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vias-my.sharepoint.com/personal/wayure_invias_gov_co/Documents/NUEVO MULTIMARCA REVISADO POR CONTRATOS/"/>
    </mc:Choice>
  </mc:AlternateContent>
  <xr:revisionPtr revIDLastSave="396" documentId="8_{B0891DC7-A3BA-41E7-BFDB-13930A3DA66E}" xr6:coauthVersionLast="47" xr6:coauthVersionMax="47" xr10:uidLastSave="{4120C5CE-85B5-4804-B6E9-BA475BBD089F}"/>
  <bookViews>
    <workbookView xWindow="-120" yWindow="-120" windowWidth="29040" windowHeight="15720" activeTab="4" xr2:uid="{4CFA52D0-E151-4248-9C23-A306A899DF4C}"/>
  </bookViews>
  <sheets>
    <sheet name="REPUESTOS" sheetId="1" r:id="rId1"/>
    <sheet name="MANO DE OBRA" sheetId="2" r:id="rId2"/>
    <sheet name="SOLICITUDES DE MANTENIMIENTO" sheetId="3" r:id="rId3"/>
    <sheet name="PROMEDIO MTO" sheetId="4" r:id="rId4"/>
    <sheet name="PROYECCIÓN" sheetId="5" r:id="rId5"/>
  </sheets>
  <externalReferences>
    <externalReference r:id="rId6"/>
    <externalReference r:id="rId7"/>
    <externalReference r:id="rId8"/>
  </externalReferences>
  <definedNames>
    <definedName name="_xlnm._FilterDatabase" localSheetId="0" hidden="1">REPUESTOS!$A$7:$IM$244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5" l="1"/>
  <c r="E9" i="4"/>
  <c r="E5" i="4"/>
  <c r="D5" i="4"/>
  <c r="IM9" i="2"/>
  <c r="IM10" i="2"/>
  <c r="IM11" i="2"/>
  <c r="IM12" i="2"/>
  <c r="IM13" i="2"/>
  <c r="IM14" i="2"/>
  <c r="IM15" i="2"/>
  <c r="IM16" i="2"/>
  <c r="IM17" i="2"/>
  <c r="IM18" i="2"/>
  <c r="IM19" i="2"/>
  <c r="IM20" i="2"/>
  <c r="IM21" i="2"/>
  <c r="IM22" i="2"/>
  <c r="IM23" i="2"/>
  <c r="IM24" i="2"/>
  <c r="IM25" i="2"/>
  <c r="IM26" i="2"/>
  <c r="IM27" i="2"/>
  <c r="IM28" i="2"/>
  <c r="IM29" i="2"/>
  <c r="IM30" i="2"/>
  <c r="IM31" i="2"/>
  <c r="IM32" i="2"/>
  <c r="IM33" i="2"/>
  <c r="IM34" i="2"/>
  <c r="IM35" i="2"/>
  <c r="IM36" i="2"/>
  <c r="IM37" i="2"/>
  <c r="IM38" i="2"/>
  <c r="IM39" i="2"/>
  <c r="IM40" i="2"/>
  <c r="IM41" i="2"/>
  <c r="IM42" i="2"/>
  <c r="IM43" i="2"/>
  <c r="IM44" i="2"/>
  <c r="IM45" i="2"/>
  <c r="IM46" i="2"/>
  <c r="IM47" i="2"/>
  <c r="IM48" i="2"/>
  <c r="IM49" i="2"/>
  <c r="IM50" i="2"/>
  <c r="IM51" i="2"/>
  <c r="IM52" i="2"/>
  <c r="IM53" i="2"/>
  <c r="IM54" i="2"/>
  <c r="IM55" i="2"/>
  <c r="IM56" i="2"/>
  <c r="IM57" i="2"/>
  <c r="IM58" i="2"/>
  <c r="IM59" i="2"/>
  <c r="IM60" i="2"/>
  <c r="IM61" i="2"/>
  <c r="IM62" i="2"/>
  <c r="IM63" i="2"/>
  <c r="IM64" i="2"/>
  <c r="IM65" i="2"/>
  <c r="IM66" i="2"/>
  <c r="IM67" i="2"/>
  <c r="IM68" i="2"/>
  <c r="IM69" i="2"/>
  <c r="IM70" i="2"/>
  <c r="IM71" i="2"/>
  <c r="IM72" i="2"/>
  <c r="IM73" i="2"/>
  <c r="IM74" i="2"/>
  <c r="IM75" i="2"/>
  <c r="IM76" i="2"/>
  <c r="IM77" i="2"/>
  <c r="IM78" i="2"/>
  <c r="IM79" i="2"/>
  <c r="IM80" i="2"/>
  <c r="IM81" i="2"/>
  <c r="IM82" i="2"/>
  <c r="IM83" i="2"/>
  <c r="IM84" i="2"/>
  <c r="IM85" i="2"/>
  <c r="IM86" i="2"/>
  <c r="IM87" i="2"/>
  <c r="IM88" i="2"/>
  <c r="IM89" i="2"/>
  <c r="IM90" i="2"/>
  <c r="IM91" i="2"/>
  <c r="IM92" i="2"/>
  <c r="IM93" i="2"/>
  <c r="IM94" i="2"/>
  <c r="IM95" i="2"/>
  <c r="IM96" i="2"/>
  <c r="IM97" i="2"/>
  <c r="IM98" i="2"/>
  <c r="IM99" i="2"/>
  <c r="IM100" i="2"/>
  <c r="IM101" i="2"/>
  <c r="IM102" i="2"/>
  <c r="IM103" i="2"/>
  <c r="IM104" i="2"/>
  <c r="IM105" i="2"/>
  <c r="IM106" i="2"/>
  <c r="IM107" i="2"/>
  <c r="IM108" i="2"/>
  <c r="IM109" i="2"/>
  <c r="IM110" i="2"/>
  <c r="IM111" i="2"/>
  <c r="IM112" i="2"/>
  <c r="IM113" i="2"/>
  <c r="IM114" i="2"/>
  <c r="IM115" i="2"/>
  <c r="IM116" i="2"/>
  <c r="IM117" i="2"/>
  <c r="IM118" i="2"/>
  <c r="IM119" i="2"/>
  <c r="IM120" i="2"/>
  <c r="IM121" i="2"/>
  <c r="IM122" i="2"/>
  <c r="IM123" i="2"/>
  <c r="IM124" i="2"/>
  <c r="IM125" i="2"/>
  <c r="IM126" i="2"/>
  <c r="IM127" i="2"/>
  <c r="IM128" i="2"/>
  <c r="IM129" i="2"/>
  <c r="IM130" i="2"/>
  <c r="IM131" i="2"/>
  <c r="IM132" i="2"/>
  <c r="IM133" i="2"/>
  <c r="IM134" i="2"/>
  <c r="IM135" i="2"/>
  <c r="IM136" i="2"/>
  <c r="IM137" i="2"/>
  <c r="IM138" i="2"/>
  <c r="IM139" i="2"/>
  <c r="IM140" i="2"/>
  <c r="IM141" i="2"/>
  <c r="IM142" i="2"/>
  <c r="IM143" i="2"/>
  <c r="IM8" i="2"/>
  <c r="IM8" i="1" l="1"/>
  <c r="HK86" i="1"/>
  <c r="HK87" i="1"/>
  <c r="HK88" i="1"/>
  <c r="HK89" i="1"/>
  <c r="HK90" i="1"/>
  <c r="HK91" i="1"/>
  <c r="HK92" i="1"/>
  <c r="C16" i="3"/>
  <c r="FR86" i="1"/>
  <c r="FR87" i="1"/>
  <c r="FR88" i="1"/>
  <c r="FR89" i="1"/>
  <c r="D7" i="4"/>
  <c r="E7" i="4" s="1"/>
  <c r="D8" i="4"/>
  <c r="E8" i="4" s="1"/>
  <c r="D6" i="4"/>
  <c r="D4" i="4"/>
  <c r="E4" i="4" s="1"/>
  <c r="D3" i="4"/>
  <c r="E3" i="4" s="1"/>
  <c r="FG85" i="1"/>
  <c r="FG137" i="1"/>
  <c r="FG146" i="1"/>
  <c r="FG155" i="1"/>
  <c r="FG157" i="1"/>
  <c r="FG239" i="1"/>
  <c r="FG240" i="1"/>
  <c r="E16" i="4"/>
  <c r="E15" i="4"/>
  <c r="E17" i="4"/>
  <c r="E18" i="4"/>
  <c r="E19" i="4"/>
  <c r="E14" i="4"/>
  <c r="G5" i="5"/>
  <c r="C5" i="5"/>
  <c r="E20" i="4" l="1"/>
  <c r="G6" i="5" s="1"/>
  <c r="G7" i="5" s="1"/>
  <c r="C6" i="5"/>
  <c r="G8" i="5" l="1"/>
  <c r="G10" i="5"/>
  <c r="G11" i="5" s="1"/>
  <c r="G12" i="5" s="1"/>
  <c r="C7" i="5"/>
  <c r="C8" i="5" l="1"/>
  <c r="C10" i="5"/>
  <c r="C11" i="5" s="1"/>
  <c r="C12" i="5" s="1"/>
  <c r="IK243" i="1"/>
  <c r="IB243" i="1"/>
  <c r="IK242" i="1"/>
  <c r="IB242" i="1"/>
  <c r="IK241" i="1"/>
  <c r="IB241" i="1"/>
  <c r="IK240" i="1"/>
  <c r="IB240" i="1"/>
  <c r="IA142" i="2"/>
  <c r="IB142" i="2" s="1"/>
  <c r="IA140" i="2"/>
  <c r="IB140" i="2" s="1"/>
  <c r="IA138" i="2"/>
  <c r="IB138" i="2" s="1"/>
  <c r="IA133" i="2"/>
  <c r="IB133" i="2" s="1"/>
  <c r="IA132" i="2"/>
  <c r="IB132" i="2" s="1"/>
  <c r="IA130" i="2"/>
  <c r="IB130" i="2" s="1"/>
  <c r="IA128" i="2"/>
  <c r="IB128" i="2" s="1"/>
  <c r="IA126" i="2"/>
  <c r="IB126" i="2" s="1"/>
  <c r="IA118" i="2"/>
  <c r="IB118" i="2" s="1"/>
  <c r="IA116" i="2"/>
  <c r="IB116" i="2" s="1"/>
  <c r="IA114" i="2"/>
  <c r="IB114" i="2" s="1"/>
  <c r="IA109" i="2"/>
  <c r="IB109" i="2" s="1"/>
  <c r="IA108" i="2"/>
  <c r="IB108" i="2" s="1"/>
  <c r="IA104" i="2"/>
  <c r="IB104" i="2" s="1"/>
  <c r="IA102" i="2"/>
  <c r="IB102" i="2" s="1"/>
  <c r="IA97" i="2"/>
  <c r="IB97" i="2" s="1"/>
  <c r="IA96" i="2"/>
  <c r="IB96" i="2" s="1"/>
  <c r="IA94" i="2"/>
  <c r="IB94" i="2" s="1"/>
  <c r="IA91" i="2"/>
  <c r="IB91" i="2" s="1"/>
  <c r="IA90" i="2"/>
  <c r="IB90" i="2" s="1"/>
  <c r="IA85" i="2"/>
  <c r="IB85" i="2" s="1"/>
  <c r="IA84" i="2"/>
  <c r="IB84" i="2" s="1"/>
  <c r="IA82" i="2"/>
  <c r="IB82" i="2" s="1"/>
  <c r="IA80" i="2"/>
  <c r="IB80" i="2" s="1"/>
  <c r="IA73" i="2"/>
  <c r="IB73" i="2" s="1"/>
  <c r="IA72" i="2"/>
  <c r="IB72" i="2" s="1"/>
  <c r="IA70" i="2"/>
  <c r="IB70" i="2" s="1"/>
  <c r="IA68" i="2"/>
  <c r="IB68" i="2" s="1"/>
  <c r="IA66" i="2"/>
  <c r="IB66" i="2" s="1"/>
  <c r="IA61" i="2"/>
  <c r="IB61" i="2" s="1"/>
  <c r="IA60" i="2"/>
  <c r="IB60" i="2" s="1"/>
  <c r="IA58" i="2"/>
  <c r="IB58" i="2" s="1"/>
  <c r="IA56" i="2"/>
  <c r="IB56" i="2" s="1"/>
  <c r="IA54" i="2"/>
  <c r="IB54" i="2" s="1"/>
  <c r="IA46" i="2"/>
  <c r="IB46" i="2" s="1"/>
  <c r="IA45" i="2"/>
  <c r="IB45" i="2" s="1"/>
  <c r="IA44" i="2"/>
  <c r="IB44" i="2" s="1"/>
  <c r="IA42" i="2"/>
  <c r="IB42" i="2" s="1"/>
  <c r="IA37" i="2"/>
  <c r="IB37" i="2" s="1"/>
  <c r="IA36" i="2"/>
  <c r="IB36" i="2" s="1"/>
  <c r="IA33" i="2"/>
  <c r="IB33" i="2" s="1"/>
  <c r="IA32" i="2"/>
  <c r="IB32" i="2" s="1"/>
  <c r="IA31" i="2"/>
  <c r="IB31" i="2" s="1"/>
  <c r="IA30" i="2"/>
  <c r="IB30" i="2" s="1"/>
  <c r="IA25" i="2"/>
  <c r="IB25" i="2" s="1"/>
  <c r="IA24" i="2"/>
  <c r="IB24" i="2" s="1"/>
  <c r="IA22" i="2"/>
  <c r="IB22" i="2" s="1"/>
  <c r="IA19" i="2"/>
  <c r="IB19" i="2" s="1"/>
  <c r="IA18" i="2"/>
  <c r="IB18" i="2" s="1"/>
  <c r="IA13" i="2"/>
  <c r="IB13" i="2" s="1"/>
  <c r="IA12" i="2"/>
  <c r="IB12" i="2" s="1"/>
  <c r="IA10" i="2"/>
  <c r="IB10" i="2" s="1"/>
  <c r="IA8" i="2"/>
  <c r="IB8" i="2" s="1"/>
  <c r="IA137" i="2"/>
  <c r="IB137" i="2" s="1"/>
  <c r="IA125" i="2"/>
  <c r="IB125" i="2" s="1"/>
  <c r="IA120" i="2"/>
  <c r="IB120" i="2" s="1"/>
  <c r="IA113" i="2"/>
  <c r="IB113" i="2" s="1"/>
  <c r="IA101" i="2"/>
  <c r="IB101" i="2" s="1"/>
  <c r="IA89" i="2"/>
  <c r="IB89" i="2" s="1"/>
  <c r="IA77" i="2"/>
  <c r="IB77" i="2" s="1"/>
  <c r="IA65" i="2"/>
  <c r="IB65" i="2" s="1"/>
  <c r="IA53" i="2"/>
  <c r="IB53" i="2" s="1"/>
  <c r="IA48" i="2"/>
  <c r="IB48" i="2" s="1"/>
  <c r="IA41" i="2"/>
  <c r="IB41" i="2" s="1"/>
  <c r="IA29" i="2"/>
  <c r="IB29" i="2" s="1"/>
  <c r="IA17" i="2"/>
  <c r="IB17" i="2" s="1"/>
  <c r="IJ143" i="2"/>
  <c r="IK143" i="2" s="1"/>
  <c r="IJ142" i="2"/>
  <c r="IK142" i="2" s="1"/>
  <c r="IJ141" i="2"/>
  <c r="IK141" i="2" s="1"/>
  <c r="IJ140" i="2"/>
  <c r="IK140" i="2" s="1"/>
  <c r="IJ139" i="2"/>
  <c r="IK139" i="2" s="1"/>
  <c r="IJ138" i="2"/>
  <c r="IK138" i="2" s="1"/>
  <c r="IJ137" i="2"/>
  <c r="IK137" i="2" s="1"/>
  <c r="IK136" i="2"/>
  <c r="IJ136" i="2"/>
  <c r="IJ135" i="2"/>
  <c r="IK135" i="2" s="1"/>
  <c r="IJ134" i="2"/>
  <c r="IK134" i="2" s="1"/>
  <c r="IJ133" i="2"/>
  <c r="IK133" i="2" s="1"/>
  <c r="IJ132" i="2"/>
  <c r="IK132" i="2" s="1"/>
  <c r="IJ131" i="2"/>
  <c r="IK131" i="2" s="1"/>
  <c r="IJ130" i="2"/>
  <c r="IK130" i="2" s="1"/>
  <c r="IJ129" i="2"/>
  <c r="IK129" i="2" s="1"/>
  <c r="IJ128" i="2"/>
  <c r="IK128" i="2" s="1"/>
  <c r="IJ127" i="2"/>
  <c r="IK127" i="2" s="1"/>
  <c r="IJ126" i="2"/>
  <c r="IK126" i="2" s="1"/>
  <c r="IJ125" i="2"/>
  <c r="IK125" i="2" s="1"/>
  <c r="IJ124" i="2"/>
  <c r="IK124" i="2" s="1"/>
  <c r="IJ123" i="2"/>
  <c r="IK123" i="2" s="1"/>
  <c r="IK122" i="2"/>
  <c r="IJ122" i="2"/>
  <c r="IJ121" i="2"/>
  <c r="IK121" i="2" s="1"/>
  <c r="IK120" i="2"/>
  <c r="IJ120" i="2"/>
  <c r="IJ119" i="2"/>
  <c r="IK119" i="2" s="1"/>
  <c r="IJ118" i="2"/>
  <c r="IK118" i="2" s="1"/>
  <c r="IJ117" i="2"/>
  <c r="IK117" i="2" s="1"/>
  <c r="IJ116" i="2"/>
  <c r="IK116" i="2" s="1"/>
  <c r="IJ115" i="2"/>
  <c r="IK115" i="2" s="1"/>
  <c r="IJ114" i="2"/>
  <c r="IK114" i="2" s="1"/>
  <c r="IJ113" i="2"/>
  <c r="IK113" i="2" s="1"/>
  <c r="IJ112" i="2"/>
  <c r="IK112" i="2" s="1"/>
  <c r="IJ111" i="2"/>
  <c r="IK111" i="2" s="1"/>
  <c r="IJ110" i="2"/>
  <c r="IK110" i="2" s="1"/>
  <c r="IJ109" i="2"/>
  <c r="IK109" i="2" s="1"/>
  <c r="IJ108" i="2"/>
  <c r="IK108" i="2" s="1"/>
  <c r="IJ107" i="2"/>
  <c r="IK107" i="2" s="1"/>
  <c r="IJ106" i="2"/>
  <c r="IK106" i="2" s="1"/>
  <c r="IJ105" i="2"/>
  <c r="IK105" i="2" s="1"/>
  <c r="IJ104" i="2"/>
  <c r="IK104" i="2" s="1"/>
  <c r="IJ103" i="2"/>
  <c r="IK103" i="2" s="1"/>
  <c r="IJ102" i="2"/>
  <c r="IK102" i="2" s="1"/>
  <c r="IJ101" i="2"/>
  <c r="IK101" i="2" s="1"/>
  <c r="IJ100" i="2"/>
  <c r="IK100" i="2" s="1"/>
  <c r="IJ99" i="2"/>
  <c r="IK99" i="2" s="1"/>
  <c r="IJ98" i="2"/>
  <c r="IK98" i="2" s="1"/>
  <c r="IJ97" i="2"/>
  <c r="IK97" i="2" s="1"/>
  <c r="IK96" i="2"/>
  <c r="IJ96" i="2"/>
  <c r="IJ95" i="2"/>
  <c r="IK95" i="2" s="1"/>
  <c r="IJ94" i="2"/>
  <c r="IK94" i="2" s="1"/>
  <c r="IJ93" i="2"/>
  <c r="IK93" i="2" s="1"/>
  <c r="IJ92" i="2"/>
  <c r="IK92" i="2" s="1"/>
  <c r="IJ91" i="2"/>
  <c r="IK91" i="2" s="1"/>
  <c r="IJ90" i="2"/>
  <c r="IK90" i="2" s="1"/>
  <c r="IJ89" i="2"/>
  <c r="IK89" i="2" s="1"/>
  <c r="IJ88" i="2"/>
  <c r="IK88" i="2" s="1"/>
  <c r="IJ87" i="2"/>
  <c r="IK87" i="2" s="1"/>
  <c r="IJ86" i="2"/>
  <c r="IK86" i="2" s="1"/>
  <c r="IJ85" i="2"/>
  <c r="IK85" i="2" s="1"/>
  <c r="IJ84" i="2"/>
  <c r="IK84" i="2" s="1"/>
  <c r="IJ83" i="2"/>
  <c r="IK83" i="2" s="1"/>
  <c r="IJ82" i="2"/>
  <c r="IK82" i="2" s="1"/>
  <c r="IJ81" i="2"/>
  <c r="IK81" i="2" s="1"/>
  <c r="IJ80" i="2"/>
  <c r="IK80" i="2" s="1"/>
  <c r="IJ79" i="2"/>
  <c r="IK79" i="2" s="1"/>
  <c r="IJ78" i="2"/>
  <c r="IK78" i="2" s="1"/>
  <c r="IJ77" i="2"/>
  <c r="IK77" i="2" s="1"/>
  <c r="IJ76" i="2"/>
  <c r="IK76" i="2" s="1"/>
  <c r="IJ75" i="2"/>
  <c r="IK75" i="2" s="1"/>
  <c r="IK74" i="2"/>
  <c r="IJ74" i="2"/>
  <c r="IJ73" i="2"/>
  <c r="IK73" i="2" s="1"/>
  <c r="IJ72" i="2"/>
  <c r="IK72" i="2" s="1"/>
  <c r="IJ71" i="2"/>
  <c r="IK71" i="2" s="1"/>
  <c r="IJ70" i="2"/>
  <c r="IK70" i="2" s="1"/>
  <c r="IJ69" i="2"/>
  <c r="IK69" i="2" s="1"/>
  <c r="IJ68" i="2"/>
  <c r="IK68" i="2" s="1"/>
  <c r="IJ67" i="2"/>
  <c r="IK67" i="2" s="1"/>
  <c r="IJ66" i="2"/>
  <c r="IK66" i="2" s="1"/>
  <c r="IJ65" i="2"/>
  <c r="IK65" i="2" s="1"/>
  <c r="IJ64" i="2"/>
  <c r="IK64" i="2" s="1"/>
  <c r="IJ63" i="2"/>
  <c r="IK63" i="2" s="1"/>
  <c r="IJ62" i="2"/>
  <c r="IK62" i="2" s="1"/>
  <c r="IJ61" i="2"/>
  <c r="IK61" i="2" s="1"/>
  <c r="IJ60" i="2"/>
  <c r="IK60" i="2" s="1"/>
  <c r="IJ59" i="2"/>
  <c r="IK59" i="2" s="1"/>
  <c r="IJ58" i="2"/>
  <c r="IK58" i="2" s="1"/>
  <c r="IJ57" i="2"/>
  <c r="IK57" i="2" s="1"/>
  <c r="IJ56" i="2"/>
  <c r="IK56" i="2" s="1"/>
  <c r="IJ55" i="2"/>
  <c r="IK55" i="2" s="1"/>
  <c r="IJ54" i="2"/>
  <c r="IK54" i="2" s="1"/>
  <c r="IJ53" i="2"/>
  <c r="IK53" i="2" s="1"/>
  <c r="IJ52" i="2"/>
  <c r="IK52" i="2" s="1"/>
  <c r="IJ51" i="2"/>
  <c r="IK51" i="2" s="1"/>
  <c r="IJ50" i="2"/>
  <c r="IK50" i="2" s="1"/>
  <c r="IJ49" i="2"/>
  <c r="IK49" i="2" s="1"/>
  <c r="IJ48" i="2"/>
  <c r="IK48" i="2" s="1"/>
  <c r="IJ47" i="2"/>
  <c r="IK47" i="2" s="1"/>
  <c r="IJ46" i="2"/>
  <c r="IK46" i="2" s="1"/>
  <c r="IJ45" i="2"/>
  <c r="IK45" i="2" s="1"/>
  <c r="IJ44" i="2"/>
  <c r="IK44" i="2" s="1"/>
  <c r="IJ43" i="2"/>
  <c r="IK43" i="2" s="1"/>
  <c r="IJ42" i="2"/>
  <c r="IK42" i="2" s="1"/>
  <c r="IJ41" i="2"/>
  <c r="IK41" i="2" s="1"/>
  <c r="IJ40" i="2"/>
  <c r="IK40" i="2" s="1"/>
  <c r="IJ39" i="2"/>
  <c r="IK39" i="2" s="1"/>
  <c r="IJ38" i="2"/>
  <c r="IK38" i="2" s="1"/>
  <c r="IJ37" i="2"/>
  <c r="IK37" i="2" s="1"/>
  <c r="IJ36" i="2"/>
  <c r="IK36" i="2" s="1"/>
  <c r="IJ35" i="2"/>
  <c r="IK35" i="2" s="1"/>
  <c r="IJ34" i="2"/>
  <c r="IK34" i="2" s="1"/>
  <c r="IJ33" i="2"/>
  <c r="IK33" i="2" s="1"/>
  <c r="IJ32" i="2"/>
  <c r="IK32" i="2" s="1"/>
  <c r="IJ31" i="2"/>
  <c r="IK31" i="2" s="1"/>
  <c r="IJ30" i="2"/>
  <c r="IK30" i="2" s="1"/>
  <c r="IJ29" i="2"/>
  <c r="IK29" i="2" s="1"/>
  <c r="IJ28" i="2"/>
  <c r="IK28" i="2" s="1"/>
  <c r="IJ27" i="2"/>
  <c r="IK27" i="2" s="1"/>
  <c r="IJ26" i="2"/>
  <c r="IK26" i="2" s="1"/>
  <c r="IJ25" i="2"/>
  <c r="IK25" i="2" s="1"/>
  <c r="IJ24" i="2"/>
  <c r="IK24" i="2" s="1"/>
  <c r="IJ23" i="2"/>
  <c r="IK23" i="2" s="1"/>
  <c r="IJ22" i="2"/>
  <c r="IK22" i="2" s="1"/>
  <c r="IJ21" i="2"/>
  <c r="IK21" i="2" s="1"/>
  <c r="IJ20" i="2"/>
  <c r="IK20" i="2" s="1"/>
  <c r="IJ19" i="2"/>
  <c r="IK19" i="2" s="1"/>
  <c r="IJ18" i="2"/>
  <c r="IK18" i="2" s="1"/>
  <c r="IJ17" i="2"/>
  <c r="IK17" i="2" s="1"/>
  <c r="IJ16" i="2"/>
  <c r="IK16" i="2" s="1"/>
  <c r="IJ15" i="2"/>
  <c r="IK15" i="2" s="1"/>
  <c r="IJ14" i="2"/>
  <c r="IK14" i="2" s="1"/>
  <c r="IJ13" i="2"/>
  <c r="IK13" i="2" s="1"/>
  <c r="IJ12" i="2"/>
  <c r="IK12" i="2" s="1"/>
  <c r="IJ11" i="2"/>
  <c r="IK11" i="2" s="1"/>
  <c r="IJ10" i="2"/>
  <c r="IK10" i="2" s="1"/>
  <c r="IJ9" i="2"/>
  <c r="IK9" i="2" s="1"/>
  <c r="IJ8" i="2"/>
  <c r="IK8" i="2" s="1"/>
  <c r="IA9" i="2"/>
  <c r="IB9" i="2" s="1"/>
  <c r="IA11" i="2"/>
  <c r="IB11" i="2" s="1"/>
  <c r="IA14" i="2"/>
  <c r="IB14" i="2" s="1"/>
  <c r="IA15" i="2"/>
  <c r="IB15" i="2" s="1"/>
  <c r="IA16" i="2"/>
  <c r="IB16" i="2" s="1"/>
  <c r="IA20" i="2"/>
  <c r="IB20" i="2" s="1"/>
  <c r="IA21" i="2"/>
  <c r="IB21" i="2" s="1"/>
  <c r="IA23" i="2"/>
  <c r="IB23" i="2" s="1"/>
  <c r="IA26" i="2"/>
  <c r="IB26" i="2" s="1"/>
  <c r="IA27" i="2"/>
  <c r="IB27" i="2" s="1"/>
  <c r="IA28" i="2"/>
  <c r="IB28" i="2" s="1"/>
  <c r="IA34" i="2"/>
  <c r="IB34" i="2" s="1"/>
  <c r="IA35" i="2"/>
  <c r="IB35" i="2" s="1"/>
  <c r="IA38" i="2"/>
  <c r="IB38" i="2" s="1"/>
  <c r="IA39" i="2"/>
  <c r="IB39" i="2" s="1"/>
  <c r="IA40" i="2"/>
  <c r="IB40" i="2" s="1"/>
  <c r="IA43" i="2"/>
  <c r="IB43" i="2" s="1"/>
  <c r="IA47" i="2"/>
  <c r="IB47" i="2" s="1"/>
  <c r="IA49" i="2"/>
  <c r="IB49" i="2" s="1"/>
  <c r="IA50" i="2"/>
  <c r="IB50" i="2" s="1"/>
  <c r="IA51" i="2"/>
  <c r="IB51" i="2" s="1"/>
  <c r="IA52" i="2"/>
  <c r="IB52" i="2" s="1"/>
  <c r="IA55" i="2"/>
  <c r="IB55" i="2" s="1"/>
  <c r="IA57" i="2"/>
  <c r="IB57" i="2" s="1"/>
  <c r="IA59" i="2"/>
  <c r="IB59" i="2" s="1"/>
  <c r="IA62" i="2"/>
  <c r="IB62" i="2" s="1"/>
  <c r="IA63" i="2"/>
  <c r="IB63" i="2" s="1"/>
  <c r="IA64" i="2"/>
  <c r="IB64" i="2" s="1"/>
  <c r="IA67" i="2"/>
  <c r="IB67" i="2" s="1"/>
  <c r="IA69" i="2"/>
  <c r="IB69" i="2" s="1"/>
  <c r="IA71" i="2"/>
  <c r="IB71" i="2" s="1"/>
  <c r="IA74" i="2"/>
  <c r="IB74" i="2" s="1"/>
  <c r="IA75" i="2"/>
  <c r="IB75" i="2" s="1"/>
  <c r="IA76" i="2"/>
  <c r="IB76" i="2" s="1"/>
  <c r="IA78" i="2"/>
  <c r="IB78" i="2" s="1"/>
  <c r="IA79" i="2"/>
  <c r="IB79" i="2" s="1"/>
  <c r="IA81" i="2"/>
  <c r="IB81" i="2" s="1"/>
  <c r="IA83" i="2"/>
  <c r="IB83" i="2" s="1"/>
  <c r="IA86" i="2"/>
  <c r="IB86" i="2" s="1"/>
  <c r="IA87" i="2"/>
  <c r="IB87" i="2" s="1"/>
  <c r="IA88" i="2"/>
  <c r="IB88" i="2" s="1"/>
  <c r="IA92" i="2"/>
  <c r="IB92" i="2" s="1"/>
  <c r="IA93" i="2"/>
  <c r="IB93" i="2" s="1"/>
  <c r="IA95" i="2"/>
  <c r="IB95" i="2" s="1"/>
  <c r="IA98" i="2"/>
  <c r="IB98" i="2" s="1"/>
  <c r="IA99" i="2"/>
  <c r="IB99" i="2" s="1"/>
  <c r="IA100" i="2"/>
  <c r="IB100" i="2" s="1"/>
  <c r="IA103" i="2"/>
  <c r="IB103" i="2" s="1"/>
  <c r="IA105" i="2"/>
  <c r="IB105" i="2" s="1"/>
  <c r="IA106" i="2"/>
  <c r="IB106" i="2" s="1"/>
  <c r="IA107" i="2"/>
  <c r="IB107" i="2" s="1"/>
  <c r="IA110" i="2"/>
  <c r="IB110" i="2" s="1"/>
  <c r="IA111" i="2"/>
  <c r="IB111" i="2" s="1"/>
  <c r="IA112" i="2"/>
  <c r="IB112" i="2" s="1"/>
  <c r="IA115" i="2"/>
  <c r="IB115" i="2" s="1"/>
  <c r="IA117" i="2"/>
  <c r="IB117" i="2" s="1"/>
  <c r="IA119" i="2"/>
  <c r="IB119" i="2" s="1"/>
  <c r="IA121" i="2"/>
  <c r="IB121" i="2" s="1"/>
  <c r="IA122" i="2"/>
  <c r="IB122" i="2" s="1"/>
  <c r="IA123" i="2"/>
  <c r="IB123" i="2" s="1"/>
  <c r="IA124" i="2"/>
  <c r="IB124" i="2" s="1"/>
  <c r="IA127" i="2"/>
  <c r="IB127" i="2" s="1"/>
  <c r="IA129" i="2"/>
  <c r="IB129" i="2" s="1"/>
  <c r="IA131" i="2"/>
  <c r="IB131" i="2" s="1"/>
  <c r="IA134" i="2"/>
  <c r="IB134" i="2" s="1"/>
  <c r="IA135" i="2"/>
  <c r="IB135" i="2" s="1"/>
  <c r="IA136" i="2"/>
  <c r="IB136" i="2" s="1"/>
  <c r="IA139" i="2"/>
  <c r="IB139" i="2" s="1"/>
  <c r="IA141" i="2"/>
  <c r="IB141" i="2" s="1"/>
  <c r="IA143" i="2"/>
  <c r="IB143" i="2" s="1"/>
  <c r="EX143" i="2"/>
  <c r="EY143" i="2" s="1"/>
  <c r="EX142" i="2"/>
  <c r="EY142" i="2" s="1"/>
  <c r="EX141" i="2"/>
  <c r="EY141" i="2" s="1"/>
  <c r="EX140" i="2"/>
  <c r="EY140" i="2" s="1"/>
  <c r="EX139" i="2"/>
  <c r="EY139" i="2" s="1"/>
  <c r="EX138" i="2"/>
  <c r="EY138" i="2" s="1"/>
  <c r="EX137" i="2"/>
  <c r="EY137" i="2" s="1"/>
  <c r="EX136" i="2"/>
  <c r="EY136" i="2" s="1"/>
  <c r="EX135" i="2"/>
  <c r="EY135" i="2" s="1"/>
  <c r="EX134" i="2"/>
  <c r="EY134" i="2" s="1"/>
  <c r="EX133" i="2"/>
  <c r="EY133" i="2" s="1"/>
  <c r="EX132" i="2"/>
  <c r="EY132" i="2" s="1"/>
  <c r="EX131" i="2"/>
  <c r="EY131" i="2" s="1"/>
  <c r="EX130" i="2"/>
  <c r="EY130" i="2" s="1"/>
  <c r="EX129" i="2"/>
  <c r="EY129" i="2" s="1"/>
  <c r="EX128" i="2"/>
  <c r="EY128" i="2" s="1"/>
  <c r="EX127" i="2"/>
  <c r="EY127" i="2" s="1"/>
  <c r="EX126" i="2"/>
  <c r="EY126" i="2" s="1"/>
  <c r="EX125" i="2"/>
  <c r="EY125" i="2" s="1"/>
  <c r="EX124" i="2"/>
  <c r="EY124" i="2" s="1"/>
  <c r="EX123" i="2"/>
  <c r="EY123" i="2" s="1"/>
  <c r="EX122" i="2"/>
  <c r="EY122" i="2" s="1"/>
  <c r="EX121" i="2"/>
  <c r="EY121" i="2" s="1"/>
  <c r="EX120" i="2"/>
  <c r="EY120" i="2" s="1"/>
  <c r="EX119" i="2"/>
  <c r="EY119" i="2" s="1"/>
  <c r="EX118" i="2"/>
  <c r="EY118" i="2" s="1"/>
  <c r="EX117" i="2"/>
  <c r="EY117" i="2" s="1"/>
  <c r="EX116" i="2"/>
  <c r="EY116" i="2" s="1"/>
  <c r="EX115" i="2"/>
  <c r="EY115" i="2" s="1"/>
  <c r="EX114" i="2"/>
  <c r="EY114" i="2" s="1"/>
  <c r="EX113" i="2"/>
  <c r="EY113" i="2" s="1"/>
  <c r="EX112" i="2"/>
  <c r="EY112" i="2" s="1"/>
  <c r="EX111" i="2"/>
  <c r="EY111" i="2" s="1"/>
  <c r="EX110" i="2"/>
  <c r="EY110" i="2" s="1"/>
  <c r="EX109" i="2"/>
  <c r="EY109" i="2" s="1"/>
  <c r="EX108" i="2"/>
  <c r="EY108" i="2" s="1"/>
  <c r="EX107" i="2"/>
  <c r="EY107" i="2" s="1"/>
  <c r="EX106" i="2"/>
  <c r="EY106" i="2" s="1"/>
  <c r="EX105" i="2"/>
  <c r="EY105" i="2" s="1"/>
  <c r="EX104" i="2"/>
  <c r="EY104" i="2" s="1"/>
  <c r="EX103" i="2"/>
  <c r="EY103" i="2" s="1"/>
  <c r="EX102" i="2"/>
  <c r="EY102" i="2" s="1"/>
  <c r="EX101" i="2"/>
  <c r="EY101" i="2" s="1"/>
  <c r="EX100" i="2"/>
  <c r="EY100" i="2" s="1"/>
  <c r="EX99" i="2"/>
  <c r="EY99" i="2" s="1"/>
  <c r="EX98" i="2"/>
  <c r="EY98" i="2" s="1"/>
  <c r="EX97" i="2"/>
  <c r="EY97" i="2" s="1"/>
  <c r="EX96" i="2"/>
  <c r="EY96" i="2" s="1"/>
  <c r="EX95" i="2"/>
  <c r="EY95" i="2" s="1"/>
  <c r="EX94" i="2"/>
  <c r="EY94" i="2" s="1"/>
  <c r="EX93" i="2"/>
  <c r="EY93" i="2" s="1"/>
  <c r="EX92" i="2"/>
  <c r="EY92" i="2" s="1"/>
  <c r="EX91" i="2"/>
  <c r="EY91" i="2" s="1"/>
  <c r="EX90" i="2"/>
  <c r="EY90" i="2" s="1"/>
  <c r="EX89" i="2"/>
  <c r="EY89" i="2" s="1"/>
  <c r="EX88" i="2"/>
  <c r="EY88" i="2" s="1"/>
  <c r="EX87" i="2"/>
  <c r="EY87" i="2" s="1"/>
  <c r="EX86" i="2"/>
  <c r="EY86" i="2" s="1"/>
  <c r="EX85" i="2"/>
  <c r="EY85" i="2" s="1"/>
  <c r="EX84" i="2"/>
  <c r="EY84" i="2" s="1"/>
  <c r="EX83" i="2"/>
  <c r="EY83" i="2" s="1"/>
  <c r="EX82" i="2"/>
  <c r="EY82" i="2" s="1"/>
  <c r="EX81" i="2"/>
  <c r="EY81" i="2" s="1"/>
  <c r="EX80" i="2"/>
  <c r="EY80" i="2" s="1"/>
  <c r="EX79" i="2"/>
  <c r="EY79" i="2" s="1"/>
  <c r="EX78" i="2"/>
  <c r="EY78" i="2" s="1"/>
  <c r="EX77" i="2"/>
  <c r="EY77" i="2" s="1"/>
  <c r="EX76" i="2"/>
  <c r="EY76" i="2" s="1"/>
  <c r="EX75" i="2"/>
  <c r="EY75" i="2" s="1"/>
  <c r="EX74" i="2"/>
  <c r="EY74" i="2" s="1"/>
  <c r="EX73" i="2"/>
  <c r="EY73" i="2" s="1"/>
  <c r="EX72" i="2"/>
  <c r="EY72" i="2" s="1"/>
  <c r="EX71" i="2"/>
  <c r="EY71" i="2" s="1"/>
  <c r="EX70" i="2"/>
  <c r="EY70" i="2" s="1"/>
  <c r="EX69" i="2"/>
  <c r="EY69" i="2" s="1"/>
  <c r="EX68" i="2"/>
  <c r="EY68" i="2" s="1"/>
  <c r="EX67" i="2"/>
  <c r="EY67" i="2" s="1"/>
  <c r="EX66" i="2"/>
  <c r="EY66" i="2" s="1"/>
  <c r="EX65" i="2"/>
  <c r="EY65" i="2" s="1"/>
  <c r="EX64" i="2"/>
  <c r="EY64" i="2" s="1"/>
  <c r="EX63" i="2"/>
  <c r="EY63" i="2" s="1"/>
  <c r="EX62" i="2"/>
  <c r="EY62" i="2" s="1"/>
  <c r="EX61" i="2"/>
  <c r="EY61" i="2" s="1"/>
  <c r="EX60" i="2"/>
  <c r="EY60" i="2" s="1"/>
  <c r="EX59" i="2"/>
  <c r="EY59" i="2" s="1"/>
  <c r="EX58" i="2"/>
  <c r="EY58" i="2" s="1"/>
  <c r="EX57" i="2"/>
  <c r="EY57" i="2" s="1"/>
  <c r="EX56" i="2"/>
  <c r="EY56" i="2" s="1"/>
  <c r="EX55" i="2"/>
  <c r="EY55" i="2" s="1"/>
  <c r="EX54" i="2"/>
  <c r="EY54" i="2" s="1"/>
  <c r="EX53" i="2"/>
  <c r="EY53" i="2" s="1"/>
  <c r="EX52" i="2"/>
  <c r="EY52" i="2" s="1"/>
  <c r="EX51" i="2"/>
  <c r="EY51" i="2" s="1"/>
  <c r="EX50" i="2"/>
  <c r="EY50" i="2" s="1"/>
  <c r="EX49" i="2"/>
  <c r="EY49" i="2" s="1"/>
  <c r="EX48" i="2"/>
  <c r="EY48" i="2" s="1"/>
  <c r="EX47" i="2"/>
  <c r="EY47" i="2" s="1"/>
  <c r="EX46" i="2"/>
  <c r="EY46" i="2" s="1"/>
  <c r="EX45" i="2"/>
  <c r="EY45" i="2" s="1"/>
  <c r="EX44" i="2"/>
  <c r="EY44" i="2" s="1"/>
  <c r="EX43" i="2"/>
  <c r="EY43" i="2" s="1"/>
  <c r="EX42" i="2"/>
  <c r="EY42" i="2" s="1"/>
  <c r="EX41" i="2"/>
  <c r="EY41" i="2" s="1"/>
  <c r="EX40" i="2"/>
  <c r="EY40" i="2" s="1"/>
  <c r="EX39" i="2"/>
  <c r="EY39" i="2" s="1"/>
  <c r="EX38" i="2"/>
  <c r="EY38" i="2" s="1"/>
  <c r="EX37" i="2"/>
  <c r="EY37" i="2" s="1"/>
  <c r="EX36" i="2"/>
  <c r="EY36" i="2" s="1"/>
  <c r="EX35" i="2"/>
  <c r="EY35" i="2" s="1"/>
  <c r="EX34" i="2"/>
  <c r="EY34" i="2" s="1"/>
  <c r="EX33" i="2"/>
  <c r="EY33" i="2" s="1"/>
  <c r="EX32" i="2"/>
  <c r="EY32" i="2" s="1"/>
  <c r="EX31" i="2"/>
  <c r="EY31" i="2" s="1"/>
  <c r="EX30" i="2"/>
  <c r="EY30" i="2" s="1"/>
  <c r="EX29" i="2"/>
  <c r="EY29" i="2" s="1"/>
  <c r="EX28" i="2"/>
  <c r="EY28" i="2" s="1"/>
  <c r="EX27" i="2"/>
  <c r="EY27" i="2" s="1"/>
  <c r="EX26" i="2"/>
  <c r="EY26" i="2" s="1"/>
  <c r="EX25" i="2"/>
  <c r="EY25" i="2" s="1"/>
  <c r="EX24" i="2"/>
  <c r="EY24" i="2" s="1"/>
  <c r="EX23" i="2"/>
  <c r="EY23" i="2" s="1"/>
  <c r="EX22" i="2"/>
  <c r="EY22" i="2" s="1"/>
  <c r="EX21" i="2"/>
  <c r="EY21" i="2" s="1"/>
  <c r="EX20" i="2"/>
  <c r="EY20" i="2" s="1"/>
  <c r="EX19" i="2"/>
  <c r="EY19" i="2" s="1"/>
  <c r="EX18" i="2"/>
  <c r="EY18" i="2" s="1"/>
  <c r="EX17" i="2"/>
  <c r="EY17" i="2" s="1"/>
  <c r="EX16" i="2"/>
  <c r="EY16" i="2" s="1"/>
  <c r="EX15" i="2"/>
  <c r="EY15" i="2" s="1"/>
  <c r="EX14" i="2"/>
  <c r="EY14" i="2" s="1"/>
  <c r="EX13" i="2"/>
  <c r="EY13" i="2" s="1"/>
  <c r="EX12" i="2"/>
  <c r="EY12" i="2" s="1"/>
  <c r="EX11" i="2"/>
  <c r="EY11" i="2" s="1"/>
  <c r="EX10" i="2"/>
  <c r="EY10" i="2" s="1"/>
  <c r="EX9" i="2"/>
  <c r="EY9" i="2" s="1"/>
  <c r="EX8" i="2"/>
  <c r="IK144" i="2" l="1"/>
  <c r="EX144" i="2"/>
  <c r="EY8" i="2"/>
  <c r="IJ243" i="1" l="1"/>
  <c r="IJ242" i="1"/>
  <c r="IJ241" i="1"/>
  <c r="IJ240" i="1"/>
  <c r="IJ239" i="1"/>
  <c r="IK239" i="1" s="1"/>
  <c r="IJ238" i="1"/>
  <c r="IK238" i="1" s="1"/>
  <c r="IJ237" i="1"/>
  <c r="IK237" i="1" s="1"/>
  <c r="IJ236" i="1"/>
  <c r="IK236" i="1" s="1"/>
  <c r="IJ235" i="1"/>
  <c r="IK235" i="1" s="1"/>
  <c r="IJ234" i="1"/>
  <c r="IK234" i="1" s="1"/>
  <c r="IJ233" i="1"/>
  <c r="IK233" i="1" s="1"/>
  <c r="IJ232" i="1"/>
  <c r="IK232" i="1" s="1"/>
  <c r="IJ231" i="1"/>
  <c r="IK231" i="1" s="1"/>
  <c r="IJ230" i="1"/>
  <c r="IK230" i="1" s="1"/>
  <c r="IJ229" i="1"/>
  <c r="IK229" i="1" s="1"/>
  <c r="IJ228" i="1"/>
  <c r="IK228" i="1" s="1"/>
  <c r="IJ227" i="1"/>
  <c r="IK227" i="1" s="1"/>
  <c r="IJ226" i="1"/>
  <c r="IK226" i="1" s="1"/>
  <c r="IJ225" i="1"/>
  <c r="IK225" i="1" s="1"/>
  <c r="IJ224" i="1"/>
  <c r="IK224" i="1" s="1"/>
  <c r="IJ223" i="1"/>
  <c r="IK223" i="1" s="1"/>
  <c r="IJ222" i="1"/>
  <c r="IK222" i="1" s="1"/>
  <c r="IJ221" i="1"/>
  <c r="IK221" i="1" s="1"/>
  <c r="IJ220" i="1"/>
  <c r="IK220" i="1" s="1"/>
  <c r="IJ219" i="1"/>
  <c r="IK219" i="1" s="1"/>
  <c r="IJ218" i="1"/>
  <c r="IK218" i="1" s="1"/>
  <c r="IJ217" i="1"/>
  <c r="IK217" i="1" s="1"/>
  <c r="IJ216" i="1"/>
  <c r="IK216" i="1" s="1"/>
  <c r="IJ215" i="1"/>
  <c r="IK215" i="1" s="1"/>
  <c r="IJ214" i="1"/>
  <c r="IK214" i="1" s="1"/>
  <c r="IJ213" i="1"/>
  <c r="IK213" i="1" s="1"/>
  <c r="IJ212" i="1"/>
  <c r="IK212" i="1" s="1"/>
  <c r="IJ211" i="1"/>
  <c r="IK211" i="1" s="1"/>
  <c r="IJ210" i="1"/>
  <c r="IK210" i="1" s="1"/>
  <c r="IJ209" i="1"/>
  <c r="IK209" i="1" s="1"/>
  <c r="IJ208" i="1"/>
  <c r="IK208" i="1" s="1"/>
  <c r="IJ207" i="1"/>
  <c r="IK207" i="1" s="1"/>
  <c r="IJ206" i="1"/>
  <c r="IK206" i="1" s="1"/>
  <c r="IJ205" i="1"/>
  <c r="IK205" i="1" s="1"/>
  <c r="IJ204" i="1"/>
  <c r="IK204" i="1" s="1"/>
  <c r="IJ203" i="1"/>
  <c r="IK203" i="1" s="1"/>
  <c r="IJ202" i="1"/>
  <c r="IK202" i="1" s="1"/>
  <c r="IJ201" i="1"/>
  <c r="IK201" i="1" s="1"/>
  <c r="IJ200" i="1"/>
  <c r="IK200" i="1" s="1"/>
  <c r="IJ199" i="1"/>
  <c r="IK199" i="1" s="1"/>
  <c r="IJ198" i="1"/>
  <c r="IK198" i="1" s="1"/>
  <c r="IJ197" i="1"/>
  <c r="IK197" i="1" s="1"/>
  <c r="IJ196" i="1"/>
  <c r="IK196" i="1" s="1"/>
  <c r="IJ195" i="1"/>
  <c r="IK195" i="1" s="1"/>
  <c r="IJ194" i="1"/>
  <c r="IK194" i="1" s="1"/>
  <c r="IJ193" i="1"/>
  <c r="IK193" i="1" s="1"/>
  <c r="IJ192" i="1"/>
  <c r="IK192" i="1" s="1"/>
  <c r="IJ191" i="1"/>
  <c r="IK191" i="1" s="1"/>
  <c r="IJ190" i="1"/>
  <c r="IK190" i="1" s="1"/>
  <c r="IJ189" i="1"/>
  <c r="IK189" i="1" s="1"/>
  <c r="IJ188" i="1"/>
  <c r="IK188" i="1" s="1"/>
  <c r="IJ187" i="1"/>
  <c r="IK187" i="1" s="1"/>
  <c r="IJ186" i="1"/>
  <c r="IK186" i="1" s="1"/>
  <c r="IJ185" i="1"/>
  <c r="IK185" i="1" s="1"/>
  <c r="IJ184" i="1"/>
  <c r="IK184" i="1" s="1"/>
  <c r="IJ183" i="1"/>
  <c r="IK183" i="1" s="1"/>
  <c r="IJ182" i="1"/>
  <c r="IK182" i="1" s="1"/>
  <c r="IJ181" i="1"/>
  <c r="IK181" i="1" s="1"/>
  <c r="IJ180" i="1"/>
  <c r="IK180" i="1" s="1"/>
  <c r="IJ179" i="1"/>
  <c r="IK179" i="1" s="1"/>
  <c r="IJ178" i="1"/>
  <c r="IK178" i="1" s="1"/>
  <c r="IJ177" i="1"/>
  <c r="IK177" i="1" s="1"/>
  <c r="IJ176" i="1"/>
  <c r="IK176" i="1" s="1"/>
  <c r="IJ175" i="1"/>
  <c r="IK175" i="1" s="1"/>
  <c r="IJ174" i="1"/>
  <c r="IK174" i="1" s="1"/>
  <c r="IJ173" i="1"/>
  <c r="IK173" i="1" s="1"/>
  <c r="IJ172" i="1"/>
  <c r="IK172" i="1" s="1"/>
  <c r="IJ171" i="1"/>
  <c r="IK171" i="1" s="1"/>
  <c r="IJ170" i="1"/>
  <c r="IK170" i="1" s="1"/>
  <c r="IJ169" i="1"/>
  <c r="IK169" i="1" s="1"/>
  <c r="IJ168" i="1"/>
  <c r="IK168" i="1" s="1"/>
  <c r="IJ167" i="1"/>
  <c r="IK167" i="1" s="1"/>
  <c r="IJ166" i="1"/>
  <c r="IK166" i="1" s="1"/>
  <c r="IJ165" i="1"/>
  <c r="IK165" i="1" s="1"/>
  <c r="IJ164" i="1"/>
  <c r="IK164" i="1" s="1"/>
  <c r="IJ163" i="1"/>
  <c r="IK163" i="1" s="1"/>
  <c r="IJ162" i="1"/>
  <c r="IK162" i="1" s="1"/>
  <c r="IJ161" i="1"/>
  <c r="IK161" i="1" s="1"/>
  <c r="IJ160" i="1"/>
  <c r="IK160" i="1" s="1"/>
  <c r="IJ159" i="1"/>
  <c r="IK159" i="1" s="1"/>
  <c r="IJ158" i="1"/>
  <c r="IK158" i="1" s="1"/>
  <c r="IJ157" i="1"/>
  <c r="IK157" i="1" s="1"/>
  <c r="IJ156" i="1"/>
  <c r="IK156" i="1" s="1"/>
  <c r="IJ155" i="1"/>
  <c r="IK155" i="1" s="1"/>
  <c r="IJ154" i="1"/>
  <c r="IK154" i="1" s="1"/>
  <c r="IJ153" i="1"/>
  <c r="IK153" i="1" s="1"/>
  <c r="IJ152" i="1"/>
  <c r="IK152" i="1" s="1"/>
  <c r="IJ151" i="1"/>
  <c r="IK151" i="1" s="1"/>
  <c r="IJ150" i="1"/>
  <c r="IK150" i="1" s="1"/>
  <c r="IJ149" i="1"/>
  <c r="IK149" i="1" s="1"/>
  <c r="IJ148" i="1"/>
  <c r="IK148" i="1" s="1"/>
  <c r="IJ147" i="1"/>
  <c r="IK147" i="1" s="1"/>
  <c r="IJ146" i="1"/>
  <c r="IK146" i="1" s="1"/>
  <c r="IJ145" i="1"/>
  <c r="IK145" i="1" s="1"/>
  <c r="IJ144" i="1"/>
  <c r="IK144" i="1" s="1"/>
  <c r="IJ143" i="1"/>
  <c r="IK143" i="1" s="1"/>
  <c r="IJ142" i="1"/>
  <c r="IK142" i="1" s="1"/>
  <c r="IJ141" i="1"/>
  <c r="IK141" i="1" s="1"/>
  <c r="IJ140" i="1"/>
  <c r="IK140" i="1" s="1"/>
  <c r="IJ139" i="1"/>
  <c r="IK139" i="1" s="1"/>
  <c r="IJ138" i="1"/>
  <c r="IK138" i="1" s="1"/>
  <c r="IJ137" i="1"/>
  <c r="IK137" i="1" s="1"/>
  <c r="IJ136" i="1"/>
  <c r="IK136" i="1" s="1"/>
  <c r="IJ135" i="1"/>
  <c r="IK135" i="1" s="1"/>
  <c r="IJ134" i="1"/>
  <c r="IK134" i="1" s="1"/>
  <c r="IJ133" i="1"/>
  <c r="IK133" i="1" s="1"/>
  <c r="IJ132" i="1"/>
  <c r="IK132" i="1" s="1"/>
  <c r="IJ131" i="1"/>
  <c r="IK131" i="1" s="1"/>
  <c r="IJ130" i="1"/>
  <c r="IK130" i="1" s="1"/>
  <c r="IJ129" i="1"/>
  <c r="IK129" i="1" s="1"/>
  <c r="IJ128" i="1"/>
  <c r="IK128" i="1" s="1"/>
  <c r="IJ127" i="1"/>
  <c r="IK127" i="1" s="1"/>
  <c r="IJ126" i="1"/>
  <c r="IK126" i="1" s="1"/>
  <c r="IJ125" i="1"/>
  <c r="IK125" i="1" s="1"/>
  <c r="IJ124" i="1"/>
  <c r="IK124" i="1" s="1"/>
  <c r="IJ123" i="1"/>
  <c r="IK123" i="1" s="1"/>
  <c r="IJ122" i="1"/>
  <c r="IK122" i="1" s="1"/>
  <c r="IJ121" i="1"/>
  <c r="IK121" i="1" s="1"/>
  <c r="IJ120" i="1"/>
  <c r="IK120" i="1" s="1"/>
  <c r="IJ119" i="1"/>
  <c r="IK119" i="1" s="1"/>
  <c r="IJ118" i="1"/>
  <c r="IK118" i="1" s="1"/>
  <c r="IJ117" i="1"/>
  <c r="IK117" i="1" s="1"/>
  <c r="IJ116" i="1"/>
  <c r="IK116" i="1" s="1"/>
  <c r="IJ115" i="1"/>
  <c r="IK115" i="1" s="1"/>
  <c r="IJ114" i="1"/>
  <c r="IK114" i="1" s="1"/>
  <c r="IJ113" i="1"/>
  <c r="IK113" i="1" s="1"/>
  <c r="IJ112" i="1"/>
  <c r="IK112" i="1" s="1"/>
  <c r="IJ111" i="1"/>
  <c r="IK111" i="1" s="1"/>
  <c r="IJ110" i="1"/>
  <c r="IK110" i="1" s="1"/>
  <c r="IJ109" i="1"/>
  <c r="IK109" i="1" s="1"/>
  <c r="IJ108" i="1"/>
  <c r="IK108" i="1" s="1"/>
  <c r="IJ107" i="1"/>
  <c r="IK107" i="1" s="1"/>
  <c r="IJ106" i="1"/>
  <c r="IK106" i="1" s="1"/>
  <c r="IJ105" i="1"/>
  <c r="IK105" i="1" s="1"/>
  <c r="IJ104" i="1"/>
  <c r="IK104" i="1" s="1"/>
  <c r="IJ103" i="1"/>
  <c r="IK103" i="1" s="1"/>
  <c r="IJ102" i="1"/>
  <c r="IK102" i="1" s="1"/>
  <c r="IJ101" i="1"/>
  <c r="IK101" i="1" s="1"/>
  <c r="IJ100" i="1"/>
  <c r="IK100" i="1" s="1"/>
  <c r="IJ99" i="1"/>
  <c r="IK99" i="1" s="1"/>
  <c r="IJ98" i="1"/>
  <c r="IK98" i="1" s="1"/>
  <c r="IJ97" i="1"/>
  <c r="IK97" i="1" s="1"/>
  <c r="IJ96" i="1"/>
  <c r="IK96" i="1" s="1"/>
  <c r="IJ95" i="1"/>
  <c r="IK95" i="1" s="1"/>
  <c r="IJ94" i="1"/>
  <c r="IK94" i="1" s="1"/>
  <c r="IJ93" i="1"/>
  <c r="IK93" i="1" s="1"/>
  <c r="IJ92" i="1"/>
  <c r="IK92" i="1" s="1"/>
  <c r="IJ91" i="1"/>
  <c r="IK91" i="1" s="1"/>
  <c r="IJ90" i="1"/>
  <c r="IK90" i="1" s="1"/>
  <c r="IJ89" i="1"/>
  <c r="IK89" i="1" s="1"/>
  <c r="IJ88" i="1"/>
  <c r="IK88" i="1" s="1"/>
  <c r="IJ87" i="1"/>
  <c r="IK87" i="1" s="1"/>
  <c r="IJ86" i="1"/>
  <c r="IK86" i="1" s="1"/>
  <c r="IJ85" i="1"/>
  <c r="IK85" i="1" s="1"/>
  <c r="IJ84" i="1"/>
  <c r="IK84" i="1" s="1"/>
  <c r="IJ83" i="1"/>
  <c r="IK83" i="1" s="1"/>
  <c r="IJ82" i="1"/>
  <c r="IK82" i="1" s="1"/>
  <c r="IJ81" i="1"/>
  <c r="IK81" i="1" s="1"/>
  <c r="IJ80" i="1"/>
  <c r="IK80" i="1" s="1"/>
  <c r="IJ79" i="1"/>
  <c r="IK79" i="1" s="1"/>
  <c r="IJ78" i="1"/>
  <c r="IK78" i="1" s="1"/>
  <c r="IJ77" i="1"/>
  <c r="IK77" i="1" s="1"/>
  <c r="IJ76" i="1"/>
  <c r="IK76" i="1" s="1"/>
  <c r="IJ75" i="1"/>
  <c r="IK75" i="1" s="1"/>
  <c r="IJ74" i="1"/>
  <c r="IK74" i="1" s="1"/>
  <c r="IJ73" i="1"/>
  <c r="IK73" i="1" s="1"/>
  <c r="IJ72" i="1"/>
  <c r="IK72" i="1" s="1"/>
  <c r="IJ71" i="1"/>
  <c r="IK71" i="1" s="1"/>
  <c r="IJ70" i="1"/>
  <c r="IK70" i="1" s="1"/>
  <c r="IJ69" i="1"/>
  <c r="IK69" i="1" s="1"/>
  <c r="IJ68" i="1"/>
  <c r="IK68" i="1" s="1"/>
  <c r="IJ67" i="1"/>
  <c r="IK67" i="1" s="1"/>
  <c r="IJ66" i="1"/>
  <c r="IK66" i="1" s="1"/>
  <c r="IJ65" i="1"/>
  <c r="IK65" i="1" s="1"/>
  <c r="IJ64" i="1"/>
  <c r="IK64" i="1" s="1"/>
  <c r="IJ63" i="1"/>
  <c r="IK63" i="1" s="1"/>
  <c r="IJ62" i="1"/>
  <c r="IK62" i="1" s="1"/>
  <c r="IJ61" i="1"/>
  <c r="IK61" i="1" s="1"/>
  <c r="IJ60" i="1"/>
  <c r="IK60" i="1" s="1"/>
  <c r="IJ59" i="1"/>
  <c r="IK59" i="1" s="1"/>
  <c r="IJ58" i="1"/>
  <c r="IK58" i="1" s="1"/>
  <c r="IJ57" i="1"/>
  <c r="IK57" i="1" s="1"/>
  <c r="IJ56" i="1"/>
  <c r="IK56" i="1" s="1"/>
  <c r="IJ55" i="1"/>
  <c r="IK55" i="1" s="1"/>
  <c r="IJ54" i="1"/>
  <c r="IK54" i="1" s="1"/>
  <c r="IJ53" i="1"/>
  <c r="IK53" i="1" s="1"/>
  <c r="IJ52" i="1"/>
  <c r="IK52" i="1" s="1"/>
  <c r="IJ51" i="1"/>
  <c r="IK51" i="1" s="1"/>
  <c r="IJ50" i="1"/>
  <c r="IK50" i="1" s="1"/>
  <c r="IJ49" i="1"/>
  <c r="IK49" i="1" s="1"/>
  <c r="IJ48" i="1"/>
  <c r="IK48" i="1" s="1"/>
  <c r="IJ47" i="1"/>
  <c r="IK47" i="1" s="1"/>
  <c r="IJ46" i="1"/>
  <c r="IK46" i="1" s="1"/>
  <c r="IJ45" i="1"/>
  <c r="IK45" i="1" s="1"/>
  <c r="IJ44" i="1"/>
  <c r="IK44" i="1" s="1"/>
  <c r="IJ43" i="1"/>
  <c r="IK43" i="1" s="1"/>
  <c r="IJ42" i="1"/>
  <c r="IK42" i="1" s="1"/>
  <c r="IJ41" i="1"/>
  <c r="IK41" i="1" s="1"/>
  <c r="IJ40" i="1"/>
  <c r="IK40" i="1" s="1"/>
  <c r="IJ39" i="1"/>
  <c r="IK39" i="1" s="1"/>
  <c r="IJ38" i="1"/>
  <c r="IK38" i="1" s="1"/>
  <c r="IJ37" i="1"/>
  <c r="IK37" i="1" s="1"/>
  <c r="IJ36" i="1"/>
  <c r="IK36" i="1" s="1"/>
  <c r="IJ35" i="1"/>
  <c r="IK35" i="1" s="1"/>
  <c r="IJ34" i="1"/>
  <c r="IK34" i="1" s="1"/>
  <c r="IJ33" i="1"/>
  <c r="IK33" i="1" s="1"/>
  <c r="IJ32" i="1"/>
  <c r="IK32" i="1" s="1"/>
  <c r="IJ31" i="1"/>
  <c r="IK31" i="1" s="1"/>
  <c r="IJ30" i="1"/>
  <c r="IK30" i="1" s="1"/>
  <c r="IJ29" i="1"/>
  <c r="IK29" i="1" s="1"/>
  <c r="IJ28" i="1"/>
  <c r="IK28" i="1" s="1"/>
  <c r="IJ27" i="1"/>
  <c r="IK27" i="1" s="1"/>
  <c r="IJ26" i="1"/>
  <c r="IK26" i="1" s="1"/>
  <c r="IJ25" i="1"/>
  <c r="IK25" i="1" s="1"/>
  <c r="IJ24" i="1"/>
  <c r="IK24" i="1" s="1"/>
  <c r="IJ23" i="1"/>
  <c r="IK23" i="1" s="1"/>
  <c r="IJ22" i="1"/>
  <c r="IK22" i="1" s="1"/>
  <c r="IJ21" i="1"/>
  <c r="IK21" i="1" s="1"/>
  <c r="IJ20" i="1"/>
  <c r="IK20" i="1" s="1"/>
  <c r="IJ19" i="1"/>
  <c r="IK19" i="1" s="1"/>
  <c r="IJ18" i="1"/>
  <c r="IK18" i="1" s="1"/>
  <c r="IJ17" i="1"/>
  <c r="IK17" i="1" s="1"/>
  <c r="IJ16" i="1"/>
  <c r="IK16" i="1" s="1"/>
  <c r="IJ15" i="1"/>
  <c r="IK15" i="1" s="1"/>
  <c r="IJ14" i="1"/>
  <c r="IK14" i="1" s="1"/>
  <c r="IJ13" i="1"/>
  <c r="IK13" i="1" s="1"/>
  <c r="IJ12" i="1"/>
  <c r="IK12" i="1" s="1"/>
  <c r="IJ11" i="1"/>
  <c r="IK11" i="1" s="1"/>
  <c r="IJ10" i="1"/>
  <c r="IK10" i="1" s="1"/>
  <c r="IJ9" i="1"/>
  <c r="IK9" i="1" s="1"/>
  <c r="IJ8" i="1"/>
  <c r="IK8" i="1" s="1"/>
  <c r="IA9" i="1"/>
  <c r="IB9" i="1" s="1"/>
  <c r="IA10" i="1"/>
  <c r="IB10" i="1" s="1"/>
  <c r="IA11" i="1"/>
  <c r="IB11" i="1" s="1"/>
  <c r="IA12" i="1"/>
  <c r="IB12" i="1" s="1"/>
  <c r="IA13" i="1"/>
  <c r="IB13" i="1" s="1"/>
  <c r="IA14" i="1"/>
  <c r="IB14" i="1" s="1"/>
  <c r="IA15" i="1"/>
  <c r="IB15" i="1" s="1"/>
  <c r="IA16" i="1"/>
  <c r="IB16" i="1" s="1"/>
  <c r="IA17" i="1"/>
  <c r="IB17" i="1" s="1"/>
  <c r="IA18" i="1"/>
  <c r="IB18" i="1" s="1"/>
  <c r="IA19" i="1"/>
  <c r="IB19" i="1" s="1"/>
  <c r="IA20" i="1"/>
  <c r="IB20" i="1" s="1"/>
  <c r="IA21" i="1"/>
  <c r="IB21" i="1" s="1"/>
  <c r="IA22" i="1"/>
  <c r="IB22" i="1" s="1"/>
  <c r="IA23" i="1"/>
  <c r="IB23" i="1" s="1"/>
  <c r="IA24" i="1"/>
  <c r="IB24" i="1" s="1"/>
  <c r="IA25" i="1"/>
  <c r="IB25" i="1" s="1"/>
  <c r="IA26" i="1"/>
  <c r="IB26" i="1" s="1"/>
  <c r="IA27" i="1"/>
  <c r="IB27" i="1" s="1"/>
  <c r="IA28" i="1"/>
  <c r="IB28" i="1" s="1"/>
  <c r="IA29" i="1"/>
  <c r="IB29" i="1" s="1"/>
  <c r="IA30" i="1"/>
  <c r="IB30" i="1" s="1"/>
  <c r="IA31" i="1"/>
  <c r="IB31" i="1" s="1"/>
  <c r="IA32" i="1"/>
  <c r="IB32" i="1" s="1"/>
  <c r="IA33" i="1"/>
  <c r="IB33" i="1" s="1"/>
  <c r="IA34" i="1"/>
  <c r="IB34" i="1" s="1"/>
  <c r="IA35" i="1"/>
  <c r="IB35" i="1" s="1"/>
  <c r="IA36" i="1"/>
  <c r="IB36" i="1" s="1"/>
  <c r="IA37" i="1"/>
  <c r="IB37" i="1" s="1"/>
  <c r="IA38" i="1"/>
  <c r="IB38" i="1" s="1"/>
  <c r="IA39" i="1"/>
  <c r="IB39" i="1" s="1"/>
  <c r="IA40" i="1"/>
  <c r="IB40" i="1" s="1"/>
  <c r="IA41" i="1"/>
  <c r="IB41" i="1" s="1"/>
  <c r="IA42" i="1"/>
  <c r="IB42" i="1" s="1"/>
  <c r="IA43" i="1"/>
  <c r="IB43" i="1" s="1"/>
  <c r="IA44" i="1"/>
  <c r="IB44" i="1" s="1"/>
  <c r="IA45" i="1"/>
  <c r="IB45" i="1" s="1"/>
  <c r="IA46" i="1"/>
  <c r="IB46" i="1" s="1"/>
  <c r="IA47" i="1"/>
  <c r="IB47" i="1" s="1"/>
  <c r="IA48" i="1"/>
  <c r="IB48" i="1" s="1"/>
  <c r="IA49" i="1"/>
  <c r="IB49" i="1" s="1"/>
  <c r="IA50" i="1"/>
  <c r="IB50" i="1" s="1"/>
  <c r="IA51" i="1"/>
  <c r="IB51" i="1" s="1"/>
  <c r="IA52" i="1"/>
  <c r="IB52" i="1" s="1"/>
  <c r="IA53" i="1"/>
  <c r="IB53" i="1" s="1"/>
  <c r="IA54" i="1"/>
  <c r="IB54" i="1" s="1"/>
  <c r="IA55" i="1"/>
  <c r="IB55" i="1" s="1"/>
  <c r="IA56" i="1"/>
  <c r="IB56" i="1" s="1"/>
  <c r="IA57" i="1"/>
  <c r="IB57" i="1" s="1"/>
  <c r="IA58" i="1"/>
  <c r="IB58" i="1" s="1"/>
  <c r="IA59" i="1"/>
  <c r="IB59" i="1" s="1"/>
  <c r="IA60" i="1"/>
  <c r="IB60" i="1" s="1"/>
  <c r="IA61" i="1"/>
  <c r="IB61" i="1" s="1"/>
  <c r="IA62" i="1"/>
  <c r="IB62" i="1" s="1"/>
  <c r="IA63" i="1"/>
  <c r="IB63" i="1" s="1"/>
  <c r="IA64" i="1"/>
  <c r="IB64" i="1" s="1"/>
  <c r="IA65" i="1"/>
  <c r="IB65" i="1" s="1"/>
  <c r="IA66" i="1"/>
  <c r="IB66" i="1" s="1"/>
  <c r="IA67" i="1"/>
  <c r="IB67" i="1" s="1"/>
  <c r="IA68" i="1"/>
  <c r="IB68" i="1" s="1"/>
  <c r="IA69" i="1"/>
  <c r="IB69" i="1" s="1"/>
  <c r="IA70" i="1"/>
  <c r="IB70" i="1" s="1"/>
  <c r="IA71" i="1"/>
  <c r="IB71" i="1" s="1"/>
  <c r="IA72" i="1"/>
  <c r="IB72" i="1" s="1"/>
  <c r="IA73" i="1"/>
  <c r="IB73" i="1" s="1"/>
  <c r="IA74" i="1"/>
  <c r="IB74" i="1" s="1"/>
  <c r="IA75" i="1"/>
  <c r="IB75" i="1" s="1"/>
  <c r="IA76" i="1"/>
  <c r="IB76" i="1" s="1"/>
  <c r="IA77" i="1"/>
  <c r="IB77" i="1" s="1"/>
  <c r="IA78" i="1"/>
  <c r="IB78" i="1" s="1"/>
  <c r="IA79" i="1"/>
  <c r="IB79" i="1" s="1"/>
  <c r="IA80" i="1"/>
  <c r="IB80" i="1" s="1"/>
  <c r="IA81" i="1"/>
  <c r="IB81" i="1" s="1"/>
  <c r="IA82" i="1"/>
  <c r="IB82" i="1" s="1"/>
  <c r="IA83" i="1"/>
  <c r="IB83" i="1" s="1"/>
  <c r="IA84" i="1"/>
  <c r="IB84" i="1" s="1"/>
  <c r="IA85" i="1"/>
  <c r="IB85" i="1" s="1"/>
  <c r="IA86" i="1"/>
  <c r="IB86" i="1" s="1"/>
  <c r="IA87" i="1"/>
  <c r="IB87" i="1" s="1"/>
  <c r="IA88" i="1"/>
  <c r="IB88" i="1" s="1"/>
  <c r="IA89" i="1"/>
  <c r="IB89" i="1" s="1"/>
  <c r="IA90" i="1"/>
  <c r="IB90" i="1" s="1"/>
  <c r="IA91" i="1"/>
  <c r="IB91" i="1" s="1"/>
  <c r="IA92" i="1"/>
  <c r="IB92" i="1" s="1"/>
  <c r="IA93" i="1"/>
  <c r="IB93" i="1" s="1"/>
  <c r="IA94" i="1"/>
  <c r="IB94" i="1" s="1"/>
  <c r="IA95" i="1"/>
  <c r="IB95" i="1" s="1"/>
  <c r="IA96" i="1"/>
  <c r="IB96" i="1" s="1"/>
  <c r="IA97" i="1"/>
  <c r="IB97" i="1" s="1"/>
  <c r="IA98" i="1"/>
  <c r="IB98" i="1" s="1"/>
  <c r="IA99" i="1"/>
  <c r="IB99" i="1" s="1"/>
  <c r="IA100" i="1"/>
  <c r="IB100" i="1" s="1"/>
  <c r="IA101" i="1"/>
  <c r="IB101" i="1" s="1"/>
  <c r="IA102" i="1"/>
  <c r="IB102" i="1" s="1"/>
  <c r="IA103" i="1"/>
  <c r="IB103" i="1" s="1"/>
  <c r="IA104" i="1"/>
  <c r="IB104" i="1" s="1"/>
  <c r="IA105" i="1"/>
  <c r="IB105" i="1" s="1"/>
  <c r="IA106" i="1"/>
  <c r="IB106" i="1" s="1"/>
  <c r="IA107" i="1"/>
  <c r="IB107" i="1" s="1"/>
  <c r="IA108" i="1"/>
  <c r="IB108" i="1" s="1"/>
  <c r="IA109" i="1"/>
  <c r="IB109" i="1" s="1"/>
  <c r="IA110" i="1"/>
  <c r="IB110" i="1" s="1"/>
  <c r="IA111" i="1"/>
  <c r="IB111" i="1" s="1"/>
  <c r="IA112" i="1"/>
  <c r="IB112" i="1" s="1"/>
  <c r="IA113" i="1"/>
  <c r="IB113" i="1" s="1"/>
  <c r="IA114" i="1"/>
  <c r="IB114" i="1" s="1"/>
  <c r="IA115" i="1"/>
  <c r="IB115" i="1" s="1"/>
  <c r="IA116" i="1"/>
  <c r="IB116" i="1" s="1"/>
  <c r="IA117" i="1"/>
  <c r="IB117" i="1" s="1"/>
  <c r="IA118" i="1"/>
  <c r="IB118" i="1" s="1"/>
  <c r="IA119" i="1"/>
  <c r="IB119" i="1" s="1"/>
  <c r="IA120" i="1"/>
  <c r="IB120" i="1" s="1"/>
  <c r="IA121" i="1"/>
  <c r="IB121" i="1" s="1"/>
  <c r="IA122" i="1"/>
  <c r="IB122" i="1" s="1"/>
  <c r="IA123" i="1"/>
  <c r="IB123" i="1" s="1"/>
  <c r="IA124" i="1"/>
  <c r="IB124" i="1" s="1"/>
  <c r="IA125" i="1"/>
  <c r="IB125" i="1" s="1"/>
  <c r="IA126" i="1"/>
  <c r="IB126" i="1" s="1"/>
  <c r="IA127" i="1"/>
  <c r="IB127" i="1" s="1"/>
  <c r="IA128" i="1"/>
  <c r="IB128" i="1" s="1"/>
  <c r="IA129" i="1"/>
  <c r="IB129" i="1" s="1"/>
  <c r="IA130" i="1"/>
  <c r="IB130" i="1" s="1"/>
  <c r="IA131" i="1"/>
  <c r="IB131" i="1" s="1"/>
  <c r="IA132" i="1"/>
  <c r="IB132" i="1" s="1"/>
  <c r="IA133" i="1"/>
  <c r="IB133" i="1" s="1"/>
  <c r="IA134" i="1"/>
  <c r="IB134" i="1" s="1"/>
  <c r="IA135" i="1"/>
  <c r="IB135" i="1" s="1"/>
  <c r="IA136" i="1"/>
  <c r="IB136" i="1" s="1"/>
  <c r="IA137" i="1"/>
  <c r="IB137" i="1" s="1"/>
  <c r="IA138" i="1"/>
  <c r="IB138" i="1" s="1"/>
  <c r="IA139" i="1"/>
  <c r="IB139" i="1" s="1"/>
  <c r="IA140" i="1"/>
  <c r="IB140" i="1" s="1"/>
  <c r="IA141" i="1"/>
  <c r="IB141" i="1" s="1"/>
  <c r="IA142" i="1"/>
  <c r="IB142" i="1" s="1"/>
  <c r="IA143" i="1"/>
  <c r="IB143" i="1" s="1"/>
  <c r="IA144" i="1"/>
  <c r="IB144" i="1" s="1"/>
  <c r="IA145" i="1"/>
  <c r="IB145" i="1" s="1"/>
  <c r="IA146" i="1"/>
  <c r="IB146" i="1" s="1"/>
  <c r="IA147" i="1"/>
  <c r="IB147" i="1" s="1"/>
  <c r="IA148" i="1"/>
  <c r="IB148" i="1" s="1"/>
  <c r="IA149" i="1"/>
  <c r="IB149" i="1" s="1"/>
  <c r="IA150" i="1"/>
  <c r="IB150" i="1" s="1"/>
  <c r="IA151" i="1"/>
  <c r="IB151" i="1" s="1"/>
  <c r="IA152" i="1"/>
  <c r="IB152" i="1" s="1"/>
  <c r="IA153" i="1"/>
  <c r="IB153" i="1" s="1"/>
  <c r="IA154" i="1"/>
  <c r="IB154" i="1" s="1"/>
  <c r="IA155" i="1"/>
  <c r="IB155" i="1" s="1"/>
  <c r="IA156" i="1"/>
  <c r="IB156" i="1" s="1"/>
  <c r="IA157" i="1"/>
  <c r="IB157" i="1" s="1"/>
  <c r="IA158" i="1"/>
  <c r="IB158" i="1" s="1"/>
  <c r="IA159" i="1"/>
  <c r="IB159" i="1" s="1"/>
  <c r="IA160" i="1"/>
  <c r="IB160" i="1" s="1"/>
  <c r="IA161" i="1"/>
  <c r="IB161" i="1" s="1"/>
  <c r="IA162" i="1"/>
  <c r="IB162" i="1" s="1"/>
  <c r="IA163" i="1"/>
  <c r="IB163" i="1" s="1"/>
  <c r="IA164" i="1"/>
  <c r="IB164" i="1" s="1"/>
  <c r="IA165" i="1"/>
  <c r="IB165" i="1" s="1"/>
  <c r="IA166" i="1"/>
  <c r="IB166" i="1" s="1"/>
  <c r="IA167" i="1"/>
  <c r="IB167" i="1" s="1"/>
  <c r="IA168" i="1"/>
  <c r="IB168" i="1" s="1"/>
  <c r="IA169" i="1"/>
  <c r="IB169" i="1" s="1"/>
  <c r="IA170" i="1"/>
  <c r="IB170" i="1" s="1"/>
  <c r="IA171" i="1"/>
  <c r="IB171" i="1" s="1"/>
  <c r="IA172" i="1"/>
  <c r="IB172" i="1" s="1"/>
  <c r="IA173" i="1"/>
  <c r="IB173" i="1" s="1"/>
  <c r="IA174" i="1"/>
  <c r="IB174" i="1" s="1"/>
  <c r="IA175" i="1"/>
  <c r="IB175" i="1" s="1"/>
  <c r="IA176" i="1"/>
  <c r="IB176" i="1" s="1"/>
  <c r="IA177" i="1"/>
  <c r="IB177" i="1" s="1"/>
  <c r="IA178" i="1"/>
  <c r="IB178" i="1" s="1"/>
  <c r="IA179" i="1"/>
  <c r="IB179" i="1" s="1"/>
  <c r="IA180" i="1"/>
  <c r="IB180" i="1" s="1"/>
  <c r="IA181" i="1"/>
  <c r="IB181" i="1" s="1"/>
  <c r="IA182" i="1"/>
  <c r="IB182" i="1" s="1"/>
  <c r="IA183" i="1"/>
  <c r="IB183" i="1" s="1"/>
  <c r="IA184" i="1"/>
  <c r="IB184" i="1" s="1"/>
  <c r="IA185" i="1"/>
  <c r="IB185" i="1" s="1"/>
  <c r="IA186" i="1"/>
  <c r="IB186" i="1" s="1"/>
  <c r="IA187" i="1"/>
  <c r="IB187" i="1" s="1"/>
  <c r="IA188" i="1"/>
  <c r="IB188" i="1" s="1"/>
  <c r="IA189" i="1"/>
  <c r="IB189" i="1" s="1"/>
  <c r="IA190" i="1"/>
  <c r="IB190" i="1" s="1"/>
  <c r="IA191" i="1"/>
  <c r="IB191" i="1" s="1"/>
  <c r="IA192" i="1"/>
  <c r="IB192" i="1" s="1"/>
  <c r="IA193" i="1"/>
  <c r="IB193" i="1" s="1"/>
  <c r="IA194" i="1"/>
  <c r="IB194" i="1" s="1"/>
  <c r="IA195" i="1"/>
  <c r="IB195" i="1" s="1"/>
  <c r="IA196" i="1"/>
  <c r="IB196" i="1" s="1"/>
  <c r="IA197" i="1"/>
  <c r="IB197" i="1" s="1"/>
  <c r="IA198" i="1"/>
  <c r="IB198" i="1" s="1"/>
  <c r="IA199" i="1"/>
  <c r="IB199" i="1" s="1"/>
  <c r="IA200" i="1"/>
  <c r="IB200" i="1" s="1"/>
  <c r="IA201" i="1"/>
  <c r="IB201" i="1" s="1"/>
  <c r="IA202" i="1"/>
  <c r="IB202" i="1" s="1"/>
  <c r="IA203" i="1"/>
  <c r="IB203" i="1" s="1"/>
  <c r="IA204" i="1"/>
  <c r="IB204" i="1" s="1"/>
  <c r="IA205" i="1"/>
  <c r="IB205" i="1" s="1"/>
  <c r="IA206" i="1"/>
  <c r="IB206" i="1" s="1"/>
  <c r="IA207" i="1"/>
  <c r="IB207" i="1" s="1"/>
  <c r="IA208" i="1"/>
  <c r="IB208" i="1" s="1"/>
  <c r="IA209" i="1"/>
  <c r="IB209" i="1" s="1"/>
  <c r="IA210" i="1"/>
  <c r="IB210" i="1" s="1"/>
  <c r="IA211" i="1"/>
  <c r="IB211" i="1" s="1"/>
  <c r="IA212" i="1"/>
  <c r="IB212" i="1" s="1"/>
  <c r="IA213" i="1"/>
  <c r="IB213" i="1" s="1"/>
  <c r="IA214" i="1"/>
  <c r="IB214" i="1" s="1"/>
  <c r="IA215" i="1"/>
  <c r="IB215" i="1" s="1"/>
  <c r="IA216" i="1"/>
  <c r="IB216" i="1" s="1"/>
  <c r="IA217" i="1"/>
  <c r="IB217" i="1" s="1"/>
  <c r="IA218" i="1"/>
  <c r="IB218" i="1" s="1"/>
  <c r="IA219" i="1"/>
  <c r="IB219" i="1" s="1"/>
  <c r="IA220" i="1"/>
  <c r="IB220" i="1" s="1"/>
  <c r="IA221" i="1"/>
  <c r="IB221" i="1" s="1"/>
  <c r="IA222" i="1"/>
  <c r="IB222" i="1" s="1"/>
  <c r="IA223" i="1"/>
  <c r="IB223" i="1" s="1"/>
  <c r="IA224" i="1"/>
  <c r="IB224" i="1" s="1"/>
  <c r="IA225" i="1"/>
  <c r="IB225" i="1" s="1"/>
  <c r="IA226" i="1"/>
  <c r="IB226" i="1" s="1"/>
  <c r="IA227" i="1"/>
  <c r="IB227" i="1" s="1"/>
  <c r="IA228" i="1"/>
  <c r="IB228" i="1" s="1"/>
  <c r="IA229" i="1"/>
  <c r="IB229" i="1" s="1"/>
  <c r="IA230" i="1"/>
  <c r="IB230" i="1" s="1"/>
  <c r="IA231" i="1"/>
  <c r="IB231" i="1" s="1"/>
  <c r="IA232" i="1"/>
  <c r="IB232" i="1" s="1"/>
  <c r="IA233" i="1"/>
  <c r="IB233" i="1" s="1"/>
  <c r="IA234" i="1"/>
  <c r="IB234" i="1" s="1"/>
  <c r="IA235" i="1"/>
  <c r="IB235" i="1" s="1"/>
  <c r="IA236" i="1"/>
  <c r="IB236" i="1" s="1"/>
  <c r="IA237" i="1"/>
  <c r="IB237" i="1" s="1"/>
  <c r="IA238" i="1"/>
  <c r="IB238" i="1" s="1"/>
  <c r="IA239" i="1"/>
  <c r="IB239" i="1" s="1"/>
  <c r="IA240" i="1"/>
  <c r="IA241" i="1"/>
  <c r="IA242" i="1"/>
  <c r="IA243" i="1"/>
  <c r="IA8" i="1"/>
  <c r="IB8" i="1" s="1"/>
  <c r="HR11" i="1"/>
  <c r="HS11" i="1" s="1"/>
  <c r="HR10" i="1"/>
  <c r="HS10" i="1" s="1"/>
  <c r="HI11" i="1"/>
  <c r="HJ11" i="1" s="1"/>
  <c r="HI10" i="1"/>
  <c r="HJ10" i="1" s="1"/>
  <c r="GZ11" i="1"/>
  <c r="HA11" i="1" s="1"/>
  <c r="GZ10" i="1"/>
  <c r="HA10" i="1" s="1"/>
  <c r="GQ11" i="1"/>
  <c r="GR11" i="1" s="1"/>
  <c r="GQ10" i="1"/>
  <c r="GR10" i="1" s="1"/>
  <c r="GH11" i="1"/>
  <c r="GI11" i="1" s="1"/>
  <c r="GH10" i="1"/>
  <c r="GI10" i="1" s="1"/>
  <c r="FY11" i="1"/>
  <c r="FZ11" i="1" s="1"/>
  <c r="FY10" i="1"/>
  <c r="FZ10" i="1" s="1"/>
  <c r="FP11" i="1"/>
  <c r="FQ11" i="1" s="1"/>
  <c r="FP10" i="1"/>
  <c r="FQ10" i="1" s="1"/>
  <c r="FG11" i="1"/>
  <c r="FH11" i="1" s="1"/>
  <c r="FG10" i="1"/>
  <c r="FH10" i="1" s="1"/>
  <c r="EX11" i="1"/>
  <c r="EY11" i="1" s="1"/>
  <c r="EX10" i="1"/>
  <c r="EY10" i="1" s="1"/>
  <c r="EW11" i="1"/>
  <c r="EW10" i="1"/>
  <c r="EO11" i="1"/>
  <c r="EP11" i="1" s="1"/>
  <c r="EO10" i="1"/>
  <c r="EP10" i="1" s="1"/>
  <c r="EF11" i="1"/>
  <c r="EG11" i="1" s="1"/>
  <c r="EF10" i="1"/>
  <c r="EG10" i="1" s="1"/>
  <c r="DW11" i="1"/>
  <c r="DX11" i="1" s="1"/>
  <c r="DW10" i="1"/>
  <c r="DX10" i="1" s="1"/>
  <c r="DN11" i="1"/>
  <c r="DO11" i="1" s="1"/>
  <c r="DN10" i="1"/>
  <c r="DO10" i="1" s="1"/>
  <c r="DE11" i="1"/>
  <c r="DF11" i="1" s="1"/>
  <c r="DE10" i="1"/>
  <c r="DF10" i="1" s="1"/>
  <c r="CV11" i="1"/>
  <c r="CW11" i="1" s="1"/>
  <c r="CV10" i="1"/>
  <c r="CW10" i="1" s="1"/>
  <c r="CM11" i="1"/>
  <c r="CN11" i="1" s="1"/>
  <c r="CM10" i="1"/>
  <c r="CN10" i="1" s="1"/>
  <c r="CD11" i="1"/>
  <c r="CE11" i="1" s="1"/>
  <c r="CD10" i="1"/>
  <c r="CE10" i="1" s="1"/>
  <c r="BU11" i="1"/>
  <c r="BV11" i="1" s="1"/>
  <c r="BU10" i="1"/>
  <c r="BV10" i="1" s="1"/>
  <c r="BL11" i="1"/>
  <c r="BM11" i="1" s="1"/>
  <c r="BL10" i="1"/>
  <c r="BM10" i="1" s="1"/>
  <c r="BC11" i="1"/>
  <c r="BD11" i="1" s="1"/>
  <c r="BC10" i="1"/>
  <c r="BD10" i="1" s="1"/>
  <c r="AT11" i="1"/>
  <c r="AU11" i="1" s="1"/>
  <c r="AT10" i="1"/>
  <c r="AU10" i="1" s="1"/>
  <c r="S11" i="1"/>
  <c r="T11" i="1" s="1"/>
  <c r="S10" i="1"/>
  <c r="T10" i="1" s="1"/>
  <c r="AB11" i="1"/>
  <c r="AC11" i="1" s="1"/>
  <c r="AB10" i="1"/>
  <c r="AC10" i="1" s="1"/>
  <c r="AK11" i="1"/>
  <c r="AL11" i="1" s="1"/>
  <c r="AK10" i="1"/>
  <c r="AL10" i="1" s="1"/>
  <c r="J11" i="1"/>
  <c r="K11" i="1" s="1"/>
  <c r="J10" i="1"/>
  <c r="K10" i="1" s="1"/>
  <c r="HR140" i="2"/>
  <c r="HS140" i="2" s="1"/>
  <c r="HK9" i="2"/>
  <c r="HR9" i="2" s="1"/>
  <c r="HS9" i="2" s="1"/>
  <c r="HK10" i="2"/>
  <c r="HR10" i="2" s="1"/>
  <c r="HS10" i="2" s="1"/>
  <c r="HK11" i="2"/>
  <c r="HR11" i="2" s="1"/>
  <c r="HS11" i="2" s="1"/>
  <c r="HK12" i="2"/>
  <c r="HR12" i="2" s="1"/>
  <c r="HS12" i="2" s="1"/>
  <c r="HK13" i="2"/>
  <c r="HR13" i="2" s="1"/>
  <c r="HS13" i="2" s="1"/>
  <c r="HK14" i="2"/>
  <c r="HR14" i="2" s="1"/>
  <c r="HS14" i="2" s="1"/>
  <c r="HK15" i="2"/>
  <c r="HR15" i="2" s="1"/>
  <c r="HS15" i="2" s="1"/>
  <c r="HK16" i="2"/>
  <c r="HR16" i="2" s="1"/>
  <c r="HS16" i="2" s="1"/>
  <c r="HK17" i="2"/>
  <c r="HR17" i="2" s="1"/>
  <c r="HS17" i="2" s="1"/>
  <c r="HK18" i="2"/>
  <c r="HR18" i="2" s="1"/>
  <c r="HS18" i="2" s="1"/>
  <c r="HK19" i="2"/>
  <c r="HR19" i="2" s="1"/>
  <c r="HS19" i="2" s="1"/>
  <c r="HK20" i="2"/>
  <c r="HR20" i="2" s="1"/>
  <c r="HS20" i="2" s="1"/>
  <c r="HK21" i="2"/>
  <c r="HR21" i="2" s="1"/>
  <c r="HS21" i="2" s="1"/>
  <c r="HK22" i="2"/>
  <c r="HR22" i="2" s="1"/>
  <c r="HS22" i="2" s="1"/>
  <c r="HK23" i="2"/>
  <c r="HR23" i="2" s="1"/>
  <c r="HS23" i="2" s="1"/>
  <c r="HK24" i="2"/>
  <c r="HR24" i="2" s="1"/>
  <c r="HS24" i="2" s="1"/>
  <c r="HK25" i="2"/>
  <c r="HR25" i="2" s="1"/>
  <c r="HS25" i="2" s="1"/>
  <c r="HK26" i="2"/>
  <c r="HR26" i="2" s="1"/>
  <c r="HS26" i="2" s="1"/>
  <c r="HK27" i="2"/>
  <c r="HR27" i="2" s="1"/>
  <c r="HS27" i="2" s="1"/>
  <c r="HK28" i="2"/>
  <c r="HR28" i="2" s="1"/>
  <c r="HS28" i="2" s="1"/>
  <c r="HK29" i="2"/>
  <c r="HR29" i="2" s="1"/>
  <c r="HS29" i="2" s="1"/>
  <c r="HK30" i="2"/>
  <c r="HR30" i="2" s="1"/>
  <c r="HS30" i="2" s="1"/>
  <c r="HK31" i="2"/>
  <c r="HR31" i="2" s="1"/>
  <c r="HS31" i="2" s="1"/>
  <c r="HK32" i="2"/>
  <c r="HR32" i="2" s="1"/>
  <c r="HS32" i="2" s="1"/>
  <c r="HK33" i="2"/>
  <c r="HR33" i="2" s="1"/>
  <c r="HS33" i="2" s="1"/>
  <c r="HK34" i="2"/>
  <c r="HR34" i="2" s="1"/>
  <c r="HS34" i="2" s="1"/>
  <c r="HK35" i="2"/>
  <c r="HR35" i="2" s="1"/>
  <c r="HS35" i="2" s="1"/>
  <c r="HK36" i="2"/>
  <c r="HR36" i="2" s="1"/>
  <c r="HS36" i="2" s="1"/>
  <c r="HK37" i="2"/>
  <c r="HR37" i="2" s="1"/>
  <c r="HS37" i="2" s="1"/>
  <c r="HK38" i="2"/>
  <c r="HR38" i="2" s="1"/>
  <c r="HS38" i="2" s="1"/>
  <c r="HK39" i="2"/>
  <c r="HR39" i="2" s="1"/>
  <c r="HS39" i="2" s="1"/>
  <c r="HK40" i="2"/>
  <c r="HR40" i="2" s="1"/>
  <c r="HS40" i="2" s="1"/>
  <c r="HK41" i="2"/>
  <c r="HR41" i="2" s="1"/>
  <c r="HS41" i="2" s="1"/>
  <c r="HK42" i="2"/>
  <c r="HR42" i="2" s="1"/>
  <c r="HS42" i="2" s="1"/>
  <c r="HK43" i="2"/>
  <c r="HR43" i="2" s="1"/>
  <c r="HS43" i="2" s="1"/>
  <c r="HK44" i="2"/>
  <c r="HR44" i="2" s="1"/>
  <c r="HS44" i="2" s="1"/>
  <c r="HK45" i="2"/>
  <c r="HR45" i="2" s="1"/>
  <c r="HS45" i="2" s="1"/>
  <c r="HK46" i="2"/>
  <c r="HR46" i="2" s="1"/>
  <c r="HS46" i="2" s="1"/>
  <c r="HK47" i="2"/>
  <c r="HR47" i="2" s="1"/>
  <c r="HS47" i="2" s="1"/>
  <c r="HK48" i="2"/>
  <c r="HR48" i="2" s="1"/>
  <c r="HS48" i="2" s="1"/>
  <c r="HK49" i="2"/>
  <c r="HR49" i="2" s="1"/>
  <c r="HS49" i="2" s="1"/>
  <c r="HK50" i="2"/>
  <c r="HR50" i="2" s="1"/>
  <c r="HS50" i="2" s="1"/>
  <c r="HK51" i="2"/>
  <c r="HR51" i="2" s="1"/>
  <c r="HS51" i="2" s="1"/>
  <c r="HK52" i="2"/>
  <c r="HR52" i="2" s="1"/>
  <c r="HS52" i="2" s="1"/>
  <c r="HK53" i="2"/>
  <c r="HR53" i="2" s="1"/>
  <c r="HS53" i="2" s="1"/>
  <c r="HK54" i="2"/>
  <c r="HR54" i="2" s="1"/>
  <c r="HS54" i="2" s="1"/>
  <c r="HK55" i="2"/>
  <c r="HR55" i="2" s="1"/>
  <c r="HS55" i="2" s="1"/>
  <c r="HK56" i="2"/>
  <c r="HR56" i="2" s="1"/>
  <c r="HS56" i="2" s="1"/>
  <c r="HK57" i="2"/>
  <c r="HR57" i="2" s="1"/>
  <c r="HS57" i="2" s="1"/>
  <c r="HK58" i="2"/>
  <c r="HR58" i="2" s="1"/>
  <c r="HS58" i="2" s="1"/>
  <c r="HK59" i="2"/>
  <c r="HR59" i="2" s="1"/>
  <c r="HS59" i="2" s="1"/>
  <c r="HK60" i="2"/>
  <c r="HR60" i="2" s="1"/>
  <c r="HS60" i="2" s="1"/>
  <c r="HK61" i="2"/>
  <c r="HR61" i="2" s="1"/>
  <c r="HS61" i="2" s="1"/>
  <c r="HK62" i="2"/>
  <c r="HR62" i="2" s="1"/>
  <c r="HS62" i="2" s="1"/>
  <c r="HK63" i="2"/>
  <c r="HR63" i="2" s="1"/>
  <c r="HS63" i="2" s="1"/>
  <c r="HK64" i="2"/>
  <c r="HR64" i="2" s="1"/>
  <c r="HS64" i="2" s="1"/>
  <c r="HK65" i="2"/>
  <c r="HR65" i="2" s="1"/>
  <c r="HS65" i="2" s="1"/>
  <c r="HK66" i="2"/>
  <c r="HR66" i="2" s="1"/>
  <c r="HS66" i="2" s="1"/>
  <c r="HK67" i="2"/>
  <c r="HR67" i="2" s="1"/>
  <c r="HS67" i="2" s="1"/>
  <c r="HK68" i="2"/>
  <c r="HR68" i="2" s="1"/>
  <c r="HS68" i="2" s="1"/>
  <c r="HK69" i="2"/>
  <c r="HR69" i="2" s="1"/>
  <c r="HS69" i="2" s="1"/>
  <c r="HK70" i="2"/>
  <c r="HR70" i="2" s="1"/>
  <c r="HS70" i="2" s="1"/>
  <c r="HK71" i="2"/>
  <c r="HR71" i="2" s="1"/>
  <c r="HS71" i="2" s="1"/>
  <c r="HK72" i="2"/>
  <c r="HR72" i="2" s="1"/>
  <c r="HS72" i="2" s="1"/>
  <c r="HK73" i="2"/>
  <c r="HR73" i="2" s="1"/>
  <c r="HS73" i="2" s="1"/>
  <c r="HK74" i="2"/>
  <c r="HR74" i="2" s="1"/>
  <c r="HS74" i="2" s="1"/>
  <c r="HK75" i="2"/>
  <c r="HR75" i="2" s="1"/>
  <c r="HS75" i="2" s="1"/>
  <c r="HK76" i="2"/>
  <c r="HR76" i="2" s="1"/>
  <c r="HS76" i="2" s="1"/>
  <c r="HK77" i="2"/>
  <c r="HR77" i="2" s="1"/>
  <c r="HS77" i="2" s="1"/>
  <c r="HK78" i="2"/>
  <c r="HR78" i="2" s="1"/>
  <c r="HS78" i="2" s="1"/>
  <c r="HK79" i="2"/>
  <c r="HR79" i="2" s="1"/>
  <c r="HS79" i="2" s="1"/>
  <c r="HK80" i="2"/>
  <c r="HR80" i="2" s="1"/>
  <c r="HS80" i="2" s="1"/>
  <c r="HK81" i="2"/>
  <c r="HR81" i="2" s="1"/>
  <c r="HS81" i="2" s="1"/>
  <c r="HK82" i="2"/>
  <c r="HR82" i="2" s="1"/>
  <c r="HS82" i="2" s="1"/>
  <c r="HK83" i="2"/>
  <c r="HR83" i="2" s="1"/>
  <c r="HS83" i="2" s="1"/>
  <c r="HK84" i="2"/>
  <c r="HR84" i="2" s="1"/>
  <c r="HS84" i="2" s="1"/>
  <c r="HK85" i="2"/>
  <c r="HR85" i="2" s="1"/>
  <c r="HS85" i="2" s="1"/>
  <c r="HK86" i="2"/>
  <c r="HR86" i="2" s="1"/>
  <c r="HS86" i="2" s="1"/>
  <c r="HK87" i="2"/>
  <c r="HR87" i="2" s="1"/>
  <c r="HS87" i="2" s="1"/>
  <c r="HK88" i="2"/>
  <c r="HR88" i="2" s="1"/>
  <c r="HS88" i="2" s="1"/>
  <c r="HK89" i="2"/>
  <c r="HR89" i="2" s="1"/>
  <c r="HS89" i="2" s="1"/>
  <c r="HK90" i="2"/>
  <c r="HR90" i="2" s="1"/>
  <c r="HS90" i="2" s="1"/>
  <c r="HK91" i="2"/>
  <c r="HR91" i="2" s="1"/>
  <c r="HS91" i="2" s="1"/>
  <c r="HK92" i="2"/>
  <c r="HR92" i="2" s="1"/>
  <c r="HS92" i="2" s="1"/>
  <c r="HK93" i="2"/>
  <c r="HR93" i="2" s="1"/>
  <c r="HS93" i="2" s="1"/>
  <c r="HK94" i="2"/>
  <c r="HR94" i="2" s="1"/>
  <c r="HS94" i="2" s="1"/>
  <c r="HK95" i="2"/>
  <c r="HR95" i="2" s="1"/>
  <c r="HS95" i="2" s="1"/>
  <c r="HK96" i="2"/>
  <c r="HR96" i="2" s="1"/>
  <c r="HS96" i="2" s="1"/>
  <c r="HK97" i="2"/>
  <c r="HR97" i="2" s="1"/>
  <c r="HS97" i="2" s="1"/>
  <c r="HK98" i="2"/>
  <c r="HR98" i="2" s="1"/>
  <c r="HS98" i="2" s="1"/>
  <c r="HK99" i="2"/>
  <c r="HR99" i="2" s="1"/>
  <c r="HS99" i="2" s="1"/>
  <c r="HK100" i="2"/>
  <c r="HR100" i="2" s="1"/>
  <c r="HS100" i="2" s="1"/>
  <c r="HK101" i="2"/>
  <c r="HR101" i="2" s="1"/>
  <c r="HS101" i="2" s="1"/>
  <c r="HK102" i="2"/>
  <c r="HR102" i="2" s="1"/>
  <c r="HS102" i="2" s="1"/>
  <c r="HK103" i="2"/>
  <c r="HR103" i="2" s="1"/>
  <c r="HS103" i="2" s="1"/>
  <c r="HK104" i="2"/>
  <c r="HR104" i="2" s="1"/>
  <c r="HS104" i="2" s="1"/>
  <c r="HK105" i="2"/>
  <c r="HR105" i="2" s="1"/>
  <c r="HS105" i="2" s="1"/>
  <c r="HK106" i="2"/>
  <c r="HR106" i="2" s="1"/>
  <c r="HS106" i="2" s="1"/>
  <c r="HK107" i="2"/>
  <c r="HR107" i="2" s="1"/>
  <c r="HS107" i="2" s="1"/>
  <c r="HK108" i="2"/>
  <c r="HR108" i="2" s="1"/>
  <c r="HS108" i="2" s="1"/>
  <c r="HK109" i="2"/>
  <c r="HR109" i="2" s="1"/>
  <c r="HS109" i="2" s="1"/>
  <c r="HK110" i="2"/>
  <c r="HR110" i="2" s="1"/>
  <c r="HS110" i="2" s="1"/>
  <c r="HK111" i="2"/>
  <c r="HR111" i="2" s="1"/>
  <c r="HS111" i="2" s="1"/>
  <c r="HK112" i="2"/>
  <c r="HR112" i="2" s="1"/>
  <c r="HS112" i="2" s="1"/>
  <c r="HK113" i="2"/>
  <c r="HR113" i="2" s="1"/>
  <c r="HS113" i="2" s="1"/>
  <c r="HK114" i="2"/>
  <c r="HR114" i="2" s="1"/>
  <c r="HS114" i="2" s="1"/>
  <c r="HK115" i="2"/>
  <c r="HR115" i="2" s="1"/>
  <c r="HS115" i="2" s="1"/>
  <c r="HK116" i="2"/>
  <c r="HR116" i="2" s="1"/>
  <c r="HS116" i="2" s="1"/>
  <c r="HK117" i="2"/>
  <c r="HR117" i="2" s="1"/>
  <c r="HS117" i="2" s="1"/>
  <c r="HK118" i="2"/>
  <c r="HR118" i="2" s="1"/>
  <c r="HS118" i="2" s="1"/>
  <c r="HK119" i="2"/>
  <c r="HR119" i="2" s="1"/>
  <c r="HS119" i="2" s="1"/>
  <c r="HK120" i="2"/>
  <c r="HR120" i="2" s="1"/>
  <c r="HS120" i="2" s="1"/>
  <c r="HK121" i="2"/>
  <c r="HR121" i="2" s="1"/>
  <c r="HS121" i="2" s="1"/>
  <c r="HK122" i="2"/>
  <c r="HR122" i="2" s="1"/>
  <c r="HS122" i="2" s="1"/>
  <c r="HK123" i="2"/>
  <c r="HR123" i="2" s="1"/>
  <c r="HS123" i="2" s="1"/>
  <c r="HK124" i="2"/>
  <c r="HR124" i="2" s="1"/>
  <c r="HS124" i="2" s="1"/>
  <c r="HK125" i="2"/>
  <c r="HR125" i="2" s="1"/>
  <c r="HS125" i="2" s="1"/>
  <c r="HK126" i="2"/>
  <c r="HR126" i="2" s="1"/>
  <c r="HS126" i="2" s="1"/>
  <c r="HK127" i="2"/>
  <c r="HR127" i="2" s="1"/>
  <c r="HS127" i="2" s="1"/>
  <c r="HK128" i="2"/>
  <c r="HR128" i="2" s="1"/>
  <c r="HS128" i="2" s="1"/>
  <c r="HK129" i="2"/>
  <c r="HR129" i="2" s="1"/>
  <c r="HS129" i="2" s="1"/>
  <c r="HK130" i="2"/>
  <c r="HR130" i="2" s="1"/>
  <c r="HS130" i="2" s="1"/>
  <c r="HK131" i="2"/>
  <c r="HR131" i="2" s="1"/>
  <c r="HS131" i="2" s="1"/>
  <c r="HK132" i="2"/>
  <c r="HR132" i="2" s="1"/>
  <c r="HS132" i="2" s="1"/>
  <c r="HK133" i="2"/>
  <c r="HR133" i="2" s="1"/>
  <c r="HS133" i="2" s="1"/>
  <c r="HK134" i="2"/>
  <c r="HR134" i="2" s="1"/>
  <c r="HS134" i="2" s="1"/>
  <c r="HK135" i="2"/>
  <c r="HR135" i="2" s="1"/>
  <c r="HS135" i="2" s="1"/>
  <c r="HK136" i="2"/>
  <c r="HR136" i="2" s="1"/>
  <c r="HS136" i="2" s="1"/>
  <c r="HK137" i="2"/>
  <c r="HR137" i="2" s="1"/>
  <c r="HS137" i="2" s="1"/>
  <c r="HK138" i="2"/>
  <c r="HR138" i="2" s="1"/>
  <c r="HS138" i="2" s="1"/>
  <c r="HK139" i="2"/>
  <c r="HR139" i="2" s="1"/>
  <c r="HS139" i="2" s="1"/>
  <c r="HK141" i="2"/>
  <c r="HR141" i="2" s="1"/>
  <c r="HS141" i="2" s="1"/>
  <c r="HK142" i="2"/>
  <c r="HR142" i="2" s="1"/>
  <c r="HS142" i="2" s="1"/>
  <c r="HK143" i="2"/>
  <c r="HR143" i="2" s="1"/>
  <c r="HS143" i="2" s="1"/>
  <c r="HK8" i="2"/>
  <c r="HR8" i="2" s="1"/>
  <c r="HS8" i="2" s="1"/>
  <c r="HB9" i="2"/>
  <c r="HI9" i="2" s="1"/>
  <c r="HJ9" i="2" s="1"/>
  <c r="HB10" i="2"/>
  <c r="HI10" i="2" s="1"/>
  <c r="HJ10" i="2" s="1"/>
  <c r="HB11" i="2"/>
  <c r="HI11" i="2" s="1"/>
  <c r="HJ11" i="2" s="1"/>
  <c r="HB12" i="2"/>
  <c r="HI12" i="2" s="1"/>
  <c r="HJ12" i="2" s="1"/>
  <c r="HB13" i="2"/>
  <c r="HI13" i="2" s="1"/>
  <c r="HJ13" i="2" s="1"/>
  <c r="HB14" i="2"/>
  <c r="HI14" i="2" s="1"/>
  <c r="HJ14" i="2" s="1"/>
  <c r="HB15" i="2"/>
  <c r="HI15" i="2" s="1"/>
  <c r="HJ15" i="2" s="1"/>
  <c r="HB16" i="2"/>
  <c r="HI16" i="2" s="1"/>
  <c r="HJ16" i="2" s="1"/>
  <c r="HB17" i="2"/>
  <c r="HI17" i="2" s="1"/>
  <c r="HJ17" i="2" s="1"/>
  <c r="HB18" i="2"/>
  <c r="HI18" i="2" s="1"/>
  <c r="HJ18" i="2" s="1"/>
  <c r="HB19" i="2"/>
  <c r="HI19" i="2" s="1"/>
  <c r="HJ19" i="2" s="1"/>
  <c r="HB20" i="2"/>
  <c r="HI20" i="2" s="1"/>
  <c r="HJ20" i="2" s="1"/>
  <c r="HB21" i="2"/>
  <c r="HI21" i="2" s="1"/>
  <c r="HJ21" i="2" s="1"/>
  <c r="HB22" i="2"/>
  <c r="HB24" i="2"/>
  <c r="HI24" i="2" s="1"/>
  <c r="HJ24" i="2" s="1"/>
  <c r="HB26" i="2"/>
  <c r="HI26" i="2" s="1"/>
  <c r="HJ26" i="2" s="1"/>
  <c r="HB27" i="2"/>
  <c r="HI27" i="2" s="1"/>
  <c r="HJ27" i="2" s="1"/>
  <c r="HB28" i="2"/>
  <c r="HI28" i="2" s="1"/>
  <c r="HJ28" i="2" s="1"/>
  <c r="HB29" i="2"/>
  <c r="HI29" i="2" s="1"/>
  <c r="HJ29" i="2" s="1"/>
  <c r="HB30" i="2"/>
  <c r="HI30" i="2" s="1"/>
  <c r="HJ30" i="2" s="1"/>
  <c r="HB31" i="2"/>
  <c r="HI31" i="2" s="1"/>
  <c r="HJ31" i="2" s="1"/>
  <c r="HB32" i="2"/>
  <c r="HI32" i="2" s="1"/>
  <c r="HJ32" i="2" s="1"/>
  <c r="HB33" i="2"/>
  <c r="HI33" i="2" s="1"/>
  <c r="HJ33" i="2" s="1"/>
  <c r="HB34" i="2"/>
  <c r="HI34" i="2" s="1"/>
  <c r="HJ34" i="2" s="1"/>
  <c r="HB35" i="2"/>
  <c r="HI35" i="2" s="1"/>
  <c r="HJ35" i="2" s="1"/>
  <c r="HB36" i="2"/>
  <c r="HB37" i="2"/>
  <c r="HI37" i="2" s="1"/>
  <c r="HJ37" i="2" s="1"/>
  <c r="HB38" i="2"/>
  <c r="HI38" i="2" s="1"/>
  <c r="HJ38" i="2" s="1"/>
  <c r="HB39" i="2"/>
  <c r="HI39" i="2" s="1"/>
  <c r="HJ39" i="2" s="1"/>
  <c r="HB40" i="2"/>
  <c r="HI40" i="2" s="1"/>
  <c r="HJ40" i="2" s="1"/>
  <c r="HB42" i="2"/>
  <c r="HI42" i="2" s="1"/>
  <c r="HJ42" i="2" s="1"/>
  <c r="HB43" i="2"/>
  <c r="HI43" i="2" s="1"/>
  <c r="HJ43" i="2" s="1"/>
  <c r="HB44" i="2"/>
  <c r="HI44" i="2" s="1"/>
  <c r="HJ44" i="2" s="1"/>
  <c r="HB45" i="2"/>
  <c r="HB49" i="2"/>
  <c r="HI49" i="2" s="1"/>
  <c r="HJ49" i="2" s="1"/>
  <c r="HB50" i="2"/>
  <c r="HI50" i="2" s="1"/>
  <c r="HJ50" i="2" s="1"/>
  <c r="HB52" i="2"/>
  <c r="HI52" i="2" s="1"/>
  <c r="HJ52" i="2" s="1"/>
  <c r="HB53" i="2"/>
  <c r="HI53" i="2" s="1"/>
  <c r="HJ53" i="2" s="1"/>
  <c r="HB54" i="2"/>
  <c r="HI54" i="2" s="1"/>
  <c r="HJ54" i="2" s="1"/>
  <c r="HB55" i="2"/>
  <c r="HI55" i="2" s="1"/>
  <c r="HJ55" i="2" s="1"/>
  <c r="HB56" i="2"/>
  <c r="HI56" i="2" s="1"/>
  <c r="HJ56" i="2" s="1"/>
  <c r="HB57" i="2"/>
  <c r="HI57" i="2" s="1"/>
  <c r="HJ57" i="2" s="1"/>
  <c r="HB58" i="2"/>
  <c r="HI58" i="2" s="1"/>
  <c r="HJ58" i="2" s="1"/>
  <c r="HB59" i="2"/>
  <c r="HI59" i="2" s="1"/>
  <c r="HJ59" i="2" s="1"/>
  <c r="HB60" i="2"/>
  <c r="HI60" i="2" s="1"/>
  <c r="HJ60" i="2" s="1"/>
  <c r="HB61" i="2"/>
  <c r="HB62" i="2"/>
  <c r="HI62" i="2" s="1"/>
  <c r="HJ62" i="2" s="1"/>
  <c r="HB63" i="2"/>
  <c r="HI63" i="2" s="1"/>
  <c r="HJ63" i="2" s="1"/>
  <c r="HB64" i="2"/>
  <c r="HI64" i="2" s="1"/>
  <c r="HJ64" i="2" s="1"/>
  <c r="HB65" i="2"/>
  <c r="HI65" i="2" s="1"/>
  <c r="HJ65" i="2" s="1"/>
  <c r="HB66" i="2"/>
  <c r="HI66" i="2" s="1"/>
  <c r="HJ66" i="2" s="1"/>
  <c r="HB67" i="2"/>
  <c r="HI67" i="2" s="1"/>
  <c r="HJ67" i="2" s="1"/>
  <c r="HB68" i="2"/>
  <c r="HI68" i="2" s="1"/>
  <c r="HJ68" i="2" s="1"/>
  <c r="HB69" i="2"/>
  <c r="HI69" i="2" s="1"/>
  <c r="HJ69" i="2" s="1"/>
  <c r="HB70" i="2"/>
  <c r="HI70" i="2" s="1"/>
  <c r="HJ70" i="2" s="1"/>
  <c r="HB71" i="2"/>
  <c r="HI71" i="2" s="1"/>
  <c r="HJ71" i="2" s="1"/>
  <c r="HB72" i="2"/>
  <c r="HI72" i="2" s="1"/>
  <c r="HJ72" i="2" s="1"/>
  <c r="HB73" i="2"/>
  <c r="HI73" i="2" s="1"/>
  <c r="HJ73" i="2" s="1"/>
  <c r="HB75" i="2"/>
  <c r="HI75" i="2" s="1"/>
  <c r="HJ75" i="2" s="1"/>
  <c r="HB76" i="2"/>
  <c r="HI76" i="2" s="1"/>
  <c r="HJ76" i="2" s="1"/>
  <c r="HB77" i="2"/>
  <c r="HI77" i="2" s="1"/>
  <c r="HJ77" i="2" s="1"/>
  <c r="HB78" i="2"/>
  <c r="HI78" i="2" s="1"/>
  <c r="HJ78" i="2" s="1"/>
  <c r="HB79" i="2"/>
  <c r="HI79" i="2" s="1"/>
  <c r="HJ79" i="2" s="1"/>
  <c r="HB80" i="2"/>
  <c r="HI80" i="2" s="1"/>
  <c r="HJ80" i="2" s="1"/>
  <c r="HB81" i="2"/>
  <c r="HI81" i="2" s="1"/>
  <c r="HJ81" i="2" s="1"/>
  <c r="HB82" i="2"/>
  <c r="HI82" i="2" s="1"/>
  <c r="HJ82" i="2" s="1"/>
  <c r="HB83" i="2"/>
  <c r="HI83" i="2" s="1"/>
  <c r="HJ83" i="2" s="1"/>
  <c r="HB84" i="2"/>
  <c r="HI84" i="2" s="1"/>
  <c r="HJ84" i="2" s="1"/>
  <c r="HB85" i="2"/>
  <c r="HI85" i="2" s="1"/>
  <c r="HJ85" i="2" s="1"/>
  <c r="HB87" i="2"/>
  <c r="HI87" i="2" s="1"/>
  <c r="HJ87" i="2" s="1"/>
  <c r="HB88" i="2"/>
  <c r="HI88" i="2" s="1"/>
  <c r="HJ88" i="2" s="1"/>
  <c r="HB89" i="2"/>
  <c r="HI89" i="2" s="1"/>
  <c r="HJ89" i="2" s="1"/>
  <c r="HB91" i="2"/>
  <c r="HI91" i="2" s="1"/>
  <c r="HJ91" i="2" s="1"/>
  <c r="HB92" i="2"/>
  <c r="HI92" i="2" s="1"/>
  <c r="HJ92" i="2" s="1"/>
  <c r="HB93" i="2"/>
  <c r="HI93" i="2" s="1"/>
  <c r="HJ93" i="2" s="1"/>
  <c r="HB95" i="2"/>
  <c r="HI95" i="2" s="1"/>
  <c r="HJ95" i="2" s="1"/>
  <c r="HB97" i="2"/>
  <c r="HI97" i="2" s="1"/>
  <c r="HJ97" i="2" s="1"/>
  <c r="HB98" i="2"/>
  <c r="HI98" i="2" s="1"/>
  <c r="HJ98" i="2" s="1"/>
  <c r="HB99" i="2"/>
  <c r="HI99" i="2" s="1"/>
  <c r="HJ99" i="2" s="1"/>
  <c r="HB100" i="2"/>
  <c r="HI100" i="2" s="1"/>
  <c r="HJ100" i="2" s="1"/>
  <c r="HB101" i="2"/>
  <c r="HI101" i="2" s="1"/>
  <c r="HJ101" i="2" s="1"/>
  <c r="HB102" i="2"/>
  <c r="HI102" i="2" s="1"/>
  <c r="HJ102" i="2" s="1"/>
  <c r="HB103" i="2"/>
  <c r="HI103" i="2" s="1"/>
  <c r="HJ103" i="2" s="1"/>
  <c r="HB104" i="2"/>
  <c r="HI104" i="2" s="1"/>
  <c r="HJ104" i="2" s="1"/>
  <c r="HB105" i="2"/>
  <c r="HI105" i="2" s="1"/>
  <c r="HJ105" i="2" s="1"/>
  <c r="HB106" i="2"/>
  <c r="HI106" i="2" s="1"/>
  <c r="HJ106" i="2" s="1"/>
  <c r="HB107" i="2"/>
  <c r="HI107" i="2" s="1"/>
  <c r="HJ107" i="2" s="1"/>
  <c r="HB108" i="2"/>
  <c r="HI108" i="2" s="1"/>
  <c r="HJ108" i="2" s="1"/>
  <c r="HB109" i="2"/>
  <c r="HI109" i="2" s="1"/>
  <c r="HJ109" i="2" s="1"/>
  <c r="HB110" i="2"/>
  <c r="HI110" i="2" s="1"/>
  <c r="HJ110" i="2" s="1"/>
  <c r="HB111" i="2"/>
  <c r="HI111" i="2" s="1"/>
  <c r="HJ111" i="2" s="1"/>
  <c r="HB112" i="2"/>
  <c r="HI112" i="2" s="1"/>
  <c r="HJ112" i="2" s="1"/>
  <c r="HB113" i="2"/>
  <c r="HI113" i="2" s="1"/>
  <c r="HJ113" i="2" s="1"/>
  <c r="HB114" i="2"/>
  <c r="HI114" i="2" s="1"/>
  <c r="HJ114" i="2" s="1"/>
  <c r="HB115" i="2"/>
  <c r="HI115" i="2" s="1"/>
  <c r="HJ115" i="2" s="1"/>
  <c r="HB116" i="2"/>
  <c r="HI116" i="2" s="1"/>
  <c r="HJ116" i="2" s="1"/>
  <c r="HB117" i="2"/>
  <c r="HI117" i="2" s="1"/>
  <c r="HJ117" i="2" s="1"/>
  <c r="HB118" i="2"/>
  <c r="HI118" i="2" s="1"/>
  <c r="HJ118" i="2" s="1"/>
  <c r="HB119" i="2"/>
  <c r="HI119" i="2" s="1"/>
  <c r="HJ119" i="2" s="1"/>
  <c r="HB120" i="2"/>
  <c r="HI120" i="2" s="1"/>
  <c r="HJ120" i="2" s="1"/>
  <c r="HB121" i="2"/>
  <c r="HI121" i="2" s="1"/>
  <c r="HJ121" i="2" s="1"/>
  <c r="HB122" i="2"/>
  <c r="HI122" i="2" s="1"/>
  <c r="HJ122" i="2" s="1"/>
  <c r="HB123" i="2"/>
  <c r="HI123" i="2" s="1"/>
  <c r="HJ123" i="2" s="1"/>
  <c r="HB124" i="2"/>
  <c r="HI124" i="2" s="1"/>
  <c r="HJ124" i="2" s="1"/>
  <c r="HB125" i="2"/>
  <c r="HI125" i="2" s="1"/>
  <c r="HJ125" i="2" s="1"/>
  <c r="HB126" i="2"/>
  <c r="HI126" i="2" s="1"/>
  <c r="HJ126" i="2" s="1"/>
  <c r="HB127" i="2"/>
  <c r="HI127" i="2" s="1"/>
  <c r="HJ127" i="2" s="1"/>
  <c r="HB128" i="2"/>
  <c r="HI128" i="2" s="1"/>
  <c r="HJ128" i="2" s="1"/>
  <c r="HB129" i="2"/>
  <c r="HI129" i="2" s="1"/>
  <c r="HJ129" i="2" s="1"/>
  <c r="HB130" i="2"/>
  <c r="HI130" i="2" s="1"/>
  <c r="HJ130" i="2" s="1"/>
  <c r="HB131" i="2"/>
  <c r="HI131" i="2" s="1"/>
  <c r="HJ131" i="2" s="1"/>
  <c r="HB132" i="2"/>
  <c r="HI132" i="2" s="1"/>
  <c r="HJ132" i="2" s="1"/>
  <c r="HB133" i="2"/>
  <c r="HI133" i="2" s="1"/>
  <c r="HJ133" i="2" s="1"/>
  <c r="HB134" i="2"/>
  <c r="HI134" i="2" s="1"/>
  <c r="HJ134" i="2" s="1"/>
  <c r="HB135" i="2"/>
  <c r="HI135" i="2" s="1"/>
  <c r="HJ135" i="2" s="1"/>
  <c r="HB136" i="2"/>
  <c r="HI136" i="2" s="1"/>
  <c r="HJ136" i="2" s="1"/>
  <c r="HB137" i="2"/>
  <c r="HI137" i="2" s="1"/>
  <c r="HJ137" i="2" s="1"/>
  <c r="HB138" i="2"/>
  <c r="HI138" i="2" s="1"/>
  <c r="HJ138" i="2" s="1"/>
  <c r="HB139" i="2"/>
  <c r="HI139" i="2" s="1"/>
  <c r="HJ139" i="2" s="1"/>
  <c r="HB141" i="2"/>
  <c r="HI141" i="2" s="1"/>
  <c r="HJ141" i="2" s="1"/>
  <c r="HB142" i="2"/>
  <c r="HI142" i="2" s="1"/>
  <c r="HJ142" i="2" s="1"/>
  <c r="HB143" i="2"/>
  <c r="HI143" i="2" s="1"/>
  <c r="HJ143" i="2" s="1"/>
  <c r="HB8" i="2"/>
  <c r="HI8" i="2" s="1"/>
  <c r="HJ8" i="2" s="1"/>
  <c r="HI140" i="2"/>
  <c r="HJ140" i="2" s="1"/>
  <c r="HI96" i="2"/>
  <c r="HJ96" i="2" s="1"/>
  <c r="HI94" i="2"/>
  <c r="HJ94" i="2" s="1"/>
  <c r="HI90" i="2"/>
  <c r="HJ90" i="2" s="1"/>
  <c r="HI86" i="2"/>
  <c r="HJ86" i="2" s="1"/>
  <c r="HI74" i="2"/>
  <c r="HJ74" i="2" s="1"/>
  <c r="HI61" i="2"/>
  <c r="HJ61" i="2" s="1"/>
  <c r="HI51" i="2"/>
  <c r="HJ51" i="2" s="1"/>
  <c r="HI48" i="2"/>
  <c r="HJ48" i="2" s="1"/>
  <c r="HI47" i="2"/>
  <c r="HJ47" i="2" s="1"/>
  <c r="HI46" i="2"/>
  <c r="HJ46" i="2" s="1"/>
  <c r="HI45" i="2"/>
  <c r="HJ45" i="2" s="1"/>
  <c r="HI41" i="2"/>
  <c r="HJ41" i="2" s="1"/>
  <c r="HI36" i="2"/>
  <c r="HJ36" i="2" s="1"/>
  <c r="HI25" i="2"/>
  <c r="HJ25" i="2" s="1"/>
  <c r="HI23" i="2"/>
  <c r="HJ23" i="2" s="1"/>
  <c r="HI22" i="2"/>
  <c r="HJ22" i="2" s="1"/>
  <c r="GS9" i="2"/>
  <c r="GZ9" i="2" s="1"/>
  <c r="HA9" i="2" s="1"/>
  <c r="GS10" i="2"/>
  <c r="GZ10" i="2" s="1"/>
  <c r="HA10" i="2" s="1"/>
  <c r="GS11" i="2"/>
  <c r="GZ11" i="2" s="1"/>
  <c r="HA11" i="2" s="1"/>
  <c r="GS12" i="2"/>
  <c r="GZ12" i="2" s="1"/>
  <c r="HA12" i="2" s="1"/>
  <c r="GS13" i="2"/>
  <c r="GZ13" i="2" s="1"/>
  <c r="HA13" i="2" s="1"/>
  <c r="GS14" i="2"/>
  <c r="GZ14" i="2" s="1"/>
  <c r="HA14" i="2" s="1"/>
  <c r="GS15" i="2"/>
  <c r="GZ15" i="2" s="1"/>
  <c r="HA15" i="2" s="1"/>
  <c r="GS16" i="2"/>
  <c r="GZ16" i="2" s="1"/>
  <c r="HA16" i="2" s="1"/>
  <c r="GS17" i="2"/>
  <c r="GZ17" i="2" s="1"/>
  <c r="HA17" i="2" s="1"/>
  <c r="GS18" i="2"/>
  <c r="GZ18" i="2" s="1"/>
  <c r="HA18" i="2" s="1"/>
  <c r="GS19" i="2"/>
  <c r="GZ19" i="2" s="1"/>
  <c r="HA19" i="2" s="1"/>
  <c r="GS20" i="2"/>
  <c r="GZ20" i="2" s="1"/>
  <c r="HA20" i="2" s="1"/>
  <c r="GS21" i="2"/>
  <c r="GZ21" i="2" s="1"/>
  <c r="HA21" i="2" s="1"/>
  <c r="GS22" i="2"/>
  <c r="GZ22" i="2" s="1"/>
  <c r="HA22" i="2" s="1"/>
  <c r="GZ23" i="2"/>
  <c r="HA23" i="2" s="1"/>
  <c r="GS24" i="2"/>
  <c r="GZ24" i="2" s="1"/>
  <c r="HA24" i="2" s="1"/>
  <c r="GS26" i="2"/>
  <c r="GZ26" i="2" s="1"/>
  <c r="HA26" i="2" s="1"/>
  <c r="GS27" i="2"/>
  <c r="GZ27" i="2" s="1"/>
  <c r="HA27" i="2" s="1"/>
  <c r="GS28" i="2"/>
  <c r="GZ28" i="2" s="1"/>
  <c r="HA28" i="2" s="1"/>
  <c r="GS29" i="2"/>
  <c r="GZ29" i="2" s="1"/>
  <c r="HA29" i="2" s="1"/>
  <c r="GS30" i="2"/>
  <c r="GZ30" i="2" s="1"/>
  <c r="HA30" i="2" s="1"/>
  <c r="GS31" i="2"/>
  <c r="GZ31" i="2" s="1"/>
  <c r="HA31" i="2" s="1"/>
  <c r="GS32" i="2"/>
  <c r="GZ32" i="2" s="1"/>
  <c r="HA32" i="2" s="1"/>
  <c r="GS33" i="2"/>
  <c r="GZ33" i="2" s="1"/>
  <c r="HA33" i="2" s="1"/>
  <c r="GS34" i="2"/>
  <c r="GZ34" i="2" s="1"/>
  <c r="HA34" i="2" s="1"/>
  <c r="GS35" i="2"/>
  <c r="GZ35" i="2" s="1"/>
  <c r="HA35" i="2" s="1"/>
  <c r="GS36" i="2"/>
  <c r="GZ36" i="2" s="1"/>
  <c r="HA36" i="2" s="1"/>
  <c r="GS37" i="2"/>
  <c r="GZ37" i="2" s="1"/>
  <c r="HA37" i="2" s="1"/>
  <c r="GS38" i="2"/>
  <c r="GZ38" i="2" s="1"/>
  <c r="HA38" i="2" s="1"/>
  <c r="GS39" i="2"/>
  <c r="GZ39" i="2" s="1"/>
  <c r="HA39" i="2" s="1"/>
  <c r="GS40" i="2"/>
  <c r="GZ40" i="2" s="1"/>
  <c r="HA40" i="2" s="1"/>
  <c r="GS42" i="2"/>
  <c r="GZ42" i="2" s="1"/>
  <c r="HA42" i="2" s="1"/>
  <c r="GS43" i="2"/>
  <c r="GZ43" i="2" s="1"/>
  <c r="HA43" i="2" s="1"/>
  <c r="GS44" i="2"/>
  <c r="GZ44" i="2" s="1"/>
  <c r="HA44" i="2" s="1"/>
  <c r="GS45" i="2"/>
  <c r="GZ45" i="2" s="1"/>
  <c r="HA45" i="2" s="1"/>
  <c r="GZ47" i="2"/>
  <c r="HA47" i="2" s="1"/>
  <c r="GS49" i="2"/>
  <c r="GZ49" i="2" s="1"/>
  <c r="HA49" i="2" s="1"/>
  <c r="GS50" i="2"/>
  <c r="GZ50" i="2" s="1"/>
  <c r="HA50" i="2" s="1"/>
  <c r="GZ51" i="2"/>
  <c r="HA51" i="2" s="1"/>
  <c r="GS52" i="2"/>
  <c r="GZ52" i="2" s="1"/>
  <c r="HA52" i="2" s="1"/>
  <c r="GS53" i="2"/>
  <c r="GZ53" i="2" s="1"/>
  <c r="HA53" i="2" s="1"/>
  <c r="GS54" i="2"/>
  <c r="GZ54" i="2" s="1"/>
  <c r="HA54" i="2" s="1"/>
  <c r="GS55" i="2"/>
  <c r="GZ55" i="2" s="1"/>
  <c r="HA55" i="2" s="1"/>
  <c r="GS56" i="2"/>
  <c r="GZ56" i="2" s="1"/>
  <c r="HA56" i="2" s="1"/>
  <c r="GS57" i="2"/>
  <c r="GZ57" i="2" s="1"/>
  <c r="HA57" i="2" s="1"/>
  <c r="GS58" i="2"/>
  <c r="GZ58" i="2" s="1"/>
  <c r="HA58" i="2" s="1"/>
  <c r="GS59" i="2"/>
  <c r="GZ59" i="2" s="1"/>
  <c r="HA59" i="2" s="1"/>
  <c r="GS60" i="2"/>
  <c r="GZ60" i="2" s="1"/>
  <c r="HA60" i="2" s="1"/>
  <c r="GS61" i="2"/>
  <c r="GZ61" i="2" s="1"/>
  <c r="HA61" i="2" s="1"/>
  <c r="GS62" i="2"/>
  <c r="GZ62" i="2" s="1"/>
  <c r="HA62" i="2" s="1"/>
  <c r="GS63" i="2"/>
  <c r="GZ63" i="2" s="1"/>
  <c r="HA63" i="2" s="1"/>
  <c r="GS64" i="2"/>
  <c r="GZ64" i="2" s="1"/>
  <c r="HA64" i="2" s="1"/>
  <c r="GS65" i="2"/>
  <c r="GZ65" i="2" s="1"/>
  <c r="HA65" i="2" s="1"/>
  <c r="GS66" i="2"/>
  <c r="GZ66" i="2" s="1"/>
  <c r="HA66" i="2" s="1"/>
  <c r="GS67" i="2"/>
  <c r="GZ67" i="2" s="1"/>
  <c r="HA67" i="2" s="1"/>
  <c r="GS68" i="2"/>
  <c r="GZ68" i="2" s="1"/>
  <c r="HA68" i="2" s="1"/>
  <c r="GS69" i="2"/>
  <c r="GZ69" i="2" s="1"/>
  <c r="HA69" i="2" s="1"/>
  <c r="GS70" i="2"/>
  <c r="GZ70" i="2" s="1"/>
  <c r="HA70" i="2" s="1"/>
  <c r="GS71" i="2"/>
  <c r="GZ71" i="2" s="1"/>
  <c r="HA71" i="2" s="1"/>
  <c r="GS72" i="2"/>
  <c r="GZ72" i="2" s="1"/>
  <c r="HA72" i="2" s="1"/>
  <c r="GS73" i="2"/>
  <c r="GZ73" i="2" s="1"/>
  <c r="HA73" i="2" s="1"/>
  <c r="GS75" i="2"/>
  <c r="GZ75" i="2" s="1"/>
  <c r="HA75" i="2" s="1"/>
  <c r="GS76" i="2"/>
  <c r="GZ76" i="2" s="1"/>
  <c r="HA76" i="2" s="1"/>
  <c r="GS77" i="2"/>
  <c r="GZ77" i="2" s="1"/>
  <c r="HA77" i="2" s="1"/>
  <c r="GS78" i="2"/>
  <c r="GZ78" i="2" s="1"/>
  <c r="HA78" i="2" s="1"/>
  <c r="GS79" i="2"/>
  <c r="GZ79" i="2" s="1"/>
  <c r="HA79" i="2" s="1"/>
  <c r="GS80" i="2"/>
  <c r="GZ80" i="2" s="1"/>
  <c r="HA80" i="2" s="1"/>
  <c r="GS81" i="2"/>
  <c r="GZ81" i="2" s="1"/>
  <c r="HA81" i="2" s="1"/>
  <c r="GS82" i="2"/>
  <c r="GZ82" i="2" s="1"/>
  <c r="HA82" i="2" s="1"/>
  <c r="GS83" i="2"/>
  <c r="GZ83" i="2" s="1"/>
  <c r="HA83" i="2" s="1"/>
  <c r="GS84" i="2"/>
  <c r="GZ84" i="2" s="1"/>
  <c r="HA84" i="2" s="1"/>
  <c r="GS85" i="2"/>
  <c r="GZ85" i="2" s="1"/>
  <c r="HA85" i="2" s="1"/>
  <c r="GS87" i="2"/>
  <c r="GZ87" i="2" s="1"/>
  <c r="HA87" i="2" s="1"/>
  <c r="GS88" i="2"/>
  <c r="GZ88" i="2" s="1"/>
  <c r="HA88" i="2" s="1"/>
  <c r="GS89" i="2"/>
  <c r="GZ89" i="2" s="1"/>
  <c r="HA89" i="2" s="1"/>
  <c r="GS91" i="2"/>
  <c r="GZ91" i="2" s="1"/>
  <c r="HA91" i="2" s="1"/>
  <c r="GS92" i="2"/>
  <c r="GZ92" i="2" s="1"/>
  <c r="HA92" i="2" s="1"/>
  <c r="GS93" i="2"/>
  <c r="GZ93" i="2" s="1"/>
  <c r="HA93" i="2" s="1"/>
  <c r="GS95" i="2"/>
  <c r="GZ95" i="2" s="1"/>
  <c r="HA95" i="2" s="1"/>
  <c r="GS97" i="2"/>
  <c r="GZ97" i="2" s="1"/>
  <c r="HA97" i="2" s="1"/>
  <c r="GS98" i="2"/>
  <c r="GZ98" i="2" s="1"/>
  <c r="HA98" i="2" s="1"/>
  <c r="GS99" i="2"/>
  <c r="GZ99" i="2" s="1"/>
  <c r="HA99" i="2" s="1"/>
  <c r="GS100" i="2"/>
  <c r="GZ100" i="2" s="1"/>
  <c r="HA100" i="2" s="1"/>
  <c r="GS101" i="2"/>
  <c r="GZ101" i="2" s="1"/>
  <c r="HA101" i="2" s="1"/>
  <c r="GS102" i="2"/>
  <c r="GZ102" i="2" s="1"/>
  <c r="HA102" i="2" s="1"/>
  <c r="GS103" i="2"/>
  <c r="GZ103" i="2" s="1"/>
  <c r="HA103" i="2" s="1"/>
  <c r="GS104" i="2"/>
  <c r="GZ104" i="2" s="1"/>
  <c r="HA104" i="2" s="1"/>
  <c r="GS105" i="2"/>
  <c r="GZ105" i="2" s="1"/>
  <c r="HA105" i="2" s="1"/>
  <c r="GS106" i="2"/>
  <c r="GZ106" i="2" s="1"/>
  <c r="HA106" i="2" s="1"/>
  <c r="GS107" i="2"/>
  <c r="GZ107" i="2" s="1"/>
  <c r="HA107" i="2" s="1"/>
  <c r="GS108" i="2"/>
  <c r="GZ108" i="2" s="1"/>
  <c r="HA108" i="2" s="1"/>
  <c r="GS109" i="2"/>
  <c r="GZ109" i="2" s="1"/>
  <c r="HA109" i="2" s="1"/>
  <c r="GS110" i="2"/>
  <c r="GZ110" i="2" s="1"/>
  <c r="HA110" i="2" s="1"/>
  <c r="GS111" i="2"/>
  <c r="GZ111" i="2" s="1"/>
  <c r="HA111" i="2" s="1"/>
  <c r="GS112" i="2"/>
  <c r="GZ112" i="2" s="1"/>
  <c r="HA112" i="2" s="1"/>
  <c r="GS113" i="2"/>
  <c r="GZ113" i="2" s="1"/>
  <c r="HA113" i="2" s="1"/>
  <c r="GS114" i="2"/>
  <c r="GZ114" i="2" s="1"/>
  <c r="HA114" i="2" s="1"/>
  <c r="GS115" i="2"/>
  <c r="GZ115" i="2" s="1"/>
  <c r="HA115" i="2" s="1"/>
  <c r="GS116" i="2"/>
  <c r="GZ116" i="2" s="1"/>
  <c r="HA116" i="2" s="1"/>
  <c r="GS117" i="2"/>
  <c r="GZ117" i="2" s="1"/>
  <c r="HA117" i="2" s="1"/>
  <c r="GS118" i="2"/>
  <c r="GZ118" i="2" s="1"/>
  <c r="HA118" i="2" s="1"/>
  <c r="GS119" i="2"/>
  <c r="GZ119" i="2" s="1"/>
  <c r="HA119" i="2" s="1"/>
  <c r="GS120" i="2"/>
  <c r="GZ120" i="2" s="1"/>
  <c r="HA120" i="2" s="1"/>
  <c r="GS121" i="2"/>
  <c r="GZ121" i="2" s="1"/>
  <c r="HA121" i="2" s="1"/>
  <c r="GS122" i="2"/>
  <c r="GZ122" i="2" s="1"/>
  <c r="HA122" i="2" s="1"/>
  <c r="GS123" i="2"/>
  <c r="GZ123" i="2" s="1"/>
  <c r="HA123" i="2" s="1"/>
  <c r="GS124" i="2"/>
  <c r="GZ124" i="2" s="1"/>
  <c r="HA124" i="2" s="1"/>
  <c r="GS125" i="2"/>
  <c r="GZ125" i="2" s="1"/>
  <c r="HA125" i="2" s="1"/>
  <c r="GS126" i="2"/>
  <c r="GZ126" i="2" s="1"/>
  <c r="HA126" i="2" s="1"/>
  <c r="GS127" i="2"/>
  <c r="GZ127" i="2" s="1"/>
  <c r="HA127" i="2" s="1"/>
  <c r="GS128" i="2"/>
  <c r="GZ128" i="2" s="1"/>
  <c r="HA128" i="2" s="1"/>
  <c r="GS129" i="2"/>
  <c r="GZ129" i="2" s="1"/>
  <c r="HA129" i="2" s="1"/>
  <c r="GS130" i="2"/>
  <c r="GZ130" i="2" s="1"/>
  <c r="HA130" i="2" s="1"/>
  <c r="GS131" i="2"/>
  <c r="GZ131" i="2" s="1"/>
  <c r="HA131" i="2" s="1"/>
  <c r="GS132" i="2"/>
  <c r="GZ132" i="2" s="1"/>
  <c r="HA132" i="2" s="1"/>
  <c r="GS133" i="2"/>
  <c r="GZ133" i="2" s="1"/>
  <c r="HA133" i="2" s="1"/>
  <c r="GS134" i="2"/>
  <c r="GZ134" i="2" s="1"/>
  <c r="HA134" i="2" s="1"/>
  <c r="GS135" i="2"/>
  <c r="GZ135" i="2" s="1"/>
  <c r="HA135" i="2" s="1"/>
  <c r="GS136" i="2"/>
  <c r="GZ136" i="2" s="1"/>
  <c r="HA136" i="2" s="1"/>
  <c r="GS137" i="2"/>
  <c r="GZ137" i="2" s="1"/>
  <c r="HA137" i="2" s="1"/>
  <c r="GS138" i="2"/>
  <c r="GZ138" i="2" s="1"/>
  <c r="HA138" i="2" s="1"/>
  <c r="GS139" i="2"/>
  <c r="GZ139" i="2" s="1"/>
  <c r="HA139" i="2" s="1"/>
  <c r="GZ140" i="2"/>
  <c r="HA140" i="2" s="1"/>
  <c r="GS141" i="2"/>
  <c r="GZ141" i="2" s="1"/>
  <c r="HA141" i="2" s="1"/>
  <c r="GS142" i="2"/>
  <c r="GZ142" i="2" s="1"/>
  <c r="HA142" i="2" s="1"/>
  <c r="GS143" i="2"/>
  <c r="GZ143" i="2" s="1"/>
  <c r="HA143" i="2" s="1"/>
  <c r="GS8" i="2"/>
  <c r="GZ8" i="2" s="1"/>
  <c r="HA8" i="2" s="1"/>
  <c r="GZ96" i="2"/>
  <c r="HA96" i="2" s="1"/>
  <c r="GZ94" i="2"/>
  <c r="HA94" i="2" s="1"/>
  <c r="GZ90" i="2"/>
  <c r="HA90" i="2" s="1"/>
  <c r="GZ86" i="2"/>
  <c r="HA86" i="2" s="1"/>
  <c r="GZ74" i="2"/>
  <c r="HA74" i="2" s="1"/>
  <c r="GZ48" i="2"/>
  <c r="HA48" i="2" s="1"/>
  <c r="GZ46" i="2"/>
  <c r="HA46" i="2" s="1"/>
  <c r="GZ41" i="2"/>
  <c r="HA41" i="2" s="1"/>
  <c r="GZ25" i="2"/>
  <c r="HA25" i="2" s="1"/>
  <c r="GQ140" i="2"/>
  <c r="GR140" i="2" s="1"/>
  <c r="GQ94" i="2"/>
  <c r="GR94" i="2" s="1"/>
  <c r="GQ90" i="2"/>
  <c r="GR90" i="2" s="1"/>
  <c r="GQ86" i="2"/>
  <c r="GR86" i="2" s="1"/>
  <c r="GQ51" i="2"/>
  <c r="GR51" i="2" s="1"/>
  <c r="GQ48" i="2"/>
  <c r="GR48" i="2" s="1"/>
  <c r="GQ47" i="2"/>
  <c r="GR47" i="2" s="1"/>
  <c r="GQ46" i="2"/>
  <c r="GR46" i="2" s="1"/>
  <c r="GQ25" i="2"/>
  <c r="GR25" i="2" s="1"/>
  <c r="GQ23" i="2"/>
  <c r="GR23" i="2" s="1"/>
  <c r="GJ9" i="2"/>
  <c r="GQ9" i="2" s="1"/>
  <c r="GR9" i="2" s="1"/>
  <c r="GJ10" i="2"/>
  <c r="GQ10" i="2" s="1"/>
  <c r="GR10" i="2" s="1"/>
  <c r="GJ11" i="2"/>
  <c r="GQ11" i="2" s="1"/>
  <c r="GR11" i="2" s="1"/>
  <c r="GJ12" i="2"/>
  <c r="GQ12" i="2" s="1"/>
  <c r="GR12" i="2" s="1"/>
  <c r="GJ13" i="2"/>
  <c r="GQ13" i="2" s="1"/>
  <c r="GR13" i="2" s="1"/>
  <c r="GJ14" i="2"/>
  <c r="GQ14" i="2" s="1"/>
  <c r="GR14" i="2" s="1"/>
  <c r="GJ15" i="2"/>
  <c r="GQ15" i="2" s="1"/>
  <c r="GR15" i="2" s="1"/>
  <c r="GJ16" i="2"/>
  <c r="GQ16" i="2" s="1"/>
  <c r="GR16" i="2" s="1"/>
  <c r="GJ17" i="2"/>
  <c r="GQ17" i="2" s="1"/>
  <c r="GR17" i="2" s="1"/>
  <c r="GJ18" i="2"/>
  <c r="GQ18" i="2" s="1"/>
  <c r="GR18" i="2" s="1"/>
  <c r="GJ19" i="2"/>
  <c r="GQ19" i="2" s="1"/>
  <c r="GR19" i="2" s="1"/>
  <c r="GJ20" i="2"/>
  <c r="GQ20" i="2" s="1"/>
  <c r="GR20" i="2" s="1"/>
  <c r="GJ21" i="2"/>
  <c r="GQ21" i="2" s="1"/>
  <c r="GR21" i="2" s="1"/>
  <c r="GJ22" i="2"/>
  <c r="GQ22" i="2" s="1"/>
  <c r="GR22" i="2" s="1"/>
  <c r="GJ24" i="2"/>
  <c r="GQ24" i="2" s="1"/>
  <c r="GR24" i="2" s="1"/>
  <c r="GJ26" i="2"/>
  <c r="GQ26" i="2" s="1"/>
  <c r="GR26" i="2" s="1"/>
  <c r="GJ27" i="2"/>
  <c r="GQ27" i="2" s="1"/>
  <c r="GR27" i="2" s="1"/>
  <c r="GJ28" i="2"/>
  <c r="GQ28" i="2" s="1"/>
  <c r="GR28" i="2" s="1"/>
  <c r="GJ29" i="2"/>
  <c r="GQ29" i="2" s="1"/>
  <c r="GR29" i="2" s="1"/>
  <c r="GJ30" i="2"/>
  <c r="GQ30" i="2" s="1"/>
  <c r="GR30" i="2" s="1"/>
  <c r="GJ31" i="2"/>
  <c r="GQ31" i="2" s="1"/>
  <c r="GR31" i="2" s="1"/>
  <c r="GJ32" i="2"/>
  <c r="GQ32" i="2" s="1"/>
  <c r="GR32" i="2" s="1"/>
  <c r="GJ33" i="2"/>
  <c r="GQ33" i="2" s="1"/>
  <c r="GR33" i="2" s="1"/>
  <c r="GJ34" i="2"/>
  <c r="GQ34" i="2" s="1"/>
  <c r="GR34" i="2" s="1"/>
  <c r="GJ35" i="2"/>
  <c r="GQ35" i="2" s="1"/>
  <c r="GR35" i="2" s="1"/>
  <c r="GJ36" i="2"/>
  <c r="GQ36" i="2" s="1"/>
  <c r="GR36" i="2" s="1"/>
  <c r="GJ37" i="2"/>
  <c r="GQ37" i="2" s="1"/>
  <c r="GR37" i="2" s="1"/>
  <c r="GJ38" i="2"/>
  <c r="GQ38" i="2" s="1"/>
  <c r="GR38" i="2" s="1"/>
  <c r="GJ39" i="2"/>
  <c r="GQ39" i="2" s="1"/>
  <c r="GR39" i="2" s="1"/>
  <c r="GJ40" i="2"/>
  <c r="GQ40" i="2" s="1"/>
  <c r="GR40" i="2" s="1"/>
  <c r="GJ41" i="2"/>
  <c r="GQ41" i="2" s="1"/>
  <c r="GR41" i="2" s="1"/>
  <c r="GJ42" i="2"/>
  <c r="GQ42" i="2" s="1"/>
  <c r="GR42" i="2" s="1"/>
  <c r="GJ43" i="2"/>
  <c r="GQ43" i="2" s="1"/>
  <c r="GR43" i="2" s="1"/>
  <c r="GJ44" i="2"/>
  <c r="GQ44" i="2" s="1"/>
  <c r="GR44" i="2" s="1"/>
  <c r="GJ45" i="2"/>
  <c r="GQ45" i="2" s="1"/>
  <c r="GR45" i="2" s="1"/>
  <c r="GJ49" i="2"/>
  <c r="GQ49" i="2" s="1"/>
  <c r="GR49" i="2" s="1"/>
  <c r="GJ50" i="2"/>
  <c r="GQ50" i="2" s="1"/>
  <c r="GR50" i="2" s="1"/>
  <c r="GJ52" i="2"/>
  <c r="GQ52" i="2" s="1"/>
  <c r="GR52" i="2" s="1"/>
  <c r="GJ53" i="2"/>
  <c r="GQ53" i="2" s="1"/>
  <c r="GR53" i="2" s="1"/>
  <c r="GJ54" i="2"/>
  <c r="GQ54" i="2" s="1"/>
  <c r="GR54" i="2" s="1"/>
  <c r="GJ55" i="2"/>
  <c r="GQ55" i="2" s="1"/>
  <c r="GR55" i="2" s="1"/>
  <c r="GJ56" i="2"/>
  <c r="GQ56" i="2" s="1"/>
  <c r="GR56" i="2" s="1"/>
  <c r="GJ57" i="2"/>
  <c r="GQ57" i="2" s="1"/>
  <c r="GR57" i="2" s="1"/>
  <c r="GJ58" i="2"/>
  <c r="GQ58" i="2" s="1"/>
  <c r="GR58" i="2" s="1"/>
  <c r="GJ59" i="2"/>
  <c r="GQ59" i="2" s="1"/>
  <c r="GR59" i="2" s="1"/>
  <c r="GJ60" i="2"/>
  <c r="GQ60" i="2" s="1"/>
  <c r="GR60" i="2" s="1"/>
  <c r="GJ61" i="2"/>
  <c r="GQ61" i="2" s="1"/>
  <c r="GR61" i="2" s="1"/>
  <c r="GJ62" i="2"/>
  <c r="GQ62" i="2" s="1"/>
  <c r="GR62" i="2" s="1"/>
  <c r="GJ63" i="2"/>
  <c r="GQ63" i="2" s="1"/>
  <c r="GR63" i="2" s="1"/>
  <c r="GJ64" i="2"/>
  <c r="GQ64" i="2" s="1"/>
  <c r="GR64" i="2" s="1"/>
  <c r="GJ65" i="2"/>
  <c r="GQ65" i="2" s="1"/>
  <c r="GR65" i="2" s="1"/>
  <c r="GJ66" i="2"/>
  <c r="GQ66" i="2" s="1"/>
  <c r="GR66" i="2" s="1"/>
  <c r="GJ67" i="2"/>
  <c r="GQ67" i="2" s="1"/>
  <c r="GR67" i="2" s="1"/>
  <c r="GJ68" i="2"/>
  <c r="GQ68" i="2" s="1"/>
  <c r="GR68" i="2" s="1"/>
  <c r="GJ69" i="2"/>
  <c r="GQ69" i="2" s="1"/>
  <c r="GR69" i="2" s="1"/>
  <c r="GJ70" i="2"/>
  <c r="GQ70" i="2" s="1"/>
  <c r="GR70" i="2" s="1"/>
  <c r="GJ71" i="2"/>
  <c r="GQ71" i="2" s="1"/>
  <c r="GR71" i="2" s="1"/>
  <c r="GJ72" i="2"/>
  <c r="GQ72" i="2" s="1"/>
  <c r="GR72" i="2" s="1"/>
  <c r="GJ73" i="2"/>
  <c r="GQ73" i="2" s="1"/>
  <c r="GR73" i="2" s="1"/>
  <c r="GJ74" i="2"/>
  <c r="GQ74" i="2" s="1"/>
  <c r="GR74" i="2" s="1"/>
  <c r="GJ75" i="2"/>
  <c r="GQ75" i="2" s="1"/>
  <c r="GR75" i="2" s="1"/>
  <c r="GJ76" i="2"/>
  <c r="GQ76" i="2" s="1"/>
  <c r="GR76" i="2" s="1"/>
  <c r="GJ77" i="2"/>
  <c r="GQ77" i="2" s="1"/>
  <c r="GR77" i="2" s="1"/>
  <c r="GJ78" i="2"/>
  <c r="GQ78" i="2" s="1"/>
  <c r="GR78" i="2" s="1"/>
  <c r="GJ79" i="2"/>
  <c r="GQ79" i="2" s="1"/>
  <c r="GR79" i="2" s="1"/>
  <c r="GJ80" i="2"/>
  <c r="GQ80" i="2" s="1"/>
  <c r="GR80" i="2" s="1"/>
  <c r="GJ81" i="2"/>
  <c r="GQ81" i="2" s="1"/>
  <c r="GR81" i="2" s="1"/>
  <c r="GJ82" i="2"/>
  <c r="GQ82" i="2" s="1"/>
  <c r="GR82" i="2" s="1"/>
  <c r="GJ83" i="2"/>
  <c r="GQ83" i="2" s="1"/>
  <c r="GR83" i="2" s="1"/>
  <c r="GJ84" i="2"/>
  <c r="GQ84" i="2" s="1"/>
  <c r="GR84" i="2" s="1"/>
  <c r="GJ85" i="2"/>
  <c r="GQ85" i="2" s="1"/>
  <c r="GR85" i="2" s="1"/>
  <c r="GJ87" i="2"/>
  <c r="GQ87" i="2" s="1"/>
  <c r="GR87" i="2" s="1"/>
  <c r="GJ88" i="2"/>
  <c r="GQ88" i="2" s="1"/>
  <c r="GR88" i="2" s="1"/>
  <c r="GJ89" i="2"/>
  <c r="GQ89" i="2" s="1"/>
  <c r="GR89" i="2" s="1"/>
  <c r="GJ91" i="2"/>
  <c r="GQ91" i="2" s="1"/>
  <c r="GR91" i="2" s="1"/>
  <c r="GJ92" i="2"/>
  <c r="GQ92" i="2" s="1"/>
  <c r="GR92" i="2" s="1"/>
  <c r="GJ93" i="2"/>
  <c r="GQ93" i="2" s="1"/>
  <c r="GR93" i="2" s="1"/>
  <c r="GJ95" i="2"/>
  <c r="GQ95" i="2" s="1"/>
  <c r="GR95" i="2" s="1"/>
  <c r="GJ96" i="2"/>
  <c r="GQ96" i="2" s="1"/>
  <c r="GR96" i="2" s="1"/>
  <c r="GJ97" i="2"/>
  <c r="GQ97" i="2" s="1"/>
  <c r="GR97" i="2" s="1"/>
  <c r="GJ98" i="2"/>
  <c r="GQ98" i="2" s="1"/>
  <c r="GR98" i="2" s="1"/>
  <c r="GJ99" i="2"/>
  <c r="GQ99" i="2" s="1"/>
  <c r="GR99" i="2" s="1"/>
  <c r="GJ100" i="2"/>
  <c r="GQ100" i="2" s="1"/>
  <c r="GR100" i="2" s="1"/>
  <c r="GJ101" i="2"/>
  <c r="GQ101" i="2" s="1"/>
  <c r="GR101" i="2" s="1"/>
  <c r="GJ102" i="2"/>
  <c r="GQ102" i="2" s="1"/>
  <c r="GR102" i="2" s="1"/>
  <c r="GJ103" i="2"/>
  <c r="GQ103" i="2" s="1"/>
  <c r="GR103" i="2" s="1"/>
  <c r="GJ104" i="2"/>
  <c r="GQ104" i="2" s="1"/>
  <c r="GR104" i="2" s="1"/>
  <c r="GJ105" i="2"/>
  <c r="GQ105" i="2" s="1"/>
  <c r="GR105" i="2" s="1"/>
  <c r="GJ106" i="2"/>
  <c r="GQ106" i="2" s="1"/>
  <c r="GR106" i="2" s="1"/>
  <c r="GJ107" i="2"/>
  <c r="GQ107" i="2" s="1"/>
  <c r="GR107" i="2" s="1"/>
  <c r="GJ108" i="2"/>
  <c r="GQ108" i="2" s="1"/>
  <c r="GR108" i="2" s="1"/>
  <c r="GJ109" i="2"/>
  <c r="GQ109" i="2" s="1"/>
  <c r="GR109" i="2" s="1"/>
  <c r="GJ110" i="2"/>
  <c r="GQ110" i="2" s="1"/>
  <c r="GR110" i="2" s="1"/>
  <c r="GJ111" i="2"/>
  <c r="GQ111" i="2" s="1"/>
  <c r="GR111" i="2" s="1"/>
  <c r="GJ112" i="2"/>
  <c r="GQ112" i="2" s="1"/>
  <c r="GR112" i="2" s="1"/>
  <c r="GJ113" i="2"/>
  <c r="GQ113" i="2" s="1"/>
  <c r="GR113" i="2" s="1"/>
  <c r="GJ114" i="2"/>
  <c r="GQ114" i="2" s="1"/>
  <c r="GR114" i="2" s="1"/>
  <c r="GJ115" i="2"/>
  <c r="GQ115" i="2" s="1"/>
  <c r="GR115" i="2" s="1"/>
  <c r="GJ116" i="2"/>
  <c r="GQ116" i="2" s="1"/>
  <c r="GR116" i="2" s="1"/>
  <c r="GJ117" i="2"/>
  <c r="GQ117" i="2" s="1"/>
  <c r="GR117" i="2" s="1"/>
  <c r="GJ118" i="2"/>
  <c r="GQ118" i="2" s="1"/>
  <c r="GR118" i="2" s="1"/>
  <c r="GJ119" i="2"/>
  <c r="GQ119" i="2" s="1"/>
  <c r="GR119" i="2" s="1"/>
  <c r="GJ120" i="2"/>
  <c r="GQ120" i="2" s="1"/>
  <c r="GR120" i="2" s="1"/>
  <c r="GJ121" i="2"/>
  <c r="GQ121" i="2" s="1"/>
  <c r="GR121" i="2" s="1"/>
  <c r="GJ122" i="2"/>
  <c r="GQ122" i="2" s="1"/>
  <c r="GR122" i="2" s="1"/>
  <c r="GJ123" i="2"/>
  <c r="GQ123" i="2" s="1"/>
  <c r="GR123" i="2" s="1"/>
  <c r="GJ124" i="2"/>
  <c r="GQ124" i="2" s="1"/>
  <c r="GR124" i="2" s="1"/>
  <c r="GJ125" i="2"/>
  <c r="GQ125" i="2" s="1"/>
  <c r="GR125" i="2" s="1"/>
  <c r="GJ126" i="2"/>
  <c r="GQ126" i="2" s="1"/>
  <c r="GR126" i="2" s="1"/>
  <c r="GJ127" i="2"/>
  <c r="GQ127" i="2" s="1"/>
  <c r="GR127" i="2" s="1"/>
  <c r="GJ128" i="2"/>
  <c r="GQ128" i="2" s="1"/>
  <c r="GR128" i="2" s="1"/>
  <c r="GJ129" i="2"/>
  <c r="GQ129" i="2" s="1"/>
  <c r="GR129" i="2" s="1"/>
  <c r="GJ130" i="2"/>
  <c r="GQ130" i="2" s="1"/>
  <c r="GR130" i="2" s="1"/>
  <c r="GJ131" i="2"/>
  <c r="GQ131" i="2" s="1"/>
  <c r="GR131" i="2" s="1"/>
  <c r="GJ132" i="2"/>
  <c r="GQ132" i="2" s="1"/>
  <c r="GR132" i="2" s="1"/>
  <c r="GJ133" i="2"/>
  <c r="GQ133" i="2" s="1"/>
  <c r="GR133" i="2" s="1"/>
  <c r="GJ134" i="2"/>
  <c r="GQ134" i="2" s="1"/>
  <c r="GR134" i="2" s="1"/>
  <c r="GJ135" i="2"/>
  <c r="GQ135" i="2" s="1"/>
  <c r="GR135" i="2" s="1"/>
  <c r="GJ136" i="2"/>
  <c r="GQ136" i="2" s="1"/>
  <c r="GR136" i="2" s="1"/>
  <c r="GJ137" i="2"/>
  <c r="GQ137" i="2" s="1"/>
  <c r="GR137" i="2" s="1"/>
  <c r="GJ138" i="2"/>
  <c r="GQ138" i="2" s="1"/>
  <c r="GR138" i="2" s="1"/>
  <c r="GJ139" i="2"/>
  <c r="GQ139" i="2" s="1"/>
  <c r="GR139" i="2" s="1"/>
  <c r="GJ141" i="2"/>
  <c r="GQ141" i="2" s="1"/>
  <c r="GR141" i="2" s="1"/>
  <c r="GJ142" i="2"/>
  <c r="GQ142" i="2" s="1"/>
  <c r="GR142" i="2" s="1"/>
  <c r="GJ143" i="2"/>
  <c r="GQ143" i="2" s="1"/>
  <c r="GR143" i="2" s="1"/>
  <c r="GJ8" i="2"/>
  <c r="GQ8" i="2" s="1"/>
  <c r="GR8" i="2" s="1"/>
  <c r="GH140" i="2"/>
  <c r="GI140" i="2" s="1"/>
  <c r="GA9" i="2"/>
  <c r="GH9" i="2" s="1"/>
  <c r="GI9" i="2" s="1"/>
  <c r="GA10" i="2"/>
  <c r="GH10" i="2" s="1"/>
  <c r="GI10" i="2" s="1"/>
  <c r="GA11" i="2"/>
  <c r="GH11" i="2" s="1"/>
  <c r="GI11" i="2" s="1"/>
  <c r="GA12" i="2"/>
  <c r="GH12" i="2" s="1"/>
  <c r="GI12" i="2" s="1"/>
  <c r="GA13" i="2"/>
  <c r="GH13" i="2" s="1"/>
  <c r="GI13" i="2" s="1"/>
  <c r="GA14" i="2"/>
  <c r="GH14" i="2" s="1"/>
  <c r="GI14" i="2" s="1"/>
  <c r="GA15" i="2"/>
  <c r="GH15" i="2" s="1"/>
  <c r="GI15" i="2" s="1"/>
  <c r="GA16" i="2"/>
  <c r="GH16" i="2" s="1"/>
  <c r="GI16" i="2" s="1"/>
  <c r="GA17" i="2"/>
  <c r="GH17" i="2" s="1"/>
  <c r="GI17" i="2" s="1"/>
  <c r="GA18" i="2"/>
  <c r="GH18" i="2" s="1"/>
  <c r="GI18" i="2" s="1"/>
  <c r="GA19" i="2"/>
  <c r="GH19" i="2" s="1"/>
  <c r="GI19" i="2" s="1"/>
  <c r="GA20" i="2"/>
  <c r="GH20" i="2" s="1"/>
  <c r="GI20" i="2" s="1"/>
  <c r="GA21" i="2"/>
  <c r="GH21" i="2" s="1"/>
  <c r="GI21" i="2" s="1"/>
  <c r="GA22" i="2"/>
  <c r="GH22" i="2" s="1"/>
  <c r="GI22" i="2" s="1"/>
  <c r="GA23" i="2"/>
  <c r="GH23" i="2" s="1"/>
  <c r="GI23" i="2" s="1"/>
  <c r="GA24" i="2"/>
  <c r="GH24" i="2" s="1"/>
  <c r="GI24" i="2" s="1"/>
  <c r="GA25" i="2"/>
  <c r="GH25" i="2" s="1"/>
  <c r="GI25" i="2" s="1"/>
  <c r="GA26" i="2"/>
  <c r="GH26" i="2" s="1"/>
  <c r="GI26" i="2" s="1"/>
  <c r="GA27" i="2"/>
  <c r="GH27" i="2" s="1"/>
  <c r="GI27" i="2" s="1"/>
  <c r="GA28" i="2"/>
  <c r="GH28" i="2" s="1"/>
  <c r="GI28" i="2" s="1"/>
  <c r="GA29" i="2"/>
  <c r="GH29" i="2" s="1"/>
  <c r="GI29" i="2" s="1"/>
  <c r="GA30" i="2"/>
  <c r="GH30" i="2" s="1"/>
  <c r="GI30" i="2" s="1"/>
  <c r="GA31" i="2"/>
  <c r="GH31" i="2" s="1"/>
  <c r="GI31" i="2" s="1"/>
  <c r="GA32" i="2"/>
  <c r="GH32" i="2" s="1"/>
  <c r="GI32" i="2" s="1"/>
  <c r="GA33" i="2"/>
  <c r="GH33" i="2" s="1"/>
  <c r="GI33" i="2" s="1"/>
  <c r="GA34" i="2"/>
  <c r="GH34" i="2" s="1"/>
  <c r="GI34" i="2" s="1"/>
  <c r="GA35" i="2"/>
  <c r="GH35" i="2" s="1"/>
  <c r="GI35" i="2" s="1"/>
  <c r="GA36" i="2"/>
  <c r="GH36" i="2" s="1"/>
  <c r="GI36" i="2" s="1"/>
  <c r="GA37" i="2"/>
  <c r="GH37" i="2" s="1"/>
  <c r="GI37" i="2" s="1"/>
  <c r="GA38" i="2"/>
  <c r="GH38" i="2" s="1"/>
  <c r="GI38" i="2" s="1"/>
  <c r="GA39" i="2"/>
  <c r="GH39" i="2" s="1"/>
  <c r="GI39" i="2" s="1"/>
  <c r="GA40" i="2"/>
  <c r="GH40" i="2" s="1"/>
  <c r="GI40" i="2" s="1"/>
  <c r="GA41" i="2"/>
  <c r="GH41" i="2" s="1"/>
  <c r="GI41" i="2" s="1"/>
  <c r="GA42" i="2"/>
  <c r="GH42" i="2" s="1"/>
  <c r="GI42" i="2" s="1"/>
  <c r="GA43" i="2"/>
  <c r="GH43" i="2" s="1"/>
  <c r="GI43" i="2" s="1"/>
  <c r="GA44" i="2"/>
  <c r="GH44" i="2" s="1"/>
  <c r="GI44" i="2" s="1"/>
  <c r="GA45" i="2"/>
  <c r="GH45" i="2" s="1"/>
  <c r="GI45" i="2" s="1"/>
  <c r="GA46" i="2"/>
  <c r="GH46" i="2" s="1"/>
  <c r="GI46" i="2" s="1"/>
  <c r="GA47" i="2"/>
  <c r="GH47" i="2" s="1"/>
  <c r="GI47" i="2" s="1"/>
  <c r="GA48" i="2"/>
  <c r="GH48" i="2" s="1"/>
  <c r="GI48" i="2" s="1"/>
  <c r="GA49" i="2"/>
  <c r="GH49" i="2" s="1"/>
  <c r="GI49" i="2" s="1"/>
  <c r="GA50" i="2"/>
  <c r="GH50" i="2" s="1"/>
  <c r="GI50" i="2" s="1"/>
  <c r="GA51" i="2"/>
  <c r="GH51" i="2" s="1"/>
  <c r="GI51" i="2" s="1"/>
  <c r="GA52" i="2"/>
  <c r="GH52" i="2" s="1"/>
  <c r="GI52" i="2" s="1"/>
  <c r="GA53" i="2"/>
  <c r="GH53" i="2" s="1"/>
  <c r="GI53" i="2" s="1"/>
  <c r="GA54" i="2"/>
  <c r="GH54" i="2" s="1"/>
  <c r="GI54" i="2" s="1"/>
  <c r="GA55" i="2"/>
  <c r="GH55" i="2" s="1"/>
  <c r="GI55" i="2" s="1"/>
  <c r="GA56" i="2"/>
  <c r="GH56" i="2" s="1"/>
  <c r="GI56" i="2" s="1"/>
  <c r="GA57" i="2"/>
  <c r="GH57" i="2" s="1"/>
  <c r="GI57" i="2" s="1"/>
  <c r="GA58" i="2"/>
  <c r="GH58" i="2" s="1"/>
  <c r="GI58" i="2" s="1"/>
  <c r="GA59" i="2"/>
  <c r="GH59" i="2" s="1"/>
  <c r="GI59" i="2" s="1"/>
  <c r="GA60" i="2"/>
  <c r="GH60" i="2" s="1"/>
  <c r="GI60" i="2" s="1"/>
  <c r="GA61" i="2"/>
  <c r="GH61" i="2" s="1"/>
  <c r="GI61" i="2" s="1"/>
  <c r="GA62" i="2"/>
  <c r="GH62" i="2" s="1"/>
  <c r="GI62" i="2" s="1"/>
  <c r="GA63" i="2"/>
  <c r="GH63" i="2" s="1"/>
  <c r="GI63" i="2" s="1"/>
  <c r="GA64" i="2"/>
  <c r="GH64" i="2" s="1"/>
  <c r="GI64" i="2" s="1"/>
  <c r="GA65" i="2"/>
  <c r="GH65" i="2" s="1"/>
  <c r="GI65" i="2" s="1"/>
  <c r="GA66" i="2"/>
  <c r="GH66" i="2" s="1"/>
  <c r="GI66" i="2" s="1"/>
  <c r="GA67" i="2"/>
  <c r="GH67" i="2" s="1"/>
  <c r="GI67" i="2" s="1"/>
  <c r="GA68" i="2"/>
  <c r="GH68" i="2" s="1"/>
  <c r="GI68" i="2" s="1"/>
  <c r="GA69" i="2"/>
  <c r="GH69" i="2" s="1"/>
  <c r="GI69" i="2" s="1"/>
  <c r="GA70" i="2"/>
  <c r="GH70" i="2" s="1"/>
  <c r="GI70" i="2" s="1"/>
  <c r="GA71" i="2"/>
  <c r="GH71" i="2" s="1"/>
  <c r="GI71" i="2" s="1"/>
  <c r="GA72" i="2"/>
  <c r="GH72" i="2" s="1"/>
  <c r="GI72" i="2" s="1"/>
  <c r="GA73" i="2"/>
  <c r="GH73" i="2" s="1"/>
  <c r="GI73" i="2" s="1"/>
  <c r="GA74" i="2"/>
  <c r="GH74" i="2" s="1"/>
  <c r="GI74" i="2" s="1"/>
  <c r="GA75" i="2"/>
  <c r="GH75" i="2" s="1"/>
  <c r="GI75" i="2" s="1"/>
  <c r="GA76" i="2"/>
  <c r="GH76" i="2" s="1"/>
  <c r="GI76" i="2" s="1"/>
  <c r="GA77" i="2"/>
  <c r="GH77" i="2" s="1"/>
  <c r="GI77" i="2" s="1"/>
  <c r="GA78" i="2"/>
  <c r="GH78" i="2" s="1"/>
  <c r="GI78" i="2" s="1"/>
  <c r="GA79" i="2"/>
  <c r="GH79" i="2" s="1"/>
  <c r="GI79" i="2" s="1"/>
  <c r="GA80" i="2"/>
  <c r="GH80" i="2" s="1"/>
  <c r="GI80" i="2" s="1"/>
  <c r="GA81" i="2"/>
  <c r="GH81" i="2" s="1"/>
  <c r="GI81" i="2" s="1"/>
  <c r="GA82" i="2"/>
  <c r="GH82" i="2" s="1"/>
  <c r="GI82" i="2" s="1"/>
  <c r="GA83" i="2"/>
  <c r="GH83" i="2" s="1"/>
  <c r="GI83" i="2" s="1"/>
  <c r="GA84" i="2"/>
  <c r="GH84" i="2" s="1"/>
  <c r="GI84" i="2" s="1"/>
  <c r="GA85" i="2"/>
  <c r="GH85" i="2" s="1"/>
  <c r="GI85" i="2" s="1"/>
  <c r="GA86" i="2"/>
  <c r="GH86" i="2" s="1"/>
  <c r="GI86" i="2" s="1"/>
  <c r="GA87" i="2"/>
  <c r="GH87" i="2" s="1"/>
  <c r="GI87" i="2" s="1"/>
  <c r="GA88" i="2"/>
  <c r="GH88" i="2" s="1"/>
  <c r="GI88" i="2" s="1"/>
  <c r="GA89" i="2"/>
  <c r="GH89" i="2" s="1"/>
  <c r="GI89" i="2" s="1"/>
  <c r="GA90" i="2"/>
  <c r="GH90" i="2" s="1"/>
  <c r="GI90" i="2" s="1"/>
  <c r="GA91" i="2"/>
  <c r="GH91" i="2" s="1"/>
  <c r="GI91" i="2" s="1"/>
  <c r="GA92" i="2"/>
  <c r="GH92" i="2" s="1"/>
  <c r="GI92" i="2" s="1"/>
  <c r="GA93" i="2"/>
  <c r="GH93" i="2" s="1"/>
  <c r="GI93" i="2" s="1"/>
  <c r="GA94" i="2"/>
  <c r="GH94" i="2" s="1"/>
  <c r="GI94" i="2" s="1"/>
  <c r="GA95" i="2"/>
  <c r="GH95" i="2" s="1"/>
  <c r="GI95" i="2" s="1"/>
  <c r="GA96" i="2"/>
  <c r="GH96" i="2" s="1"/>
  <c r="GI96" i="2" s="1"/>
  <c r="GA97" i="2"/>
  <c r="GH97" i="2" s="1"/>
  <c r="GI97" i="2" s="1"/>
  <c r="GA98" i="2"/>
  <c r="GH98" i="2" s="1"/>
  <c r="GI98" i="2" s="1"/>
  <c r="GA99" i="2"/>
  <c r="GH99" i="2" s="1"/>
  <c r="GI99" i="2" s="1"/>
  <c r="GA100" i="2"/>
  <c r="GH100" i="2" s="1"/>
  <c r="GI100" i="2" s="1"/>
  <c r="GA101" i="2"/>
  <c r="GH101" i="2" s="1"/>
  <c r="GI101" i="2" s="1"/>
  <c r="GA102" i="2"/>
  <c r="GH102" i="2" s="1"/>
  <c r="GI102" i="2" s="1"/>
  <c r="GA103" i="2"/>
  <c r="GH103" i="2" s="1"/>
  <c r="GI103" i="2" s="1"/>
  <c r="GA104" i="2"/>
  <c r="GH104" i="2" s="1"/>
  <c r="GI104" i="2" s="1"/>
  <c r="GA105" i="2"/>
  <c r="GH105" i="2" s="1"/>
  <c r="GI105" i="2" s="1"/>
  <c r="GA106" i="2"/>
  <c r="GH106" i="2" s="1"/>
  <c r="GI106" i="2" s="1"/>
  <c r="GA107" i="2"/>
  <c r="GH107" i="2" s="1"/>
  <c r="GI107" i="2" s="1"/>
  <c r="GA108" i="2"/>
  <c r="GH108" i="2" s="1"/>
  <c r="GI108" i="2" s="1"/>
  <c r="GA109" i="2"/>
  <c r="GH109" i="2" s="1"/>
  <c r="GI109" i="2" s="1"/>
  <c r="GA110" i="2"/>
  <c r="GH110" i="2" s="1"/>
  <c r="GI110" i="2" s="1"/>
  <c r="GA111" i="2"/>
  <c r="GH111" i="2" s="1"/>
  <c r="GI111" i="2" s="1"/>
  <c r="GA112" i="2"/>
  <c r="GH112" i="2" s="1"/>
  <c r="GI112" i="2" s="1"/>
  <c r="GA113" i="2"/>
  <c r="GH113" i="2" s="1"/>
  <c r="GI113" i="2" s="1"/>
  <c r="GA114" i="2"/>
  <c r="GH114" i="2" s="1"/>
  <c r="GI114" i="2" s="1"/>
  <c r="GA115" i="2"/>
  <c r="GH115" i="2" s="1"/>
  <c r="GI115" i="2" s="1"/>
  <c r="GA116" i="2"/>
  <c r="GH116" i="2" s="1"/>
  <c r="GI116" i="2" s="1"/>
  <c r="GA117" i="2"/>
  <c r="GH117" i="2" s="1"/>
  <c r="GI117" i="2" s="1"/>
  <c r="GA118" i="2"/>
  <c r="GH118" i="2" s="1"/>
  <c r="GI118" i="2" s="1"/>
  <c r="GA119" i="2"/>
  <c r="GH119" i="2" s="1"/>
  <c r="GI119" i="2" s="1"/>
  <c r="GA120" i="2"/>
  <c r="GH120" i="2" s="1"/>
  <c r="GI120" i="2" s="1"/>
  <c r="GA121" i="2"/>
  <c r="GH121" i="2" s="1"/>
  <c r="GI121" i="2" s="1"/>
  <c r="GA122" i="2"/>
  <c r="GH122" i="2" s="1"/>
  <c r="GI122" i="2" s="1"/>
  <c r="GA123" i="2"/>
  <c r="GH123" i="2" s="1"/>
  <c r="GI123" i="2" s="1"/>
  <c r="GA124" i="2"/>
  <c r="GH124" i="2" s="1"/>
  <c r="GI124" i="2" s="1"/>
  <c r="GA125" i="2"/>
  <c r="GH125" i="2" s="1"/>
  <c r="GI125" i="2" s="1"/>
  <c r="GA126" i="2"/>
  <c r="GH126" i="2" s="1"/>
  <c r="GI126" i="2" s="1"/>
  <c r="GA127" i="2"/>
  <c r="GH127" i="2" s="1"/>
  <c r="GI127" i="2" s="1"/>
  <c r="GA128" i="2"/>
  <c r="GH128" i="2" s="1"/>
  <c r="GI128" i="2" s="1"/>
  <c r="GA129" i="2"/>
  <c r="GH129" i="2" s="1"/>
  <c r="GI129" i="2" s="1"/>
  <c r="GA130" i="2"/>
  <c r="GH130" i="2" s="1"/>
  <c r="GI130" i="2" s="1"/>
  <c r="GA131" i="2"/>
  <c r="GH131" i="2" s="1"/>
  <c r="GI131" i="2" s="1"/>
  <c r="GA132" i="2"/>
  <c r="GH132" i="2" s="1"/>
  <c r="GI132" i="2" s="1"/>
  <c r="GA133" i="2"/>
  <c r="GH133" i="2" s="1"/>
  <c r="GI133" i="2" s="1"/>
  <c r="GA134" i="2"/>
  <c r="GH134" i="2" s="1"/>
  <c r="GI134" i="2" s="1"/>
  <c r="GA135" i="2"/>
  <c r="GH135" i="2" s="1"/>
  <c r="GI135" i="2" s="1"/>
  <c r="GA136" i="2"/>
  <c r="GH136" i="2" s="1"/>
  <c r="GI136" i="2" s="1"/>
  <c r="GA137" i="2"/>
  <c r="GH137" i="2" s="1"/>
  <c r="GI137" i="2" s="1"/>
  <c r="GA138" i="2"/>
  <c r="GH138" i="2" s="1"/>
  <c r="GI138" i="2" s="1"/>
  <c r="GA139" i="2"/>
  <c r="GH139" i="2" s="1"/>
  <c r="GI139" i="2" s="1"/>
  <c r="GA141" i="2"/>
  <c r="GH141" i="2" s="1"/>
  <c r="GI141" i="2" s="1"/>
  <c r="GA142" i="2"/>
  <c r="GH142" i="2" s="1"/>
  <c r="GI142" i="2" s="1"/>
  <c r="GA143" i="2"/>
  <c r="GH143" i="2" s="1"/>
  <c r="GI143" i="2" s="1"/>
  <c r="GA8" i="2"/>
  <c r="GH8" i="2" s="1"/>
  <c r="GI8" i="2" s="1"/>
  <c r="FY140" i="2"/>
  <c r="FZ140" i="2" s="1"/>
  <c r="FY94" i="2"/>
  <c r="FZ94" i="2" s="1"/>
  <c r="FY90" i="2"/>
  <c r="FZ90" i="2" s="1"/>
  <c r="FY86" i="2"/>
  <c r="FZ86" i="2" s="1"/>
  <c r="FY51" i="2"/>
  <c r="FZ51" i="2" s="1"/>
  <c r="FY48" i="2"/>
  <c r="FZ48" i="2" s="1"/>
  <c r="FY47" i="2"/>
  <c r="FZ47" i="2" s="1"/>
  <c r="FY46" i="2"/>
  <c r="FZ46" i="2" s="1"/>
  <c r="FY25" i="2"/>
  <c r="FZ25" i="2" s="1"/>
  <c r="FY23" i="2"/>
  <c r="FZ23" i="2" s="1"/>
  <c r="FR9" i="2"/>
  <c r="FY9" i="2" s="1"/>
  <c r="FZ9" i="2" s="1"/>
  <c r="FR10" i="2"/>
  <c r="FY10" i="2" s="1"/>
  <c r="FZ10" i="2" s="1"/>
  <c r="FR11" i="2"/>
  <c r="FY11" i="2" s="1"/>
  <c r="FZ11" i="2" s="1"/>
  <c r="FR12" i="2"/>
  <c r="FY12" i="2" s="1"/>
  <c r="FZ12" i="2" s="1"/>
  <c r="FR13" i="2"/>
  <c r="FY13" i="2" s="1"/>
  <c r="FZ13" i="2" s="1"/>
  <c r="FR14" i="2"/>
  <c r="FY14" i="2" s="1"/>
  <c r="FZ14" i="2" s="1"/>
  <c r="FR15" i="2"/>
  <c r="FY15" i="2" s="1"/>
  <c r="FZ15" i="2" s="1"/>
  <c r="FR16" i="2"/>
  <c r="FY16" i="2" s="1"/>
  <c r="FZ16" i="2" s="1"/>
  <c r="FR17" i="2"/>
  <c r="FY17" i="2" s="1"/>
  <c r="FZ17" i="2" s="1"/>
  <c r="FR18" i="2"/>
  <c r="FY18" i="2" s="1"/>
  <c r="FZ18" i="2" s="1"/>
  <c r="FR19" i="2"/>
  <c r="FY19" i="2" s="1"/>
  <c r="FZ19" i="2" s="1"/>
  <c r="FR20" i="2"/>
  <c r="FY20" i="2" s="1"/>
  <c r="FZ20" i="2" s="1"/>
  <c r="FR21" i="2"/>
  <c r="FY21" i="2" s="1"/>
  <c r="FZ21" i="2" s="1"/>
  <c r="FR22" i="2"/>
  <c r="FY22" i="2" s="1"/>
  <c r="FZ22" i="2" s="1"/>
  <c r="FR24" i="2"/>
  <c r="FY24" i="2" s="1"/>
  <c r="FZ24" i="2" s="1"/>
  <c r="FR26" i="2"/>
  <c r="FY26" i="2" s="1"/>
  <c r="FZ26" i="2" s="1"/>
  <c r="FR27" i="2"/>
  <c r="FY27" i="2" s="1"/>
  <c r="FZ27" i="2" s="1"/>
  <c r="FR28" i="2"/>
  <c r="FY28" i="2" s="1"/>
  <c r="FZ28" i="2" s="1"/>
  <c r="FR29" i="2"/>
  <c r="FY29" i="2" s="1"/>
  <c r="FZ29" i="2" s="1"/>
  <c r="FR30" i="2"/>
  <c r="FY30" i="2" s="1"/>
  <c r="FZ30" i="2" s="1"/>
  <c r="FR31" i="2"/>
  <c r="FY31" i="2" s="1"/>
  <c r="FZ31" i="2" s="1"/>
  <c r="FR32" i="2"/>
  <c r="FY32" i="2" s="1"/>
  <c r="FZ32" i="2" s="1"/>
  <c r="FR33" i="2"/>
  <c r="FY33" i="2" s="1"/>
  <c r="FZ33" i="2" s="1"/>
  <c r="FR34" i="2"/>
  <c r="FY34" i="2" s="1"/>
  <c r="FZ34" i="2" s="1"/>
  <c r="FR35" i="2"/>
  <c r="FY35" i="2" s="1"/>
  <c r="FZ35" i="2" s="1"/>
  <c r="FR36" i="2"/>
  <c r="FY36" i="2" s="1"/>
  <c r="FZ36" i="2" s="1"/>
  <c r="FR37" i="2"/>
  <c r="FY37" i="2" s="1"/>
  <c r="FZ37" i="2" s="1"/>
  <c r="FR38" i="2"/>
  <c r="FY38" i="2" s="1"/>
  <c r="FZ38" i="2" s="1"/>
  <c r="FR39" i="2"/>
  <c r="FY39" i="2" s="1"/>
  <c r="FZ39" i="2" s="1"/>
  <c r="FR40" i="2"/>
  <c r="FY40" i="2" s="1"/>
  <c r="FZ40" i="2" s="1"/>
  <c r="FR41" i="2"/>
  <c r="FY41" i="2" s="1"/>
  <c r="FZ41" i="2" s="1"/>
  <c r="FR42" i="2"/>
  <c r="FY42" i="2" s="1"/>
  <c r="FZ42" i="2" s="1"/>
  <c r="FR43" i="2"/>
  <c r="FY43" i="2" s="1"/>
  <c r="FZ43" i="2" s="1"/>
  <c r="FR44" i="2"/>
  <c r="FY44" i="2" s="1"/>
  <c r="FZ44" i="2" s="1"/>
  <c r="FR45" i="2"/>
  <c r="FY45" i="2" s="1"/>
  <c r="FZ45" i="2" s="1"/>
  <c r="FR49" i="2"/>
  <c r="FY49" i="2" s="1"/>
  <c r="FZ49" i="2" s="1"/>
  <c r="FR50" i="2"/>
  <c r="FY50" i="2" s="1"/>
  <c r="FZ50" i="2" s="1"/>
  <c r="FR52" i="2"/>
  <c r="FY52" i="2" s="1"/>
  <c r="FZ52" i="2" s="1"/>
  <c r="FR53" i="2"/>
  <c r="FY53" i="2" s="1"/>
  <c r="FZ53" i="2" s="1"/>
  <c r="FR54" i="2"/>
  <c r="FY54" i="2" s="1"/>
  <c r="FZ54" i="2" s="1"/>
  <c r="FR55" i="2"/>
  <c r="FY55" i="2" s="1"/>
  <c r="FZ55" i="2" s="1"/>
  <c r="FR56" i="2"/>
  <c r="FY56" i="2" s="1"/>
  <c r="FZ56" i="2" s="1"/>
  <c r="FR57" i="2"/>
  <c r="FY57" i="2" s="1"/>
  <c r="FZ57" i="2" s="1"/>
  <c r="FR58" i="2"/>
  <c r="FY58" i="2" s="1"/>
  <c r="FZ58" i="2" s="1"/>
  <c r="FR59" i="2"/>
  <c r="FY59" i="2" s="1"/>
  <c r="FZ59" i="2" s="1"/>
  <c r="FR60" i="2"/>
  <c r="FY60" i="2" s="1"/>
  <c r="FZ60" i="2" s="1"/>
  <c r="FR61" i="2"/>
  <c r="FY61" i="2" s="1"/>
  <c r="FZ61" i="2" s="1"/>
  <c r="FR62" i="2"/>
  <c r="FY62" i="2" s="1"/>
  <c r="FZ62" i="2" s="1"/>
  <c r="FR63" i="2"/>
  <c r="FY63" i="2" s="1"/>
  <c r="FZ63" i="2" s="1"/>
  <c r="FR64" i="2"/>
  <c r="FY64" i="2" s="1"/>
  <c r="FZ64" i="2" s="1"/>
  <c r="FR65" i="2"/>
  <c r="FY65" i="2" s="1"/>
  <c r="FZ65" i="2" s="1"/>
  <c r="FR66" i="2"/>
  <c r="FY66" i="2" s="1"/>
  <c r="FZ66" i="2" s="1"/>
  <c r="FR67" i="2"/>
  <c r="FY67" i="2" s="1"/>
  <c r="FZ67" i="2" s="1"/>
  <c r="FR68" i="2"/>
  <c r="FY68" i="2" s="1"/>
  <c r="FZ68" i="2" s="1"/>
  <c r="FR69" i="2"/>
  <c r="FY69" i="2" s="1"/>
  <c r="FZ69" i="2" s="1"/>
  <c r="FR70" i="2"/>
  <c r="FY70" i="2" s="1"/>
  <c r="FZ70" i="2" s="1"/>
  <c r="FR71" i="2"/>
  <c r="FY71" i="2" s="1"/>
  <c r="FZ71" i="2" s="1"/>
  <c r="FR72" i="2"/>
  <c r="FY72" i="2" s="1"/>
  <c r="FZ72" i="2" s="1"/>
  <c r="FR73" i="2"/>
  <c r="FY73" i="2" s="1"/>
  <c r="FZ73" i="2" s="1"/>
  <c r="FR74" i="2"/>
  <c r="FY74" i="2" s="1"/>
  <c r="FZ74" i="2" s="1"/>
  <c r="FR75" i="2"/>
  <c r="FY75" i="2" s="1"/>
  <c r="FZ75" i="2" s="1"/>
  <c r="FR76" i="2"/>
  <c r="FY76" i="2" s="1"/>
  <c r="FZ76" i="2" s="1"/>
  <c r="FR77" i="2"/>
  <c r="FY77" i="2" s="1"/>
  <c r="FZ77" i="2" s="1"/>
  <c r="FR78" i="2"/>
  <c r="FY78" i="2" s="1"/>
  <c r="FZ78" i="2" s="1"/>
  <c r="FR79" i="2"/>
  <c r="FY79" i="2" s="1"/>
  <c r="FZ79" i="2" s="1"/>
  <c r="FR80" i="2"/>
  <c r="FY80" i="2" s="1"/>
  <c r="FZ80" i="2" s="1"/>
  <c r="FR81" i="2"/>
  <c r="FY81" i="2" s="1"/>
  <c r="FZ81" i="2" s="1"/>
  <c r="FR82" i="2"/>
  <c r="FY82" i="2" s="1"/>
  <c r="FZ82" i="2" s="1"/>
  <c r="FR83" i="2"/>
  <c r="FY83" i="2" s="1"/>
  <c r="FZ83" i="2" s="1"/>
  <c r="FR84" i="2"/>
  <c r="FY84" i="2" s="1"/>
  <c r="FZ84" i="2" s="1"/>
  <c r="FR85" i="2"/>
  <c r="FY85" i="2" s="1"/>
  <c r="FZ85" i="2" s="1"/>
  <c r="FR87" i="2"/>
  <c r="FY87" i="2" s="1"/>
  <c r="FZ87" i="2" s="1"/>
  <c r="FR88" i="2"/>
  <c r="FY88" i="2" s="1"/>
  <c r="FZ88" i="2" s="1"/>
  <c r="FR89" i="2"/>
  <c r="FY89" i="2" s="1"/>
  <c r="FZ89" i="2" s="1"/>
  <c r="FR91" i="2"/>
  <c r="FY91" i="2" s="1"/>
  <c r="FZ91" i="2" s="1"/>
  <c r="FR92" i="2"/>
  <c r="FY92" i="2" s="1"/>
  <c r="FZ92" i="2" s="1"/>
  <c r="FR93" i="2"/>
  <c r="FY93" i="2" s="1"/>
  <c r="FZ93" i="2" s="1"/>
  <c r="FR95" i="2"/>
  <c r="FY95" i="2" s="1"/>
  <c r="FZ95" i="2" s="1"/>
  <c r="FR96" i="2"/>
  <c r="FY96" i="2" s="1"/>
  <c r="FZ96" i="2" s="1"/>
  <c r="FR97" i="2"/>
  <c r="FY97" i="2" s="1"/>
  <c r="FZ97" i="2" s="1"/>
  <c r="FR98" i="2"/>
  <c r="FY98" i="2" s="1"/>
  <c r="FZ98" i="2" s="1"/>
  <c r="FR99" i="2"/>
  <c r="FY99" i="2" s="1"/>
  <c r="FZ99" i="2" s="1"/>
  <c r="FR100" i="2"/>
  <c r="FY100" i="2" s="1"/>
  <c r="FZ100" i="2" s="1"/>
  <c r="FR101" i="2"/>
  <c r="FY101" i="2" s="1"/>
  <c r="FZ101" i="2" s="1"/>
  <c r="FR102" i="2"/>
  <c r="FY102" i="2" s="1"/>
  <c r="FZ102" i="2" s="1"/>
  <c r="FR103" i="2"/>
  <c r="FY103" i="2" s="1"/>
  <c r="FZ103" i="2" s="1"/>
  <c r="FR104" i="2"/>
  <c r="FY104" i="2" s="1"/>
  <c r="FZ104" i="2" s="1"/>
  <c r="FR105" i="2"/>
  <c r="FY105" i="2" s="1"/>
  <c r="FZ105" i="2" s="1"/>
  <c r="FR106" i="2"/>
  <c r="FY106" i="2" s="1"/>
  <c r="FZ106" i="2" s="1"/>
  <c r="FR107" i="2"/>
  <c r="FY107" i="2" s="1"/>
  <c r="FZ107" i="2" s="1"/>
  <c r="FR108" i="2"/>
  <c r="FY108" i="2" s="1"/>
  <c r="FZ108" i="2" s="1"/>
  <c r="FR109" i="2"/>
  <c r="FY109" i="2" s="1"/>
  <c r="FZ109" i="2" s="1"/>
  <c r="FR110" i="2"/>
  <c r="FY110" i="2" s="1"/>
  <c r="FZ110" i="2" s="1"/>
  <c r="FR111" i="2"/>
  <c r="FY111" i="2" s="1"/>
  <c r="FZ111" i="2" s="1"/>
  <c r="FR112" i="2"/>
  <c r="FY112" i="2" s="1"/>
  <c r="FZ112" i="2" s="1"/>
  <c r="FR113" i="2"/>
  <c r="FY113" i="2" s="1"/>
  <c r="FZ113" i="2" s="1"/>
  <c r="FR114" i="2"/>
  <c r="FY114" i="2" s="1"/>
  <c r="FZ114" i="2" s="1"/>
  <c r="FR115" i="2"/>
  <c r="FY115" i="2" s="1"/>
  <c r="FZ115" i="2" s="1"/>
  <c r="FR116" i="2"/>
  <c r="FY116" i="2" s="1"/>
  <c r="FZ116" i="2" s="1"/>
  <c r="FR117" i="2"/>
  <c r="FY117" i="2" s="1"/>
  <c r="FZ117" i="2" s="1"/>
  <c r="FR118" i="2"/>
  <c r="FY118" i="2" s="1"/>
  <c r="FZ118" i="2" s="1"/>
  <c r="FR119" i="2"/>
  <c r="FY119" i="2" s="1"/>
  <c r="FZ119" i="2" s="1"/>
  <c r="FR120" i="2"/>
  <c r="FY120" i="2" s="1"/>
  <c r="FZ120" i="2" s="1"/>
  <c r="FR121" i="2"/>
  <c r="FY121" i="2" s="1"/>
  <c r="FZ121" i="2" s="1"/>
  <c r="FR122" i="2"/>
  <c r="FY122" i="2" s="1"/>
  <c r="FZ122" i="2" s="1"/>
  <c r="FR123" i="2"/>
  <c r="FY123" i="2" s="1"/>
  <c r="FZ123" i="2" s="1"/>
  <c r="FR124" i="2"/>
  <c r="FY124" i="2" s="1"/>
  <c r="FZ124" i="2" s="1"/>
  <c r="FR125" i="2"/>
  <c r="FY125" i="2" s="1"/>
  <c r="FZ125" i="2" s="1"/>
  <c r="FR126" i="2"/>
  <c r="FY126" i="2" s="1"/>
  <c r="FZ126" i="2" s="1"/>
  <c r="FR127" i="2"/>
  <c r="FY127" i="2" s="1"/>
  <c r="FZ127" i="2" s="1"/>
  <c r="FR128" i="2"/>
  <c r="FY128" i="2" s="1"/>
  <c r="FZ128" i="2" s="1"/>
  <c r="FR129" i="2"/>
  <c r="FY129" i="2" s="1"/>
  <c r="FZ129" i="2" s="1"/>
  <c r="FR130" i="2"/>
  <c r="FY130" i="2" s="1"/>
  <c r="FZ130" i="2" s="1"/>
  <c r="FR131" i="2"/>
  <c r="FY131" i="2" s="1"/>
  <c r="FZ131" i="2" s="1"/>
  <c r="FR132" i="2"/>
  <c r="FY132" i="2" s="1"/>
  <c r="FZ132" i="2" s="1"/>
  <c r="FR133" i="2"/>
  <c r="FY133" i="2" s="1"/>
  <c r="FZ133" i="2" s="1"/>
  <c r="FR134" i="2"/>
  <c r="FY134" i="2" s="1"/>
  <c r="FZ134" i="2" s="1"/>
  <c r="FR135" i="2"/>
  <c r="FY135" i="2" s="1"/>
  <c r="FZ135" i="2" s="1"/>
  <c r="FR136" i="2"/>
  <c r="FY136" i="2" s="1"/>
  <c r="FZ136" i="2" s="1"/>
  <c r="FR137" i="2"/>
  <c r="FY137" i="2" s="1"/>
  <c r="FZ137" i="2" s="1"/>
  <c r="FR138" i="2"/>
  <c r="FY138" i="2" s="1"/>
  <c r="FZ138" i="2" s="1"/>
  <c r="FR139" i="2"/>
  <c r="FY139" i="2" s="1"/>
  <c r="FZ139" i="2" s="1"/>
  <c r="FR141" i="2"/>
  <c r="FY141" i="2" s="1"/>
  <c r="FZ141" i="2" s="1"/>
  <c r="FR142" i="2"/>
  <c r="FY142" i="2" s="1"/>
  <c r="FZ142" i="2" s="1"/>
  <c r="FR143" i="2"/>
  <c r="FY143" i="2" s="1"/>
  <c r="FZ143" i="2" s="1"/>
  <c r="FR8" i="2"/>
  <c r="FY8" i="2" s="1"/>
  <c r="FZ8" i="2" s="1"/>
  <c r="FP140" i="2"/>
  <c r="FQ140" i="2" s="1"/>
  <c r="FI9" i="2"/>
  <c r="FP9" i="2" s="1"/>
  <c r="FQ9" i="2" s="1"/>
  <c r="FI10" i="2"/>
  <c r="FP10" i="2" s="1"/>
  <c r="FQ10" i="2" s="1"/>
  <c r="FI11" i="2"/>
  <c r="FP11" i="2" s="1"/>
  <c r="FQ11" i="2" s="1"/>
  <c r="FI12" i="2"/>
  <c r="FP12" i="2" s="1"/>
  <c r="FQ12" i="2" s="1"/>
  <c r="FI13" i="2"/>
  <c r="FP13" i="2" s="1"/>
  <c r="FQ13" i="2" s="1"/>
  <c r="FI14" i="2"/>
  <c r="FP14" i="2" s="1"/>
  <c r="FQ14" i="2" s="1"/>
  <c r="FI15" i="2"/>
  <c r="FP15" i="2" s="1"/>
  <c r="FQ15" i="2" s="1"/>
  <c r="FI16" i="2"/>
  <c r="FP16" i="2" s="1"/>
  <c r="FQ16" i="2" s="1"/>
  <c r="FI17" i="2"/>
  <c r="FP17" i="2" s="1"/>
  <c r="FQ17" i="2" s="1"/>
  <c r="FI18" i="2"/>
  <c r="FP18" i="2" s="1"/>
  <c r="FQ18" i="2" s="1"/>
  <c r="FI19" i="2"/>
  <c r="FP19" i="2" s="1"/>
  <c r="FQ19" i="2" s="1"/>
  <c r="FI20" i="2"/>
  <c r="FP20" i="2" s="1"/>
  <c r="FQ20" i="2" s="1"/>
  <c r="FI21" i="2"/>
  <c r="FP21" i="2" s="1"/>
  <c r="FQ21" i="2" s="1"/>
  <c r="FI22" i="2"/>
  <c r="FP22" i="2" s="1"/>
  <c r="FQ22" i="2" s="1"/>
  <c r="FI23" i="2"/>
  <c r="FP23" i="2" s="1"/>
  <c r="FQ23" i="2" s="1"/>
  <c r="FI24" i="2"/>
  <c r="FP24" i="2" s="1"/>
  <c r="FQ24" i="2" s="1"/>
  <c r="FI25" i="2"/>
  <c r="FP25" i="2" s="1"/>
  <c r="FQ25" i="2" s="1"/>
  <c r="FI26" i="2"/>
  <c r="FP26" i="2" s="1"/>
  <c r="FQ26" i="2" s="1"/>
  <c r="FI27" i="2"/>
  <c r="FP27" i="2" s="1"/>
  <c r="FQ27" i="2" s="1"/>
  <c r="FI28" i="2"/>
  <c r="FP28" i="2" s="1"/>
  <c r="FQ28" i="2" s="1"/>
  <c r="FI29" i="2"/>
  <c r="FP29" i="2" s="1"/>
  <c r="FQ29" i="2" s="1"/>
  <c r="FI30" i="2"/>
  <c r="FP30" i="2" s="1"/>
  <c r="FQ30" i="2" s="1"/>
  <c r="FI31" i="2"/>
  <c r="FP31" i="2" s="1"/>
  <c r="FQ31" i="2" s="1"/>
  <c r="FI32" i="2"/>
  <c r="FP32" i="2" s="1"/>
  <c r="FQ32" i="2" s="1"/>
  <c r="FI33" i="2"/>
  <c r="FP33" i="2" s="1"/>
  <c r="FQ33" i="2" s="1"/>
  <c r="FI34" i="2"/>
  <c r="FP34" i="2" s="1"/>
  <c r="FQ34" i="2" s="1"/>
  <c r="FI35" i="2"/>
  <c r="FP35" i="2" s="1"/>
  <c r="FQ35" i="2" s="1"/>
  <c r="FI36" i="2"/>
  <c r="FP36" i="2" s="1"/>
  <c r="FQ36" i="2" s="1"/>
  <c r="FI37" i="2"/>
  <c r="FP37" i="2" s="1"/>
  <c r="FQ37" i="2" s="1"/>
  <c r="FI38" i="2"/>
  <c r="FP38" i="2" s="1"/>
  <c r="FQ38" i="2" s="1"/>
  <c r="FI39" i="2"/>
  <c r="FP39" i="2" s="1"/>
  <c r="FQ39" i="2" s="1"/>
  <c r="FI40" i="2"/>
  <c r="FP40" i="2" s="1"/>
  <c r="FQ40" i="2" s="1"/>
  <c r="FI41" i="2"/>
  <c r="FP41" i="2" s="1"/>
  <c r="FQ41" i="2" s="1"/>
  <c r="FI42" i="2"/>
  <c r="FP42" i="2" s="1"/>
  <c r="FQ42" i="2" s="1"/>
  <c r="FI43" i="2"/>
  <c r="FP43" i="2" s="1"/>
  <c r="FQ43" i="2" s="1"/>
  <c r="FI44" i="2"/>
  <c r="FP44" i="2" s="1"/>
  <c r="FQ44" i="2" s="1"/>
  <c r="FI45" i="2"/>
  <c r="FP45" i="2" s="1"/>
  <c r="FQ45" i="2" s="1"/>
  <c r="FI46" i="2"/>
  <c r="FP46" i="2" s="1"/>
  <c r="FQ46" i="2" s="1"/>
  <c r="FI47" i="2"/>
  <c r="FP47" i="2" s="1"/>
  <c r="FQ47" i="2" s="1"/>
  <c r="FI48" i="2"/>
  <c r="FP48" i="2" s="1"/>
  <c r="FQ48" i="2" s="1"/>
  <c r="FI49" i="2"/>
  <c r="FP49" i="2" s="1"/>
  <c r="FQ49" i="2" s="1"/>
  <c r="FI50" i="2"/>
  <c r="FP50" i="2" s="1"/>
  <c r="FQ50" i="2" s="1"/>
  <c r="FI51" i="2"/>
  <c r="FP51" i="2" s="1"/>
  <c r="FQ51" i="2" s="1"/>
  <c r="FI52" i="2"/>
  <c r="FP52" i="2" s="1"/>
  <c r="FQ52" i="2" s="1"/>
  <c r="FI53" i="2"/>
  <c r="FP53" i="2" s="1"/>
  <c r="FQ53" i="2" s="1"/>
  <c r="FI54" i="2"/>
  <c r="FP54" i="2" s="1"/>
  <c r="FQ54" i="2" s="1"/>
  <c r="FI55" i="2"/>
  <c r="FP55" i="2" s="1"/>
  <c r="FQ55" i="2" s="1"/>
  <c r="FI56" i="2"/>
  <c r="FP56" i="2" s="1"/>
  <c r="FQ56" i="2" s="1"/>
  <c r="FI57" i="2"/>
  <c r="FP57" i="2" s="1"/>
  <c r="FQ57" i="2" s="1"/>
  <c r="FI58" i="2"/>
  <c r="FP58" i="2" s="1"/>
  <c r="FQ58" i="2" s="1"/>
  <c r="FI59" i="2"/>
  <c r="FP59" i="2" s="1"/>
  <c r="FQ59" i="2" s="1"/>
  <c r="FI60" i="2"/>
  <c r="FP60" i="2" s="1"/>
  <c r="FQ60" i="2" s="1"/>
  <c r="FI61" i="2"/>
  <c r="FP61" i="2" s="1"/>
  <c r="FQ61" i="2" s="1"/>
  <c r="FI62" i="2"/>
  <c r="FP62" i="2" s="1"/>
  <c r="FQ62" i="2" s="1"/>
  <c r="FI63" i="2"/>
  <c r="FP63" i="2" s="1"/>
  <c r="FQ63" i="2" s="1"/>
  <c r="FI64" i="2"/>
  <c r="FP64" i="2" s="1"/>
  <c r="FQ64" i="2" s="1"/>
  <c r="FI65" i="2"/>
  <c r="FP65" i="2" s="1"/>
  <c r="FQ65" i="2" s="1"/>
  <c r="FI66" i="2"/>
  <c r="FP66" i="2" s="1"/>
  <c r="FQ66" i="2" s="1"/>
  <c r="FI67" i="2"/>
  <c r="FP67" i="2" s="1"/>
  <c r="FQ67" i="2" s="1"/>
  <c r="FI68" i="2"/>
  <c r="FP68" i="2" s="1"/>
  <c r="FQ68" i="2" s="1"/>
  <c r="FI69" i="2"/>
  <c r="FP69" i="2" s="1"/>
  <c r="FQ69" i="2" s="1"/>
  <c r="FI70" i="2"/>
  <c r="FP70" i="2" s="1"/>
  <c r="FQ70" i="2" s="1"/>
  <c r="FI71" i="2"/>
  <c r="FP71" i="2" s="1"/>
  <c r="FQ71" i="2" s="1"/>
  <c r="FI72" i="2"/>
  <c r="FP72" i="2" s="1"/>
  <c r="FQ72" i="2" s="1"/>
  <c r="FI73" i="2"/>
  <c r="FP73" i="2" s="1"/>
  <c r="FQ73" i="2" s="1"/>
  <c r="FI74" i="2"/>
  <c r="FP74" i="2" s="1"/>
  <c r="FQ74" i="2" s="1"/>
  <c r="FI75" i="2"/>
  <c r="FP75" i="2" s="1"/>
  <c r="FQ75" i="2" s="1"/>
  <c r="FI76" i="2"/>
  <c r="FP76" i="2" s="1"/>
  <c r="FQ76" i="2" s="1"/>
  <c r="FI77" i="2"/>
  <c r="FP77" i="2" s="1"/>
  <c r="FQ77" i="2" s="1"/>
  <c r="FI78" i="2"/>
  <c r="FP78" i="2" s="1"/>
  <c r="FQ78" i="2" s="1"/>
  <c r="FI79" i="2"/>
  <c r="FP79" i="2" s="1"/>
  <c r="FQ79" i="2" s="1"/>
  <c r="FI80" i="2"/>
  <c r="FP80" i="2" s="1"/>
  <c r="FQ80" i="2" s="1"/>
  <c r="FI81" i="2"/>
  <c r="FP81" i="2" s="1"/>
  <c r="FQ81" i="2" s="1"/>
  <c r="FI82" i="2"/>
  <c r="FP82" i="2" s="1"/>
  <c r="FQ82" i="2" s="1"/>
  <c r="FI83" i="2"/>
  <c r="FP83" i="2" s="1"/>
  <c r="FQ83" i="2" s="1"/>
  <c r="FI84" i="2"/>
  <c r="FP84" i="2" s="1"/>
  <c r="FQ84" i="2" s="1"/>
  <c r="FI85" i="2"/>
  <c r="FP85" i="2" s="1"/>
  <c r="FQ85" i="2" s="1"/>
  <c r="FI86" i="2"/>
  <c r="FP86" i="2" s="1"/>
  <c r="FQ86" i="2" s="1"/>
  <c r="FI87" i="2"/>
  <c r="FP87" i="2" s="1"/>
  <c r="FQ87" i="2" s="1"/>
  <c r="FI88" i="2"/>
  <c r="FP88" i="2" s="1"/>
  <c r="FQ88" i="2" s="1"/>
  <c r="FI89" i="2"/>
  <c r="FP89" i="2" s="1"/>
  <c r="FQ89" i="2" s="1"/>
  <c r="FI90" i="2"/>
  <c r="FP90" i="2" s="1"/>
  <c r="FQ90" i="2" s="1"/>
  <c r="FI91" i="2"/>
  <c r="FP91" i="2" s="1"/>
  <c r="FQ91" i="2" s="1"/>
  <c r="FI92" i="2"/>
  <c r="FP92" i="2" s="1"/>
  <c r="FQ92" i="2" s="1"/>
  <c r="FI93" i="2"/>
  <c r="FP93" i="2" s="1"/>
  <c r="FQ93" i="2" s="1"/>
  <c r="FI94" i="2"/>
  <c r="FP94" i="2" s="1"/>
  <c r="FQ94" i="2" s="1"/>
  <c r="FI95" i="2"/>
  <c r="FP95" i="2" s="1"/>
  <c r="FQ95" i="2" s="1"/>
  <c r="FI96" i="2"/>
  <c r="FP96" i="2" s="1"/>
  <c r="FQ96" i="2" s="1"/>
  <c r="FI97" i="2"/>
  <c r="FP97" i="2" s="1"/>
  <c r="FQ97" i="2" s="1"/>
  <c r="FI98" i="2"/>
  <c r="FP98" i="2" s="1"/>
  <c r="FQ98" i="2" s="1"/>
  <c r="FI99" i="2"/>
  <c r="FP99" i="2" s="1"/>
  <c r="FQ99" i="2" s="1"/>
  <c r="FI100" i="2"/>
  <c r="FP100" i="2" s="1"/>
  <c r="FQ100" i="2" s="1"/>
  <c r="FI101" i="2"/>
  <c r="FP101" i="2" s="1"/>
  <c r="FQ101" i="2" s="1"/>
  <c r="FI102" i="2"/>
  <c r="FP102" i="2" s="1"/>
  <c r="FQ102" i="2" s="1"/>
  <c r="FI103" i="2"/>
  <c r="FP103" i="2" s="1"/>
  <c r="FQ103" i="2" s="1"/>
  <c r="FI104" i="2"/>
  <c r="FP104" i="2" s="1"/>
  <c r="FQ104" i="2" s="1"/>
  <c r="FI105" i="2"/>
  <c r="FP105" i="2" s="1"/>
  <c r="FQ105" i="2" s="1"/>
  <c r="FI106" i="2"/>
  <c r="FP106" i="2" s="1"/>
  <c r="FQ106" i="2" s="1"/>
  <c r="FI107" i="2"/>
  <c r="FP107" i="2" s="1"/>
  <c r="FQ107" i="2" s="1"/>
  <c r="FI108" i="2"/>
  <c r="FP108" i="2" s="1"/>
  <c r="FQ108" i="2" s="1"/>
  <c r="FI109" i="2"/>
  <c r="FP109" i="2" s="1"/>
  <c r="FQ109" i="2" s="1"/>
  <c r="FI110" i="2"/>
  <c r="FP110" i="2" s="1"/>
  <c r="FQ110" i="2" s="1"/>
  <c r="FI111" i="2"/>
  <c r="FP111" i="2" s="1"/>
  <c r="FQ111" i="2" s="1"/>
  <c r="FI112" i="2"/>
  <c r="FP112" i="2" s="1"/>
  <c r="FQ112" i="2" s="1"/>
  <c r="FI113" i="2"/>
  <c r="FP113" i="2" s="1"/>
  <c r="FQ113" i="2" s="1"/>
  <c r="FI114" i="2"/>
  <c r="FP114" i="2" s="1"/>
  <c r="FQ114" i="2" s="1"/>
  <c r="FI115" i="2"/>
  <c r="FP115" i="2" s="1"/>
  <c r="FQ115" i="2" s="1"/>
  <c r="FI116" i="2"/>
  <c r="FP116" i="2" s="1"/>
  <c r="FQ116" i="2" s="1"/>
  <c r="FI117" i="2"/>
  <c r="FP117" i="2" s="1"/>
  <c r="FQ117" i="2" s="1"/>
  <c r="FI118" i="2"/>
  <c r="FP118" i="2" s="1"/>
  <c r="FQ118" i="2" s="1"/>
  <c r="FI119" i="2"/>
  <c r="FP119" i="2" s="1"/>
  <c r="FQ119" i="2" s="1"/>
  <c r="FI120" i="2"/>
  <c r="FP120" i="2" s="1"/>
  <c r="FQ120" i="2" s="1"/>
  <c r="FI121" i="2"/>
  <c r="FP121" i="2" s="1"/>
  <c r="FQ121" i="2" s="1"/>
  <c r="FI122" i="2"/>
  <c r="FP122" i="2" s="1"/>
  <c r="FQ122" i="2" s="1"/>
  <c r="FI123" i="2"/>
  <c r="FP123" i="2" s="1"/>
  <c r="FQ123" i="2" s="1"/>
  <c r="FI124" i="2"/>
  <c r="FP124" i="2" s="1"/>
  <c r="FQ124" i="2" s="1"/>
  <c r="FI125" i="2"/>
  <c r="FP125" i="2" s="1"/>
  <c r="FQ125" i="2" s="1"/>
  <c r="FI126" i="2"/>
  <c r="FP126" i="2" s="1"/>
  <c r="FQ126" i="2" s="1"/>
  <c r="FI127" i="2"/>
  <c r="FP127" i="2" s="1"/>
  <c r="FQ127" i="2" s="1"/>
  <c r="FI128" i="2"/>
  <c r="FP128" i="2" s="1"/>
  <c r="FQ128" i="2" s="1"/>
  <c r="FI129" i="2"/>
  <c r="FP129" i="2" s="1"/>
  <c r="FQ129" i="2" s="1"/>
  <c r="FI130" i="2"/>
  <c r="FP130" i="2" s="1"/>
  <c r="FQ130" i="2" s="1"/>
  <c r="FI131" i="2"/>
  <c r="FP131" i="2" s="1"/>
  <c r="FQ131" i="2" s="1"/>
  <c r="FI132" i="2"/>
  <c r="FP132" i="2" s="1"/>
  <c r="FQ132" i="2" s="1"/>
  <c r="FI133" i="2"/>
  <c r="FP133" i="2" s="1"/>
  <c r="FQ133" i="2" s="1"/>
  <c r="FI134" i="2"/>
  <c r="FP134" i="2" s="1"/>
  <c r="FQ134" i="2" s="1"/>
  <c r="FI135" i="2"/>
  <c r="FP135" i="2" s="1"/>
  <c r="FQ135" i="2" s="1"/>
  <c r="FI136" i="2"/>
  <c r="FP136" i="2" s="1"/>
  <c r="FQ136" i="2" s="1"/>
  <c r="FI137" i="2"/>
  <c r="FP137" i="2" s="1"/>
  <c r="FQ137" i="2" s="1"/>
  <c r="FI138" i="2"/>
  <c r="FP138" i="2" s="1"/>
  <c r="FQ138" i="2" s="1"/>
  <c r="FI139" i="2"/>
  <c r="FP139" i="2" s="1"/>
  <c r="FQ139" i="2" s="1"/>
  <c r="FI141" i="2"/>
  <c r="FP141" i="2" s="1"/>
  <c r="FQ141" i="2" s="1"/>
  <c r="FI142" i="2"/>
  <c r="FP142" i="2" s="1"/>
  <c r="FQ142" i="2" s="1"/>
  <c r="FI143" i="2"/>
  <c r="FP143" i="2" s="1"/>
  <c r="FQ143" i="2" s="1"/>
  <c r="FI8" i="2"/>
  <c r="FP8" i="2" s="1"/>
  <c r="FQ8" i="2" s="1"/>
  <c r="FG140" i="2"/>
  <c r="FH140" i="2" s="1"/>
  <c r="EZ10" i="2"/>
  <c r="FG10" i="2" s="1"/>
  <c r="FH10" i="2" s="1"/>
  <c r="EZ11" i="2"/>
  <c r="FG11" i="2" s="1"/>
  <c r="FH11" i="2" s="1"/>
  <c r="EZ12" i="2"/>
  <c r="FG12" i="2" s="1"/>
  <c r="FH12" i="2" s="1"/>
  <c r="EZ13" i="2"/>
  <c r="FG13" i="2" s="1"/>
  <c r="FH13" i="2" s="1"/>
  <c r="EZ14" i="2"/>
  <c r="FG14" i="2" s="1"/>
  <c r="FH14" i="2" s="1"/>
  <c r="EZ15" i="2"/>
  <c r="FG15" i="2" s="1"/>
  <c r="FH15" i="2" s="1"/>
  <c r="EZ16" i="2"/>
  <c r="FG16" i="2" s="1"/>
  <c r="FH16" i="2" s="1"/>
  <c r="EZ17" i="2"/>
  <c r="FG17" i="2" s="1"/>
  <c r="FH17" i="2" s="1"/>
  <c r="EZ18" i="2"/>
  <c r="FG18" i="2" s="1"/>
  <c r="FH18" i="2" s="1"/>
  <c r="EZ19" i="2"/>
  <c r="FG19" i="2" s="1"/>
  <c r="FH19" i="2" s="1"/>
  <c r="EZ20" i="2"/>
  <c r="FG20" i="2" s="1"/>
  <c r="FH20" i="2" s="1"/>
  <c r="EZ21" i="2"/>
  <c r="FG21" i="2" s="1"/>
  <c r="FH21" i="2" s="1"/>
  <c r="EZ22" i="2"/>
  <c r="FG22" i="2" s="1"/>
  <c r="FH22" i="2" s="1"/>
  <c r="EZ23" i="2"/>
  <c r="FG23" i="2" s="1"/>
  <c r="FH23" i="2" s="1"/>
  <c r="EZ24" i="2"/>
  <c r="FG24" i="2" s="1"/>
  <c r="FH24" i="2" s="1"/>
  <c r="EZ25" i="2"/>
  <c r="FG25" i="2" s="1"/>
  <c r="FH25" i="2" s="1"/>
  <c r="EZ26" i="2"/>
  <c r="FG26" i="2" s="1"/>
  <c r="FH26" i="2" s="1"/>
  <c r="EZ27" i="2"/>
  <c r="FG27" i="2" s="1"/>
  <c r="FH27" i="2" s="1"/>
  <c r="EZ28" i="2"/>
  <c r="FG28" i="2" s="1"/>
  <c r="FH28" i="2" s="1"/>
  <c r="EZ29" i="2"/>
  <c r="FG29" i="2" s="1"/>
  <c r="FH29" i="2" s="1"/>
  <c r="EZ30" i="2"/>
  <c r="FG30" i="2" s="1"/>
  <c r="FH30" i="2" s="1"/>
  <c r="EZ31" i="2"/>
  <c r="FG31" i="2" s="1"/>
  <c r="FH31" i="2" s="1"/>
  <c r="EZ32" i="2"/>
  <c r="FG32" i="2" s="1"/>
  <c r="FH32" i="2" s="1"/>
  <c r="EZ33" i="2"/>
  <c r="FG33" i="2" s="1"/>
  <c r="FH33" i="2" s="1"/>
  <c r="EZ34" i="2"/>
  <c r="FG34" i="2" s="1"/>
  <c r="FH34" i="2" s="1"/>
  <c r="EZ35" i="2"/>
  <c r="FG35" i="2" s="1"/>
  <c r="FH35" i="2" s="1"/>
  <c r="EZ36" i="2"/>
  <c r="FG36" i="2" s="1"/>
  <c r="FH36" i="2" s="1"/>
  <c r="EZ37" i="2"/>
  <c r="FG37" i="2" s="1"/>
  <c r="FH37" i="2" s="1"/>
  <c r="EZ38" i="2"/>
  <c r="FG38" i="2" s="1"/>
  <c r="FH38" i="2" s="1"/>
  <c r="EZ39" i="2"/>
  <c r="FG39" i="2" s="1"/>
  <c r="FH39" i="2" s="1"/>
  <c r="EZ40" i="2"/>
  <c r="FG40" i="2" s="1"/>
  <c r="FH40" i="2" s="1"/>
  <c r="EZ41" i="2"/>
  <c r="FG41" i="2" s="1"/>
  <c r="FH41" i="2" s="1"/>
  <c r="EZ42" i="2"/>
  <c r="FG42" i="2" s="1"/>
  <c r="FH42" i="2" s="1"/>
  <c r="EZ43" i="2"/>
  <c r="FG43" i="2" s="1"/>
  <c r="FH43" i="2" s="1"/>
  <c r="EZ44" i="2"/>
  <c r="FG44" i="2" s="1"/>
  <c r="FH44" i="2" s="1"/>
  <c r="EZ45" i="2"/>
  <c r="FG45" i="2" s="1"/>
  <c r="FH45" i="2" s="1"/>
  <c r="EZ46" i="2"/>
  <c r="FG46" i="2" s="1"/>
  <c r="FH46" i="2" s="1"/>
  <c r="EZ47" i="2"/>
  <c r="FG47" i="2" s="1"/>
  <c r="FH47" i="2" s="1"/>
  <c r="EZ48" i="2"/>
  <c r="FG48" i="2" s="1"/>
  <c r="FH48" i="2" s="1"/>
  <c r="EZ49" i="2"/>
  <c r="FG49" i="2" s="1"/>
  <c r="FH49" i="2" s="1"/>
  <c r="EZ50" i="2"/>
  <c r="FG50" i="2" s="1"/>
  <c r="FH50" i="2" s="1"/>
  <c r="EZ51" i="2"/>
  <c r="FG51" i="2" s="1"/>
  <c r="FH51" i="2" s="1"/>
  <c r="EZ52" i="2"/>
  <c r="FG52" i="2" s="1"/>
  <c r="FH52" i="2" s="1"/>
  <c r="EZ53" i="2"/>
  <c r="FG53" i="2" s="1"/>
  <c r="FH53" i="2" s="1"/>
  <c r="EZ54" i="2"/>
  <c r="FG54" i="2" s="1"/>
  <c r="FH54" i="2" s="1"/>
  <c r="EZ55" i="2"/>
  <c r="FG55" i="2" s="1"/>
  <c r="FH55" i="2" s="1"/>
  <c r="EZ56" i="2"/>
  <c r="FG56" i="2" s="1"/>
  <c r="FH56" i="2" s="1"/>
  <c r="EZ57" i="2"/>
  <c r="FG57" i="2" s="1"/>
  <c r="FH57" i="2" s="1"/>
  <c r="EZ58" i="2"/>
  <c r="FG58" i="2" s="1"/>
  <c r="FH58" i="2" s="1"/>
  <c r="EZ59" i="2"/>
  <c r="FG59" i="2" s="1"/>
  <c r="FH59" i="2" s="1"/>
  <c r="EZ60" i="2"/>
  <c r="FG60" i="2" s="1"/>
  <c r="FH60" i="2" s="1"/>
  <c r="EZ61" i="2"/>
  <c r="FG61" i="2" s="1"/>
  <c r="FH61" i="2" s="1"/>
  <c r="EZ62" i="2"/>
  <c r="FG62" i="2" s="1"/>
  <c r="FH62" i="2" s="1"/>
  <c r="EZ63" i="2"/>
  <c r="FG63" i="2" s="1"/>
  <c r="FH63" i="2" s="1"/>
  <c r="EZ64" i="2"/>
  <c r="FG64" i="2" s="1"/>
  <c r="FH64" i="2" s="1"/>
  <c r="EZ65" i="2"/>
  <c r="FG65" i="2" s="1"/>
  <c r="FH65" i="2" s="1"/>
  <c r="EZ66" i="2"/>
  <c r="FG66" i="2" s="1"/>
  <c r="FH66" i="2" s="1"/>
  <c r="EZ67" i="2"/>
  <c r="FG67" i="2" s="1"/>
  <c r="FH67" i="2" s="1"/>
  <c r="EZ68" i="2"/>
  <c r="FG68" i="2" s="1"/>
  <c r="FH68" i="2" s="1"/>
  <c r="EZ69" i="2"/>
  <c r="FG69" i="2" s="1"/>
  <c r="FH69" i="2" s="1"/>
  <c r="EZ70" i="2"/>
  <c r="FG70" i="2" s="1"/>
  <c r="FH70" i="2" s="1"/>
  <c r="EZ71" i="2"/>
  <c r="FG71" i="2" s="1"/>
  <c r="FH71" i="2" s="1"/>
  <c r="EZ72" i="2"/>
  <c r="FG72" i="2" s="1"/>
  <c r="FH72" i="2" s="1"/>
  <c r="EZ73" i="2"/>
  <c r="FG73" i="2" s="1"/>
  <c r="FH73" i="2" s="1"/>
  <c r="EZ74" i="2"/>
  <c r="FG74" i="2" s="1"/>
  <c r="FH74" i="2" s="1"/>
  <c r="EZ75" i="2"/>
  <c r="FG75" i="2" s="1"/>
  <c r="FH75" i="2" s="1"/>
  <c r="EZ76" i="2"/>
  <c r="FG76" i="2" s="1"/>
  <c r="FH76" i="2" s="1"/>
  <c r="EZ77" i="2"/>
  <c r="FG77" i="2" s="1"/>
  <c r="FH77" i="2" s="1"/>
  <c r="EZ78" i="2"/>
  <c r="FG78" i="2" s="1"/>
  <c r="FH78" i="2" s="1"/>
  <c r="EZ79" i="2"/>
  <c r="FG79" i="2" s="1"/>
  <c r="FH79" i="2" s="1"/>
  <c r="EZ80" i="2"/>
  <c r="FG80" i="2" s="1"/>
  <c r="FH80" i="2" s="1"/>
  <c r="EZ81" i="2"/>
  <c r="FG81" i="2" s="1"/>
  <c r="FH81" i="2" s="1"/>
  <c r="EZ82" i="2"/>
  <c r="FG82" i="2" s="1"/>
  <c r="FH82" i="2" s="1"/>
  <c r="EZ83" i="2"/>
  <c r="FG83" i="2" s="1"/>
  <c r="FH83" i="2" s="1"/>
  <c r="EZ84" i="2"/>
  <c r="FG84" i="2" s="1"/>
  <c r="FH84" i="2" s="1"/>
  <c r="EZ85" i="2"/>
  <c r="FG85" i="2" s="1"/>
  <c r="FH85" i="2" s="1"/>
  <c r="EZ86" i="2"/>
  <c r="FG86" i="2" s="1"/>
  <c r="FH86" i="2" s="1"/>
  <c r="EZ87" i="2"/>
  <c r="FG87" i="2" s="1"/>
  <c r="FH87" i="2" s="1"/>
  <c r="EZ88" i="2"/>
  <c r="FG88" i="2" s="1"/>
  <c r="FH88" i="2" s="1"/>
  <c r="EZ89" i="2"/>
  <c r="FG89" i="2" s="1"/>
  <c r="FH89" i="2" s="1"/>
  <c r="EZ90" i="2"/>
  <c r="FG90" i="2" s="1"/>
  <c r="FH90" i="2" s="1"/>
  <c r="EZ91" i="2"/>
  <c r="FG91" i="2" s="1"/>
  <c r="FH91" i="2" s="1"/>
  <c r="EZ92" i="2"/>
  <c r="FG92" i="2" s="1"/>
  <c r="FH92" i="2" s="1"/>
  <c r="EZ93" i="2"/>
  <c r="FG93" i="2" s="1"/>
  <c r="FH93" i="2" s="1"/>
  <c r="EZ94" i="2"/>
  <c r="FG94" i="2" s="1"/>
  <c r="FH94" i="2" s="1"/>
  <c r="EZ95" i="2"/>
  <c r="FG95" i="2" s="1"/>
  <c r="FH95" i="2" s="1"/>
  <c r="EZ96" i="2"/>
  <c r="FG96" i="2" s="1"/>
  <c r="FH96" i="2" s="1"/>
  <c r="EZ97" i="2"/>
  <c r="FG97" i="2" s="1"/>
  <c r="FH97" i="2" s="1"/>
  <c r="EZ98" i="2"/>
  <c r="FG98" i="2" s="1"/>
  <c r="FH98" i="2" s="1"/>
  <c r="EZ99" i="2"/>
  <c r="FG99" i="2" s="1"/>
  <c r="FH99" i="2" s="1"/>
  <c r="EZ100" i="2"/>
  <c r="FG100" i="2" s="1"/>
  <c r="FH100" i="2" s="1"/>
  <c r="EZ101" i="2"/>
  <c r="FG101" i="2" s="1"/>
  <c r="FH101" i="2" s="1"/>
  <c r="EZ102" i="2"/>
  <c r="FG102" i="2" s="1"/>
  <c r="FH102" i="2" s="1"/>
  <c r="EZ103" i="2"/>
  <c r="FG103" i="2" s="1"/>
  <c r="FH103" i="2" s="1"/>
  <c r="EZ104" i="2"/>
  <c r="FG104" i="2" s="1"/>
  <c r="FH104" i="2" s="1"/>
  <c r="EZ105" i="2"/>
  <c r="FG105" i="2" s="1"/>
  <c r="FH105" i="2" s="1"/>
  <c r="EZ106" i="2"/>
  <c r="FG106" i="2" s="1"/>
  <c r="FH106" i="2" s="1"/>
  <c r="EZ107" i="2"/>
  <c r="FG107" i="2" s="1"/>
  <c r="FH107" i="2" s="1"/>
  <c r="EZ108" i="2"/>
  <c r="FG108" i="2" s="1"/>
  <c r="FH108" i="2" s="1"/>
  <c r="EZ109" i="2"/>
  <c r="FG109" i="2" s="1"/>
  <c r="FH109" i="2" s="1"/>
  <c r="EZ110" i="2"/>
  <c r="FG110" i="2" s="1"/>
  <c r="FH110" i="2" s="1"/>
  <c r="EZ111" i="2"/>
  <c r="FG111" i="2" s="1"/>
  <c r="FH111" i="2" s="1"/>
  <c r="EZ112" i="2"/>
  <c r="FG112" i="2" s="1"/>
  <c r="FH112" i="2" s="1"/>
  <c r="EZ113" i="2"/>
  <c r="FG113" i="2" s="1"/>
  <c r="FH113" i="2" s="1"/>
  <c r="EZ114" i="2"/>
  <c r="FG114" i="2" s="1"/>
  <c r="FH114" i="2" s="1"/>
  <c r="EZ115" i="2"/>
  <c r="FG115" i="2" s="1"/>
  <c r="FH115" i="2" s="1"/>
  <c r="EZ116" i="2"/>
  <c r="FG116" i="2" s="1"/>
  <c r="FH116" i="2" s="1"/>
  <c r="EZ117" i="2"/>
  <c r="FG117" i="2" s="1"/>
  <c r="FH117" i="2" s="1"/>
  <c r="EZ118" i="2"/>
  <c r="FG118" i="2" s="1"/>
  <c r="FH118" i="2" s="1"/>
  <c r="EZ119" i="2"/>
  <c r="FG119" i="2" s="1"/>
  <c r="FH119" i="2" s="1"/>
  <c r="EZ120" i="2"/>
  <c r="FG120" i="2" s="1"/>
  <c r="FH120" i="2" s="1"/>
  <c r="EZ121" i="2"/>
  <c r="FG121" i="2" s="1"/>
  <c r="FH121" i="2" s="1"/>
  <c r="EZ122" i="2"/>
  <c r="FG122" i="2" s="1"/>
  <c r="FH122" i="2" s="1"/>
  <c r="EZ123" i="2"/>
  <c r="FG123" i="2" s="1"/>
  <c r="FH123" i="2" s="1"/>
  <c r="EZ124" i="2"/>
  <c r="FG124" i="2" s="1"/>
  <c r="FH124" i="2" s="1"/>
  <c r="EZ125" i="2"/>
  <c r="FG125" i="2" s="1"/>
  <c r="FH125" i="2" s="1"/>
  <c r="EZ126" i="2"/>
  <c r="FG126" i="2" s="1"/>
  <c r="FH126" i="2" s="1"/>
  <c r="EZ127" i="2"/>
  <c r="FG127" i="2" s="1"/>
  <c r="FH127" i="2" s="1"/>
  <c r="EZ128" i="2"/>
  <c r="FG128" i="2" s="1"/>
  <c r="FH128" i="2" s="1"/>
  <c r="EZ129" i="2"/>
  <c r="FG129" i="2" s="1"/>
  <c r="FH129" i="2" s="1"/>
  <c r="EZ130" i="2"/>
  <c r="FG130" i="2" s="1"/>
  <c r="FH130" i="2" s="1"/>
  <c r="EZ131" i="2"/>
  <c r="FG131" i="2" s="1"/>
  <c r="FH131" i="2" s="1"/>
  <c r="EZ132" i="2"/>
  <c r="FG132" i="2" s="1"/>
  <c r="FH132" i="2" s="1"/>
  <c r="EZ133" i="2"/>
  <c r="FG133" i="2" s="1"/>
  <c r="FH133" i="2" s="1"/>
  <c r="EZ134" i="2"/>
  <c r="FG134" i="2" s="1"/>
  <c r="FH134" i="2" s="1"/>
  <c r="EZ135" i="2"/>
  <c r="FG135" i="2" s="1"/>
  <c r="FH135" i="2" s="1"/>
  <c r="EZ136" i="2"/>
  <c r="FG136" i="2" s="1"/>
  <c r="FH136" i="2" s="1"/>
  <c r="EZ137" i="2"/>
  <c r="FG137" i="2" s="1"/>
  <c r="FH137" i="2" s="1"/>
  <c r="EZ138" i="2"/>
  <c r="FG138" i="2" s="1"/>
  <c r="FH138" i="2" s="1"/>
  <c r="EZ139" i="2"/>
  <c r="FG139" i="2" s="1"/>
  <c r="FH139" i="2" s="1"/>
  <c r="EZ141" i="2"/>
  <c r="FG141" i="2" s="1"/>
  <c r="FH141" i="2" s="1"/>
  <c r="EZ142" i="2"/>
  <c r="FG142" i="2" s="1"/>
  <c r="FH142" i="2" s="1"/>
  <c r="EZ143" i="2"/>
  <c r="FG143" i="2" s="1"/>
  <c r="FH143" i="2" s="1"/>
  <c r="EZ9" i="2"/>
  <c r="FG9" i="2" s="1"/>
  <c r="FH9" i="2" s="1"/>
  <c r="EZ8" i="2"/>
  <c r="FG8" i="2" s="1"/>
  <c r="FH8" i="2" s="1"/>
  <c r="HQ107" i="1"/>
  <c r="HH65" i="1"/>
  <c r="HH53" i="1"/>
  <c r="GY65" i="1"/>
  <c r="GY53" i="1"/>
  <c r="GP65" i="1"/>
  <c r="GP53" i="1"/>
  <c r="GG107" i="1"/>
  <c r="FX65" i="1"/>
  <c r="FX53" i="1"/>
  <c r="HR241" i="1"/>
  <c r="HS241" i="1" s="1"/>
  <c r="HR240" i="1"/>
  <c r="HS240" i="1" s="1"/>
  <c r="HR239" i="1"/>
  <c r="HS239" i="1" s="1"/>
  <c r="HR157" i="1"/>
  <c r="HS157" i="1" s="1"/>
  <c r="HR155" i="1"/>
  <c r="HS155" i="1" s="1"/>
  <c r="HR146" i="1"/>
  <c r="HS146" i="1" s="1"/>
  <c r="HR137" i="1"/>
  <c r="HS137" i="1" s="1"/>
  <c r="HR85" i="1"/>
  <c r="HS85" i="1" s="1"/>
  <c r="HI241" i="1"/>
  <c r="HJ241" i="1" s="1"/>
  <c r="HI240" i="1"/>
  <c r="HJ240" i="1" s="1"/>
  <c r="HI239" i="1"/>
  <c r="HJ239" i="1" s="1"/>
  <c r="HI157" i="1"/>
  <c r="HJ157" i="1" s="1"/>
  <c r="HI155" i="1"/>
  <c r="HJ155" i="1" s="1"/>
  <c r="HI146" i="1"/>
  <c r="HJ146" i="1" s="1"/>
  <c r="HI137" i="1"/>
  <c r="HJ137" i="1" s="1"/>
  <c r="HI85" i="1"/>
  <c r="HJ85" i="1" s="1"/>
  <c r="GZ241" i="1"/>
  <c r="HA241" i="1" s="1"/>
  <c r="GZ240" i="1"/>
  <c r="HA240" i="1" s="1"/>
  <c r="GZ239" i="1"/>
  <c r="HA239" i="1" s="1"/>
  <c r="GZ157" i="1"/>
  <c r="HA157" i="1" s="1"/>
  <c r="GZ155" i="1"/>
  <c r="HA155" i="1" s="1"/>
  <c r="GZ146" i="1"/>
  <c r="HA146" i="1" s="1"/>
  <c r="GZ137" i="1"/>
  <c r="HA137" i="1" s="1"/>
  <c r="GZ85" i="1"/>
  <c r="HA85" i="1" s="1"/>
  <c r="GQ241" i="1"/>
  <c r="GR241" i="1" s="1"/>
  <c r="GQ240" i="1"/>
  <c r="GR240" i="1" s="1"/>
  <c r="GQ239" i="1"/>
  <c r="GR239" i="1" s="1"/>
  <c r="GQ157" i="1"/>
  <c r="GR157" i="1" s="1"/>
  <c r="GQ155" i="1"/>
  <c r="GR155" i="1" s="1"/>
  <c r="GQ146" i="1"/>
  <c r="GR146" i="1" s="1"/>
  <c r="GQ137" i="1"/>
  <c r="GR137" i="1" s="1"/>
  <c r="GQ85" i="1"/>
  <c r="GR85" i="1" s="1"/>
  <c r="GH241" i="1"/>
  <c r="GI241" i="1" s="1"/>
  <c r="GH240" i="1"/>
  <c r="GI240" i="1" s="1"/>
  <c r="GH239" i="1"/>
  <c r="GI239" i="1" s="1"/>
  <c r="GH157" i="1"/>
  <c r="GI157" i="1" s="1"/>
  <c r="GH155" i="1"/>
  <c r="GI155" i="1" s="1"/>
  <c r="GH146" i="1"/>
  <c r="GI146" i="1" s="1"/>
  <c r="GH137" i="1"/>
  <c r="GI137" i="1" s="1"/>
  <c r="GH85" i="1"/>
  <c r="GI85" i="1" s="1"/>
  <c r="FY241" i="1"/>
  <c r="FZ241" i="1" s="1"/>
  <c r="FY240" i="1"/>
  <c r="FZ240" i="1" s="1"/>
  <c r="FY239" i="1"/>
  <c r="FZ239" i="1" s="1"/>
  <c r="FY157" i="1"/>
  <c r="FZ157" i="1" s="1"/>
  <c r="FY155" i="1"/>
  <c r="FZ155" i="1" s="1"/>
  <c r="FY146" i="1"/>
  <c r="FZ146" i="1" s="1"/>
  <c r="FY137" i="1"/>
  <c r="FZ137" i="1" s="1"/>
  <c r="FY85" i="1"/>
  <c r="FZ85" i="1" s="1"/>
  <c r="FP241" i="1"/>
  <c r="FQ241" i="1" s="1"/>
  <c r="FP240" i="1"/>
  <c r="FQ240" i="1" s="1"/>
  <c r="FP239" i="1"/>
  <c r="FQ239" i="1" s="1"/>
  <c r="FP157" i="1"/>
  <c r="FQ157" i="1" s="1"/>
  <c r="FP155" i="1"/>
  <c r="FQ155" i="1" s="1"/>
  <c r="FP146" i="1"/>
  <c r="FQ146" i="1" s="1"/>
  <c r="FP137" i="1"/>
  <c r="FQ137" i="1" s="1"/>
  <c r="FP85" i="1"/>
  <c r="FQ85" i="1" s="1"/>
  <c r="FG241" i="1"/>
  <c r="FH241" i="1" s="1"/>
  <c r="FH240" i="1"/>
  <c r="FH239" i="1"/>
  <c r="FH157" i="1"/>
  <c r="FH155" i="1"/>
  <c r="FH146" i="1"/>
  <c r="FH137" i="1"/>
  <c r="FH85" i="1"/>
  <c r="IM10" i="1" l="1"/>
  <c r="IM11" i="1"/>
  <c r="HS144" i="2"/>
  <c r="HJ144" i="2"/>
  <c r="HA144" i="2"/>
  <c r="FZ144" i="2"/>
  <c r="GI144" i="2"/>
  <c r="GR144" i="2"/>
  <c r="FQ144" i="2"/>
  <c r="FH144" i="2"/>
  <c r="HR144" i="2"/>
  <c r="HI144" i="2"/>
  <c r="GZ144" i="2"/>
  <c r="GQ144" i="2"/>
  <c r="GH144" i="2"/>
  <c r="FY144" i="2"/>
  <c r="FP144" i="2"/>
  <c r="FG144" i="2"/>
  <c r="EH9" i="2" l="1"/>
  <c r="EH10" i="2"/>
  <c r="EH11" i="2"/>
  <c r="EO11" i="2" s="1"/>
  <c r="EP11" i="2" s="1"/>
  <c r="EH12" i="2"/>
  <c r="EO12" i="2" s="1"/>
  <c r="EP12" i="2" s="1"/>
  <c r="EH13" i="2"/>
  <c r="EH14" i="2"/>
  <c r="EH15" i="2"/>
  <c r="EH16" i="2"/>
  <c r="EO16" i="2" s="1"/>
  <c r="EP16" i="2" s="1"/>
  <c r="EH17" i="2"/>
  <c r="EH18" i="2"/>
  <c r="EH19" i="2"/>
  <c r="EO19" i="2" s="1"/>
  <c r="EP19" i="2" s="1"/>
  <c r="EH20" i="2"/>
  <c r="EO20" i="2" s="1"/>
  <c r="EP20" i="2" s="1"/>
  <c r="EH21" i="2"/>
  <c r="EH22" i="2"/>
  <c r="EH23" i="2"/>
  <c r="EH24" i="2"/>
  <c r="EO24" i="2" s="1"/>
  <c r="EP24" i="2" s="1"/>
  <c r="EH25" i="2"/>
  <c r="EH26" i="2"/>
  <c r="EH27" i="2"/>
  <c r="EO27" i="2" s="1"/>
  <c r="EP27" i="2" s="1"/>
  <c r="EH28" i="2"/>
  <c r="EO28" i="2" s="1"/>
  <c r="EP28" i="2" s="1"/>
  <c r="EH29" i="2"/>
  <c r="EH30" i="2"/>
  <c r="EH31" i="2"/>
  <c r="EH32" i="2"/>
  <c r="EO32" i="2" s="1"/>
  <c r="EP32" i="2" s="1"/>
  <c r="EH33" i="2"/>
  <c r="EH34" i="2"/>
  <c r="EH35" i="2"/>
  <c r="EO35" i="2" s="1"/>
  <c r="EP35" i="2" s="1"/>
  <c r="EH36" i="2"/>
  <c r="EO36" i="2" s="1"/>
  <c r="EP36" i="2" s="1"/>
  <c r="EH37" i="2"/>
  <c r="EH38" i="2"/>
  <c r="EH39" i="2"/>
  <c r="EO39" i="2" s="1"/>
  <c r="EP39" i="2" s="1"/>
  <c r="EH40" i="2"/>
  <c r="EO40" i="2" s="1"/>
  <c r="EP40" i="2" s="1"/>
  <c r="EH41" i="2"/>
  <c r="EH42" i="2"/>
  <c r="EH43" i="2"/>
  <c r="EO43" i="2" s="1"/>
  <c r="EP43" i="2" s="1"/>
  <c r="EH44" i="2"/>
  <c r="EO44" i="2" s="1"/>
  <c r="EP44" i="2" s="1"/>
  <c r="EH45" i="2"/>
  <c r="EH46" i="2"/>
  <c r="EH47" i="2"/>
  <c r="EH48" i="2"/>
  <c r="EO48" i="2" s="1"/>
  <c r="EP48" i="2" s="1"/>
  <c r="EH49" i="2"/>
  <c r="EH50" i="2"/>
  <c r="EH51" i="2"/>
  <c r="EO51" i="2" s="1"/>
  <c r="EP51" i="2" s="1"/>
  <c r="EH52" i="2"/>
  <c r="EO52" i="2" s="1"/>
  <c r="EP52" i="2" s="1"/>
  <c r="EH53" i="2"/>
  <c r="EH54" i="2"/>
  <c r="EH55" i="2"/>
  <c r="EO55" i="2" s="1"/>
  <c r="EP55" i="2" s="1"/>
  <c r="EH56" i="2"/>
  <c r="EO56" i="2" s="1"/>
  <c r="EP56" i="2" s="1"/>
  <c r="EH57" i="2"/>
  <c r="EO57" i="2" s="1"/>
  <c r="EP57" i="2" s="1"/>
  <c r="EH58" i="2"/>
  <c r="EH59" i="2"/>
  <c r="EO59" i="2" s="1"/>
  <c r="EP59" i="2" s="1"/>
  <c r="EH60" i="2"/>
  <c r="EO60" i="2" s="1"/>
  <c r="EP60" i="2" s="1"/>
  <c r="EH61" i="2"/>
  <c r="EO61" i="2" s="1"/>
  <c r="EP61" i="2" s="1"/>
  <c r="EH62" i="2"/>
  <c r="EO62" i="2" s="1"/>
  <c r="EP62" i="2" s="1"/>
  <c r="EH63" i="2"/>
  <c r="EH64" i="2"/>
  <c r="EO64" i="2" s="1"/>
  <c r="EP64" i="2" s="1"/>
  <c r="EH65" i="2"/>
  <c r="EO65" i="2" s="1"/>
  <c r="EP65" i="2" s="1"/>
  <c r="EH66" i="2"/>
  <c r="EH67" i="2"/>
  <c r="EO67" i="2" s="1"/>
  <c r="EP67" i="2" s="1"/>
  <c r="EH68" i="2"/>
  <c r="EO68" i="2" s="1"/>
  <c r="EP68" i="2" s="1"/>
  <c r="EH69" i="2"/>
  <c r="EH70" i="2"/>
  <c r="EO70" i="2" s="1"/>
  <c r="EP70" i="2" s="1"/>
  <c r="EH71" i="2"/>
  <c r="EH72" i="2"/>
  <c r="EO72" i="2" s="1"/>
  <c r="EP72" i="2" s="1"/>
  <c r="EH73" i="2"/>
  <c r="EO73" i="2" s="1"/>
  <c r="EP73" i="2" s="1"/>
  <c r="EH74" i="2"/>
  <c r="EH75" i="2"/>
  <c r="EO75" i="2" s="1"/>
  <c r="EP75" i="2" s="1"/>
  <c r="EH76" i="2"/>
  <c r="EO76" i="2" s="1"/>
  <c r="EP76" i="2" s="1"/>
  <c r="EH77" i="2"/>
  <c r="EO77" i="2" s="1"/>
  <c r="EP77" i="2" s="1"/>
  <c r="EH78" i="2"/>
  <c r="EO78" i="2" s="1"/>
  <c r="EP78" i="2" s="1"/>
  <c r="EH79" i="2"/>
  <c r="EH80" i="2"/>
  <c r="EO80" i="2" s="1"/>
  <c r="EP80" i="2" s="1"/>
  <c r="EH81" i="2"/>
  <c r="EO81" i="2" s="1"/>
  <c r="EP81" i="2" s="1"/>
  <c r="EH82" i="2"/>
  <c r="EH83" i="2"/>
  <c r="EH84" i="2"/>
  <c r="EO84" i="2" s="1"/>
  <c r="EP84" i="2" s="1"/>
  <c r="EH85" i="2"/>
  <c r="EO85" i="2" s="1"/>
  <c r="EP85" i="2" s="1"/>
  <c r="EH86" i="2"/>
  <c r="EO86" i="2" s="1"/>
  <c r="EP86" i="2" s="1"/>
  <c r="EH87" i="2"/>
  <c r="EH88" i="2"/>
  <c r="EO88" i="2" s="1"/>
  <c r="EP88" i="2" s="1"/>
  <c r="EH89" i="2"/>
  <c r="EO89" i="2" s="1"/>
  <c r="EP89" i="2" s="1"/>
  <c r="EH90" i="2"/>
  <c r="EO90" i="2" s="1"/>
  <c r="EP90" i="2" s="1"/>
  <c r="EH91" i="2"/>
  <c r="EO91" i="2" s="1"/>
  <c r="EP91" i="2" s="1"/>
  <c r="EH92" i="2"/>
  <c r="EO92" i="2" s="1"/>
  <c r="EP92" i="2" s="1"/>
  <c r="EH93" i="2"/>
  <c r="EO93" i="2" s="1"/>
  <c r="EP93" i="2" s="1"/>
  <c r="EH94" i="2"/>
  <c r="EO94" i="2" s="1"/>
  <c r="EP94" i="2" s="1"/>
  <c r="EH95" i="2"/>
  <c r="EH96" i="2"/>
  <c r="EO96" i="2" s="1"/>
  <c r="EP96" i="2" s="1"/>
  <c r="EH97" i="2"/>
  <c r="EO97" i="2" s="1"/>
  <c r="EP97" i="2" s="1"/>
  <c r="EH98" i="2"/>
  <c r="EO98" i="2" s="1"/>
  <c r="EP98" i="2" s="1"/>
  <c r="EH99" i="2"/>
  <c r="EH100" i="2"/>
  <c r="EO100" i="2" s="1"/>
  <c r="EP100" i="2" s="1"/>
  <c r="EH101" i="2"/>
  <c r="EO101" i="2" s="1"/>
  <c r="EP101" i="2" s="1"/>
  <c r="EH102" i="2"/>
  <c r="EO102" i="2" s="1"/>
  <c r="EP102" i="2" s="1"/>
  <c r="EH103" i="2"/>
  <c r="EH104" i="2"/>
  <c r="EO104" i="2" s="1"/>
  <c r="EP104" i="2" s="1"/>
  <c r="EH105" i="2"/>
  <c r="EO105" i="2" s="1"/>
  <c r="EP105" i="2" s="1"/>
  <c r="EH106" i="2"/>
  <c r="EO106" i="2" s="1"/>
  <c r="EP106" i="2" s="1"/>
  <c r="EH107" i="2"/>
  <c r="EO107" i="2" s="1"/>
  <c r="EP107" i="2" s="1"/>
  <c r="EH108" i="2"/>
  <c r="EO108" i="2" s="1"/>
  <c r="EP108" i="2" s="1"/>
  <c r="EH109" i="2"/>
  <c r="EO109" i="2" s="1"/>
  <c r="EP109" i="2" s="1"/>
  <c r="EH110" i="2"/>
  <c r="EO110" i="2" s="1"/>
  <c r="EP110" i="2" s="1"/>
  <c r="EH111" i="2"/>
  <c r="EH112" i="2"/>
  <c r="EO112" i="2" s="1"/>
  <c r="EP112" i="2" s="1"/>
  <c r="EH113" i="2"/>
  <c r="EO113" i="2" s="1"/>
  <c r="EP113" i="2" s="1"/>
  <c r="EH114" i="2"/>
  <c r="EH115" i="2"/>
  <c r="EH116" i="2"/>
  <c r="EO116" i="2" s="1"/>
  <c r="EP116" i="2" s="1"/>
  <c r="EH117" i="2"/>
  <c r="EO117" i="2" s="1"/>
  <c r="EP117" i="2" s="1"/>
  <c r="EH118" i="2"/>
  <c r="EO118" i="2" s="1"/>
  <c r="EP118" i="2" s="1"/>
  <c r="EH119" i="2"/>
  <c r="EH120" i="2"/>
  <c r="EO120" i="2" s="1"/>
  <c r="EP120" i="2" s="1"/>
  <c r="EH121" i="2"/>
  <c r="EO121" i="2" s="1"/>
  <c r="EP121" i="2" s="1"/>
  <c r="EH122" i="2"/>
  <c r="EH123" i="2"/>
  <c r="EO123" i="2" s="1"/>
  <c r="EP123" i="2" s="1"/>
  <c r="EH124" i="2"/>
  <c r="EO124" i="2" s="1"/>
  <c r="EP124" i="2" s="1"/>
  <c r="EH125" i="2"/>
  <c r="EO125" i="2" s="1"/>
  <c r="EP125" i="2" s="1"/>
  <c r="EH126" i="2"/>
  <c r="EO126" i="2" s="1"/>
  <c r="EP126" i="2" s="1"/>
  <c r="EH127" i="2"/>
  <c r="EH128" i="2"/>
  <c r="EO128" i="2" s="1"/>
  <c r="EP128" i="2" s="1"/>
  <c r="EH129" i="2"/>
  <c r="EO129" i="2" s="1"/>
  <c r="EP129" i="2" s="1"/>
  <c r="EH130" i="2"/>
  <c r="EO130" i="2" s="1"/>
  <c r="EP130" i="2" s="1"/>
  <c r="EH131" i="2"/>
  <c r="EH132" i="2"/>
  <c r="EO132" i="2" s="1"/>
  <c r="EP132" i="2" s="1"/>
  <c r="EH133" i="2"/>
  <c r="EO133" i="2" s="1"/>
  <c r="EP133" i="2" s="1"/>
  <c r="EH134" i="2"/>
  <c r="EO134" i="2" s="1"/>
  <c r="EP134" i="2" s="1"/>
  <c r="EH135" i="2"/>
  <c r="EH136" i="2"/>
  <c r="EO136" i="2" s="1"/>
  <c r="EP136" i="2" s="1"/>
  <c r="EH137" i="2"/>
  <c r="EO137" i="2" s="1"/>
  <c r="EP137" i="2" s="1"/>
  <c r="EH138" i="2"/>
  <c r="EO138" i="2" s="1"/>
  <c r="EP138" i="2" s="1"/>
  <c r="EH139" i="2"/>
  <c r="EO139" i="2" s="1"/>
  <c r="EP139" i="2" s="1"/>
  <c r="EH140" i="2"/>
  <c r="EO140" i="2" s="1"/>
  <c r="EP140" i="2" s="1"/>
  <c r="EH141" i="2"/>
  <c r="EO141" i="2" s="1"/>
  <c r="EP141" i="2" s="1"/>
  <c r="EH142" i="2"/>
  <c r="EO142" i="2" s="1"/>
  <c r="EP142" i="2" s="1"/>
  <c r="EH143" i="2"/>
  <c r="EH8" i="2"/>
  <c r="EO8" i="2" s="1"/>
  <c r="EP8" i="2" s="1"/>
  <c r="DY9" i="2"/>
  <c r="DY10" i="2"/>
  <c r="EF10" i="2" s="1"/>
  <c r="EG10" i="2" s="1"/>
  <c r="DY11" i="2"/>
  <c r="EF11" i="2" s="1"/>
  <c r="EG11" i="2" s="1"/>
  <c r="DY12" i="2"/>
  <c r="EF12" i="2" s="1"/>
  <c r="EG12" i="2" s="1"/>
  <c r="DY13" i="2"/>
  <c r="DY14" i="2"/>
  <c r="EF14" i="2" s="1"/>
  <c r="EG14" i="2" s="1"/>
  <c r="DY15" i="2"/>
  <c r="EF15" i="2" s="1"/>
  <c r="EG15" i="2" s="1"/>
  <c r="DY16" i="2"/>
  <c r="EF16" i="2" s="1"/>
  <c r="EG16" i="2" s="1"/>
  <c r="DY17" i="2"/>
  <c r="DY18" i="2"/>
  <c r="EF18" i="2" s="1"/>
  <c r="EG18" i="2" s="1"/>
  <c r="DY19" i="2"/>
  <c r="EF19" i="2" s="1"/>
  <c r="EG19" i="2" s="1"/>
  <c r="DY20" i="2"/>
  <c r="EF20" i="2" s="1"/>
  <c r="EG20" i="2" s="1"/>
  <c r="DY21" i="2"/>
  <c r="DY22" i="2"/>
  <c r="EF22" i="2" s="1"/>
  <c r="EG22" i="2" s="1"/>
  <c r="DY23" i="2"/>
  <c r="EF23" i="2" s="1"/>
  <c r="EG23" i="2" s="1"/>
  <c r="DY24" i="2"/>
  <c r="EF24" i="2" s="1"/>
  <c r="EG24" i="2" s="1"/>
  <c r="DY25" i="2"/>
  <c r="DY26" i="2"/>
  <c r="EF26" i="2" s="1"/>
  <c r="EG26" i="2" s="1"/>
  <c r="DY27" i="2"/>
  <c r="EF27" i="2" s="1"/>
  <c r="EG27" i="2" s="1"/>
  <c r="DY28" i="2"/>
  <c r="EF28" i="2" s="1"/>
  <c r="EG28" i="2" s="1"/>
  <c r="DY29" i="2"/>
  <c r="DY30" i="2"/>
  <c r="EF30" i="2" s="1"/>
  <c r="EG30" i="2" s="1"/>
  <c r="DY31" i="2"/>
  <c r="EF31" i="2" s="1"/>
  <c r="EG31" i="2" s="1"/>
  <c r="DY32" i="2"/>
  <c r="EF32" i="2" s="1"/>
  <c r="EG32" i="2" s="1"/>
  <c r="DY33" i="2"/>
  <c r="DY34" i="2"/>
  <c r="EF34" i="2" s="1"/>
  <c r="EG34" i="2" s="1"/>
  <c r="DY35" i="2"/>
  <c r="EF35" i="2" s="1"/>
  <c r="EG35" i="2" s="1"/>
  <c r="DY36" i="2"/>
  <c r="EF36" i="2" s="1"/>
  <c r="EG36" i="2" s="1"/>
  <c r="DY37" i="2"/>
  <c r="DY38" i="2"/>
  <c r="EF38" i="2" s="1"/>
  <c r="EG38" i="2" s="1"/>
  <c r="DY39" i="2"/>
  <c r="EF39" i="2" s="1"/>
  <c r="EG39" i="2" s="1"/>
  <c r="DY40" i="2"/>
  <c r="EF40" i="2" s="1"/>
  <c r="EG40" i="2" s="1"/>
  <c r="DY41" i="2"/>
  <c r="DY42" i="2"/>
  <c r="EF42" i="2" s="1"/>
  <c r="EG42" i="2" s="1"/>
  <c r="DY43" i="2"/>
  <c r="EF43" i="2" s="1"/>
  <c r="EG43" i="2" s="1"/>
  <c r="DY44" i="2"/>
  <c r="EF44" i="2" s="1"/>
  <c r="EG44" i="2" s="1"/>
  <c r="DY45" i="2"/>
  <c r="DY46" i="2"/>
  <c r="EF46" i="2" s="1"/>
  <c r="EG46" i="2" s="1"/>
  <c r="DY47" i="2"/>
  <c r="EF47" i="2" s="1"/>
  <c r="EG47" i="2" s="1"/>
  <c r="DY48" i="2"/>
  <c r="EF48" i="2" s="1"/>
  <c r="EG48" i="2" s="1"/>
  <c r="DY49" i="2"/>
  <c r="DY50" i="2"/>
  <c r="EF50" i="2" s="1"/>
  <c r="EG50" i="2" s="1"/>
  <c r="DY51" i="2"/>
  <c r="EF51" i="2" s="1"/>
  <c r="EG51" i="2" s="1"/>
  <c r="DY52" i="2"/>
  <c r="EF52" i="2" s="1"/>
  <c r="EG52" i="2" s="1"/>
  <c r="DY53" i="2"/>
  <c r="DY54" i="2"/>
  <c r="EF54" i="2" s="1"/>
  <c r="EG54" i="2" s="1"/>
  <c r="DY55" i="2"/>
  <c r="EF55" i="2" s="1"/>
  <c r="EG55" i="2" s="1"/>
  <c r="DY56" i="2"/>
  <c r="EF56" i="2" s="1"/>
  <c r="EG56" i="2" s="1"/>
  <c r="DY57" i="2"/>
  <c r="DY58" i="2"/>
  <c r="EF58" i="2" s="1"/>
  <c r="EG58" i="2" s="1"/>
  <c r="DY59" i="2"/>
  <c r="EF59" i="2" s="1"/>
  <c r="EG59" i="2" s="1"/>
  <c r="DY60" i="2"/>
  <c r="EF60" i="2" s="1"/>
  <c r="EG60" i="2" s="1"/>
  <c r="DY61" i="2"/>
  <c r="DY62" i="2"/>
  <c r="EF62" i="2" s="1"/>
  <c r="EG62" i="2" s="1"/>
  <c r="DY63" i="2"/>
  <c r="EF63" i="2" s="1"/>
  <c r="EG63" i="2" s="1"/>
  <c r="DY64" i="2"/>
  <c r="EF64" i="2" s="1"/>
  <c r="EG64" i="2" s="1"/>
  <c r="DY65" i="2"/>
  <c r="DY66" i="2"/>
  <c r="EF66" i="2" s="1"/>
  <c r="EG66" i="2" s="1"/>
  <c r="DY67" i="2"/>
  <c r="EF67" i="2" s="1"/>
  <c r="EG67" i="2" s="1"/>
  <c r="DY68" i="2"/>
  <c r="EF68" i="2" s="1"/>
  <c r="EG68" i="2" s="1"/>
  <c r="DY69" i="2"/>
  <c r="DY70" i="2"/>
  <c r="EF70" i="2" s="1"/>
  <c r="EG70" i="2" s="1"/>
  <c r="DY71" i="2"/>
  <c r="EF71" i="2" s="1"/>
  <c r="EG71" i="2" s="1"/>
  <c r="DY72" i="2"/>
  <c r="EF72" i="2" s="1"/>
  <c r="EG72" i="2" s="1"/>
  <c r="DY73" i="2"/>
  <c r="DY74" i="2"/>
  <c r="EF74" i="2" s="1"/>
  <c r="EG74" i="2" s="1"/>
  <c r="DY75" i="2"/>
  <c r="EF75" i="2" s="1"/>
  <c r="EG75" i="2" s="1"/>
  <c r="DY76" i="2"/>
  <c r="EF76" i="2" s="1"/>
  <c r="EG76" i="2" s="1"/>
  <c r="DY77" i="2"/>
  <c r="DY78" i="2"/>
  <c r="EF78" i="2" s="1"/>
  <c r="EG78" i="2" s="1"/>
  <c r="DY79" i="2"/>
  <c r="EF79" i="2" s="1"/>
  <c r="EG79" i="2" s="1"/>
  <c r="DY80" i="2"/>
  <c r="EF80" i="2" s="1"/>
  <c r="EG80" i="2" s="1"/>
  <c r="DY81" i="2"/>
  <c r="DY82" i="2"/>
  <c r="EF82" i="2" s="1"/>
  <c r="EG82" i="2" s="1"/>
  <c r="DY83" i="2"/>
  <c r="EF83" i="2" s="1"/>
  <c r="EG83" i="2" s="1"/>
  <c r="DY84" i="2"/>
  <c r="EF84" i="2" s="1"/>
  <c r="EG84" i="2" s="1"/>
  <c r="DY85" i="2"/>
  <c r="DY86" i="2"/>
  <c r="EF86" i="2" s="1"/>
  <c r="EG86" i="2" s="1"/>
  <c r="DY87" i="2"/>
  <c r="EF87" i="2" s="1"/>
  <c r="EG87" i="2" s="1"/>
  <c r="DY88" i="2"/>
  <c r="EF88" i="2" s="1"/>
  <c r="EG88" i="2" s="1"/>
  <c r="DY89" i="2"/>
  <c r="DY90" i="2"/>
  <c r="EF90" i="2" s="1"/>
  <c r="EG90" i="2" s="1"/>
  <c r="DY91" i="2"/>
  <c r="EF91" i="2" s="1"/>
  <c r="EG91" i="2" s="1"/>
  <c r="DY92" i="2"/>
  <c r="EF92" i="2" s="1"/>
  <c r="EG92" i="2" s="1"/>
  <c r="DY93" i="2"/>
  <c r="DY94" i="2"/>
  <c r="EF94" i="2" s="1"/>
  <c r="EG94" i="2" s="1"/>
  <c r="DY95" i="2"/>
  <c r="EF95" i="2" s="1"/>
  <c r="EG95" i="2" s="1"/>
  <c r="DY96" i="2"/>
  <c r="EF96" i="2" s="1"/>
  <c r="EG96" i="2" s="1"/>
  <c r="DY97" i="2"/>
  <c r="DY98" i="2"/>
  <c r="EF98" i="2" s="1"/>
  <c r="EG98" i="2" s="1"/>
  <c r="DY99" i="2"/>
  <c r="EF99" i="2" s="1"/>
  <c r="EG99" i="2" s="1"/>
  <c r="DY100" i="2"/>
  <c r="EF100" i="2" s="1"/>
  <c r="EG100" i="2" s="1"/>
  <c r="DY101" i="2"/>
  <c r="DY102" i="2"/>
  <c r="EF102" i="2" s="1"/>
  <c r="EG102" i="2" s="1"/>
  <c r="DY103" i="2"/>
  <c r="EF103" i="2" s="1"/>
  <c r="EG103" i="2" s="1"/>
  <c r="DY104" i="2"/>
  <c r="EF104" i="2" s="1"/>
  <c r="EG104" i="2" s="1"/>
  <c r="DY105" i="2"/>
  <c r="DY106" i="2"/>
  <c r="EF106" i="2" s="1"/>
  <c r="EG106" i="2" s="1"/>
  <c r="DY107" i="2"/>
  <c r="EF107" i="2" s="1"/>
  <c r="EG107" i="2" s="1"/>
  <c r="DY108" i="2"/>
  <c r="EF108" i="2" s="1"/>
  <c r="EG108" i="2" s="1"/>
  <c r="DY109" i="2"/>
  <c r="DY110" i="2"/>
  <c r="EF110" i="2" s="1"/>
  <c r="EG110" i="2" s="1"/>
  <c r="DY111" i="2"/>
  <c r="EF111" i="2" s="1"/>
  <c r="EG111" i="2" s="1"/>
  <c r="DY112" i="2"/>
  <c r="EF112" i="2" s="1"/>
  <c r="EG112" i="2" s="1"/>
  <c r="DY113" i="2"/>
  <c r="DY114" i="2"/>
  <c r="EF114" i="2" s="1"/>
  <c r="EG114" i="2" s="1"/>
  <c r="DY115" i="2"/>
  <c r="EF115" i="2" s="1"/>
  <c r="EG115" i="2" s="1"/>
  <c r="DY116" i="2"/>
  <c r="EF116" i="2" s="1"/>
  <c r="EG116" i="2" s="1"/>
  <c r="DY117" i="2"/>
  <c r="DY118" i="2"/>
  <c r="EF118" i="2" s="1"/>
  <c r="EG118" i="2" s="1"/>
  <c r="DY119" i="2"/>
  <c r="EF119" i="2" s="1"/>
  <c r="EG119" i="2" s="1"/>
  <c r="DY120" i="2"/>
  <c r="EF120" i="2" s="1"/>
  <c r="EG120" i="2" s="1"/>
  <c r="DY121" i="2"/>
  <c r="DY122" i="2"/>
  <c r="EF122" i="2" s="1"/>
  <c r="EG122" i="2" s="1"/>
  <c r="DY123" i="2"/>
  <c r="EF123" i="2" s="1"/>
  <c r="EG123" i="2" s="1"/>
  <c r="DY124" i="2"/>
  <c r="EF124" i="2" s="1"/>
  <c r="EG124" i="2" s="1"/>
  <c r="DY125" i="2"/>
  <c r="DY126" i="2"/>
  <c r="EF126" i="2" s="1"/>
  <c r="EG126" i="2" s="1"/>
  <c r="DY127" i="2"/>
  <c r="EF127" i="2" s="1"/>
  <c r="EG127" i="2" s="1"/>
  <c r="DY128" i="2"/>
  <c r="EF128" i="2" s="1"/>
  <c r="EG128" i="2" s="1"/>
  <c r="DY129" i="2"/>
  <c r="DY130" i="2"/>
  <c r="EF130" i="2" s="1"/>
  <c r="EG130" i="2" s="1"/>
  <c r="DY131" i="2"/>
  <c r="EF131" i="2" s="1"/>
  <c r="EG131" i="2" s="1"/>
  <c r="DY132" i="2"/>
  <c r="EF132" i="2" s="1"/>
  <c r="EG132" i="2" s="1"/>
  <c r="DY133" i="2"/>
  <c r="DY134" i="2"/>
  <c r="EF134" i="2" s="1"/>
  <c r="EG134" i="2" s="1"/>
  <c r="DY135" i="2"/>
  <c r="EF135" i="2" s="1"/>
  <c r="EG135" i="2" s="1"/>
  <c r="DY136" i="2"/>
  <c r="EF136" i="2" s="1"/>
  <c r="EG136" i="2" s="1"/>
  <c r="DY137" i="2"/>
  <c r="DY138" i="2"/>
  <c r="EF138" i="2" s="1"/>
  <c r="EG138" i="2" s="1"/>
  <c r="DY139" i="2"/>
  <c r="EF139" i="2" s="1"/>
  <c r="EG139" i="2" s="1"/>
  <c r="DY140" i="2"/>
  <c r="EF140" i="2" s="1"/>
  <c r="EG140" i="2" s="1"/>
  <c r="DY141" i="2"/>
  <c r="DY142" i="2"/>
  <c r="EF142" i="2" s="1"/>
  <c r="EG142" i="2" s="1"/>
  <c r="DY143" i="2"/>
  <c r="EF143" i="2" s="1"/>
  <c r="EG143" i="2" s="1"/>
  <c r="DY8" i="2"/>
  <c r="EF8" i="2" s="1"/>
  <c r="EG8" i="2" s="1"/>
  <c r="DP9" i="2"/>
  <c r="DP10" i="2"/>
  <c r="DW10" i="2" s="1"/>
  <c r="DX10" i="2" s="1"/>
  <c r="DP11" i="2"/>
  <c r="DW11" i="2" s="1"/>
  <c r="DX11" i="2" s="1"/>
  <c r="DP12" i="2"/>
  <c r="DP13" i="2"/>
  <c r="DW13" i="2" s="1"/>
  <c r="DX13" i="2" s="1"/>
  <c r="DP14" i="2"/>
  <c r="DW14" i="2" s="1"/>
  <c r="DX14" i="2" s="1"/>
  <c r="DP15" i="2"/>
  <c r="DW15" i="2" s="1"/>
  <c r="DX15" i="2" s="1"/>
  <c r="DP16" i="2"/>
  <c r="DP17" i="2"/>
  <c r="DW17" i="2" s="1"/>
  <c r="DX17" i="2" s="1"/>
  <c r="DP18" i="2"/>
  <c r="DW18" i="2" s="1"/>
  <c r="DX18" i="2" s="1"/>
  <c r="DP19" i="2"/>
  <c r="DW19" i="2" s="1"/>
  <c r="DX19" i="2" s="1"/>
  <c r="DP20" i="2"/>
  <c r="DP21" i="2"/>
  <c r="DP22" i="2"/>
  <c r="DW22" i="2" s="1"/>
  <c r="DX22" i="2" s="1"/>
  <c r="DP23" i="2"/>
  <c r="DW23" i="2" s="1"/>
  <c r="DX23" i="2" s="1"/>
  <c r="DP24" i="2"/>
  <c r="DP25" i="2"/>
  <c r="DP26" i="2"/>
  <c r="DW26" i="2" s="1"/>
  <c r="DX26" i="2" s="1"/>
  <c r="DP27" i="2"/>
  <c r="DW27" i="2" s="1"/>
  <c r="DX27" i="2" s="1"/>
  <c r="DP28" i="2"/>
  <c r="DP29" i="2"/>
  <c r="DW29" i="2" s="1"/>
  <c r="DX29" i="2" s="1"/>
  <c r="DP30" i="2"/>
  <c r="DW30" i="2" s="1"/>
  <c r="DX30" i="2" s="1"/>
  <c r="DP31" i="2"/>
  <c r="DW31" i="2" s="1"/>
  <c r="DX31" i="2" s="1"/>
  <c r="DP32" i="2"/>
  <c r="DP33" i="2"/>
  <c r="DW33" i="2" s="1"/>
  <c r="DX33" i="2" s="1"/>
  <c r="DP34" i="2"/>
  <c r="DW34" i="2" s="1"/>
  <c r="DX34" i="2" s="1"/>
  <c r="DP35" i="2"/>
  <c r="DW35" i="2" s="1"/>
  <c r="DX35" i="2" s="1"/>
  <c r="DP36" i="2"/>
  <c r="DP37" i="2"/>
  <c r="DP38" i="2"/>
  <c r="DW38" i="2" s="1"/>
  <c r="DX38" i="2" s="1"/>
  <c r="DP39" i="2"/>
  <c r="DW39" i="2" s="1"/>
  <c r="DX39" i="2" s="1"/>
  <c r="DP40" i="2"/>
  <c r="DP41" i="2"/>
  <c r="DP42" i="2"/>
  <c r="DW42" i="2" s="1"/>
  <c r="DX42" i="2" s="1"/>
  <c r="DP43" i="2"/>
  <c r="DW43" i="2" s="1"/>
  <c r="DX43" i="2" s="1"/>
  <c r="DP44" i="2"/>
  <c r="DP45" i="2"/>
  <c r="DW45" i="2" s="1"/>
  <c r="DX45" i="2" s="1"/>
  <c r="DP46" i="2"/>
  <c r="DW46" i="2" s="1"/>
  <c r="DX46" i="2" s="1"/>
  <c r="DP47" i="2"/>
  <c r="DW47" i="2" s="1"/>
  <c r="DX47" i="2" s="1"/>
  <c r="DP48" i="2"/>
  <c r="DP49" i="2"/>
  <c r="DW49" i="2" s="1"/>
  <c r="DX49" i="2" s="1"/>
  <c r="DP50" i="2"/>
  <c r="DW50" i="2" s="1"/>
  <c r="DX50" i="2" s="1"/>
  <c r="DP51" i="2"/>
  <c r="DW51" i="2" s="1"/>
  <c r="DX51" i="2" s="1"/>
  <c r="DP52" i="2"/>
  <c r="DP53" i="2"/>
  <c r="DP54" i="2"/>
  <c r="DW54" i="2" s="1"/>
  <c r="DX54" i="2" s="1"/>
  <c r="DP55" i="2"/>
  <c r="DW55" i="2" s="1"/>
  <c r="DX55" i="2" s="1"/>
  <c r="DP56" i="2"/>
  <c r="DP57" i="2"/>
  <c r="DP58" i="2"/>
  <c r="DW58" i="2" s="1"/>
  <c r="DX58" i="2" s="1"/>
  <c r="DP59" i="2"/>
  <c r="DW59" i="2" s="1"/>
  <c r="DX59" i="2" s="1"/>
  <c r="DP60" i="2"/>
  <c r="DP61" i="2"/>
  <c r="DW61" i="2" s="1"/>
  <c r="DX61" i="2" s="1"/>
  <c r="DP62" i="2"/>
  <c r="DW62" i="2" s="1"/>
  <c r="DX62" i="2" s="1"/>
  <c r="DP63" i="2"/>
  <c r="DW63" i="2" s="1"/>
  <c r="DX63" i="2" s="1"/>
  <c r="DP64" i="2"/>
  <c r="DP65" i="2"/>
  <c r="DW65" i="2" s="1"/>
  <c r="DX65" i="2" s="1"/>
  <c r="DP66" i="2"/>
  <c r="DW66" i="2" s="1"/>
  <c r="DX66" i="2" s="1"/>
  <c r="DP67" i="2"/>
  <c r="DW67" i="2" s="1"/>
  <c r="DX67" i="2" s="1"/>
  <c r="DP68" i="2"/>
  <c r="DP69" i="2"/>
  <c r="DP70" i="2"/>
  <c r="DW70" i="2" s="1"/>
  <c r="DX70" i="2" s="1"/>
  <c r="DP71" i="2"/>
  <c r="DW71" i="2" s="1"/>
  <c r="DX71" i="2" s="1"/>
  <c r="DP72" i="2"/>
  <c r="DP73" i="2"/>
  <c r="DP74" i="2"/>
  <c r="DW74" i="2" s="1"/>
  <c r="DX74" i="2" s="1"/>
  <c r="DP75" i="2"/>
  <c r="DW75" i="2" s="1"/>
  <c r="DX75" i="2" s="1"/>
  <c r="DP76" i="2"/>
  <c r="DP77" i="2"/>
  <c r="DW77" i="2" s="1"/>
  <c r="DX77" i="2" s="1"/>
  <c r="DP78" i="2"/>
  <c r="DW78" i="2" s="1"/>
  <c r="DX78" i="2" s="1"/>
  <c r="DP79" i="2"/>
  <c r="DW79" i="2" s="1"/>
  <c r="DX79" i="2" s="1"/>
  <c r="DP80" i="2"/>
  <c r="DP81" i="2"/>
  <c r="DW81" i="2" s="1"/>
  <c r="DX81" i="2" s="1"/>
  <c r="DP82" i="2"/>
  <c r="DW82" i="2" s="1"/>
  <c r="DX82" i="2" s="1"/>
  <c r="DP83" i="2"/>
  <c r="DW83" i="2" s="1"/>
  <c r="DX83" i="2" s="1"/>
  <c r="DP84" i="2"/>
  <c r="DP85" i="2"/>
  <c r="DW85" i="2" s="1"/>
  <c r="DX85" i="2" s="1"/>
  <c r="DP86" i="2"/>
  <c r="DW86" i="2" s="1"/>
  <c r="DX86" i="2" s="1"/>
  <c r="DP87" i="2"/>
  <c r="DW87" i="2" s="1"/>
  <c r="DX87" i="2" s="1"/>
  <c r="DP88" i="2"/>
  <c r="DP89" i="2"/>
  <c r="DW89" i="2" s="1"/>
  <c r="DX89" i="2" s="1"/>
  <c r="DP90" i="2"/>
  <c r="DW90" i="2" s="1"/>
  <c r="DX90" i="2" s="1"/>
  <c r="DP91" i="2"/>
  <c r="DW91" i="2" s="1"/>
  <c r="DX91" i="2" s="1"/>
  <c r="DP92" i="2"/>
  <c r="DP93" i="2"/>
  <c r="DW93" i="2" s="1"/>
  <c r="DX93" i="2" s="1"/>
  <c r="DP94" i="2"/>
  <c r="DW94" i="2" s="1"/>
  <c r="DX94" i="2" s="1"/>
  <c r="DP95" i="2"/>
  <c r="DW95" i="2" s="1"/>
  <c r="DX95" i="2" s="1"/>
  <c r="DP96" i="2"/>
  <c r="DP97" i="2"/>
  <c r="DW97" i="2" s="1"/>
  <c r="DX97" i="2" s="1"/>
  <c r="DP98" i="2"/>
  <c r="DW98" i="2" s="1"/>
  <c r="DX98" i="2" s="1"/>
  <c r="DP99" i="2"/>
  <c r="DW99" i="2" s="1"/>
  <c r="DX99" i="2" s="1"/>
  <c r="DP100" i="2"/>
  <c r="DP101" i="2"/>
  <c r="DW101" i="2" s="1"/>
  <c r="DX101" i="2" s="1"/>
  <c r="DP102" i="2"/>
  <c r="DW102" i="2" s="1"/>
  <c r="DX102" i="2" s="1"/>
  <c r="DP103" i="2"/>
  <c r="DW103" i="2" s="1"/>
  <c r="DX103" i="2" s="1"/>
  <c r="DP104" i="2"/>
  <c r="DP105" i="2"/>
  <c r="DW105" i="2" s="1"/>
  <c r="DX105" i="2" s="1"/>
  <c r="DP106" i="2"/>
  <c r="DW106" i="2" s="1"/>
  <c r="DX106" i="2" s="1"/>
  <c r="DP107" i="2"/>
  <c r="DW107" i="2" s="1"/>
  <c r="DX107" i="2" s="1"/>
  <c r="DP108" i="2"/>
  <c r="DP109" i="2"/>
  <c r="DW109" i="2" s="1"/>
  <c r="DX109" i="2" s="1"/>
  <c r="DP110" i="2"/>
  <c r="DW110" i="2" s="1"/>
  <c r="DX110" i="2" s="1"/>
  <c r="DP111" i="2"/>
  <c r="DW111" i="2" s="1"/>
  <c r="DX111" i="2" s="1"/>
  <c r="DP112" i="2"/>
  <c r="DP113" i="2"/>
  <c r="DW113" i="2" s="1"/>
  <c r="DX113" i="2" s="1"/>
  <c r="DP114" i="2"/>
  <c r="DW114" i="2" s="1"/>
  <c r="DX114" i="2" s="1"/>
  <c r="DP115" i="2"/>
  <c r="DW115" i="2" s="1"/>
  <c r="DX115" i="2" s="1"/>
  <c r="DP116" i="2"/>
  <c r="DP117" i="2"/>
  <c r="DW117" i="2" s="1"/>
  <c r="DX117" i="2" s="1"/>
  <c r="DP118" i="2"/>
  <c r="DW118" i="2" s="1"/>
  <c r="DX118" i="2" s="1"/>
  <c r="DP119" i="2"/>
  <c r="DW119" i="2" s="1"/>
  <c r="DX119" i="2" s="1"/>
  <c r="DP120" i="2"/>
  <c r="DP121" i="2"/>
  <c r="DW121" i="2" s="1"/>
  <c r="DX121" i="2" s="1"/>
  <c r="DP122" i="2"/>
  <c r="DW122" i="2" s="1"/>
  <c r="DX122" i="2" s="1"/>
  <c r="DP123" i="2"/>
  <c r="DW123" i="2" s="1"/>
  <c r="DX123" i="2" s="1"/>
  <c r="DP124" i="2"/>
  <c r="DP125" i="2"/>
  <c r="DW125" i="2" s="1"/>
  <c r="DX125" i="2" s="1"/>
  <c r="DP126" i="2"/>
  <c r="DW126" i="2" s="1"/>
  <c r="DX126" i="2" s="1"/>
  <c r="DP127" i="2"/>
  <c r="DW127" i="2" s="1"/>
  <c r="DX127" i="2" s="1"/>
  <c r="DP128" i="2"/>
  <c r="DP129" i="2"/>
  <c r="DW129" i="2" s="1"/>
  <c r="DX129" i="2" s="1"/>
  <c r="DP130" i="2"/>
  <c r="DW130" i="2" s="1"/>
  <c r="DX130" i="2" s="1"/>
  <c r="DP131" i="2"/>
  <c r="DW131" i="2" s="1"/>
  <c r="DX131" i="2" s="1"/>
  <c r="DP132" i="2"/>
  <c r="DP133" i="2"/>
  <c r="DP134" i="2"/>
  <c r="DW134" i="2" s="1"/>
  <c r="DX134" i="2" s="1"/>
  <c r="DP135" i="2"/>
  <c r="DP136" i="2"/>
  <c r="DP137" i="2"/>
  <c r="DP138" i="2"/>
  <c r="DW138" i="2" s="1"/>
  <c r="DX138" i="2" s="1"/>
  <c r="DP139" i="2"/>
  <c r="DP140" i="2"/>
  <c r="DP141" i="2"/>
  <c r="DP142" i="2"/>
  <c r="DW142" i="2" s="1"/>
  <c r="DX142" i="2" s="1"/>
  <c r="DP143" i="2"/>
  <c r="DP8" i="2"/>
  <c r="DG9" i="2"/>
  <c r="DN9" i="2" s="1"/>
  <c r="DO9" i="2" s="1"/>
  <c r="DG10" i="2"/>
  <c r="DN10" i="2" s="1"/>
  <c r="DO10" i="2" s="1"/>
  <c r="DG11" i="2"/>
  <c r="DN11" i="2" s="1"/>
  <c r="DO11" i="2" s="1"/>
  <c r="DG12" i="2"/>
  <c r="DG13" i="2"/>
  <c r="DN13" i="2" s="1"/>
  <c r="DO13" i="2" s="1"/>
  <c r="DG14" i="2"/>
  <c r="DN14" i="2" s="1"/>
  <c r="DO14" i="2" s="1"/>
  <c r="DG15" i="2"/>
  <c r="DN15" i="2" s="1"/>
  <c r="DO15" i="2" s="1"/>
  <c r="DG16" i="2"/>
  <c r="DG17" i="2"/>
  <c r="DN17" i="2" s="1"/>
  <c r="DO17" i="2" s="1"/>
  <c r="DG18" i="2"/>
  <c r="DN18" i="2" s="1"/>
  <c r="DO18" i="2" s="1"/>
  <c r="DG19" i="2"/>
  <c r="DN19" i="2" s="1"/>
  <c r="DO19" i="2" s="1"/>
  <c r="DG20" i="2"/>
  <c r="DG21" i="2"/>
  <c r="DN21" i="2" s="1"/>
  <c r="DO21" i="2" s="1"/>
  <c r="DG22" i="2"/>
  <c r="DN22" i="2" s="1"/>
  <c r="DO22" i="2" s="1"/>
  <c r="DG23" i="2"/>
  <c r="DN23" i="2" s="1"/>
  <c r="DO23" i="2" s="1"/>
  <c r="DG24" i="2"/>
  <c r="DG25" i="2"/>
  <c r="DN25" i="2" s="1"/>
  <c r="DO25" i="2" s="1"/>
  <c r="DG26" i="2"/>
  <c r="DN26" i="2" s="1"/>
  <c r="DO26" i="2" s="1"/>
  <c r="DG27" i="2"/>
  <c r="DN27" i="2" s="1"/>
  <c r="DO27" i="2" s="1"/>
  <c r="DG28" i="2"/>
  <c r="DG29" i="2"/>
  <c r="DN29" i="2" s="1"/>
  <c r="DO29" i="2" s="1"/>
  <c r="DG30" i="2"/>
  <c r="DN30" i="2" s="1"/>
  <c r="DO30" i="2" s="1"/>
  <c r="DG31" i="2"/>
  <c r="DN31" i="2" s="1"/>
  <c r="DO31" i="2" s="1"/>
  <c r="DG32" i="2"/>
  <c r="DG33" i="2"/>
  <c r="DN33" i="2" s="1"/>
  <c r="DO33" i="2" s="1"/>
  <c r="DG34" i="2"/>
  <c r="DN34" i="2" s="1"/>
  <c r="DO34" i="2" s="1"/>
  <c r="DG35" i="2"/>
  <c r="DN35" i="2" s="1"/>
  <c r="DO35" i="2" s="1"/>
  <c r="DG36" i="2"/>
  <c r="DG37" i="2"/>
  <c r="DN37" i="2" s="1"/>
  <c r="DO37" i="2" s="1"/>
  <c r="DG38" i="2"/>
  <c r="DN38" i="2" s="1"/>
  <c r="DO38" i="2" s="1"/>
  <c r="DG39" i="2"/>
  <c r="DN39" i="2" s="1"/>
  <c r="DO39" i="2" s="1"/>
  <c r="DG40" i="2"/>
  <c r="DG41" i="2"/>
  <c r="DN41" i="2" s="1"/>
  <c r="DO41" i="2" s="1"/>
  <c r="DG42" i="2"/>
  <c r="DN42" i="2" s="1"/>
  <c r="DO42" i="2" s="1"/>
  <c r="DG43" i="2"/>
  <c r="DN43" i="2" s="1"/>
  <c r="DO43" i="2" s="1"/>
  <c r="DG44" i="2"/>
  <c r="DG45" i="2"/>
  <c r="DN45" i="2" s="1"/>
  <c r="DO45" i="2" s="1"/>
  <c r="DG46" i="2"/>
  <c r="DN46" i="2" s="1"/>
  <c r="DO46" i="2" s="1"/>
  <c r="DG47" i="2"/>
  <c r="DN47" i="2" s="1"/>
  <c r="DO47" i="2" s="1"/>
  <c r="DG48" i="2"/>
  <c r="DG49" i="2"/>
  <c r="DN49" i="2" s="1"/>
  <c r="DO49" i="2" s="1"/>
  <c r="DG50" i="2"/>
  <c r="DN50" i="2" s="1"/>
  <c r="DO50" i="2" s="1"/>
  <c r="DG51" i="2"/>
  <c r="DN51" i="2" s="1"/>
  <c r="DO51" i="2" s="1"/>
  <c r="DG52" i="2"/>
  <c r="DG53" i="2"/>
  <c r="DN53" i="2" s="1"/>
  <c r="DO53" i="2" s="1"/>
  <c r="DG54" i="2"/>
  <c r="DN54" i="2" s="1"/>
  <c r="DO54" i="2" s="1"/>
  <c r="DG55" i="2"/>
  <c r="DN55" i="2" s="1"/>
  <c r="DO55" i="2" s="1"/>
  <c r="DG56" i="2"/>
  <c r="DG57" i="2"/>
  <c r="DN57" i="2" s="1"/>
  <c r="DO57" i="2" s="1"/>
  <c r="DG58" i="2"/>
  <c r="DN58" i="2" s="1"/>
  <c r="DO58" i="2" s="1"/>
  <c r="DG59" i="2"/>
  <c r="DN59" i="2" s="1"/>
  <c r="DO59" i="2" s="1"/>
  <c r="DG60" i="2"/>
  <c r="DG61" i="2"/>
  <c r="DN61" i="2" s="1"/>
  <c r="DO61" i="2" s="1"/>
  <c r="DG62" i="2"/>
  <c r="DN62" i="2" s="1"/>
  <c r="DO62" i="2" s="1"/>
  <c r="DG63" i="2"/>
  <c r="DN63" i="2" s="1"/>
  <c r="DO63" i="2" s="1"/>
  <c r="DG64" i="2"/>
  <c r="DG65" i="2"/>
  <c r="DN65" i="2" s="1"/>
  <c r="DO65" i="2" s="1"/>
  <c r="DG66" i="2"/>
  <c r="DN66" i="2" s="1"/>
  <c r="DO66" i="2" s="1"/>
  <c r="DG67" i="2"/>
  <c r="DN67" i="2" s="1"/>
  <c r="DO67" i="2" s="1"/>
  <c r="DG68" i="2"/>
  <c r="DG69" i="2"/>
  <c r="DN69" i="2" s="1"/>
  <c r="DO69" i="2" s="1"/>
  <c r="DG70" i="2"/>
  <c r="DN70" i="2" s="1"/>
  <c r="DO70" i="2" s="1"/>
  <c r="DG71" i="2"/>
  <c r="DN71" i="2" s="1"/>
  <c r="DO71" i="2" s="1"/>
  <c r="DG72" i="2"/>
  <c r="DG73" i="2"/>
  <c r="DN73" i="2" s="1"/>
  <c r="DO73" i="2" s="1"/>
  <c r="DG74" i="2"/>
  <c r="DN74" i="2" s="1"/>
  <c r="DO74" i="2" s="1"/>
  <c r="DG75" i="2"/>
  <c r="DN75" i="2" s="1"/>
  <c r="DO75" i="2" s="1"/>
  <c r="DG76" i="2"/>
  <c r="DG77" i="2"/>
  <c r="DN77" i="2" s="1"/>
  <c r="DO77" i="2" s="1"/>
  <c r="DG78" i="2"/>
  <c r="DN78" i="2" s="1"/>
  <c r="DO78" i="2" s="1"/>
  <c r="DG79" i="2"/>
  <c r="DN79" i="2" s="1"/>
  <c r="DO79" i="2" s="1"/>
  <c r="DG80" i="2"/>
  <c r="DG81" i="2"/>
  <c r="DN81" i="2" s="1"/>
  <c r="DO81" i="2" s="1"/>
  <c r="DG82" i="2"/>
  <c r="DN82" i="2" s="1"/>
  <c r="DO82" i="2" s="1"/>
  <c r="DG83" i="2"/>
  <c r="DN83" i="2" s="1"/>
  <c r="DO83" i="2" s="1"/>
  <c r="DG84" i="2"/>
  <c r="DG85" i="2"/>
  <c r="DN85" i="2" s="1"/>
  <c r="DO85" i="2" s="1"/>
  <c r="DG86" i="2"/>
  <c r="DN86" i="2" s="1"/>
  <c r="DO86" i="2" s="1"/>
  <c r="DG87" i="2"/>
  <c r="DN87" i="2" s="1"/>
  <c r="DO87" i="2" s="1"/>
  <c r="DG88" i="2"/>
  <c r="DG89" i="2"/>
  <c r="DN89" i="2" s="1"/>
  <c r="DO89" i="2" s="1"/>
  <c r="DG90" i="2"/>
  <c r="DN90" i="2" s="1"/>
  <c r="DO90" i="2" s="1"/>
  <c r="DG91" i="2"/>
  <c r="DN91" i="2" s="1"/>
  <c r="DO91" i="2" s="1"/>
  <c r="DG92" i="2"/>
  <c r="DG93" i="2"/>
  <c r="DN93" i="2" s="1"/>
  <c r="DO93" i="2" s="1"/>
  <c r="DG94" i="2"/>
  <c r="DN94" i="2" s="1"/>
  <c r="DO94" i="2" s="1"/>
  <c r="DG95" i="2"/>
  <c r="DN95" i="2" s="1"/>
  <c r="DO95" i="2" s="1"/>
  <c r="DG96" i="2"/>
  <c r="DG97" i="2"/>
  <c r="DN97" i="2" s="1"/>
  <c r="DO97" i="2" s="1"/>
  <c r="DG98" i="2"/>
  <c r="DN98" i="2" s="1"/>
  <c r="DO98" i="2" s="1"/>
  <c r="DG99" i="2"/>
  <c r="DN99" i="2" s="1"/>
  <c r="DO99" i="2" s="1"/>
  <c r="DG100" i="2"/>
  <c r="DG101" i="2"/>
  <c r="DN101" i="2" s="1"/>
  <c r="DO101" i="2" s="1"/>
  <c r="DG102" i="2"/>
  <c r="DN102" i="2" s="1"/>
  <c r="DO102" i="2" s="1"/>
  <c r="DG103" i="2"/>
  <c r="DN103" i="2" s="1"/>
  <c r="DO103" i="2" s="1"/>
  <c r="DG104" i="2"/>
  <c r="DG105" i="2"/>
  <c r="DN105" i="2" s="1"/>
  <c r="DO105" i="2" s="1"/>
  <c r="DG106" i="2"/>
  <c r="DN106" i="2" s="1"/>
  <c r="DO106" i="2" s="1"/>
  <c r="DG107" i="2"/>
  <c r="DN107" i="2" s="1"/>
  <c r="DO107" i="2" s="1"/>
  <c r="DG108" i="2"/>
  <c r="DG109" i="2"/>
  <c r="DN109" i="2" s="1"/>
  <c r="DO109" i="2" s="1"/>
  <c r="DG110" i="2"/>
  <c r="DN110" i="2" s="1"/>
  <c r="DO110" i="2" s="1"/>
  <c r="DG111" i="2"/>
  <c r="DN111" i="2" s="1"/>
  <c r="DO111" i="2" s="1"/>
  <c r="DG112" i="2"/>
  <c r="DG113" i="2"/>
  <c r="DN113" i="2" s="1"/>
  <c r="DO113" i="2" s="1"/>
  <c r="DG114" i="2"/>
  <c r="DN114" i="2" s="1"/>
  <c r="DO114" i="2" s="1"/>
  <c r="DG115" i="2"/>
  <c r="DN115" i="2" s="1"/>
  <c r="DO115" i="2" s="1"/>
  <c r="DG116" i="2"/>
  <c r="DG117" i="2"/>
  <c r="DN117" i="2" s="1"/>
  <c r="DO117" i="2" s="1"/>
  <c r="DG118" i="2"/>
  <c r="DN118" i="2" s="1"/>
  <c r="DO118" i="2" s="1"/>
  <c r="DG119" i="2"/>
  <c r="DN119" i="2" s="1"/>
  <c r="DO119" i="2" s="1"/>
  <c r="DG120" i="2"/>
  <c r="DG121" i="2"/>
  <c r="DN121" i="2" s="1"/>
  <c r="DO121" i="2" s="1"/>
  <c r="DG122" i="2"/>
  <c r="DN122" i="2" s="1"/>
  <c r="DO122" i="2" s="1"/>
  <c r="DG123" i="2"/>
  <c r="DN123" i="2" s="1"/>
  <c r="DO123" i="2" s="1"/>
  <c r="DG124" i="2"/>
  <c r="DG125" i="2"/>
  <c r="DN125" i="2" s="1"/>
  <c r="DO125" i="2" s="1"/>
  <c r="DG126" i="2"/>
  <c r="DN126" i="2" s="1"/>
  <c r="DO126" i="2" s="1"/>
  <c r="DG127" i="2"/>
  <c r="DN127" i="2" s="1"/>
  <c r="DO127" i="2" s="1"/>
  <c r="DG128" i="2"/>
  <c r="DG129" i="2"/>
  <c r="DN129" i="2" s="1"/>
  <c r="DO129" i="2" s="1"/>
  <c r="DG130" i="2"/>
  <c r="DN130" i="2" s="1"/>
  <c r="DO130" i="2" s="1"/>
  <c r="DG131" i="2"/>
  <c r="DN131" i="2" s="1"/>
  <c r="DO131" i="2" s="1"/>
  <c r="DG132" i="2"/>
  <c r="DG133" i="2"/>
  <c r="DN133" i="2" s="1"/>
  <c r="DO133" i="2" s="1"/>
  <c r="DG134" i="2"/>
  <c r="DN134" i="2" s="1"/>
  <c r="DO134" i="2" s="1"/>
  <c r="DG135" i="2"/>
  <c r="DN135" i="2" s="1"/>
  <c r="DO135" i="2" s="1"/>
  <c r="DG136" i="2"/>
  <c r="DG137" i="2"/>
  <c r="DN137" i="2" s="1"/>
  <c r="DO137" i="2" s="1"/>
  <c r="DG138" i="2"/>
  <c r="DN138" i="2" s="1"/>
  <c r="DO138" i="2" s="1"/>
  <c r="DG139" i="2"/>
  <c r="DN139" i="2" s="1"/>
  <c r="DO139" i="2" s="1"/>
  <c r="DG140" i="2"/>
  <c r="DG141" i="2"/>
  <c r="DN141" i="2" s="1"/>
  <c r="DO141" i="2" s="1"/>
  <c r="DG142" i="2"/>
  <c r="DN142" i="2" s="1"/>
  <c r="DO142" i="2" s="1"/>
  <c r="DG143" i="2"/>
  <c r="DN143" i="2" s="1"/>
  <c r="DO143" i="2" s="1"/>
  <c r="DG8" i="2"/>
  <c r="CX9" i="2"/>
  <c r="CX10" i="2"/>
  <c r="DE10" i="2" s="1"/>
  <c r="DF10" i="2" s="1"/>
  <c r="CX11" i="2"/>
  <c r="DE11" i="2" s="1"/>
  <c r="DF11" i="2" s="1"/>
  <c r="CX12" i="2"/>
  <c r="DE12" i="2" s="1"/>
  <c r="DF12" i="2" s="1"/>
  <c r="CX13" i="2"/>
  <c r="CX14" i="2"/>
  <c r="DE14" i="2" s="1"/>
  <c r="DF14" i="2" s="1"/>
  <c r="CX15" i="2"/>
  <c r="DE15" i="2" s="1"/>
  <c r="DF15" i="2" s="1"/>
  <c r="CX16" i="2"/>
  <c r="DE16" i="2" s="1"/>
  <c r="DF16" i="2" s="1"/>
  <c r="CX17" i="2"/>
  <c r="CX18" i="2"/>
  <c r="DE18" i="2" s="1"/>
  <c r="DF18" i="2" s="1"/>
  <c r="CX19" i="2"/>
  <c r="DE19" i="2" s="1"/>
  <c r="DF19" i="2" s="1"/>
  <c r="CX20" i="2"/>
  <c r="DE20" i="2" s="1"/>
  <c r="DF20" i="2" s="1"/>
  <c r="CX21" i="2"/>
  <c r="CX22" i="2"/>
  <c r="DE22" i="2" s="1"/>
  <c r="DF22" i="2" s="1"/>
  <c r="CX23" i="2"/>
  <c r="DE23" i="2" s="1"/>
  <c r="DF23" i="2" s="1"/>
  <c r="CX24" i="2"/>
  <c r="DE24" i="2" s="1"/>
  <c r="DF24" i="2" s="1"/>
  <c r="CX25" i="2"/>
  <c r="CX26" i="2"/>
  <c r="DE26" i="2" s="1"/>
  <c r="DF26" i="2" s="1"/>
  <c r="CX27" i="2"/>
  <c r="DE27" i="2" s="1"/>
  <c r="DF27" i="2" s="1"/>
  <c r="CX28" i="2"/>
  <c r="DE28" i="2" s="1"/>
  <c r="DF28" i="2" s="1"/>
  <c r="CX29" i="2"/>
  <c r="CX30" i="2"/>
  <c r="DE30" i="2" s="1"/>
  <c r="DF30" i="2" s="1"/>
  <c r="CX31" i="2"/>
  <c r="DE31" i="2" s="1"/>
  <c r="DF31" i="2" s="1"/>
  <c r="CX32" i="2"/>
  <c r="DE32" i="2" s="1"/>
  <c r="DF32" i="2" s="1"/>
  <c r="CX33" i="2"/>
  <c r="CX34" i="2"/>
  <c r="DE34" i="2" s="1"/>
  <c r="DF34" i="2" s="1"/>
  <c r="CX35" i="2"/>
  <c r="DE35" i="2" s="1"/>
  <c r="DF35" i="2" s="1"/>
  <c r="CX36" i="2"/>
  <c r="DE36" i="2" s="1"/>
  <c r="DF36" i="2" s="1"/>
  <c r="CX37" i="2"/>
  <c r="CX38" i="2"/>
  <c r="DE38" i="2" s="1"/>
  <c r="DF38" i="2" s="1"/>
  <c r="CX39" i="2"/>
  <c r="DE39" i="2" s="1"/>
  <c r="DF39" i="2" s="1"/>
  <c r="CX40" i="2"/>
  <c r="DE40" i="2" s="1"/>
  <c r="DF40" i="2" s="1"/>
  <c r="CX41" i="2"/>
  <c r="CX42" i="2"/>
  <c r="DE42" i="2" s="1"/>
  <c r="DF42" i="2" s="1"/>
  <c r="CX43" i="2"/>
  <c r="DE43" i="2" s="1"/>
  <c r="DF43" i="2" s="1"/>
  <c r="CX44" i="2"/>
  <c r="DE44" i="2" s="1"/>
  <c r="DF44" i="2" s="1"/>
  <c r="CX45" i="2"/>
  <c r="CX46" i="2"/>
  <c r="DE46" i="2" s="1"/>
  <c r="DF46" i="2" s="1"/>
  <c r="CX47" i="2"/>
  <c r="DE47" i="2" s="1"/>
  <c r="DF47" i="2" s="1"/>
  <c r="CX48" i="2"/>
  <c r="DE48" i="2" s="1"/>
  <c r="DF48" i="2" s="1"/>
  <c r="CX49" i="2"/>
  <c r="CX50" i="2"/>
  <c r="DE50" i="2" s="1"/>
  <c r="DF50" i="2" s="1"/>
  <c r="CX51" i="2"/>
  <c r="DE51" i="2" s="1"/>
  <c r="DF51" i="2" s="1"/>
  <c r="CX52" i="2"/>
  <c r="DE52" i="2" s="1"/>
  <c r="DF52" i="2" s="1"/>
  <c r="CX53" i="2"/>
  <c r="CX54" i="2"/>
  <c r="DE54" i="2" s="1"/>
  <c r="DF54" i="2" s="1"/>
  <c r="CX55" i="2"/>
  <c r="DE55" i="2" s="1"/>
  <c r="DF55" i="2" s="1"/>
  <c r="CX56" i="2"/>
  <c r="DE56" i="2" s="1"/>
  <c r="DF56" i="2" s="1"/>
  <c r="CX57" i="2"/>
  <c r="CX58" i="2"/>
  <c r="DE58" i="2" s="1"/>
  <c r="DF58" i="2" s="1"/>
  <c r="CX59" i="2"/>
  <c r="DE59" i="2" s="1"/>
  <c r="DF59" i="2" s="1"/>
  <c r="CX60" i="2"/>
  <c r="DE60" i="2" s="1"/>
  <c r="DF60" i="2" s="1"/>
  <c r="CX61" i="2"/>
  <c r="CX62" i="2"/>
  <c r="DE62" i="2" s="1"/>
  <c r="DF62" i="2" s="1"/>
  <c r="CX63" i="2"/>
  <c r="DE63" i="2" s="1"/>
  <c r="DF63" i="2" s="1"/>
  <c r="CX64" i="2"/>
  <c r="DE64" i="2" s="1"/>
  <c r="DF64" i="2" s="1"/>
  <c r="CX65" i="2"/>
  <c r="CX66" i="2"/>
  <c r="DE66" i="2" s="1"/>
  <c r="DF66" i="2" s="1"/>
  <c r="CX67" i="2"/>
  <c r="DE67" i="2" s="1"/>
  <c r="DF67" i="2" s="1"/>
  <c r="CX68" i="2"/>
  <c r="DE68" i="2" s="1"/>
  <c r="DF68" i="2" s="1"/>
  <c r="CX69" i="2"/>
  <c r="CX70" i="2"/>
  <c r="DE70" i="2" s="1"/>
  <c r="DF70" i="2" s="1"/>
  <c r="CX71" i="2"/>
  <c r="DE71" i="2" s="1"/>
  <c r="DF71" i="2" s="1"/>
  <c r="CX72" i="2"/>
  <c r="DE72" i="2" s="1"/>
  <c r="DF72" i="2" s="1"/>
  <c r="CX73" i="2"/>
  <c r="CX74" i="2"/>
  <c r="DE74" i="2" s="1"/>
  <c r="DF74" i="2" s="1"/>
  <c r="CX75" i="2"/>
  <c r="DE75" i="2" s="1"/>
  <c r="DF75" i="2" s="1"/>
  <c r="CX76" i="2"/>
  <c r="DE76" i="2" s="1"/>
  <c r="DF76" i="2" s="1"/>
  <c r="CX77" i="2"/>
  <c r="CX78" i="2"/>
  <c r="DE78" i="2" s="1"/>
  <c r="DF78" i="2" s="1"/>
  <c r="CX79" i="2"/>
  <c r="DE79" i="2" s="1"/>
  <c r="DF79" i="2" s="1"/>
  <c r="CX80" i="2"/>
  <c r="DE80" i="2" s="1"/>
  <c r="DF80" i="2" s="1"/>
  <c r="CX81" i="2"/>
  <c r="CX82" i="2"/>
  <c r="DE82" i="2" s="1"/>
  <c r="DF82" i="2" s="1"/>
  <c r="CX83" i="2"/>
  <c r="DE83" i="2" s="1"/>
  <c r="DF83" i="2" s="1"/>
  <c r="CX84" i="2"/>
  <c r="DE84" i="2" s="1"/>
  <c r="DF84" i="2" s="1"/>
  <c r="CX85" i="2"/>
  <c r="CX86" i="2"/>
  <c r="DE86" i="2" s="1"/>
  <c r="DF86" i="2" s="1"/>
  <c r="CX87" i="2"/>
  <c r="DE87" i="2" s="1"/>
  <c r="DF87" i="2" s="1"/>
  <c r="CX88" i="2"/>
  <c r="DE88" i="2" s="1"/>
  <c r="DF88" i="2" s="1"/>
  <c r="CX89" i="2"/>
  <c r="CX90" i="2"/>
  <c r="DE90" i="2" s="1"/>
  <c r="DF90" i="2" s="1"/>
  <c r="CX91" i="2"/>
  <c r="DE91" i="2" s="1"/>
  <c r="DF91" i="2" s="1"/>
  <c r="CX92" i="2"/>
  <c r="DE92" i="2" s="1"/>
  <c r="DF92" i="2" s="1"/>
  <c r="CX93" i="2"/>
  <c r="CX94" i="2"/>
  <c r="DE94" i="2" s="1"/>
  <c r="DF94" i="2" s="1"/>
  <c r="CX95" i="2"/>
  <c r="DE95" i="2" s="1"/>
  <c r="DF95" i="2" s="1"/>
  <c r="CX96" i="2"/>
  <c r="DE96" i="2" s="1"/>
  <c r="DF96" i="2" s="1"/>
  <c r="CX97" i="2"/>
  <c r="CX98" i="2"/>
  <c r="DE98" i="2" s="1"/>
  <c r="DF98" i="2" s="1"/>
  <c r="CX99" i="2"/>
  <c r="DE99" i="2" s="1"/>
  <c r="DF99" i="2" s="1"/>
  <c r="CX100" i="2"/>
  <c r="DE100" i="2" s="1"/>
  <c r="DF100" i="2" s="1"/>
  <c r="CX101" i="2"/>
  <c r="CX102" i="2"/>
  <c r="DE102" i="2" s="1"/>
  <c r="DF102" i="2" s="1"/>
  <c r="CX103" i="2"/>
  <c r="DE103" i="2" s="1"/>
  <c r="DF103" i="2" s="1"/>
  <c r="CX104" i="2"/>
  <c r="DE104" i="2" s="1"/>
  <c r="DF104" i="2" s="1"/>
  <c r="CX105" i="2"/>
  <c r="CX106" i="2"/>
  <c r="DE106" i="2" s="1"/>
  <c r="DF106" i="2" s="1"/>
  <c r="CX107" i="2"/>
  <c r="DE107" i="2" s="1"/>
  <c r="DF107" i="2" s="1"/>
  <c r="CX108" i="2"/>
  <c r="DE108" i="2" s="1"/>
  <c r="DF108" i="2" s="1"/>
  <c r="CX109" i="2"/>
  <c r="CX110" i="2"/>
  <c r="DE110" i="2" s="1"/>
  <c r="DF110" i="2" s="1"/>
  <c r="CX111" i="2"/>
  <c r="DE111" i="2" s="1"/>
  <c r="DF111" i="2" s="1"/>
  <c r="CX112" i="2"/>
  <c r="CX113" i="2"/>
  <c r="CX114" i="2"/>
  <c r="DE114" i="2" s="1"/>
  <c r="DF114" i="2" s="1"/>
  <c r="CX115" i="2"/>
  <c r="DE115" i="2" s="1"/>
  <c r="DF115" i="2" s="1"/>
  <c r="CX116" i="2"/>
  <c r="CX117" i="2"/>
  <c r="CX118" i="2"/>
  <c r="DE118" i="2" s="1"/>
  <c r="DF118" i="2" s="1"/>
  <c r="CX119" i="2"/>
  <c r="DE119" i="2" s="1"/>
  <c r="DF119" i="2" s="1"/>
  <c r="CX120" i="2"/>
  <c r="CX121" i="2"/>
  <c r="CX122" i="2"/>
  <c r="DE122" i="2" s="1"/>
  <c r="DF122" i="2" s="1"/>
  <c r="CX123" i="2"/>
  <c r="DE123" i="2" s="1"/>
  <c r="DF123" i="2" s="1"/>
  <c r="CX124" i="2"/>
  <c r="CX125" i="2"/>
  <c r="CX126" i="2"/>
  <c r="DE126" i="2" s="1"/>
  <c r="DF126" i="2" s="1"/>
  <c r="CX127" i="2"/>
  <c r="DE127" i="2" s="1"/>
  <c r="DF127" i="2" s="1"/>
  <c r="CX128" i="2"/>
  <c r="CX129" i="2"/>
  <c r="CX130" i="2"/>
  <c r="DE130" i="2" s="1"/>
  <c r="DF130" i="2" s="1"/>
  <c r="CX131" i="2"/>
  <c r="DE131" i="2" s="1"/>
  <c r="DF131" i="2" s="1"/>
  <c r="CX132" i="2"/>
  <c r="CX133" i="2"/>
  <c r="CX134" i="2"/>
  <c r="DE134" i="2" s="1"/>
  <c r="DF134" i="2" s="1"/>
  <c r="CX135" i="2"/>
  <c r="DE135" i="2" s="1"/>
  <c r="DF135" i="2" s="1"/>
  <c r="CX136" i="2"/>
  <c r="CX137" i="2"/>
  <c r="CX138" i="2"/>
  <c r="DE138" i="2" s="1"/>
  <c r="DF138" i="2" s="1"/>
  <c r="CX139" i="2"/>
  <c r="DE139" i="2" s="1"/>
  <c r="DF139" i="2" s="1"/>
  <c r="CX140" i="2"/>
  <c r="CX141" i="2"/>
  <c r="CX142" i="2"/>
  <c r="DE142" i="2" s="1"/>
  <c r="DF142" i="2" s="1"/>
  <c r="CX143" i="2"/>
  <c r="DE143" i="2" s="1"/>
  <c r="DF143" i="2" s="1"/>
  <c r="CX8" i="2"/>
  <c r="CO9" i="2"/>
  <c r="CV9" i="2" s="1"/>
  <c r="CW9" i="2" s="1"/>
  <c r="CO10" i="2"/>
  <c r="CV10" i="2" s="1"/>
  <c r="CW10" i="2" s="1"/>
  <c r="CO11" i="2"/>
  <c r="CV11" i="2" s="1"/>
  <c r="CW11" i="2" s="1"/>
  <c r="CO12" i="2"/>
  <c r="CO13" i="2"/>
  <c r="CV13" i="2" s="1"/>
  <c r="CW13" i="2" s="1"/>
  <c r="CO14" i="2"/>
  <c r="CV14" i="2" s="1"/>
  <c r="CW14" i="2" s="1"/>
  <c r="CO15" i="2"/>
  <c r="CV15" i="2" s="1"/>
  <c r="CW15" i="2" s="1"/>
  <c r="CO16" i="2"/>
  <c r="CO17" i="2"/>
  <c r="CV17" i="2" s="1"/>
  <c r="CW17" i="2" s="1"/>
  <c r="CO18" i="2"/>
  <c r="CV18" i="2" s="1"/>
  <c r="CW18" i="2" s="1"/>
  <c r="CO19" i="2"/>
  <c r="CV19" i="2" s="1"/>
  <c r="CW19" i="2" s="1"/>
  <c r="CO20" i="2"/>
  <c r="CO21" i="2"/>
  <c r="CV21" i="2" s="1"/>
  <c r="CW21" i="2" s="1"/>
  <c r="CO22" i="2"/>
  <c r="CV22" i="2" s="1"/>
  <c r="CW22" i="2" s="1"/>
  <c r="CO23" i="2"/>
  <c r="CV23" i="2" s="1"/>
  <c r="CW23" i="2" s="1"/>
  <c r="CO24" i="2"/>
  <c r="CO25" i="2"/>
  <c r="CV25" i="2" s="1"/>
  <c r="CW25" i="2" s="1"/>
  <c r="CO26" i="2"/>
  <c r="CV26" i="2" s="1"/>
  <c r="CW26" i="2" s="1"/>
  <c r="CO27" i="2"/>
  <c r="CV27" i="2" s="1"/>
  <c r="CW27" i="2" s="1"/>
  <c r="CO28" i="2"/>
  <c r="CO29" i="2"/>
  <c r="CV29" i="2" s="1"/>
  <c r="CW29" i="2" s="1"/>
  <c r="CO30" i="2"/>
  <c r="CV30" i="2" s="1"/>
  <c r="CW30" i="2" s="1"/>
  <c r="CO31" i="2"/>
  <c r="CV31" i="2" s="1"/>
  <c r="CW31" i="2" s="1"/>
  <c r="CO32" i="2"/>
  <c r="CO33" i="2"/>
  <c r="CV33" i="2" s="1"/>
  <c r="CW33" i="2" s="1"/>
  <c r="CO34" i="2"/>
  <c r="CV34" i="2" s="1"/>
  <c r="CW34" i="2" s="1"/>
  <c r="CO35" i="2"/>
  <c r="CV35" i="2" s="1"/>
  <c r="CW35" i="2" s="1"/>
  <c r="CO36" i="2"/>
  <c r="CO37" i="2"/>
  <c r="CV37" i="2" s="1"/>
  <c r="CW37" i="2" s="1"/>
  <c r="CO38" i="2"/>
  <c r="CV38" i="2" s="1"/>
  <c r="CW38" i="2" s="1"/>
  <c r="CO39" i="2"/>
  <c r="CV39" i="2" s="1"/>
  <c r="CW39" i="2" s="1"/>
  <c r="CO40" i="2"/>
  <c r="CO41" i="2"/>
  <c r="CV41" i="2" s="1"/>
  <c r="CW41" i="2" s="1"/>
  <c r="CO42" i="2"/>
  <c r="CV42" i="2" s="1"/>
  <c r="CW42" i="2" s="1"/>
  <c r="CO43" i="2"/>
  <c r="CV43" i="2" s="1"/>
  <c r="CW43" i="2" s="1"/>
  <c r="CO44" i="2"/>
  <c r="CO45" i="2"/>
  <c r="CV45" i="2" s="1"/>
  <c r="CW45" i="2" s="1"/>
  <c r="CO46" i="2"/>
  <c r="CV46" i="2" s="1"/>
  <c r="CW46" i="2" s="1"/>
  <c r="CO47" i="2"/>
  <c r="CV47" i="2" s="1"/>
  <c r="CW47" i="2" s="1"/>
  <c r="CO48" i="2"/>
  <c r="CO49" i="2"/>
  <c r="CV49" i="2" s="1"/>
  <c r="CW49" i="2" s="1"/>
  <c r="CO50" i="2"/>
  <c r="CV50" i="2" s="1"/>
  <c r="CW50" i="2" s="1"/>
  <c r="CO51" i="2"/>
  <c r="CV51" i="2" s="1"/>
  <c r="CW51" i="2" s="1"/>
  <c r="CO52" i="2"/>
  <c r="CO53" i="2"/>
  <c r="CV53" i="2" s="1"/>
  <c r="CW53" i="2" s="1"/>
  <c r="CO54" i="2"/>
  <c r="CV54" i="2" s="1"/>
  <c r="CW54" i="2" s="1"/>
  <c r="CO55" i="2"/>
  <c r="CV55" i="2" s="1"/>
  <c r="CW55" i="2" s="1"/>
  <c r="CO56" i="2"/>
  <c r="CO57" i="2"/>
  <c r="CV57" i="2" s="1"/>
  <c r="CW57" i="2" s="1"/>
  <c r="CO58" i="2"/>
  <c r="CV58" i="2" s="1"/>
  <c r="CW58" i="2" s="1"/>
  <c r="CO59" i="2"/>
  <c r="CV59" i="2" s="1"/>
  <c r="CW59" i="2" s="1"/>
  <c r="CO60" i="2"/>
  <c r="CO61" i="2"/>
  <c r="CV61" i="2" s="1"/>
  <c r="CW61" i="2" s="1"/>
  <c r="CO62" i="2"/>
  <c r="CV62" i="2" s="1"/>
  <c r="CW62" i="2" s="1"/>
  <c r="CO63" i="2"/>
  <c r="CV63" i="2" s="1"/>
  <c r="CW63" i="2" s="1"/>
  <c r="CO64" i="2"/>
  <c r="CO65" i="2"/>
  <c r="CV65" i="2" s="1"/>
  <c r="CW65" i="2" s="1"/>
  <c r="CO66" i="2"/>
  <c r="CV66" i="2" s="1"/>
  <c r="CW66" i="2" s="1"/>
  <c r="CO67" i="2"/>
  <c r="CV67" i="2" s="1"/>
  <c r="CW67" i="2" s="1"/>
  <c r="CO68" i="2"/>
  <c r="CO69" i="2"/>
  <c r="CV69" i="2" s="1"/>
  <c r="CW69" i="2" s="1"/>
  <c r="CO70" i="2"/>
  <c r="CV70" i="2" s="1"/>
  <c r="CW70" i="2" s="1"/>
  <c r="CO71" i="2"/>
  <c r="CV71" i="2" s="1"/>
  <c r="CW71" i="2" s="1"/>
  <c r="CO72" i="2"/>
  <c r="CO73" i="2"/>
  <c r="CV73" i="2" s="1"/>
  <c r="CW73" i="2" s="1"/>
  <c r="CO74" i="2"/>
  <c r="CV74" i="2" s="1"/>
  <c r="CW74" i="2" s="1"/>
  <c r="CO75" i="2"/>
  <c r="CV75" i="2" s="1"/>
  <c r="CW75" i="2" s="1"/>
  <c r="CO76" i="2"/>
  <c r="CO77" i="2"/>
  <c r="CV77" i="2" s="1"/>
  <c r="CW77" i="2" s="1"/>
  <c r="CO78" i="2"/>
  <c r="CV78" i="2" s="1"/>
  <c r="CW78" i="2" s="1"/>
  <c r="CO79" i="2"/>
  <c r="CV79" i="2" s="1"/>
  <c r="CW79" i="2" s="1"/>
  <c r="CO80" i="2"/>
  <c r="CO81" i="2"/>
  <c r="CV81" i="2" s="1"/>
  <c r="CW81" i="2" s="1"/>
  <c r="CO82" i="2"/>
  <c r="CV82" i="2" s="1"/>
  <c r="CW82" i="2" s="1"/>
  <c r="CO83" i="2"/>
  <c r="CV83" i="2" s="1"/>
  <c r="CW83" i="2" s="1"/>
  <c r="CO84" i="2"/>
  <c r="CO85" i="2"/>
  <c r="CV85" i="2" s="1"/>
  <c r="CW85" i="2" s="1"/>
  <c r="CO86" i="2"/>
  <c r="CV86" i="2" s="1"/>
  <c r="CW86" i="2" s="1"/>
  <c r="CO87" i="2"/>
  <c r="CV87" i="2" s="1"/>
  <c r="CW87" i="2" s="1"/>
  <c r="CO88" i="2"/>
  <c r="CO89" i="2"/>
  <c r="CV89" i="2" s="1"/>
  <c r="CW89" i="2" s="1"/>
  <c r="CO90" i="2"/>
  <c r="CV90" i="2" s="1"/>
  <c r="CW90" i="2" s="1"/>
  <c r="CO91" i="2"/>
  <c r="CV91" i="2" s="1"/>
  <c r="CW91" i="2" s="1"/>
  <c r="CO92" i="2"/>
  <c r="CO93" i="2"/>
  <c r="CV93" i="2" s="1"/>
  <c r="CW93" i="2" s="1"/>
  <c r="CO94" i="2"/>
  <c r="CV94" i="2" s="1"/>
  <c r="CW94" i="2" s="1"/>
  <c r="CO95" i="2"/>
  <c r="CV95" i="2" s="1"/>
  <c r="CW95" i="2" s="1"/>
  <c r="CO96" i="2"/>
  <c r="CO97" i="2"/>
  <c r="CV97" i="2" s="1"/>
  <c r="CW97" i="2" s="1"/>
  <c r="CO98" i="2"/>
  <c r="CV98" i="2" s="1"/>
  <c r="CW98" i="2" s="1"/>
  <c r="CO99" i="2"/>
  <c r="CV99" i="2" s="1"/>
  <c r="CW99" i="2" s="1"/>
  <c r="CO100" i="2"/>
  <c r="CO101" i="2"/>
  <c r="CV101" i="2" s="1"/>
  <c r="CW101" i="2" s="1"/>
  <c r="CO102" i="2"/>
  <c r="CV102" i="2" s="1"/>
  <c r="CW102" i="2" s="1"/>
  <c r="CO103" i="2"/>
  <c r="CV103" i="2" s="1"/>
  <c r="CW103" i="2" s="1"/>
  <c r="CO104" i="2"/>
  <c r="CO105" i="2"/>
  <c r="CV105" i="2" s="1"/>
  <c r="CW105" i="2" s="1"/>
  <c r="CO106" i="2"/>
  <c r="CV106" i="2" s="1"/>
  <c r="CW106" i="2" s="1"/>
  <c r="CO107" i="2"/>
  <c r="CV107" i="2" s="1"/>
  <c r="CW107" i="2" s="1"/>
  <c r="CO108" i="2"/>
  <c r="CO109" i="2"/>
  <c r="CV109" i="2" s="1"/>
  <c r="CW109" i="2" s="1"/>
  <c r="CO110" i="2"/>
  <c r="CV110" i="2" s="1"/>
  <c r="CW110" i="2" s="1"/>
  <c r="CO111" i="2"/>
  <c r="CO112" i="2"/>
  <c r="CO113" i="2"/>
  <c r="CV113" i="2" s="1"/>
  <c r="CW113" i="2" s="1"/>
  <c r="CO114" i="2"/>
  <c r="CV114" i="2" s="1"/>
  <c r="CW114" i="2" s="1"/>
  <c r="CO115" i="2"/>
  <c r="CO116" i="2"/>
  <c r="CO117" i="2"/>
  <c r="CV117" i="2" s="1"/>
  <c r="CW117" i="2" s="1"/>
  <c r="CO118" i="2"/>
  <c r="CV118" i="2" s="1"/>
  <c r="CW118" i="2" s="1"/>
  <c r="CO119" i="2"/>
  <c r="CO120" i="2"/>
  <c r="CO121" i="2"/>
  <c r="CV121" i="2" s="1"/>
  <c r="CW121" i="2" s="1"/>
  <c r="CO122" i="2"/>
  <c r="CV122" i="2" s="1"/>
  <c r="CW122" i="2" s="1"/>
  <c r="CO123" i="2"/>
  <c r="CV123" i="2" s="1"/>
  <c r="CW123" i="2" s="1"/>
  <c r="CO124" i="2"/>
  <c r="CO125" i="2"/>
  <c r="CV125" i="2" s="1"/>
  <c r="CW125" i="2" s="1"/>
  <c r="CO126" i="2"/>
  <c r="CV126" i="2" s="1"/>
  <c r="CW126" i="2" s="1"/>
  <c r="CO127" i="2"/>
  <c r="CO128" i="2"/>
  <c r="CO129" i="2"/>
  <c r="CV129" i="2" s="1"/>
  <c r="CW129" i="2" s="1"/>
  <c r="CO130" i="2"/>
  <c r="CV130" i="2" s="1"/>
  <c r="CW130" i="2" s="1"/>
  <c r="CO131" i="2"/>
  <c r="CO132" i="2"/>
  <c r="CO133" i="2"/>
  <c r="CV133" i="2" s="1"/>
  <c r="CW133" i="2" s="1"/>
  <c r="CO134" i="2"/>
  <c r="CV134" i="2" s="1"/>
  <c r="CW134" i="2" s="1"/>
  <c r="CO135" i="2"/>
  <c r="CO136" i="2"/>
  <c r="CO137" i="2"/>
  <c r="CV137" i="2" s="1"/>
  <c r="CW137" i="2" s="1"/>
  <c r="CO138" i="2"/>
  <c r="CV138" i="2" s="1"/>
  <c r="CW138" i="2" s="1"/>
  <c r="CO139" i="2"/>
  <c r="CV139" i="2" s="1"/>
  <c r="CW139" i="2" s="1"/>
  <c r="CO140" i="2"/>
  <c r="CO141" i="2"/>
  <c r="CV141" i="2" s="1"/>
  <c r="CW141" i="2" s="1"/>
  <c r="CO142" i="2"/>
  <c r="CV142" i="2" s="1"/>
  <c r="CW142" i="2" s="1"/>
  <c r="CO143" i="2"/>
  <c r="CO8" i="2"/>
  <c r="CF9" i="2"/>
  <c r="CM9" i="2" s="1"/>
  <c r="CN9" i="2" s="1"/>
  <c r="CF10" i="2"/>
  <c r="CM10" i="2" s="1"/>
  <c r="CN10" i="2" s="1"/>
  <c r="CF11" i="2"/>
  <c r="CF12" i="2"/>
  <c r="CF13" i="2"/>
  <c r="CM13" i="2" s="1"/>
  <c r="CN13" i="2" s="1"/>
  <c r="CF14" i="2"/>
  <c r="CM14" i="2" s="1"/>
  <c r="CN14" i="2" s="1"/>
  <c r="CF15" i="2"/>
  <c r="CF16" i="2"/>
  <c r="CM16" i="2" s="1"/>
  <c r="CN16" i="2" s="1"/>
  <c r="CF17" i="2"/>
  <c r="CM17" i="2" s="1"/>
  <c r="CN17" i="2" s="1"/>
  <c r="CF18" i="2"/>
  <c r="CM18" i="2" s="1"/>
  <c r="CN18" i="2" s="1"/>
  <c r="CF19" i="2"/>
  <c r="CF20" i="2"/>
  <c r="CF21" i="2"/>
  <c r="CM21" i="2" s="1"/>
  <c r="CN21" i="2" s="1"/>
  <c r="CF22" i="2"/>
  <c r="CM22" i="2" s="1"/>
  <c r="CN22" i="2" s="1"/>
  <c r="CF23" i="2"/>
  <c r="CF24" i="2"/>
  <c r="CM24" i="2" s="1"/>
  <c r="CN24" i="2" s="1"/>
  <c r="CF25" i="2"/>
  <c r="CF26" i="2"/>
  <c r="CM26" i="2" s="1"/>
  <c r="CN26" i="2" s="1"/>
  <c r="CF27" i="2"/>
  <c r="CF28" i="2"/>
  <c r="CF29" i="2"/>
  <c r="CM29" i="2" s="1"/>
  <c r="CN29" i="2" s="1"/>
  <c r="CF30" i="2"/>
  <c r="CM30" i="2" s="1"/>
  <c r="CN30" i="2" s="1"/>
  <c r="CF31" i="2"/>
  <c r="CF32" i="2"/>
  <c r="CF33" i="2"/>
  <c r="CM33" i="2" s="1"/>
  <c r="CN33" i="2" s="1"/>
  <c r="CF34" i="2"/>
  <c r="CM34" i="2" s="1"/>
  <c r="CN34" i="2" s="1"/>
  <c r="CF35" i="2"/>
  <c r="CF36" i="2"/>
  <c r="CF37" i="2"/>
  <c r="CM37" i="2" s="1"/>
  <c r="CN37" i="2" s="1"/>
  <c r="CF38" i="2"/>
  <c r="CM38" i="2" s="1"/>
  <c r="CN38" i="2" s="1"/>
  <c r="CF39" i="2"/>
  <c r="CF40" i="2"/>
  <c r="CF41" i="2"/>
  <c r="CF42" i="2"/>
  <c r="CM42" i="2" s="1"/>
  <c r="CN42" i="2" s="1"/>
  <c r="CF43" i="2"/>
  <c r="CF44" i="2"/>
  <c r="CF45" i="2"/>
  <c r="CM45" i="2" s="1"/>
  <c r="CN45" i="2" s="1"/>
  <c r="CF46" i="2"/>
  <c r="CM46" i="2" s="1"/>
  <c r="CN46" i="2" s="1"/>
  <c r="CF47" i="2"/>
  <c r="CF48" i="2"/>
  <c r="CF49" i="2"/>
  <c r="CM49" i="2" s="1"/>
  <c r="CN49" i="2" s="1"/>
  <c r="CF50" i="2"/>
  <c r="CM50" i="2" s="1"/>
  <c r="CN50" i="2" s="1"/>
  <c r="CF51" i="2"/>
  <c r="CF52" i="2"/>
  <c r="CF53" i="2"/>
  <c r="CM53" i="2" s="1"/>
  <c r="CN53" i="2" s="1"/>
  <c r="CF54" i="2"/>
  <c r="CM54" i="2" s="1"/>
  <c r="CN54" i="2" s="1"/>
  <c r="CF55" i="2"/>
  <c r="CF56" i="2"/>
  <c r="CF57" i="2"/>
  <c r="CF58" i="2"/>
  <c r="CM58" i="2" s="1"/>
  <c r="CN58" i="2" s="1"/>
  <c r="CF59" i="2"/>
  <c r="CF60" i="2"/>
  <c r="CF61" i="2"/>
  <c r="CM61" i="2" s="1"/>
  <c r="CN61" i="2" s="1"/>
  <c r="CF62" i="2"/>
  <c r="CM62" i="2" s="1"/>
  <c r="CN62" i="2" s="1"/>
  <c r="CF63" i="2"/>
  <c r="CF64" i="2"/>
  <c r="CF65" i="2"/>
  <c r="CM65" i="2" s="1"/>
  <c r="CN65" i="2" s="1"/>
  <c r="CF66" i="2"/>
  <c r="CM66" i="2" s="1"/>
  <c r="CN66" i="2" s="1"/>
  <c r="CF67" i="2"/>
  <c r="CF68" i="2"/>
  <c r="CF69" i="2"/>
  <c r="CM69" i="2" s="1"/>
  <c r="CN69" i="2" s="1"/>
  <c r="CF70" i="2"/>
  <c r="CM70" i="2" s="1"/>
  <c r="CN70" i="2" s="1"/>
  <c r="CF71" i="2"/>
  <c r="CF72" i="2"/>
  <c r="CF73" i="2"/>
  <c r="CF74" i="2"/>
  <c r="CM74" i="2" s="1"/>
  <c r="CN74" i="2" s="1"/>
  <c r="CF75" i="2"/>
  <c r="CF76" i="2"/>
  <c r="CF77" i="2"/>
  <c r="CM77" i="2" s="1"/>
  <c r="CN77" i="2" s="1"/>
  <c r="CF78" i="2"/>
  <c r="CM78" i="2" s="1"/>
  <c r="CN78" i="2" s="1"/>
  <c r="CF79" i="2"/>
  <c r="CF80" i="2"/>
  <c r="CF81" i="2"/>
  <c r="CM81" i="2" s="1"/>
  <c r="CN81" i="2" s="1"/>
  <c r="CF82" i="2"/>
  <c r="CM82" i="2" s="1"/>
  <c r="CN82" i="2" s="1"/>
  <c r="CF83" i="2"/>
  <c r="CF84" i="2"/>
  <c r="CF85" i="2"/>
  <c r="CM85" i="2" s="1"/>
  <c r="CN85" i="2" s="1"/>
  <c r="CF86" i="2"/>
  <c r="CM86" i="2" s="1"/>
  <c r="CN86" i="2" s="1"/>
  <c r="CF87" i="2"/>
  <c r="CF88" i="2"/>
  <c r="CF89" i="2"/>
  <c r="CM89" i="2" s="1"/>
  <c r="CN89" i="2" s="1"/>
  <c r="CF90" i="2"/>
  <c r="CM90" i="2" s="1"/>
  <c r="CN90" i="2" s="1"/>
  <c r="CF91" i="2"/>
  <c r="CF92" i="2"/>
  <c r="CF93" i="2"/>
  <c r="CM93" i="2" s="1"/>
  <c r="CN93" i="2" s="1"/>
  <c r="CF94" i="2"/>
  <c r="CM94" i="2" s="1"/>
  <c r="CN94" i="2" s="1"/>
  <c r="CF95" i="2"/>
  <c r="CF96" i="2"/>
  <c r="CF97" i="2"/>
  <c r="CM97" i="2" s="1"/>
  <c r="CN97" i="2" s="1"/>
  <c r="CF98" i="2"/>
  <c r="CM98" i="2" s="1"/>
  <c r="CN98" i="2" s="1"/>
  <c r="CF99" i="2"/>
  <c r="CF100" i="2"/>
  <c r="CF101" i="2"/>
  <c r="CM101" i="2" s="1"/>
  <c r="CN101" i="2" s="1"/>
  <c r="CF102" i="2"/>
  <c r="CM102" i="2" s="1"/>
  <c r="CN102" i="2" s="1"/>
  <c r="CF103" i="2"/>
  <c r="CF104" i="2"/>
  <c r="CF105" i="2"/>
  <c r="CM105" i="2" s="1"/>
  <c r="CN105" i="2" s="1"/>
  <c r="CF106" i="2"/>
  <c r="CM106" i="2" s="1"/>
  <c r="CN106" i="2" s="1"/>
  <c r="CF107" i="2"/>
  <c r="CF108" i="2"/>
  <c r="CF109" i="2"/>
  <c r="CM109" i="2" s="1"/>
  <c r="CN109" i="2" s="1"/>
  <c r="CF110" i="2"/>
  <c r="CM110" i="2" s="1"/>
  <c r="CN110" i="2" s="1"/>
  <c r="CF111" i="2"/>
  <c r="CF112" i="2"/>
  <c r="CF113" i="2"/>
  <c r="CM113" i="2" s="1"/>
  <c r="CN113" i="2" s="1"/>
  <c r="CF114" i="2"/>
  <c r="CM114" i="2" s="1"/>
  <c r="CN114" i="2" s="1"/>
  <c r="CF115" i="2"/>
  <c r="CF116" i="2"/>
  <c r="CF117" i="2"/>
  <c r="CM117" i="2" s="1"/>
  <c r="CN117" i="2" s="1"/>
  <c r="CF118" i="2"/>
  <c r="CM118" i="2" s="1"/>
  <c r="CN118" i="2" s="1"/>
  <c r="CF119" i="2"/>
  <c r="CF120" i="2"/>
  <c r="CF121" i="2"/>
  <c r="CM121" i="2" s="1"/>
  <c r="CN121" i="2" s="1"/>
  <c r="CF122" i="2"/>
  <c r="CM122" i="2" s="1"/>
  <c r="CN122" i="2" s="1"/>
  <c r="CF123" i="2"/>
  <c r="CF124" i="2"/>
  <c r="CF125" i="2"/>
  <c r="CM125" i="2" s="1"/>
  <c r="CN125" i="2" s="1"/>
  <c r="CF126" i="2"/>
  <c r="CM126" i="2" s="1"/>
  <c r="CN126" i="2" s="1"/>
  <c r="CF127" i="2"/>
  <c r="CF128" i="2"/>
  <c r="CF129" i="2"/>
  <c r="CM129" i="2" s="1"/>
  <c r="CN129" i="2" s="1"/>
  <c r="CF130" i="2"/>
  <c r="CM130" i="2" s="1"/>
  <c r="CN130" i="2" s="1"/>
  <c r="CF131" i="2"/>
  <c r="CF132" i="2"/>
  <c r="CF133" i="2"/>
  <c r="CM133" i="2" s="1"/>
  <c r="CN133" i="2" s="1"/>
  <c r="CF134" i="2"/>
  <c r="CM134" i="2" s="1"/>
  <c r="CN134" i="2" s="1"/>
  <c r="CF135" i="2"/>
  <c r="CF136" i="2"/>
  <c r="CF137" i="2"/>
  <c r="CM137" i="2" s="1"/>
  <c r="CN137" i="2" s="1"/>
  <c r="CF138" i="2"/>
  <c r="CM138" i="2" s="1"/>
  <c r="CN138" i="2" s="1"/>
  <c r="CF139" i="2"/>
  <c r="CF140" i="2"/>
  <c r="CF141" i="2"/>
  <c r="CM141" i="2" s="1"/>
  <c r="CN141" i="2" s="1"/>
  <c r="CF142" i="2"/>
  <c r="CM142" i="2" s="1"/>
  <c r="CN142" i="2" s="1"/>
  <c r="CF143" i="2"/>
  <c r="CF8" i="2"/>
  <c r="BW9" i="2"/>
  <c r="CD9" i="2" s="1"/>
  <c r="CE9" i="2" s="1"/>
  <c r="BW10" i="2"/>
  <c r="CD10" i="2" s="1"/>
  <c r="CE10" i="2" s="1"/>
  <c r="BW11" i="2"/>
  <c r="CD11" i="2" s="1"/>
  <c r="CE11" i="2" s="1"/>
  <c r="BW12" i="2"/>
  <c r="BW13" i="2"/>
  <c r="CD13" i="2" s="1"/>
  <c r="CE13" i="2" s="1"/>
  <c r="BW14" i="2"/>
  <c r="CD14" i="2" s="1"/>
  <c r="CE14" i="2" s="1"/>
  <c r="BW15" i="2"/>
  <c r="CD15" i="2" s="1"/>
  <c r="CE15" i="2" s="1"/>
  <c r="BW16" i="2"/>
  <c r="BW17" i="2"/>
  <c r="CD17" i="2" s="1"/>
  <c r="CE17" i="2" s="1"/>
  <c r="BW18" i="2"/>
  <c r="CD18" i="2" s="1"/>
  <c r="CE18" i="2" s="1"/>
  <c r="BW19" i="2"/>
  <c r="CD19" i="2" s="1"/>
  <c r="CE19" i="2" s="1"/>
  <c r="BW20" i="2"/>
  <c r="BW21" i="2"/>
  <c r="CD21" i="2" s="1"/>
  <c r="CE21" i="2" s="1"/>
  <c r="BW22" i="2"/>
  <c r="CD22" i="2" s="1"/>
  <c r="CE22" i="2" s="1"/>
  <c r="BW23" i="2"/>
  <c r="CD23" i="2" s="1"/>
  <c r="CE23" i="2" s="1"/>
  <c r="BW24" i="2"/>
  <c r="BW25" i="2"/>
  <c r="CD25" i="2" s="1"/>
  <c r="CE25" i="2" s="1"/>
  <c r="BW26" i="2"/>
  <c r="CD26" i="2" s="1"/>
  <c r="CE26" i="2" s="1"/>
  <c r="BW27" i="2"/>
  <c r="CD27" i="2" s="1"/>
  <c r="CE27" i="2" s="1"/>
  <c r="BW28" i="2"/>
  <c r="BW29" i="2"/>
  <c r="CD29" i="2" s="1"/>
  <c r="CE29" i="2" s="1"/>
  <c r="BW30" i="2"/>
  <c r="CD30" i="2" s="1"/>
  <c r="CE30" i="2" s="1"/>
  <c r="BW31" i="2"/>
  <c r="CD31" i="2" s="1"/>
  <c r="CE31" i="2" s="1"/>
  <c r="BW32" i="2"/>
  <c r="BW33" i="2"/>
  <c r="CD33" i="2" s="1"/>
  <c r="CE33" i="2" s="1"/>
  <c r="BW34" i="2"/>
  <c r="BW35" i="2"/>
  <c r="CD35" i="2" s="1"/>
  <c r="CE35" i="2" s="1"/>
  <c r="BW36" i="2"/>
  <c r="BW37" i="2"/>
  <c r="CD37" i="2" s="1"/>
  <c r="CE37" i="2" s="1"/>
  <c r="BW38" i="2"/>
  <c r="CD38" i="2" s="1"/>
  <c r="CE38" i="2" s="1"/>
  <c r="BW39" i="2"/>
  <c r="CD39" i="2" s="1"/>
  <c r="CE39" i="2" s="1"/>
  <c r="BW40" i="2"/>
  <c r="BW41" i="2"/>
  <c r="CD41" i="2" s="1"/>
  <c r="CE41" i="2" s="1"/>
  <c r="BW42" i="2"/>
  <c r="BW43" i="2"/>
  <c r="CD43" i="2" s="1"/>
  <c r="CE43" i="2" s="1"/>
  <c r="BW44" i="2"/>
  <c r="BW45" i="2"/>
  <c r="CD45" i="2" s="1"/>
  <c r="CE45" i="2" s="1"/>
  <c r="BW46" i="2"/>
  <c r="CD46" i="2" s="1"/>
  <c r="CE46" i="2" s="1"/>
  <c r="BW47" i="2"/>
  <c r="CD47" i="2" s="1"/>
  <c r="CE47" i="2" s="1"/>
  <c r="BW48" i="2"/>
  <c r="BW49" i="2"/>
  <c r="CD49" i="2" s="1"/>
  <c r="CE49" i="2" s="1"/>
  <c r="BW50" i="2"/>
  <c r="BW51" i="2"/>
  <c r="CD51" i="2" s="1"/>
  <c r="CE51" i="2" s="1"/>
  <c r="BW52" i="2"/>
  <c r="BW53" i="2"/>
  <c r="CD53" i="2" s="1"/>
  <c r="CE53" i="2" s="1"/>
  <c r="BW54" i="2"/>
  <c r="CD54" i="2" s="1"/>
  <c r="CE54" i="2" s="1"/>
  <c r="BW55" i="2"/>
  <c r="CD55" i="2" s="1"/>
  <c r="CE55" i="2" s="1"/>
  <c r="BW56" i="2"/>
  <c r="BW57" i="2"/>
  <c r="CD57" i="2" s="1"/>
  <c r="CE57" i="2" s="1"/>
  <c r="BW58" i="2"/>
  <c r="BW59" i="2"/>
  <c r="CD59" i="2" s="1"/>
  <c r="CE59" i="2" s="1"/>
  <c r="BW60" i="2"/>
  <c r="BW61" i="2"/>
  <c r="CD61" i="2" s="1"/>
  <c r="CE61" i="2" s="1"/>
  <c r="BW62" i="2"/>
  <c r="CD62" i="2" s="1"/>
  <c r="CE62" i="2" s="1"/>
  <c r="BW63" i="2"/>
  <c r="CD63" i="2" s="1"/>
  <c r="CE63" i="2" s="1"/>
  <c r="BW64" i="2"/>
  <c r="BW65" i="2"/>
  <c r="CD65" i="2" s="1"/>
  <c r="CE65" i="2" s="1"/>
  <c r="BW66" i="2"/>
  <c r="BW67" i="2"/>
  <c r="CD67" i="2" s="1"/>
  <c r="CE67" i="2" s="1"/>
  <c r="BW68" i="2"/>
  <c r="BW69" i="2"/>
  <c r="CD69" i="2" s="1"/>
  <c r="CE69" i="2" s="1"/>
  <c r="BW70" i="2"/>
  <c r="CD70" i="2" s="1"/>
  <c r="CE70" i="2" s="1"/>
  <c r="BW71" i="2"/>
  <c r="CD71" i="2" s="1"/>
  <c r="CE71" i="2" s="1"/>
  <c r="BW72" i="2"/>
  <c r="BW73" i="2"/>
  <c r="CD73" i="2" s="1"/>
  <c r="CE73" i="2" s="1"/>
  <c r="BW74" i="2"/>
  <c r="BW75" i="2"/>
  <c r="CD75" i="2" s="1"/>
  <c r="CE75" i="2" s="1"/>
  <c r="BW76" i="2"/>
  <c r="BW77" i="2"/>
  <c r="CD77" i="2" s="1"/>
  <c r="CE77" i="2" s="1"/>
  <c r="BW78" i="2"/>
  <c r="CD78" i="2" s="1"/>
  <c r="CE78" i="2" s="1"/>
  <c r="BW79" i="2"/>
  <c r="BW80" i="2"/>
  <c r="BW81" i="2"/>
  <c r="CD81" i="2" s="1"/>
  <c r="CE81" i="2" s="1"/>
  <c r="BW82" i="2"/>
  <c r="CD82" i="2" s="1"/>
  <c r="CE82" i="2" s="1"/>
  <c r="BW83" i="2"/>
  <c r="CD83" i="2" s="1"/>
  <c r="CE83" i="2" s="1"/>
  <c r="BW84" i="2"/>
  <c r="BW85" i="2"/>
  <c r="CD85" i="2" s="1"/>
  <c r="CE85" i="2" s="1"/>
  <c r="BW86" i="2"/>
  <c r="CD86" i="2" s="1"/>
  <c r="CE86" i="2" s="1"/>
  <c r="BW87" i="2"/>
  <c r="BW88" i="2"/>
  <c r="BW89" i="2"/>
  <c r="CD89" i="2" s="1"/>
  <c r="CE89" i="2" s="1"/>
  <c r="BW90" i="2"/>
  <c r="CD90" i="2" s="1"/>
  <c r="CE90" i="2" s="1"/>
  <c r="BW91" i="2"/>
  <c r="CD91" i="2" s="1"/>
  <c r="CE91" i="2" s="1"/>
  <c r="BW92" i="2"/>
  <c r="BW93" i="2"/>
  <c r="CD93" i="2" s="1"/>
  <c r="CE93" i="2" s="1"/>
  <c r="BW94" i="2"/>
  <c r="CD94" i="2" s="1"/>
  <c r="CE94" i="2" s="1"/>
  <c r="BW95" i="2"/>
  <c r="CD95" i="2" s="1"/>
  <c r="CE95" i="2" s="1"/>
  <c r="BW96" i="2"/>
  <c r="BW97" i="2"/>
  <c r="CD97" i="2" s="1"/>
  <c r="CE97" i="2" s="1"/>
  <c r="BW98" i="2"/>
  <c r="CD98" i="2" s="1"/>
  <c r="CE98" i="2" s="1"/>
  <c r="BW99" i="2"/>
  <c r="BW100" i="2"/>
  <c r="BW101" i="2"/>
  <c r="CD101" i="2" s="1"/>
  <c r="CE101" i="2" s="1"/>
  <c r="BW102" i="2"/>
  <c r="CD102" i="2" s="1"/>
  <c r="CE102" i="2" s="1"/>
  <c r="BW103" i="2"/>
  <c r="CD103" i="2" s="1"/>
  <c r="CE103" i="2" s="1"/>
  <c r="BW104" i="2"/>
  <c r="BW105" i="2"/>
  <c r="CD105" i="2" s="1"/>
  <c r="CE105" i="2" s="1"/>
  <c r="BW106" i="2"/>
  <c r="CD106" i="2" s="1"/>
  <c r="CE106" i="2" s="1"/>
  <c r="BW107" i="2"/>
  <c r="CD107" i="2" s="1"/>
  <c r="CE107" i="2" s="1"/>
  <c r="BW108" i="2"/>
  <c r="BW109" i="2"/>
  <c r="CD109" i="2" s="1"/>
  <c r="CE109" i="2" s="1"/>
  <c r="BW110" i="2"/>
  <c r="CD110" i="2" s="1"/>
  <c r="CE110" i="2" s="1"/>
  <c r="BW111" i="2"/>
  <c r="BW112" i="2"/>
  <c r="BW113" i="2"/>
  <c r="CD113" i="2" s="1"/>
  <c r="CE113" i="2" s="1"/>
  <c r="BW114" i="2"/>
  <c r="CD114" i="2" s="1"/>
  <c r="CE114" i="2" s="1"/>
  <c r="BW115" i="2"/>
  <c r="CD115" i="2" s="1"/>
  <c r="CE115" i="2" s="1"/>
  <c r="BW116" i="2"/>
  <c r="BW117" i="2"/>
  <c r="CD117" i="2" s="1"/>
  <c r="CE117" i="2" s="1"/>
  <c r="BW118" i="2"/>
  <c r="CD118" i="2" s="1"/>
  <c r="CE118" i="2" s="1"/>
  <c r="BW119" i="2"/>
  <c r="BW120" i="2"/>
  <c r="BW121" i="2"/>
  <c r="CD121" i="2" s="1"/>
  <c r="CE121" i="2" s="1"/>
  <c r="BW122" i="2"/>
  <c r="CD122" i="2" s="1"/>
  <c r="CE122" i="2" s="1"/>
  <c r="BW123" i="2"/>
  <c r="CD123" i="2" s="1"/>
  <c r="CE123" i="2" s="1"/>
  <c r="BW124" i="2"/>
  <c r="BW125" i="2"/>
  <c r="CD125" i="2" s="1"/>
  <c r="CE125" i="2" s="1"/>
  <c r="BW126" i="2"/>
  <c r="CD126" i="2" s="1"/>
  <c r="CE126" i="2" s="1"/>
  <c r="BW127" i="2"/>
  <c r="BW128" i="2"/>
  <c r="BW129" i="2"/>
  <c r="CD129" i="2" s="1"/>
  <c r="CE129" i="2" s="1"/>
  <c r="BW130" i="2"/>
  <c r="CD130" i="2" s="1"/>
  <c r="CE130" i="2" s="1"/>
  <c r="BW131" i="2"/>
  <c r="CD131" i="2" s="1"/>
  <c r="CE131" i="2" s="1"/>
  <c r="BW132" i="2"/>
  <c r="BW133" i="2"/>
  <c r="CD133" i="2" s="1"/>
  <c r="CE133" i="2" s="1"/>
  <c r="BW134" i="2"/>
  <c r="CD134" i="2" s="1"/>
  <c r="CE134" i="2" s="1"/>
  <c r="BW135" i="2"/>
  <c r="CD135" i="2" s="1"/>
  <c r="CE135" i="2" s="1"/>
  <c r="BW136" i="2"/>
  <c r="BW137" i="2"/>
  <c r="CD137" i="2" s="1"/>
  <c r="CE137" i="2" s="1"/>
  <c r="BW138" i="2"/>
  <c r="CD138" i="2" s="1"/>
  <c r="CE138" i="2" s="1"/>
  <c r="BW139" i="2"/>
  <c r="CD139" i="2" s="1"/>
  <c r="CE139" i="2" s="1"/>
  <c r="BW140" i="2"/>
  <c r="BW141" i="2"/>
  <c r="CD141" i="2" s="1"/>
  <c r="CE141" i="2" s="1"/>
  <c r="BW142" i="2"/>
  <c r="CD142" i="2" s="1"/>
  <c r="CE142" i="2" s="1"/>
  <c r="BW143" i="2"/>
  <c r="CD143" i="2" s="1"/>
  <c r="CE143" i="2" s="1"/>
  <c r="BW8" i="2"/>
  <c r="BN9" i="2"/>
  <c r="BU9" i="2" s="1"/>
  <c r="BV9" i="2" s="1"/>
  <c r="BN10" i="2"/>
  <c r="BU10" i="2" s="1"/>
  <c r="BV10" i="2" s="1"/>
  <c r="BN11" i="2"/>
  <c r="BU11" i="2" s="1"/>
  <c r="BV11" i="2" s="1"/>
  <c r="BN12" i="2"/>
  <c r="BN13" i="2"/>
  <c r="BU13" i="2" s="1"/>
  <c r="BV13" i="2" s="1"/>
  <c r="BN14" i="2"/>
  <c r="BU14" i="2" s="1"/>
  <c r="BV14" i="2" s="1"/>
  <c r="BN15" i="2"/>
  <c r="BU15" i="2" s="1"/>
  <c r="BV15" i="2" s="1"/>
  <c r="BN16" i="2"/>
  <c r="BN17" i="2"/>
  <c r="BU17" i="2" s="1"/>
  <c r="BV17" i="2" s="1"/>
  <c r="BN18" i="2"/>
  <c r="BU18" i="2" s="1"/>
  <c r="BV18" i="2" s="1"/>
  <c r="BN19" i="2"/>
  <c r="BU19" i="2" s="1"/>
  <c r="BV19" i="2" s="1"/>
  <c r="BN20" i="2"/>
  <c r="BN21" i="2"/>
  <c r="BU21" i="2" s="1"/>
  <c r="BV21" i="2" s="1"/>
  <c r="BN22" i="2"/>
  <c r="BU22" i="2" s="1"/>
  <c r="BV22" i="2" s="1"/>
  <c r="BN23" i="2"/>
  <c r="BU23" i="2" s="1"/>
  <c r="BV23" i="2" s="1"/>
  <c r="BN24" i="2"/>
  <c r="BN25" i="2"/>
  <c r="BU25" i="2" s="1"/>
  <c r="BV25" i="2" s="1"/>
  <c r="BN26" i="2"/>
  <c r="BU26" i="2" s="1"/>
  <c r="BV26" i="2" s="1"/>
  <c r="BN27" i="2"/>
  <c r="BU27" i="2" s="1"/>
  <c r="BV27" i="2" s="1"/>
  <c r="BN28" i="2"/>
  <c r="BN29" i="2"/>
  <c r="BU29" i="2" s="1"/>
  <c r="BV29" i="2" s="1"/>
  <c r="BN30" i="2"/>
  <c r="BU30" i="2" s="1"/>
  <c r="BV30" i="2" s="1"/>
  <c r="BN31" i="2"/>
  <c r="BU31" i="2" s="1"/>
  <c r="BV31" i="2" s="1"/>
  <c r="BN32" i="2"/>
  <c r="BN33" i="2"/>
  <c r="BU33" i="2" s="1"/>
  <c r="BV33" i="2" s="1"/>
  <c r="BN34" i="2"/>
  <c r="BU34" i="2" s="1"/>
  <c r="BV34" i="2" s="1"/>
  <c r="BN35" i="2"/>
  <c r="BU35" i="2" s="1"/>
  <c r="BV35" i="2" s="1"/>
  <c r="BN36" i="2"/>
  <c r="BN37" i="2"/>
  <c r="BU37" i="2" s="1"/>
  <c r="BV37" i="2" s="1"/>
  <c r="BN38" i="2"/>
  <c r="BU38" i="2" s="1"/>
  <c r="BV38" i="2" s="1"/>
  <c r="BN39" i="2"/>
  <c r="BU39" i="2" s="1"/>
  <c r="BV39" i="2" s="1"/>
  <c r="BN40" i="2"/>
  <c r="BN41" i="2"/>
  <c r="BU41" i="2" s="1"/>
  <c r="BV41" i="2" s="1"/>
  <c r="BN42" i="2"/>
  <c r="BU42" i="2" s="1"/>
  <c r="BV42" i="2" s="1"/>
  <c r="BN43" i="2"/>
  <c r="BU43" i="2" s="1"/>
  <c r="BV43" i="2" s="1"/>
  <c r="BN44" i="2"/>
  <c r="BN45" i="2"/>
  <c r="BU45" i="2" s="1"/>
  <c r="BV45" i="2" s="1"/>
  <c r="BN46" i="2"/>
  <c r="BU46" i="2" s="1"/>
  <c r="BV46" i="2" s="1"/>
  <c r="BN47" i="2"/>
  <c r="BU47" i="2" s="1"/>
  <c r="BV47" i="2" s="1"/>
  <c r="BN48" i="2"/>
  <c r="BN49" i="2"/>
  <c r="BU49" i="2" s="1"/>
  <c r="BV49" i="2" s="1"/>
  <c r="BN50" i="2"/>
  <c r="BU50" i="2" s="1"/>
  <c r="BV50" i="2" s="1"/>
  <c r="BN51" i="2"/>
  <c r="BU51" i="2" s="1"/>
  <c r="BV51" i="2" s="1"/>
  <c r="BN52" i="2"/>
  <c r="BN53" i="2"/>
  <c r="BU53" i="2" s="1"/>
  <c r="BV53" i="2" s="1"/>
  <c r="BN54" i="2"/>
  <c r="BU54" i="2" s="1"/>
  <c r="BV54" i="2" s="1"/>
  <c r="BN55" i="2"/>
  <c r="BU55" i="2" s="1"/>
  <c r="BV55" i="2" s="1"/>
  <c r="BN56" i="2"/>
  <c r="BN57" i="2"/>
  <c r="BU57" i="2" s="1"/>
  <c r="BV57" i="2" s="1"/>
  <c r="BN58" i="2"/>
  <c r="BU58" i="2" s="1"/>
  <c r="BV58" i="2" s="1"/>
  <c r="BN59" i="2"/>
  <c r="BU59" i="2" s="1"/>
  <c r="BV59" i="2" s="1"/>
  <c r="BN60" i="2"/>
  <c r="BN61" i="2"/>
  <c r="BU61" i="2" s="1"/>
  <c r="BV61" i="2" s="1"/>
  <c r="BN62" i="2"/>
  <c r="BU62" i="2" s="1"/>
  <c r="BV62" i="2" s="1"/>
  <c r="BN63" i="2"/>
  <c r="BU63" i="2" s="1"/>
  <c r="BV63" i="2" s="1"/>
  <c r="BN64" i="2"/>
  <c r="BN65" i="2"/>
  <c r="BU65" i="2" s="1"/>
  <c r="BV65" i="2" s="1"/>
  <c r="BN66" i="2"/>
  <c r="BU66" i="2" s="1"/>
  <c r="BV66" i="2" s="1"/>
  <c r="BN67" i="2"/>
  <c r="BU67" i="2" s="1"/>
  <c r="BV67" i="2" s="1"/>
  <c r="BN68" i="2"/>
  <c r="BN69" i="2"/>
  <c r="BU69" i="2" s="1"/>
  <c r="BV69" i="2" s="1"/>
  <c r="BN70" i="2"/>
  <c r="BU70" i="2" s="1"/>
  <c r="BV70" i="2" s="1"/>
  <c r="BN71" i="2"/>
  <c r="BU71" i="2" s="1"/>
  <c r="BV71" i="2" s="1"/>
  <c r="BN72" i="2"/>
  <c r="BN73" i="2"/>
  <c r="BU73" i="2" s="1"/>
  <c r="BV73" i="2" s="1"/>
  <c r="BN74" i="2"/>
  <c r="BU74" i="2" s="1"/>
  <c r="BV74" i="2" s="1"/>
  <c r="BN75" i="2"/>
  <c r="BU75" i="2" s="1"/>
  <c r="BV75" i="2" s="1"/>
  <c r="BN76" i="2"/>
  <c r="BN77" i="2"/>
  <c r="BU77" i="2" s="1"/>
  <c r="BV77" i="2" s="1"/>
  <c r="BN78" i="2"/>
  <c r="BU78" i="2" s="1"/>
  <c r="BV78" i="2" s="1"/>
  <c r="BN79" i="2"/>
  <c r="BU79" i="2" s="1"/>
  <c r="BV79" i="2" s="1"/>
  <c r="BN80" i="2"/>
  <c r="BN81" i="2"/>
  <c r="BU81" i="2" s="1"/>
  <c r="BV81" i="2" s="1"/>
  <c r="BN82" i="2"/>
  <c r="BU82" i="2" s="1"/>
  <c r="BV82" i="2" s="1"/>
  <c r="BN83" i="2"/>
  <c r="BU83" i="2" s="1"/>
  <c r="BV83" i="2" s="1"/>
  <c r="BN84" i="2"/>
  <c r="BN85" i="2"/>
  <c r="BU85" i="2" s="1"/>
  <c r="BV85" i="2" s="1"/>
  <c r="BN86" i="2"/>
  <c r="BU86" i="2" s="1"/>
  <c r="BV86" i="2" s="1"/>
  <c r="BN87" i="2"/>
  <c r="BU87" i="2" s="1"/>
  <c r="BV87" i="2" s="1"/>
  <c r="BN88" i="2"/>
  <c r="BN89" i="2"/>
  <c r="BU89" i="2" s="1"/>
  <c r="BV89" i="2" s="1"/>
  <c r="BN90" i="2"/>
  <c r="BU90" i="2" s="1"/>
  <c r="BV90" i="2" s="1"/>
  <c r="BN91" i="2"/>
  <c r="BU91" i="2" s="1"/>
  <c r="BV91" i="2" s="1"/>
  <c r="BN92" i="2"/>
  <c r="BN93" i="2"/>
  <c r="BU93" i="2" s="1"/>
  <c r="BV93" i="2" s="1"/>
  <c r="BN94" i="2"/>
  <c r="BU94" i="2" s="1"/>
  <c r="BV94" i="2" s="1"/>
  <c r="BN95" i="2"/>
  <c r="BU95" i="2" s="1"/>
  <c r="BV95" i="2" s="1"/>
  <c r="BN96" i="2"/>
  <c r="BN97" i="2"/>
  <c r="BU97" i="2" s="1"/>
  <c r="BV97" i="2" s="1"/>
  <c r="BN98" i="2"/>
  <c r="BU98" i="2" s="1"/>
  <c r="BV98" i="2" s="1"/>
  <c r="BN99" i="2"/>
  <c r="BU99" i="2" s="1"/>
  <c r="BV99" i="2" s="1"/>
  <c r="BN100" i="2"/>
  <c r="BN101" i="2"/>
  <c r="BU101" i="2" s="1"/>
  <c r="BV101" i="2" s="1"/>
  <c r="BN102" i="2"/>
  <c r="BU102" i="2" s="1"/>
  <c r="BV102" i="2" s="1"/>
  <c r="BN103" i="2"/>
  <c r="BU103" i="2" s="1"/>
  <c r="BV103" i="2" s="1"/>
  <c r="BN104" i="2"/>
  <c r="BN105" i="2"/>
  <c r="BU105" i="2" s="1"/>
  <c r="BV105" i="2" s="1"/>
  <c r="BN106" i="2"/>
  <c r="BU106" i="2" s="1"/>
  <c r="BV106" i="2" s="1"/>
  <c r="BN107" i="2"/>
  <c r="BU107" i="2" s="1"/>
  <c r="BV107" i="2" s="1"/>
  <c r="BN108" i="2"/>
  <c r="BN109" i="2"/>
  <c r="BU109" i="2" s="1"/>
  <c r="BV109" i="2" s="1"/>
  <c r="BN110" i="2"/>
  <c r="BU110" i="2" s="1"/>
  <c r="BV110" i="2" s="1"/>
  <c r="BN111" i="2"/>
  <c r="BU111" i="2" s="1"/>
  <c r="BV111" i="2" s="1"/>
  <c r="BN112" i="2"/>
  <c r="BN113" i="2"/>
  <c r="BU113" i="2" s="1"/>
  <c r="BV113" i="2" s="1"/>
  <c r="BN114" i="2"/>
  <c r="BU114" i="2" s="1"/>
  <c r="BV114" i="2" s="1"/>
  <c r="BN115" i="2"/>
  <c r="BU115" i="2" s="1"/>
  <c r="BV115" i="2" s="1"/>
  <c r="BN116" i="2"/>
  <c r="BN117" i="2"/>
  <c r="BU117" i="2" s="1"/>
  <c r="BV117" i="2" s="1"/>
  <c r="BN118" i="2"/>
  <c r="BU118" i="2" s="1"/>
  <c r="BV118" i="2" s="1"/>
  <c r="BN119" i="2"/>
  <c r="BU119" i="2" s="1"/>
  <c r="BV119" i="2" s="1"/>
  <c r="BN120" i="2"/>
  <c r="BN121" i="2"/>
  <c r="BU121" i="2" s="1"/>
  <c r="BV121" i="2" s="1"/>
  <c r="BN122" i="2"/>
  <c r="BU122" i="2" s="1"/>
  <c r="BV122" i="2" s="1"/>
  <c r="BN123" i="2"/>
  <c r="BU123" i="2" s="1"/>
  <c r="BV123" i="2" s="1"/>
  <c r="BN124" i="2"/>
  <c r="BN125" i="2"/>
  <c r="BU125" i="2" s="1"/>
  <c r="BV125" i="2" s="1"/>
  <c r="BN126" i="2"/>
  <c r="BU126" i="2" s="1"/>
  <c r="BV126" i="2" s="1"/>
  <c r="BN127" i="2"/>
  <c r="BU127" i="2" s="1"/>
  <c r="BV127" i="2" s="1"/>
  <c r="BN128" i="2"/>
  <c r="BN129" i="2"/>
  <c r="BU129" i="2" s="1"/>
  <c r="BV129" i="2" s="1"/>
  <c r="BN130" i="2"/>
  <c r="BU130" i="2" s="1"/>
  <c r="BV130" i="2" s="1"/>
  <c r="BN131" i="2"/>
  <c r="BU131" i="2" s="1"/>
  <c r="BV131" i="2" s="1"/>
  <c r="BN132" i="2"/>
  <c r="BN133" i="2"/>
  <c r="BU133" i="2" s="1"/>
  <c r="BV133" i="2" s="1"/>
  <c r="BN134" i="2"/>
  <c r="BU134" i="2" s="1"/>
  <c r="BV134" i="2" s="1"/>
  <c r="BN135" i="2"/>
  <c r="BU135" i="2" s="1"/>
  <c r="BV135" i="2" s="1"/>
  <c r="BN136" i="2"/>
  <c r="BN137" i="2"/>
  <c r="BU137" i="2" s="1"/>
  <c r="BV137" i="2" s="1"/>
  <c r="BN138" i="2"/>
  <c r="BU138" i="2" s="1"/>
  <c r="BV138" i="2" s="1"/>
  <c r="BN139" i="2"/>
  <c r="BU139" i="2" s="1"/>
  <c r="BV139" i="2" s="1"/>
  <c r="BN140" i="2"/>
  <c r="BN141" i="2"/>
  <c r="BU141" i="2" s="1"/>
  <c r="BV141" i="2" s="1"/>
  <c r="BN142" i="2"/>
  <c r="BU142" i="2" s="1"/>
  <c r="BV142" i="2" s="1"/>
  <c r="BN143" i="2"/>
  <c r="BU143" i="2" s="1"/>
  <c r="BV143" i="2" s="1"/>
  <c r="BN8" i="2"/>
  <c r="BE9" i="2"/>
  <c r="BL9" i="2" s="1"/>
  <c r="BM9" i="2" s="1"/>
  <c r="BE10" i="2"/>
  <c r="BL10" i="2" s="1"/>
  <c r="BM10" i="2" s="1"/>
  <c r="BE11" i="2"/>
  <c r="BE12" i="2"/>
  <c r="BE13" i="2"/>
  <c r="BL13" i="2" s="1"/>
  <c r="BM13" i="2" s="1"/>
  <c r="BE14" i="2"/>
  <c r="BL14" i="2" s="1"/>
  <c r="BM14" i="2" s="1"/>
  <c r="BE15" i="2"/>
  <c r="BE16" i="2"/>
  <c r="BE17" i="2"/>
  <c r="BL17" i="2" s="1"/>
  <c r="BM17" i="2" s="1"/>
  <c r="BE18" i="2"/>
  <c r="BL18" i="2" s="1"/>
  <c r="BM18" i="2" s="1"/>
  <c r="BE19" i="2"/>
  <c r="BE20" i="2"/>
  <c r="BE21" i="2"/>
  <c r="BL21" i="2" s="1"/>
  <c r="BM21" i="2" s="1"/>
  <c r="BE22" i="2"/>
  <c r="BL22" i="2" s="1"/>
  <c r="BM22" i="2" s="1"/>
  <c r="BE23" i="2"/>
  <c r="BE24" i="2"/>
  <c r="BE25" i="2"/>
  <c r="BL25" i="2" s="1"/>
  <c r="BM25" i="2" s="1"/>
  <c r="BE26" i="2"/>
  <c r="BL26" i="2" s="1"/>
  <c r="BM26" i="2" s="1"/>
  <c r="BE27" i="2"/>
  <c r="BE28" i="2"/>
  <c r="BE29" i="2"/>
  <c r="BL29" i="2" s="1"/>
  <c r="BM29" i="2" s="1"/>
  <c r="BE30" i="2"/>
  <c r="BL30" i="2" s="1"/>
  <c r="BM30" i="2" s="1"/>
  <c r="BE31" i="2"/>
  <c r="BE32" i="2"/>
  <c r="BE33" i="2"/>
  <c r="BL33" i="2" s="1"/>
  <c r="BM33" i="2" s="1"/>
  <c r="BE34" i="2"/>
  <c r="BL34" i="2" s="1"/>
  <c r="BM34" i="2" s="1"/>
  <c r="BE35" i="2"/>
  <c r="BE36" i="2"/>
  <c r="BE37" i="2"/>
  <c r="BL37" i="2" s="1"/>
  <c r="BM37" i="2" s="1"/>
  <c r="BE38" i="2"/>
  <c r="BL38" i="2" s="1"/>
  <c r="BM38" i="2" s="1"/>
  <c r="BE39" i="2"/>
  <c r="BE40" i="2"/>
  <c r="BE41" i="2"/>
  <c r="BL41" i="2" s="1"/>
  <c r="BM41" i="2" s="1"/>
  <c r="BE42" i="2"/>
  <c r="BL42" i="2" s="1"/>
  <c r="BM42" i="2" s="1"/>
  <c r="BE43" i="2"/>
  <c r="BE44" i="2"/>
  <c r="BE45" i="2"/>
  <c r="BL45" i="2" s="1"/>
  <c r="BM45" i="2" s="1"/>
  <c r="BE46" i="2"/>
  <c r="BL46" i="2" s="1"/>
  <c r="BM46" i="2" s="1"/>
  <c r="BE47" i="2"/>
  <c r="BE48" i="2"/>
  <c r="BE49" i="2"/>
  <c r="BL49" i="2" s="1"/>
  <c r="BM49" i="2" s="1"/>
  <c r="BE50" i="2"/>
  <c r="BL50" i="2" s="1"/>
  <c r="BM50" i="2" s="1"/>
  <c r="BE51" i="2"/>
  <c r="BE52" i="2"/>
  <c r="BE53" i="2"/>
  <c r="BL53" i="2" s="1"/>
  <c r="BM53" i="2" s="1"/>
  <c r="BE54" i="2"/>
  <c r="BL54" i="2" s="1"/>
  <c r="BM54" i="2" s="1"/>
  <c r="BE55" i="2"/>
  <c r="BE56" i="2"/>
  <c r="BE57" i="2"/>
  <c r="BL57" i="2" s="1"/>
  <c r="BM57" i="2" s="1"/>
  <c r="BE58" i="2"/>
  <c r="BL58" i="2" s="1"/>
  <c r="BM58" i="2" s="1"/>
  <c r="BE59" i="2"/>
  <c r="BE60" i="2"/>
  <c r="BE61" i="2"/>
  <c r="BL61" i="2" s="1"/>
  <c r="BM61" i="2" s="1"/>
  <c r="BE62" i="2"/>
  <c r="BL62" i="2" s="1"/>
  <c r="BM62" i="2" s="1"/>
  <c r="BE63" i="2"/>
  <c r="BE64" i="2"/>
  <c r="BE65" i="2"/>
  <c r="BL65" i="2" s="1"/>
  <c r="BM65" i="2" s="1"/>
  <c r="BE66" i="2"/>
  <c r="BL66" i="2" s="1"/>
  <c r="BM66" i="2" s="1"/>
  <c r="BE67" i="2"/>
  <c r="BE68" i="2"/>
  <c r="BE69" i="2"/>
  <c r="BL69" i="2" s="1"/>
  <c r="BM69" i="2" s="1"/>
  <c r="BE70" i="2"/>
  <c r="BL70" i="2" s="1"/>
  <c r="BM70" i="2" s="1"/>
  <c r="BE71" i="2"/>
  <c r="BE72" i="2"/>
  <c r="BE73" i="2"/>
  <c r="BL73" i="2" s="1"/>
  <c r="BM73" i="2" s="1"/>
  <c r="BE74" i="2"/>
  <c r="BL74" i="2" s="1"/>
  <c r="BM74" i="2" s="1"/>
  <c r="BE75" i="2"/>
  <c r="BE76" i="2"/>
  <c r="BE77" i="2"/>
  <c r="BL77" i="2" s="1"/>
  <c r="BM77" i="2" s="1"/>
  <c r="BE78" i="2"/>
  <c r="BL78" i="2" s="1"/>
  <c r="BM78" i="2" s="1"/>
  <c r="BE79" i="2"/>
  <c r="BE80" i="2"/>
  <c r="BE81" i="2"/>
  <c r="BL81" i="2" s="1"/>
  <c r="BM81" i="2" s="1"/>
  <c r="BE82" i="2"/>
  <c r="BL82" i="2" s="1"/>
  <c r="BM82" i="2" s="1"/>
  <c r="BE83" i="2"/>
  <c r="BE84" i="2"/>
  <c r="BE85" i="2"/>
  <c r="BL85" i="2" s="1"/>
  <c r="BM85" i="2" s="1"/>
  <c r="BE86" i="2"/>
  <c r="BL86" i="2" s="1"/>
  <c r="BM86" i="2" s="1"/>
  <c r="BE87" i="2"/>
  <c r="BE88" i="2"/>
  <c r="BE89" i="2"/>
  <c r="BL89" i="2" s="1"/>
  <c r="BM89" i="2" s="1"/>
  <c r="BE90" i="2"/>
  <c r="BL90" i="2" s="1"/>
  <c r="BM90" i="2" s="1"/>
  <c r="BE91" i="2"/>
  <c r="BE92" i="2"/>
  <c r="BE93" i="2"/>
  <c r="BL93" i="2" s="1"/>
  <c r="BM93" i="2" s="1"/>
  <c r="BE94" i="2"/>
  <c r="BL94" i="2" s="1"/>
  <c r="BM94" i="2" s="1"/>
  <c r="BE95" i="2"/>
  <c r="BE96" i="2"/>
  <c r="BE97" i="2"/>
  <c r="BL97" i="2" s="1"/>
  <c r="BM97" i="2" s="1"/>
  <c r="BE98" i="2"/>
  <c r="BL98" i="2" s="1"/>
  <c r="BM98" i="2" s="1"/>
  <c r="BE99" i="2"/>
  <c r="BE100" i="2"/>
  <c r="BE101" i="2"/>
  <c r="BL101" i="2" s="1"/>
  <c r="BM101" i="2" s="1"/>
  <c r="BE102" i="2"/>
  <c r="BL102" i="2" s="1"/>
  <c r="BM102" i="2" s="1"/>
  <c r="BE103" i="2"/>
  <c r="BE104" i="2"/>
  <c r="BE105" i="2"/>
  <c r="BL105" i="2" s="1"/>
  <c r="BM105" i="2" s="1"/>
  <c r="BE106" i="2"/>
  <c r="BL106" i="2" s="1"/>
  <c r="BM106" i="2" s="1"/>
  <c r="BE107" i="2"/>
  <c r="BE108" i="2"/>
  <c r="BE109" i="2"/>
  <c r="BL109" i="2" s="1"/>
  <c r="BM109" i="2" s="1"/>
  <c r="BE110" i="2"/>
  <c r="BL110" i="2" s="1"/>
  <c r="BM110" i="2" s="1"/>
  <c r="BE111" i="2"/>
  <c r="BE112" i="2"/>
  <c r="BE113" i="2"/>
  <c r="BL113" i="2" s="1"/>
  <c r="BM113" i="2" s="1"/>
  <c r="BE114" i="2"/>
  <c r="BL114" i="2" s="1"/>
  <c r="BM114" i="2" s="1"/>
  <c r="BE115" i="2"/>
  <c r="BE116" i="2"/>
  <c r="BE117" i="2"/>
  <c r="BL117" i="2" s="1"/>
  <c r="BM117" i="2" s="1"/>
  <c r="BE118" i="2"/>
  <c r="BL118" i="2" s="1"/>
  <c r="BM118" i="2" s="1"/>
  <c r="BE119" i="2"/>
  <c r="BE120" i="2"/>
  <c r="BE121" i="2"/>
  <c r="BL121" i="2" s="1"/>
  <c r="BM121" i="2" s="1"/>
  <c r="BE122" i="2"/>
  <c r="BL122" i="2" s="1"/>
  <c r="BM122" i="2" s="1"/>
  <c r="BE123" i="2"/>
  <c r="BE124" i="2"/>
  <c r="BE125" i="2"/>
  <c r="BL125" i="2" s="1"/>
  <c r="BM125" i="2" s="1"/>
  <c r="BE126" i="2"/>
  <c r="BL126" i="2" s="1"/>
  <c r="BM126" i="2" s="1"/>
  <c r="BE127" i="2"/>
  <c r="BE128" i="2"/>
  <c r="BE129" i="2"/>
  <c r="BL129" i="2" s="1"/>
  <c r="BM129" i="2" s="1"/>
  <c r="BE130" i="2"/>
  <c r="BL130" i="2" s="1"/>
  <c r="BM130" i="2" s="1"/>
  <c r="BE131" i="2"/>
  <c r="BE132" i="2"/>
  <c r="BE133" i="2"/>
  <c r="BL133" i="2" s="1"/>
  <c r="BM133" i="2" s="1"/>
  <c r="BE134" i="2"/>
  <c r="BL134" i="2" s="1"/>
  <c r="BM134" i="2" s="1"/>
  <c r="BE135" i="2"/>
  <c r="BE136" i="2"/>
  <c r="BE137" i="2"/>
  <c r="BL137" i="2" s="1"/>
  <c r="BM137" i="2" s="1"/>
  <c r="BE138" i="2"/>
  <c r="BL138" i="2" s="1"/>
  <c r="BM138" i="2" s="1"/>
  <c r="BE139" i="2"/>
  <c r="BE140" i="2"/>
  <c r="BE141" i="2"/>
  <c r="BL141" i="2" s="1"/>
  <c r="BM141" i="2" s="1"/>
  <c r="BE142" i="2"/>
  <c r="BL142" i="2" s="1"/>
  <c r="BM142" i="2" s="1"/>
  <c r="BE143" i="2"/>
  <c r="BE8" i="2"/>
  <c r="AV9" i="2"/>
  <c r="AV10" i="2"/>
  <c r="AV11" i="2"/>
  <c r="BC11" i="2" s="1"/>
  <c r="BD11" i="2" s="1"/>
  <c r="AV12" i="2"/>
  <c r="BC12" i="2" s="1"/>
  <c r="BD12" i="2" s="1"/>
  <c r="AV13" i="2"/>
  <c r="AV14" i="2"/>
  <c r="BC14" i="2" s="1"/>
  <c r="BD14" i="2" s="1"/>
  <c r="AV15" i="2"/>
  <c r="BC15" i="2" s="1"/>
  <c r="BD15" i="2" s="1"/>
  <c r="AV16" i="2"/>
  <c r="BC16" i="2" s="1"/>
  <c r="BD16" i="2" s="1"/>
  <c r="AV17" i="2"/>
  <c r="AV18" i="2"/>
  <c r="BC18" i="2" s="1"/>
  <c r="BD18" i="2" s="1"/>
  <c r="AV19" i="2"/>
  <c r="BC19" i="2" s="1"/>
  <c r="BD19" i="2" s="1"/>
  <c r="AV20" i="2"/>
  <c r="BC20" i="2" s="1"/>
  <c r="BD20" i="2" s="1"/>
  <c r="AV21" i="2"/>
  <c r="BC21" i="2" s="1"/>
  <c r="BD21" i="2" s="1"/>
  <c r="AV22" i="2"/>
  <c r="AV23" i="2"/>
  <c r="BC23" i="2" s="1"/>
  <c r="BD23" i="2" s="1"/>
  <c r="AV24" i="2"/>
  <c r="BC24" i="2" s="1"/>
  <c r="BD24" i="2" s="1"/>
  <c r="AV25" i="2"/>
  <c r="AV26" i="2"/>
  <c r="AV27" i="2"/>
  <c r="BC27" i="2" s="1"/>
  <c r="BD27" i="2" s="1"/>
  <c r="AV28" i="2"/>
  <c r="BC28" i="2" s="1"/>
  <c r="BD28" i="2" s="1"/>
  <c r="AV29" i="2"/>
  <c r="AV30" i="2"/>
  <c r="BC30" i="2" s="1"/>
  <c r="BD30" i="2" s="1"/>
  <c r="AV31" i="2"/>
  <c r="BC31" i="2" s="1"/>
  <c r="BD31" i="2" s="1"/>
  <c r="AV32" i="2"/>
  <c r="BC32" i="2" s="1"/>
  <c r="BD32" i="2" s="1"/>
  <c r="AV33" i="2"/>
  <c r="AV34" i="2"/>
  <c r="BC34" i="2" s="1"/>
  <c r="BD34" i="2" s="1"/>
  <c r="AV35" i="2"/>
  <c r="BC35" i="2" s="1"/>
  <c r="BD35" i="2" s="1"/>
  <c r="AV36" i="2"/>
  <c r="BC36" i="2" s="1"/>
  <c r="BD36" i="2" s="1"/>
  <c r="AV37" i="2"/>
  <c r="BC37" i="2" s="1"/>
  <c r="BD37" i="2" s="1"/>
  <c r="AV38" i="2"/>
  <c r="AV39" i="2"/>
  <c r="BC39" i="2" s="1"/>
  <c r="BD39" i="2" s="1"/>
  <c r="AV40" i="2"/>
  <c r="BC40" i="2" s="1"/>
  <c r="BD40" i="2" s="1"/>
  <c r="AV41" i="2"/>
  <c r="AV42" i="2"/>
  <c r="AV43" i="2"/>
  <c r="BC43" i="2" s="1"/>
  <c r="BD43" i="2" s="1"/>
  <c r="AV44" i="2"/>
  <c r="BC44" i="2" s="1"/>
  <c r="BD44" i="2" s="1"/>
  <c r="AV45" i="2"/>
  <c r="AV46" i="2"/>
  <c r="BC46" i="2" s="1"/>
  <c r="BD46" i="2" s="1"/>
  <c r="AV47" i="2"/>
  <c r="BC47" i="2" s="1"/>
  <c r="BD47" i="2" s="1"/>
  <c r="AV48" i="2"/>
  <c r="BC48" i="2" s="1"/>
  <c r="BD48" i="2" s="1"/>
  <c r="AV49" i="2"/>
  <c r="AV50" i="2"/>
  <c r="BC50" i="2" s="1"/>
  <c r="BD50" i="2" s="1"/>
  <c r="AV51" i="2"/>
  <c r="BC51" i="2" s="1"/>
  <c r="BD51" i="2" s="1"/>
  <c r="AV52" i="2"/>
  <c r="BC52" i="2" s="1"/>
  <c r="BD52" i="2" s="1"/>
  <c r="AV53" i="2"/>
  <c r="AV54" i="2"/>
  <c r="AV55" i="2"/>
  <c r="BC55" i="2" s="1"/>
  <c r="BD55" i="2" s="1"/>
  <c r="AV56" i="2"/>
  <c r="BC56" i="2" s="1"/>
  <c r="BD56" i="2" s="1"/>
  <c r="AV57" i="2"/>
  <c r="AV58" i="2"/>
  <c r="BC58" i="2" s="1"/>
  <c r="BD58" i="2" s="1"/>
  <c r="AV59" i="2"/>
  <c r="BC59" i="2" s="1"/>
  <c r="BD59" i="2" s="1"/>
  <c r="AV60" i="2"/>
  <c r="BC60" i="2" s="1"/>
  <c r="BD60" i="2" s="1"/>
  <c r="AV61" i="2"/>
  <c r="AV62" i="2"/>
  <c r="AV63" i="2"/>
  <c r="BC63" i="2" s="1"/>
  <c r="BD63" i="2" s="1"/>
  <c r="AV64" i="2"/>
  <c r="BC64" i="2" s="1"/>
  <c r="BD64" i="2" s="1"/>
  <c r="AV65" i="2"/>
  <c r="AV66" i="2"/>
  <c r="BC66" i="2" s="1"/>
  <c r="BD66" i="2" s="1"/>
  <c r="AV67" i="2"/>
  <c r="BC67" i="2" s="1"/>
  <c r="BD67" i="2" s="1"/>
  <c r="AV68" i="2"/>
  <c r="BC68" i="2" s="1"/>
  <c r="BD68" i="2" s="1"/>
  <c r="AV69" i="2"/>
  <c r="AV70" i="2"/>
  <c r="AV71" i="2"/>
  <c r="BC71" i="2" s="1"/>
  <c r="BD71" i="2" s="1"/>
  <c r="AV72" i="2"/>
  <c r="BC72" i="2" s="1"/>
  <c r="BD72" i="2" s="1"/>
  <c r="AV73" i="2"/>
  <c r="AV74" i="2"/>
  <c r="BC74" i="2" s="1"/>
  <c r="BD74" i="2" s="1"/>
  <c r="AV75" i="2"/>
  <c r="BC75" i="2" s="1"/>
  <c r="BD75" i="2" s="1"/>
  <c r="AV76" i="2"/>
  <c r="BC76" i="2" s="1"/>
  <c r="BD76" i="2" s="1"/>
  <c r="AV77" i="2"/>
  <c r="AV78" i="2"/>
  <c r="AV79" i="2"/>
  <c r="BC79" i="2" s="1"/>
  <c r="BD79" i="2" s="1"/>
  <c r="AV80" i="2"/>
  <c r="AV81" i="2"/>
  <c r="AV82" i="2"/>
  <c r="AV83" i="2"/>
  <c r="BC83" i="2" s="1"/>
  <c r="BD83" i="2" s="1"/>
  <c r="AV84" i="2"/>
  <c r="AV85" i="2"/>
  <c r="AV86" i="2"/>
  <c r="AV87" i="2"/>
  <c r="BC87" i="2" s="1"/>
  <c r="BD87" i="2" s="1"/>
  <c r="AV88" i="2"/>
  <c r="AV89" i="2"/>
  <c r="AV90" i="2"/>
  <c r="AV91" i="2"/>
  <c r="BC91" i="2" s="1"/>
  <c r="BD91" i="2" s="1"/>
  <c r="AV92" i="2"/>
  <c r="AV93" i="2"/>
  <c r="AV94" i="2"/>
  <c r="AV95" i="2"/>
  <c r="BC95" i="2" s="1"/>
  <c r="BD95" i="2" s="1"/>
  <c r="AV96" i="2"/>
  <c r="AV97" i="2"/>
  <c r="AV98" i="2"/>
  <c r="AV99" i="2"/>
  <c r="BC99" i="2" s="1"/>
  <c r="BD99" i="2" s="1"/>
  <c r="AV100" i="2"/>
  <c r="AV101" i="2"/>
  <c r="AV102" i="2"/>
  <c r="AV103" i="2"/>
  <c r="BC103" i="2" s="1"/>
  <c r="BD103" i="2" s="1"/>
  <c r="AV104" i="2"/>
  <c r="AV105" i="2"/>
  <c r="AV106" i="2"/>
  <c r="AV107" i="2"/>
  <c r="BC107" i="2" s="1"/>
  <c r="BD107" i="2" s="1"/>
  <c r="AV108" i="2"/>
  <c r="AV109" i="2"/>
  <c r="AV110" i="2"/>
  <c r="AV111" i="2"/>
  <c r="BC111" i="2" s="1"/>
  <c r="BD111" i="2" s="1"/>
  <c r="AV112" i="2"/>
  <c r="AV113" i="2"/>
  <c r="AV114" i="2"/>
  <c r="AV115" i="2"/>
  <c r="BC115" i="2" s="1"/>
  <c r="BD115" i="2" s="1"/>
  <c r="AV116" i="2"/>
  <c r="AV117" i="2"/>
  <c r="AV118" i="2"/>
  <c r="AV119" i="2"/>
  <c r="BC119" i="2" s="1"/>
  <c r="BD119" i="2" s="1"/>
  <c r="AV120" i="2"/>
  <c r="AV121" i="2"/>
  <c r="AV122" i="2"/>
  <c r="AV123" i="2"/>
  <c r="BC123" i="2" s="1"/>
  <c r="BD123" i="2" s="1"/>
  <c r="AV124" i="2"/>
  <c r="AV125" i="2"/>
  <c r="AV126" i="2"/>
  <c r="AV127" i="2"/>
  <c r="BC127" i="2" s="1"/>
  <c r="BD127" i="2" s="1"/>
  <c r="AV128" i="2"/>
  <c r="AV129" i="2"/>
  <c r="AV130" i="2"/>
  <c r="AV131" i="2"/>
  <c r="BC131" i="2" s="1"/>
  <c r="BD131" i="2" s="1"/>
  <c r="AV132" i="2"/>
  <c r="AV133" i="2"/>
  <c r="AV134" i="2"/>
  <c r="AV135" i="2"/>
  <c r="BC135" i="2" s="1"/>
  <c r="BD135" i="2" s="1"/>
  <c r="AV136" i="2"/>
  <c r="AV137" i="2"/>
  <c r="AV138" i="2"/>
  <c r="AV139" i="2"/>
  <c r="BC139" i="2" s="1"/>
  <c r="BD139" i="2" s="1"/>
  <c r="AV140" i="2"/>
  <c r="AV141" i="2"/>
  <c r="AV142" i="2"/>
  <c r="AV143" i="2"/>
  <c r="BC143" i="2" s="1"/>
  <c r="BD143" i="2" s="1"/>
  <c r="AV8" i="2"/>
  <c r="AM9" i="2"/>
  <c r="AT9" i="2" s="1"/>
  <c r="AU9" i="2" s="1"/>
  <c r="AM10" i="2"/>
  <c r="AT10" i="2" s="1"/>
  <c r="AU10" i="2" s="1"/>
  <c r="AM11" i="2"/>
  <c r="AM12" i="2"/>
  <c r="AT12" i="2" s="1"/>
  <c r="AU12" i="2" s="1"/>
  <c r="AM13" i="2"/>
  <c r="AM14" i="2"/>
  <c r="AM15" i="2"/>
  <c r="AM16" i="2"/>
  <c r="AT16" i="2" s="1"/>
  <c r="AU16" i="2" s="1"/>
  <c r="AM17" i="2"/>
  <c r="AM18" i="2"/>
  <c r="AM19" i="2"/>
  <c r="AM20" i="2"/>
  <c r="AT20" i="2" s="1"/>
  <c r="AU20" i="2" s="1"/>
  <c r="AM21" i="2"/>
  <c r="AM22" i="2"/>
  <c r="AM23" i="2"/>
  <c r="AM24" i="2"/>
  <c r="AT24" i="2" s="1"/>
  <c r="AU24" i="2" s="1"/>
  <c r="AM25" i="2"/>
  <c r="AT25" i="2" s="1"/>
  <c r="AU25" i="2" s="1"/>
  <c r="AM26" i="2"/>
  <c r="AT26" i="2" s="1"/>
  <c r="AU26" i="2" s="1"/>
  <c r="AM27" i="2"/>
  <c r="AM28" i="2"/>
  <c r="AM29" i="2"/>
  <c r="AM30" i="2"/>
  <c r="AM31" i="2"/>
  <c r="AM32" i="2"/>
  <c r="AM33" i="2"/>
  <c r="AM34" i="2"/>
  <c r="AM35" i="2"/>
  <c r="AM36" i="2"/>
  <c r="AM37" i="2"/>
  <c r="AM38" i="2"/>
  <c r="AM39" i="2"/>
  <c r="AM40" i="2"/>
  <c r="AM41" i="2"/>
  <c r="AT41" i="2" s="1"/>
  <c r="AU41" i="2" s="1"/>
  <c r="AM42" i="2"/>
  <c r="AT42" i="2" s="1"/>
  <c r="AU42" i="2" s="1"/>
  <c r="AM43" i="2"/>
  <c r="AM44" i="2"/>
  <c r="AM45" i="2"/>
  <c r="AM46" i="2"/>
  <c r="AM47" i="2"/>
  <c r="AM48" i="2"/>
  <c r="AM49" i="2"/>
  <c r="AM50" i="2"/>
  <c r="AM51" i="2"/>
  <c r="AM52" i="2"/>
  <c r="AM53" i="2"/>
  <c r="AM54" i="2"/>
  <c r="AM55" i="2"/>
  <c r="AM56" i="2"/>
  <c r="AM57" i="2"/>
  <c r="AT57" i="2" s="1"/>
  <c r="AU57" i="2" s="1"/>
  <c r="AM58" i="2"/>
  <c r="AT58" i="2" s="1"/>
  <c r="AU58" i="2" s="1"/>
  <c r="AM59" i="2"/>
  <c r="AM60" i="2"/>
  <c r="AM61" i="2"/>
  <c r="AM62" i="2"/>
  <c r="AM63" i="2"/>
  <c r="AM64" i="2"/>
  <c r="AM65" i="2"/>
  <c r="AM66" i="2"/>
  <c r="AM67" i="2"/>
  <c r="AM68" i="2"/>
  <c r="AM69" i="2"/>
  <c r="AM70" i="2"/>
  <c r="AM71" i="2"/>
  <c r="AM72" i="2"/>
  <c r="AM73" i="2"/>
  <c r="AT73" i="2" s="1"/>
  <c r="AU73" i="2" s="1"/>
  <c r="AM74" i="2"/>
  <c r="AT74" i="2" s="1"/>
  <c r="AU74" i="2" s="1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M91" i="2"/>
  <c r="AM92" i="2"/>
  <c r="AM93" i="2"/>
  <c r="AM94" i="2"/>
  <c r="AM95" i="2"/>
  <c r="AM96" i="2"/>
  <c r="AM97" i="2"/>
  <c r="AM98" i="2"/>
  <c r="AM99" i="2"/>
  <c r="AM100" i="2"/>
  <c r="AM101" i="2"/>
  <c r="AM102" i="2"/>
  <c r="AM103" i="2"/>
  <c r="AM104" i="2"/>
  <c r="AM105" i="2"/>
  <c r="AM106" i="2"/>
  <c r="AM107" i="2"/>
  <c r="AM108" i="2"/>
  <c r="AM109" i="2"/>
  <c r="AM110" i="2"/>
  <c r="AM111" i="2"/>
  <c r="AM112" i="2"/>
  <c r="AM113" i="2"/>
  <c r="AM114" i="2"/>
  <c r="AM115" i="2"/>
  <c r="AM116" i="2"/>
  <c r="AM117" i="2"/>
  <c r="AM118" i="2"/>
  <c r="AM119" i="2"/>
  <c r="AM120" i="2"/>
  <c r="AM121" i="2"/>
  <c r="AM122" i="2"/>
  <c r="AM123" i="2"/>
  <c r="AM124" i="2"/>
  <c r="AM125" i="2"/>
  <c r="AM126" i="2"/>
  <c r="AM127" i="2"/>
  <c r="AM128" i="2"/>
  <c r="AM129" i="2"/>
  <c r="AM130" i="2"/>
  <c r="AM131" i="2"/>
  <c r="AM132" i="2"/>
  <c r="AM133" i="2"/>
  <c r="AM134" i="2"/>
  <c r="AM135" i="2"/>
  <c r="AM136" i="2"/>
  <c r="AM137" i="2"/>
  <c r="AM138" i="2"/>
  <c r="AM139" i="2"/>
  <c r="AM140" i="2"/>
  <c r="AM141" i="2"/>
  <c r="AM142" i="2"/>
  <c r="AM143" i="2"/>
  <c r="AM8" i="2"/>
  <c r="AD9" i="2"/>
  <c r="AK9" i="2" s="1"/>
  <c r="AL9" i="2" s="1"/>
  <c r="AD10" i="2"/>
  <c r="AK10" i="2" s="1"/>
  <c r="AL10" i="2" s="1"/>
  <c r="AD11" i="2"/>
  <c r="AK11" i="2" s="1"/>
  <c r="AL11" i="2" s="1"/>
  <c r="AD12" i="2"/>
  <c r="AD13" i="2"/>
  <c r="AK13" i="2" s="1"/>
  <c r="AL13" i="2" s="1"/>
  <c r="AD14" i="2"/>
  <c r="AK14" i="2" s="1"/>
  <c r="AL14" i="2" s="1"/>
  <c r="AD15" i="2"/>
  <c r="AK15" i="2" s="1"/>
  <c r="AL15" i="2" s="1"/>
  <c r="AD16" i="2"/>
  <c r="AD17" i="2"/>
  <c r="AD18" i="2"/>
  <c r="AK18" i="2" s="1"/>
  <c r="AL18" i="2" s="1"/>
  <c r="AD19" i="2"/>
  <c r="AK19" i="2" s="1"/>
  <c r="AL19" i="2" s="1"/>
  <c r="AD20" i="2"/>
  <c r="AD21" i="2"/>
  <c r="AK21" i="2" s="1"/>
  <c r="AL21" i="2" s="1"/>
  <c r="AD22" i="2"/>
  <c r="AK22" i="2" s="1"/>
  <c r="AL22" i="2" s="1"/>
  <c r="AD23" i="2"/>
  <c r="AK23" i="2" s="1"/>
  <c r="AL23" i="2" s="1"/>
  <c r="AD24" i="2"/>
  <c r="AD25" i="2"/>
  <c r="AD26" i="2"/>
  <c r="AK26" i="2" s="1"/>
  <c r="AL26" i="2" s="1"/>
  <c r="AD27" i="2"/>
  <c r="AK27" i="2" s="1"/>
  <c r="AL27" i="2" s="1"/>
  <c r="AD28" i="2"/>
  <c r="AD29" i="2"/>
  <c r="AK29" i="2" s="1"/>
  <c r="AL29" i="2" s="1"/>
  <c r="AD30" i="2"/>
  <c r="AK30" i="2" s="1"/>
  <c r="AL30" i="2" s="1"/>
  <c r="AD31" i="2"/>
  <c r="AK31" i="2" s="1"/>
  <c r="AL31" i="2" s="1"/>
  <c r="AD32" i="2"/>
  <c r="AD33" i="2"/>
  <c r="AD34" i="2"/>
  <c r="AK34" i="2" s="1"/>
  <c r="AL34" i="2" s="1"/>
  <c r="AD35" i="2"/>
  <c r="AK35" i="2" s="1"/>
  <c r="AL35" i="2" s="1"/>
  <c r="AD36" i="2"/>
  <c r="AD37" i="2"/>
  <c r="AK37" i="2" s="1"/>
  <c r="AL37" i="2" s="1"/>
  <c r="AD38" i="2"/>
  <c r="AK38" i="2" s="1"/>
  <c r="AL38" i="2" s="1"/>
  <c r="AD39" i="2"/>
  <c r="AK39" i="2" s="1"/>
  <c r="AL39" i="2" s="1"/>
  <c r="AD40" i="2"/>
  <c r="AD41" i="2"/>
  <c r="AD42" i="2"/>
  <c r="AK42" i="2" s="1"/>
  <c r="AL42" i="2" s="1"/>
  <c r="AD43" i="2"/>
  <c r="AK43" i="2" s="1"/>
  <c r="AL43" i="2" s="1"/>
  <c r="AD44" i="2"/>
  <c r="AD45" i="2"/>
  <c r="AK45" i="2" s="1"/>
  <c r="AL45" i="2" s="1"/>
  <c r="AD46" i="2"/>
  <c r="AK46" i="2" s="1"/>
  <c r="AL46" i="2" s="1"/>
  <c r="AD47" i="2"/>
  <c r="AK47" i="2" s="1"/>
  <c r="AL47" i="2" s="1"/>
  <c r="AD48" i="2"/>
  <c r="AD49" i="2"/>
  <c r="AD50" i="2"/>
  <c r="AK50" i="2" s="1"/>
  <c r="AL50" i="2" s="1"/>
  <c r="AD51" i="2"/>
  <c r="AK51" i="2" s="1"/>
  <c r="AL51" i="2" s="1"/>
  <c r="AD52" i="2"/>
  <c r="AD53" i="2"/>
  <c r="AK53" i="2" s="1"/>
  <c r="AL53" i="2" s="1"/>
  <c r="AD54" i="2"/>
  <c r="AK54" i="2" s="1"/>
  <c r="AL54" i="2" s="1"/>
  <c r="AD55" i="2"/>
  <c r="AK55" i="2" s="1"/>
  <c r="AL55" i="2" s="1"/>
  <c r="AD56" i="2"/>
  <c r="AD57" i="2"/>
  <c r="AD58" i="2"/>
  <c r="AK58" i="2" s="1"/>
  <c r="AL58" i="2" s="1"/>
  <c r="AD59" i="2"/>
  <c r="AK59" i="2" s="1"/>
  <c r="AL59" i="2" s="1"/>
  <c r="AD60" i="2"/>
  <c r="AD61" i="2"/>
  <c r="AK61" i="2" s="1"/>
  <c r="AL61" i="2" s="1"/>
  <c r="AD62" i="2"/>
  <c r="AK62" i="2" s="1"/>
  <c r="AL62" i="2" s="1"/>
  <c r="AD63" i="2"/>
  <c r="AK63" i="2" s="1"/>
  <c r="AL63" i="2" s="1"/>
  <c r="AD64" i="2"/>
  <c r="AD65" i="2"/>
  <c r="AD66" i="2"/>
  <c r="AK66" i="2" s="1"/>
  <c r="AL66" i="2" s="1"/>
  <c r="AD67" i="2"/>
  <c r="AK67" i="2" s="1"/>
  <c r="AL67" i="2" s="1"/>
  <c r="AD68" i="2"/>
  <c r="AD69" i="2"/>
  <c r="AK69" i="2" s="1"/>
  <c r="AL69" i="2" s="1"/>
  <c r="AD70" i="2"/>
  <c r="AK70" i="2" s="1"/>
  <c r="AL70" i="2" s="1"/>
  <c r="AD71" i="2"/>
  <c r="AK71" i="2" s="1"/>
  <c r="AL71" i="2" s="1"/>
  <c r="AD72" i="2"/>
  <c r="AD73" i="2"/>
  <c r="AD74" i="2"/>
  <c r="AK74" i="2" s="1"/>
  <c r="AL74" i="2" s="1"/>
  <c r="AD75" i="2"/>
  <c r="AK75" i="2" s="1"/>
  <c r="AL75" i="2" s="1"/>
  <c r="AD76" i="2"/>
  <c r="AD77" i="2"/>
  <c r="AK77" i="2" s="1"/>
  <c r="AL77" i="2" s="1"/>
  <c r="AD78" i="2"/>
  <c r="AK78" i="2" s="1"/>
  <c r="AL78" i="2" s="1"/>
  <c r="AD79" i="2"/>
  <c r="AK79" i="2" s="1"/>
  <c r="AL79" i="2" s="1"/>
  <c r="AD80" i="2"/>
  <c r="AD81" i="2"/>
  <c r="AK81" i="2" s="1"/>
  <c r="AL81" i="2" s="1"/>
  <c r="AD82" i="2"/>
  <c r="AK82" i="2" s="1"/>
  <c r="AL82" i="2" s="1"/>
  <c r="AD83" i="2"/>
  <c r="AK83" i="2" s="1"/>
  <c r="AL83" i="2" s="1"/>
  <c r="AD84" i="2"/>
  <c r="AD85" i="2"/>
  <c r="AK85" i="2" s="1"/>
  <c r="AL85" i="2" s="1"/>
  <c r="AD86" i="2"/>
  <c r="AK86" i="2" s="1"/>
  <c r="AL86" i="2" s="1"/>
  <c r="AD87" i="2"/>
  <c r="AK87" i="2" s="1"/>
  <c r="AL87" i="2" s="1"/>
  <c r="AD88" i="2"/>
  <c r="AD89" i="2"/>
  <c r="AK89" i="2" s="1"/>
  <c r="AL89" i="2" s="1"/>
  <c r="AD90" i="2"/>
  <c r="AK90" i="2" s="1"/>
  <c r="AL90" i="2" s="1"/>
  <c r="AD91" i="2"/>
  <c r="AK91" i="2" s="1"/>
  <c r="AL91" i="2" s="1"/>
  <c r="AD92" i="2"/>
  <c r="AD93" i="2"/>
  <c r="AK93" i="2" s="1"/>
  <c r="AL93" i="2" s="1"/>
  <c r="AD94" i="2"/>
  <c r="AK94" i="2" s="1"/>
  <c r="AL94" i="2" s="1"/>
  <c r="AD95" i="2"/>
  <c r="AK95" i="2" s="1"/>
  <c r="AL95" i="2" s="1"/>
  <c r="AD96" i="2"/>
  <c r="AD97" i="2"/>
  <c r="AK97" i="2" s="1"/>
  <c r="AL97" i="2" s="1"/>
  <c r="AD98" i="2"/>
  <c r="AK98" i="2" s="1"/>
  <c r="AL98" i="2" s="1"/>
  <c r="AD99" i="2"/>
  <c r="AK99" i="2" s="1"/>
  <c r="AL99" i="2" s="1"/>
  <c r="AD100" i="2"/>
  <c r="AD101" i="2"/>
  <c r="AK101" i="2" s="1"/>
  <c r="AL101" i="2" s="1"/>
  <c r="AD102" i="2"/>
  <c r="AK102" i="2" s="1"/>
  <c r="AL102" i="2" s="1"/>
  <c r="AD103" i="2"/>
  <c r="AK103" i="2" s="1"/>
  <c r="AL103" i="2" s="1"/>
  <c r="AD104" i="2"/>
  <c r="AD105" i="2"/>
  <c r="AK105" i="2" s="1"/>
  <c r="AL105" i="2" s="1"/>
  <c r="AD106" i="2"/>
  <c r="AK106" i="2" s="1"/>
  <c r="AL106" i="2" s="1"/>
  <c r="AD107" i="2"/>
  <c r="AK107" i="2" s="1"/>
  <c r="AL107" i="2" s="1"/>
  <c r="AD108" i="2"/>
  <c r="AD109" i="2"/>
  <c r="AK109" i="2" s="1"/>
  <c r="AL109" i="2" s="1"/>
  <c r="AD110" i="2"/>
  <c r="AK110" i="2" s="1"/>
  <c r="AL110" i="2" s="1"/>
  <c r="AD111" i="2"/>
  <c r="AK111" i="2" s="1"/>
  <c r="AL111" i="2" s="1"/>
  <c r="AD112" i="2"/>
  <c r="AD113" i="2"/>
  <c r="AK113" i="2" s="1"/>
  <c r="AL113" i="2" s="1"/>
  <c r="AD114" i="2"/>
  <c r="AK114" i="2" s="1"/>
  <c r="AL114" i="2" s="1"/>
  <c r="AD115" i="2"/>
  <c r="AK115" i="2" s="1"/>
  <c r="AL115" i="2" s="1"/>
  <c r="AD116" i="2"/>
  <c r="AD117" i="2"/>
  <c r="AK117" i="2" s="1"/>
  <c r="AL117" i="2" s="1"/>
  <c r="AD118" i="2"/>
  <c r="AK118" i="2" s="1"/>
  <c r="AL118" i="2" s="1"/>
  <c r="AD119" i="2"/>
  <c r="AK119" i="2" s="1"/>
  <c r="AL119" i="2" s="1"/>
  <c r="AD120" i="2"/>
  <c r="AD121" i="2"/>
  <c r="AK121" i="2" s="1"/>
  <c r="AL121" i="2" s="1"/>
  <c r="AD122" i="2"/>
  <c r="AK122" i="2" s="1"/>
  <c r="AL122" i="2" s="1"/>
  <c r="AD123" i="2"/>
  <c r="AK123" i="2" s="1"/>
  <c r="AL123" i="2" s="1"/>
  <c r="AD124" i="2"/>
  <c r="AD125" i="2"/>
  <c r="AK125" i="2" s="1"/>
  <c r="AL125" i="2" s="1"/>
  <c r="AD126" i="2"/>
  <c r="AK126" i="2" s="1"/>
  <c r="AL126" i="2" s="1"/>
  <c r="AD127" i="2"/>
  <c r="AK127" i="2" s="1"/>
  <c r="AL127" i="2" s="1"/>
  <c r="AD128" i="2"/>
  <c r="AD129" i="2"/>
  <c r="AK129" i="2" s="1"/>
  <c r="AL129" i="2" s="1"/>
  <c r="AD130" i="2"/>
  <c r="AK130" i="2" s="1"/>
  <c r="AL130" i="2" s="1"/>
  <c r="AD131" i="2"/>
  <c r="AK131" i="2" s="1"/>
  <c r="AL131" i="2" s="1"/>
  <c r="AD132" i="2"/>
  <c r="AD133" i="2"/>
  <c r="AK133" i="2" s="1"/>
  <c r="AL133" i="2" s="1"/>
  <c r="AD134" i="2"/>
  <c r="AK134" i="2" s="1"/>
  <c r="AL134" i="2" s="1"/>
  <c r="AD135" i="2"/>
  <c r="AD136" i="2"/>
  <c r="AD137" i="2"/>
  <c r="AK137" i="2" s="1"/>
  <c r="AL137" i="2" s="1"/>
  <c r="AD138" i="2"/>
  <c r="AK138" i="2" s="1"/>
  <c r="AL138" i="2" s="1"/>
  <c r="AD139" i="2"/>
  <c r="AK139" i="2" s="1"/>
  <c r="AL139" i="2" s="1"/>
  <c r="AD140" i="2"/>
  <c r="AD141" i="2"/>
  <c r="AK141" i="2" s="1"/>
  <c r="AL141" i="2" s="1"/>
  <c r="AD142" i="2"/>
  <c r="AK142" i="2" s="1"/>
  <c r="AL142" i="2" s="1"/>
  <c r="AD143" i="2"/>
  <c r="AK143" i="2" s="1"/>
  <c r="AL143" i="2" s="1"/>
  <c r="AD8" i="2"/>
  <c r="U10" i="2"/>
  <c r="AB10" i="2" s="1"/>
  <c r="AC10" i="2" s="1"/>
  <c r="U11" i="2"/>
  <c r="U12" i="2"/>
  <c r="U13" i="2"/>
  <c r="U14" i="2"/>
  <c r="AB14" i="2" s="1"/>
  <c r="AC14" i="2" s="1"/>
  <c r="U15" i="2"/>
  <c r="U16" i="2"/>
  <c r="U17" i="2"/>
  <c r="U18" i="2"/>
  <c r="AB18" i="2" s="1"/>
  <c r="AC18" i="2" s="1"/>
  <c r="U19" i="2"/>
  <c r="U20" i="2"/>
  <c r="U21" i="2"/>
  <c r="U22" i="2"/>
  <c r="AB22" i="2" s="1"/>
  <c r="AC22" i="2" s="1"/>
  <c r="U23" i="2"/>
  <c r="U24" i="2"/>
  <c r="U25" i="2"/>
  <c r="U26" i="2"/>
  <c r="AB26" i="2" s="1"/>
  <c r="AC26" i="2" s="1"/>
  <c r="U27" i="2"/>
  <c r="U28" i="2"/>
  <c r="U29" i="2"/>
  <c r="U30" i="2"/>
  <c r="AB30" i="2" s="1"/>
  <c r="AC30" i="2" s="1"/>
  <c r="U31" i="2"/>
  <c r="U32" i="2"/>
  <c r="U33" i="2"/>
  <c r="U34" i="2"/>
  <c r="AB34" i="2" s="1"/>
  <c r="AC34" i="2" s="1"/>
  <c r="U35" i="2"/>
  <c r="U36" i="2"/>
  <c r="U37" i="2"/>
  <c r="U38" i="2"/>
  <c r="AB38" i="2" s="1"/>
  <c r="AC38" i="2" s="1"/>
  <c r="U39" i="2"/>
  <c r="U40" i="2"/>
  <c r="U41" i="2"/>
  <c r="U42" i="2"/>
  <c r="AB42" i="2" s="1"/>
  <c r="AC42" i="2" s="1"/>
  <c r="U43" i="2"/>
  <c r="U44" i="2"/>
  <c r="U45" i="2"/>
  <c r="U46" i="2"/>
  <c r="AB46" i="2" s="1"/>
  <c r="AC46" i="2" s="1"/>
  <c r="U47" i="2"/>
  <c r="U48" i="2"/>
  <c r="U49" i="2"/>
  <c r="U50" i="2"/>
  <c r="AB50" i="2" s="1"/>
  <c r="AC50" i="2" s="1"/>
  <c r="U51" i="2"/>
  <c r="U52" i="2"/>
  <c r="U53" i="2"/>
  <c r="U54" i="2"/>
  <c r="AB54" i="2" s="1"/>
  <c r="AC54" i="2" s="1"/>
  <c r="U55" i="2"/>
  <c r="U56" i="2"/>
  <c r="U57" i="2"/>
  <c r="U58" i="2"/>
  <c r="AB58" i="2" s="1"/>
  <c r="AC58" i="2" s="1"/>
  <c r="U59" i="2"/>
  <c r="U60" i="2"/>
  <c r="U61" i="2"/>
  <c r="U62" i="2"/>
  <c r="AB62" i="2" s="1"/>
  <c r="AC62" i="2" s="1"/>
  <c r="U63" i="2"/>
  <c r="U64" i="2"/>
  <c r="U65" i="2"/>
  <c r="U66" i="2"/>
  <c r="AB66" i="2" s="1"/>
  <c r="AC66" i="2" s="1"/>
  <c r="U67" i="2"/>
  <c r="U68" i="2"/>
  <c r="U69" i="2"/>
  <c r="U70" i="2"/>
  <c r="AB70" i="2" s="1"/>
  <c r="AC70" i="2" s="1"/>
  <c r="U71" i="2"/>
  <c r="U72" i="2"/>
  <c r="U73" i="2"/>
  <c r="U74" i="2"/>
  <c r="AB74" i="2" s="1"/>
  <c r="AC74" i="2" s="1"/>
  <c r="U75" i="2"/>
  <c r="U76" i="2"/>
  <c r="U77" i="2"/>
  <c r="U78" i="2"/>
  <c r="U79" i="2"/>
  <c r="U80" i="2"/>
  <c r="U81" i="2"/>
  <c r="U82" i="2"/>
  <c r="U83" i="2"/>
  <c r="U84" i="2"/>
  <c r="U85" i="2"/>
  <c r="U86" i="2"/>
  <c r="U87" i="2"/>
  <c r="U88" i="2"/>
  <c r="U89" i="2"/>
  <c r="U90" i="2"/>
  <c r="U91" i="2"/>
  <c r="U92" i="2"/>
  <c r="U93" i="2"/>
  <c r="U94" i="2"/>
  <c r="U95" i="2"/>
  <c r="U96" i="2"/>
  <c r="U97" i="2"/>
  <c r="U98" i="2"/>
  <c r="U99" i="2"/>
  <c r="U100" i="2"/>
  <c r="U101" i="2"/>
  <c r="U102" i="2"/>
  <c r="U103" i="2"/>
  <c r="U104" i="2"/>
  <c r="U105" i="2"/>
  <c r="U106" i="2"/>
  <c r="U107" i="2"/>
  <c r="U108" i="2"/>
  <c r="U109" i="2"/>
  <c r="U110" i="2"/>
  <c r="U111" i="2"/>
  <c r="U112" i="2"/>
  <c r="U113" i="2"/>
  <c r="U114" i="2"/>
  <c r="U115" i="2"/>
  <c r="U116" i="2"/>
  <c r="U117" i="2"/>
  <c r="U118" i="2"/>
  <c r="U119" i="2"/>
  <c r="U120" i="2"/>
  <c r="U121" i="2"/>
  <c r="U122" i="2"/>
  <c r="U123" i="2"/>
  <c r="U124" i="2"/>
  <c r="U125" i="2"/>
  <c r="U126" i="2"/>
  <c r="U127" i="2"/>
  <c r="U128" i="2"/>
  <c r="U129" i="2"/>
  <c r="U130" i="2"/>
  <c r="U131" i="2"/>
  <c r="U132" i="2"/>
  <c r="U133" i="2"/>
  <c r="U134" i="2"/>
  <c r="U135" i="2"/>
  <c r="U136" i="2"/>
  <c r="U137" i="2"/>
  <c r="U138" i="2"/>
  <c r="U139" i="2"/>
  <c r="U140" i="2"/>
  <c r="U141" i="2"/>
  <c r="U142" i="2"/>
  <c r="U143" i="2"/>
  <c r="U8" i="2"/>
  <c r="U9" i="2"/>
  <c r="L9" i="2"/>
  <c r="S9" i="2" s="1"/>
  <c r="T9" i="2" s="1"/>
  <c r="L10" i="2"/>
  <c r="S10" i="2" s="1"/>
  <c r="T10" i="2" s="1"/>
  <c r="L11" i="2"/>
  <c r="S11" i="2" s="1"/>
  <c r="T11" i="2" s="1"/>
  <c r="L12" i="2"/>
  <c r="L13" i="2"/>
  <c r="L14" i="2"/>
  <c r="S14" i="2" s="1"/>
  <c r="T14" i="2" s="1"/>
  <c r="L15" i="2"/>
  <c r="S15" i="2" s="1"/>
  <c r="T15" i="2" s="1"/>
  <c r="L16" i="2"/>
  <c r="S16" i="2" s="1"/>
  <c r="T16" i="2" s="1"/>
  <c r="L17" i="2"/>
  <c r="S17" i="2" s="1"/>
  <c r="T17" i="2" s="1"/>
  <c r="L18" i="2"/>
  <c r="S18" i="2" s="1"/>
  <c r="T18" i="2" s="1"/>
  <c r="L19" i="2"/>
  <c r="S19" i="2" s="1"/>
  <c r="T19" i="2" s="1"/>
  <c r="L20" i="2"/>
  <c r="L21" i="2"/>
  <c r="L22" i="2"/>
  <c r="S22" i="2" s="1"/>
  <c r="T22" i="2" s="1"/>
  <c r="L23" i="2"/>
  <c r="S23" i="2" s="1"/>
  <c r="T23" i="2" s="1"/>
  <c r="L24" i="2"/>
  <c r="S24" i="2" s="1"/>
  <c r="T24" i="2" s="1"/>
  <c r="L25" i="2"/>
  <c r="S25" i="2" s="1"/>
  <c r="T25" i="2" s="1"/>
  <c r="L26" i="2"/>
  <c r="S26" i="2" s="1"/>
  <c r="T26" i="2" s="1"/>
  <c r="L27" i="2"/>
  <c r="S27" i="2" s="1"/>
  <c r="T27" i="2" s="1"/>
  <c r="L28" i="2"/>
  <c r="L29" i="2"/>
  <c r="L30" i="2"/>
  <c r="S30" i="2" s="1"/>
  <c r="T30" i="2" s="1"/>
  <c r="L31" i="2"/>
  <c r="S31" i="2" s="1"/>
  <c r="T31" i="2" s="1"/>
  <c r="L32" i="2"/>
  <c r="S32" i="2" s="1"/>
  <c r="T32" i="2" s="1"/>
  <c r="L33" i="2"/>
  <c r="S33" i="2" s="1"/>
  <c r="T33" i="2" s="1"/>
  <c r="L34" i="2"/>
  <c r="S34" i="2" s="1"/>
  <c r="T34" i="2" s="1"/>
  <c r="L35" i="2"/>
  <c r="S35" i="2" s="1"/>
  <c r="T35" i="2" s="1"/>
  <c r="L36" i="2"/>
  <c r="L37" i="2"/>
  <c r="L38" i="2"/>
  <c r="S38" i="2" s="1"/>
  <c r="T38" i="2" s="1"/>
  <c r="L39" i="2"/>
  <c r="S39" i="2" s="1"/>
  <c r="T39" i="2" s="1"/>
  <c r="L40" i="2"/>
  <c r="L41" i="2"/>
  <c r="S41" i="2" s="1"/>
  <c r="T41" i="2" s="1"/>
  <c r="L42" i="2"/>
  <c r="S42" i="2" s="1"/>
  <c r="T42" i="2" s="1"/>
  <c r="L43" i="2"/>
  <c r="S43" i="2" s="1"/>
  <c r="T43" i="2" s="1"/>
  <c r="L44" i="2"/>
  <c r="L45" i="2"/>
  <c r="L46" i="2"/>
  <c r="S46" i="2" s="1"/>
  <c r="T46" i="2" s="1"/>
  <c r="L47" i="2"/>
  <c r="S47" i="2" s="1"/>
  <c r="T47" i="2" s="1"/>
  <c r="L48" i="2"/>
  <c r="S48" i="2" s="1"/>
  <c r="T48" i="2" s="1"/>
  <c r="L49" i="2"/>
  <c r="S49" i="2" s="1"/>
  <c r="T49" i="2" s="1"/>
  <c r="L50" i="2"/>
  <c r="S50" i="2" s="1"/>
  <c r="T50" i="2" s="1"/>
  <c r="L51" i="2"/>
  <c r="S51" i="2" s="1"/>
  <c r="T51" i="2" s="1"/>
  <c r="L52" i="2"/>
  <c r="L53" i="2"/>
  <c r="L54" i="2"/>
  <c r="S54" i="2" s="1"/>
  <c r="T54" i="2" s="1"/>
  <c r="L55" i="2"/>
  <c r="S55" i="2" s="1"/>
  <c r="T55" i="2" s="1"/>
  <c r="L56" i="2"/>
  <c r="L57" i="2"/>
  <c r="S57" i="2" s="1"/>
  <c r="T57" i="2" s="1"/>
  <c r="L58" i="2"/>
  <c r="S58" i="2" s="1"/>
  <c r="T58" i="2" s="1"/>
  <c r="L59" i="2"/>
  <c r="S59" i="2" s="1"/>
  <c r="T59" i="2" s="1"/>
  <c r="L60" i="2"/>
  <c r="L61" i="2"/>
  <c r="L62" i="2"/>
  <c r="S62" i="2" s="1"/>
  <c r="T62" i="2" s="1"/>
  <c r="L63" i="2"/>
  <c r="S63" i="2" s="1"/>
  <c r="T63" i="2" s="1"/>
  <c r="L64" i="2"/>
  <c r="S64" i="2" s="1"/>
  <c r="T64" i="2" s="1"/>
  <c r="L65" i="2"/>
  <c r="S65" i="2" s="1"/>
  <c r="T65" i="2" s="1"/>
  <c r="L66" i="2"/>
  <c r="S66" i="2" s="1"/>
  <c r="T66" i="2" s="1"/>
  <c r="L67" i="2"/>
  <c r="S67" i="2" s="1"/>
  <c r="T67" i="2" s="1"/>
  <c r="L68" i="2"/>
  <c r="L69" i="2"/>
  <c r="L70" i="2"/>
  <c r="S70" i="2" s="1"/>
  <c r="T70" i="2" s="1"/>
  <c r="L71" i="2"/>
  <c r="S71" i="2" s="1"/>
  <c r="T71" i="2" s="1"/>
  <c r="L72" i="2"/>
  <c r="S72" i="2" s="1"/>
  <c r="T72" i="2" s="1"/>
  <c r="L73" i="2"/>
  <c r="S73" i="2" s="1"/>
  <c r="T73" i="2" s="1"/>
  <c r="L74" i="2"/>
  <c r="S74" i="2" s="1"/>
  <c r="T74" i="2" s="1"/>
  <c r="L75" i="2"/>
  <c r="S75" i="2" s="1"/>
  <c r="T75" i="2" s="1"/>
  <c r="L76" i="2"/>
  <c r="L77" i="2"/>
  <c r="L78" i="2"/>
  <c r="S78" i="2" s="1"/>
  <c r="T78" i="2" s="1"/>
  <c r="L79" i="2"/>
  <c r="S79" i="2" s="1"/>
  <c r="T79" i="2" s="1"/>
  <c r="L80" i="2"/>
  <c r="S80" i="2" s="1"/>
  <c r="T80" i="2" s="1"/>
  <c r="L81" i="2"/>
  <c r="S81" i="2" s="1"/>
  <c r="T81" i="2" s="1"/>
  <c r="L82" i="2"/>
  <c r="S82" i="2" s="1"/>
  <c r="T82" i="2" s="1"/>
  <c r="L83" i="2"/>
  <c r="S83" i="2" s="1"/>
  <c r="T83" i="2" s="1"/>
  <c r="L84" i="2"/>
  <c r="L85" i="2"/>
  <c r="L86" i="2"/>
  <c r="S86" i="2" s="1"/>
  <c r="T86" i="2" s="1"/>
  <c r="L87" i="2"/>
  <c r="S87" i="2" s="1"/>
  <c r="T87" i="2" s="1"/>
  <c r="L88" i="2"/>
  <c r="L89" i="2"/>
  <c r="L90" i="2"/>
  <c r="S90" i="2" s="1"/>
  <c r="T90" i="2" s="1"/>
  <c r="L91" i="2"/>
  <c r="S91" i="2" s="1"/>
  <c r="T91" i="2" s="1"/>
  <c r="L92" i="2"/>
  <c r="L93" i="2"/>
  <c r="L94" i="2"/>
  <c r="S94" i="2" s="1"/>
  <c r="T94" i="2" s="1"/>
  <c r="L95" i="2"/>
  <c r="S95" i="2" s="1"/>
  <c r="T95" i="2" s="1"/>
  <c r="L96" i="2"/>
  <c r="L97" i="2"/>
  <c r="S97" i="2" s="1"/>
  <c r="T97" i="2" s="1"/>
  <c r="L98" i="2"/>
  <c r="S98" i="2" s="1"/>
  <c r="T98" i="2" s="1"/>
  <c r="L99" i="2"/>
  <c r="S99" i="2" s="1"/>
  <c r="T99" i="2" s="1"/>
  <c r="L100" i="2"/>
  <c r="L101" i="2"/>
  <c r="L102" i="2"/>
  <c r="S102" i="2" s="1"/>
  <c r="T102" i="2" s="1"/>
  <c r="L103" i="2"/>
  <c r="S103" i="2" s="1"/>
  <c r="T103" i="2" s="1"/>
  <c r="L104" i="2"/>
  <c r="S104" i="2" s="1"/>
  <c r="T104" i="2" s="1"/>
  <c r="L105" i="2"/>
  <c r="L106" i="2"/>
  <c r="S106" i="2" s="1"/>
  <c r="T106" i="2" s="1"/>
  <c r="L107" i="2"/>
  <c r="S107" i="2" s="1"/>
  <c r="T107" i="2" s="1"/>
  <c r="L108" i="2"/>
  <c r="L109" i="2"/>
  <c r="L110" i="2"/>
  <c r="S110" i="2" s="1"/>
  <c r="T110" i="2" s="1"/>
  <c r="L111" i="2"/>
  <c r="S111" i="2" s="1"/>
  <c r="T111" i="2" s="1"/>
  <c r="L112" i="2"/>
  <c r="S112" i="2" s="1"/>
  <c r="T112" i="2" s="1"/>
  <c r="L113" i="2"/>
  <c r="S113" i="2" s="1"/>
  <c r="T113" i="2" s="1"/>
  <c r="L114" i="2"/>
  <c r="S114" i="2" s="1"/>
  <c r="T114" i="2" s="1"/>
  <c r="L115" i="2"/>
  <c r="S115" i="2" s="1"/>
  <c r="T115" i="2" s="1"/>
  <c r="L116" i="2"/>
  <c r="L117" i="2"/>
  <c r="L118" i="2"/>
  <c r="S118" i="2" s="1"/>
  <c r="T118" i="2" s="1"/>
  <c r="L119" i="2"/>
  <c r="S119" i="2" s="1"/>
  <c r="T119" i="2" s="1"/>
  <c r="L120" i="2"/>
  <c r="L121" i="2"/>
  <c r="S121" i="2" s="1"/>
  <c r="T121" i="2" s="1"/>
  <c r="L122" i="2"/>
  <c r="S122" i="2" s="1"/>
  <c r="T122" i="2" s="1"/>
  <c r="L123" i="2"/>
  <c r="S123" i="2" s="1"/>
  <c r="T123" i="2" s="1"/>
  <c r="L124" i="2"/>
  <c r="L125" i="2"/>
  <c r="L126" i="2"/>
  <c r="S126" i="2" s="1"/>
  <c r="T126" i="2" s="1"/>
  <c r="L127" i="2"/>
  <c r="S127" i="2" s="1"/>
  <c r="T127" i="2" s="1"/>
  <c r="L128" i="2"/>
  <c r="S128" i="2" s="1"/>
  <c r="T128" i="2" s="1"/>
  <c r="L129" i="2"/>
  <c r="S129" i="2" s="1"/>
  <c r="T129" i="2" s="1"/>
  <c r="L130" i="2"/>
  <c r="S130" i="2" s="1"/>
  <c r="T130" i="2" s="1"/>
  <c r="L131" i="2"/>
  <c r="S131" i="2" s="1"/>
  <c r="T131" i="2" s="1"/>
  <c r="L132" i="2"/>
  <c r="L133" i="2"/>
  <c r="L134" i="2"/>
  <c r="S134" i="2" s="1"/>
  <c r="T134" i="2" s="1"/>
  <c r="L135" i="2"/>
  <c r="S135" i="2" s="1"/>
  <c r="T135" i="2" s="1"/>
  <c r="L136" i="2"/>
  <c r="L137" i="2"/>
  <c r="L138" i="2"/>
  <c r="S138" i="2" s="1"/>
  <c r="T138" i="2" s="1"/>
  <c r="L139" i="2"/>
  <c r="S139" i="2" s="1"/>
  <c r="T139" i="2" s="1"/>
  <c r="L140" i="2"/>
  <c r="L141" i="2"/>
  <c r="L142" i="2"/>
  <c r="S142" i="2" s="1"/>
  <c r="T142" i="2" s="1"/>
  <c r="L143" i="2"/>
  <c r="S143" i="2" s="1"/>
  <c r="T143" i="2" s="1"/>
  <c r="C9" i="2"/>
  <c r="J9" i="2" s="1"/>
  <c r="K9" i="2" s="1"/>
  <c r="C10" i="2"/>
  <c r="J10" i="2" s="1"/>
  <c r="K10" i="2" s="1"/>
  <c r="C11" i="2"/>
  <c r="C12" i="2"/>
  <c r="J12" i="2" s="1"/>
  <c r="K12" i="2" s="1"/>
  <c r="C13" i="2"/>
  <c r="J13" i="2" s="1"/>
  <c r="K13" i="2" s="1"/>
  <c r="C14" i="2"/>
  <c r="I14" i="2" s="1"/>
  <c r="C15" i="2"/>
  <c r="J15" i="2" s="1"/>
  <c r="K15" i="2" s="1"/>
  <c r="C16" i="2"/>
  <c r="J16" i="2" s="1"/>
  <c r="K16" i="2" s="1"/>
  <c r="C17" i="2"/>
  <c r="J17" i="2" s="1"/>
  <c r="K17" i="2" s="1"/>
  <c r="C18" i="2"/>
  <c r="J18" i="2" s="1"/>
  <c r="K18" i="2" s="1"/>
  <c r="C19" i="2"/>
  <c r="C20" i="2"/>
  <c r="J20" i="2" s="1"/>
  <c r="K20" i="2" s="1"/>
  <c r="C21" i="2"/>
  <c r="C22" i="2"/>
  <c r="J22" i="2" s="1"/>
  <c r="K22" i="2" s="1"/>
  <c r="C23" i="2"/>
  <c r="C24" i="2"/>
  <c r="J24" i="2" s="1"/>
  <c r="K24" i="2" s="1"/>
  <c r="C25" i="2"/>
  <c r="J25" i="2" s="1"/>
  <c r="K25" i="2" s="1"/>
  <c r="C26" i="2"/>
  <c r="C27" i="2"/>
  <c r="C28" i="2"/>
  <c r="J28" i="2" s="1"/>
  <c r="K28" i="2" s="1"/>
  <c r="C29" i="2"/>
  <c r="J29" i="2" s="1"/>
  <c r="K29" i="2" s="1"/>
  <c r="C30" i="2"/>
  <c r="J30" i="2" s="1"/>
  <c r="K30" i="2" s="1"/>
  <c r="C31" i="2"/>
  <c r="C32" i="2"/>
  <c r="J32" i="2" s="1"/>
  <c r="K32" i="2" s="1"/>
  <c r="C33" i="2"/>
  <c r="J33" i="2" s="1"/>
  <c r="K33" i="2" s="1"/>
  <c r="C34" i="2"/>
  <c r="C35" i="2"/>
  <c r="C36" i="2"/>
  <c r="J36" i="2" s="1"/>
  <c r="K36" i="2" s="1"/>
  <c r="C37" i="2"/>
  <c r="J37" i="2" s="1"/>
  <c r="K37" i="2" s="1"/>
  <c r="C38" i="2"/>
  <c r="C39" i="2"/>
  <c r="J39" i="2" s="1"/>
  <c r="K39" i="2" s="1"/>
  <c r="C40" i="2"/>
  <c r="J40" i="2" s="1"/>
  <c r="K40" i="2" s="1"/>
  <c r="C41" i="2"/>
  <c r="J41" i="2" s="1"/>
  <c r="K41" i="2" s="1"/>
  <c r="C42" i="2"/>
  <c r="C43" i="2"/>
  <c r="C44" i="2"/>
  <c r="J44" i="2" s="1"/>
  <c r="K44" i="2" s="1"/>
  <c r="C45" i="2"/>
  <c r="C46" i="2"/>
  <c r="C47" i="2"/>
  <c r="J47" i="2" s="1"/>
  <c r="K47" i="2" s="1"/>
  <c r="C48" i="2"/>
  <c r="J48" i="2" s="1"/>
  <c r="K48" i="2" s="1"/>
  <c r="C49" i="2"/>
  <c r="J49" i="2" s="1"/>
  <c r="K49" i="2" s="1"/>
  <c r="C50" i="2"/>
  <c r="C51" i="2"/>
  <c r="C52" i="2"/>
  <c r="J52" i="2" s="1"/>
  <c r="K52" i="2" s="1"/>
  <c r="C53" i="2"/>
  <c r="C54" i="2"/>
  <c r="J54" i="2" s="1"/>
  <c r="K54" i="2" s="1"/>
  <c r="C55" i="2"/>
  <c r="J55" i="2" s="1"/>
  <c r="K55" i="2" s="1"/>
  <c r="C56" i="2"/>
  <c r="J56" i="2" s="1"/>
  <c r="K56" i="2" s="1"/>
  <c r="C57" i="2"/>
  <c r="J57" i="2" s="1"/>
  <c r="K57" i="2" s="1"/>
  <c r="C58" i="2"/>
  <c r="C59" i="2"/>
  <c r="C60" i="2"/>
  <c r="J60" i="2" s="1"/>
  <c r="K60" i="2" s="1"/>
  <c r="C61" i="2"/>
  <c r="C62" i="2"/>
  <c r="J62" i="2" s="1"/>
  <c r="K62" i="2" s="1"/>
  <c r="C63" i="2"/>
  <c r="J63" i="2" s="1"/>
  <c r="K63" i="2" s="1"/>
  <c r="C64" i="2"/>
  <c r="J64" i="2" s="1"/>
  <c r="K64" i="2" s="1"/>
  <c r="C65" i="2"/>
  <c r="J65" i="2" s="1"/>
  <c r="K65" i="2" s="1"/>
  <c r="C66" i="2"/>
  <c r="C67" i="2"/>
  <c r="C68" i="2"/>
  <c r="J68" i="2" s="1"/>
  <c r="K68" i="2" s="1"/>
  <c r="C69" i="2"/>
  <c r="C70" i="2"/>
  <c r="J70" i="2" s="1"/>
  <c r="K70" i="2" s="1"/>
  <c r="C71" i="2"/>
  <c r="J71" i="2" s="1"/>
  <c r="K71" i="2" s="1"/>
  <c r="C72" i="2"/>
  <c r="J72" i="2" s="1"/>
  <c r="K72" i="2" s="1"/>
  <c r="C73" i="2"/>
  <c r="J73" i="2" s="1"/>
  <c r="K73" i="2" s="1"/>
  <c r="C74" i="2"/>
  <c r="J74" i="2" s="1"/>
  <c r="K74" i="2" s="1"/>
  <c r="C75" i="2"/>
  <c r="C76" i="2"/>
  <c r="J76" i="2" s="1"/>
  <c r="K76" i="2" s="1"/>
  <c r="C77" i="2"/>
  <c r="J77" i="2" s="1"/>
  <c r="K77" i="2" s="1"/>
  <c r="C78" i="2"/>
  <c r="J78" i="2" s="1"/>
  <c r="K78" i="2" s="1"/>
  <c r="C79" i="2"/>
  <c r="J79" i="2" s="1"/>
  <c r="K79" i="2" s="1"/>
  <c r="C80" i="2"/>
  <c r="J80" i="2" s="1"/>
  <c r="K80" i="2" s="1"/>
  <c r="C81" i="2"/>
  <c r="C82" i="2"/>
  <c r="J82" i="2" s="1"/>
  <c r="K82" i="2" s="1"/>
  <c r="C83" i="2"/>
  <c r="C84" i="2"/>
  <c r="J84" i="2" s="1"/>
  <c r="K84" i="2" s="1"/>
  <c r="C85" i="2"/>
  <c r="J85" i="2" s="1"/>
  <c r="K85" i="2" s="1"/>
  <c r="C86" i="2"/>
  <c r="J86" i="2" s="1"/>
  <c r="K86" i="2" s="1"/>
  <c r="C87" i="2"/>
  <c r="C88" i="2"/>
  <c r="J88" i="2" s="1"/>
  <c r="K88" i="2" s="1"/>
  <c r="C89" i="2"/>
  <c r="J89" i="2" s="1"/>
  <c r="K89" i="2" s="1"/>
  <c r="C90" i="2"/>
  <c r="J90" i="2" s="1"/>
  <c r="K90" i="2" s="1"/>
  <c r="C91" i="2"/>
  <c r="C92" i="2"/>
  <c r="J92" i="2" s="1"/>
  <c r="K92" i="2" s="1"/>
  <c r="C93" i="2"/>
  <c r="J93" i="2" s="1"/>
  <c r="K93" i="2" s="1"/>
  <c r="C94" i="2"/>
  <c r="J94" i="2" s="1"/>
  <c r="K94" i="2" s="1"/>
  <c r="C95" i="2"/>
  <c r="C96" i="2"/>
  <c r="J96" i="2" s="1"/>
  <c r="K96" i="2" s="1"/>
  <c r="C97" i="2"/>
  <c r="C98" i="2"/>
  <c r="J98" i="2" s="1"/>
  <c r="K98" i="2" s="1"/>
  <c r="C99" i="2"/>
  <c r="C100" i="2"/>
  <c r="J100" i="2" s="1"/>
  <c r="K100" i="2" s="1"/>
  <c r="C101" i="2"/>
  <c r="C102" i="2"/>
  <c r="J102" i="2" s="1"/>
  <c r="K102" i="2" s="1"/>
  <c r="C103" i="2"/>
  <c r="C104" i="2"/>
  <c r="J104" i="2" s="1"/>
  <c r="K104" i="2" s="1"/>
  <c r="C105" i="2"/>
  <c r="J105" i="2" s="1"/>
  <c r="K105" i="2" s="1"/>
  <c r="C106" i="2"/>
  <c r="J106" i="2" s="1"/>
  <c r="K106" i="2" s="1"/>
  <c r="C107" i="2"/>
  <c r="C108" i="2"/>
  <c r="J108" i="2" s="1"/>
  <c r="K108" i="2" s="1"/>
  <c r="C109" i="2"/>
  <c r="C110" i="2"/>
  <c r="J110" i="2" s="1"/>
  <c r="K110" i="2" s="1"/>
  <c r="C111" i="2"/>
  <c r="J111" i="2" s="1"/>
  <c r="K111" i="2" s="1"/>
  <c r="C112" i="2"/>
  <c r="J112" i="2" s="1"/>
  <c r="K112" i="2" s="1"/>
  <c r="C113" i="2"/>
  <c r="C114" i="2"/>
  <c r="J114" i="2" s="1"/>
  <c r="K114" i="2" s="1"/>
  <c r="C115" i="2"/>
  <c r="C116" i="2"/>
  <c r="J116" i="2" s="1"/>
  <c r="K116" i="2" s="1"/>
  <c r="C117" i="2"/>
  <c r="C118" i="2"/>
  <c r="J118" i="2" s="1"/>
  <c r="K118" i="2" s="1"/>
  <c r="C119" i="2"/>
  <c r="I119" i="2" s="1"/>
  <c r="C120" i="2"/>
  <c r="J120" i="2" s="1"/>
  <c r="K120" i="2" s="1"/>
  <c r="C121" i="2"/>
  <c r="J121" i="2" s="1"/>
  <c r="K121" i="2" s="1"/>
  <c r="C122" i="2"/>
  <c r="J122" i="2" s="1"/>
  <c r="K122" i="2" s="1"/>
  <c r="C123" i="2"/>
  <c r="C124" i="2"/>
  <c r="J124" i="2" s="1"/>
  <c r="K124" i="2" s="1"/>
  <c r="C125" i="2"/>
  <c r="J125" i="2" s="1"/>
  <c r="K125" i="2" s="1"/>
  <c r="C126" i="2"/>
  <c r="J126" i="2" s="1"/>
  <c r="K126" i="2" s="1"/>
  <c r="C127" i="2"/>
  <c r="J127" i="2" s="1"/>
  <c r="K127" i="2" s="1"/>
  <c r="C128" i="2"/>
  <c r="C129" i="2"/>
  <c r="J129" i="2" s="1"/>
  <c r="K129" i="2" s="1"/>
  <c r="C130" i="2"/>
  <c r="J130" i="2" s="1"/>
  <c r="K130" i="2" s="1"/>
  <c r="C131" i="2"/>
  <c r="C132" i="2"/>
  <c r="C133" i="2"/>
  <c r="C134" i="2"/>
  <c r="J134" i="2" s="1"/>
  <c r="K134" i="2" s="1"/>
  <c r="C135" i="2"/>
  <c r="C136" i="2"/>
  <c r="J136" i="2" s="1"/>
  <c r="K136" i="2" s="1"/>
  <c r="C137" i="2"/>
  <c r="J137" i="2" s="1"/>
  <c r="K137" i="2" s="1"/>
  <c r="C138" i="2"/>
  <c r="J138" i="2" s="1"/>
  <c r="K138" i="2" s="1"/>
  <c r="C139" i="2"/>
  <c r="C140" i="2"/>
  <c r="J140" i="2" s="1"/>
  <c r="K140" i="2" s="1"/>
  <c r="C141" i="2"/>
  <c r="C142" i="2"/>
  <c r="J142" i="2" s="1"/>
  <c r="K142" i="2" s="1"/>
  <c r="C143" i="2"/>
  <c r="J143" i="2" s="1"/>
  <c r="K143" i="2" s="1"/>
  <c r="C8" i="2"/>
  <c r="J8" i="2" s="1"/>
  <c r="K8" i="2" s="1"/>
  <c r="L8" i="2"/>
  <c r="EN122" i="2" l="1"/>
  <c r="EO122" i="2"/>
  <c r="EP122" i="2" s="1"/>
  <c r="EM114" i="2"/>
  <c r="EO114" i="2"/>
  <c r="EP114" i="2" s="1"/>
  <c r="EM82" i="2"/>
  <c r="EO82" i="2"/>
  <c r="EP82" i="2" s="1"/>
  <c r="EM74" i="2"/>
  <c r="EO74" i="2"/>
  <c r="EP74" i="2" s="1"/>
  <c r="EM66" i="2"/>
  <c r="EO66" i="2"/>
  <c r="EP66" i="2" s="1"/>
  <c r="EM58" i="2"/>
  <c r="EO58" i="2"/>
  <c r="EP58" i="2" s="1"/>
  <c r="EN54" i="2"/>
  <c r="EO54" i="2"/>
  <c r="EP54" i="2" s="1"/>
  <c r="EN50" i="2"/>
  <c r="EO50" i="2"/>
  <c r="EP50" i="2" s="1"/>
  <c r="EM46" i="2"/>
  <c r="EO46" i="2"/>
  <c r="EP46" i="2" s="1"/>
  <c r="EM42" i="2"/>
  <c r="EO42" i="2"/>
  <c r="EP42" i="2" s="1"/>
  <c r="EN38" i="2"/>
  <c r="EO38" i="2"/>
  <c r="EP38" i="2" s="1"/>
  <c r="EN34" i="2"/>
  <c r="EO34" i="2"/>
  <c r="EP34" i="2" s="1"/>
  <c r="EM30" i="2"/>
  <c r="EO30" i="2"/>
  <c r="EP30" i="2" s="1"/>
  <c r="EM26" i="2"/>
  <c r="EO26" i="2"/>
  <c r="EP26" i="2" s="1"/>
  <c r="EN22" i="2"/>
  <c r="EO22" i="2"/>
  <c r="EP22" i="2" s="1"/>
  <c r="EN18" i="2"/>
  <c r="EO18" i="2"/>
  <c r="EP18" i="2" s="1"/>
  <c r="EM14" i="2"/>
  <c r="EO14" i="2"/>
  <c r="EP14" i="2" s="1"/>
  <c r="EM10" i="2"/>
  <c r="EO10" i="2"/>
  <c r="EP10" i="2" s="1"/>
  <c r="EM69" i="2"/>
  <c r="EO69" i="2"/>
  <c r="EP69" i="2" s="1"/>
  <c r="EM53" i="2"/>
  <c r="EO53" i="2"/>
  <c r="EP53" i="2" s="1"/>
  <c r="EN49" i="2"/>
  <c r="EO49" i="2"/>
  <c r="EP49" i="2" s="1"/>
  <c r="EN45" i="2"/>
  <c r="EO45" i="2"/>
  <c r="EP45" i="2" s="1"/>
  <c r="EM41" i="2"/>
  <c r="EO41" i="2"/>
  <c r="EP41" i="2" s="1"/>
  <c r="EM37" i="2"/>
  <c r="EO37" i="2"/>
  <c r="EP37" i="2" s="1"/>
  <c r="EN33" i="2"/>
  <c r="EO33" i="2"/>
  <c r="EP33" i="2" s="1"/>
  <c r="EN29" i="2"/>
  <c r="EO29" i="2"/>
  <c r="EP29" i="2" s="1"/>
  <c r="EM25" i="2"/>
  <c r="EO25" i="2"/>
  <c r="EP25" i="2" s="1"/>
  <c r="EM21" i="2"/>
  <c r="EO21" i="2"/>
  <c r="EP21" i="2" s="1"/>
  <c r="EN17" i="2"/>
  <c r="EO17" i="2"/>
  <c r="EP17" i="2" s="1"/>
  <c r="EN13" i="2"/>
  <c r="EO13" i="2"/>
  <c r="EP13" i="2" s="1"/>
  <c r="EM9" i="2"/>
  <c r="EO9" i="2"/>
  <c r="EP9" i="2" s="1"/>
  <c r="EM143" i="2"/>
  <c r="EO143" i="2"/>
  <c r="EP143" i="2" s="1"/>
  <c r="EN135" i="2"/>
  <c r="EO135" i="2"/>
  <c r="EP135" i="2" s="1"/>
  <c r="EL131" i="2"/>
  <c r="EO131" i="2"/>
  <c r="EP131" i="2" s="1"/>
  <c r="EM127" i="2"/>
  <c r="EO127" i="2"/>
  <c r="EP127" i="2" s="1"/>
  <c r="EN119" i="2"/>
  <c r="EO119" i="2"/>
  <c r="EP119" i="2" s="1"/>
  <c r="EL115" i="2"/>
  <c r="EO115" i="2"/>
  <c r="EP115" i="2" s="1"/>
  <c r="EM111" i="2"/>
  <c r="EO111" i="2"/>
  <c r="EP111" i="2" s="1"/>
  <c r="EN103" i="2"/>
  <c r="EO103" i="2"/>
  <c r="EP103" i="2" s="1"/>
  <c r="EL99" i="2"/>
  <c r="EO99" i="2"/>
  <c r="EP99" i="2" s="1"/>
  <c r="EM95" i="2"/>
  <c r="EO95" i="2"/>
  <c r="EP95" i="2" s="1"/>
  <c r="EN87" i="2"/>
  <c r="EO87" i="2"/>
  <c r="EP87" i="2" s="1"/>
  <c r="EL83" i="2"/>
  <c r="EO83" i="2"/>
  <c r="EP83" i="2" s="1"/>
  <c r="EM79" i="2"/>
  <c r="EO79" i="2"/>
  <c r="EP79" i="2" s="1"/>
  <c r="EM71" i="2"/>
  <c r="EO71" i="2"/>
  <c r="EP71" i="2" s="1"/>
  <c r="EM63" i="2"/>
  <c r="EO63" i="2"/>
  <c r="EP63" i="2" s="1"/>
  <c r="EM47" i="2"/>
  <c r="EO47" i="2"/>
  <c r="EP47" i="2" s="1"/>
  <c r="EM31" i="2"/>
  <c r="EO31" i="2"/>
  <c r="EP31" i="2" s="1"/>
  <c r="EM23" i="2"/>
  <c r="EO23" i="2"/>
  <c r="EP23" i="2" s="1"/>
  <c r="EM15" i="2"/>
  <c r="EO15" i="2"/>
  <c r="EP15" i="2" s="1"/>
  <c r="EE141" i="2"/>
  <c r="EF141" i="2"/>
  <c r="EG141" i="2" s="1"/>
  <c r="EE137" i="2"/>
  <c r="EF137" i="2"/>
  <c r="EG137" i="2" s="1"/>
  <c r="ED133" i="2"/>
  <c r="EF133" i="2"/>
  <c r="EG133" i="2" s="1"/>
  <c r="ED129" i="2"/>
  <c r="EF129" i="2"/>
  <c r="EG129" i="2" s="1"/>
  <c r="EE125" i="2"/>
  <c r="EF125" i="2"/>
  <c r="EG125" i="2" s="1"/>
  <c r="EE121" i="2"/>
  <c r="EF121" i="2"/>
  <c r="EG121" i="2" s="1"/>
  <c r="ED117" i="2"/>
  <c r="EF117" i="2"/>
  <c r="EG117" i="2" s="1"/>
  <c r="ED113" i="2"/>
  <c r="EF113" i="2"/>
  <c r="EG113" i="2" s="1"/>
  <c r="EE109" i="2"/>
  <c r="EF109" i="2"/>
  <c r="EG109" i="2" s="1"/>
  <c r="EE105" i="2"/>
  <c r="EF105" i="2"/>
  <c r="EG105" i="2" s="1"/>
  <c r="ED101" i="2"/>
  <c r="EF101" i="2"/>
  <c r="EG101" i="2" s="1"/>
  <c r="ED97" i="2"/>
  <c r="EF97" i="2"/>
  <c r="EG97" i="2" s="1"/>
  <c r="EE93" i="2"/>
  <c r="EF93" i="2"/>
  <c r="EG93" i="2" s="1"/>
  <c r="EE89" i="2"/>
  <c r="EF89" i="2"/>
  <c r="EG89" i="2" s="1"/>
  <c r="ED85" i="2"/>
  <c r="EF85" i="2"/>
  <c r="EG85" i="2" s="1"/>
  <c r="ED81" i="2"/>
  <c r="EF81" i="2"/>
  <c r="EG81" i="2" s="1"/>
  <c r="EE77" i="2"/>
  <c r="EF77" i="2"/>
  <c r="EG77" i="2" s="1"/>
  <c r="EE73" i="2"/>
  <c r="EF73" i="2"/>
  <c r="EG73" i="2" s="1"/>
  <c r="ED69" i="2"/>
  <c r="EF69" i="2"/>
  <c r="EG69" i="2" s="1"/>
  <c r="ED65" i="2"/>
  <c r="EF65" i="2"/>
  <c r="EG65" i="2" s="1"/>
  <c r="EE61" i="2"/>
  <c r="EF61" i="2"/>
  <c r="EG61" i="2" s="1"/>
  <c r="EE57" i="2"/>
  <c r="EF57" i="2"/>
  <c r="EG57" i="2" s="1"/>
  <c r="ED53" i="2"/>
  <c r="EF53" i="2"/>
  <c r="EG53" i="2" s="1"/>
  <c r="ED49" i="2"/>
  <c r="EF49" i="2"/>
  <c r="EG49" i="2" s="1"/>
  <c r="EE45" i="2"/>
  <c r="EF45" i="2"/>
  <c r="EG45" i="2" s="1"/>
  <c r="EE41" i="2"/>
  <c r="EF41" i="2"/>
  <c r="EG41" i="2" s="1"/>
  <c r="ED37" i="2"/>
  <c r="EF37" i="2"/>
  <c r="EG37" i="2" s="1"/>
  <c r="ED33" i="2"/>
  <c r="EF33" i="2"/>
  <c r="EG33" i="2" s="1"/>
  <c r="EE29" i="2"/>
  <c r="EF29" i="2"/>
  <c r="EG29" i="2" s="1"/>
  <c r="EE25" i="2"/>
  <c r="EF25" i="2"/>
  <c r="EG25" i="2" s="1"/>
  <c r="ED21" i="2"/>
  <c r="EF21" i="2"/>
  <c r="EG21" i="2" s="1"/>
  <c r="ED17" i="2"/>
  <c r="EF17" i="2"/>
  <c r="EG17" i="2" s="1"/>
  <c r="EE13" i="2"/>
  <c r="EF13" i="2"/>
  <c r="EG13" i="2" s="1"/>
  <c r="EE9" i="2"/>
  <c r="EF9" i="2"/>
  <c r="EG9" i="2" s="1"/>
  <c r="EG144" i="2" s="1"/>
  <c r="DV141" i="2"/>
  <c r="DW141" i="2"/>
  <c r="DX141" i="2" s="1"/>
  <c r="DV137" i="2"/>
  <c r="DW137" i="2"/>
  <c r="DX137" i="2" s="1"/>
  <c r="DV133" i="2"/>
  <c r="DW133" i="2"/>
  <c r="DX133" i="2" s="1"/>
  <c r="DT73" i="2"/>
  <c r="DW73" i="2"/>
  <c r="DX73" i="2" s="1"/>
  <c r="DT69" i="2"/>
  <c r="DW69" i="2"/>
  <c r="DX69" i="2" s="1"/>
  <c r="DT57" i="2"/>
  <c r="DW57" i="2"/>
  <c r="DX57" i="2" s="1"/>
  <c r="DT53" i="2"/>
  <c r="DW53" i="2"/>
  <c r="DX53" i="2" s="1"/>
  <c r="DT41" i="2"/>
  <c r="DW41" i="2"/>
  <c r="DX41" i="2" s="1"/>
  <c r="DT37" i="2"/>
  <c r="DW37" i="2"/>
  <c r="DX37" i="2" s="1"/>
  <c r="DT25" i="2"/>
  <c r="DW25" i="2"/>
  <c r="DX25" i="2" s="1"/>
  <c r="DT21" i="2"/>
  <c r="DW21" i="2"/>
  <c r="DX21" i="2" s="1"/>
  <c r="DT9" i="2"/>
  <c r="DW9" i="2"/>
  <c r="DX9" i="2" s="1"/>
  <c r="DT8" i="2"/>
  <c r="DW8" i="2"/>
  <c r="DX8" i="2" s="1"/>
  <c r="DV140" i="2"/>
  <c r="DW140" i="2"/>
  <c r="DX140" i="2" s="1"/>
  <c r="DT136" i="2"/>
  <c r="DW136" i="2"/>
  <c r="DX136" i="2" s="1"/>
  <c r="DU132" i="2"/>
  <c r="DW132" i="2"/>
  <c r="DX132" i="2" s="1"/>
  <c r="DT128" i="2"/>
  <c r="DW128" i="2"/>
  <c r="DX128" i="2" s="1"/>
  <c r="DV124" i="2"/>
  <c r="DW124" i="2"/>
  <c r="DX124" i="2" s="1"/>
  <c r="DT120" i="2"/>
  <c r="DW120" i="2"/>
  <c r="DX120" i="2" s="1"/>
  <c r="DU116" i="2"/>
  <c r="DW116" i="2"/>
  <c r="DX116" i="2" s="1"/>
  <c r="DT112" i="2"/>
  <c r="DW112" i="2"/>
  <c r="DX112" i="2" s="1"/>
  <c r="DV108" i="2"/>
  <c r="DW108" i="2"/>
  <c r="DX108" i="2" s="1"/>
  <c r="DT104" i="2"/>
  <c r="DW104" i="2"/>
  <c r="DX104" i="2" s="1"/>
  <c r="DU100" i="2"/>
  <c r="DW100" i="2"/>
  <c r="DX100" i="2" s="1"/>
  <c r="DT96" i="2"/>
  <c r="DW96" i="2"/>
  <c r="DX96" i="2" s="1"/>
  <c r="DV92" i="2"/>
  <c r="DW92" i="2"/>
  <c r="DX92" i="2" s="1"/>
  <c r="DT88" i="2"/>
  <c r="DW88" i="2"/>
  <c r="DX88" i="2" s="1"/>
  <c r="DU84" i="2"/>
  <c r="DW84" i="2"/>
  <c r="DX84" i="2" s="1"/>
  <c r="DT80" i="2"/>
  <c r="DW80" i="2"/>
  <c r="DX80" i="2" s="1"/>
  <c r="DV76" i="2"/>
  <c r="DW76" i="2"/>
  <c r="DX76" i="2" s="1"/>
  <c r="DU72" i="2"/>
  <c r="DW72" i="2"/>
  <c r="DX72" i="2" s="1"/>
  <c r="DU68" i="2"/>
  <c r="DW68" i="2"/>
  <c r="DX68" i="2" s="1"/>
  <c r="DV64" i="2"/>
  <c r="DW64" i="2"/>
  <c r="DX64" i="2" s="1"/>
  <c r="DV60" i="2"/>
  <c r="DW60" i="2"/>
  <c r="DX60" i="2" s="1"/>
  <c r="DU56" i="2"/>
  <c r="DW56" i="2"/>
  <c r="DX56" i="2" s="1"/>
  <c r="DU52" i="2"/>
  <c r="DW52" i="2"/>
  <c r="DX52" i="2" s="1"/>
  <c r="DV48" i="2"/>
  <c r="DW48" i="2"/>
  <c r="DX48" i="2" s="1"/>
  <c r="DV44" i="2"/>
  <c r="DW44" i="2"/>
  <c r="DX44" i="2" s="1"/>
  <c r="DU40" i="2"/>
  <c r="DW40" i="2"/>
  <c r="DX40" i="2" s="1"/>
  <c r="DU36" i="2"/>
  <c r="DW36" i="2"/>
  <c r="DX36" i="2" s="1"/>
  <c r="DV32" i="2"/>
  <c r="DW32" i="2"/>
  <c r="DX32" i="2" s="1"/>
  <c r="DV28" i="2"/>
  <c r="DW28" i="2"/>
  <c r="DX28" i="2" s="1"/>
  <c r="DU24" i="2"/>
  <c r="DW24" i="2"/>
  <c r="DX24" i="2" s="1"/>
  <c r="DU20" i="2"/>
  <c r="DW20" i="2"/>
  <c r="DX20" i="2" s="1"/>
  <c r="DV16" i="2"/>
  <c r="DW16" i="2"/>
  <c r="DX16" i="2" s="1"/>
  <c r="DV12" i="2"/>
  <c r="DW12" i="2"/>
  <c r="DX12" i="2" s="1"/>
  <c r="DV143" i="2"/>
  <c r="DW143" i="2"/>
  <c r="DX143" i="2" s="1"/>
  <c r="DV139" i="2"/>
  <c r="DW139" i="2"/>
  <c r="DX139" i="2" s="1"/>
  <c r="DV135" i="2"/>
  <c r="DW135" i="2"/>
  <c r="DX135" i="2" s="1"/>
  <c r="DK8" i="2"/>
  <c r="DN8" i="2"/>
  <c r="DO8" i="2" s="1"/>
  <c r="DM140" i="2"/>
  <c r="DN140" i="2"/>
  <c r="DO140" i="2" s="1"/>
  <c r="DK136" i="2"/>
  <c r="DN136" i="2"/>
  <c r="DO136" i="2" s="1"/>
  <c r="DL132" i="2"/>
  <c r="DN132" i="2"/>
  <c r="DO132" i="2" s="1"/>
  <c r="DK128" i="2"/>
  <c r="DN128" i="2"/>
  <c r="DO128" i="2" s="1"/>
  <c r="DM124" i="2"/>
  <c r="DN124" i="2"/>
  <c r="DO124" i="2" s="1"/>
  <c r="DK120" i="2"/>
  <c r="DN120" i="2"/>
  <c r="DO120" i="2" s="1"/>
  <c r="DL116" i="2"/>
  <c r="DN116" i="2"/>
  <c r="DO116" i="2" s="1"/>
  <c r="DK112" i="2"/>
  <c r="DN112" i="2"/>
  <c r="DO112" i="2" s="1"/>
  <c r="DM108" i="2"/>
  <c r="DN108" i="2"/>
  <c r="DO108" i="2" s="1"/>
  <c r="DK104" i="2"/>
  <c r="DN104" i="2"/>
  <c r="DO104" i="2" s="1"/>
  <c r="DL100" i="2"/>
  <c r="DN100" i="2"/>
  <c r="DO100" i="2" s="1"/>
  <c r="DK96" i="2"/>
  <c r="DN96" i="2"/>
  <c r="DO96" i="2" s="1"/>
  <c r="DM92" i="2"/>
  <c r="DN92" i="2"/>
  <c r="DO92" i="2" s="1"/>
  <c r="DK88" i="2"/>
  <c r="DN88" i="2"/>
  <c r="DO88" i="2" s="1"/>
  <c r="DL84" i="2"/>
  <c r="DN84" i="2"/>
  <c r="DO84" i="2" s="1"/>
  <c r="DK80" i="2"/>
  <c r="DN80" i="2"/>
  <c r="DO80" i="2" s="1"/>
  <c r="DM76" i="2"/>
  <c r="DN76" i="2"/>
  <c r="DO76" i="2" s="1"/>
  <c r="DL72" i="2"/>
  <c r="DN72" i="2"/>
  <c r="DO72" i="2" s="1"/>
  <c r="DL68" i="2"/>
  <c r="DN68" i="2"/>
  <c r="DO68" i="2" s="1"/>
  <c r="DM64" i="2"/>
  <c r="DN64" i="2"/>
  <c r="DO64" i="2" s="1"/>
  <c r="DM60" i="2"/>
  <c r="DN60" i="2"/>
  <c r="DO60" i="2" s="1"/>
  <c r="DL56" i="2"/>
  <c r="DN56" i="2"/>
  <c r="DO56" i="2" s="1"/>
  <c r="DL52" i="2"/>
  <c r="DN52" i="2"/>
  <c r="DO52" i="2" s="1"/>
  <c r="DM48" i="2"/>
  <c r="DN48" i="2"/>
  <c r="DO48" i="2" s="1"/>
  <c r="DM44" i="2"/>
  <c r="DN44" i="2"/>
  <c r="DO44" i="2" s="1"/>
  <c r="DL40" i="2"/>
  <c r="DN40" i="2"/>
  <c r="DO40" i="2" s="1"/>
  <c r="DL36" i="2"/>
  <c r="DN36" i="2"/>
  <c r="DO36" i="2" s="1"/>
  <c r="DM32" i="2"/>
  <c r="DN32" i="2"/>
  <c r="DO32" i="2" s="1"/>
  <c r="DM28" i="2"/>
  <c r="DN28" i="2"/>
  <c r="DO28" i="2" s="1"/>
  <c r="DL24" i="2"/>
  <c r="DN24" i="2"/>
  <c r="DO24" i="2" s="1"/>
  <c r="DL20" i="2"/>
  <c r="DN20" i="2"/>
  <c r="DO20" i="2" s="1"/>
  <c r="DM16" i="2"/>
  <c r="DN16" i="2"/>
  <c r="DO16" i="2" s="1"/>
  <c r="DM12" i="2"/>
  <c r="DN12" i="2"/>
  <c r="DO12" i="2" s="1"/>
  <c r="DD141" i="2"/>
  <c r="DE141" i="2"/>
  <c r="DF141" i="2" s="1"/>
  <c r="DD137" i="2"/>
  <c r="DE137" i="2"/>
  <c r="DF137" i="2" s="1"/>
  <c r="DC133" i="2"/>
  <c r="DE133" i="2"/>
  <c r="DF133" i="2" s="1"/>
  <c r="DC129" i="2"/>
  <c r="DE129" i="2"/>
  <c r="DF129" i="2" s="1"/>
  <c r="DB125" i="2"/>
  <c r="DE125" i="2"/>
  <c r="DF125" i="2" s="1"/>
  <c r="DD121" i="2"/>
  <c r="DE121" i="2"/>
  <c r="DF121" i="2" s="1"/>
  <c r="DD117" i="2"/>
  <c r="DE117" i="2"/>
  <c r="DF117" i="2" s="1"/>
  <c r="DB113" i="2"/>
  <c r="DE113" i="2"/>
  <c r="DF113" i="2" s="1"/>
  <c r="DD109" i="2"/>
  <c r="DE109" i="2"/>
  <c r="DF109" i="2" s="1"/>
  <c r="DD105" i="2"/>
  <c r="DE105" i="2"/>
  <c r="DF105" i="2" s="1"/>
  <c r="DB101" i="2"/>
  <c r="DE101" i="2"/>
  <c r="DF101" i="2" s="1"/>
  <c r="DC97" i="2"/>
  <c r="DE97" i="2"/>
  <c r="DF97" i="2" s="1"/>
  <c r="DC93" i="2"/>
  <c r="DE93" i="2"/>
  <c r="DF93" i="2" s="1"/>
  <c r="DD89" i="2"/>
  <c r="DE89" i="2"/>
  <c r="DF89" i="2" s="1"/>
  <c r="DB85" i="2"/>
  <c r="DE85" i="2"/>
  <c r="DF85" i="2" s="1"/>
  <c r="DC81" i="2"/>
  <c r="DE81" i="2"/>
  <c r="DF81" i="2" s="1"/>
  <c r="DD77" i="2"/>
  <c r="DE77" i="2"/>
  <c r="DF77" i="2" s="1"/>
  <c r="DD73" i="2"/>
  <c r="DE73" i="2"/>
  <c r="DF73" i="2" s="1"/>
  <c r="DB69" i="2"/>
  <c r="DE69" i="2"/>
  <c r="DF69" i="2" s="1"/>
  <c r="DC65" i="2"/>
  <c r="DE65" i="2"/>
  <c r="DF65" i="2" s="1"/>
  <c r="DD61" i="2"/>
  <c r="DE61" i="2"/>
  <c r="DF61" i="2" s="1"/>
  <c r="DD57" i="2"/>
  <c r="DE57" i="2"/>
  <c r="DF57" i="2" s="1"/>
  <c r="DC53" i="2"/>
  <c r="DE53" i="2"/>
  <c r="DF53" i="2" s="1"/>
  <c r="DC49" i="2"/>
  <c r="DE49" i="2"/>
  <c r="DF49" i="2" s="1"/>
  <c r="DB45" i="2"/>
  <c r="DE45" i="2"/>
  <c r="DF45" i="2" s="1"/>
  <c r="DD41" i="2"/>
  <c r="DE41" i="2"/>
  <c r="DF41" i="2" s="1"/>
  <c r="DC37" i="2"/>
  <c r="DE37" i="2"/>
  <c r="DF37" i="2" s="1"/>
  <c r="DC33" i="2"/>
  <c r="DE33" i="2"/>
  <c r="DF33" i="2" s="1"/>
  <c r="DD29" i="2"/>
  <c r="DE29" i="2"/>
  <c r="DF29" i="2" s="1"/>
  <c r="DD25" i="2"/>
  <c r="DE25" i="2"/>
  <c r="DF25" i="2" s="1"/>
  <c r="DD21" i="2"/>
  <c r="DE21" i="2"/>
  <c r="DF21" i="2" s="1"/>
  <c r="DC17" i="2"/>
  <c r="DE17" i="2"/>
  <c r="DF17" i="2" s="1"/>
  <c r="DD13" i="2"/>
  <c r="DE13" i="2"/>
  <c r="DF13" i="2" s="1"/>
  <c r="DD9" i="2"/>
  <c r="DE9" i="2"/>
  <c r="DF9" i="2" s="1"/>
  <c r="DD8" i="2"/>
  <c r="DE8" i="2"/>
  <c r="DF8" i="2" s="1"/>
  <c r="DD140" i="2"/>
  <c r="DE140" i="2"/>
  <c r="DF140" i="2" s="1"/>
  <c r="DD136" i="2"/>
  <c r="DE136" i="2"/>
  <c r="DF136" i="2" s="1"/>
  <c r="DD132" i="2"/>
  <c r="DE132" i="2"/>
  <c r="DF132" i="2" s="1"/>
  <c r="DD128" i="2"/>
  <c r="DE128" i="2"/>
  <c r="DF128" i="2" s="1"/>
  <c r="DD124" i="2"/>
  <c r="DE124" i="2"/>
  <c r="DF124" i="2" s="1"/>
  <c r="DD120" i="2"/>
  <c r="DE120" i="2"/>
  <c r="DF120" i="2" s="1"/>
  <c r="DD116" i="2"/>
  <c r="DE116" i="2"/>
  <c r="DF116" i="2" s="1"/>
  <c r="DD112" i="2"/>
  <c r="DE112" i="2"/>
  <c r="DF112" i="2" s="1"/>
  <c r="CS8" i="2"/>
  <c r="CV8" i="2"/>
  <c r="CW8" i="2" s="1"/>
  <c r="CU140" i="2"/>
  <c r="CV140" i="2"/>
  <c r="CW140" i="2" s="1"/>
  <c r="CS136" i="2"/>
  <c r="CV136" i="2"/>
  <c r="CW136" i="2" s="1"/>
  <c r="CT132" i="2"/>
  <c r="CV132" i="2"/>
  <c r="CW132" i="2" s="1"/>
  <c r="CS128" i="2"/>
  <c r="CV128" i="2"/>
  <c r="CW128" i="2" s="1"/>
  <c r="CU124" i="2"/>
  <c r="CV124" i="2"/>
  <c r="CW124" i="2" s="1"/>
  <c r="CS120" i="2"/>
  <c r="CV120" i="2"/>
  <c r="CW120" i="2" s="1"/>
  <c r="CT116" i="2"/>
  <c r="CV116" i="2"/>
  <c r="CW116" i="2" s="1"/>
  <c r="CS112" i="2"/>
  <c r="CV112" i="2"/>
  <c r="CW112" i="2" s="1"/>
  <c r="CU108" i="2"/>
  <c r="CV108" i="2"/>
  <c r="CW108" i="2" s="1"/>
  <c r="CS104" i="2"/>
  <c r="CV104" i="2"/>
  <c r="CW104" i="2" s="1"/>
  <c r="CT100" i="2"/>
  <c r="CV100" i="2"/>
  <c r="CW100" i="2" s="1"/>
  <c r="CS96" i="2"/>
  <c r="CV96" i="2"/>
  <c r="CW96" i="2" s="1"/>
  <c r="CU92" i="2"/>
  <c r="CV92" i="2"/>
  <c r="CW92" i="2" s="1"/>
  <c r="CS88" i="2"/>
  <c r="CV88" i="2"/>
  <c r="CW88" i="2" s="1"/>
  <c r="CT84" i="2"/>
  <c r="CV84" i="2"/>
  <c r="CW84" i="2" s="1"/>
  <c r="CS80" i="2"/>
  <c r="CV80" i="2"/>
  <c r="CW80" i="2" s="1"/>
  <c r="CU76" i="2"/>
  <c r="CV76" i="2"/>
  <c r="CW76" i="2" s="1"/>
  <c r="CT72" i="2"/>
  <c r="CV72" i="2"/>
  <c r="CW72" i="2" s="1"/>
  <c r="CT68" i="2"/>
  <c r="CV68" i="2"/>
  <c r="CW68" i="2" s="1"/>
  <c r="CU64" i="2"/>
  <c r="CV64" i="2"/>
  <c r="CW64" i="2" s="1"/>
  <c r="CU60" i="2"/>
  <c r="CV60" i="2"/>
  <c r="CW60" i="2" s="1"/>
  <c r="CT56" i="2"/>
  <c r="CV56" i="2"/>
  <c r="CW56" i="2" s="1"/>
  <c r="CT52" i="2"/>
  <c r="CV52" i="2"/>
  <c r="CW52" i="2" s="1"/>
  <c r="CU48" i="2"/>
  <c r="CV48" i="2"/>
  <c r="CW48" i="2" s="1"/>
  <c r="CU44" i="2"/>
  <c r="CV44" i="2"/>
  <c r="CW44" i="2" s="1"/>
  <c r="CT40" i="2"/>
  <c r="CV40" i="2"/>
  <c r="CW40" i="2" s="1"/>
  <c r="CT36" i="2"/>
  <c r="CV36" i="2"/>
  <c r="CW36" i="2" s="1"/>
  <c r="CU32" i="2"/>
  <c r="CV32" i="2"/>
  <c r="CW32" i="2" s="1"/>
  <c r="CU28" i="2"/>
  <c r="CV28" i="2"/>
  <c r="CW28" i="2" s="1"/>
  <c r="CT24" i="2"/>
  <c r="CV24" i="2"/>
  <c r="CW24" i="2" s="1"/>
  <c r="CT20" i="2"/>
  <c r="CV20" i="2"/>
  <c r="CW20" i="2" s="1"/>
  <c r="CU16" i="2"/>
  <c r="CV16" i="2"/>
  <c r="CW16" i="2" s="1"/>
  <c r="CU12" i="2"/>
  <c r="CV12" i="2"/>
  <c r="CW12" i="2" s="1"/>
  <c r="CS143" i="2"/>
  <c r="CV143" i="2"/>
  <c r="CW143" i="2" s="1"/>
  <c r="CS135" i="2"/>
  <c r="CV135" i="2"/>
  <c r="CW135" i="2" s="1"/>
  <c r="CS131" i="2"/>
  <c r="CV131" i="2"/>
  <c r="CW131" i="2" s="1"/>
  <c r="CS127" i="2"/>
  <c r="CV127" i="2"/>
  <c r="CW127" i="2" s="1"/>
  <c r="CS119" i="2"/>
  <c r="CV119" i="2"/>
  <c r="CW119" i="2" s="1"/>
  <c r="CS115" i="2"/>
  <c r="CV115" i="2"/>
  <c r="CW115" i="2" s="1"/>
  <c r="CS111" i="2"/>
  <c r="CV111" i="2"/>
  <c r="CW111" i="2" s="1"/>
  <c r="CJ73" i="2"/>
  <c r="CM73" i="2"/>
  <c r="CN73" i="2" s="1"/>
  <c r="CJ57" i="2"/>
  <c r="CM57" i="2"/>
  <c r="CN57" i="2" s="1"/>
  <c r="CJ41" i="2"/>
  <c r="CM41" i="2"/>
  <c r="CN41" i="2" s="1"/>
  <c r="CJ25" i="2"/>
  <c r="CM25" i="2"/>
  <c r="CN25" i="2" s="1"/>
  <c r="CJ8" i="2"/>
  <c r="CM8" i="2"/>
  <c r="CN8" i="2" s="1"/>
  <c r="CL140" i="2"/>
  <c r="CM140" i="2"/>
  <c r="CN140" i="2" s="1"/>
  <c r="CJ136" i="2"/>
  <c r="CM136" i="2"/>
  <c r="CN136" i="2" s="1"/>
  <c r="CL132" i="2"/>
  <c r="CM132" i="2"/>
  <c r="CN132" i="2" s="1"/>
  <c r="CJ128" i="2"/>
  <c r="CM128" i="2"/>
  <c r="CN128" i="2" s="1"/>
  <c r="CL124" i="2"/>
  <c r="CM124" i="2"/>
  <c r="CN124" i="2" s="1"/>
  <c r="CJ120" i="2"/>
  <c r="CM120" i="2"/>
  <c r="CN120" i="2" s="1"/>
  <c r="CL116" i="2"/>
  <c r="CM116" i="2"/>
  <c r="CN116" i="2" s="1"/>
  <c r="CJ112" i="2"/>
  <c r="CM112" i="2"/>
  <c r="CN112" i="2" s="1"/>
  <c r="CL108" i="2"/>
  <c r="CM108" i="2"/>
  <c r="CN108" i="2" s="1"/>
  <c r="CJ104" i="2"/>
  <c r="CM104" i="2"/>
  <c r="CN104" i="2" s="1"/>
  <c r="CL100" i="2"/>
  <c r="CM100" i="2"/>
  <c r="CN100" i="2" s="1"/>
  <c r="CJ96" i="2"/>
  <c r="CM96" i="2"/>
  <c r="CN96" i="2" s="1"/>
  <c r="CL92" i="2"/>
  <c r="CM92" i="2"/>
  <c r="CN92" i="2" s="1"/>
  <c r="CJ88" i="2"/>
  <c r="CM88" i="2"/>
  <c r="CN88" i="2" s="1"/>
  <c r="CL84" i="2"/>
  <c r="CM84" i="2"/>
  <c r="CN84" i="2" s="1"/>
  <c r="CJ80" i="2"/>
  <c r="CM80" i="2"/>
  <c r="CN80" i="2" s="1"/>
  <c r="CL76" i="2"/>
  <c r="CM76" i="2"/>
  <c r="CN76" i="2" s="1"/>
  <c r="CJ72" i="2"/>
  <c r="CM72" i="2"/>
  <c r="CN72" i="2" s="1"/>
  <c r="CL68" i="2"/>
  <c r="CM68" i="2"/>
  <c r="CN68" i="2" s="1"/>
  <c r="CJ64" i="2"/>
  <c r="CM64" i="2"/>
  <c r="CN64" i="2" s="1"/>
  <c r="CL60" i="2"/>
  <c r="CM60" i="2"/>
  <c r="CN60" i="2" s="1"/>
  <c r="CJ56" i="2"/>
  <c r="CM56" i="2"/>
  <c r="CN56" i="2" s="1"/>
  <c r="CL52" i="2"/>
  <c r="CM52" i="2"/>
  <c r="CN52" i="2" s="1"/>
  <c r="CJ48" i="2"/>
  <c r="CM48" i="2"/>
  <c r="CN48" i="2" s="1"/>
  <c r="CL44" i="2"/>
  <c r="CM44" i="2"/>
  <c r="CN44" i="2" s="1"/>
  <c r="CJ40" i="2"/>
  <c r="CM40" i="2"/>
  <c r="CN40" i="2" s="1"/>
  <c r="CL36" i="2"/>
  <c r="CM36" i="2"/>
  <c r="CN36" i="2" s="1"/>
  <c r="CL32" i="2"/>
  <c r="CM32" i="2"/>
  <c r="CN32" i="2" s="1"/>
  <c r="CL28" i="2"/>
  <c r="CM28" i="2"/>
  <c r="CN28" i="2" s="1"/>
  <c r="CL20" i="2"/>
  <c r="CM20" i="2"/>
  <c r="CN20" i="2" s="1"/>
  <c r="CL12" i="2"/>
  <c r="CM12" i="2"/>
  <c r="CN12" i="2" s="1"/>
  <c r="CJ143" i="2"/>
  <c r="CM143" i="2"/>
  <c r="CN143" i="2" s="1"/>
  <c r="CL139" i="2"/>
  <c r="CM139" i="2"/>
  <c r="CN139" i="2" s="1"/>
  <c r="CJ135" i="2"/>
  <c r="CM135" i="2"/>
  <c r="CN135" i="2" s="1"/>
  <c r="CL131" i="2"/>
  <c r="CM131" i="2"/>
  <c r="CN131" i="2" s="1"/>
  <c r="CJ127" i="2"/>
  <c r="CM127" i="2"/>
  <c r="CN127" i="2" s="1"/>
  <c r="CL123" i="2"/>
  <c r="CM123" i="2"/>
  <c r="CN123" i="2" s="1"/>
  <c r="CJ119" i="2"/>
  <c r="CM119" i="2"/>
  <c r="CN119" i="2" s="1"/>
  <c r="CL115" i="2"/>
  <c r="CM115" i="2"/>
  <c r="CN115" i="2" s="1"/>
  <c r="CJ111" i="2"/>
  <c r="CM111" i="2"/>
  <c r="CN111" i="2" s="1"/>
  <c r="CL107" i="2"/>
  <c r="CM107" i="2"/>
  <c r="CN107" i="2" s="1"/>
  <c r="CJ103" i="2"/>
  <c r="CM103" i="2"/>
  <c r="CN103" i="2" s="1"/>
  <c r="CL99" i="2"/>
  <c r="CM99" i="2"/>
  <c r="CN99" i="2" s="1"/>
  <c r="CJ95" i="2"/>
  <c r="CM95" i="2"/>
  <c r="CN95" i="2" s="1"/>
  <c r="CL91" i="2"/>
  <c r="CM91" i="2"/>
  <c r="CN91" i="2" s="1"/>
  <c r="CJ87" i="2"/>
  <c r="CM87" i="2"/>
  <c r="CN87" i="2" s="1"/>
  <c r="CL83" i="2"/>
  <c r="CM83" i="2"/>
  <c r="CN83" i="2" s="1"/>
  <c r="CJ79" i="2"/>
  <c r="CM79" i="2"/>
  <c r="CN79" i="2" s="1"/>
  <c r="CL75" i="2"/>
  <c r="CM75" i="2"/>
  <c r="CN75" i="2" s="1"/>
  <c r="CJ71" i="2"/>
  <c r="CM71" i="2"/>
  <c r="CN71" i="2" s="1"/>
  <c r="CL67" i="2"/>
  <c r="CM67" i="2"/>
  <c r="CN67" i="2" s="1"/>
  <c r="CL63" i="2"/>
  <c r="CM63" i="2"/>
  <c r="CN63" i="2" s="1"/>
  <c r="CL59" i="2"/>
  <c r="CM59" i="2"/>
  <c r="CN59" i="2" s="1"/>
  <c r="CJ55" i="2"/>
  <c r="CM55" i="2"/>
  <c r="CN55" i="2" s="1"/>
  <c r="CL51" i="2"/>
  <c r="CM51" i="2"/>
  <c r="CN51" i="2" s="1"/>
  <c r="CL47" i="2"/>
  <c r="CM47" i="2"/>
  <c r="CN47" i="2" s="1"/>
  <c r="CL43" i="2"/>
  <c r="CM43" i="2"/>
  <c r="CN43" i="2" s="1"/>
  <c r="CJ39" i="2"/>
  <c r="CM39" i="2"/>
  <c r="CN39" i="2" s="1"/>
  <c r="CL35" i="2"/>
  <c r="CM35" i="2"/>
  <c r="CN35" i="2" s="1"/>
  <c r="CL31" i="2"/>
  <c r="CM31" i="2"/>
  <c r="CN31" i="2" s="1"/>
  <c r="CL27" i="2"/>
  <c r="CM27" i="2"/>
  <c r="CN27" i="2" s="1"/>
  <c r="CJ23" i="2"/>
  <c r="CM23" i="2"/>
  <c r="CN23" i="2" s="1"/>
  <c r="CL19" i="2"/>
  <c r="CM19" i="2"/>
  <c r="CN19" i="2" s="1"/>
  <c r="CL15" i="2"/>
  <c r="CM15" i="2"/>
  <c r="CN15" i="2" s="1"/>
  <c r="CL11" i="2"/>
  <c r="CM11" i="2"/>
  <c r="CN11" i="2" s="1"/>
  <c r="CA74" i="2"/>
  <c r="CD74" i="2"/>
  <c r="CE74" i="2" s="1"/>
  <c r="CA66" i="2"/>
  <c r="CD66" i="2"/>
  <c r="CE66" i="2" s="1"/>
  <c r="CA58" i="2"/>
  <c r="CD58" i="2"/>
  <c r="CE58" i="2" s="1"/>
  <c r="CA50" i="2"/>
  <c r="CD50" i="2"/>
  <c r="CE50" i="2" s="1"/>
  <c r="CA42" i="2"/>
  <c r="CD42" i="2"/>
  <c r="CE42" i="2" s="1"/>
  <c r="CA34" i="2"/>
  <c r="CD34" i="2"/>
  <c r="CE34" i="2" s="1"/>
  <c r="CA8" i="2"/>
  <c r="CD8" i="2"/>
  <c r="CE8" i="2" s="1"/>
  <c r="CC140" i="2"/>
  <c r="CD140" i="2"/>
  <c r="CE140" i="2" s="1"/>
  <c r="CA136" i="2"/>
  <c r="CD136" i="2"/>
  <c r="CE136" i="2" s="1"/>
  <c r="CB132" i="2"/>
  <c r="CD132" i="2"/>
  <c r="CE132" i="2" s="1"/>
  <c r="CA128" i="2"/>
  <c r="CD128" i="2"/>
  <c r="CE128" i="2" s="1"/>
  <c r="CC124" i="2"/>
  <c r="CD124" i="2"/>
  <c r="CE124" i="2" s="1"/>
  <c r="CA120" i="2"/>
  <c r="CD120" i="2"/>
  <c r="CE120" i="2" s="1"/>
  <c r="CB116" i="2"/>
  <c r="CD116" i="2"/>
  <c r="CE116" i="2" s="1"/>
  <c r="CA112" i="2"/>
  <c r="CD112" i="2"/>
  <c r="CE112" i="2" s="1"/>
  <c r="CC108" i="2"/>
  <c r="CD108" i="2"/>
  <c r="CE108" i="2" s="1"/>
  <c r="CA104" i="2"/>
  <c r="CD104" i="2"/>
  <c r="CE104" i="2" s="1"/>
  <c r="CB100" i="2"/>
  <c r="CD100" i="2"/>
  <c r="CE100" i="2" s="1"/>
  <c r="CA96" i="2"/>
  <c r="CD96" i="2"/>
  <c r="CE96" i="2" s="1"/>
  <c r="CC92" i="2"/>
  <c r="CD92" i="2"/>
  <c r="CE92" i="2" s="1"/>
  <c r="CA88" i="2"/>
  <c r="CD88" i="2"/>
  <c r="CE88" i="2" s="1"/>
  <c r="CB84" i="2"/>
  <c r="CD84" i="2"/>
  <c r="CE84" i="2" s="1"/>
  <c r="CA80" i="2"/>
  <c r="CD80" i="2"/>
  <c r="CE80" i="2" s="1"/>
  <c r="CC76" i="2"/>
  <c r="CD76" i="2"/>
  <c r="CE76" i="2" s="1"/>
  <c r="CB72" i="2"/>
  <c r="CD72" i="2"/>
  <c r="CE72" i="2" s="1"/>
  <c r="CB68" i="2"/>
  <c r="CD68" i="2"/>
  <c r="CE68" i="2" s="1"/>
  <c r="CC64" i="2"/>
  <c r="CD64" i="2"/>
  <c r="CE64" i="2" s="1"/>
  <c r="CC60" i="2"/>
  <c r="CD60" i="2"/>
  <c r="CE60" i="2" s="1"/>
  <c r="CB56" i="2"/>
  <c r="CD56" i="2"/>
  <c r="CE56" i="2" s="1"/>
  <c r="CB52" i="2"/>
  <c r="CD52" i="2"/>
  <c r="CE52" i="2" s="1"/>
  <c r="CC48" i="2"/>
  <c r="CD48" i="2"/>
  <c r="CE48" i="2" s="1"/>
  <c r="CC44" i="2"/>
  <c r="CD44" i="2"/>
  <c r="CE44" i="2" s="1"/>
  <c r="CB40" i="2"/>
  <c r="CD40" i="2"/>
  <c r="CE40" i="2" s="1"/>
  <c r="CB36" i="2"/>
  <c r="CD36" i="2"/>
  <c r="CE36" i="2" s="1"/>
  <c r="CC32" i="2"/>
  <c r="CD32" i="2"/>
  <c r="CE32" i="2" s="1"/>
  <c r="CC28" i="2"/>
  <c r="CD28" i="2"/>
  <c r="CE28" i="2" s="1"/>
  <c r="CB24" i="2"/>
  <c r="CD24" i="2"/>
  <c r="CE24" i="2" s="1"/>
  <c r="CB20" i="2"/>
  <c r="CD20" i="2"/>
  <c r="CE20" i="2" s="1"/>
  <c r="CC16" i="2"/>
  <c r="CD16" i="2"/>
  <c r="CE16" i="2" s="1"/>
  <c r="CC12" i="2"/>
  <c r="CD12" i="2"/>
  <c r="CE12" i="2" s="1"/>
  <c r="CA127" i="2"/>
  <c r="CD127" i="2"/>
  <c r="CE127" i="2" s="1"/>
  <c r="CA119" i="2"/>
  <c r="CD119" i="2"/>
  <c r="CE119" i="2" s="1"/>
  <c r="CA111" i="2"/>
  <c r="CD111" i="2"/>
  <c r="CE111" i="2" s="1"/>
  <c r="CA99" i="2"/>
  <c r="CD99" i="2"/>
  <c r="CE99" i="2" s="1"/>
  <c r="CA87" i="2"/>
  <c r="CD87" i="2"/>
  <c r="CE87" i="2" s="1"/>
  <c r="CA79" i="2"/>
  <c r="CD79" i="2"/>
  <c r="CE79" i="2" s="1"/>
  <c r="BT8" i="2"/>
  <c r="BU8" i="2"/>
  <c r="BV8" i="2" s="1"/>
  <c r="BT140" i="2"/>
  <c r="BU140" i="2"/>
  <c r="BV140" i="2" s="1"/>
  <c r="BS136" i="2"/>
  <c r="BU136" i="2"/>
  <c r="BV136" i="2" s="1"/>
  <c r="BS132" i="2"/>
  <c r="BU132" i="2"/>
  <c r="BV132" i="2" s="1"/>
  <c r="BT128" i="2"/>
  <c r="BU128" i="2"/>
  <c r="BV128" i="2" s="1"/>
  <c r="BT124" i="2"/>
  <c r="BU124" i="2"/>
  <c r="BV124" i="2" s="1"/>
  <c r="BS120" i="2"/>
  <c r="BU120" i="2"/>
  <c r="BV120" i="2" s="1"/>
  <c r="BS116" i="2"/>
  <c r="BU116" i="2"/>
  <c r="BV116" i="2" s="1"/>
  <c r="BT112" i="2"/>
  <c r="BU112" i="2"/>
  <c r="BV112" i="2" s="1"/>
  <c r="BT108" i="2"/>
  <c r="BU108" i="2"/>
  <c r="BV108" i="2" s="1"/>
  <c r="BS104" i="2"/>
  <c r="BU104" i="2"/>
  <c r="BV104" i="2" s="1"/>
  <c r="BS100" i="2"/>
  <c r="BU100" i="2"/>
  <c r="BV100" i="2" s="1"/>
  <c r="BT96" i="2"/>
  <c r="BU96" i="2"/>
  <c r="BV96" i="2" s="1"/>
  <c r="BT92" i="2"/>
  <c r="BU92" i="2"/>
  <c r="BV92" i="2" s="1"/>
  <c r="BS88" i="2"/>
  <c r="BU88" i="2"/>
  <c r="BV88" i="2" s="1"/>
  <c r="BS84" i="2"/>
  <c r="BU84" i="2"/>
  <c r="BV84" i="2" s="1"/>
  <c r="BT80" i="2"/>
  <c r="BU80" i="2"/>
  <c r="BV80" i="2" s="1"/>
  <c r="BT76" i="2"/>
  <c r="BU76" i="2"/>
  <c r="BV76" i="2" s="1"/>
  <c r="BS72" i="2"/>
  <c r="BU72" i="2"/>
  <c r="BV72" i="2" s="1"/>
  <c r="BS68" i="2"/>
  <c r="BU68" i="2"/>
  <c r="BV68" i="2" s="1"/>
  <c r="BT64" i="2"/>
  <c r="BU64" i="2"/>
  <c r="BV64" i="2" s="1"/>
  <c r="BT60" i="2"/>
  <c r="BU60" i="2"/>
  <c r="BV60" i="2" s="1"/>
  <c r="BS56" i="2"/>
  <c r="BU56" i="2"/>
  <c r="BV56" i="2" s="1"/>
  <c r="BS52" i="2"/>
  <c r="BU52" i="2"/>
  <c r="BV52" i="2" s="1"/>
  <c r="BT48" i="2"/>
  <c r="BU48" i="2"/>
  <c r="BV48" i="2" s="1"/>
  <c r="BT44" i="2"/>
  <c r="BU44" i="2"/>
  <c r="BV44" i="2" s="1"/>
  <c r="BS40" i="2"/>
  <c r="BU40" i="2"/>
  <c r="BV40" i="2" s="1"/>
  <c r="BS36" i="2"/>
  <c r="BU36" i="2"/>
  <c r="BV36" i="2" s="1"/>
  <c r="BT32" i="2"/>
  <c r="BU32" i="2"/>
  <c r="BV32" i="2" s="1"/>
  <c r="BT28" i="2"/>
  <c r="BU28" i="2"/>
  <c r="BV28" i="2" s="1"/>
  <c r="BS24" i="2"/>
  <c r="BU24" i="2"/>
  <c r="BV24" i="2" s="1"/>
  <c r="BT20" i="2"/>
  <c r="BU20" i="2"/>
  <c r="BV20" i="2" s="1"/>
  <c r="BT16" i="2"/>
  <c r="BU16" i="2"/>
  <c r="BV16" i="2" s="1"/>
  <c r="BS12" i="2"/>
  <c r="BU12" i="2"/>
  <c r="BV12" i="2" s="1"/>
  <c r="BI8" i="2"/>
  <c r="BL8" i="2"/>
  <c r="BM8" i="2" s="1"/>
  <c r="BK140" i="2"/>
  <c r="BL140" i="2"/>
  <c r="BM140" i="2" s="1"/>
  <c r="BI136" i="2"/>
  <c r="BL136" i="2"/>
  <c r="BM136" i="2" s="1"/>
  <c r="BK132" i="2"/>
  <c r="BL132" i="2"/>
  <c r="BM132" i="2" s="1"/>
  <c r="BI128" i="2"/>
  <c r="BL128" i="2"/>
  <c r="BM128" i="2" s="1"/>
  <c r="BK124" i="2"/>
  <c r="BL124" i="2"/>
  <c r="BM124" i="2" s="1"/>
  <c r="BI120" i="2"/>
  <c r="BL120" i="2"/>
  <c r="BM120" i="2" s="1"/>
  <c r="BK116" i="2"/>
  <c r="BL116" i="2"/>
  <c r="BM116" i="2" s="1"/>
  <c r="BI112" i="2"/>
  <c r="BL112" i="2"/>
  <c r="BM112" i="2" s="1"/>
  <c r="BK108" i="2"/>
  <c r="BL108" i="2"/>
  <c r="BM108" i="2" s="1"/>
  <c r="BI104" i="2"/>
  <c r="BL104" i="2"/>
  <c r="BM104" i="2" s="1"/>
  <c r="BK100" i="2"/>
  <c r="BL100" i="2"/>
  <c r="BM100" i="2" s="1"/>
  <c r="BI96" i="2"/>
  <c r="BL96" i="2"/>
  <c r="BM96" i="2" s="1"/>
  <c r="BK92" i="2"/>
  <c r="BL92" i="2"/>
  <c r="BM92" i="2" s="1"/>
  <c r="BI88" i="2"/>
  <c r="BL88" i="2"/>
  <c r="BM88" i="2" s="1"/>
  <c r="BK84" i="2"/>
  <c r="BL84" i="2"/>
  <c r="BM84" i="2" s="1"/>
  <c r="BI80" i="2"/>
  <c r="BL80" i="2"/>
  <c r="BM80" i="2" s="1"/>
  <c r="BK76" i="2"/>
  <c r="BL76" i="2"/>
  <c r="BM76" i="2" s="1"/>
  <c r="BK72" i="2"/>
  <c r="BL72" i="2"/>
  <c r="BM72" i="2" s="1"/>
  <c r="BK68" i="2"/>
  <c r="BL68" i="2"/>
  <c r="BM68" i="2" s="1"/>
  <c r="BK64" i="2"/>
  <c r="BL64" i="2"/>
  <c r="BM64" i="2" s="1"/>
  <c r="BK60" i="2"/>
  <c r="BL60" i="2"/>
  <c r="BM60" i="2" s="1"/>
  <c r="BJ56" i="2"/>
  <c r="BL56" i="2"/>
  <c r="BM56" i="2" s="1"/>
  <c r="BK52" i="2"/>
  <c r="BL52" i="2"/>
  <c r="BM52" i="2" s="1"/>
  <c r="BI48" i="2"/>
  <c r="BL48" i="2"/>
  <c r="BM48" i="2" s="1"/>
  <c r="BK44" i="2"/>
  <c r="BL44" i="2"/>
  <c r="BM44" i="2" s="1"/>
  <c r="BK40" i="2"/>
  <c r="BL40" i="2"/>
  <c r="BM40" i="2" s="1"/>
  <c r="BK36" i="2"/>
  <c r="BL36" i="2"/>
  <c r="BM36" i="2" s="1"/>
  <c r="BK32" i="2"/>
  <c r="BL32" i="2"/>
  <c r="BM32" i="2" s="1"/>
  <c r="BK28" i="2"/>
  <c r="BL28" i="2"/>
  <c r="BM28" i="2" s="1"/>
  <c r="BJ24" i="2"/>
  <c r="BL24" i="2"/>
  <c r="BM24" i="2" s="1"/>
  <c r="BK20" i="2"/>
  <c r="BL20" i="2"/>
  <c r="BM20" i="2" s="1"/>
  <c r="BI16" i="2"/>
  <c r="BL16" i="2"/>
  <c r="BM16" i="2" s="1"/>
  <c r="BK12" i="2"/>
  <c r="BL12" i="2"/>
  <c r="BM12" i="2" s="1"/>
  <c r="BI143" i="2"/>
  <c r="BL143" i="2"/>
  <c r="BM143" i="2" s="1"/>
  <c r="BK139" i="2"/>
  <c r="BL139" i="2"/>
  <c r="BM139" i="2" s="1"/>
  <c r="BI135" i="2"/>
  <c r="BL135" i="2"/>
  <c r="BM135" i="2" s="1"/>
  <c r="BK131" i="2"/>
  <c r="BL131" i="2"/>
  <c r="BM131" i="2" s="1"/>
  <c r="BI127" i="2"/>
  <c r="BL127" i="2"/>
  <c r="BM127" i="2" s="1"/>
  <c r="BK123" i="2"/>
  <c r="BL123" i="2"/>
  <c r="BM123" i="2" s="1"/>
  <c r="BI119" i="2"/>
  <c r="BL119" i="2"/>
  <c r="BM119" i="2" s="1"/>
  <c r="BK115" i="2"/>
  <c r="BL115" i="2"/>
  <c r="BM115" i="2" s="1"/>
  <c r="BI111" i="2"/>
  <c r="BL111" i="2"/>
  <c r="BM111" i="2" s="1"/>
  <c r="BK107" i="2"/>
  <c r="BL107" i="2"/>
  <c r="BM107" i="2" s="1"/>
  <c r="BI103" i="2"/>
  <c r="BL103" i="2"/>
  <c r="BM103" i="2" s="1"/>
  <c r="BK99" i="2"/>
  <c r="BL99" i="2"/>
  <c r="BM99" i="2" s="1"/>
  <c r="BI95" i="2"/>
  <c r="BL95" i="2"/>
  <c r="BM95" i="2" s="1"/>
  <c r="BK91" i="2"/>
  <c r="BL91" i="2"/>
  <c r="BM91" i="2" s="1"/>
  <c r="BI87" i="2"/>
  <c r="BL87" i="2"/>
  <c r="BM87" i="2" s="1"/>
  <c r="BK83" i="2"/>
  <c r="BL83" i="2"/>
  <c r="BM83" i="2" s="1"/>
  <c r="BI79" i="2"/>
  <c r="BL79" i="2"/>
  <c r="BM79" i="2" s="1"/>
  <c r="BK75" i="2"/>
  <c r="BL75" i="2"/>
  <c r="BM75" i="2" s="1"/>
  <c r="BK71" i="2"/>
  <c r="BL71" i="2"/>
  <c r="BM71" i="2" s="1"/>
  <c r="BK67" i="2"/>
  <c r="BL67" i="2"/>
  <c r="BM67" i="2" s="1"/>
  <c r="BK63" i="2"/>
  <c r="BL63" i="2"/>
  <c r="BM63" i="2" s="1"/>
  <c r="BK59" i="2"/>
  <c r="BL59" i="2"/>
  <c r="BM59" i="2" s="1"/>
  <c r="BK55" i="2"/>
  <c r="BL55" i="2"/>
  <c r="BM55" i="2" s="1"/>
  <c r="BK51" i="2"/>
  <c r="BL51" i="2"/>
  <c r="BM51" i="2" s="1"/>
  <c r="BK47" i="2"/>
  <c r="BL47" i="2"/>
  <c r="BM47" i="2" s="1"/>
  <c r="BK43" i="2"/>
  <c r="BL43" i="2"/>
  <c r="BM43" i="2" s="1"/>
  <c r="BK39" i="2"/>
  <c r="BL39" i="2"/>
  <c r="BM39" i="2" s="1"/>
  <c r="BK35" i="2"/>
  <c r="BL35" i="2"/>
  <c r="BM35" i="2" s="1"/>
  <c r="BK31" i="2"/>
  <c r="BL31" i="2"/>
  <c r="BM31" i="2" s="1"/>
  <c r="BK27" i="2"/>
  <c r="BL27" i="2"/>
  <c r="BM27" i="2" s="1"/>
  <c r="BK23" i="2"/>
  <c r="BL23" i="2"/>
  <c r="BM23" i="2" s="1"/>
  <c r="BK19" i="2"/>
  <c r="BL19" i="2"/>
  <c r="BM19" i="2" s="1"/>
  <c r="BK15" i="2"/>
  <c r="BL15" i="2"/>
  <c r="BM15" i="2" s="1"/>
  <c r="BK11" i="2"/>
  <c r="BL11" i="2"/>
  <c r="BM11" i="2" s="1"/>
  <c r="AZ142" i="2"/>
  <c r="BC142" i="2"/>
  <c r="BD142" i="2" s="1"/>
  <c r="AZ138" i="2"/>
  <c r="BC138" i="2"/>
  <c r="BD138" i="2" s="1"/>
  <c r="AZ134" i="2"/>
  <c r="BC134" i="2"/>
  <c r="BD134" i="2" s="1"/>
  <c r="AZ130" i="2"/>
  <c r="BC130" i="2"/>
  <c r="BD130" i="2" s="1"/>
  <c r="AZ126" i="2"/>
  <c r="BC126" i="2"/>
  <c r="BD126" i="2" s="1"/>
  <c r="AZ122" i="2"/>
  <c r="BC122" i="2"/>
  <c r="BD122" i="2" s="1"/>
  <c r="AZ118" i="2"/>
  <c r="BC118" i="2"/>
  <c r="BD118" i="2" s="1"/>
  <c r="AZ114" i="2"/>
  <c r="BC114" i="2"/>
  <c r="BD114" i="2" s="1"/>
  <c r="AZ110" i="2"/>
  <c r="BC110" i="2"/>
  <c r="BD110" i="2" s="1"/>
  <c r="AZ106" i="2"/>
  <c r="BC106" i="2"/>
  <c r="BD106" i="2" s="1"/>
  <c r="AZ102" i="2"/>
  <c r="BC102" i="2"/>
  <c r="BD102" i="2" s="1"/>
  <c r="AZ98" i="2"/>
  <c r="BC98" i="2"/>
  <c r="BD98" i="2" s="1"/>
  <c r="AZ94" i="2"/>
  <c r="BC94" i="2"/>
  <c r="BD94" i="2" s="1"/>
  <c r="AZ90" i="2"/>
  <c r="BC90" i="2"/>
  <c r="BD90" i="2" s="1"/>
  <c r="AZ86" i="2"/>
  <c r="BC86" i="2"/>
  <c r="BD86" i="2" s="1"/>
  <c r="AZ82" i="2"/>
  <c r="BC82" i="2"/>
  <c r="BD82" i="2" s="1"/>
  <c r="AZ78" i="2"/>
  <c r="BC78" i="2"/>
  <c r="BD78" i="2" s="1"/>
  <c r="AZ70" i="2"/>
  <c r="BC70" i="2"/>
  <c r="BD70" i="2" s="1"/>
  <c r="AZ62" i="2"/>
  <c r="BC62" i="2"/>
  <c r="BD62" i="2" s="1"/>
  <c r="AZ54" i="2"/>
  <c r="BC54" i="2"/>
  <c r="BD54" i="2" s="1"/>
  <c r="AZ42" i="2"/>
  <c r="BC42" i="2"/>
  <c r="BD42" i="2" s="1"/>
  <c r="AZ38" i="2"/>
  <c r="BC38" i="2"/>
  <c r="BD38" i="2" s="1"/>
  <c r="AZ26" i="2"/>
  <c r="BC26" i="2"/>
  <c r="BD26" i="2" s="1"/>
  <c r="AZ22" i="2"/>
  <c r="BC22" i="2"/>
  <c r="BD22" i="2" s="1"/>
  <c r="AZ10" i="2"/>
  <c r="BC10" i="2"/>
  <c r="BD10" i="2" s="1"/>
  <c r="BB141" i="2"/>
  <c r="BC141" i="2"/>
  <c r="BD141" i="2" s="1"/>
  <c r="BB137" i="2"/>
  <c r="BC137" i="2"/>
  <c r="BD137" i="2" s="1"/>
  <c r="BB133" i="2"/>
  <c r="BC133" i="2"/>
  <c r="BD133" i="2" s="1"/>
  <c r="BB129" i="2"/>
  <c r="BC129" i="2"/>
  <c r="BD129" i="2" s="1"/>
  <c r="BB125" i="2"/>
  <c r="BC125" i="2"/>
  <c r="BD125" i="2" s="1"/>
  <c r="BB121" i="2"/>
  <c r="BC121" i="2"/>
  <c r="BD121" i="2" s="1"/>
  <c r="BB117" i="2"/>
  <c r="BC117" i="2"/>
  <c r="BD117" i="2" s="1"/>
  <c r="BB113" i="2"/>
  <c r="BC113" i="2"/>
  <c r="BD113" i="2" s="1"/>
  <c r="BB109" i="2"/>
  <c r="BC109" i="2"/>
  <c r="BD109" i="2" s="1"/>
  <c r="BB105" i="2"/>
  <c r="BC105" i="2"/>
  <c r="BD105" i="2" s="1"/>
  <c r="BB101" i="2"/>
  <c r="BC101" i="2"/>
  <c r="BD101" i="2" s="1"/>
  <c r="BB97" i="2"/>
  <c r="BC97" i="2"/>
  <c r="BD97" i="2" s="1"/>
  <c r="BB93" i="2"/>
  <c r="BC93" i="2"/>
  <c r="BD93" i="2" s="1"/>
  <c r="BB89" i="2"/>
  <c r="BC89" i="2"/>
  <c r="BD89" i="2" s="1"/>
  <c r="BB85" i="2"/>
  <c r="BC85" i="2"/>
  <c r="BD85" i="2" s="1"/>
  <c r="BB81" i="2"/>
  <c r="BC81" i="2"/>
  <c r="BD81" i="2" s="1"/>
  <c r="BB77" i="2"/>
  <c r="BC77" i="2"/>
  <c r="BD77" i="2" s="1"/>
  <c r="BB73" i="2"/>
  <c r="BC73" i="2"/>
  <c r="BD73" i="2" s="1"/>
  <c r="BB69" i="2"/>
  <c r="BC69" i="2"/>
  <c r="BD69" i="2" s="1"/>
  <c r="BB65" i="2"/>
  <c r="BC65" i="2"/>
  <c r="BD65" i="2" s="1"/>
  <c r="BB61" i="2"/>
  <c r="BC61" i="2"/>
  <c r="BD61" i="2" s="1"/>
  <c r="BB57" i="2"/>
  <c r="BC57" i="2"/>
  <c r="BD57" i="2" s="1"/>
  <c r="BB53" i="2"/>
  <c r="BC53" i="2"/>
  <c r="BD53" i="2" s="1"/>
  <c r="BA49" i="2"/>
  <c r="BC49" i="2"/>
  <c r="BD49" i="2" s="1"/>
  <c r="BA45" i="2"/>
  <c r="BC45" i="2"/>
  <c r="BD45" i="2" s="1"/>
  <c r="BA41" i="2"/>
  <c r="BC41" i="2"/>
  <c r="BD41" i="2" s="1"/>
  <c r="BA33" i="2"/>
  <c r="BC33" i="2"/>
  <c r="BD33" i="2" s="1"/>
  <c r="BA29" i="2"/>
  <c r="BC29" i="2"/>
  <c r="BD29" i="2" s="1"/>
  <c r="BA25" i="2"/>
  <c r="BC25" i="2"/>
  <c r="BD25" i="2" s="1"/>
  <c r="BA17" i="2"/>
  <c r="BC17" i="2"/>
  <c r="BD17" i="2" s="1"/>
  <c r="BA13" i="2"/>
  <c r="BC13" i="2"/>
  <c r="BD13" i="2" s="1"/>
  <c r="BA9" i="2"/>
  <c r="BC9" i="2"/>
  <c r="BD9" i="2" s="1"/>
  <c r="BB8" i="2"/>
  <c r="BC8" i="2"/>
  <c r="BD8" i="2" s="1"/>
  <c r="BA140" i="2"/>
  <c r="BC140" i="2"/>
  <c r="BD140" i="2" s="1"/>
  <c r="BA136" i="2"/>
  <c r="BC136" i="2"/>
  <c r="BD136" i="2" s="1"/>
  <c r="BA132" i="2"/>
  <c r="BC132" i="2"/>
  <c r="BD132" i="2" s="1"/>
  <c r="BA128" i="2"/>
  <c r="BC128" i="2"/>
  <c r="BD128" i="2" s="1"/>
  <c r="BA124" i="2"/>
  <c r="BC124" i="2"/>
  <c r="BD124" i="2" s="1"/>
  <c r="BA120" i="2"/>
  <c r="BC120" i="2"/>
  <c r="BD120" i="2" s="1"/>
  <c r="BA116" i="2"/>
  <c r="BC116" i="2"/>
  <c r="BD116" i="2" s="1"/>
  <c r="BA112" i="2"/>
  <c r="BC112" i="2"/>
  <c r="BD112" i="2" s="1"/>
  <c r="BA108" i="2"/>
  <c r="BC108" i="2"/>
  <c r="BD108" i="2" s="1"/>
  <c r="BA104" i="2"/>
  <c r="BC104" i="2"/>
  <c r="BD104" i="2" s="1"/>
  <c r="BA100" i="2"/>
  <c r="BC100" i="2"/>
  <c r="BD100" i="2" s="1"/>
  <c r="BA96" i="2"/>
  <c r="BC96" i="2"/>
  <c r="BD96" i="2" s="1"/>
  <c r="BA92" i="2"/>
  <c r="BC92" i="2"/>
  <c r="BD92" i="2" s="1"/>
  <c r="BA88" i="2"/>
  <c r="BC88" i="2"/>
  <c r="BD88" i="2" s="1"/>
  <c r="BA84" i="2"/>
  <c r="BC84" i="2"/>
  <c r="BD84" i="2" s="1"/>
  <c r="BA80" i="2"/>
  <c r="BC80" i="2"/>
  <c r="BD80" i="2" s="1"/>
  <c r="AQ142" i="2"/>
  <c r="AT142" i="2"/>
  <c r="AU142" i="2" s="1"/>
  <c r="AQ138" i="2"/>
  <c r="AT138" i="2"/>
  <c r="AU138" i="2" s="1"/>
  <c r="AQ134" i="2"/>
  <c r="AT134" i="2"/>
  <c r="AU134" i="2" s="1"/>
  <c r="AQ130" i="2"/>
  <c r="AT130" i="2"/>
  <c r="AU130" i="2" s="1"/>
  <c r="AQ126" i="2"/>
  <c r="AT126" i="2"/>
  <c r="AU126" i="2" s="1"/>
  <c r="AQ122" i="2"/>
  <c r="AT122" i="2"/>
  <c r="AU122" i="2" s="1"/>
  <c r="AQ118" i="2"/>
  <c r="AT118" i="2"/>
  <c r="AU118" i="2" s="1"/>
  <c r="AQ114" i="2"/>
  <c r="AT114" i="2"/>
  <c r="AU114" i="2" s="1"/>
  <c r="AQ110" i="2"/>
  <c r="AT110" i="2"/>
  <c r="AU110" i="2" s="1"/>
  <c r="AQ106" i="2"/>
  <c r="AT106" i="2"/>
  <c r="AU106" i="2" s="1"/>
  <c r="AQ102" i="2"/>
  <c r="AT102" i="2"/>
  <c r="AU102" i="2" s="1"/>
  <c r="AQ98" i="2"/>
  <c r="AT98" i="2"/>
  <c r="AU98" i="2" s="1"/>
  <c r="AQ94" i="2"/>
  <c r="AT94" i="2"/>
  <c r="AU94" i="2" s="1"/>
  <c r="AQ90" i="2"/>
  <c r="AT90" i="2"/>
  <c r="AU90" i="2" s="1"/>
  <c r="AQ86" i="2"/>
  <c r="AT86" i="2"/>
  <c r="AU86" i="2" s="1"/>
  <c r="AQ82" i="2"/>
  <c r="AT82" i="2"/>
  <c r="AU82" i="2" s="1"/>
  <c r="AQ78" i="2"/>
  <c r="AT78" i="2"/>
  <c r="AU78" i="2" s="1"/>
  <c r="AQ70" i="2"/>
  <c r="AT70" i="2"/>
  <c r="AU70" i="2" s="1"/>
  <c r="AQ66" i="2"/>
  <c r="AT66" i="2"/>
  <c r="AU66" i="2" s="1"/>
  <c r="AQ62" i="2"/>
  <c r="AT62" i="2"/>
  <c r="AU62" i="2" s="1"/>
  <c r="AQ54" i="2"/>
  <c r="AT54" i="2"/>
  <c r="AU54" i="2" s="1"/>
  <c r="AQ50" i="2"/>
  <c r="AT50" i="2"/>
  <c r="AU50" i="2" s="1"/>
  <c r="AQ46" i="2"/>
  <c r="AT46" i="2"/>
  <c r="AU46" i="2" s="1"/>
  <c r="AQ38" i="2"/>
  <c r="AT38" i="2"/>
  <c r="AU38" i="2" s="1"/>
  <c r="AQ34" i="2"/>
  <c r="AT34" i="2"/>
  <c r="AU34" i="2" s="1"/>
  <c r="AQ30" i="2"/>
  <c r="AT30" i="2"/>
  <c r="AU30" i="2" s="1"/>
  <c r="AQ22" i="2"/>
  <c r="AT22" i="2"/>
  <c r="AU22" i="2" s="1"/>
  <c r="AQ18" i="2"/>
  <c r="AT18" i="2"/>
  <c r="AU18" i="2" s="1"/>
  <c r="AQ14" i="2"/>
  <c r="AT14" i="2"/>
  <c r="AU14" i="2" s="1"/>
  <c r="AQ141" i="2"/>
  <c r="AT141" i="2"/>
  <c r="AU141" i="2" s="1"/>
  <c r="AQ137" i="2"/>
  <c r="AT137" i="2"/>
  <c r="AU137" i="2" s="1"/>
  <c r="AQ133" i="2"/>
  <c r="AT133" i="2"/>
  <c r="AU133" i="2" s="1"/>
  <c r="AQ129" i="2"/>
  <c r="AT129" i="2"/>
  <c r="AU129" i="2" s="1"/>
  <c r="AQ125" i="2"/>
  <c r="AT125" i="2"/>
  <c r="AU125" i="2" s="1"/>
  <c r="AQ121" i="2"/>
  <c r="AT121" i="2"/>
  <c r="AU121" i="2" s="1"/>
  <c r="AQ117" i="2"/>
  <c r="AT117" i="2"/>
  <c r="AU117" i="2" s="1"/>
  <c r="AQ113" i="2"/>
  <c r="AT113" i="2"/>
  <c r="AU113" i="2" s="1"/>
  <c r="AQ109" i="2"/>
  <c r="AT109" i="2"/>
  <c r="AU109" i="2" s="1"/>
  <c r="AQ105" i="2"/>
  <c r="AT105" i="2"/>
  <c r="AU105" i="2" s="1"/>
  <c r="AQ101" i="2"/>
  <c r="AT101" i="2"/>
  <c r="AU101" i="2" s="1"/>
  <c r="AQ97" i="2"/>
  <c r="AT97" i="2"/>
  <c r="AU97" i="2" s="1"/>
  <c r="AQ93" i="2"/>
  <c r="AT93" i="2"/>
  <c r="AU93" i="2" s="1"/>
  <c r="AQ89" i="2"/>
  <c r="AT89" i="2"/>
  <c r="AU89" i="2" s="1"/>
  <c r="AQ85" i="2"/>
  <c r="AT85" i="2"/>
  <c r="AU85" i="2" s="1"/>
  <c r="AQ81" i="2"/>
  <c r="AT81" i="2"/>
  <c r="AU81" i="2" s="1"/>
  <c r="AQ77" i="2"/>
  <c r="AT77" i="2"/>
  <c r="AU77" i="2" s="1"/>
  <c r="AQ69" i="2"/>
  <c r="AT69" i="2"/>
  <c r="AU69" i="2" s="1"/>
  <c r="AQ65" i="2"/>
  <c r="AT65" i="2"/>
  <c r="AU65" i="2" s="1"/>
  <c r="AQ61" i="2"/>
  <c r="AT61" i="2"/>
  <c r="AU61" i="2" s="1"/>
  <c r="AQ53" i="2"/>
  <c r="AT53" i="2"/>
  <c r="AU53" i="2" s="1"/>
  <c r="AQ49" i="2"/>
  <c r="AT49" i="2"/>
  <c r="AU49" i="2" s="1"/>
  <c r="AQ45" i="2"/>
  <c r="AT45" i="2"/>
  <c r="AU45" i="2" s="1"/>
  <c r="AQ37" i="2"/>
  <c r="AT37" i="2"/>
  <c r="AU37" i="2" s="1"/>
  <c r="AQ33" i="2"/>
  <c r="AT33" i="2"/>
  <c r="AU33" i="2" s="1"/>
  <c r="AQ29" i="2"/>
  <c r="AT29" i="2"/>
  <c r="AU29" i="2" s="1"/>
  <c r="AQ21" i="2"/>
  <c r="AT21" i="2"/>
  <c r="AU21" i="2" s="1"/>
  <c r="AQ17" i="2"/>
  <c r="AT17" i="2"/>
  <c r="AU17" i="2" s="1"/>
  <c r="AQ13" i="2"/>
  <c r="AT13" i="2"/>
  <c r="AU13" i="2" s="1"/>
  <c r="AS8" i="2"/>
  <c r="AT8" i="2"/>
  <c r="AU8" i="2" s="1"/>
  <c r="AS140" i="2"/>
  <c r="AT140" i="2"/>
  <c r="AU140" i="2" s="1"/>
  <c r="AS136" i="2"/>
  <c r="AT136" i="2"/>
  <c r="AU136" i="2" s="1"/>
  <c r="AS132" i="2"/>
  <c r="AT132" i="2"/>
  <c r="AU132" i="2" s="1"/>
  <c r="AS128" i="2"/>
  <c r="AT128" i="2"/>
  <c r="AU128" i="2" s="1"/>
  <c r="AS124" i="2"/>
  <c r="AT124" i="2"/>
  <c r="AU124" i="2" s="1"/>
  <c r="AS120" i="2"/>
  <c r="AT120" i="2"/>
  <c r="AU120" i="2" s="1"/>
  <c r="AS116" i="2"/>
  <c r="AT116" i="2"/>
  <c r="AU116" i="2" s="1"/>
  <c r="AS112" i="2"/>
  <c r="AT112" i="2"/>
  <c r="AU112" i="2" s="1"/>
  <c r="AS108" i="2"/>
  <c r="AT108" i="2"/>
  <c r="AU108" i="2" s="1"/>
  <c r="AS104" i="2"/>
  <c r="AT104" i="2"/>
  <c r="AU104" i="2" s="1"/>
  <c r="AS100" i="2"/>
  <c r="AT100" i="2"/>
  <c r="AU100" i="2" s="1"/>
  <c r="AS96" i="2"/>
  <c r="AT96" i="2"/>
  <c r="AU96" i="2" s="1"/>
  <c r="AS92" i="2"/>
  <c r="AT92" i="2"/>
  <c r="AU92" i="2" s="1"/>
  <c r="AS88" i="2"/>
  <c r="AT88" i="2"/>
  <c r="AU88" i="2" s="1"/>
  <c r="AS84" i="2"/>
  <c r="AT84" i="2"/>
  <c r="AU84" i="2" s="1"/>
  <c r="AS80" i="2"/>
  <c r="AT80" i="2"/>
  <c r="AU80" i="2" s="1"/>
  <c r="AS76" i="2"/>
  <c r="AT76" i="2"/>
  <c r="AU76" i="2" s="1"/>
  <c r="AS72" i="2"/>
  <c r="AT72" i="2"/>
  <c r="AU72" i="2" s="1"/>
  <c r="AS68" i="2"/>
  <c r="AT68" i="2"/>
  <c r="AU68" i="2" s="1"/>
  <c r="AS64" i="2"/>
  <c r="AT64" i="2"/>
  <c r="AU64" i="2" s="1"/>
  <c r="AS60" i="2"/>
  <c r="AT60" i="2"/>
  <c r="AU60" i="2" s="1"/>
  <c r="AS56" i="2"/>
  <c r="AT56" i="2"/>
  <c r="AU56" i="2" s="1"/>
  <c r="AS52" i="2"/>
  <c r="AT52" i="2"/>
  <c r="AU52" i="2" s="1"/>
  <c r="AS48" i="2"/>
  <c r="AT48" i="2"/>
  <c r="AU48" i="2" s="1"/>
  <c r="AS44" i="2"/>
  <c r="AT44" i="2"/>
  <c r="AU44" i="2" s="1"/>
  <c r="AS40" i="2"/>
  <c r="AT40" i="2"/>
  <c r="AU40" i="2" s="1"/>
  <c r="AS36" i="2"/>
  <c r="AT36" i="2"/>
  <c r="AU36" i="2" s="1"/>
  <c r="AS32" i="2"/>
  <c r="AT32" i="2"/>
  <c r="AU32" i="2" s="1"/>
  <c r="AQ28" i="2"/>
  <c r="AT28" i="2"/>
  <c r="AU28" i="2" s="1"/>
  <c r="AS143" i="2"/>
  <c r="AT143" i="2"/>
  <c r="AU143" i="2" s="1"/>
  <c r="AS139" i="2"/>
  <c r="AT139" i="2"/>
  <c r="AU139" i="2" s="1"/>
  <c r="AQ135" i="2"/>
  <c r="AT135" i="2"/>
  <c r="AU135" i="2" s="1"/>
  <c r="AR131" i="2"/>
  <c r="AT131" i="2"/>
  <c r="AU131" i="2" s="1"/>
  <c r="AS127" i="2"/>
  <c r="AT127" i="2"/>
  <c r="AU127" i="2" s="1"/>
  <c r="AR123" i="2"/>
  <c r="AT123" i="2"/>
  <c r="AU123" i="2" s="1"/>
  <c r="AQ119" i="2"/>
  <c r="AT119" i="2"/>
  <c r="AU119" i="2" s="1"/>
  <c r="AR115" i="2"/>
  <c r="AT115" i="2"/>
  <c r="AU115" i="2" s="1"/>
  <c r="AS111" i="2"/>
  <c r="AT111" i="2"/>
  <c r="AU111" i="2" s="1"/>
  <c r="AR107" i="2"/>
  <c r="AT107" i="2"/>
  <c r="AU107" i="2" s="1"/>
  <c r="AQ103" i="2"/>
  <c r="AT103" i="2"/>
  <c r="AU103" i="2" s="1"/>
  <c r="AR99" i="2"/>
  <c r="AT99" i="2"/>
  <c r="AU99" i="2" s="1"/>
  <c r="AS95" i="2"/>
  <c r="AT95" i="2"/>
  <c r="AU95" i="2" s="1"/>
  <c r="AR91" i="2"/>
  <c r="AT91" i="2"/>
  <c r="AU91" i="2" s="1"/>
  <c r="AQ87" i="2"/>
  <c r="AT87" i="2"/>
  <c r="AU87" i="2" s="1"/>
  <c r="AR83" i="2"/>
  <c r="AT83" i="2"/>
  <c r="AU83" i="2" s="1"/>
  <c r="AS79" i="2"/>
  <c r="AT79" i="2"/>
  <c r="AU79" i="2" s="1"/>
  <c r="AQ75" i="2"/>
  <c r="AT75" i="2"/>
  <c r="AU75" i="2" s="1"/>
  <c r="AQ71" i="2"/>
  <c r="AT71" i="2"/>
  <c r="AU71" i="2" s="1"/>
  <c r="AQ67" i="2"/>
  <c r="AT67" i="2"/>
  <c r="AU67" i="2" s="1"/>
  <c r="AQ63" i="2"/>
  <c r="AT63" i="2"/>
  <c r="AU63" i="2" s="1"/>
  <c r="AQ59" i="2"/>
  <c r="AT59" i="2"/>
  <c r="AU59" i="2" s="1"/>
  <c r="AQ55" i="2"/>
  <c r="AT55" i="2"/>
  <c r="AU55" i="2" s="1"/>
  <c r="AQ51" i="2"/>
  <c r="AT51" i="2"/>
  <c r="AU51" i="2" s="1"/>
  <c r="AQ47" i="2"/>
  <c r="AT47" i="2"/>
  <c r="AU47" i="2" s="1"/>
  <c r="AQ43" i="2"/>
  <c r="AT43" i="2"/>
  <c r="AU43" i="2" s="1"/>
  <c r="AQ39" i="2"/>
  <c r="AT39" i="2"/>
  <c r="AU39" i="2" s="1"/>
  <c r="AQ35" i="2"/>
  <c r="AT35" i="2"/>
  <c r="AU35" i="2" s="1"/>
  <c r="AQ31" i="2"/>
  <c r="AT31" i="2"/>
  <c r="AU31" i="2" s="1"/>
  <c r="AQ27" i="2"/>
  <c r="AT27" i="2"/>
  <c r="AU27" i="2" s="1"/>
  <c r="AQ23" i="2"/>
  <c r="AT23" i="2"/>
  <c r="AU23" i="2" s="1"/>
  <c r="AQ19" i="2"/>
  <c r="AT19" i="2"/>
  <c r="AU19" i="2" s="1"/>
  <c r="AQ15" i="2"/>
  <c r="AT15" i="2"/>
  <c r="AU15" i="2" s="1"/>
  <c r="AQ11" i="2"/>
  <c r="AT11" i="2"/>
  <c r="AU11" i="2" s="1"/>
  <c r="AH135" i="2"/>
  <c r="AK135" i="2"/>
  <c r="AL135" i="2" s="1"/>
  <c r="AH73" i="2"/>
  <c r="AK73" i="2"/>
  <c r="AL73" i="2" s="1"/>
  <c r="AH65" i="2"/>
  <c r="AK65" i="2"/>
  <c r="AL65" i="2" s="1"/>
  <c r="AH57" i="2"/>
  <c r="AK57" i="2"/>
  <c r="AL57" i="2" s="1"/>
  <c r="AH49" i="2"/>
  <c r="AK49" i="2"/>
  <c r="AL49" i="2" s="1"/>
  <c r="AH41" i="2"/>
  <c r="AK41" i="2"/>
  <c r="AL41" i="2" s="1"/>
  <c r="AH33" i="2"/>
  <c r="AK33" i="2"/>
  <c r="AL33" i="2" s="1"/>
  <c r="AH25" i="2"/>
  <c r="AK25" i="2"/>
  <c r="AL25" i="2" s="1"/>
  <c r="AH17" i="2"/>
  <c r="AK17" i="2"/>
  <c r="AL17" i="2" s="1"/>
  <c r="AH8" i="2"/>
  <c r="AK8" i="2"/>
  <c r="AL8" i="2" s="1"/>
  <c r="AJ140" i="2"/>
  <c r="AK140" i="2"/>
  <c r="AL140" i="2" s="1"/>
  <c r="AH136" i="2"/>
  <c r="AK136" i="2"/>
  <c r="AL136" i="2" s="1"/>
  <c r="AI132" i="2"/>
  <c r="AK132" i="2"/>
  <c r="AL132" i="2" s="1"/>
  <c r="AH128" i="2"/>
  <c r="AK128" i="2"/>
  <c r="AL128" i="2" s="1"/>
  <c r="AJ124" i="2"/>
  <c r="AK124" i="2"/>
  <c r="AL124" i="2" s="1"/>
  <c r="AH120" i="2"/>
  <c r="AK120" i="2"/>
  <c r="AL120" i="2" s="1"/>
  <c r="AI116" i="2"/>
  <c r="AK116" i="2"/>
  <c r="AL116" i="2" s="1"/>
  <c r="AH112" i="2"/>
  <c r="AK112" i="2"/>
  <c r="AL112" i="2" s="1"/>
  <c r="AJ108" i="2"/>
  <c r="AK108" i="2"/>
  <c r="AL108" i="2" s="1"/>
  <c r="AH104" i="2"/>
  <c r="AK104" i="2"/>
  <c r="AL104" i="2" s="1"/>
  <c r="AI100" i="2"/>
  <c r="AK100" i="2"/>
  <c r="AL100" i="2" s="1"/>
  <c r="AH96" i="2"/>
  <c r="AK96" i="2"/>
  <c r="AL96" i="2" s="1"/>
  <c r="AJ92" i="2"/>
  <c r="AK92" i="2"/>
  <c r="AL92" i="2" s="1"/>
  <c r="AH88" i="2"/>
  <c r="AK88" i="2"/>
  <c r="AL88" i="2" s="1"/>
  <c r="AI84" i="2"/>
  <c r="AK84" i="2"/>
  <c r="AL84" i="2" s="1"/>
  <c r="AH80" i="2"/>
  <c r="AK80" i="2"/>
  <c r="AL80" i="2" s="1"/>
  <c r="AJ76" i="2"/>
  <c r="AK76" i="2"/>
  <c r="AL76" i="2" s="1"/>
  <c r="AI72" i="2"/>
  <c r="AK72" i="2"/>
  <c r="AL72" i="2" s="1"/>
  <c r="AI68" i="2"/>
  <c r="AK68" i="2"/>
  <c r="AL68" i="2" s="1"/>
  <c r="AJ64" i="2"/>
  <c r="AK64" i="2"/>
  <c r="AL64" i="2" s="1"/>
  <c r="AJ60" i="2"/>
  <c r="AK60" i="2"/>
  <c r="AL60" i="2" s="1"/>
  <c r="AI56" i="2"/>
  <c r="AK56" i="2"/>
  <c r="AL56" i="2" s="1"/>
  <c r="AI52" i="2"/>
  <c r="AK52" i="2"/>
  <c r="AL52" i="2" s="1"/>
  <c r="AJ48" i="2"/>
  <c r="AK48" i="2"/>
  <c r="AL48" i="2" s="1"/>
  <c r="AJ44" i="2"/>
  <c r="AK44" i="2"/>
  <c r="AL44" i="2" s="1"/>
  <c r="AI40" i="2"/>
  <c r="AK40" i="2"/>
  <c r="AL40" i="2" s="1"/>
  <c r="AI36" i="2"/>
  <c r="AK36" i="2"/>
  <c r="AL36" i="2" s="1"/>
  <c r="AJ32" i="2"/>
  <c r="AK32" i="2"/>
  <c r="AL32" i="2" s="1"/>
  <c r="AJ28" i="2"/>
  <c r="AK28" i="2"/>
  <c r="AL28" i="2" s="1"/>
  <c r="AI24" i="2"/>
  <c r="AK24" i="2"/>
  <c r="AL24" i="2" s="1"/>
  <c r="AI20" i="2"/>
  <c r="AK20" i="2"/>
  <c r="AL20" i="2" s="1"/>
  <c r="AJ16" i="2"/>
  <c r="AK16" i="2"/>
  <c r="AL16" i="2" s="1"/>
  <c r="AJ12" i="2"/>
  <c r="AK12" i="2"/>
  <c r="AL12" i="2" s="1"/>
  <c r="AA133" i="2"/>
  <c r="AB133" i="2"/>
  <c r="AC133" i="2" s="1"/>
  <c r="Z121" i="2"/>
  <c r="AB121" i="2"/>
  <c r="AC121" i="2" s="1"/>
  <c r="AA101" i="2"/>
  <c r="AB101" i="2"/>
  <c r="AC101" i="2" s="1"/>
  <c r="AA81" i="2"/>
  <c r="AB81" i="2"/>
  <c r="AC81" i="2" s="1"/>
  <c r="AA65" i="2"/>
  <c r="AB65" i="2"/>
  <c r="AC65" i="2" s="1"/>
  <c r="AA57" i="2"/>
  <c r="AB57" i="2"/>
  <c r="AC57" i="2" s="1"/>
  <c r="AA45" i="2"/>
  <c r="AB45" i="2"/>
  <c r="AC45" i="2" s="1"/>
  <c r="Y143" i="2"/>
  <c r="AB143" i="2"/>
  <c r="AC143" i="2" s="1"/>
  <c r="AA139" i="2"/>
  <c r="AB139" i="2"/>
  <c r="AC139" i="2" s="1"/>
  <c r="Y135" i="2"/>
  <c r="AB135" i="2"/>
  <c r="AC135" i="2" s="1"/>
  <c r="Z131" i="2"/>
  <c r="AB131" i="2"/>
  <c r="AC131" i="2" s="1"/>
  <c r="Y127" i="2"/>
  <c r="AB127" i="2"/>
  <c r="AC127" i="2" s="1"/>
  <c r="AA123" i="2"/>
  <c r="AB123" i="2"/>
  <c r="AC123" i="2" s="1"/>
  <c r="Y119" i="2"/>
  <c r="AB119" i="2"/>
  <c r="AC119" i="2" s="1"/>
  <c r="Z115" i="2"/>
  <c r="AB115" i="2"/>
  <c r="AC115" i="2" s="1"/>
  <c r="AA111" i="2"/>
  <c r="AB111" i="2"/>
  <c r="AC111" i="2" s="1"/>
  <c r="AA107" i="2"/>
  <c r="AB107" i="2"/>
  <c r="AC107" i="2" s="1"/>
  <c r="AA103" i="2"/>
  <c r="AB103" i="2"/>
  <c r="AC103" i="2" s="1"/>
  <c r="AA99" i="2"/>
  <c r="AB99" i="2"/>
  <c r="AC99" i="2" s="1"/>
  <c r="AA95" i="2"/>
  <c r="AB95" i="2"/>
  <c r="AC95" i="2" s="1"/>
  <c r="AA91" i="2"/>
  <c r="AB91" i="2"/>
  <c r="AC91" i="2" s="1"/>
  <c r="AA87" i="2"/>
  <c r="AB87" i="2"/>
  <c r="AC87" i="2" s="1"/>
  <c r="AA83" i="2"/>
  <c r="AB83" i="2"/>
  <c r="AC83" i="2" s="1"/>
  <c r="AA79" i="2"/>
  <c r="AB79" i="2"/>
  <c r="AC79" i="2" s="1"/>
  <c r="AA75" i="2"/>
  <c r="AB75" i="2"/>
  <c r="AC75" i="2" s="1"/>
  <c r="AA71" i="2"/>
  <c r="AB71" i="2"/>
  <c r="AC71" i="2" s="1"/>
  <c r="AA67" i="2"/>
  <c r="AB67" i="2"/>
  <c r="AC67" i="2" s="1"/>
  <c r="AA63" i="2"/>
  <c r="AB63" i="2"/>
  <c r="AC63" i="2" s="1"/>
  <c r="AA59" i="2"/>
  <c r="AB59" i="2"/>
  <c r="AC59" i="2" s="1"/>
  <c r="AA55" i="2"/>
  <c r="AB55" i="2"/>
  <c r="AC55" i="2" s="1"/>
  <c r="AA51" i="2"/>
  <c r="AB51" i="2"/>
  <c r="AC51" i="2" s="1"/>
  <c r="AA47" i="2"/>
  <c r="AB47" i="2"/>
  <c r="AC47" i="2" s="1"/>
  <c r="AA43" i="2"/>
  <c r="AB43" i="2"/>
  <c r="AC43" i="2" s="1"/>
  <c r="AA39" i="2"/>
  <c r="AB39" i="2"/>
  <c r="AC39" i="2" s="1"/>
  <c r="AA35" i="2"/>
  <c r="AB35" i="2"/>
  <c r="AC35" i="2" s="1"/>
  <c r="AA31" i="2"/>
  <c r="AB31" i="2"/>
  <c r="AC31" i="2" s="1"/>
  <c r="AA27" i="2"/>
  <c r="AB27" i="2"/>
  <c r="AC27" i="2" s="1"/>
  <c r="AA23" i="2"/>
  <c r="AB23" i="2"/>
  <c r="AC23" i="2" s="1"/>
  <c r="AA19" i="2"/>
  <c r="AB19" i="2"/>
  <c r="AC19" i="2" s="1"/>
  <c r="AA15" i="2"/>
  <c r="AB15" i="2"/>
  <c r="AC15" i="2" s="1"/>
  <c r="AA11" i="2"/>
  <c r="AB11" i="2"/>
  <c r="AC11" i="2" s="1"/>
  <c r="AA9" i="2"/>
  <c r="AB9" i="2"/>
  <c r="AC9" i="2" s="1"/>
  <c r="Z125" i="2"/>
  <c r="AB125" i="2"/>
  <c r="AC125" i="2" s="1"/>
  <c r="AA109" i="2"/>
  <c r="AB109" i="2"/>
  <c r="AC109" i="2" s="1"/>
  <c r="AA85" i="2"/>
  <c r="AB85" i="2"/>
  <c r="AC85" i="2" s="1"/>
  <c r="AA69" i="2"/>
  <c r="AB69" i="2"/>
  <c r="AC69" i="2" s="1"/>
  <c r="AA49" i="2"/>
  <c r="AB49" i="2"/>
  <c r="AC49" i="2" s="1"/>
  <c r="AA41" i="2"/>
  <c r="AB41" i="2"/>
  <c r="AC41" i="2" s="1"/>
  <c r="AA33" i="2"/>
  <c r="AB33" i="2"/>
  <c r="AC33" i="2" s="1"/>
  <c r="AA25" i="2"/>
  <c r="AB25" i="2"/>
  <c r="AC25" i="2" s="1"/>
  <c r="AA17" i="2"/>
  <c r="AB17" i="2"/>
  <c r="AC17" i="2" s="1"/>
  <c r="Y142" i="2"/>
  <c r="AB142" i="2"/>
  <c r="AC142" i="2" s="1"/>
  <c r="Y138" i="2"/>
  <c r="AB138" i="2"/>
  <c r="AC138" i="2" s="1"/>
  <c r="Y134" i="2"/>
  <c r="AB134" i="2"/>
  <c r="AC134" i="2" s="1"/>
  <c r="Y130" i="2"/>
  <c r="AB130" i="2"/>
  <c r="AC130" i="2" s="1"/>
  <c r="Y126" i="2"/>
  <c r="AB126" i="2"/>
  <c r="AC126" i="2" s="1"/>
  <c r="Y122" i="2"/>
  <c r="AB122" i="2"/>
  <c r="AC122" i="2" s="1"/>
  <c r="Y118" i="2"/>
  <c r="AB118" i="2"/>
  <c r="AC118" i="2" s="1"/>
  <c r="Y114" i="2"/>
  <c r="AB114" i="2"/>
  <c r="AC114" i="2" s="1"/>
  <c r="Y110" i="2"/>
  <c r="AB110" i="2"/>
  <c r="AC110" i="2" s="1"/>
  <c r="Y106" i="2"/>
  <c r="AB106" i="2"/>
  <c r="AC106" i="2" s="1"/>
  <c r="Y102" i="2"/>
  <c r="AB102" i="2"/>
  <c r="AC102" i="2" s="1"/>
  <c r="Y98" i="2"/>
  <c r="AB98" i="2"/>
  <c r="AC98" i="2" s="1"/>
  <c r="Y94" i="2"/>
  <c r="AB94" i="2"/>
  <c r="AC94" i="2" s="1"/>
  <c r="Y90" i="2"/>
  <c r="AB90" i="2"/>
  <c r="AC90" i="2" s="1"/>
  <c r="Y86" i="2"/>
  <c r="AB86" i="2"/>
  <c r="AC86" i="2" s="1"/>
  <c r="Y82" i="2"/>
  <c r="AB82" i="2"/>
  <c r="AC82" i="2" s="1"/>
  <c r="Y78" i="2"/>
  <c r="AB78" i="2"/>
  <c r="AC78" i="2" s="1"/>
  <c r="Z137" i="2"/>
  <c r="AB137" i="2"/>
  <c r="AC137" i="2" s="1"/>
  <c r="AA117" i="2"/>
  <c r="AB117" i="2"/>
  <c r="AC117" i="2" s="1"/>
  <c r="AA105" i="2"/>
  <c r="AB105" i="2"/>
  <c r="AC105" i="2" s="1"/>
  <c r="AA93" i="2"/>
  <c r="AB93" i="2"/>
  <c r="AC93" i="2" s="1"/>
  <c r="AA77" i="2"/>
  <c r="AB77" i="2"/>
  <c r="AC77" i="2" s="1"/>
  <c r="AA53" i="2"/>
  <c r="AB53" i="2"/>
  <c r="AC53" i="2" s="1"/>
  <c r="AA37" i="2"/>
  <c r="AB37" i="2"/>
  <c r="AC37" i="2" s="1"/>
  <c r="AA29" i="2"/>
  <c r="AB29" i="2"/>
  <c r="AC29" i="2" s="1"/>
  <c r="AA21" i="2"/>
  <c r="AB21" i="2"/>
  <c r="AC21" i="2" s="1"/>
  <c r="AA13" i="2"/>
  <c r="AB13" i="2"/>
  <c r="AC13" i="2" s="1"/>
  <c r="Z141" i="2"/>
  <c r="AB141" i="2"/>
  <c r="AC141" i="2" s="1"/>
  <c r="AA129" i="2"/>
  <c r="AB129" i="2"/>
  <c r="AC129" i="2" s="1"/>
  <c r="AA113" i="2"/>
  <c r="AB113" i="2"/>
  <c r="AC113" i="2" s="1"/>
  <c r="AA97" i="2"/>
  <c r="AB97" i="2"/>
  <c r="AC97" i="2" s="1"/>
  <c r="AA89" i="2"/>
  <c r="AB89" i="2"/>
  <c r="AC89" i="2" s="1"/>
  <c r="AA73" i="2"/>
  <c r="AB73" i="2"/>
  <c r="AC73" i="2" s="1"/>
  <c r="AA61" i="2"/>
  <c r="AB61" i="2"/>
  <c r="AC61" i="2" s="1"/>
  <c r="AA8" i="2"/>
  <c r="AB8" i="2"/>
  <c r="AC8" i="2" s="1"/>
  <c r="AA140" i="2"/>
  <c r="AB140" i="2"/>
  <c r="AC140" i="2" s="1"/>
  <c r="Z136" i="2"/>
  <c r="AB136" i="2"/>
  <c r="AC136" i="2" s="1"/>
  <c r="Z132" i="2"/>
  <c r="AB132" i="2"/>
  <c r="AC132" i="2" s="1"/>
  <c r="AA128" i="2"/>
  <c r="AB128" i="2"/>
  <c r="AC128" i="2" s="1"/>
  <c r="AA124" i="2"/>
  <c r="AB124" i="2"/>
  <c r="AC124" i="2" s="1"/>
  <c r="Z120" i="2"/>
  <c r="AB120" i="2"/>
  <c r="AC120" i="2" s="1"/>
  <c r="Z116" i="2"/>
  <c r="AB116" i="2"/>
  <c r="AC116" i="2" s="1"/>
  <c r="AA112" i="2"/>
  <c r="AB112" i="2"/>
  <c r="AC112" i="2" s="1"/>
  <c r="AA108" i="2"/>
  <c r="AB108" i="2"/>
  <c r="AC108" i="2" s="1"/>
  <c r="Z104" i="2"/>
  <c r="AB104" i="2"/>
  <c r="AC104" i="2" s="1"/>
  <c r="Z100" i="2"/>
  <c r="AB100" i="2"/>
  <c r="AC100" i="2" s="1"/>
  <c r="AA96" i="2"/>
  <c r="AB96" i="2"/>
  <c r="AC96" i="2" s="1"/>
  <c r="AA92" i="2"/>
  <c r="AB92" i="2"/>
  <c r="AC92" i="2" s="1"/>
  <c r="Z88" i="2"/>
  <c r="AB88" i="2"/>
  <c r="AC88" i="2" s="1"/>
  <c r="Z84" i="2"/>
  <c r="AB84" i="2"/>
  <c r="AC84" i="2" s="1"/>
  <c r="AA80" i="2"/>
  <c r="AB80" i="2"/>
  <c r="AC80" i="2" s="1"/>
  <c r="AA76" i="2"/>
  <c r="AB76" i="2"/>
  <c r="AC76" i="2" s="1"/>
  <c r="Z72" i="2"/>
  <c r="AB72" i="2"/>
  <c r="AC72" i="2" s="1"/>
  <c r="Z68" i="2"/>
  <c r="AB68" i="2"/>
  <c r="AC68" i="2" s="1"/>
  <c r="Y64" i="2"/>
  <c r="AB64" i="2"/>
  <c r="AC64" i="2" s="1"/>
  <c r="AA60" i="2"/>
  <c r="AB60" i="2"/>
  <c r="AC60" i="2" s="1"/>
  <c r="Z56" i="2"/>
  <c r="AB56" i="2"/>
  <c r="AC56" i="2" s="1"/>
  <c r="Z52" i="2"/>
  <c r="AB52" i="2"/>
  <c r="AC52" i="2" s="1"/>
  <c r="Y48" i="2"/>
  <c r="AB48" i="2"/>
  <c r="AC48" i="2" s="1"/>
  <c r="AA44" i="2"/>
  <c r="AB44" i="2"/>
  <c r="AC44" i="2" s="1"/>
  <c r="Z40" i="2"/>
  <c r="AB40" i="2"/>
  <c r="AC40" i="2" s="1"/>
  <c r="Z36" i="2"/>
  <c r="AB36" i="2"/>
  <c r="AC36" i="2" s="1"/>
  <c r="Y32" i="2"/>
  <c r="AB32" i="2"/>
  <c r="AC32" i="2" s="1"/>
  <c r="AA28" i="2"/>
  <c r="AB28" i="2"/>
  <c r="AC28" i="2" s="1"/>
  <c r="Z24" i="2"/>
  <c r="AB24" i="2"/>
  <c r="AC24" i="2" s="1"/>
  <c r="Z20" i="2"/>
  <c r="AB20" i="2"/>
  <c r="AC20" i="2" s="1"/>
  <c r="Y16" i="2"/>
  <c r="AB16" i="2"/>
  <c r="AC16" i="2" s="1"/>
  <c r="AA12" i="2"/>
  <c r="AB12" i="2"/>
  <c r="AC12" i="2" s="1"/>
  <c r="R141" i="2"/>
  <c r="S141" i="2"/>
  <c r="T141" i="2" s="1"/>
  <c r="P101" i="2"/>
  <c r="S101" i="2"/>
  <c r="T101" i="2" s="1"/>
  <c r="R85" i="2"/>
  <c r="S85" i="2"/>
  <c r="T85" i="2" s="1"/>
  <c r="R77" i="2"/>
  <c r="S77" i="2"/>
  <c r="T77" i="2" s="1"/>
  <c r="R69" i="2"/>
  <c r="S69" i="2"/>
  <c r="T69" i="2" s="1"/>
  <c r="R13" i="2"/>
  <c r="S13" i="2"/>
  <c r="T13" i="2" s="1"/>
  <c r="P136" i="2"/>
  <c r="S136" i="2"/>
  <c r="T136" i="2" s="1"/>
  <c r="R124" i="2"/>
  <c r="S124" i="2"/>
  <c r="T124" i="2" s="1"/>
  <c r="Q116" i="2"/>
  <c r="S116" i="2"/>
  <c r="T116" i="2" s="1"/>
  <c r="R108" i="2"/>
  <c r="S108" i="2"/>
  <c r="T108" i="2" s="1"/>
  <c r="Q100" i="2"/>
  <c r="S100" i="2"/>
  <c r="T100" i="2" s="1"/>
  <c r="Q88" i="2"/>
  <c r="S88" i="2"/>
  <c r="T88" i="2" s="1"/>
  <c r="R52" i="2"/>
  <c r="S52" i="2"/>
  <c r="T52" i="2" s="1"/>
  <c r="R44" i="2"/>
  <c r="S44" i="2"/>
  <c r="T44" i="2" s="1"/>
  <c r="Q36" i="2"/>
  <c r="S36" i="2"/>
  <c r="T36" i="2" s="1"/>
  <c r="EL15" i="2"/>
  <c r="P137" i="2"/>
  <c r="S137" i="2"/>
  <c r="T137" i="2" s="1"/>
  <c r="P133" i="2"/>
  <c r="S133" i="2"/>
  <c r="T133" i="2" s="1"/>
  <c r="R125" i="2"/>
  <c r="S125" i="2"/>
  <c r="T125" i="2" s="1"/>
  <c r="Q117" i="2"/>
  <c r="S117" i="2"/>
  <c r="T117" i="2" s="1"/>
  <c r="Q109" i="2"/>
  <c r="S109" i="2"/>
  <c r="T109" i="2" s="1"/>
  <c r="P105" i="2"/>
  <c r="S105" i="2"/>
  <c r="T105" i="2" s="1"/>
  <c r="R93" i="2"/>
  <c r="S93" i="2"/>
  <c r="T93" i="2" s="1"/>
  <c r="P89" i="2"/>
  <c r="S89" i="2"/>
  <c r="T89" i="2" s="1"/>
  <c r="R61" i="2"/>
  <c r="S61" i="2"/>
  <c r="T61" i="2" s="1"/>
  <c r="R53" i="2"/>
  <c r="S53" i="2"/>
  <c r="T53" i="2" s="1"/>
  <c r="R45" i="2"/>
  <c r="S45" i="2"/>
  <c r="T45" i="2" s="1"/>
  <c r="R37" i="2"/>
  <c r="S37" i="2"/>
  <c r="T37" i="2" s="1"/>
  <c r="R29" i="2"/>
  <c r="S29" i="2"/>
  <c r="T29" i="2" s="1"/>
  <c r="R21" i="2"/>
  <c r="S21" i="2"/>
  <c r="T21" i="2" s="1"/>
  <c r="P8" i="2"/>
  <c r="S8" i="2"/>
  <c r="T8" i="2" s="1"/>
  <c r="R140" i="2"/>
  <c r="S140" i="2"/>
  <c r="T140" i="2" s="1"/>
  <c r="Q132" i="2"/>
  <c r="S132" i="2"/>
  <c r="T132" i="2" s="1"/>
  <c r="P120" i="2"/>
  <c r="S120" i="2"/>
  <c r="T120" i="2" s="1"/>
  <c r="P96" i="2"/>
  <c r="S96" i="2"/>
  <c r="T96" i="2" s="1"/>
  <c r="R92" i="2"/>
  <c r="S92" i="2"/>
  <c r="T92" i="2" s="1"/>
  <c r="R84" i="2"/>
  <c r="S84" i="2"/>
  <c r="T84" i="2" s="1"/>
  <c r="R76" i="2"/>
  <c r="S76" i="2"/>
  <c r="T76" i="2" s="1"/>
  <c r="R68" i="2"/>
  <c r="S68" i="2"/>
  <c r="T68" i="2" s="1"/>
  <c r="R60" i="2"/>
  <c r="S60" i="2"/>
  <c r="T60" i="2" s="1"/>
  <c r="R56" i="2"/>
  <c r="S56" i="2"/>
  <c r="T56" i="2" s="1"/>
  <c r="R40" i="2"/>
  <c r="S40" i="2"/>
  <c r="T40" i="2" s="1"/>
  <c r="R28" i="2"/>
  <c r="S28" i="2"/>
  <c r="T28" i="2" s="1"/>
  <c r="R20" i="2"/>
  <c r="S20" i="2"/>
  <c r="T20" i="2" s="1"/>
  <c r="R12" i="2"/>
  <c r="S12" i="2"/>
  <c r="T12" i="2" s="1"/>
  <c r="EL37" i="2"/>
  <c r="EL10" i="2"/>
  <c r="EM29" i="2"/>
  <c r="EN53" i="2"/>
  <c r="EN21" i="2"/>
  <c r="H141" i="2"/>
  <c r="J141" i="2"/>
  <c r="K141" i="2" s="1"/>
  <c r="G113" i="2"/>
  <c r="J113" i="2"/>
  <c r="K113" i="2" s="1"/>
  <c r="G45" i="2"/>
  <c r="J45" i="2"/>
  <c r="K45" i="2" s="1"/>
  <c r="EL58" i="2"/>
  <c r="EL26" i="2"/>
  <c r="EM50" i="2"/>
  <c r="EM18" i="2"/>
  <c r="EN42" i="2"/>
  <c r="EN10" i="2"/>
  <c r="G133" i="2"/>
  <c r="J133" i="2"/>
  <c r="K133" i="2" s="1"/>
  <c r="H109" i="2"/>
  <c r="J109" i="2"/>
  <c r="K109" i="2" s="1"/>
  <c r="G97" i="2"/>
  <c r="J97" i="2"/>
  <c r="K97" i="2" s="1"/>
  <c r="G81" i="2"/>
  <c r="J81" i="2"/>
  <c r="K81" i="2" s="1"/>
  <c r="G61" i="2"/>
  <c r="J61" i="2"/>
  <c r="K61" i="2" s="1"/>
  <c r="H21" i="2"/>
  <c r="J21" i="2"/>
  <c r="K21" i="2" s="1"/>
  <c r="DV56" i="2"/>
  <c r="G132" i="2"/>
  <c r="J132" i="2"/>
  <c r="K132" i="2" s="1"/>
  <c r="G128" i="2"/>
  <c r="J128" i="2"/>
  <c r="K128" i="2" s="1"/>
  <c r="H139" i="2"/>
  <c r="J139" i="2"/>
  <c r="K139" i="2" s="1"/>
  <c r="I135" i="2"/>
  <c r="J135" i="2"/>
  <c r="K135" i="2" s="1"/>
  <c r="I131" i="2"/>
  <c r="J131" i="2"/>
  <c r="K131" i="2" s="1"/>
  <c r="H123" i="2"/>
  <c r="J123" i="2"/>
  <c r="K123" i="2" s="1"/>
  <c r="H119" i="2"/>
  <c r="J119" i="2"/>
  <c r="K119" i="2" s="1"/>
  <c r="I115" i="2"/>
  <c r="J115" i="2"/>
  <c r="K115" i="2" s="1"/>
  <c r="H107" i="2"/>
  <c r="J107" i="2"/>
  <c r="K107" i="2" s="1"/>
  <c r="I103" i="2"/>
  <c r="J103" i="2"/>
  <c r="K103" i="2" s="1"/>
  <c r="I99" i="2"/>
  <c r="J99" i="2"/>
  <c r="K99" i="2" s="1"/>
  <c r="I95" i="2"/>
  <c r="J95" i="2"/>
  <c r="K95" i="2" s="1"/>
  <c r="I91" i="2"/>
  <c r="J91" i="2"/>
  <c r="K91" i="2" s="1"/>
  <c r="I87" i="2"/>
  <c r="J87" i="2"/>
  <c r="K87" i="2" s="1"/>
  <c r="I83" i="2"/>
  <c r="J83" i="2"/>
  <c r="K83" i="2" s="1"/>
  <c r="I75" i="2"/>
  <c r="J75" i="2"/>
  <c r="K75" i="2" s="1"/>
  <c r="I67" i="2"/>
  <c r="J67" i="2"/>
  <c r="K67" i="2" s="1"/>
  <c r="I59" i="2"/>
  <c r="J59" i="2"/>
  <c r="K59" i="2" s="1"/>
  <c r="I51" i="2"/>
  <c r="J51" i="2"/>
  <c r="K51" i="2" s="1"/>
  <c r="I43" i="2"/>
  <c r="J43" i="2"/>
  <c r="K43" i="2" s="1"/>
  <c r="I35" i="2"/>
  <c r="J35" i="2"/>
  <c r="K35" i="2" s="1"/>
  <c r="I31" i="2"/>
  <c r="J31" i="2"/>
  <c r="K31" i="2" s="1"/>
  <c r="I27" i="2"/>
  <c r="J27" i="2"/>
  <c r="K27" i="2" s="1"/>
  <c r="I23" i="2"/>
  <c r="J23" i="2"/>
  <c r="K23" i="2" s="1"/>
  <c r="I19" i="2"/>
  <c r="J19" i="2"/>
  <c r="K19" i="2" s="1"/>
  <c r="I11" i="2"/>
  <c r="J11" i="2"/>
  <c r="K11" i="2" s="1"/>
  <c r="EL53" i="2"/>
  <c r="EL21" i="2"/>
  <c r="EM45" i="2"/>
  <c r="EM13" i="2"/>
  <c r="EN37" i="2"/>
  <c r="G117" i="2"/>
  <c r="J117" i="2"/>
  <c r="K117" i="2" s="1"/>
  <c r="I101" i="2"/>
  <c r="J101" i="2"/>
  <c r="K101" i="2" s="1"/>
  <c r="H69" i="2"/>
  <c r="J69" i="2"/>
  <c r="K69" i="2" s="1"/>
  <c r="H53" i="2"/>
  <c r="J53" i="2"/>
  <c r="K53" i="2" s="1"/>
  <c r="G66" i="2"/>
  <c r="J66" i="2"/>
  <c r="K66" i="2" s="1"/>
  <c r="H58" i="2"/>
  <c r="J58" i="2"/>
  <c r="K58" i="2" s="1"/>
  <c r="G50" i="2"/>
  <c r="J50" i="2"/>
  <c r="K50" i="2" s="1"/>
  <c r="G46" i="2"/>
  <c r="J46" i="2"/>
  <c r="K46" i="2" s="1"/>
  <c r="H42" i="2"/>
  <c r="J42" i="2"/>
  <c r="K42" i="2" s="1"/>
  <c r="H38" i="2"/>
  <c r="J38" i="2"/>
  <c r="K38" i="2" s="1"/>
  <c r="I34" i="2"/>
  <c r="J34" i="2"/>
  <c r="K34" i="2" s="1"/>
  <c r="I26" i="2"/>
  <c r="J26" i="2"/>
  <c r="K26" i="2" s="1"/>
  <c r="G14" i="2"/>
  <c r="J14" i="2"/>
  <c r="K14" i="2" s="1"/>
  <c r="EL42" i="2"/>
  <c r="EM34" i="2"/>
  <c r="EN58" i="2"/>
  <c r="EN26" i="2"/>
  <c r="EM142" i="2"/>
  <c r="EN142" i="2"/>
  <c r="EL142" i="2"/>
  <c r="EN134" i="2"/>
  <c r="EM134" i="2"/>
  <c r="EL134" i="2"/>
  <c r="EM126" i="2"/>
  <c r="EN126" i="2"/>
  <c r="EL126" i="2"/>
  <c r="EN118" i="2"/>
  <c r="EM118" i="2"/>
  <c r="EL118" i="2"/>
  <c r="EM110" i="2"/>
  <c r="EN110" i="2"/>
  <c r="EL110" i="2"/>
  <c r="EN98" i="2"/>
  <c r="EL98" i="2"/>
  <c r="EM90" i="2"/>
  <c r="EL90" i="2"/>
  <c r="DT48" i="2"/>
  <c r="EC69" i="2"/>
  <c r="ED141" i="2"/>
  <c r="ED77" i="2"/>
  <c r="ED13" i="2"/>
  <c r="EE85" i="2"/>
  <c r="EE21" i="2"/>
  <c r="EN141" i="2"/>
  <c r="EL141" i="2"/>
  <c r="EM137" i="2"/>
  <c r="EL137" i="2"/>
  <c r="EN137" i="2"/>
  <c r="EM133" i="2"/>
  <c r="EL133" i="2"/>
  <c r="EN129" i="2"/>
  <c r="EL129" i="2"/>
  <c r="EM129" i="2"/>
  <c r="EN125" i="2"/>
  <c r="EL125" i="2"/>
  <c r="EM121" i="2"/>
  <c r="EL121" i="2"/>
  <c r="EN121" i="2"/>
  <c r="EM117" i="2"/>
  <c r="EL117" i="2"/>
  <c r="EN113" i="2"/>
  <c r="EL113" i="2"/>
  <c r="EM113" i="2"/>
  <c r="EN109" i="2"/>
  <c r="EL109" i="2"/>
  <c r="EM105" i="2"/>
  <c r="EL105" i="2"/>
  <c r="EN105" i="2"/>
  <c r="EM101" i="2"/>
  <c r="EL101" i="2"/>
  <c r="EN97" i="2"/>
  <c r="EL97" i="2"/>
  <c r="EM97" i="2"/>
  <c r="EN93" i="2"/>
  <c r="EL93" i="2"/>
  <c r="EM89" i="2"/>
  <c r="EL89" i="2"/>
  <c r="EN89" i="2"/>
  <c r="EM85" i="2"/>
  <c r="EL85" i="2"/>
  <c r="EN81" i="2"/>
  <c r="EL81" i="2"/>
  <c r="EM81" i="2"/>
  <c r="EN77" i="2"/>
  <c r="EL77" i="2"/>
  <c r="EM73" i="2"/>
  <c r="EN73" i="2"/>
  <c r="EL73" i="2"/>
  <c r="EN65" i="2"/>
  <c r="EL65" i="2"/>
  <c r="EM65" i="2"/>
  <c r="EN61" i="2"/>
  <c r="EL61" i="2"/>
  <c r="EM57" i="2"/>
  <c r="EN57" i="2"/>
  <c r="EL57" i="2"/>
  <c r="EL63" i="2"/>
  <c r="EM135" i="2"/>
  <c r="EM93" i="2"/>
  <c r="EN143" i="2"/>
  <c r="EN101" i="2"/>
  <c r="EN79" i="2"/>
  <c r="EN15" i="2"/>
  <c r="EC21" i="2"/>
  <c r="ED93" i="2"/>
  <c r="ED29" i="2"/>
  <c r="EE101" i="2"/>
  <c r="EE37" i="2"/>
  <c r="EM138" i="2"/>
  <c r="EL138" i="2"/>
  <c r="EN130" i="2"/>
  <c r="EL130" i="2"/>
  <c r="EM122" i="2"/>
  <c r="EL122" i="2"/>
  <c r="EN114" i="2"/>
  <c r="EL114" i="2"/>
  <c r="EM106" i="2"/>
  <c r="EL106" i="2"/>
  <c r="EN102" i="2"/>
  <c r="EM102" i="2"/>
  <c r="EL102" i="2"/>
  <c r="EM94" i="2"/>
  <c r="EN94" i="2"/>
  <c r="EL94" i="2"/>
  <c r="DT16" i="2"/>
  <c r="EC53" i="2"/>
  <c r="ED125" i="2"/>
  <c r="ED61" i="2"/>
  <c r="EE133" i="2"/>
  <c r="EE69" i="2"/>
  <c r="EN8" i="2"/>
  <c r="EM8" i="2"/>
  <c r="EL8" i="2"/>
  <c r="EN140" i="2"/>
  <c r="EM140" i="2"/>
  <c r="EL140" i="2"/>
  <c r="EN136" i="2"/>
  <c r="EM136" i="2"/>
  <c r="EL136" i="2"/>
  <c r="EN132" i="2"/>
  <c r="EM132" i="2"/>
  <c r="EL132" i="2"/>
  <c r="EN128" i="2"/>
  <c r="EM128" i="2"/>
  <c r="EL128" i="2"/>
  <c r="EN124" i="2"/>
  <c r="EM124" i="2"/>
  <c r="EL124" i="2"/>
  <c r="EN120" i="2"/>
  <c r="EM120" i="2"/>
  <c r="EL120" i="2"/>
  <c r="EN116" i="2"/>
  <c r="EM116" i="2"/>
  <c r="EL116" i="2"/>
  <c r="EN112" i="2"/>
  <c r="EM112" i="2"/>
  <c r="EL112" i="2"/>
  <c r="EN108" i="2"/>
  <c r="EM108" i="2"/>
  <c r="EL108" i="2"/>
  <c r="EN104" i="2"/>
  <c r="EM104" i="2"/>
  <c r="EL104" i="2"/>
  <c r="EN100" i="2"/>
  <c r="EM100" i="2"/>
  <c r="EL100" i="2"/>
  <c r="EN96" i="2"/>
  <c r="EM96" i="2"/>
  <c r="EL96" i="2"/>
  <c r="EN92" i="2"/>
  <c r="EM92" i="2"/>
  <c r="EL92" i="2"/>
  <c r="EN88" i="2"/>
  <c r="EM88" i="2"/>
  <c r="EL88" i="2"/>
  <c r="EN84" i="2"/>
  <c r="EM84" i="2"/>
  <c r="EL84" i="2"/>
  <c r="EN80" i="2"/>
  <c r="EM80" i="2"/>
  <c r="EL80" i="2"/>
  <c r="EN76" i="2"/>
  <c r="EM76" i="2"/>
  <c r="EL76" i="2"/>
  <c r="EN72" i="2"/>
  <c r="EM72" i="2"/>
  <c r="EL72" i="2"/>
  <c r="EN68" i="2"/>
  <c r="EM68" i="2"/>
  <c r="EL68" i="2"/>
  <c r="EN64" i="2"/>
  <c r="EM64" i="2"/>
  <c r="EL64" i="2"/>
  <c r="EN60" i="2"/>
  <c r="EM60" i="2"/>
  <c r="EL60" i="2"/>
  <c r="EN56" i="2"/>
  <c r="EM56" i="2"/>
  <c r="EL56" i="2"/>
  <c r="EL143" i="2"/>
  <c r="EL127" i="2"/>
  <c r="EL111" i="2"/>
  <c r="EL95" i="2"/>
  <c r="EL79" i="2"/>
  <c r="EM130" i="2"/>
  <c r="EM109" i="2"/>
  <c r="EM87" i="2"/>
  <c r="EN138" i="2"/>
  <c r="EN117" i="2"/>
  <c r="EN95" i="2"/>
  <c r="EN74" i="2"/>
  <c r="EN31" i="2"/>
  <c r="DU64" i="2"/>
  <c r="EC37" i="2"/>
  <c r="ED109" i="2"/>
  <c r="ED45" i="2"/>
  <c r="EE117" i="2"/>
  <c r="EE53" i="2"/>
  <c r="EN139" i="2"/>
  <c r="EM139" i="2"/>
  <c r="EM131" i="2"/>
  <c r="EN131" i="2"/>
  <c r="EN123" i="2"/>
  <c r="EM123" i="2"/>
  <c r="EM115" i="2"/>
  <c r="EN115" i="2"/>
  <c r="EN107" i="2"/>
  <c r="EM107" i="2"/>
  <c r="EM99" i="2"/>
  <c r="EN99" i="2"/>
  <c r="EN91" i="2"/>
  <c r="EM91" i="2"/>
  <c r="EM83" i="2"/>
  <c r="EN83" i="2"/>
  <c r="EN75" i="2"/>
  <c r="EL75" i="2"/>
  <c r="EM75" i="2"/>
  <c r="EN71" i="2"/>
  <c r="EL71" i="2"/>
  <c r="EM67" i="2"/>
  <c r="EN67" i="2"/>
  <c r="EL67" i="2"/>
  <c r="EN59" i="2"/>
  <c r="EL59" i="2"/>
  <c r="EM59" i="2"/>
  <c r="EN55" i="2"/>
  <c r="EL55" i="2"/>
  <c r="EM51" i="2"/>
  <c r="EN51" i="2"/>
  <c r="EL51" i="2"/>
  <c r="EN43" i="2"/>
  <c r="EL43" i="2"/>
  <c r="EM43" i="2"/>
  <c r="EN39" i="2"/>
  <c r="EL39" i="2"/>
  <c r="EM35" i="2"/>
  <c r="EN35" i="2"/>
  <c r="EL35" i="2"/>
  <c r="EN27" i="2"/>
  <c r="EL27" i="2"/>
  <c r="EM27" i="2"/>
  <c r="EN23" i="2"/>
  <c r="EL23" i="2"/>
  <c r="EM19" i="2"/>
  <c r="EN19" i="2"/>
  <c r="EL19" i="2"/>
  <c r="EN11" i="2"/>
  <c r="EL11" i="2"/>
  <c r="EM11" i="2"/>
  <c r="EL139" i="2"/>
  <c r="EL123" i="2"/>
  <c r="EL107" i="2"/>
  <c r="EL91" i="2"/>
  <c r="EL74" i="2"/>
  <c r="EL31" i="2"/>
  <c r="EM125" i="2"/>
  <c r="EM103" i="2"/>
  <c r="EM61" i="2"/>
  <c r="EM39" i="2"/>
  <c r="EN133" i="2"/>
  <c r="EN111" i="2"/>
  <c r="EN90" i="2"/>
  <c r="EN69" i="2"/>
  <c r="EN47" i="2"/>
  <c r="EN86" i="2"/>
  <c r="EM86" i="2"/>
  <c r="EL86" i="2"/>
  <c r="EN82" i="2"/>
  <c r="EL82" i="2"/>
  <c r="EM78" i="2"/>
  <c r="EN78" i="2"/>
  <c r="EL78" i="2"/>
  <c r="EN70" i="2"/>
  <c r="EL70" i="2"/>
  <c r="EM70" i="2"/>
  <c r="EN66" i="2"/>
  <c r="EL66" i="2"/>
  <c r="EM62" i="2"/>
  <c r="EN62" i="2"/>
  <c r="EL62" i="2"/>
  <c r="EL135" i="2"/>
  <c r="EL119" i="2"/>
  <c r="EL103" i="2"/>
  <c r="EL87" i="2"/>
  <c r="EL69" i="2"/>
  <c r="EL47" i="2"/>
  <c r="EM141" i="2"/>
  <c r="EM119" i="2"/>
  <c r="EM98" i="2"/>
  <c r="EM77" i="2"/>
  <c r="EM55" i="2"/>
  <c r="EN127" i="2"/>
  <c r="EN106" i="2"/>
  <c r="EN85" i="2"/>
  <c r="EN63" i="2"/>
  <c r="EL46" i="2"/>
  <c r="EL41" i="2"/>
  <c r="EL30" i="2"/>
  <c r="EL25" i="2"/>
  <c r="EL14" i="2"/>
  <c r="EL9" i="2"/>
  <c r="EM54" i="2"/>
  <c r="EM49" i="2"/>
  <c r="EM38" i="2"/>
  <c r="EM33" i="2"/>
  <c r="EM22" i="2"/>
  <c r="EM17" i="2"/>
  <c r="EN46" i="2"/>
  <c r="EN41" i="2"/>
  <c r="EN30" i="2"/>
  <c r="EN25" i="2"/>
  <c r="EN14" i="2"/>
  <c r="EN9" i="2"/>
  <c r="EL50" i="2"/>
  <c r="EL45" i="2"/>
  <c r="EL34" i="2"/>
  <c r="EL29" i="2"/>
  <c r="EL18" i="2"/>
  <c r="EL13" i="2"/>
  <c r="EN52" i="2"/>
  <c r="EM52" i="2"/>
  <c r="EL52" i="2"/>
  <c r="EN48" i="2"/>
  <c r="EM48" i="2"/>
  <c r="EL48" i="2"/>
  <c r="EN44" i="2"/>
  <c r="EM44" i="2"/>
  <c r="EL44" i="2"/>
  <c r="EN40" i="2"/>
  <c r="EM40" i="2"/>
  <c r="EL40" i="2"/>
  <c r="EN36" i="2"/>
  <c r="EM36" i="2"/>
  <c r="EL36" i="2"/>
  <c r="EN32" i="2"/>
  <c r="EM32" i="2"/>
  <c r="EL32" i="2"/>
  <c r="EN28" i="2"/>
  <c r="EM28" i="2"/>
  <c r="EL28" i="2"/>
  <c r="EN24" i="2"/>
  <c r="EM24" i="2"/>
  <c r="EL24" i="2"/>
  <c r="EN20" i="2"/>
  <c r="EM20" i="2"/>
  <c r="EL20" i="2"/>
  <c r="EN16" i="2"/>
  <c r="EM16" i="2"/>
  <c r="EL16" i="2"/>
  <c r="EN12" i="2"/>
  <c r="EM12" i="2"/>
  <c r="EL12" i="2"/>
  <c r="EL54" i="2"/>
  <c r="EL49" i="2"/>
  <c r="EL38" i="2"/>
  <c r="EL33" i="2"/>
  <c r="EL22" i="2"/>
  <c r="EL17" i="2"/>
  <c r="DV120" i="2"/>
  <c r="EE143" i="2"/>
  <c r="ED143" i="2"/>
  <c r="EE139" i="2"/>
  <c r="ED139" i="2"/>
  <c r="EE135" i="2"/>
  <c r="ED135" i="2"/>
  <c r="EE131" i="2"/>
  <c r="ED131" i="2"/>
  <c r="EE127" i="2"/>
  <c r="ED127" i="2"/>
  <c r="EE123" i="2"/>
  <c r="ED123" i="2"/>
  <c r="EE119" i="2"/>
  <c r="ED119" i="2"/>
  <c r="EE115" i="2"/>
  <c r="ED115" i="2"/>
  <c r="EE111" i="2"/>
  <c r="ED111" i="2"/>
  <c r="EE107" i="2"/>
  <c r="ED107" i="2"/>
  <c r="EE103" i="2"/>
  <c r="ED103" i="2"/>
  <c r="EE99" i="2"/>
  <c r="ED99" i="2"/>
  <c r="EE95" i="2"/>
  <c r="ED95" i="2"/>
  <c r="EE91" i="2"/>
  <c r="ED91" i="2"/>
  <c r="EE87" i="2"/>
  <c r="ED87" i="2"/>
  <c r="EE83" i="2"/>
  <c r="ED83" i="2"/>
  <c r="EE79" i="2"/>
  <c r="ED79" i="2"/>
  <c r="EE75" i="2"/>
  <c r="ED75" i="2"/>
  <c r="EC75" i="2"/>
  <c r="EE71" i="2"/>
  <c r="ED71" i="2"/>
  <c r="EC71" i="2"/>
  <c r="EE67" i="2"/>
  <c r="ED67" i="2"/>
  <c r="EC67" i="2"/>
  <c r="EE63" i="2"/>
  <c r="ED63" i="2"/>
  <c r="EC63" i="2"/>
  <c r="EE59" i="2"/>
  <c r="ED59" i="2"/>
  <c r="EC59" i="2"/>
  <c r="EE55" i="2"/>
  <c r="ED55" i="2"/>
  <c r="EC55" i="2"/>
  <c r="EE51" i="2"/>
  <c r="ED51" i="2"/>
  <c r="EC51" i="2"/>
  <c r="EE47" i="2"/>
  <c r="ED47" i="2"/>
  <c r="EC47" i="2"/>
  <c r="EE43" i="2"/>
  <c r="ED43" i="2"/>
  <c r="EC43" i="2"/>
  <c r="EE39" i="2"/>
  <c r="ED39" i="2"/>
  <c r="EC39" i="2"/>
  <c r="EE35" i="2"/>
  <c r="ED35" i="2"/>
  <c r="EC35" i="2"/>
  <c r="EE31" i="2"/>
  <c r="ED31" i="2"/>
  <c r="EC31" i="2"/>
  <c r="EE27" i="2"/>
  <c r="ED27" i="2"/>
  <c r="EC27" i="2"/>
  <c r="EE23" i="2"/>
  <c r="ED23" i="2"/>
  <c r="EC23" i="2"/>
  <c r="EE19" i="2"/>
  <c r="ED19" i="2"/>
  <c r="EC19" i="2"/>
  <c r="EE15" i="2"/>
  <c r="ED15" i="2"/>
  <c r="EC15" i="2"/>
  <c r="EE11" i="2"/>
  <c r="ED11" i="2"/>
  <c r="EC11" i="2"/>
  <c r="EC143" i="2"/>
  <c r="EC139" i="2"/>
  <c r="EC135" i="2"/>
  <c r="EC131" i="2"/>
  <c r="EC127" i="2"/>
  <c r="EC123" i="2"/>
  <c r="EC119" i="2"/>
  <c r="EC115" i="2"/>
  <c r="EC111" i="2"/>
  <c r="EC107" i="2"/>
  <c r="EC103" i="2"/>
  <c r="EC99" i="2"/>
  <c r="EC95" i="2"/>
  <c r="EC91" i="2"/>
  <c r="EC87" i="2"/>
  <c r="EC83" i="2"/>
  <c r="EC79" i="2"/>
  <c r="DU112" i="2"/>
  <c r="DU48" i="2"/>
  <c r="DV104" i="2"/>
  <c r="DV40" i="2"/>
  <c r="EE142" i="2"/>
  <c r="ED142" i="2"/>
  <c r="EE138" i="2"/>
  <c r="ED138" i="2"/>
  <c r="EE134" i="2"/>
  <c r="ED134" i="2"/>
  <c r="EE130" i="2"/>
  <c r="ED130" i="2"/>
  <c r="EE126" i="2"/>
  <c r="ED126" i="2"/>
  <c r="EE122" i="2"/>
  <c r="ED122" i="2"/>
  <c r="EE118" i="2"/>
  <c r="ED118" i="2"/>
  <c r="EE114" i="2"/>
  <c r="ED114" i="2"/>
  <c r="EE110" i="2"/>
  <c r="ED110" i="2"/>
  <c r="EE106" i="2"/>
  <c r="ED106" i="2"/>
  <c r="EE102" i="2"/>
  <c r="ED102" i="2"/>
  <c r="EE98" i="2"/>
  <c r="ED98" i="2"/>
  <c r="EE94" i="2"/>
  <c r="ED94" i="2"/>
  <c r="EE90" i="2"/>
  <c r="ED90" i="2"/>
  <c r="EE86" i="2"/>
  <c r="ED86" i="2"/>
  <c r="EE82" i="2"/>
  <c r="ED82" i="2"/>
  <c r="EE78" i="2"/>
  <c r="ED78" i="2"/>
  <c r="EE74" i="2"/>
  <c r="ED74" i="2"/>
  <c r="EC74" i="2"/>
  <c r="EE70" i="2"/>
  <c r="ED70" i="2"/>
  <c r="EC70" i="2"/>
  <c r="EE66" i="2"/>
  <c r="ED66" i="2"/>
  <c r="EC66" i="2"/>
  <c r="EE62" i="2"/>
  <c r="ED62" i="2"/>
  <c r="EC62" i="2"/>
  <c r="EE58" i="2"/>
  <c r="ED58" i="2"/>
  <c r="EC58" i="2"/>
  <c r="EE54" i="2"/>
  <c r="ED54" i="2"/>
  <c r="EC54" i="2"/>
  <c r="EE50" i="2"/>
  <c r="ED50" i="2"/>
  <c r="EC50" i="2"/>
  <c r="EE46" i="2"/>
  <c r="ED46" i="2"/>
  <c r="EC46" i="2"/>
  <c r="EE42" i="2"/>
  <c r="ED42" i="2"/>
  <c r="EC42" i="2"/>
  <c r="EE38" i="2"/>
  <c r="ED38" i="2"/>
  <c r="EC38" i="2"/>
  <c r="EE34" i="2"/>
  <c r="ED34" i="2"/>
  <c r="EC34" i="2"/>
  <c r="EE30" i="2"/>
  <c r="ED30" i="2"/>
  <c r="EC30" i="2"/>
  <c r="EE26" i="2"/>
  <c r="ED26" i="2"/>
  <c r="EC26" i="2"/>
  <c r="EE22" i="2"/>
  <c r="ED22" i="2"/>
  <c r="EC22" i="2"/>
  <c r="EE18" i="2"/>
  <c r="ED18" i="2"/>
  <c r="EC18" i="2"/>
  <c r="EE14" i="2"/>
  <c r="ED14" i="2"/>
  <c r="EC14" i="2"/>
  <c r="EE10" i="2"/>
  <c r="ED10" i="2"/>
  <c r="EC10" i="2"/>
  <c r="EC142" i="2"/>
  <c r="EC138" i="2"/>
  <c r="EC134" i="2"/>
  <c r="EC130" i="2"/>
  <c r="EC126" i="2"/>
  <c r="EC122" i="2"/>
  <c r="EC118" i="2"/>
  <c r="EC114" i="2"/>
  <c r="EC110" i="2"/>
  <c r="EC106" i="2"/>
  <c r="EC102" i="2"/>
  <c r="EC98" i="2"/>
  <c r="EC94" i="2"/>
  <c r="EC90" i="2"/>
  <c r="EC86" i="2"/>
  <c r="EC82" i="2"/>
  <c r="EC78" i="2"/>
  <c r="EC65" i="2"/>
  <c r="EC49" i="2"/>
  <c r="EC33" i="2"/>
  <c r="EC17" i="2"/>
  <c r="ED137" i="2"/>
  <c r="ED121" i="2"/>
  <c r="ED105" i="2"/>
  <c r="ED89" i="2"/>
  <c r="ED73" i="2"/>
  <c r="ED57" i="2"/>
  <c r="ED41" i="2"/>
  <c r="ED25" i="2"/>
  <c r="ED9" i="2"/>
  <c r="EE129" i="2"/>
  <c r="EE113" i="2"/>
  <c r="EE97" i="2"/>
  <c r="EE81" i="2"/>
  <c r="EE65" i="2"/>
  <c r="EE49" i="2"/>
  <c r="EE33" i="2"/>
  <c r="EE17" i="2"/>
  <c r="DT64" i="2"/>
  <c r="DT32" i="2"/>
  <c r="DU96" i="2"/>
  <c r="DU32" i="2"/>
  <c r="DV88" i="2"/>
  <c r="DV24" i="2"/>
  <c r="EC141" i="2"/>
  <c r="EC137" i="2"/>
  <c r="EC133" i="2"/>
  <c r="EC129" i="2"/>
  <c r="EC125" i="2"/>
  <c r="EC121" i="2"/>
  <c r="EC117" i="2"/>
  <c r="EC113" i="2"/>
  <c r="EC109" i="2"/>
  <c r="EC105" i="2"/>
  <c r="EC101" i="2"/>
  <c r="EC97" i="2"/>
  <c r="EC93" i="2"/>
  <c r="EC89" i="2"/>
  <c r="EC85" i="2"/>
  <c r="EC81" i="2"/>
  <c r="EC77" i="2"/>
  <c r="EC61" i="2"/>
  <c r="EC45" i="2"/>
  <c r="EC29" i="2"/>
  <c r="EC13" i="2"/>
  <c r="DU80" i="2"/>
  <c r="DU16" i="2"/>
  <c r="DV72" i="2"/>
  <c r="EE8" i="2"/>
  <c r="ED8" i="2"/>
  <c r="EE140" i="2"/>
  <c r="ED140" i="2"/>
  <c r="EE136" i="2"/>
  <c r="ED136" i="2"/>
  <c r="EE132" i="2"/>
  <c r="ED132" i="2"/>
  <c r="EE128" i="2"/>
  <c r="ED128" i="2"/>
  <c r="EE124" i="2"/>
  <c r="ED124" i="2"/>
  <c r="EE120" i="2"/>
  <c r="ED120" i="2"/>
  <c r="EE116" i="2"/>
  <c r="ED116" i="2"/>
  <c r="EE112" i="2"/>
  <c r="ED112" i="2"/>
  <c r="EE108" i="2"/>
  <c r="ED108" i="2"/>
  <c r="EE104" i="2"/>
  <c r="ED104" i="2"/>
  <c r="EE100" i="2"/>
  <c r="ED100" i="2"/>
  <c r="EE96" i="2"/>
  <c r="ED96" i="2"/>
  <c r="EE92" i="2"/>
  <c r="ED92" i="2"/>
  <c r="EE88" i="2"/>
  <c r="ED88" i="2"/>
  <c r="EE84" i="2"/>
  <c r="ED84" i="2"/>
  <c r="EE80" i="2"/>
  <c r="ED80" i="2"/>
  <c r="EE76" i="2"/>
  <c r="ED76" i="2"/>
  <c r="EC76" i="2"/>
  <c r="EE72" i="2"/>
  <c r="ED72" i="2"/>
  <c r="EC72" i="2"/>
  <c r="EE68" i="2"/>
  <c r="ED68" i="2"/>
  <c r="EC68" i="2"/>
  <c r="EE64" i="2"/>
  <c r="ED64" i="2"/>
  <c r="EC64" i="2"/>
  <c r="EE60" i="2"/>
  <c r="ED60" i="2"/>
  <c r="EC60" i="2"/>
  <c r="EE56" i="2"/>
  <c r="ED56" i="2"/>
  <c r="EC56" i="2"/>
  <c r="EE52" i="2"/>
  <c r="ED52" i="2"/>
  <c r="EC52" i="2"/>
  <c r="EE48" i="2"/>
  <c r="ED48" i="2"/>
  <c r="EC48" i="2"/>
  <c r="EE44" i="2"/>
  <c r="ED44" i="2"/>
  <c r="EC44" i="2"/>
  <c r="EE40" i="2"/>
  <c r="ED40" i="2"/>
  <c r="EC40" i="2"/>
  <c r="EE36" i="2"/>
  <c r="ED36" i="2"/>
  <c r="EC36" i="2"/>
  <c r="EE32" i="2"/>
  <c r="ED32" i="2"/>
  <c r="EC32" i="2"/>
  <c r="EE28" i="2"/>
  <c r="ED28" i="2"/>
  <c r="EC28" i="2"/>
  <c r="EE24" i="2"/>
  <c r="ED24" i="2"/>
  <c r="EC24" i="2"/>
  <c r="EE20" i="2"/>
  <c r="ED20" i="2"/>
  <c r="EC20" i="2"/>
  <c r="EE16" i="2"/>
  <c r="ED16" i="2"/>
  <c r="EC16" i="2"/>
  <c r="EE12" i="2"/>
  <c r="ED12" i="2"/>
  <c r="EC12" i="2"/>
  <c r="EC8" i="2"/>
  <c r="EC140" i="2"/>
  <c r="EC136" i="2"/>
  <c r="EC132" i="2"/>
  <c r="EC128" i="2"/>
  <c r="EC124" i="2"/>
  <c r="EC120" i="2"/>
  <c r="EC116" i="2"/>
  <c r="EC112" i="2"/>
  <c r="EC108" i="2"/>
  <c r="EC104" i="2"/>
  <c r="EC100" i="2"/>
  <c r="EC96" i="2"/>
  <c r="EC92" i="2"/>
  <c r="EC88" i="2"/>
  <c r="EC84" i="2"/>
  <c r="EC80" i="2"/>
  <c r="EC73" i="2"/>
  <c r="EC57" i="2"/>
  <c r="EC41" i="2"/>
  <c r="EC25" i="2"/>
  <c r="EC9" i="2"/>
  <c r="DK72" i="2"/>
  <c r="DL64" i="2"/>
  <c r="DM56" i="2"/>
  <c r="DV131" i="2"/>
  <c r="DU131" i="2"/>
  <c r="DV127" i="2"/>
  <c r="DU127" i="2"/>
  <c r="DV123" i="2"/>
  <c r="DU123" i="2"/>
  <c r="DV119" i="2"/>
  <c r="DU119" i="2"/>
  <c r="DV115" i="2"/>
  <c r="DU115" i="2"/>
  <c r="DV111" i="2"/>
  <c r="DU111" i="2"/>
  <c r="DV107" i="2"/>
  <c r="DU107" i="2"/>
  <c r="DV103" i="2"/>
  <c r="DU103" i="2"/>
  <c r="DV99" i="2"/>
  <c r="DU99" i="2"/>
  <c r="DV95" i="2"/>
  <c r="DU95" i="2"/>
  <c r="DV91" i="2"/>
  <c r="DU91" i="2"/>
  <c r="DV87" i="2"/>
  <c r="DU87" i="2"/>
  <c r="DV83" i="2"/>
  <c r="DU83" i="2"/>
  <c r="DV79" i="2"/>
  <c r="DU79" i="2"/>
  <c r="DV75" i="2"/>
  <c r="DU75" i="2"/>
  <c r="DV71" i="2"/>
  <c r="DU71" i="2"/>
  <c r="DV67" i="2"/>
  <c r="DU67" i="2"/>
  <c r="DV63" i="2"/>
  <c r="DU63" i="2"/>
  <c r="DV59" i="2"/>
  <c r="DU59" i="2"/>
  <c r="DV55" i="2"/>
  <c r="DU55" i="2"/>
  <c r="DV51" i="2"/>
  <c r="DU51" i="2"/>
  <c r="DV47" i="2"/>
  <c r="DU47" i="2"/>
  <c r="DV43" i="2"/>
  <c r="DU43" i="2"/>
  <c r="DV39" i="2"/>
  <c r="DU39" i="2"/>
  <c r="DV35" i="2"/>
  <c r="DU35" i="2"/>
  <c r="DV31" i="2"/>
  <c r="DU31" i="2"/>
  <c r="DV27" i="2"/>
  <c r="DU27" i="2"/>
  <c r="DV23" i="2"/>
  <c r="DU23" i="2"/>
  <c r="DV19" i="2"/>
  <c r="DU19" i="2"/>
  <c r="DV15" i="2"/>
  <c r="DU15" i="2"/>
  <c r="DV11" i="2"/>
  <c r="DU11" i="2"/>
  <c r="DT143" i="2"/>
  <c r="DT139" i="2"/>
  <c r="DT135" i="2"/>
  <c r="DT131" i="2"/>
  <c r="DT127" i="2"/>
  <c r="DT123" i="2"/>
  <c r="DT119" i="2"/>
  <c r="DT115" i="2"/>
  <c r="DT111" i="2"/>
  <c r="DT107" i="2"/>
  <c r="DT103" i="2"/>
  <c r="DT99" i="2"/>
  <c r="DT95" i="2"/>
  <c r="DT91" i="2"/>
  <c r="DT87" i="2"/>
  <c r="DT83" i="2"/>
  <c r="DT79" i="2"/>
  <c r="DT75" i="2"/>
  <c r="DT59" i="2"/>
  <c r="DT43" i="2"/>
  <c r="DT27" i="2"/>
  <c r="DT11" i="2"/>
  <c r="DU141" i="2"/>
  <c r="DU136" i="2"/>
  <c r="DU128" i="2"/>
  <c r="DV136" i="2"/>
  <c r="CT16" i="2"/>
  <c r="DK56" i="2"/>
  <c r="DL48" i="2"/>
  <c r="DM40" i="2"/>
  <c r="DV142" i="2"/>
  <c r="DU142" i="2"/>
  <c r="DV138" i="2"/>
  <c r="DU138" i="2"/>
  <c r="DV134" i="2"/>
  <c r="DU134" i="2"/>
  <c r="DV130" i="2"/>
  <c r="DU130" i="2"/>
  <c r="DV126" i="2"/>
  <c r="DU126" i="2"/>
  <c r="DV122" i="2"/>
  <c r="DU122" i="2"/>
  <c r="DV118" i="2"/>
  <c r="DU118" i="2"/>
  <c r="DV114" i="2"/>
  <c r="DU114" i="2"/>
  <c r="DV110" i="2"/>
  <c r="DU110" i="2"/>
  <c r="DV106" i="2"/>
  <c r="DU106" i="2"/>
  <c r="DV102" i="2"/>
  <c r="DU102" i="2"/>
  <c r="DV98" i="2"/>
  <c r="DU98" i="2"/>
  <c r="DV94" i="2"/>
  <c r="DU94" i="2"/>
  <c r="DV90" i="2"/>
  <c r="DU90" i="2"/>
  <c r="DV86" i="2"/>
  <c r="DU86" i="2"/>
  <c r="DV82" i="2"/>
  <c r="DU82" i="2"/>
  <c r="DV78" i="2"/>
  <c r="DU78" i="2"/>
  <c r="DV74" i="2"/>
  <c r="DU74" i="2"/>
  <c r="DT74" i="2"/>
  <c r="DV70" i="2"/>
  <c r="DU70" i="2"/>
  <c r="DT70" i="2"/>
  <c r="DV66" i="2"/>
  <c r="DU66" i="2"/>
  <c r="DT66" i="2"/>
  <c r="DV62" i="2"/>
  <c r="DU62" i="2"/>
  <c r="DT62" i="2"/>
  <c r="DV58" i="2"/>
  <c r="DU58" i="2"/>
  <c r="DT58" i="2"/>
  <c r="DV54" i="2"/>
  <c r="DU54" i="2"/>
  <c r="DT54" i="2"/>
  <c r="DV50" i="2"/>
  <c r="DU50" i="2"/>
  <c r="DT50" i="2"/>
  <c r="DV46" i="2"/>
  <c r="DU46" i="2"/>
  <c r="DT46" i="2"/>
  <c r="DV42" i="2"/>
  <c r="DU42" i="2"/>
  <c r="DT42" i="2"/>
  <c r="DV38" i="2"/>
  <c r="DU38" i="2"/>
  <c r="DT38" i="2"/>
  <c r="DV34" i="2"/>
  <c r="DU34" i="2"/>
  <c r="DT34" i="2"/>
  <c r="DV30" i="2"/>
  <c r="DU30" i="2"/>
  <c r="DT30" i="2"/>
  <c r="DV26" i="2"/>
  <c r="DU26" i="2"/>
  <c r="DT26" i="2"/>
  <c r="DV22" i="2"/>
  <c r="DU22" i="2"/>
  <c r="DT22" i="2"/>
  <c r="DV18" i="2"/>
  <c r="DU18" i="2"/>
  <c r="DT18" i="2"/>
  <c r="DV14" i="2"/>
  <c r="DU14" i="2"/>
  <c r="DT14" i="2"/>
  <c r="DV10" i="2"/>
  <c r="DU10" i="2"/>
  <c r="DT10" i="2"/>
  <c r="DT142" i="2"/>
  <c r="DT138" i="2"/>
  <c r="DT134" i="2"/>
  <c r="DT130" i="2"/>
  <c r="DT126" i="2"/>
  <c r="DT122" i="2"/>
  <c r="DT118" i="2"/>
  <c r="DT114" i="2"/>
  <c r="DT110" i="2"/>
  <c r="DT106" i="2"/>
  <c r="DT102" i="2"/>
  <c r="DT98" i="2"/>
  <c r="DT94" i="2"/>
  <c r="DT90" i="2"/>
  <c r="DT86" i="2"/>
  <c r="DT82" i="2"/>
  <c r="DT78" i="2"/>
  <c r="DT68" i="2"/>
  <c r="DT63" i="2"/>
  <c r="DT52" i="2"/>
  <c r="DT47" i="2"/>
  <c r="DT36" i="2"/>
  <c r="DT31" i="2"/>
  <c r="DT20" i="2"/>
  <c r="DT15" i="2"/>
  <c r="DU140" i="2"/>
  <c r="DU135" i="2"/>
  <c r="DU124" i="2"/>
  <c r="DU108" i="2"/>
  <c r="DU92" i="2"/>
  <c r="DU76" i="2"/>
  <c r="DU60" i="2"/>
  <c r="DU44" i="2"/>
  <c r="DU28" i="2"/>
  <c r="DU12" i="2"/>
  <c r="DV132" i="2"/>
  <c r="DV116" i="2"/>
  <c r="DV100" i="2"/>
  <c r="DV84" i="2"/>
  <c r="DV68" i="2"/>
  <c r="DV52" i="2"/>
  <c r="DV36" i="2"/>
  <c r="DV20" i="2"/>
  <c r="DK40" i="2"/>
  <c r="DL32" i="2"/>
  <c r="DM24" i="2"/>
  <c r="DV129" i="2"/>
  <c r="DU129" i="2"/>
  <c r="DV125" i="2"/>
  <c r="DU125" i="2"/>
  <c r="DV121" i="2"/>
  <c r="DU121" i="2"/>
  <c r="DV117" i="2"/>
  <c r="DU117" i="2"/>
  <c r="DV113" i="2"/>
  <c r="DU113" i="2"/>
  <c r="DV109" i="2"/>
  <c r="DU109" i="2"/>
  <c r="DV105" i="2"/>
  <c r="DU105" i="2"/>
  <c r="DV101" i="2"/>
  <c r="DU101" i="2"/>
  <c r="DV97" i="2"/>
  <c r="DU97" i="2"/>
  <c r="DV93" i="2"/>
  <c r="DU93" i="2"/>
  <c r="DV89" i="2"/>
  <c r="DU89" i="2"/>
  <c r="DV85" i="2"/>
  <c r="DU85" i="2"/>
  <c r="DV81" i="2"/>
  <c r="DU81" i="2"/>
  <c r="DV77" i="2"/>
  <c r="DU77" i="2"/>
  <c r="DV73" i="2"/>
  <c r="DU73" i="2"/>
  <c r="DV69" i="2"/>
  <c r="DU69" i="2"/>
  <c r="DV65" i="2"/>
  <c r="DU65" i="2"/>
  <c r="DV61" i="2"/>
  <c r="DU61" i="2"/>
  <c r="DV57" i="2"/>
  <c r="DU57" i="2"/>
  <c r="DV53" i="2"/>
  <c r="DU53" i="2"/>
  <c r="DV49" i="2"/>
  <c r="DU49" i="2"/>
  <c r="DV45" i="2"/>
  <c r="DU45" i="2"/>
  <c r="DV41" i="2"/>
  <c r="DU41" i="2"/>
  <c r="DV37" i="2"/>
  <c r="DU37" i="2"/>
  <c r="DV33" i="2"/>
  <c r="DU33" i="2"/>
  <c r="DV29" i="2"/>
  <c r="DU29" i="2"/>
  <c r="DV25" i="2"/>
  <c r="DU25" i="2"/>
  <c r="DV21" i="2"/>
  <c r="DU21" i="2"/>
  <c r="DV17" i="2"/>
  <c r="DU17" i="2"/>
  <c r="DV13" i="2"/>
  <c r="DU13" i="2"/>
  <c r="DV9" i="2"/>
  <c r="DU9" i="2"/>
  <c r="DT141" i="2"/>
  <c r="DT137" i="2"/>
  <c r="DT133" i="2"/>
  <c r="DT129" i="2"/>
  <c r="DT125" i="2"/>
  <c r="DT121" i="2"/>
  <c r="DT117" i="2"/>
  <c r="DT113" i="2"/>
  <c r="DT109" i="2"/>
  <c r="DT105" i="2"/>
  <c r="DT101" i="2"/>
  <c r="DT97" i="2"/>
  <c r="DT93" i="2"/>
  <c r="DT89" i="2"/>
  <c r="DT85" i="2"/>
  <c r="DT81" i="2"/>
  <c r="DT77" i="2"/>
  <c r="DT72" i="2"/>
  <c r="DT67" i="2"/>
  <c r="DT61" i="2"/>
  <c r="DT56" i="2"/>
  <c r="DT51" i="2"/>
  <c r="DT45" i="2"/>
  <c r="DT40" i="2"/>
  <c r="DT35" i="2"/>
  <c r="DT29" i="2"/>
  <c r="DT24" i="2"/>
  <c r="DT19" i="2"/>
  <c r="DT13" i="2"/>
  <c r="DU8" i="2"/>
  <c r="DU139" i="2"/>
  <c r="DU133" i="2"/>
  <c r="DU120" i="2"/>
  <c r="DU104" i="2"/>
  <c r="DU88" i="2"/>
  <c r="DV8" i="2"/>
  <c r="DV128" i="2"/>
  <c r="DV112" i="2"/>
  <c r="DV96" i="2"/>
  <c r="DV80" i="2"/>
  <c r="DK24" i="2"/>
  <c r="DL16" i="2"/>
  <c r="DT140" i="2"/>
  <c r="DT132" i="2"/>
  <c r="DT124" i="2"/>
  <c r="DT116" i="2"/>
  <c r="DT108" i="2"/>
  <c r="DT100" i="2"/>
  <c r="DT92" i="2"/>
  <c r="DT84" i="2"/>
  <c r="DT76" i="2"/>
  <c r="DT71" i="2"/>
  <c r="DT65" i="2"/>
  <c r="DT60" i="2"/>
  <c r="DT55" i="2"/>
  <c r="DT49" i="2"/>
  <c r="DT44" i="2"/>
  <c r="DT39" i="2"/>
  <c r="DT33" i="2"/>
  <c r="DT28" i="2"/>
  <c r="DT23" i="2"/>
  <c r="DT17" i="2"/>
  <c r="DT12" i="2"/>
  <c r="DU143" i="2"/>
  <c r="DU137" i="2"/>
  <c r="CT48" i="2"/>
  <c r="CU72" i="2"/>
  <c r="DM143" i="2"/>
  <c r="DL143" i="2"/>
  <c r="DM139" i="2"/>
  <c r="DL139" i="2"/>
  <c r="DM135" i="2"/>
  <c r="DL135" i="2"/>
  <c r="DM131" i="2"/>
  <c r="DL131" i="2"/>
  <c r="DM127" i="2"/>
  <c r="DL127" i="2"/>
  <c r="DM123" i="2"/>
  <c r="DL123" i="2"/>
  <c r="DM119" i="2"/>
  <c r="DL119" i="2"/>
  <c r="DM115" i="2"/>
  <c r="DL115" i="2"/>
  <c r="DM111" i="2"/>
  <c r="DL111" i="2"/>
  <c r="DM107" i="2"/>
  <c r="DL107" i="2"/>
  <c r="DM103" i="2"/>
  <c r="DL103" i="2"/>
  <c r="DM99" i="2"/>
  <c r="DL99" i="2"/>
  <c r="DM95" i="2"/>
  <c r="DL95" i="2"/>
  <c r="DM91" i="2"/>
  <c r="DL91" i="2"/>
  <c r="DM87" i="2"/>
  <c r="DL87" i="2"/>
  <c r="DM83" i="2"/>
  <c r="DL83" i="2"/>
  <c r="DM79" i="2"/>
  <c r="DL79" i="2"/>
  <c r="DM75" i="2"/>
  <c r="DL75" i="2"/>
  <c r="DK75" i="2"/>
  <c r="DM71" i="2"/>
  <c r="DL71" i="2"/>
  <c r="DK71" i="2"/>
  <c r="DM67" i="2"/>
  <c r="DL67" i="2"/>
  <c r="DK67" i="2"/>
  <c r="DM63" i="2"/>
  <c r="DL63" i="2"/>
  <c r="DK63" i="2"/>
  <c r="DM59" i="2"/>
  <c r="DL59" i="2"/>
  <c r="DK59" i="2"/>
  <c r="DM55" i="2"/>
  <c r="DL55" i="2"/>
  <c r="DK55" i="2"/>
  <c r="DM51" i="2"/>
  <c r="DL51" i="2"/>
  <c r="DK51" i="2"/>
  <c r="DM47" i="2"/>
  <c r="DL47" i="2"/>
  <c r="DK47" i="2"/>
  <c r="DM43" i="2"/>
  <c r="DL43" i="2"/>
  <c r="DK43" i="2"/>
  <c r="DM39" i="2"/>
  <c r="DL39" i="2"/>
  <c r="DK39" i="2"/>
  <c r="DM35" i="2"/>
  <c r="DL35" i="2"/>
  <c r="DK35" i="2"/>
  <c r="DM31" i="2"/>
  <c r="DL31" i="2"/>
  <c r="DK31" i="2"/>
  <c r="DM27" i="2"/>
  <c r="DL27" i="2"/>
  <c r="DK27" i="2"/>
  <c r="DM23" i="2"/>
  <c r="DL23" i="2"/>
  <c r="DK23" i="2"/>
  <c r="DM19" i="2"/>
  <c r="DL19" i="2"/>
  <c r="DK19" i="2"/>
  <c r="DM15" i="2"/>
  <c r="DL15" i="2"/>
  <c r="DK15" i="2"/>
  <c r="DM11" i="2"/>
  <c r="DL11" i="2"/>
  <c r="DK11" i="2"/>
  <c r="DK143" i="2"/>
  <c r="DK139" i="2"/>
  <c r="DK135" i="2"/>
  <c r="DK131" i="2"/>
  <c r="DK127" i="2"/>
  <c r="DK123" i="2"/>
  <c r="DK119" i="2"/>
  <c r="DK115" i="2"/>
  <c r="DK111" i="2"/>
  <c r="DK107" i="2"/>
  <c r="DK103" i="2"/>
  <c r="DK99" i="2"/>
  <c r="DK95" i="2"/>
  <c r="DK91" i="2"/>
  <c r="DK87" i="2"/>
  <c r="DK83" i="2"/>
  <c r="DK79" i="2"/>
  <c r="DL8" i="2"/>
  <c r="DL128" i="2"/>
  <c r="DL112" i="2"/>
  <c r="DL96" i="2"/>
  <c r="DL80" i="2"/>
  <c r="DM136" i="2"/>
  <c r="DM120" i="2"/>
  <c r="DM104" i="2"/>
  <c r="DM88" i="2"/>
  <c r="DM72" i="2"/>
  <c r="CU56" i="2"/>
  <c r="DM142" i="2"/>
  <c r="DL142" i="2"/>
  <c r="DM138" i="2"/>
  <c r="DL138" i="2"/>
  <c r="DM134" i="2"/>
  <c r="DL134" i="2"/>
  <c r="DM130" i="2"/>
  <c r="DL130" i="2"/>
  <c r="DM126" i="2"/>
  <c r="DL126" i="2"/>
  <c r="DM122" i="2"/>
  <c r="DL122" i="2"/>
  <c r="DM118" i="2"/>
  <c r="DL118" i="2"/>
  <c r="DM114" i="2"/>
  <c r="DL114" i="2"/>
  <c r="DM110" i="2"/>
  <c r="DL110" i="2"/>
  <c r="DM106" i="2"/>
  <c r="DL106" i="2"/>
  <c r="DM102" i="2"/>
  <c r="DL102" i="2"/>
  <c r="DM98" i="2"/>
  <c r="DL98" i="2"/>
  <c r="DM94" i="2"/>
  <c r="DL94" i="2"/>
  <c r="DM90" i="2"/>
  <c r="DL90" i="2"/>
  <c r="DM86" i="2"/>
  <c r="DL86" i="2"/>
  <c r="DM82" i="2"/>
  <c r="DL82" i="2"/>
  <c r="DM78" i="2"/>
  <c r="DL78" i="2"/>
  <c r="DM74" i="2"/>
  <c r="DL74" i="2"/>
  <c r="DK74" i="2"/>
  <c r="DM70" i="2"/>
  <c r="DL70" i="2"/>
  <c r="DK70" i="2"/>
  <c r="DM66" i="2"/>
  <c r="DL66" i="2"/>
  <c r="DK66" i="2"/>
  <c r="DM62" i="2"/>
  <c r="DL62" i="2"/>
  <c r="DK62" i="2"/>
  <c r="DM58" i="2"/>
  <c r="DL58" i="2"/>
  <c r="DK58" i="2"/>
  <c r="DM54" i="2"/>
  <c r="DL54" i="2"/>
  <c r="DK54" i="2"/>
  <c r="DM50" i="2"/>
  <c r="DL50" i="2"/>
  <c r="DK50" i="2"/>
  <c r="DM46" i="2"/>
  <c r="DL46" i="2"/>
  <c r="DK46" i="2"/>
  <c r="DM42" i="2"/>
  <c r="DL42" i="2"/>
  <c r="DK42" i="2"/>
  <c r="DM38" i="2"/>
  <c r="DL38" i="2"/>
  <c r="DK38" i="2"/>
  <c r="DM34" i="2"/>
  <c r="DL34" i="2"/>
  <c r="DK34" i="2"/>
  <c r="DM30" i="2"/>
  <c r="DL30" i="2"/>
  <c r="DK30" i="2"/>
  <c r="DM26" i="2"/>
  <c r="DL26" i="2"/>
  <c r="DK26" i="2"/>
  <c r="DM22" i="2"/>
  <c r="DL22" i="2"/>
  <c r="DK22" i="2"/>
  <c r="DM18" i="2"/>
  <c r="DL18" i="2"/>
  <c r="DK18" i="2"/>
  <c r="DM14" i="2"/>
  <c r="DL14" i="2"/>
  <c r="DK14" i="2"/>
  <c r="DM10" i="2"/>
  <c r="DL10" i="2"/>
  <c r="DK10" i="2"/>
  <c r="DK142" i="2"/>
  <c r="DK138" i="2"/>
  <c r="DK134" i="2"/>
  <c r="DK130" i="2"/>
  <c r="DK126" i="2"/>
  <c r="DK122" i="2"/>
  <c r="DK118" i="2"/>
  <c r="DK114" i="2"/>
  <c r="DK110" i="2"/>
  <c r="DK106" i="2"/>
  <c r="DK102" i="2"/>
  <c r="DK98" i="2"/>
  <c r="DK94" i="2"/>
  <c r="DK90" i="2"/>
  <c r="DK86" i="2"/>
  <c r="DK82" i="2"/>
  <c r="DK78" i="2"/>
  <c r="DK68" i="2"/>
  <c r="DK52" i="2"/>
  <c r="DK36" i="2"/>
  <c r="DK20" i="2"/>
  <c r="DL140" i="2"/>
  <c r="DL124" i="2"/>
  <c r="DL108" i="2"/>
  <c r="DL92" i="2"/>
  <c r="DL76" i="2"/>
  <c r="DL60" i="2"/>
  <c r="DL44" i="2"/>
  <c r="DL28" i="2"/>
  <c r="DL12" i="2"/>
  <c r="DM132" i="2"/>
  <c r="DM116" i="2"/>
  <c r="DM100" i="2"/>
  <c r="DM84" i="2"/>
  <c r="DM68" i="2"/>
  <c r="DM52" i="2"/>
  <c r="DM36" i="2"/>
  <c r="DM20" i="2"/>
  <c r="CU120" i="2"/>
  <c r="CU24" i="2"/>
  <c r="DM141" i="2"/>
  <c r="DL141" i="2"/>
  <c r="DM137" i="2"/>
  <c r="DL137" i="2"/>
  <c r="DM133" i="2"/>
  <c r="DL133" i="2"/>
  <c r="DM129" i="2"/>
  <c r="DL129" i="2"/>
  <c r="DM125" i="2"/>
  <c r="DL125" i="2"/>
  <c r="DM121" i="2"/>
  <c r="DL121" i="2"/>
  <c r="DM117" i="2"/>
  <c r="DL117" i="2"/>
  <c r="DM113" i="2"/>
  <c r="DL113" i="2"/>
  <c r="DM109" i="2"/>
  <c r="DL109" i="2"/>
  <c r="DM105" i="2"/>
  <c r="DL105" i="2"/>
  <c r="DM101" i="2"/>
  <c r="DL101" i="2"/>
  <c r="DM97" i="2"/>
  <c r="DL97" i="2"/>
  <c r="DM93" i="2"/>
  <c r="DL93" i="2"/>
  <c r="DM89" i="2"/>
  <c r="DL89" i="2"/>
  <c r="DM85" i="2"/>
  <c r="DL85" i="2"/>
  <c r="DM81" i="2"/>
  <c r="DL81" i="2"/>
  <c r="DM77" i="2"/>
  <c r="DL77" i="2"/>
  <c r="DM73" i="2"/>
  <c r="DL73" i="2"/>
  <c r="DK73" i="2"/>
  <c r="DM69" i="2"/>
  <c r="DL69" i="2"/>
  <c r="DK69" i="2"/>
  <c r="DM65" i="2"/>
  <c r="DL65" i="2"/>
  <c r="DK65" i="2"/>
  <c r="DM61" i="2"/>
  <c r="DL61" i="2"/>
  <c r="DK61" i="2"/>
  <c r="DM57" i="2"/>
  <c r="DL57" i="2"/>
  <c r="DK57" i="2"/>
  <c r="DM53" i="2"/>
  <c r="DL53" i="2"/>
  <c r="DK53" i="2"/>
  <c r="DM49" i="2"/>
  <c r="DL49" i="2"/>
  <c r="DK49" i="2"/>
  <c r="DM45" i="2"/>
  <c r="DL45" i="2"/>
  <c r="DK45" i="2"/>
  <c r="DM41" i="2"/>
  <c r="DL41" i="2"/>
  <c r="DK41" i="2"/>
  <c r="DM37" i="2"/>
  <c r="DL37" i="2"/>
  <c r="DK37" i="2"/>
  <c r="DM33" i="2"/>
  <c r="DL33" i="2"/>
  <c r="DK33" i="2"/>
  <c r="DM29" i="2"/>
  <c r="DL29" i="2"/>
  <c r="DK29" i="2"/>
  <c r="DM25" i="2"/>
  <c r="DL25" i="2"/>
  <c r="DK25" i="2"/>
  <c r="DM21" i="2"/>
  <c r="DL21" i="2"/>
  <c r="DK21" i="2"/>
  <c r="DM17" i="2"/>
  <c r="DL17" i="2"/>
  <c r="DK17" i="2"/>
  <c r="DM13" i="2"/>
  <c r="DL13" i="2"/>
  <c r="DK13" i="2"/>
  <c r="DM9" i="2"/>
  <c r="DL9" i="2"/>
  <c r="DK9" i="2"/>
  <c r="DK141" i="2"/>
  <c r="DK137" i="2"/>
  <c r="DK133" i="2"/>
  <c r="DK129" i="2"/>
  <c r="DK125" i="2"/>
  <c r="DK121" i="2"/>
  <c r="DK117" i="2"/>
  <c r="DK113" i="2"/>
  <c r="DK109" i="2"/>
  <c r="DK105" i="2"/>
  <c r="DK101" i="2"/>
  <c r="DK97" i="2"/>
  <c r="DK93" i="2"/>
  <c r="DK89" i="2"/>
  <c r="DK85" i="2"/>
  <c r="DK81" i="2"/>
  <c r="DK77" i="2"/>
  <c r="DK64" i="2"/>
  <c r="DK48" i="2"/>
  <c r="DK32" i="2"/>
  <c r="DK16" i="2"/>
  <c r="DL136" i="2"/>
  <c r="DL120" i="2"/>
  <c r="DL104" i="2"/>
  <c r="DL88" i="2"/>
  <c r="DM8" i="2"/>
  <c r="DM128" i="2"/>
  <c r="DM112" i="2"/>
  <c r="DM96" i="2"/>
  <c r="DM80" i="2"/>
  <c r="CT64" i="2"/>
  <c r="CU88" i="2"/>
  <c r="DK140" i="2"/>
  <c r="DK132" i="2"/>
  <c r="DK124" i="2"/>
  <c r="DK116" i="2"/>
  <c r="DK108" i="2"/>
  <c r="DK100" i="2"/>
  <c r="DK92" i="2"/>
  <c r="DK84" i="2"/>
  <c r="DK76" i="2"/>
  <c r="DK60" i="2"/>
  <c r="DK44" i="2"/>
  <c r="DK28" i="2"/>
  <c r="DK12" i="2"/>
  <c r="DB129" i="2"/>
  <c r="DB121" i="2"/>
  <c r="DB109" i="2"/>
  <c r="DB93" i="2"/>
  <c r="DB81" i="2"/>
  <c r="DB61" i="2"/>
  <c r="DB37" i="2"/>
  <c r="DB13" i="2"/>
  <c r="DC125" i="2"/>
  <c r="DC109" i="2"/>
  <c r="DC61" i="2"/>
  <c r="DC29" i="2"/>
  <c r="DD133" i="2"/>
  <c r="DD101" i="2"/>
  <c r="DD69" i="2"/>
  <c r="DD37" i="2"/>
  <c r="CU136" i="2"/>
  <c r="DD108" i="2"/>
  <c r="DC108" i="2"/>
  <c r="DD104" i="2"/>
  <c r="DC104" i="2"/>
  <c r="DD100" i="2"/>
  <c r="DC100" i="2"/>
  <c r="DD96" i="2"/>
  <c r="DC96" i="2"/>
  <c r="DD92" i="2"/>
  <c r="DC92" i="2"/>
  <c r="DD88" i="2"/>
  <c r="DC88" i="2"/>
  <c r="DD84" i="2"/>
  <c r="DC84" i="2"/>
  <c r="DD80" i="2"/>
  <c r="DC80" i="2"/>
  <c r="DD76" i="2"/>
  <c r="DC76" i="2"/>
  <c r="DD72" i="2"/>
  <c r="DC72" i="2"/>
  <c r="DD68" i="2"/>
  <c r="DC68" i="2"/>
  <c r="DD64" i="2"/>
  <c r="DC64" i="2"/>
  <c r="DD60" i="2"/>
  <c r="DC60" i="2"/>
  <c r="DD56" i="2"/>
  <c r="DC56" i="2"/>
  <c r="DD52" i="2"/>
  <c r="DC52" i="2"/>
  <c r="DD48" i="2"/>
  <c r="DC48" i="2"/>
  <c r="DD44" i="2"/>
  <c r="DC44" i="2"/>
  <c r="DD40" i="2"/>
  <c r="DC40" i="2"/>
  <c r="DD36" i="2"/>
  <c r="DC36" i="2"/>
  <c r="DD32" i="2"/>
  <c r="DC32" i="2"/>
  <c r="DD28" i="2"/>
  <c r="DC28" i="2"/>
  <c r="DD24" i="2"/>
  <c r="DC24" i="2"/>
  <c r="DD20" i="2"/>
  <c r="DC20" i="2"/>
  <c r="DD16" i="2"/>
  <c r="DC16" i="2"/>
  <c r="DD12" i="2"/>
  <c r="DC12" i="2"/>
  <c r="DB8" i="2"/>
  <c r="DB140" i="2"/>
  <c r="DB136" i="2"/>
  <c r="DB132" i="2"/>
  <c r="DB128" i="2"/>
  <c r="DB124" i="2"/>
  <c r="DB120" i="2"/>
  <c r="DB116" i="2"/>
  <c r="DB112" i="2"/>
  <c r="DB108" i="2"/>
  <c r="DB104" i="2"/>
  <c r="DB100" i="2"/>
  <c r="DB96" i="2"/>
  <c r="DB92" i="2"/>
  <c r="DB88" i="2"/>
  <c r="DB84" i="2"/>
  <c r="DB80" i="2"/>
  <c r="DB76" i="2"/>
  <c r="DB68" i="2"/>
  <c r="DB60" i="2"/>
  <c r="DB52" i="2"/>
  <c r="DB44" i="2"/>
  <c r="DB36" i="2"/>
  <c r="DB28" i="2"/>
  <c r="DB20" i="2"/>
  <c r="DB12" i="2"/>
  <c r="DC140" i="2"/>
  <c r="DC132" i="2"/>
  <c r="DC124" i="2"/>
  <c r="DC116" i="2"/>
  <c r="DC105" i="2"/>
  <c r="DC89" i="2"/>
  <c r="DC73" i="2"/>
  <c r="DC57" i="2"/>
  <c r="DC41" i="2"/>
  <c r="DC25" i="2"/>
  <c r="DC9" i="2"/>
  <c r="DD129" i="2"/>
  <c r="DD113" i="2"/>
  <c r="DD97" i="2"/>
  <c r="DD81" i="2"/>
  <c r="DD65" i="2"/>
  <c r="DD49" i="2"/>
  <c r="DD33" i="2"/>
  <c r="DD17" i="2"/>
  <c r="DB141" i="2"/>
  <c r="DB133" i="2"/>
  <c r="DB117" i="2"/>
  <c r="DB105" i="2"/>
  <c r="DB89" i="2"/>
  <c r="DB77" i="2"/>
  <c r="DB53" i="2"/>
  <c r="DB29" i="2"/>
  <c r="DC141" i="2"/>
  <c r="DC117" i="2"/>
  <c r="DC77" i="2"/>
  <c r="DC45" i="2"/>
  <c r="DC13" i="2"/>
  <c r="DD85" i="2"/>
  <c r="DD53" i="2"/>
  <c r="DD143" i="2"/>
  <c r="DC143" i="2"/>
  <c r="DD139" i="2"/>
  <c r="DC139" i="2"/>
  <c r="DD135" i="2"/>
  <c r="DC135" i="2"/>
  <c r="DD131" i="2"/>
  <c r="DC131" i="2"/>
  <c r="DD127" i="2"/>
  <c r="DC127" i="2"/>
  <c r="DD123" i="2"/>
  <c r="DC123" i="2"/>
  <c r="DD119" i="2"/>
  <c r="DC119" i="2"/>
  <c r="DD115" i="2"/>
  <c r="DC115" i="2"/>
  <c r="DD111" i="2"/>
  <c r="DC111" i="2"/>
  <c r="DD107" i="2"/>
  <c r="DC107" i="2"/>
  <c r="DD103" i="2"/>
  <c r="DC103" i="2"/>
  <c r="DD99" i="2"/>
  <c r="DC99" i="2"/>
  <c r="DD95" i="2"/>
  <c r="DC95" i="2"/>
  <c r="DD91" i="2"/>
  <c r="DC91" i="2"/>
  <c r="DD87" i="2"/>
  <c r="DC87" i="2"/>
  <c r="DD83" i="2"/>
  <c r="DC83" i="2"/>
  <c r="DD79" i="2"/>
  <c r="DC79" i="2"/>
  <c r="DD75" i="2"/>
  <c r="DC75" i="2"/>
  <c r="DB75" i="2"/>
  <c r="DD71" i="2"/>
  <c r="DC71" i="2"/>
  <c r="DB71" i="2"/>
  <c r="DD67" i="2"/>
  <c r="DC67" i="2"/>
  <c r="DB67" i="2"/>
  <c r="DD63" i="2"/>
  <c r="DC63" i="2"/>
  <c r="DB63" i="2"/>
  <c r="DD59" i="2"/>
  <c r="DC59" i="2"/>
  <c r="DB59" i="2"/>
  <c r="DD55" i="2"/>
  <c r="DC55" i="2"/>
  <c r="DB55" i="2"/>
  <c r="DD51" i="2"/>
  <c r="DC51" i="2"/>
  <c r="DB51" i="2"/>
  <c r="DD47" i="2"/>
  <c r="DC47" i="2"/>
  <c r="DB47" i="2"/>
  <c r="DD43" i="2"/>
  <c r="DC43" i="2"/>
  <c r="DB43" i="2"/>
  <c r="DD39" i="2"/>
  <c r="DC39" i="2"/>
  <c r="DB39" i="2"/>
  <c r="DD35" i="2"/>
  <c r="DC35" i="2"/>
  <c r="DB35" i="2"/>
  <c r="DD31" i="2"/>
  <c r="DC31" i="2"/>
  <c r="DB31" i="2"/>
  <c r="DD27" i="2"/>
  <c r="DC27" i="2"/>
  <c r="DB27" i="2"/>
  <c r="DD23" i="2"/>
  <c r="DC23" i="2"/>
  <c r="DB23" i="2"/>
  <c r="DD19" i="2"/>
  <c r="DC19" i="2"/>
  <c r="DB19" i="2"/>
  <c r="DD15" i="2"/>
  <c r="DC15" i="2"/>
  <c r="DB15" i="2"/>
  <c r="DD11" i="2"/>
  <c r="DC11" i="2"/>
  <c r="DB11" i="2"/>
  <c r="DB143" i="2"/>
  <c r="DB139" i="2"/>
  <c r="DB135" i="2"/>
  <c r="DB131" i="2"/>
  <c r="DB127" i="2"/>
  <c r="DB123" i="2"/>
  <c r="DB119" i="2"/>
  <c r="DB115" i="2"/>
  <c r="DB111" i="2"/>
  <c r="DB107" i="2"/>
  <c r="DB103" i="2"/>
  <c r="DB99" i="2"/>
  <c r="DB95" i="2"/>
  <c r="DB91" i="2"/>
  <c r="DB87" i="2"/>
  <c r="DB83" i="2"/>
  <c r="DB79" i="2"/>
  <c r="DB73" i="2"/>
  <c r="DB65" i="2"/>
  <c r="DB57" i="2"/>
  <c r="DB49" i="2"/>
  <c r="DB41" i="2"/>
  <c r="DB33" i="2"/>
  <c r="DB25" i="2"/>
  <c r="DB17" i="2"/>
  <c r="DB9" i="2"/>
  <c r="DC137" i="2"/>
  <c r="DC121" i="2"/>
  <c r="DC113" i="2"/>
  <c r="DC101" i="2"/>
  <c r="DC85" i="2"/>
  <c r="DC69" i="2"/>
  <c r="DC21" i="2"/>
  <c r="DD125" i="2"/>
  <c r="DD93" i="2"/>
  <c r="DD45" i="2"/>
  <c r="DB137" i="2"/>
  <c r="DB97" i="2"/>
  <c r="DB21" i="2"/>
  <c r="CT32" i="2"/>
  <c r="CU104" i="2"/>
  <c r="CU40" i="2"/>
  <c r="DD142" i="2"/>
  <c r="DC142" i="2"/>
  <c r="DD138" i="2"/>
  <c r="DC138" i="2"/>
  <c r="DD134" i="2"/>
  <c r="DC134" i="2"/>
  <c r="DD130" i="2"/>
  <c r="DC130" i="2"/>
  <c r="DD126" i="2"/>
  <c r="DC126" i="2"/>
  <c r="DD122" i="2"/>
  <c r="DC122" i="2"/>
  <c r="DD118" i="2"/>
  <c r="DC118" i="2"/>
  <c r="DD114" i="2"/>
  <c r="DC114" i="2"/>
  <c r="DD110" i="2"/>
  <c r="DC110" i="2"/>
  <c r="DD106" i="2"/>
  <c r="DC106" i="2"/>
  <c r="DD102" i="2"/>
  <c r="DC102" i="2"/>
  <c r="DD98" i="2"/>
  <c r="DC98" i="2"/>
  <c r="DD94" i="2"/>
  <c r="DC94" i="2"/>
  <c r="DD90" i="2"/>
  <c r="DC90" i="2"/>
  <c r="DD86" i="2"/>
  <c r="DC86" i="2"/>
  <c r="DD82" i="2"/>
  <c r="DC82" i="2"/>
  <c r="DD78" i="2"/>
  <c r="DC78" i="2"/>
  <c r="DD74" i="2"/>
  <c r="DC74" i="2"/>
  <c r="DB74" i="2"/>
  <c r="DD70" i="2"/>
  <c r="DC70" i="2"/>
  <c r="DB70" i="2"/>
  <c r="DD66" i="2"/>
  <c r="DC66" i="2"/>
  <c r="DB66" i="2"/>
  <c r="DD62" i="2"/>
  <c r="DC62" i="2"/>
  <c r="DB62" i="2"/>
  <c r="DD58" i="2"/>
  <c r="DC58" i="2"/>
  <c r="DB58" i="2"/>
  <c r="DD54" i="2"/>
  <c r="DC54" i="2"/>
  <c r="DB54" i="2"/>
  <c r="DD50" i="2"/>
  <c r="DC50" i="2"/>
  <c r="DB50" i="2"/>
  <c r="DD46" i="2"/>
  <c r="DC46" i="2"/>
  <c r="DB46" i="2"/>
  <c r="DD42" i="2"/>
  <c r="DC42" i="2"/>
  <c r="DB42" i="2"/>
  <c r="DD38" i="2"/>
  <c r="DC38" i="2"/>
  <c r="DB38" i="2"/>
  <c r="DD34" i="2"/>
  <c r="DC34" i="2"/>
  <c r="DB34" i="2"/>
  <c r="DD30" i="2"/>
  <c r="DC30" i="2"/>
  <c r="DB30" i="2"/>
  <c r="DD26" i="2"/>
  <c r="DC26" i="2"/>
  <c r="DB26" i="2"/>
  <c r="DD22" i="2"/>
  <c r="DC22" i="2"/>
  <c r="DB22" i="2"/>
  <c r="DD18" i="2"/>
  <c r="DC18" i="2"/>
  <c r="DB18" i="2"/>
  <c r="DD14" i="2"/>
  <c r="DC14" i="2"/>
  <c r="DB14" i="2"/>
  <c r="DD10" i="2"/>
  <c r="DC10" i="2"/>
  <c r="DB10" i="2"/>
  <c r="DB142" i="2"/>
  <c r="DB138" i="2"/>
  <c r="DB134" i="2"/>
  <c r="DB130" i="2"/>
  <c r="DB126" i="2"/>
  <c r="DB122" i="2"/>
  <c r="DB118" i="2"/>
  <c r="DB114" i="2"/>
  <c r="DB110" i="2"/>
  <c r="DB106" i="2"/>
  <c r="DB102" i="2"/>
  <c r="DB98" i="2"/>
  <c r="DB94" i="2"/>
  <c r="DB90" i="2"/>
  <c r="DB86" i="2"/>
  <c r="DB82" i="2"/>
  <c r="DB78" i="2"/>
  <c r="DB72" i="2"/>
  <c r="DB64" i="2"/>
  <c r="DB56" i="2"/>
  <c r="DB48" i="2"/>
  <c r="DB40" i="2"/>
  <c r="DB32" i="2"/>
  <c r="DB24" i="2"/>
  <c r="DB16" i="2"/>
  <c r="DC8" i="2"/>
  <c r="DC136" i="2"/>
  <c r="DC128" i="2"/>
  <c r="DC120" i="2"/>
  <c r="DC112" i="2"/>
  <c r="CL24" i="2"/>
  <c r="CJ24" i="2"/>
  <c r="CL16" i="2"/>
  <c r="CJ16" i="2"/>
  <c r="CJ32" i="2"/>
  <c r="CU143" i="2"/>
  <c r="CT143" i="2"/>
  <c r="CU139" i="2"/>
  <c r="CT139" i="2"/>
  <c r="CU135" i="2"/>
  <c r="CT135" i="2"/>
  <c r="CU131" i="2"/>
  <c r="CT131" i="2"/>
  <c r="CU127" i="2"/>
  <c r="CT127" i="2"/>
  <c r="CU123" i="2"/>
  <c r="CT123" i="2"/>
  <c r="CU119" i="2"/>
  <c r="CT119" i="2"/>
  <c r="CU115" i="2"/>
  <c r="CT115" i="2"/>
  <c r="CU111" i="2"/>
  <c r="CT111" i="2"/>
  <c r="CU107" i="2"/>
  <c r="CT107" i="2"/>
  <c r="CU103" i="2"/>
  <c r="CT103" i="2"/>
  <c r="CS103" i="2"/>
  <c r="CU99" i="2"/>
  <c r="CT99" i="2"/>
  <c r="CS99" i="2"/>
  <c r="CU95" i="2"/>
  <c r="CT95" i="2"/>
  <c r="CS95" i="2"/>
  <c r="CU91" i="2"/>
  <c r="CT91" i="2"/>
  <c r="CS91" i="2"/>
  <c r="CU87" i="2"/>
  <c r="CT87" i="2"/>
  <c r="CS87" i="2"/>
  <c r="CU83" i="2"/>
  <c r="CT83" i="2"/>
  <c r="CS83" i="2"/>
  <c r="CU79" i="2"/>
  <c r="CT79" i="2"/>
  <c r="CS79" i="2"/>
  <c r="CU75" i="2"/>
  <c r="CT75" i="2"/>
  <c r="CS75" i="2"/>
  <c r="CU71" i="2"/>
  <c r="CT71" i="2"/>
  <c r="CS71" i="2"/>
  <c r="CU67" i="2"/>
  <c r="CT67" i="2"/>
  <c r="CS67" i="2"/>
  <c r="CU63" i="2"/>
  <c r="CT63" i="2"/>
  <c r="CS63" i="2"/>
  <c r="CU59" i="2"/>
  <c r="CT59" i="2"/>
  <c r="CS59" i="2"/>
  <c r="CU55" i="2"/>
  <c r="CT55" i="2"/>
  <c r="CS55" i="2"/>
  <c r="CU51" i="2"/>
  <c r="CT51" i="2"/>
  <c r="CS51" i="2"/>
  <c r="CU47" i="2"/>
  <c r="CT47" i="2"/>
  <c r="CS47" i="2"/>
  <c r="CU43" i="2"/>
  <c r="CT43" i="2"/>
  <c r="CS43" i="2"/>
  <c r="CU39" i="2"/>
  <c r="CT39" i="2"/>
  <c r="CS39" i="2"/>
  <c r="CU35" i="2"/>
  <c r="CT35" i="2"/>
  <c r="CS35" i="2"/>
  <c r="CU31" i="2"/>
  <c r="CT31" i="2"/>
  <c r="CS31" i="2"/>
  <c r="CU27" i="2"/>
  <c r="CT27" i="2"/>
  <c r="CS27" i="2"/>
  <c r="CU23" i="2"/>
  <c r="CT23" i="2"/>
  <c r="CS23" i="2"/>
  <c r="CU19" i="2"/>
  <c r="CT19" i="2"/>
  <c r="CS19" i="2"/>
  <c r="CU15" i="2"/>
  <c r="CT15" i="2"/>
  <c r="CS15" i="2"/>
  <c r="CU11" i="2"/>
  <c r="CT11" i="2"/>
  <c r="CS11" i="2"/>
  <c r="CS139" i="2"/>
  <c r="CS123" i="2"/>
  <c r="CS107" i="2"/>
  <c r="CU142" i="2"/>
  <c r="CT142" i="2"/>
  <c r="CU138" i="2"/>
  <c r="CT138" i="2"/>
  <c r="CU134" i="2"/>
  <c r="CT134" i="2"/>
  <c r="CU130" i="2"/>
  <c r="CT130" i="2"/>
  <c r="CU126" i="2"/>
  <c r="CT126" i="2"/>
  <c r="CU122" i="2"/>
  <c r="CT122" i="2"/>
  <c r="CU118" i="2"/>
  <c r="CT118" i="2"/>
  <c r="CU114" i="2"/>
  <c r="CT114" i="2"/>
  <c r="CU110" i="2"/>
  <c r="CT110" i="2"/>
  <c r="CU106" i="2"/>
  <c r="CT106" i="2"/>
  <c r="CU102" i="2"/>
  <c r="CT102" i="2"/>
  <c r="CU98" i="2"/>
  <c r="CT98" i="2"/>
  <c r="CU94" i="2"/>
  <c r="CT94" i="2"/>
  <c r="CU90" i="2"/>
  <c r="CT90" i="2"/>
  <c r="CU86" i="2"/>
  <c r="CT86" i="2"/>
  <c r="CU82" i="2"/>
  <c r="CT82" i="2"/>
  <c r="CU78" i="2"/>
  <c r="CT78" i="2"/>
  <c r="CU74" i="2"/>
  <c r="CT74" i="2"/>
  <c r="CS74" i="2"/>
  <c r="CU70" i="2"/>
  <c r="CT70" i="2"/>
  <c r="CS70" i="2"/>
  <c r="CU66" i="2"/>
  <c r="CT66" i="2"/>
  <c r="CS66" i="2"/>
  <c r="CU62" i="2"/>
  <c r="CT62" i="2"/>
  <c r="CS62" i="2"/>
  <c r="CU58" i="2"/>
  <c r="CT58" i="2"/>
  <c r="CS58" i="2"/>
  <c r="CU54" i="2"/>
  <c r="CT54" i="2"/>
  <c r="CS54" i="2"/>
  <c r="CU50" i="2"/>
  <c r="CT50" i="2"/>
  <c r="CS50" i="2"/>
  <c r="CU46" i="2"/>
  <c r="CT46" i="2"/>
  <c r="CS46" i="2"/>
  <c r="CU42" i="2"/>
  <c r="CT42" i="2"/>
  <c r="CS42" i="2"/>
  <c r="CU38" i="2"/>
  <c r="CT38" i="2"/>
  <c r="CS38" i="2"/>
  <c r="CU34" i="2"/>
  <c r="CT34" i="2"/>
  <c r="CS34" i="2"/>
  <c r="CU30" i="2"/>
  <c r="CT30" i="2"/>
  <c r="CS30" i="2"/>
  <c r="CU26" i="2"/>
  <c r="CT26" i="2"/>
  <c r="CS26" i="2"/>
  <c r="CU22" i="2"/>
  <c r="CT22" i="2"/>
  <c r="CS22" i="2"/>
  <c r="CU18" i="2"/>
  <c r="CT18" i="2"/>
  <c r="CS18" i="2"/>
  <c r="CU14" i="2"/>
  <c r="CT14" i="2"/>
  <c r="CS14" i="2"/>
  <c r="CU10" i="2"/>
  <c r="CT10" i="2"/>
  <c r="CS10" i="2"/>
  <c r="CS142" i="2"/>
  <c r="CS138" i="2"/>
  <c r="CS134" i="2"/>
  <c r="CS130" i="2"/>
  <c r="CS126" i="2"/>
  <c r="CS122" i="2"/>
  <c r="CS118" i="2"/>
  <c r="CS114" i="2"/>
  <c r="CS110" i="2"/>
  <c r="CS106" i="2"/>
  <c r="CS102" i="2"/>
  <c r="CS98" i="2"/>
  <c r="CS94" i="2"/>
  <c r="CS90" i="2"/>
  <c r="CS86" i="2"/>
  <c r="CS82" i="2"/>
  <c r="CS78" i="2"/>
  <c r="CS72" i="2"/>
  <c r="CS64" i="2"/>
  <c r="CS56" i="2"/>
  <c r="CS48" i="2"/>
  <c r="CS40" i="2"/>
  <c r="CS32" i="2"/>
  <c r="CS24" i="2"/>
  <c r="CS16" i="2"/>
  <c r="CT8" i="2"/>
  <c r="CT136" i="2"/>
  <c r="CT128" i="2"/>
  <c r="CT120" i="2"/>
  <c r="CT112" i="2"/>
  <c r="CT104" i="2"/>
  <c r="CT96" i="2"/>
  <c r="CT88" i="2"/>
  <c r="CT80" i="2"/>
  <c r="CT60" i="2"/>
  <c r="CT44" i="2"/>
  <c r="CT28" i="2"/>
  <c r="CT12" i="2"/>
  <c r="CU132" i="2"/>
  <c r="CU116" i="2"/>
  <c r="CU100" i="2"/>
  <c r="CU84" i="2"/>
  <c r="CU68" i="2"/>
  <c r="CU52" i="2"/>
  <c r="CU36" i="2"/>
  <c r="CU20" i="2"/>
  <c r="BS16" i="2"/>
  <c r="CU141" i="2"/>
  <c r="CT141" i="2"/>
  <c r="CU137" i="2"/>
  <c r="CT137" i="2"/>
  <c r="CU133" i="2"/>
  <c r="CT133" i="2"/>
  <c r="CU129" i="2"/>
  <c r="CT129" i="2"/>
  <c r="CU125" i="2"/>
  <c r="CT125" i="2"/>
  <c r="CU121" i="2"/>
  <c r="CT121" i="2"/>
  <c r="CU117" i="2"/>
  <c r="CT117" i="2"/>
  <c r="CU113" i="2"/>
  <c r="CT113" i="2"/>
  <c r="CU109" i="2"/>
  <c r="CT109" i="2"/>
  <c r="CU105" i="2"/>
  <c r="CT105" i="2"/>
  <c r="CU101" i="2"/>
  <c r="CT101" i="2"/>
  <c r="CU97" i="2"/>
  <c r="CT97" i="2"/>
  <c r="CU93" i="2"/>
  <c r="CT93" i="2"/>
  <c r="CU89" i="2"/>
  <c r="CT89" i="2"/>
  <c r="CU85" i="2"/>
  <c r="CT85" i="2"/>
  <c r="CU81" i="2"/>
  <c r="CT81" i="2"/>
  <c r="CU77" i="2"/>
  <c r="CT77" i="2"/>
  <c r="CU73" i="2"/>
  <c r="CT73" i="2"/>
  <c r="CS73" i="2"/>
  <c r="CU69" i="2"/>
  <c r="CT69" i="2"/>
  <c r="CS69" i="2"/>
  <c r="CU65" i="2"/>
  <c r="CT65" i="2"/>
  <c r="CS65" i="2"/>
  <c r="CU61" i="2"/>
  <c r="CT61" i="2"/>
  <c r="CS61" i="2"/>
  <c r="CU57" i="2"/>
  <c r="CT57" i="2"/>
  <c r="CS57" i="2"/>
  <c r="CU53" i="2"/>
  <c r="CT53" i="2"/>
  <c r="CS53" i="2"/>
  <c r="CU49" i="2"/>
  <c r="CT49" i="2"/>
  <c r="CS49" i="2"/>
  <c r="CU45" i="2"/>
  <c r="CT45" i="2"/>
  <c r="CS45" i="2"/>
  <c r="CU41" i="2"/>
  <c r="CT41" i="2"/>
  <c r="CS41" i="2"/>
  <c r="CU37" i="2"/>
  <c r="CT37" i="2"/>
  <c r="CS37" i="2"/>
  <c r="CU33" i="2"/>
  <c r="CT33" i="2"/>
  <c r="CS33" i="2"/>
  <c r="CU29" i="2"/>
  <c r="CT29" i="2"/>
  <c r="CS29" i="2"/>
  <c r="CU25" i="2"/>
  <c r="CT25" i="2"/>
  <c r="CS25" i="2"/>
  <c r="CU21" i="2"/>
  <c r="CT21" i="2"/>
  <c r="CS21" i="2"/>
  <c r="CU17" i="2"/>
  <c r="CT17" i="2"/>
  <c r="CS17" i="2"/>
  <c r="CU13" i="2"/>
  <c r="CT13" i="2"/>
  <c r="CS13" i="2"/>
  <c r="CU9" i="2"/>
  <c r="CT9" i="2"/>
  <c r="CS9" i="2"/>
  <c r="CS141" i="2"/>
  <c r="CS137" i="2"/>
  <c r="CS133" i="2"/>
  <c r="CS129" i="2"/>
  <c r="CS125" i="2"/>
  <c r="CS121" i="2"/>
  <c r="CS117" i="2"/>
  <c r="CS113" i="2"/>
  <c r="CS109" i="2"/>
  <c r="CS105" i="2"/>
  <c r="CS101" i="2"/>
  <c r="CS97" i="2"/>
  <c r="CS93" i="2"/>
  <c r="CS89" i="2"/>
  <c r="CS85" i="2"/>
  <c r="CS81" i="2"/>
  <c r="CS77" i="2"/>
  <c r="CU8" i="2"/>
  <c r="CU128" i="2"/>
  <c r="CU112" i="2"/>
  <c r="CU96" i="2"/>
  <c r="CU80" i="2"/>
  <c r="CA24" i="2"/>
  <c r="CS140" i="2"/>
  <c r="CS132" i="2"/>
  <c r="CS124" i="2"/>
  <c r="CS116" i="2"/>
  <c r="CS108" i="2"/>
  <c r="CS100" i="2"/>
  <c r="CS92" i="2"/>
  <c r="CS84" i="2"/>
  <c r="CS76" i="2"/>
  <c r="CS68" i="2"/>
  <c r="CS60" i="2"/>
  <c r="CS52" i="2"/>
  <c r="CS44" i="2"/>
  <c r="CS36" i="2"/>
  <c r="CS28" i="2"/>
  <c r="CS20" i="2"/>
  <c r="CS12" i="2"/>
  <c r="CT140" i="2"/>
  <c r="CT124" i="2"/>
  <c r="CT108" i="2"/>
  <c r="CT92" i="2"/>
  <c r="CT76" i="2"/>
  <c r="BR28" i="2"/>
  <c r="BS80" i="2"/>
  <c r="BT24" i="2"/>
  <c r="CB96" i="2"/>
  <c r="CB32" i="2"/>
  <c r="CC104" i="2"/>
  <c r="CC40" i="2"/>
  <c r="CL142" i="2"/>
  <c r="CK142" i="2"/>
  <c r="CL138" i="2"/>
  <c r="CK138" i="2"/>
  <c r="CL134" i="2"/>
  <c r="CK134" i="2"/>
  <c r="CL130" i="2"/>
  <c r="CK130" i="2"/>
  <c r="CL126" i="2"/>
  <c r="CK126" i="2"/>
  <c r="CL122" i="2"/>
  <c r="CK122" i="2"/>
  <c r="CL118" i="2"/>
  <c r="CK118" i="2"/>
  <c r="CL114" i="2"/>
  <c r="CK114" i="2"/>
  <c r="CL110" i="2"/>
  <c r="CK110" i="2"/>
  <c r="CL106" i="2"/>
  <c r="CK106" i="2"/>
  <c r="CL102" i="2"/>
  <c r="CK102" i="2"/>
  <c r="CL98" i="2"/>
  <c r="CK98" i="2"/>
  <c r="CL94" i="2"/>
  <c r="CK94" i="2"/>
  <c r="CL90" i="2"/>
  <c r="CK90" i="2"/>
  <c r="CL86" i="2"/>
  <c r="CK86" i="2"/>
  <c r="CL82" i="2"/>
  <c r="CK82" i="2"/>
  <c r="CL78" i="2"/>
  <c r="CK78" i="2"/>
  <c r="CL74" i="2"/>
  <c r="CK74" i="2"/>
  <c r="CJ74" i="2"/>
  <c r="CL70" i="2"/>
  <c r="CK70" i="2"/>
  <c r="CJ70" i="2"/>
  <c r="CL66" i="2"/>
  <c r="CK66" i="2"/>
  <c r="CJ66" i="2"/>
  <c r="CL62" i="2"/>
  <c r="CK62" i="2"/>
  <c r="CJ62" i="2"/>
  <c r="CL58" i="2"/>
  <c r="CK58" i="2"/>
  <c r="CJ58" i="2"/>
  <c r="CL54" i="2"/>
  <c r="CK54" i="2"/>
  <c r="CJ54" i="2"/>
  <c r="CL50" i="2"/>
  <c r="CK50" i="2"/>
  <c r="CJ50" i="2"/>
  <c r="CL46" i="2"/>
  <c r="CK46" i="2"/>
  <c r="CJ46" i="2"/>
  <c r="CL42" i="2"/>
  <c r="CK42" i="2"/>
  <c r="CJ42" i="2"/>
  <c r="CL38" i="2"/>
  <c r="CK38" i="2"/>
  <c r="CJ38" i="2"/>
  <c r="CL34" i="2"/>
  <c r="CK34" i="2"/>
  <c r="CJ34" i="2"/>
  <c r="CL30" i="2"/>
  <c r="CK30" i="2"/>
  <c r="CJ30" i="2"/>
  <c r="CL26" i="2"/>
  <c r="CK26" i="2"/>
  <c r="CJ26" i="2"/>
  <c r="CL22" i="2"/>
  <c r="CK22" i="2"/>
  <c r="CJ22" i="2"/>
  <c r="CL18" i="2"/>
  <c r="CK18" i="2"/>
  <c r="CJ18" i="2"/>
  <c r="CL14" i="2"/>
  <c r="CK14" i="2"/>
  <c r="CJ14" i="2"/>
  <c r="CL10" i="2"/>
  <c r="CK10" i="2"/>
  <c r="CJ10" i="2"/>
  <c r="CJ142" i="2"/>
  <c r="CJ138" i="2"/>
  <c r="CJ134" i="2"/>
  <c r="CJ130" i="2"/>
  <c r="CJ126" i="2"/>
  <c r="CJ122" i="2"/>
  <c r="CJ118" i="2"/>
  <c r="CJ114" i="2"/>
  <c r="CJ110" i="2"/>
  <c r="CJ106" i="2"/>
  <c r="CJ102" i="2"/>
  <c r="CJ98" i="2"/>
  <c r="CJ94" i="2"/>
  <c r="CJ90" i="2"/>
  <c r="CJ86" i="2"/>
  <c r="CJ82" i="2"/>
  <c r="CJ78" i="2"/>
  <c r="CJ68" i="2"/>
  <c r="CJ63" i="2"/>
  <c r="CJ52" i="2"/>
  <c r="CJ47" i="2"/>
  <c r="CJ36" i="2"/>
  <c r="CJ31" i="2"/>
  <c r="CJ20" i="2"/>
  <c r="CJ15" i="2"/>
  <c r="CK8" i="2"/>
  <c r="CK136" i="2"/>
  <c r="CK128" i="2"/>
  <c r="CK120" i="2"/>
  <c r="CK112" i="2"/>
  <c r="CK104" i="2"/>
  <c r="CK96" i="2"/>
  <c r="CK88" i="2"/>
  <c r="CK80" i="2"/>
  <c r="CK72" i="2"/>
  <c r="CK64" i="2"/>
  <c r="CK56" i="2"/>
  <c r="CK48" i="2"/>
  <c r="CK40" i="2"/>
  <c r="CK32" i="2"/>
  <c r="CK24" i="2"/>
  <c r="CK16" i="2"/>
  <c r="CL8" i="2"/>
  <c r="CL136" i="2"/>
  <c r="CL128" i="2"/>
  <c r="CL120" i="2"/>
  <c r="CL112" i="2"/>
  <c r="CL104" i="2"/>
  <c r="CL96" i="2"/>
  <c r="CL88" i="2"/>
  <c r="CL80" i="2"/>
  <c r="CL72" i="2"/>
  <c r="CL64" i="2"/>
  <c r="CL56" i="2"/>
  <c r="CL48" i="2"/>
  <c r="CL40" i="2"/>
  <c r="BR24" i="2"/>
  <c r="BS48" i="2"/>
  <c r="BT136" i="2"/>
  <c r="BT12" i="2"/>
  <c r="CB8" i="2"/>
  <c r="CB80" i="2"/>
  <c r="CB16" i="2"/>
  <c r="CC88" i="2"/>
  <c r="CC24" i="2"/>
  <c r="CL141" i="2"/>
  <c r="CK141" i="2"/>
  <c r="CL137" i="2"/>
  <c r="CK137" i="2"/>
  <c r="CL133" i="2"/>
  <c r="CK133" i="2"/>
  <c r="CL129" i="2"/>
  <c r="CK129" i="2"/>
  <c r="CL125" i="2"/>
  <c r="CK125" i="2"/>
  <c r="CL121" i="2"/>
  <c r="CK121" i="2"/>
  <c r="CL117" i="2"/>
  <c r="CK117" i="2"/>
  <c r="CL113" i="2"/>
  <c r="CK113" i="2"/>
  <c r="CL109" i="2"/>
  <c r="CK109" i="2"/>
  <c r="CL105" i="2"/>
  <c r="CK105" i="2"/>
  <c r="CL101" i="2"/>
  <c r="CK101" i="2"/>
  <c r="CL97" i="2"/>
  <c r="CK97" i="2"/>
  <c r="CL93" i="2"/>
  <c r="CK93" i="2"/>
  <c r="CL89" i="2"/>
  <c r="CK89" i="2"/>
  <c r="CL85" i="2"/>
  <c r="CK85" i="2"/>
  <c r="CL81" i="2"/>
  <c r="CK81" i="2"/>
  <c r="CL77" i="2"/>
  <c r="CK77" i="2"/>
  <c r="CL73" i="2"/>
  <c r="CK73" i="2"/>
  <c r="CL69" i="2"/>
  <c r="CK69" i="2"/>
  <c r="CL65" i="2"/>
  <c r="CK65" i="2"/>
  <c r="CL61" i="2"/>
  <c r="CK61" i="2"/>
  <c r="CL57" i="2"/>
  <c r="CK57" i="2"/>
  <c r="CL53" i="2"/>
  <c r="CK53" i="2"/>
  <c r="CL49" i="2"/>
  <c r="CK49" i="2"/>
  <c r="CL45" i="2"/>
  <c r="CK45" i="2"/>
  <c r="CL41" i="2"/>
  <c r="CK41" i="2"/>
  <c r="CL37" i="2"/>
  <c r="CK37" i="2"/>
  <c r="CL33" i="2"/>
  <c r="CK33" i="2"/>
  <c r="CL29" i="2"/>
  <c r="CK29" i="2"/>
  <c r="CL25" i="2"/>
  <c r="CK25" i="2"/>
  <c r="CL21" i="2"/>
  <c r="CK21" i="2"/>
  <c r="CL17" i="2"/>
  <c r="CK17" i="2"/>
  <c r="CL13" i="2"/>
  <c r="CK13" i="2"/>
  <c r="CL9" i="2"/>
  <c r="CK9" i="2"/>
  <c r="CJ9" i="2"/>
  <c r="CJ141" i="2"/>
  <c r="CJ137" i="2"/>
  <c r="CJ133" i="2"/>
  <c r="CJ129" i="2"/>
  <c r="CJ125" i="2"/>
  <c r="CJ121" i="2"/>
  <c r="CJ117" i="2"/>
  <c r="CJ113" i="2"/>
  <c r="CJ109" i="2"/>
  <c r="CJ105" i="2"/>
  <c r="CJ101" i="2"/>
  <c r="CJ97" i="2"/>
  <c r="CJ93" i="2"/>
  <c r="CJ89" i="2"/>
  <c r="CJ85" i="2"/>
  <c r="CJ81" i="2"/>
  <c r="CJ77" i="2"/>
  <c r="CJ67" i="2"/>
  <c r="CJ61" i="2"/>
  <c r="CJ51" i="2"/>
  <c r="CJ45" i="2"/>
  <c r="CJ35" i="2"/>
  <c r="CJ29" i="2"/>
  <c r="CJ19" i="2"/>
  <c r="CJ13" i="2"/>
  <c r="CK143" i="2"/>
  <c r="CK135" i="2"/>
  <c r="CK127" i="2"/>
  <c r="CK119" i="2"/>
  <c r="CK111" i="2"/>
  <c r="CK103" i="2"/>
  <c r="CK95" i="2"/>
  <c r="CK87" i="2"/>
  <c r="CK79" i="2"/>
  <c r="CK71" i="2"/>
  <c r="CK63" i="2"/>
  <c r="CK55" i="2"/>
  <c r="CK47" i="2"/>
  <c r="CK39" i="2"/>
  <c r="CK31" i="2"/>
  <c r="CK23" i="2"/>
  <c r="CK15" i="2"/>
  <c r="CL143" i="2"/>
  <c r="CL135" i="2"/>
  <c r="CL127" i="2"/>
  <c r="CL119" i="2"/>
  <c r="CL111" i="2"/>
  <c r="CL103" i="2"/>
  <c r="CL95" i="2"/>
  <c r="CL87" i="2"/>
  <c r="CL79" i="2"/>
  <c r="CL71" i="2"/>
  <c r="CL55" i="2"/>
  <c r="CL39" i="2"/>
  <c r="CL23" i="2"/>
  <c r="BR64" i="2"/>
  <c r="BR20" i="2"/>
  <c r="BS28" i="2"/>
  <c r="BT72" i="2"/>
  <c r="CB128" i="2"/>
  <c r="CB64" i="2"/>
  <c r="CC136" i="2"/>
  <c r="CC72" i="2"/>
  <c r="CJ140" i="2"/>
  <c r="CJ132" i="2"/>
  <c r="CJ124" i="2"/>
  <c r="CJ116" i="2"/>
  <c r="CJ108" i="2"/>
  <c r="CJ100" i="2"/>
  <c r="CJ92" i="2"/>
  <c r="CJ84" i="2"/>
  <c r="CJ76" i="2"/>
  <c r="CJ65" i="2"/>
  <c r="CJ60" i="2"/>
  <c r="CJ49" i="2"/>
  <c r="CJ44" i="2"/>
  <c r="CJ33" i="2"/>
  <c r="CJ28" i="2"/>
  <c r="CJ17" i="2"/>
  <c r="CJ12" i="2"/>
  <c r="CK140" i="2"/>
  <c r="CK132" i="2"/>
  <c r="CK124" i="2"/>
  <c r="CK116" i="2"/>
  <c r="CK108" i="2"/>
  <c r="CK100" i="2"/>
  <c r="CK92" i="2"/>
  <c r="CK84" i="2"/>
  <c r="CK76" i="2"/>
  <c r="CK68" i="2"/>
  <c r="CK60" i="2"/>
  <c r="CK52" i="2"/>
  <c r="CK44" i="2"/>
  <c r="CK36" i="2"/>
  <c r="CK28" i="2"/>
  <c r="CK20" i="2"/>
  <c r="CK12" i="2"/>
  <c r="BR40" i="2"/>
  <c r="BS8" i="2"/>
  <c r="BS20" i="2"/>
  <c r="BT40" i="2"/>
  <c r="CB112" i="2"/>
  <c r="CB48" i="2"/>
  <c r="CC120" i="2"/>
  <c r="CC56" i="2"/>
  <c r="CJ139" i="2"/>
  <c r="CJ131" i="2"/>
  <c r="CJ123" i="2"/>
  <c r="CJ115" i="2"/>
  <c r="CJ107" i="2"/>
  <c r="CJ99" i="2"/>
  <c r="CJ91" i="2"/>
  <c r="CJ83" i="2"/>
  <c r="CJ75" i="2"/>
  <c r="CJ69" i="2"/>
  <c r="CJ59" i="2"/>
  <c r="CJ53" i="2"/>
  <c r="CJ43" i="2"/>
  <c r="CJ37" i="2"/>
  <c r="CJ27" i="2"/>
  <c r="CJ21" i="2"/>
  <c r="CJ11" i="2"/>
  <c r="CK139" i="2"/>
  <c r="CK131" i="2"/>
  <c r="CK123" i="2"/>
  <c r="CK115" i="2"/>
  <c r="CK107" i="2"/>
  <c r="CK99" i="2"/>
  <c r="CK91" i="2"/>
  <c r="CK83" i="2"/>
  <c r="CK75" i="2"/>
  <c r="CK67" i="2"/>
  <c r="CK59" i="2"/>
  <c r="CK51" i="2"/>
  <c r="CK43" i="2"/>
  <c r="CK35" i="2"/>
  <c r="CK27" i="2"/>
  <c r="CK19" i="2"/>
  <c r="CK11" i="2"/>
  <c r="CC135" i="2"/>
  <c r="CB135" i="2"/>
  <c r="CC115" i="2"/>
  <c r="CB115" i="2"/>
  <c r="CC107" i="2"/>
  <c r="CB107" i="2"/>
  <c r="CC95" i="2"/>
  <c r="CB95" i="2"/>
  <c r="CC75" i="2"/>
  <c r="CB75" i="2"/>
  <c r="CA75" i="2"/>
  <c r="CC55" i="2"/>
  <c r="CB55" i="2"/>
  <c r="CA55" i="2"/>
  <c r="CC39" i="2"/>
  <c r="CB39" i="2"/>
  <c r="CA39" i="2"/>
  <c r="CC23" i="2"/>
  <c r="CB23" i="2"/>
  <c r="CA23" i="2"/>
  <c r="CC11" i="2"/>
  <c r="CB11" i="2"/>
  <c r="CA11" i="2"/>
  <c r="CA135" i="2"/>
  <c r="BR56" i="2"/>
  <c r="BS128" i="2"/>
  <c r="BS64" i="2"/>
  <c r="BT120" i="2"/>
  <c r="BT56" i="2"/>
  <c r="CC142" i="2"/>
  <c r="CB142" i="2"/>
  <c r="CC138" i="2"/>
  <c r="CB138" i="2"/>
  <c r="CC134" i="2"/>
  <c r="CB134" i="2"/>
  <c r="CC130" i="2"/>
  <c r="CB130" i="2"/>
  <c r="CC126" i="2"/>
  <c r="CB126" i="2"/>
  <c r="CC122" i="2"/>
  <c r="CB122" i="2"/>
  <c r="CC118" i="2"/>
  <c r="CB118" i="2"/>
  <c r="CC114" i="2"/>
  <c r="CB114" i="2"/>
  <c r="CC110" i="2"/>
  <c r="CB110" i="2"/>
  <c r="CC106" i="2"/>
  <c r="CB106" i="2"/>
  <c r="CC102" i="2"/>
  <c r="CB102" i="2"/>
  <c r="CC98" i="2"/>
  <c r="CB98" i="2"/>
  <c r="CC94" i="2"/>
  <c r="CB94" i="2"/>
  <c r="CC90" i="2"/>
  <c r="CB90" i="2"/>
  <c r="CC86" i="2"/>
  <c r="CB86" i="2"/>
  <c r="CC82" i="2"/>
  <c r="CB82" i="2"/>
  <c r="CC78" i="2"/>
  <c r="CB78" i="2"/>
  <c r="CC74" i="2"/>
  <c r="CB74" i="2"/>
  <c r="CC70" i="2"/>
  <c r="CB70" i="2"/>
  <c r="CC66" i="2"/>
  <c r="CB66" i="2"/>
  <c r="CC62" i="2"/>
  <c r="CB62" i="2"/>
  <c r="CC58" i="2"/>
  <c r="CB58" i="2"/>
  <c r="CC54" i="2"/>
  <c r="CB54" i="2"/>
  <c r="CC50" i="2"/>
  <c r="CB50" i="2"/>
  <c r="CC46" i="2"/>
  <c r="CB46" i="2"/>
  <c r="CC42" i="2"/>
  <c r="CB42" i="2"/>
  <c r="CC38" i="2"/>
  <c r="CB38" i="2"/>
  <c r="CC34" i="2"/>
  <c r="CB34" i="2"/>
  <c r="CC30" i="2"/>
  <c r="CB30" i="2"/>
  <c r="CC26" i="2"/>
  <c r="CB26" i="2"/>
  <c r="CA26" i="2"/>
  <c r="CC22" i="2"/>
  <c r="CB22" i="2"/>
  <c r="CA22" i="2"/>
  <c r="CC18" i="2"/>
  <c r="CB18" i="2"/>
  <c r="CA18" i="2"/>
  <c r="CC14" i="2"/>
  <c r="CB14" i="2"/>
  <c r="CA14" i="2"/>
  <c r="CC10" i="2"/>
  <c r="CB10" i="2"/>
  <c r="CA10" i="2"/>
  <c r="CA142" i="2"/>
  <c r="CA138" i="2"/>
  <c r="CA134" i="2"/>
  <c r="CA130" i="2"/>
  <c r="CA126" i="2"/>
  <c r="CA122" i="2"/>
  <c r="CA118" i="2"/>
  <c r="CA114" i="2"/>
  <c r="CA110" i="2"/>
  <c r="CA106" i="2"/>
  <c r="CA102" i="2"/>
  <c r="CA98" i="2"/>
  <c r="CA94" i="2"/>
  <c r="CA90" i="2"/>
  <c r="CA86" i="2"/>
  <c r="CA82" i="2"/>
  <c r="CA78" i="2"/>
  <c r="CA72" i="2"/>
  <c r="CA64" i="2"/>
  <c r="CA56" i="2"/>
  <c r="CA48" i="2"/>
  <c r="CA40" i="2"/>
  <c r="CA32" i="2"/>
  <c r="CA20" i="2"/>
  <c r="CB140" i="2"/>
  <c r="CB124" i="2"/>
  <c r="CB108" i="2"/>
  <c r="CB92" i="2"/>
  <c r="CB76" i="2"/>
  <c r="CB60" i="2"/>
  <c r="CB44" i="2"/>
  <c r="CB28" i="2"/>
  <c r="CB12" i="2"/>
  <c r="CC132" i="2"/>
  <c r="CC116" i="2"/>
  <c r="CC100" i="2"/>
  <c r="CC84" i="2"/>
  <c r="CC68" i="2"/>
  <c r="CC52" i="2"/>
  <c r="CC36" i="2"/>
  <c r="CC20" i="2"/>
  <c r="CC143" i="2"/>
  <c r="CB143" i="2"/>
  <c r="CC131" i="2"/>
  <c r="CB131" i="2"/>
  <c r="CC119" i="2"/>
  <c r="CB119" i="2"/>
  <c r="CC59" i="2"/>
  <c r="CB59" i="2"/>
  <c r="CA59" i="2"/>
  <c r="CC43" i="2"/>
  <c r="CB43" i="2"/>
  <c r="CA43" i="2"/>
  <c r="CC31" i="2"/>
  <c r="CB31" i="2"/>
  <c r="CA31" i="2"/>
  <c r="CC15" i="2"/>
  <c r="CB15" i="2"/>
  <c r="CA15" i="2"/>
  <c r="AR39" i="2"/>
  <c r="BS112" i="2"/>
  <c r="BT104" i="2"/>
  <c r="CC141" i="2"/>
  <c r="CB141" i="2"/>
  <c r="CC137" i="2"/>
  <c r="CB137" i="2"/>
  <c r="CC133" i="2"/>
  <c r="CB133" i="2"/>
  <c r="CC129" i="2"/>
  <c r="CB129" i="2"/>
  <c r="CC125" i="2"/>
  <c r="CB125" i="2"/>
  <c r="CC121" i="2"/>
  <c r="CB121" i="2"/>
  <c r="CC117" i="2"/>
  <c r="CB117" i="2"/>
  <c r="CC113" i="2"/>
  <c r="CB113" i="2"/>
  <c r="CC109" i="2"/>
  <c r="CB109" i="2"/>
  <c r="CC105" i="2"/>
  <c r="CB105" i="2"/>
  <c r="CC101" i="2"/>
  <c r="CB101" i="2"/>
  <c r="CC97" i="2"/>
  <c r="CB97" i="2"/>
  <c r="CC93" i="2"/>
  <c r="CB93" i="2"/>
  <c r="CC89" i="2"/>
  <c r="CB89" i="2"/>
  <c r="CC85" i="2"/>
  <c r="CB85" i="2"/>
  <c r="CC81" i="2"/>
  <c r="CB81" i="2"/>
  <c r="CC77" i="2"/>
  <c r="CB77" i="2"/>
  <c r="CC73" i="2"/>
  <c r="CB73" i="2"/>
  <c r="CA73" i="2"/>
  <c r="CC69" i="2"/>
  <c r="CB69" i="2"/>
  <c r="CA69" i="2"/>
  <c r="CC65" i="2"/>
  <c r="CB65" i="2"/>
  <c r="CA65" i="2"/>
  <c r="CC61" i="2"/>
  <c r="CB61" i="2"/>
  <c r="CA61" i="2"/>
  <c r="CC57" i="2"/>
  <c r="CB57" i="2"/>
  <c r="CA57" i="2"/>
  <c r="CC53" i="2"/>
  <c r="CB53" i="2"/>
  <c r="CA53" i="2"/>
  <c r="CC49" i="2"/>
  <c r="CB49" i="2"/>
  <c r="CA49" i="2"/>
  <c r="CC45" i="2"/>
  <c r="CB45" i="2"/>
  <c r="CA45" i="2"/>
  <c r="CC41" i="2"/>
  <c r="CB41" i="2"/>
  <c r="CA41" i="2"/>
  <c r="CC37" i="2"/>
  <c r="CB37" i="2"/>
  <c r="CA37" i="2"/>
  <c r="CC33" i="2"/>
  <c r="CB33" i="2"/>
  <c r="CA33" i="2"/>
  <c r="CC29" i="2"/>
  <c r="CB29" i="2"/>
  <c r="CA29" i="2"/>
  <c r="CC25" i="2"/>
  <c r="CB25" i="2"/>
  <c r="CA25" i="2"/>
  <c r="CC21" i="2"/>
  <c r="CB21" i="2"/>
  <c r="CA21" i="2"/>
  <c r="CC17" i="2"/>
  <c r="CB17" i="2"/>
  <c r="CA17" i="2"/>
  <c r="CC13" i="2"/>
  <c r="CB13" i="2"/>
  <c r="CA13" i="2"/>
  <c r="CC9" i="2"/>
  <c r="CB9" i="2"/>
  <c r="CA9" i="2"/>
  <c r="CA141" i="2"/>
  <c r="CA137" i="2"/>
  <c r="CA133" i="2"/>
  <c r="CA129" i="2"/>
  <c r="CA125" i="2"/>
  <c r="CA121" i="2"/>
  <c r="CA117" i="2"/>
  <c r="CA113" i="2"/>
  <c r="CA109" i="2"/>
  <c r="CA105" i="2"/>
  <c r="CA101" i="2"/>
  <c r="CA97" i="2"/>
  <c r="CA93" i="2"/>
  <c r="CA89" i="2"/>
  <c r="CA85" i="2"/>
  <c r="CA81" i="2"/>
  <c r="CA77" i="2"/>
  <c r="CA70" i="2"/>
  <c r="CA62" i="2"/>
  <c r="CA54" i="2"/>
  <c r="CA46" i="2"/>
  <c r="CA38" i="2"/>
  <c r="CA30" i="2"/>
  <c r="CA16" i="2"/>
  <c r="CB136" i="2"/>
  <c r="CB120" i="2"/>
  <c r="CB104" i="2"/>
  <c r="CB88" i="2"/>
  <c r="CC8" i="2"/>
  <c r="CC128" i="2"/>
  <c r="CC112" i="2"/>
  <c r="CC96" i="2"/>
  <c r="CC80" i="2"/>
  <c r="CC139" i="2"/>
  <c r="CB139" i="2"/>
  <c r="CC127" i="2"/>
  <c r="CB127" i="2"/>
  <c r="CC123" i="2"/>
  <c r="CB123" i="2"/>
  <c r="CC111" i="2"/>
  <c r="CB111" i="2"/>
  <c r="CC103" i="2"/>
  <c r="CB103" i="2"/>
  <c r="CC99" i="2"/>
  <c r="CB99" i="2"/>
  <c r="CC91" i="2"/>
  <c r="CB91" i="2"/>
  <c r="CC87" i="2"/>
  <c r="CB87" i="2"/>
  <c r="CC83" i="2"/>
  <c r="CB83" i="2"/>
  <c r="CC79" i="2"/>
  <c r="CB79" i="2"/>
  <c r="CC71" i="2"/>
  <c r="CB71" i="2"/>
  <c r="CA71" i="2"/>
  <c r="CC67" i="2"/>
  <c r="CB67" i="2"/>
  <c r="CA67" i="2"/>
  <c r="CC63" i="2"/>
  <c r="CB63" i="2"/>
  <c r="CA63" i="2"/>
  <c r="CC51" i="2"/>
  <c r="CB51" i="2"/>
  <c r="CA51" i="2"/>
  <c r="CC47" i="2"/>
  <c r="CB47" i="2"/>
  <c r="CA47" i="2"/>
  <c r="CC35" i="2"/>
  <c r="CB35" i="2"/>
  <c r="CA35" i="2"/>
  <c r="CC27" i="2"/>
  <c r="CB27" i="2"/>
  <c r="CA27" i="2"/>
  <c r="CC19" i="2"/>
  <c r="CB19" i="2"/>
  <c r="CA19" i="2"/>
  <c r="CA143" i="2"/>
  <c r="CA139" i="2"/>
  <c r="CA131" i="2"/>
  <c r="CA123" i="2"/>
  <c r="CA115" i="2"/>
  <c r="CA107" i="2"/>
  <c r="CA103" i="2"/>
  <c r="CA95" i="2"/>
  <c r="CA91" i="2"/>
  <c r="CA83" i="2"/>
  <c r="AS39" i="2"/>
  <c r="BR72" i="2"/>
  <c r="BR36" i="2"/>
  <c r="BR12" i="2"/>
  <c r="BS96" i="2"/>
  <c r="BS32" i="2"/>
  <c r="BT88" i="2"/>
  <c r="CA140" i="2"/>
  <c r="CA132" i="2"/>
  <c r="CA124" i="2"/>
  <c r="CA116" i="2"/>
  <c r="CA108" i="2"/>
  <c r="CA100" i="2"/>
  <c r="CA92" i="2"/>
  <c r="CA84" i="2"/>
  <c r="CA76" i="2"/>
  <c r="CA68" i="2"/>
  <c r="CA60" i="2"/>
  <c r="CA52" i="2"/>
  <c r="CA44" i="2"/>
  <c r="CA36" i="2"/>
  <c r="CA28" i="2"/>
  <c r="CA12" i="2"/>
  <c r="BI72" i="2"/>
  <c r="BI40" i="2"/>
  <c r="BJ8" i="2"/>
  <c r="BJ112" i="2"/>
  <c r="BJ80" i="2"/>
  <c r="BJ48" i="2"/>
  <c r="BJ16" i="2"/>
  <c r="BK120" i="2"/>
  <c r="BK88" i="2"/>
  <c r="BK56" i="2"/>
  <c r="BK24" i="2"/>
  <c r="BT142" i="2"/>
  <c r="BS142" i="2"/>
  <c r="BT138" i="2"/>
  <c r="BS138" i="2"/>
  <c r="BT134" i="2"/>
  <c r="BS134" i="2"/>
  <c r="BT130" i="2"/>
  <c r="BS130" i="2"/>
  <c r="BT126" i="2"/>
  <c r="BS126" i="2"/>
  <c r="BT122" i="2"/>
  <c r="BS122" i="2"/>
  <c r="BT118" i="2"/>
  <c r="BS118" i="2"/>
  <c r="BT114" i="2"/>
  <c r="BS114" i="2"/>
  <c r="BT110" i="2"/>
  <c r="BS110" i="2"/>
  <c r="BT106" i="2"/>
  <c r="BS106" i="2"/>
  <c r="BT102" i="2"/>
  <c r="BS102" i="2"/>
  <c r="BT98" i="2"/>
  <c r="BS98" i="2"/>
  <c r="BT94" i="2"/>
  <c r="BS94" i="2"/>
  <c r="BT90" i="2"/>
  <c r="BS90" i="2"/>
  <c r="BT86" i="2"/>
  <c r="BS86" i="2"/>
  <c r="BT82" i="2"/>
  <c r="BS82" i="2"/>
  <c r="BT78" i="2"/>
  <c r="BS78" i="2"/>
  <c r="BT74" i="2"/>
  <c r="BS74" i="2"/>
  <c r="BT70" i="2"/>
  <c r="BS70" i="2"/>
  <c r="BT66" i="2"/>
  <c r="BS66" i="2"/>
  <c r="BT62" i="2"/>
  <c r="BS62" i="2"/>
  <c r="BT58" i="2"/>
  <c r="BS58" i="2"/>
  <c r="BT54" i="2"/>
  <c r="BS54" i="2"/>
  <c r="BR54" i="2"/>
  <c r="BT50" i="2"/>
  <c r="BS50" i="2"/>
  <c r="BR50" i="2"/>
  <c r="BT46" i="2"/>
  <c r="BS46" i="2"/>
  <c r="BR46" i="2"/>
  <c r="BT42" i="2"/>
  <c r="BS42" i="2"/>
  <c r="BR42" i="2"/>
  <c r="BT38" i="2"/>
  <c r="BS38" i="2"/>
  <c r="BR38" i="2"/>
  <c r="BT34" i="2"/>
  <c r="BS34" i="2"/>
  <c r="BR34" i="2"/>
  <c r="BT30" i="2"/>
  <c r="BS30" i="2"/>
  <c r="BR30" i="2"/>
  <c r="BT26" i="2"/>
  <c r="BS26" i="2"/>
  <c r="BR26" i="2"/>
  <c r="BT22" i="2"/>
  <c r="BS22" i="2"/>
  <c r="BR22" i="2"/>
  <c r="BT18" i="2"/>
  <c r="BS18" i="2"/>
  <c r="BR18" i="2"/>
  <c r="BT14" i="2"/>
  <c r="BS14" i="2"/>
  <c r="BR14" i="2"/>
  <c r="BT10" i="2"/>
  <c r="BS10" i="2"/>
  <c r="BR10" i="2"/>
  <c r="BR142" i="2"/>
  <c r="BR138" i="2"/>
  <c r="BR134" i="2"/>
  <c r="BR130" i="2"/>
  <c r="BR126" i="2"/>
  <c r="BR122" i="2"/>
  <c r="BR118" i="2"/>
  <c r="BR114" i="2"/>
  <c r="BR110" i="2"/>
  <c r="BR106" i="2"/>
  <c r="BR102" i="2"/>
  <c r="BR98" i="2"/>
  <c r="BR94" i="2"/>
  <c r="BR90" i="2"/>
  <c r="BR86" i="2"/>
  <c r="BR82" i="2"/>
  <c r="BR78" i="2"/>
  <c r="AR103" i="2"/>
  <c r="BI64" i="2"/>
  <c r="BI32" i="2"/>
  <c r="BJ136" i="2"/>
  <c r="BJ104" i="2"/>
  <c r="BJ72" i="2"/>
  <c r="BJ40" i="2"/>
  <c r="BK8" i="2"/>
  <c r="BK112" i="2"/>
  <c r="BK80" i="2"/>
  <c r="BK48" i="2"/>
  <c r="BK16" i="2"/>
  <c r="BT141" i="2"/>
  <c r="BS141" i="2"/>
  <c r="BT137" i="2"/>
  <c r="BS137" i="2"/>
  <c r="BT133" i="2"/>
  <c r="BS133" i="2"/>
  <c r="BT129" i="2"/>
  <c r="BS129" i="2"/>
  <c r="BT125" i="2"/>
  <c r="BS125" i="2"/>
  <c r="BT121" i="2"/>
  <c r="BS121" i="2"/>
  <c r="BT117" i="2"/>
  <c r="BS117" i="2"/>
  <c r="BT113" i="2"/>
  <c r="BS113" i="2"/>
  <c r="BT109" i="2"/>
  <c r="BS109" i="2"/>
  <c r="BT105" i="2"/>
  <c r="BS105" i="2"/>
  <c r="BT101" i="2"/>
  <c r="BS101" i="2"/>
  <c r="BT97" i="2"/>
  <c r="BS97" i="2"/>
  <c r="BT93" i="2"/>
  <c r="BS93" i="2"/>
  <c r="BT89" i="2"/>
  <c r="BS89" i="2"/>
  <c r="BT85" i="2"/>
  <c r="BS85" i="2"/>
  <c r="BT81" i="2"/>
  <c r="BS81" i="2"/>
  <c r="BT77" i="2"/>
  <c r="BS77" i="2"/>
  <c r="BT73" i="2"/>
  <c r="BS73" i="2"/>
  <c r="BR73" i="2"/>
  <c r="BT69" i="2"/>
  <c r="BS69" i="2"/>
  <c r="BR69" i="2"/>
  <c r="BT65" i="2"/>
  <c r="BS65" i="2"/>
  <c r="BR65" i="2"/>
  <c r="BT61" i="2"/>
  <c r="BS61" i="2"/>
  <c r="BR61" i="2"/>
  <c r="BT57" i="2"/>
  <c r="BS57" i="2"/>
  <c r="BR57" i="2"/>
  <c r="BT53" i="2"/>
  <c r="BS53" i="2"/>
  <c r="BR53" i="2"/>
  <c r="BT49" i="2"/>
  <c r="BS49" i="2"/>
  <c r="BR49" i="2"/>
  <c r="BT45" i="2"/>
  <c r="BS45" i="2"/>
  <c r="BR45" i="2"/>
  <c r="BT41" i="2"/>
  <c r="BS41" i="2"/>
  <c r="BR41" i="2"/>
  <c r="BT37" i="2"/>
  <c r="BS37" i="2"/>
  <c r="BR37" i="2"/>
  <c r="BT33" i="2"/>
  <c r="BS33" i="2"/>
  <c r="BR33" i="2"/>
  <c r="BT29" i="2"/>
  <c r="BS29" i="2"/>
  <c r="BR29" i="2"/>
  <c r="BT25" i="2"/>
  <c r="BS25" i="2"/>
  <c r="BR25" i="2"/>
  <c r="BT21" i="2"/>
  <c r="BS21" i="2"/>
  <c r="BR21" i="2"/>
  <c r="BT17" i="2"/>
  <c r="BS17" i="2"/>
  <c r="BR17" i="2"/>
  <c r="BT13" i="2"/>
  <c r="BS13" i="2"/>
  <c r="BR13" i="2"/>
  <c r="BT9" i="2"/>
  <c r="BS9" i="2"/>
  <c r="BR9" i="2"/>
  <c r="BR141" i="2"/>
  <c r="BR137" i="2"/>
  <c r="BR133" i="2"/>
  <c r="BR129" i="2"/>
  <c r="BR125" i="2"/>
  <c r="BR121" i="2"/>
  <c r="BR117" i="2"/>
  <c r="BR113" i="2"/>
  <c r="BR109" i="2"/>
  <c r="BR105" i="2"/>
  <c r="BR101" i="2"/>
  <c r="BR97" i="2"/>
  <c r="BR93" i="2"/>
  <c r="BR89" i="2"/>
  <c r="BR85" i="2"/>
  <c r="BR81" i="2"/>
  <c r="BR77" i="2"/>
  <c r="BR70" i="2"/>
  <c r="BR62" i="2"/>
  <c r="BR52" i="2"/>
  <c r="BS140" i="2"/>
  <c r="BS124" i="2"/>
  <c r="BS108" i="2"/>
  <c r="BS92" i="2"/>
  <c r="BS76" i="2"/>
  <c r="BS60" i="2"/>
  <c r="BS44" i="2"/>
  <c r="BT132" i="2"/>
  <c r="BT116" i="2"/>
  <c r="BT100" i="2"/>
  <c r="BT84" i="2"/>
  <c r="BT68" i="2"/>
  <c r="BT52" i="2"/>
  <c r="BT36" i="2"/>
  <c r="BA97" i="2"/>
  <c r="BI56" i="2"/>
  <c r="BI24" i="2"/>
  <c r="BJ128" i="2"/>
  <c r="BJ96" i="2"/>
  <c r="BJ64" i="2"/>
  <c r="BJ32" i="2"/>
  <c r="BK136" i="2"/>
  <c r="BK104" i="2"/>
  <c r="BR8" i="2"/>
  <c r="BR140" i="2"/>
  <c r="BR136" i="2"/>
  <c r="BR132" i="2"/>
  <c r="BR128" i="2"/>
  <c r="BR124" i="2"/>
  <c r="BR120" i="2"/>
  <c r="BR116" i="2"/>
  <c r="BR112" i="2"/>
  <c r="BR108" i="2"/>
  <c r="BR104" i="2"/>
  <c r="BR100" i="2"/>
  <c r="BR96" i="2"/>
  <c r="BR92" i="2"/>
  <c r="BR88" i="2"/>
  <c r="BR84" i="2"/>
  <c r="BR80" i="2"/>
  <c r="BR76" i="2"/>
  <c r="BR68" i="2"/>
  <c r="BR60" i="2"/>
  <c r="BR48" i="2"/>
  <c r="BR32" i="2"/>
  <c r="BR16" i="2"/>
  <c r="AJ72" i="2"/>
  <c r="AS103" i="2"/>
  <c r="BJ120" i="2"/>
  <c r="BJ88" i="2"/>
  <c r="BK128" i="2"/>
  <c r="BK96" i="2"/>
  <c r="BT143" i="2"/>
  <c r="BS143" i="2"/>
  <c r="BT139" i="2"/>
  <c r="BS139" i="2"/>
  <c r="BT135" i="2"/>
  <c r="BS135" i="2"/>
  <c r="BT131" i="2"/>
  <c r="BS131" i="2"/>
  <c r="BT127" i="2"/>
  <c r="BS127" i="2"/>
  <c r="BT123" i="2"/>
  <c r="BS123" i="2"/>
  <c r="BT119" i="2"/>
  <c r="BS119" i="2"/>
  <c r="BT115" i="2"/>
  <c r="BS115" i="2"/>
  <c r="BT111" i="2"/>
  <c r="BS111" i="2"/>
  <c r="BT107" i="2"/>
  <c r="BS107" i="2"/>
  <c r="BT103" i="2"/>
  <c r="BS103" i="2"/>
  <c r="BT99" i="2"/>
  <c r="BS99" i="2"/>
  <c r="BT95" i="2"/>
  <c r="BS95" i="2"/>
  <c r="BT91" i="2"/>
  <c r="BS91" i="2"/>
  <c r="BT87" i="2"/>
  <c r="BS87" i="2"/>
  <c r="BT83" i="2"/>
  <c r="BS83" i="2"/>
  <c r="BT79" i="2"/>
  <c r="BS79" i="2"/>
  <c r="BT75" i="2"/>
  <c r="BS75" i="2"/>
  <c r="BR75" i="2"/>
  <c r="BT71" i="2"/>
  <c r="BS71" i="2"/>
  <c r="BR71" i="2"/>
  <c r="BT67" i="2"/>
  <c r="BS67" i="2"/>
  <c r="BR67" i="2"/>
  <c r="BT63" i="2"/>
  <c r="BS63" i="2"/>
  <c r="BR63" i="2"/>
  <c r="BT59" i="2"/>
  <c r="BS59" i="2"/>
  <c r="BR59" i="2"/>
  <c r="BT55" i="2"/>
  <c r="BS55" i="2"/>
  <c r="BR55" i="2"/>
  <c r="BT51" i="2"/>
  <c r="BS51" i="2"/>
  <c r="BR51" i="2"/>
  <c r="BT47" i="2"/>
  <c r="BS47" i="2"/>
  <c r="BR47" i="2"/>
  <c r="BT43" i="2"/>
  <c r="BS43" i="2"/>
  <c r="BR43" i="2"/>
  <c r="BT39" i="2"/>
  <c r="BS39" i="2"/>
  <c r="BR39" i="2"/>
  <c r="BT35" i="2"/>
  <c r="BS35" i="2"/>
  <c r="BR35" i="2"/>
  <c r="BT31" i="2"/>
  <c r="BS31" i="2"/>
  <c r="BR31" i="2"/>
  <c r="BT27" i="2"/>
  <c r="BS27" i="2"/>
  <c r="BR27" i="2"/>
  <c r="BT23" i="2"/>
  <c r="BS23" i="2"/>
  <c r="BR23" i="2"/>
  <c r="BT19" i="2"/>
  <c r="BS19" i="2"/>
  <c r="BR19" i="2"/>
  <c r="BT15" i="2"/>
  <c r="BS15" i="2"/>
  <c r="BR15" i="2"/>
  <c r="BT11" i="2"/>
  <c r="BS11" i="2"/>
  <c r="BR11" i="2"/>
  <c r="BR143" i="2"/>
  <c r="BR139" i="2"/>
  <c r="BR135" i="2"/>
  <c r="BR131" i="2"/>
  <c r="BR127" i="2"/>
  <c r="BR123" i="2"/>
  <c r="BR119" i="2"/>
  <c r="BR115" i="2"/>
  <c r="BR111" i="2"/>
  <c r="BR107" i="2"/>
  <c r="BR103" i="2"/>
  <c r="BR99" i="2"/>
  <c r="BR95" i="2"/>
  <c r="BR91" i="2"/>
  <c r="BR87" i="2"/>
  <c r="BR83" i="2"/>
  <c r="BR79" i="2"/>
  <c r="BR74" i="2"/>
  <c r="BR66" i="2"/>
  <c r="BR58" i="2"/>
  <c r="BR44" i="2"/>
  <c r="H125" i="2"/>
  <c r="I125" i="2"/>
  <c r="BK142" i="2"/>
  <c r="BJ142" i="2"/>
  <c r="BK138" i="2"/>
  <c r="BJ138" i="2"/>
  <c r="BK134" i="2"/>
  <c r="BJ134" i="2"/>
  <c r="BK130" i="2"/>
  <c r="BJ130" i="2"/>
  <c r="BK126" i="2"/>
  <c r="BJ126" i="2"/>
  <c r="BK122" i="2"/>
  <c r="BJ122" i="2"/>
  <c r="BK118" i="2"/>
  <c r="BJ118" i="2"/>
  <c r="BK114" i="2"/>
  <c r="BJ114" i="2"/>
  <c r="BK110" i="2"/>
  <c r="BJ110" i="2"/>
  <c r="BK106" i="2"/>
  <c r="BJ106" i="2"/>
  <c r="BK102" i="2"/>
  <c r="BJ102" i="2"/>
  <c r="BK98" i="2"/>
  <c r="BJ98" i="2"/>
  <c r="BK94" i="2"/>
  <c r="BJ94" i="2"/>
  <c r="BK90" i="2"/>
  <c r="BJ90" i="2"/>
  <c r="BK86" i="2"/>
  <c r="BJ86" i="2"/>
  <c r="BK82" i="2"/>
  <c r="BJ82" i="2"/>
  <c r="BK78" i="2"/>
  <c r="BJ78" i="2"/>
  <c r="BI78" i="2"/>
  <c r="BK74" i="2"/>
  <c r="BJ74" i="2"/>
  <c r="BI74" i="2"/>
  <c r="BK70" i="2"/>
  <c r="BJ70" i="2"/>
  <c r="BI70" i="2"/>
  <c r="BK66" i="2"/>
  <c r="BJ66" i="2"/>
  <c r="BI66" i="2"/>
  <c r="BK62" i="2"/>
  <c r="BJ62" i="2"/>
  <c r="BI62" i="2"/>
  <c r="BK58" i="2"/>
  <c r="BJ58" i="2"/>
  <c r="BI58" i="2"/>
  <c r="BK54" i="2"/>
  <c r="BJ54" i="2"/>
  <c r="BI54" i="2"/>
  <c r="BK50" i="2"/>
  <c r="BJ50" i="2"/>
  <c r="BI50" i="2"/>
  <c r="BK46" i="2"/>
  <c r="BJ46" i="2"/>
  <c r="BI46" i="2"/>
  <c r="BK42" i="2"/>
  <c r="BJ42" i="2"/>
  <c r="BI42" i="2"/>
  <c r="BK38" i="2"/>
  <c r="BJ38" i="2"/>
  <c r="BI38" i="2"/>
  <c r="BK34" i="2"/>
  <c r="BJ34" i="2"/>
  <c r="BI34" i="2"/>
  <c r="BK30" i="2"/>
  <c r="BJ30" i="2"/>
  <c r="BI30" i="2"/>
  <c r="BK26" i="2"/>
  <c r="BJ26" i="2"/>
  <c r="BI26" i="2"/>
  <c r="BK22" i="2"/>
  <c r="BJ22" i="2"/>
  <c r="BI22" i="2"/>
  <c r="BK18" i="2"/>
  <c r="BJ18" i="2"/>
  <c r="BI18" i="2"/>
  <c r="BK14" i="2"/>
  <c r="BJ14" i="2"/>
  <c r="BI14" i="2"/>
  <c r="BK10" i="2"/>
  <c r="BJ10" i="2"/>
  <c r="BI10" i="2"/>
  <c r="BI134" i="2"/>
  <c r="BI118" i="2"/>
  <c r="BI102" i="2"/>
  <c r="BI86" i="2"/>
  <c r="G101" i="2"/>
  <c r="BI130" i="2"/>
  <c r="BI114" i="2"/>
  <c r="BI98" i="2"/>
  <c r="BI82" i="2"/>
  <c r="BI142" i="2"/>
  <c r="BI126" i="2"/>
  <c r="BI110" i="2"/>
  <c r="BI94" i="2"/>
  <c r="G85" i="2"/>
  <c r="I85" i="2"/>
  <c r="BI138" i="2"/>
  <c r="BI122" i="2"/>
  <c r="BI106" i="2"/>
  <c r="BI90" i="2"/>
  <c r="AR71" i="2"/>
  <c r="AS71" i="2"/>
  <c r="BA81" i="2"/>
  <c r="BK141" i="2"/>
  <c r="BJ141" i="2"/>
  <c r="BK137" i="2"/>
  <c r="BJ137" i="2"/>
  <c r="BK133" i="2"/>
  <c r="BJ133" i="2"/>
  <c r="BK129" i="2"/>
  <c r="BJ129" i="2"/>
  <c r="BK125" i="2"/>
  <c r="BJ125" i="2"/>
  <c r="BK121" i="2"/>
  <c r="BJ121" i="2"/>
  <c r="BK117" i="2"/>
  <c r="BJ117" i="2"/>
  <c r="BK113" i="2"/>
  <c r="BJ113" i="2"/>
  <c r="BK109" i="2"/>
  <c r="BJ109" i="2"/>
  <c r="BK105" i="2"/>
  <c r="BJ105" i="2"/>
  <c r="BK101" i="2"/>
  <c r="BJ101" i="2"/>
  <c r="BK97" i="2"/>
  <c r="BJ97" i="2"/>
  <c r="BK93" i="2"/>
  <c r="BJ93" i="2"/>
  <c r="BK89" i="2"/>
  <c r="BJ89" i="2"/>
  <c r="BK85" i="2"/>
  <c r="BJ85" i="2"/>
  <c r="BK81" i="2"/>
  <c r="BJ81" i="2"/>
  <c r="BK77" i="2"/>
  <c r="BJ77" i="2"/>
  <c r="BK73" i="2"/>
  <c r="BJ73" i="2"/>
  <c r="BI73" i="2"/>
  <c r="BK69" i="2"/>
  <c r="BJ69" i="2"/>
  <c r="BI69" i="2"/>
  <c r="BK65" i="2"/>
  <c r="BJ65" i="2"/>
  <c r="BI65" i="2"/>
  <c r="BK61" i="2"/>
  <c r="BJ61" i="2"/>
  <c r="BI61" i="2"/>
  <c r="BK57" i="2"/>
  <c r="BJ57" i="2"/>
  <c r="BI57" i="2"/>
  <c r="BK53" i="2"/>
  <c r="BJ53" i="2"/>
  <c r="BI53" i="2"/>
  <c r="BK49" i="2"/>
  <c r="BJ49" i="2"/>
  <c r="BI49" i="2"/>
  <c r="BK45" i="2"/>
  <c r="BJ45" i="2"/>
  <c r="BI45" i="2"/>
  <c r="BK41" i="2"/>
  <c r="BJ41" i="2"/>
  <c r="BI41" i="2"/>
  <c r="BK37" i="2"/>
  <c r="BJ37" i="2"/>
  <c r="BI37" i="2"/>
  <c r="BK33" i="2"/>
  <c r="BJ33" i="2"/>
  <c r="BI33" i="2"/>
  <c r="BK29" i="2"/>
  <c r="BJ29" i="2"/>
  <c r="BI29" i="2"/>
  <c r="BK25" i="2"/>
  <c r="BJ25" i="2"/>
  <c r="BI25" i="2"/>
  <c r="BK21" i="2"/>
  <c r="BJ21" i="2"/>
  <c r="BI21" i="2"/>
  <c r="BK17" i="2"/>
  <c r="BJ17" i="2"/>
  <c r="BI17" i="2"/>
  <c r="BK13" i="2"/>
  <c r="BJ13" i="2"/>
  <c r="BI13" i="2"/>
  <c r="BK9" i="2"/>
  <c r="BJ9" i="2"/>
  <c r="BI9" i="2"/>
  <c r="BI141" i="2"/>
  <c r="BI137" i="2"/>
  <c r="BI133" i="2"/>
  <c r="BI129" i="2"/>
  <c r="BI125" i="2"/>
  <c r="BI121" i="2"/>
  <c r="BI117" i="2"/>
  <c r="BI113" i="2"/>
  <c r="BI109" i="2"/>
  <c r="BI105" i="2"/>
  <c r="BI101" i="2"/>
  <c r="BI97" i="2"/>
  <c r="BI93" i="2"/>
  <c r="BI89" i="2"/>
  <c r="BI85" i="2"/>
  <c r="BI81" i="2"/>
  <c r="BI77" i="2"/>
  <c r="BI71" i="2"/>
  <c r="BI63" i="2"/>
  <c r="BI55" i="2"/>
  <c r="BI47" i="2"/>
  <c r="BI39" i="2"/>
  <c r="BI31" i="2"/>
  <c r="BI23" i="2"/>
  <c r="BI15" i="2"/>
  <c r="BJ143" i="2"/>
  <c r="BJ135" i="2"/>
  <c r="BJ127" i="2"/>
  <c r="BJ119" i="2"/>
  <c r="BJ111" i="2"/>
  <c r="BJ103" i="2"/>
  <c r="BJ95" i="2"/>
  <c r="BJ87" i="2"/>
  <c r="BJ79" i="2"/>
  <c r="BJ71" i="2"/>
  <c r="BJ63" i="2"/>
  <c r="BJ55" i="2"/>
  <c r="BJ47" i="2"/>
  <c r="BJ39" i="2"/>
  <c r="BJ31" i="2"/>
  <c r="BJ23" i="2"/>
  <c r="BJ15" i="2"/>
  <c r="BK143" i="2"/>
  <c r="BK135" i="2"/>
  <c r="BK127" i="2"/>
  <c r="BK119" i="2"/>
  <c r="BK111" i="2"/>
  <c r="BK103" i="2"/>
  <c r="BK95" i="2"/>
  <c r="BK87" i="2"/>
  <c r="BK79" i="2"/>
  <c r="BA129" i="2"/>
  <c r="BA65" i="2"/>
  <c r="BI140" i="2"/>
  <c r="BI132" i="2"/>
  <c r="BI124" i="2"/>
  <c r="BI116" i="2"/>
  <c r="BI108" i="2"/>
  <c r="BI100" i="2"/>
  <c r="BI92" i="2"/>
  <c r="BI84" i="2"/>
  <c r="BI76" i="2"/>
  <c r="BI68" i="2"/>
  <c r="BI60" i="2"/>
  <c r="BI52" i="2"/>
  <c r="BI44" i="2"/>
  <c r="BI36" i="2"/>
  <c r="BI28" i="2"/>
  <c r="BI20" i="2"/>
  <c r="BI12" i="2"/>
  <c r="BJ140" i="2"/>
  <c r="BJ132" i="2"/>
  <c r="BJ124" i="2"/>
  <c r="BJ116" i="2"/>
  <c r="BJ108" i="2"/>
  <c r="BJ100" i="2"/>
  <c r="BJ92" i="2"/>
  <c r="BJ84" i="2"/>
  <c r="BJ76" i="2"/>
  <c r="BJ68" i="2"/>
  <c r="BJ60" i="2"/>
  <c r="BJ52" i="2"/>
  <c r="BJ44" i="2"/>
  <c r="BJ36" i="2"/>
  <c r="BJ28" i="2"/>
  <c r="BJ20" i="2"/>
  <c r="BJ12" i="2"/>
  <c r="AR135" i="2"/>
  <c r="AS135" i="2"/>
  <c r="BA113" i="2"/>
  <c r="BI139" i="2"/>
  <c r="BI131" i="2"/>
  <c r="BI123" i="2"/>
  <c r="BI115" i="2"/>
  <c r="BI107" i="2"/>
  <c r="BI99" i="2"/>
  <c r="BI91" i="2"/>
  <c r="BI83" i="2"/>
  <c r="BI75" i="2"/>
  <c r="BI67" i="2"/>
  <c r="BI59" i="2"/>
  <c r="BI51" i="2"/>
  <c r="BI43" i="2"/>
  <c r="BI35" i="2"/>
  <c r="BI27" i="2"/>
  <c r="BI19" i="2"/>
  <c r="BI11" i="2"/>
  <c r="BJ139" i="2"/>
  <c r="BJ131" i="2"/>
  <c r="BJ123" i="2"/>
  <c r="BJ115" i="2"/>
  <c r="BJ107" i="2"/>
  <c r="BJ99" i="2"/>
  <c r="BJ91" i="2"/>
  <c r="BJ83" i="2"/>
  <c r="BJ75" i="2"/>
  <c r="BJ67" i="2"/>
  <c r="BJ59" i="2"/>
  <c r="BJ51" i="2"/>
  <c r="BJ43" i="2"/>
  <c r="BJ35" i="2"/>
  <c r="BJ27" i="2"/>
  <c r="BJ19" i="2"/>
  <c r="BJ11" i="2"/>
  <c r="AZ76" i="2"/>
  <c r="BA76" i="2"/>
  <c r="AZ72" i="2"/>
  <c r="BA72" i="2"/>
  <c r="AZ68" i="2"/>
  <c r="BA68" i="2"/>
  <c r="AZ64" i="2"/>
  <c r="BA64" i="2"/>
  <c r="AZ60" i="2"/>
  <c r="BA60" i="2"/>
  <c r="AZ56" i="2"/>
  <c r="BA56" i="2"/>
  <c r="AZ52" i="2"/>
  <c r="BA52" i="2"/>
  <c r="AZ48" i="2"/>
  <c r="BA48" i="2"/>
  <c r="AZ44" i="2"/>
  <c r="BA44" i="2"/>
  <c r="AZ40" i="2"/>
  <c r="BA40" i="2"/>
  <c r="AZ36" i="2"/>
  <c r="BA36" i="2"/>
  <c r="AZ32" i="2"/>
  <c r="BA32" i="2"/>
  <c r="AZ28" i="2"/>
  <c r="BA28" i="2"/>
  <c r="AZ24" i="2"/>
  <c r="BA24" i="2"/>
  <c r="AZ20" i="2"/>
  <c r="BA20" i="2"/>
  <c r="AZ16" i="2"/>
  <c r="BA16" i="2"/>
  <c r="AZ12" i="2"/>
  <c r="BA12" i="2"/>
  <c r="AZ8" i="2"/>
  <c r="BB136" i="2"/>
  <c r="BB120" i="2"/>
  <c r="BB104" i="2"/>
  <c r="BB88" i="2"/>
  <c r="BB72" i="2"/>
  <c r="BB56" i="2"/>
  <c r="BB40" i="2"/>
  <c r="BB24" i="2"/>
  <c r="Z140" i="2"/>
  <c r="AI128" i="2"/>
  <c r="AR127" i="2"/>
  <c r="AR95" i="2"/>
  <c r="AR63" i="2"/>
  <c r="AR31" i="2"/>
  <c r="AS123" i="2"/>
  <c r="AS91" i="2"/>
  <c r="AS59" i="2"/>
  <c r="AS27" i="2"/>
  <c r="BA143" i="2"/>
  <c r="BB143" i="2"/>
  <c r="BA139" i="2"/>
  <c r="BB139" i="2"/>
  <c r="BA135" i="2"/>
  <c r="BB135" i="2"/>
  <c r="BA131" i="2"/>
  <c r="BB131" i="2"/>
  <c r="BA127" i="2"/>
  <c r="BB127" i="2"/>
  <c r="BA123" i="2"/>
  <c r="BB123" i="2"/>
  <c r="BA119" i="2"/>
  <c r="BB119" i="2"/>
  <c r="BA115" i="2"/>
  <c r="BB115" i="2"/>
  <c r="BA111" i="2"/>
  <c r="BB111" i="2"/>
  <c r="BA107" i="2"/>
  <c r="BB107" i="2"/>
  <c r="BA103" i="2"/>
  <c r="BB103" i="2"/>
  <c r="BA99" i="2"/>
  <c r="BB99" i="2"/>
  <c r="BA95" i="2"/>
  <c r="BB95" i="2"/>
  <c r="BA91" i="2"/>
  <c r="BB91" i="2"/>
  <c r="BA87" i="2"/>
  <c r="BB87" i="2"/>
  <c r="BA83" i="2"/>
  <c r="BB83" i="2"/>
  <c r="BA79" i="2"/>
  <c r="BB79" i="2"/>
  <c r="AZ75" i="2"/>
  <c r="BA75" i="2"/>
  <c r="BB75" i="2"/>
  <c r="AZ71" i="2"/>
  <c r="BA71" i="2"/>
  <c r="BB71" i="2"/>
  <c r="AZ67" i="2"/>
  <c r="BA67" i="2"/>
  <c r="BB67" i="2"/>
  <c r="AZ63" i="2"/>
  <c r="BA63" i="2"/>
  <c r="BB63" i="2"/>
  <c r="AZ59" i="2"/>
  <c r="BA59" i="2"/>
  <c r="BB59" i="2"/>
  <c r="AZ55" i="2"/>
  <c r="BA55" i="2"/>
  <c r="BB55" i="2"/>
  <c r="AZ51" i="2"/>
  <c r="BA51" i="2"/>
  <c r="BB51" i="2"/>
  <c r="AZ47" i="2"/>
  <c r="BA47" i="2"/>
  <c r="BB47" i="2"/>
  <c r="AZ43" i="2"/>
  <c r="BA43" i="2"/>
  <c r="BB43" i="2"/>
  <c r="AZ39" i="2"/>
  <c r="BA39" i="2"/>
  <c r="BB39" i="2"/>
  <c r="AZ35" i="2"/>
  <c r="BA35" i="2"/>
  <c r="BB35" i="2"/>
  <c r="AZ31" i="2"/>
  <c r="BA31" i="2"/>
  <c r="BB31" i="2"/>
  <c r="AZ27" i="2"/>
  <c r="BA27" i="2"/>
  <c r="BB27" i="2"/>
  <c r="AZ23" i="2"/>
  <c r="BA23" i="2"/>
  <c r="BB23" i="2"/>
  <c r="AZ19" i="2"/>
  <c r="BA19" i="2"/>
  <c r="BB19" i="2"/>
  <c r="AZ15" i="2"/>
  <c r="BA15" i="2"/>
  <c r="BB15" i="2"/>
  <c r="AZ11" i="2"/>
  <c r="BA11" i="2"/>
  <c r="BB11" i="2"/>
  <c r="BA8" i="2"/>
  <c r="AZ141" i="2"/>
  <c r="AZ137" i="2"/>
  <c r="AZ133" i="2"/>
  <c r="AZ129" i="2"/>
  <c r="AZ125" i="2"/>
  <c r="AZ121" i="2"/>
  <c r="AZ117" i="2"/>
  <c r="AZ113" i="2"/>
  <c r="AZ109" i="2"/>
  <c r="AZ105" i="2"/>
  <c r="AZ101" i="2"/>
  <c r="AZ97" i="2"/>
  <c r="AZ93" i="2"/>
  <c r="AZ89" i="2"/>
  <c r="AZ85" i="2"/>
  <c r="AZ81" i="2"/>
  <c r="AZ77" i="2"/>
  <c r="AZ69" i="2"/>
  <c r="AZ61" i="2"/>
  <c r="AZ53" i="2"/>
  <c r="BA141" i="2"/>
  <c r="BA125" i="2"/>
  <c r="BA109" i="2"/>
  <c r="BA93" i="2"/>
  <c r="BA77" i="2"/>
  <c r="BA61" i="2"/>
  <c r="BB132" i="2"/>
  <c r="BB116" i="2"/>
  <c r="BB100" i="2"/>
  <c r="BB84" i="2"/>
  <c r="BB68" i="2"/>
  <c r="BB52" i="2"/>
  <c r="BB36" i="2"/>
  <c r="BB20" i="2"/>
  <c r="Z12" i="2"/>
  <c r="AI64" i="2"/>
  <c r="AR119" i="2"/>
  <c r="AR87" i="2"/>
  <c r="AR55" i="2"/>
  <c r="AR19" i="2"/>
  <c r="AS119" i="2"/>
  <c r="AS87" i="2"/>
  <c r="AS55" i="2"/>
  <c r="AS23" i="2"/>
  <c r="BA142" i="2"/>
  <c r="BB142" i="2"/>
  <c r="BA138" i="2"/>
  <c r="BB138" i="2"/>
  <c r="BA134" i="2"/>
  <c r="BB134" i="2"/>
  <c r="BA130" i="2"/>
  <c r="BB130" i="2"/>
  <c r="BA126" i="2"/>
  <c r="BB126" i="2"/>
  <c r="BA122" i="2"/>
  <c r="BB122" i="2"/>
  <c r="BA118" i="2"/>
  <c r="BB118" i="2"/>
  <c r="BA114" i="2"/>
  <c r="BB114" i="2"/>
  <c r="BA110" i="2"/>
  <c r="BB110" i="2"/>
  <c r="BA106" i="2"/>
  <c r="BB106" i="2"/>
  <c r="BA102" i="2"/>
  <c r="BB102" i="2"/>
  <c r="BA98" i="2"/>
  <c r="BB98" i="2"/>
  <c r="BA94" i="2"/>
  <c r="BB94" i="2"/>
  <c r="BA90" i="2"/>
  <c r="BB90" i="2"/>
  <c r="BA86" i="2"/>
  <c r="BB86" i="2"/>
  <c r="BA82" i="2"/>
  <c r="BB82" i="2"/>
  <c r="BA78" i="2"/>
  <c r="BB78" i="2"/>
  <c r="BA74" i="2"/>
  <c r="BB74" i="2"/>
  <c r="BA70" i="2"/>
  <c r="BB70" i="2"/>
  <c r="BA66" i="2"/>
  <c r="BB66" i="2"/>
  <c r="BA62" i="2"/>
  <c r="BB62" i="2"/>
  <c r="BA58" i="2"/>
  <c r="BB58" i="2"/>
  <c r="BA54" i="2"/>
  <c r="BB54" i="2"/>
  <c r="BA50" i="2"/>
  <c r="BB50" i="2"/>
  <c r="BA46" i="2"/>
  <c r="BB46" i="2"/>
  <c r="BA42" i="2"/>
  <c r="BB42" i="2"/>
  <c r="BA38" i="2"/>
  <c r="BB38" i="2"/>
  <c r="BA34" i="2"/>
  <c r="BB34" i="2"/>
  <c r="BA30" i="2"/>
  <c r="BB30" i="2"/>
  <c r="BA26" i="2"/>
  <c r="BB26" i="2"/>
  <c r="BA22" i="2"/>
  <c r="BB22" i="2"/>
  <c r="BA18" i="2"/>
  <c r="BB18" i="2"/>
  <c r="BA14" i="2"/>
  <c r="BB14" i="2"/>
  <c r="BA10" i="2"/>
  <c r="BB10" i="2"/>
  <c r="AZ140" i="2"/>
  <c r="AZ136" i="2"/>
  <c r="AZ132" i="2"/>
  <c r="AZ128" i="2"/>
  <c r="AZ124" i="2"/>
  <c r="AZ120" i="2"/>
  <c r="AZ116" i="2"/>
  <c r="AZ112" i="2"/>
  <c r="AZ108" i="2"/>
  <c r="AZ104" i="2"/>
  <c r="AZ100" i="2"/>
  <c r="AZ96" i="2"/>
  <c r="AZ92" i="2"/>
  <c r="AZ88" i="2"/>
  <c r="AZ84" i="2"/>
  <c r="AZ80" i="2"/>
  <c r="AZ74" i="2"/>
  <c r="AZ66" i="2"/>
  <c r="AZ58" i="2"/>
  <c r="AZ50" i="2"/>
  <c r="AZ34" i="2"/>
  <c r="AZ18" i="2"/>
  <c r="BA137" i="2"/>
  <c r="BA121" i="2"/>
  <c r="BA105" i="2"/>
  <c r="BA89" i="2"/>
  <c r="BA73" i="2"/>
  <c r="BA57" i="2"/>
  <c r="BB128" i="2"/>
  <c r="BB112" i="2"/>
  <c r="BB96" i="2"/>
  <c r="BB80" i="2"/>
  <c r="BB64" i="2"/>
  <c r="BB48" i="2"/>
  <c r="BB32" i="2"/>
  <c r="BB16" i="2"/>
  <c r="AJ136" i="2"/>
  <c r="AR143" i="2"/>
  <c r="AR111" i="2"/>
  <c r="AR79" i="2"/>
  <c r="AR47" i="2"/>
  <c r="AR15" i="2"/>
  <c r="AS107" i="2"/>
  <c r="AS75" i="2"/>
  <c r="AS43" i="2"/>
  <c r="AS11" i="2"/>
  <c r="BB49" i="2"/>
  <c r="AZ49" i="2"/>
  <c r="BB45" i="2"/>
  <c r="AZ45" i="2"/>
  <c r="BB41" i="2"/>
  <c r="AZ41" i="2"/>
  <c r="BB37" i="2"/>
  <c r="AZ37" i="2"/>
  <c r="BB33" i="2"/>
  <c r="AZ33" i="2"/>
  <c r="BB29" i="2"/>
  <c r="AZ29" i="2"/>
  <c r="BB25" i="2"/>
  <c r="AZ25" i="2"/>
  <c r="BB21" i="2"/>
  <c r="AZ21" i="2"/>
  <c r="BB17" i="2"/>
  <c r="AZ17" i="2"/>
  <c r="BB13" i="2"/>
  <c r="AZ13" i="2"/>
  <c r="BB9" i="2"/>
  <c r="AZ9" i="2"/>
  <c r="AZ143" i="2"/>
  <c r="AZ139" i="2"/>
  <c r="AZ135" i="2"/>
  <c r="AZ131" i="2"/>
  <c r="AZ127" i="2"/>
  <c r="AZ123" i="2"/>
  <c r="AZ119" i="2"/>
  <c r="AZ115" i="2"/>
  <c r="AZ111" i="2"/>
  <c r="AZ107" i="2"/>
  <c r="AZ103" i="2"/>
  <c r="AZ99" i="2"/>
  <c r="AZ95" i="2"/>
  <c r="AZ91" i="2"/>
  <c r="AZ87" i="2"/>
  <c r="AZ83" i="2"/>
  <c r="AZ79" i="2"/>
  <c r="AZ73" i="2"/>
  <c r="AZ65" i="2"/>
  <c r="AZ57" i="2"/>
  <c r="AZ46" i="2"/>
  <c r="AZ30" i="2"/>
  <c r="AZ14" i="2"/>
  <c r="BA133" i="2"/>
  <c r="BA117" i="2"/>
  <c r="BA101" i="2"/>
  <c r="BA85" i="2"/>
  <c r="BA69" i="2"/>
  <c r="BA53" i="2"/>
  <c r="BA37" i="2"/>
  <c r="BA21" i="2"/>
  <c r="BB140" i="2"/>
  <c r="BB124" i="2"/>
  <c r="BB108" i="2"/>
  <c r="BB92" i="2"/>
  <c r="BB76" i="2"/>
  <c r="BB60" i="2"/>
  <c r="BB44" i="2"/>
  <c r="BB28" i="2"/>
  <c r="BB12" i="2"/>
  <c r="AS24" i="2"/>
  <c r="AR24" i="2"/>
  <c r="AS12" i="2"/>
  <c r="AR12" i="2"/>
  <c r="AQ72" i="2"/>
  <c r="AQ56" i="2"/>
  <c r="AQ24" i="2"/>
  <c r="Z108" i="2"/>
  <c r="AA116" i="2"/>
  <c r="AI112" i="2"/>
  <c r="AI48" i="2"/>
  <c r="AJ120" i="2"/>
  <c r="AJ56" i="2"/>
  <c r="AR8" i="2"/>
  <c r="AQ140" i="2"/>
  <c r="AQ136" i="2"/>
  <c r="AQ132" i="2"/>
  <c r="AQ128" i="2"/>
  <c r="AQ124" i="2"/>
  <c r="AQ120" i="2"/>
  <c r="AQ116" i="2"/>
  <c r="AQ112" i="2"/>
  <c r="AQ108" i="2"/>
  <c r="AQ104" i="2"/>
  <c r="AQ100" i="2"/>
  <c r="AQ96" i="2"/>
  <c r="AQ92" i="2"/>
  <c r="AQ88" i="2"/>
  <c r="AQ84" i="2"/>
  <c r="AQ80" i="2"/>
  <c r="AQ76" i="2"/>
  <c r="AQ60" i="2"/>
  <c r="AQ44" i="2"/>
  <c r="AQ12" i="2"/>
  <c r="AR140" i="2"/>
  <c r="AR132" i="2"/>
  <c r="AR124" i="2"/>
  <c r="AR116" i="2"/>
  <c r="AR108" i="2"/>
  <c r="AR100" i="2"/>
  <c r="AR92" i="2"/>
  <c r="AR84" i="2"/>
  <c r="AR76" i="2"/>
  <c r="AR68" i="2"/>
  <c r="AR60" i="2"/>
  <c r="AR52" i="2"/>
  <c r="AR44" i="2"/>
  <c r="AR36" i="2"/>
  <c r="AR27" i="2"/>
  <c r="AR11" i="2"/>
  <c r="AS131" i="2"/>
  <c r="AS115" i="2"/>
  <c r="AS99" i="2"/>
  <c r="AS83" i="2"/>
  <c r="AS67" i="2"/>
  <c r="AS51" i="2"/>
  <c r="AS35" i="2"/>
  <c r="AS19" i="2"/>
  <c r="AS28" i="2"/>
  <c r="AR28" i="2"/>
  <c r="AS20" i="2"/>
  <c r="AR20" i="2"/>
  <c r="AS16" i="2"/>
  <c r="AR16" i="2"/>
  <c r="AQ8" i="2"/>
  <c r="AQ40" i="2"/>
  <c r="G23" i="2"/>
  <c r="Y68" i="2"/>
  <c r="Z76" i="2"/>
  <c r="AA56" i="2"/>
  <c r="AI96" i="2"/>
  <c r="AI32" i="2"/>
  <c r="AJ104" i="2"/>
  <c r="AJ40" i="2"/>
  <c r="AS142" i="2"/>
  <c r="AR142" i="2"/>
  <c r="AS138" i="2"/>
  <c r="AR138" i="2"/>
  <c r="AS134" i="2"/>
  <c r="AR134" i="2"/>
  <c r="AS130" i="2"/>
  <c r="AR130" i="2"/>
  <c r="AS126" i="2"/>
  <c r="AR126" i="2"/>
  <c r="AS122" i="2"/>
  <c r="AR122" i="2"/>
  <c r="AS118" i="2"/>
  <c r="AR118" i="2"/>
  <c r="AS114" i="2"/>
  <c r="AR114" i="2"/>
  <c r="AS110" i="2"/>
  <c r="AR110" i="2"/>
  <c r="AS106" i="2"/>
  <c r="AR106" i="2"/>
  <c r="AS102" i="2"/>
  <c r="AR102" i="2"/>
  <c r="AS98" i="2"/>
  <c r="AR98" i="2"/>
  <c r="AS94" i="2"/>
  <c r="AR94" i="2"/>
  <c r="AS90" i="2"/>
  <c r="AR90" i="2"/>
  <c r="AS86" i="2"/>
  <c r="AR86" i="2"/>
  <c r="AS82" i="2"/>
  <c r="AR82" i="2"/>
  <c r="AS78" i="2"/>
  <c r="AR78" i="2"/>
  <c r="AS74" i="2"/>
  <c r="AR74" i="2"/>
  <c r="AS70" i="2"/>
  <c r="AR70" i="2"/>
  <c r="AS66" i="2"/>
  <c r="AR66" i="2"/>
  <c r="AS62" i="2"/>
  <c r="AR62" i="2"/>
  <c r="AS58" i="2"/>
  <c r="AR58" i="2"/>
  <c r="AS54" i="2"/>
  <c r="AR54" i="2"/>
  <c r="AS50" i="2"/>
  <c r="AR50" i="2"/>
  <c r="AS46" i="2"/>
  <c r="AR46" i="2"/>
  <c r="AS42" i="2"/>
  <c r="AR42" i="2"/>
  <c r="AS38" i="2"/>
  <c r="AR38" i="2"/>
  <c r="AS34" i="2"/>
  <c r="AR34" i="2"/>
  <c r="AS30" i="2"/>
  <c r="AR30" i="2"/>
  <c r="AS26" i="2"/>
  <c r="AR26" i="2"/>
  <c r="AS22" i="2"/>
  <c r="AR22" i="2"/>
  <c r="AS18" i="2"/>
  <c r="AR18" i="2"/>
  <c r="AS14" i="2"/>
  <c r="AR14" i="2"/>
  <c r="AS10" i="2"/>
  <c r="AR10" i="2"/>
  <c r="AQ143" i="2"/>
  <c r="AQ139" i="2"/>
  <c r="AQ131" i="2"/>
  <c r="AQ127" i="2"/>
  <c r="AQ123" i="2"/>
  <c r="AQ115" i="2"/>
  <c r="AQ111" i="2"/>
  <c r="AQ107" i="2"/>
  <c r="AQ99" i="2"/>
  <c r="AQ95" i="2"/>
  <c r="AQ91" i="2"/>
  <c r="AQ83" i="2"/>
  <c r="AQ79" i="2"/>
  <c r="AQ74" i="2"/>
  <c r="AQ64" i="2"/>
  <c r="AQ58" i="2"/>
  <c r="AQ48" i="2"/>
  <c r="AQ42" i="2"/>
  <c r="AQ32" i="2"/>
  <c r="AQ26" i="2"/>
  <c r="AQ16" i="2"/>
  <c r="AQ10" i="2"/>
  <c r="AR139" i="2"/>
  <c r="AR75" i="2"/>
  <c r="AR67" i="2"/>
  <c r="AR59" i="2"/>
  <c r="AR51" i="2"/>
  <c r="AR43" i="2"/>
  <c r="AR35" i="2"/>
  <c r="AR23" i="2"/>
  <c r="AS63" i="2"/>
  <c r="AS47" i="2"/>
  <c r="AS31" i="2"/>
  <c r="AS15" i="2"/>
  <c r="Y36" i="2"/>
  <c r="Z44" i="2"/>
  <c r="AI8" i="2"/>
  <c r="AI80" i="2"/>
  <c r="AI16" i="2"/>
  <c r="AJ88" i="2"/>
  <c r="AJ24" i="2"/>
  <c r="AS141" i="2"/>
  <c r="AR141" i="2"/>
  <c r="AS137" i="2"/>
  <c r="AR137" i="2"/>
  <c r="AS133" i="2"/>
  <c r="AR133" i="2"/>
  <c r="AS129" i="2"/>
  <c r="AR129" i="2"/>
  <c r="AS125" i="2"/>
  <c r="AR125" i="2"/>
  <c r="AS121" i="2"/>
  <c r="AR121" i="2"/>
  <c r="AS117" i="2"/>
  <c r="AR117" i="2"/>
  <c r="AS113" i="2"/>
  <c r="AR113" i="2"/>
  <c r="AS109" i="2"/>
  <c r="AR109" i="2"/>
  <c r="AS105" i="2"/>
  <c r="AR105" i="2"/>
  <c r="AS101" i="2"/>
  <c r="AR101" i="2"/>
  <c r="AS97" i="2"/>
  <c r="AR97" i="2"/>
  <c r="AS93" i="2"/>
  <c r="AR93" i="2"/>
  <c r="AS89" i="2"/>
  <c r="AR89" i="2"/>
  <c r="AS85" i="2"/>
  <c r="AR85" i="2"/>
  <c r="AS81" i="2"/>
  <c r="AR81" i="2"/>
  <c r="AS77" i="2"/>
  <c r="AR77" i="2"/>
  <c r="AS73" i="2"/>
  <c r="AR73" i="2"/>
  <c r="AS69" i="2"/>
  <c r="AR69" i="2"/>
  <c r="AS65" i="2"/>
  <c r="AR65" i="2"/>
  <c r="AS61" i="2"/>
  <c r="AR61" i="2"/>
  <c r="AS57" i="2"/>
  <c r="AR57" i="2"/>
  <c r="AS53" i="2"/>
  <c r="AR53" i="2"/>
  <c r="AS49" i="2"/>
  <c r="AR49" i="2"/>
  <c r="AS45" i="2"/>
  <c r="AR45" i="2"/>
  <c r="AS41" i="2"/>
  <c r="AR41" i="2"/>
  <c r="AS37" i="2"/>
  <c r="AR37" i="2"/>
  <c r="AS33" i="2"/>
  <c r="AR33" i="2"/>
  <c r="AS29" i="2"/>
  <c r="AR29" i="2"/>
  <c r="AS25" i="2"/>
  <c r="AR25" i="2"/>
  <c r="AS21" i="2"/>
  <c r="AR21" i="2"/>
  <c r="AS17" i="2"/>
  <c r="AR17" i="2"/>
  <c r="AS13" i="2"/>
  <c r="AR13" i="2"/>
  <c r="AS9" i="2"/>
  <c r="AR9" i="2"/>
  <c r="AQ73" i="2"/>
  <c r="AQ68" i="2"/>
  <c r="AQ57" i="2"/>
  <c r="AQ52" i="2"/>
  <c r="AQ41" i="2"/>
  <c r="AQ36" i="2"/>
  <c r="AQ25" i="2"/>
  <c r="AQ20" i="2"/>
  <c r="AQ9" i="2"/>
  <c r="AR136" i="2"/>
  <c r="AR128" i="2"/>
  <c r="AR120" i="2"/>
  <c r="AR112" i="2"/>
  <c r="AR104" i="2"/>
  <c r="AR96" i="2"/>
  <c r="AR88" i="2"/>
  <c r="AR80" i="2"/>
  <c r="AR72" i="2"/>
  <c r="AR64" i="2"/>
  <c r="AR56" i="2"/>
  <c r="AR48" i="2"/>
  <c r="AR40" i="2"/>
  <c r="AR32" i="2"/>
  <c r="H79" i="2"/>
  <c r="I79" i="2"/>
  <c r="I63" i="2"/>
  <c r="H63" i="2"/>
  <c r="I127" i="2"/>
  <c r="H127" i="2"/>
  <c r="H111" i="2"/>
  <c r="I111" i="2"/>
  <c r="I55" i="2"/>
  <c r="G55" i="2"/>
  <c r="H47" i="2"/>
  <c r="I47" i="2"/>
  <c r="AJ139" i="2"/>
  <c r="AI139" i="2"/>
  <c r="AJ131" i="2"/>
  <c r="AI131" i="2"/>
  <c r="AJ123" i="2"/>
  <c r="AI123" i="2"/>
  <c r="AH123" i="2"/>
  <c r="AJ119" i="2"/>
  <c r="AI119" i="2"/>
  <c r="AH119" i="2"/>
  <c r="AJ107" i="2"/>
  <c r="AI107" i="2"/>
  <c r="AH107" i="2"/>
  <c r="AJ95" i="2"/>
  <c r="AI95" i="2"/>
  <c r="AH95" i="2"/>
  <c r="AJ91" i="2"/>
  <c r="AI91" i="2"/>
  <c r="AH91" i="2"/>
  <c r="AJ83" i="2"/>
  <c r="AI83" i="2"/>
  <c r="AH83" i="2"/>
  <c r="AJ71" i="2"/>
  <c r="AI71" i="2"/>
  <c r="AH71" i="2"/>
  <c r="AJ63" i="2"/>
  <c r="AI63" i="2"/>
  <c r="AH63" i="2"/>
  <c r="AJ51" i="2"/>
  <c r="AI51" i="2"/>
  <c r="AH51" i="2"/>
  <c r="AJ39" i="2"/>
  <c r="AI39" i="2"/>
  <c r="AH39" i="2"/>
  <c r="AJ31" i="2"/>
  <c r="AI31" i="2"/>
  <c r="AH31" i="2"/>
  <c r="AJ23" i="2"/>
  <c r="AI23" i="2"/>
  <c r="AH23" i="2"/>
  <c r="AJ11" i="2"/>
  <c r="AI11" i="2"/>
  <c r="AH11" i="2"/>
  <c r="H143" i="2"/>
  <c r="I143" i="2"/>
  <c r="AJ127" i="2"/>
  <c r="AI127" i="2"/>
  <c r="AH127" i="2"/>
  <c r="AJ111" i="2"/>
  <c r="AI111" i="2"/>
  <c r="AH111" i="2"/>
  <c r="AJ103" i="2"/>
  <c r="AI103" i="2"/>
  <c r="AH103" i="2"/>
  <c r="AJ87" i="2"/>
  <c r="AI87" i="2"/>
  <c r="AH87" i="2"/>
  <c r="AJ79" i="2"/>
  <c r="AI79" i="2"/>
  <c r="AH79" i="2"/>
  <c r="AJ67" i="2"/>
  <c r="AI67" i="2"/>
  <c r="AH67" i="2"/>
  <c r="AJ59" i="2"/>
  <c r="AI59" i="2"/>
  <c r="AH59" i="2"/>
  <c r="AJ47" i="2"/>
  <c r="AI47" i="2"/>
  <c r="AH47" i="2"/>
  <c r="AJ35" i="2"/>
  <c r="AI35" i="2"/>
  <c r="AH35" i="2"/>
  <c r="AJ27" i="2"/>
  <c r="AI27" i="2"/>
  <c r="AH27" i="2"/>
  <c r="AJ19" i="2"/>
  <c r="AI19" i="2"/>
  <c r="AH19" i="2"/>
  <c r="AJ15" i="2"/>
  <c r="AI15" i="2"/>
  <c r="AH15" i="2"/>
  <c r="AH139" i="2"/>
  <c r="H95" i="2"/>
  <c r="H135" i="2"/>
  <c r="H31" i="2"/>
  <c r="AH131" i="2"/>
  <c r="I71" i="2"/>
  <c r="G71" i="2"/>
  <c r="G39" i="2"/>
  <c r="I39" i="2"/>
  <c r="H15" i="2"/>
  <c r="I15" i="2"/>
  <c r="AJ143" i="2"/>
  <c r="AI143" i="2"/>
  <c r="AJ135" i="2"/>
  <c r="AI135" i="2"/>
  <c r="AJ115" i="2"/>
  <c r="AI115" i="2"/>
  <c r="AH115" i="2"/>
  <c r="AJ99" i="2"/>
  <c r="AI99" i="2"/>
  <c r="AH99" i="2"/>
  <c r="AJ75" i="2"/>
  <c r="AI75" i="2"/>
  <c r="AH75" i="2"/>
  <c r="AJ55" i="2"/>
  <c r="AI55" i="2"/>
  <c r="AH55" i="2"/>
  <c r="AJ43" i="2"/>
  <c r="AI43" i="2"/>
  <c r="AH43" i="2"/>
  <c r="AH143" i="2"/>
  <c r="Y57" i="2"/>
  <c r="Y25" i="2"/>
  <c r="Z129" i="2"/>
  <c r="Z97" i="2"/>
  <c r="Z65" i="2"/>
  <c r="Z33" i="2"/>
  <c r="AA137" i="2"/>
  <c r="AA104" i="2"/>
  <c r="AA40" i="2"/>
  <c r="AJ142" i="2"/>
  <c r="AI142" i="2"/>
  <c r="AJ138" i="2"/>
  <c r="AI138" i="2"/>
  <c r="AJ134" i="2"/>
  <c r="AI134" i="2"/>
  <c r="AJ130" i="2"/>
  <c r="AI130" i="2"/>
  <c r="AJ126" i="2"/>
  <c r="AI126" i="2"/>
  <c r="AJ122" i="2"/>
  <c r="AI122" i="2"/>
  <c r="AJ118" i="2"/>
  <c r="AI118" i="2"/>
  <c r="AJ114" i="2"/>
  <c r="AI114" i="2"/>
  <c r="AJ110" i="2"/>
  <c r="AI110" i="2"/>
  <c r="AJ106" i="2"/>
  <c r="AI106" i="2"/>
  <c r="AJ102" i="2"/>
  <c r="AI102" i="2"/>
  <c r="AJ98" i="2"/>
  <c r="AI98" i="2"/>
  <c r="AJ94" i="2"/>
  <c r="AI94" i="2"/>
  <c r="AJ90" i="2"/>
  <c r="AI90" i="2"/>
  <c r="AJ86" i="2"/>
  <c r="AI86" i="2"/>
  <c r="AJ82" i="2"/>
  <c r="AI82" i="2"/>
  <c r="AJ78" i="2"/>
  <c r="AI78" i="2"/>
  <c r="AJ74" i="2"/>
  <c r="AI74" i="2"/>
  <c r="AH74" i="2"/>
  <c r="AJ70" i="2"/>
  <c r="AI70" i="2"/>
  <c r="AH70" i="2"/>
  <c r="AJ66" i="2"/>
  <c r="AI66" i="2"/>
  <c r="AH66" i="2"/>
  <c r="AJ62" i="2"/>
  <c r="AI62" i="2"/>
  <c r="AH62" i="2"/>
  <c r="AJ58" i="2"/>
  <c r="AI58" i="2"/>
  <c r="AH58" i="2"/>
  <c r="AJ54" i="2"/>
  <c r="AI54" i="2"/>
  <c r="AH54" i="2"/>
  <c r="AJ50" i="2"/>
  <c r="AI50" i="2"/>
  <c r="AH50" i="2"/>
  <c r="AJ46" i="2"/>
  <c r="AI46" i="2"/>
  <c r="AH46" i="2"/>
  <c r="AJ42" i="2"/>
  <c r="AI42" i="2"/>
  <c r="AH42" i="2"/>
  <c r="AJ38" i="2"/>
  <c r="AI38" i="2"/>
  <c r="AH38" i="2"/>
  <c r="AJ34" i="2"/>
  <c r="AI34" i="2"/>
  <c r="AH34" i="2"/>
  <c r="AJ30" i="2"/>
  <c r="AI30" i="2"/>
  <c r="AH30" i="2"/>
  <c r="AJ26" i="2"/>
  <c r="AI26" i="2"/>
  <c r="AH26" i="2"/>
  <c r="AJ22" i="2"/>
  <c r="AI22" i="2"/>
  <c r="AH22" i="2"/>
  <c r="AJ18" i="2"/>
  <c r="AI18" i="2"/>
  <c r="AH18" i="2"/>
  <c r="AJ14" i="2"/>
  <c r="AI14" i="2"/>
  <c r="AH14" i="2"/>
  <c r="AJ10" i="2"/>
  <c r="AI10" i="2"/>
  <c r="AH10" i="2"/>
  <c r="AH142" i="2"/>
  <c r="AH138" i="2"/>
  <c r="AH134" i="2"/>
  <c r="AH130" i="2"/>
  <c r="AH126" i="2"/>
  <c r="AH122" i="2"/>
  <c r="AH118" i="2"/>
  <c r="AH114" i="2"/>
  <c r="AH110" i="2"/>
  <c r="AH106" i="2"/>
  <c r="AH102" i="2"/>
  <c r="AH98" i="2"/>
  <c r="AH94" i="2"/>
  <c r="AH90" i="2"/>
  <c r="AH86" i="2"/>
  <c r="AH82" i="2"/>
  <c r="AH78" i="2"/>
  <c r="AH72" i="2"/>
  <c r="AH64" i="2"/>
  <c r="AH56" i="2"/>
  <c r="AH48" i="2"/>
  <c r="AH40" i="2"/>
  <c r="AH32" i="2"/>
  <c r="AH24" i="2"/>
  <c r="AH16" i="2"/>
  <c r="AI140" i="2"/>
  <c r="AI124" i="2"/>
  <c r="AI108" i="2"/>
  <c r="AI92" i="2"/>
  <c r="AI76" i="2"/>
  <c r="AI60" i="2"/>
  <c r="AI44" i="2"/>
  <c r="AI28" i="2"/>
  <c r="AI12" i="2"/>
  <c r="AJ132" i="2"/>
  <c r="AJ116" i="2"/>
  <c r="AJ100" i="2"/>
  <c r="AJ84" i="2"/>
  <c r="AJ68" i="2"/>
  <c r="AJ52" i="2"/>
  <c r="AJ36" i="2"/>
  <c r="AJ20" i="2"/>
  <c r="Y52" i="2"/>
  <c r="Y20" i="2"/>
  <c r="Z124" i="2"/>
  <c r="Z92" i="2"/>
  <c r="Z60" i="2"/>
  <c r="Z28" i="2"/>
  <c r="AA132" i="2"/>
  <c r="AA88" i="2"/>
  <c r="AA24" i="2"/>
  <c r="AJ141" i="2"/>
  <c r="AI141" i="2"/>
  <c r="AJ137" i="2"/>
  <c r="AI137" i="2"/>
  <c r="AJ133" i="2"/>
  <c r="AI133" i="2"/>
  <c r="AJ129" i="2"/>
  <c r="AI129" i="2"/>
  <c r="AJ125" i="2"/>
  <c r="AI125" i="2"/>
  <c r="AJ121" i="2"/>
  <c r="AI121" i="2"/>
  <c r="AJ117" i="2"/>
  <c r="AI117" i="2"/>
  <c r="AJ113" i="2"/>
  <c r="AI113" i="2"/>
  <c r="AJ109" i="2"/>
  <c r="AI109" i="2"/>
  <c r="AJ105" i="2"/>
  <c r="AI105" i="2"/>
  <c r="AJ101" i="2"/>
  <c r="AI101" i="2"/>
  <c r="AJ97" i="2"/>
  <c r="AI97" i="2"/>
  <c r="AJ93" i="2"/>
  <c r="AI93" i="2"/>
  <c r="AJ89" i="2"/>
  <c r="AI89" i="2"/>
  <c r="AJ85" i="2"/>
  <c r="AI85" i="2"/>
  <c r="AJ81" i="2"/>
  <c r="AI81" i="2"/>
  <c r="AJ77" i="2"/>
  <c r="AI77" i="2"/>
  <c r="AJ73" i="2"/>
  <c r="AI73" i="2"/>
  <c r="AJ69" i="2"/>
  <c r="AI69" i="2"/>
  <c r="AJ65" i="2"/>
  <c r="AI65" i="2"/>
  <c r="AJ61" i="2"/>
  <c r="AI61" i="2"/>
  <c r="AJ57" i="2"/>
  <c r="AI57" i="2"/>
  <c r="AJ53" i="2"/>
  <c r="AI53" i="2"/>
  <c r="AJ49" i="2"/>
  <c r="AI49" i="2"/>
  <c r="AJ45" i="2"/>
  <c r="AI45" i="2"/>
  <c r="AJ41" i="2"/>
  <c r="AI41" i="2"/>
  <c r="AJ37" i="2"/>
  <c r="AI37" i="2"/>
  <c r="AJ33" i="2"/>
  <c r="AI33" i="2"/>
  <c r="AJ29" i="2"/>
  <c r="AI29" i="2"/>
  <c r="AJ25" i="2"/>
  <c r="AI25" i="2"/>
  <c r="AJ21" i="2"/>
  <c r="AI21" i="2"/>
  <c r="AJ17" i="2"/>
  <c r="AI17" i="2"/>
  <c r="AJ13" i="2"/>
  <c r="AI13" i="2"/>
  <c r="AJ9" i="2"/>
  <c r="AI9" i="2"/>
  <c r="AH9" i="2"/>
  <c r="AH141" i="2"/>
  <c r="AH137" i="2"/>
  <c r="AH133" i="2"/>
  <c r="AH129" i="2"/>
  <c r="AH125" i="2"/>
  <c r="AH121" i="2"/>
  <c r="AH117" i="2"/>
  <c r="AH113" i="2"/>
  <c r="AH109" i="2"/>
  <c r="AH105" i="2"/>
  <c r="AH101" i="2"/>
  <c r="AH97" i="2"/>
  <c r="AH93" i="2"/>
  <c r="AH89" i="2"/>
  <c r="AH85" i="2"/>
  <c r="AH81" i="2"/>
  <c r="AH77" i="2"/>
  <c r="AH69" i="2"/>
  <c r="AH61" i="2"/>
  <c r="AH53" i="2"/>
  <c r="AH45" i="2"/>
  <c r="AH37" i="2"/>
  <c r="AH29" i="2"/>
  <c r="AH21" i="2"/>
  <c r="AH13" i="2"/>
  <c r="AI136" i="2"/>
  <c r="AI120" i="2"/>
  <c r="AI104" i="2"/>
  <c r="AI88" i="2"/>
  <c r="AJ8" i="2"/>
  <c r="AJ128" i="2"/>
  <c r="AJ112" i="2"/>
  <c r="AJ96" i="2"/>
  <c r="AJ80" i="2"/>
  <c r="Y73" i="2"/>
  <c r="Y41" i="2"/>
  <c r="Y9" i="2"/>
  <c r="Z113" i="2"/>
  <c r="Z81" i="2"/>
  <c r="Z49" i="2"/>
  <c r="Z17" i="2"/>
  <c r="AA121" i="2"/>
  <c r="AA72" i="2"/>
  <c r="AH140" i="2"/>
  <c r="AH132" i="2"/>
  <c r="AH124" i="2"/>
  <c r="AH116" i="2"/>
  <c r="AH108" i="2"/>
  <c r="AH100" i="2"/>
  <c r="AH92" i="2"/>
  <c r="AH84" i="2"/>
  <c r="AH76" i="2"/>
  <c r="AH68" i="2"/>
  <c r="AH60" i="2"/>
  <c r="AH52" i="2"/>
  <c r="AH44" i="2"/>
  <c r="AH36" i="2"/>
  <c r="AH28" i="2"/>
  <c r="AH20" i="2"/>
  <c r="AH12" i="2"/>
  <c r="Y63" i="2"/>
  <c r="Y47" i="2"/>
  <c r="Y31" i="2"/>
  <c r="Y15" i="2"/>
  <c r="Z135" i="2"/>
  <c r="Z119" i="2"/>
  <c r="Z103" i="2"/>
  <c r="Z87" i="2"/>
  <c r="Z71" i="2"/>
  <c r="Z55" i="2"/>
  <c r="Z39" i="2"/>
  <c r="Z23" i="2"/>
  <c r="AA143" i="2"/>
  <c r="AA127" i="2"/>
  <c r="AA142" i="2"/>
  <c r="Z142" i="2"/>
  <c r="AA138" i="2"/>
  <c r="Z138" i="2"/>
  <c r="AA134" i="2"/>
  <c r="Z134" i="2"/>
  <c r="AA130" i="2"/>
  <c r="Z130" i="2"/>
  <c r="AA126" i="2"/>
  <c r="Z126" i="2"/>
  <c r="AA122" i="2"/>
  <c r="Z122" i="2"/>
  <c r="AA118" i="2"/>
  <c r="Z118" i="2"/>
  <c r="AA114" i="2"/>
  <c r="Z114" i="2"/>
  <c r="AA110" i="2"/>
  <c r="Z110" i="2"/>
  <c r="AA106" i="2"/>
  <c r="Z106" i="2"/>
  <c r="AA102" i="2"/>
  <c r="Z102" i="2"/>
  <c r="AA98" i="2"/>
  <c r="Z98" i="2"/>
  <c r="AA94" i="2"/>
  <c r="Z94" i="2"/>
  <c r="AA90" i="2"/>
  <c r="Z90" i="2"/>
  <c r="AA86" i="2"/>
  <c r="Z86" i="2"/>
  <c r="AA82" i="2"/>
  <c r="Z82" i="2"/>
  <c r="AA78" i="2"/>
  <c r="Z78" i="2"/>
  <c r="AA74" i="2"/>
  <c r="Z74" i="2"/>
  <c r="Y74" i="2"/>
  <c r="AA70" i="2"/>
  <c r="Z70" i="2"/>
  <c r="Y70" i="2"/>
  <c r="AA66" i="2"/>
  <c r="Z66" i="2"/>
  <c r="Y66" i="2"/>
  <c r="AA62" i="2"/>
  <c r="Z62" i="2"/>
  <c r="Y62" i="2"/>
  <c r="AA58" i="2"/>
  <c r="Z58" i="2"/>
  <c r="Y58" i="2"/>
  <c r="AA54" i="2"/>
  <c r="Z54" i="2"/>
  <c r="Y54" i="2"/>
  <c r="AA50" i="2"/>
  <c r="Z50" i="2"/>
  <c r="Y50" i="2"/>
  <c r="AA46" i="2"/>
  <c r="Z46" i="2"/>
  <c r="Y46" i="2"/>
  <c r="AA42" i="2"/>
  <c r="Z42" i="2"/>
  <c r="Y42" i="2"/>
  <c r="AA38" i="2"/>
  <c r="Z38" i="2"/>
  <c r="Y38" i="2"/>
  <c r="AA34" i="2"/>
  <c r="Z34" i="2"/>
  <c r="Y34" i="2"/>
  <c r="AA30" i="2"/>
  <c r="Z30" i="2"/>
  <c r="Y30" i="2"/>
  <c r="AA26" i="2"/>
  <c r="Z26" i="2"/>
  <c r="Y26" i="2"/>
  <c r="AA22" i="2"/>
  <c r="Z22" i="2"/>
  <c r="Y22" i="2"/>
  <c r="AA18" i="2"/>
  <c r="Z18" i="2"/>
  <c r="Y18" i="2"/>
  <c r="AA14" i="2"/>
  <c r="Z14" i="2"/>
  <c r="Y14" i="2"/>
  <c r="AA10" i="2"/>
  <c r="Z10" i="2"/>
  <c r="Y10" i="2"/>
  <c r="Y141" i="2"/>
  <c r="Y137" i="2"/>
  <c r="Y133" i="2"/>
  <c r="Y129" i="2"/>
  <c r="Y125" i="2"/>
  <c r="Y121" i="2"/>
  <c r="Y117" i="2"/>
  <c r="Y113" i="2"/>
  <c r="Y109" i="2"/>
  <c r="Y105" i="2"/>
  <c r="Y101" i="2"/>
  <c r="Y97" i="2"/>
  <c r="Y93" i="2"/>
  <c r="Y89" i="2"/>
  <c r="Y85" i="2"/>
  <c r="Y81" i="2"/>
  <c r="Y77" i="2"/>
  <c r="Y72" i="2"/>
  <c r="Y67" i="2"/>
  <c r="Y61" i="2"/>
  <c r="Y56" i="2"/>
  <c r="Y51" i="2"/>
  <c r="Y45" i="2"/>
  <c r="Y40" i="2"/>
  <c r="Y35" i="2"/>
  <c r="Y29" i="2"/>
  <c r="Y24" i="2"/>
  <c r="Y19" i="2"/>
  <c r="Y13" i="2"/>
  <c r="Z8" i="2"/>
  <c r="Z139" i="2"/>
  <c r="Z133" i="2"/>
  <c r="Z128" i="2"/>
  <c r="Z123" i="2"/>
  <c r="Z117" i="2"/>
  <c r="Z112" i="2"/>
  <c r="Z107" i="2"/>
  <c r="Z101" i="2"/>
  <c r="Z96" i="2"/>
  <c r="Z91" i="2"/>
  <c r="Z85" i="2"/>
  <c r="Z80" i="2"/>
  <c r="Z75" i="2"/>
  <c r="Z69" i="2"/>
  <c r="Z64" i="2"/>
  <c r="Z59" i="2"/>
  <c r="Z53" i="2"/>
  <c r="Z48" i="2"/>
  <c r="Z43" i="2"/>
  <c r="Z37" i="2"/>
  <c r="Z32" i="2"/>
  <c r="Z27" i="2"/>
  <c r="Z21" i="2"/>
  <c r="Z16" i="2"/>
  <c r="Z11" i="2"/>
  <c r="AA141" i="2"/>
  <c r="AA136" i="2"/>
  <c r="AA131" i="2"/>
  <c r="AA125" i="2"/>
  <c r="AA120" i="2"/>
  <c r="AA115" i="2"/>
  <c r="AA100" i="2"/>
  <c r="AA84" i="2"/>
  <c r="AA68" i="2"/>
  <c r="AA52" i="2"/>
  <c r="AA36" i="2"/>
  <c r="AA20" i="2"/>
  <c r="Y8" i="2"/>
  <c r="Y140" i="2"/>
  <c r="Y136" i="2"/>
  <c r="Y132" i="2"/>
  <c r="Y128" i="2"/>
  <c r="Y124" i="2"/>
  <c r="Y120" i="2"/>
  <c r="Y116" i="2"/>
  <c r="Y112" i="2"/>
  <c r="Y108" i="2"/>
  <c r="Y104" i="2"/>
  <c r="Y100" i="2"/>
  <c r="Y96" i="2"/>
  <c r="Y92" i="2"/>
  <c r="Y88" i="2"/>
  <c r="Y84" i="2"/>
  <c r="Y80" i="2"/>
  <c r="Y76" i="2"/>
  <c r="Y71" i="2"/>
  <c r="Y65" i="2"/>
  <c r="Y60" i="2"/>
  <c r="Y55" i="2"/>
  <c r="Y49" i="2"/>
  <c r="Y44" i="2"/>
  <c r="Y39" i="2"/>
  <c r="Y33" i="2"/>
  <c r="Y28" i="2"/>
  <c r="Y23" i="2"/>
  <c r="Y17" i="2"/>
  <c r="Y12" i="2"/>
  <c r="Z143" i="2"/>
  <c r="Z127" i="2"/>
  <c r="Z111" i="2"/>
  <c r="Z105" i="2"/>
  <c r="Z95" i="2"/>
  <c r="Z89" i="2"/>
  <c r="Z79" i="2"/>
  <c r="Z73" i="2"/>
  <c r="Z63" i="2"/>
  <c r="Z57" i="2"/>
  <c r="Z47" i="2"/>
  <c r="Z41" i="2"/>
  <c r="Z31" i="2"/>
  <c r="Z25" i="2"/>
  <c r="Z15" i="2"/>
  <c r="Z9" i="2"/>
  <c r="AA135" i="2"/>
  <c r="AA119" i="2"/>
  <c r="AA64" i="2"/>
  <c r="AA48" i="2"/>
  <c r="AA32" i="2"/>
  <c r="AA16" i="2"/>
  <c r="I50" i="2"/>
  <c r="Y139" i="2"/>
  <c r="Y131" i="2"/>
  <c r="Y123" i="2"/>
  <c r="Y115" i="2"/>
  <c r="Y111" i="2"/>
  <c r="Y107" i="2"/>
  <c r="Y103" i="2"/>
  <c r="Y99" i="2"/>
  <c r="Y95" i="2"/>
  <c r="Y91" i="2"/>
  <c r="Y87" i="2"/>
  <c r="Y83" i="2"/>
  <c r="Y79" i="2"/>
  <c r="Y75" i="2"/>
  <c r="Y69" i="2"/>
  <c r="Y59" i="2"/>
  <c r="Y53" i="2"/>
  <c r="Y43" i="2"/>
  <c r="Y37" i="2"/>
  <c r="Y27" i="2"/>
  <c r="Y21" i="2"/>
  <c r="Y11" i="2"/>
  <c r="Z109" i="2"/>
  <c r="Z99" i="2"/>
  <c r="Z93" i="2"/>
  <c r="Z83" i="2"/>
  <c r="Z77" i="2"/>
  <c r="Z67" i="2"/>
  <c r="Z61" i="2"/>
  <c r="Z51" i="2"/>
  <c r="Z45" i="2"/>
  <c r="Z35" i="2"/>
  <c r="Z29" i="2"/>
  <c r="Z19" i="2"/>
  <c r="Z13" i="2"/>
  <c r="G18" i="2"/>
  <c r="I18" i="2"/>
  <c r="R121" i="2"/>
  <c r="Q121" i="2"/>
  <c r="R113" i="2"/>
  <c r="Q113" i="2"/>
  <c r="R97" i="2"/>
  <c r="Q97" i="2"/>
  <c r="R41" i="2"/>
  <c r="Q41" i="2"/>
  <c r="P41" i="2"/>
  <c r="R33" i="2"/>
  <c r="Q33" i="2"/>
  <c r="P33" i="2"/>
  <c r="P121" i="2"/>
  <c r="P69" i="2"/>
  <c r="P37" i="2"/>
  <c r="Q141" i="2"/>
  <c r="Q125" i="2"/>
  <c r="Q93" i="2"/>
  <c r="Q77" i="2"/>
  <c r="Q61" i="2"/>
  <c r="Q45" i="2"/>
  <c r="Q29" i="2"/>
  <c r="Q13" i="2"/>
  <c r="R133" i="2"/>
  <c r="R117" i="2"/>
  <c r="I58" i="2"/>
  <c r="H26" i="2"/>
  <c r="I117" i="2"/>
  <c r="H117" i="2"/>
  <c r="R104" i="2"/>
  <c r="Q104" i="2"/>
  <c r="Q80" i="2"/>
  <c r="R80" i="2"/>
  <c r="Q72" i="2"/>
  <c r="P72" i="2"/>
  <c r="Q56" i="2"/>
  <c r="P56" i="2"/>
  <c r="Q24" i="2"/>
  <c r="P24" i="2"/>
  <c r="P104" i="2"/>
  <c r="P88" i="2"/>
  <c r="P80" i="2"/>
  <c r="P68" i="2"/>
  <c r="P52" i="2"/>
  <c r="P36" i="2"/>
  <c r="P20" i="2"/>
  <c r="Q140" i="2"/>
  <c r="Q124" i="2"/>
  <c r="Q108" i="2"/>
  <c r="Q92" i="2"/>
  <c r="Q76" i="2"/>
  <c r="Q60" i="2"/>
  <c r="Q44" i="2"/>
  <c r="Q28" i="2"/>
  <c r="Q12" i="2"/>
  <c r="R132" i="2"/>
  <c r="R116" i="2"/>
  <c r="R100" i="2"/>
  <c r="R128" i="2"/>
  <c r="Q128" i="2"/>
  <c r="R112" i="2"/>
  <c r="Q112" i="2"/>
  <c r="Q96" i="2"/>
  <c r="R96" i="2"/>
  <c r="Q40" i="2"/>
  <c r="P40" i="2"/>
  <c r="Q16" i="2"/>
  <c r="P16" i="2"/>
  <c r="R16" i="2"/>
  <c r="P128" i="2"/>
  <c r="G34" i="2"/>
  <c r="I46" i="2"/>
  <c r="P141" i="2"/>
  <c r="P125" i="2"/>
  <c r="P109" i="2"/>
  <c r="P93" i="2"/>
  <c r="P77" i="2"/>
  <c r="P29" i="2"/>
  <c r="Q133" i="2"/>
  <c r="Q101" i="2"/>
  <c r="Q85" i="2"/>
  <c r="Q53" i="2"/>
  <c r="Q37" i="2"/>
  <c r="Q21" i="2"/>
  <c r="R109" i="2"/>
  <c r="R88" i="2"/>
  <c r="G62" i="2"/>
  <c r="I62" i="2"/>
  <c r="I54" i="2"/>
  <c r="H54" i="2"/>
  <c r="G30" i="2"/>
  <c r="I30" i="2"/>
  <c r="I22" i="2"/>
  <c r="H22" i="2"/>
  <c r="H10" i="2"/>
  <c r="I10" i="2"/>
  <c r="R137" i="2"/>
  <c r="Q137" i="2"/>
  <c r="R129" i="2"/>
  <c r="Q129" i="2"/>
  <c r="R105" i="2"/>
  <c r="Q105" i="2"/>
  <c r="R89" i="2"/>
  <c r="Q89" i="2"/>
  <c r="R81" i="2"/>
  <c r="Q81" i="2"/>
  <c r="R73" i="2"/>
  <c r="Q73" i="2"/>
  <c r="P73" i="2"/>
  <c r="R65" i="2"/>
  <c r="Q65" i="2"/>
  <c r="P65" i="2"/>
  <c r="R57" i="2"/>
  <c r="Q57" i="2"/>
  <c r="P57" i="2"/>
  <c r="R49" i="2"/>
  <c r="Q49" i="2"/>
  <c r="P49" i="2"/>
  <c r="R25" i="2"/>
  <c r="Q25" i="2"/>
  <c r="P25" i="2"/>
  <c r="R17" i="2"/>
  <c r="Q17" i="2"/>
  <c r="P17" i="2"/>
  <c r="R9" i="2"/>
  <c r="Q9" i="2"/>
  <c r="P9" i="2"/>
  <c r="P129" i="2"/>
  <c r="P113" i="2"/>
  <c r="P97" i="2"/>
  <c r="P81" i="2"/>
  <c r="P53" i="2"/>
  <c r="P21" i="2"/>
  <c r="R101" i="2"/>
  <c r="R8" i="2"/>
  <c r="Q8" i="2"/>
  <c r="R136" i="2"/>
  <c r="Q136" i="2"/>
  <c r="R120" i="2"/>
  <c r="Q120" i="2"/>
  <c r="Q64" i="2"/>
  <c r="P64" i="2"/>
  <c r="R64" i="2"/>
  <c r="Q48" i="2"/>
  <c r="P48" i="2"/>
  <c r="R48" i="2"/>
  <c r="Q32" i="2"/>
  <c r="P32" i="2"/>
  <c r="R32" i="2"/>
  <c r="P112" i="2"/>
  <c r="I66" i="2"/>
  <c r="P117" i="2"/>
  <c r="P85" i="2"/>
  <c r="P61" i="2"/>
  <c r="P45" i="2"/>
  <c r="P13" i="2"/>
  <c r="Q69" i="2"/>
  <c r="R36" i="2"/>
  <c r="I133" i="2"/>
  <c r="I42" i="2"/>
  <c r="I38" i="2"/>
  <c r="P140" i="2"/>
  <c r="P132" i="2"/>
  <c r="P124" i="2"/>
  <c r="P116" i="2"/>
  <c r="P108" i="2"/>
  <c r="P100" i="2"/>
  <c r="P92" i="2"/>
  <c r="P84" i="2"/>
  <c r="P76" i="2"/>
  <c r="P60" i="2"/>
  <c r="P44" i="2"/>
  <c r="P28" i="2"/>
  <c r="P12" i="2"/>
  <c r="Q84" i="2"/>
  <c r="Q68" i="2"/>
  <c r="Q52" i="2"/>
  <c r="Q20" i="2"/>
  <c r="R72" i="2"/>
  <c r="R24" i="2"/>
  <c r="R143" i="2"/>
  <c r="Q143" i="2"/>
  <c r="R139" i="2"/>
  <c r="Q139" i="2"/>
  <c r="R135" i="2"/>
  <c r="Q135" i="2"/>
  <c r="R131" i="2"/>
  <c r="Q131" i="2"/>
  <c r="R127" i="2"/>
  <c r="Q127" i="2"/>
  <c r="R123" i="2"/>
  <c r="Q123" i="2"/>
  <c r="R119" i="2"/>
  <c r="Q119" i="2"/>
  <c r="R115" i="2"/>
  <c r="Q115" i="2"/>
  <c r="R111" i="2"/>
  <c r="Q111" i="2"/>
  <c r="R107" i="2"/>
  <c r="Q107" i="2"/>
  <c r="R103" i="2"/>
  <c r="Q103" i="2"/>
  <c r="R99" i="2"/>
  <c r="Q99" i="2"/>
  <c r="R95" i="2"/>
  <c r="Q95" i="2"/>
  <c r="R91" i="2"/>
  <c r="Q91" i="2"/>
  <c r="R87" i="2"/>
  <c r="Q87" i="2"/>
  <c r="R83" i="2"/>
  <c r="Q83" i="2"/>
  <c r="R79" i="2"/>
  <c r="Q79" i="2"/>
  <c r="R75" i="2"/>
  <c r="Q75" i="2"/>
  <c r="P75" i="2"/>
  <c r="R71" i="2"/>
  <c r="Q71" i="2"/>
  <c r="P71" i="2"/>
  <c r="R67" i="2"/>
  <c r="Q67" i="2"/>
  <c r="P67" i="2"/>
  <c r="R63" i="2"/>
  <c r="Q63" i="2"/>
  <c r="P63" i="2"/>
  <c r="R59" i="2"/>
  <c r="Q59" i="2"/>
  <c r="P59" i="2"/>
  <c r="R55" i="2"/>
  <c r="Q55" i="2"/>
  <c r="P55" i="2"/>
  <c r="R51" i="2"/>
  <c r="Q51" i="2"/>
  <c r="P51" i="2"/>
  <c r="R47" i="2"/>
  <c r="Q47" i="2"/>
  <c r="P47" i="2"/>
  <c r="R43" i="2"/>
  <c r="Q43" i="2"/>
  <c r="P43" i="2"/>
  <c r="R39" i="2"/>
  <c r="Q39" i="2"/>
  <c r="P39" i="2"/>
  <c r="R35" i="2"/>
  <c r="Q35" i="2"/>
  <c r="P35" i="2"/>
  <c r="R31" i="2"/>
  <c r="Q31" i="2"/>
  <c r="P31" i="2"/>
  <c r="R27" i="2"/>
  <c r="Q27" i="2"/>
  <c r="P27" i="2"/>
  <c r="R23" i="2"/>
  <c r="Q23" i="2"/>
  <c r="P23" i="2"/>
  <c r="R19" i="2"/>
  <c r="Q19" i="2"/>
  <c r="P19" i="2"/>
  <c r="R15" i="2"/>
  <c r="Q15" i="2"/>
  <c r="P15" i="2"/>
  <c r="R11" i="2"/>
  <c r="Q11" i="2"/>
  <c r="P11" i="2"/>
  <c r="P143" i="2"/>
  <c r="P139" i="2"/>
  <c r="P135" i="2"/>
  <c r="P131" i="2"/>
  <c r="P127" i="2"/>
  <c r="P123" i="2"/>
  <c r="P119" i="2"/>
  <c r="P115" i="2"/>
  <c r="P111" i="2"/>
  <c r="P107" i="2"/>
  <c r="P103" i="2"/>
  <c r="P99" i="2"/>
  <c r="P95" i="2"/>
  <c r="P91" i="2"/>
  <c r="P87" i="2"/>
  <c r="P83" i="2"/>
  <c r="P79" i="2"/>
  <c r="R142" i="2"/>
  <c r="Q142" i="2"/>
  <c r="R138" i="2"/>
  <c r="Q138" i="2"/>
  <c r="R134" i="2"/>
  <c r="Q134" i="2"/>
  <c r="R130" i="2"/>
  <c r="Q130" i="2"/>
  <c r="R126" i="2"/>
  <c r="Q126" i="2"/>
  <c r="R122" i="2"/>
  <c r="Q122" i="2"/>
  <c r="R118" i="2"/>
  <c r="Q118" i="2"/>
  <c r="R114" i="2"/>
  <c r="Q114" i="2"/>
  <c r="R110" i="2"/>
  <c r="Q110" i="2"/>
  <c r="R106" i="2"/>
  <c r="Q106" i="2"/>
  <c r="R102" i="2"/>
  <c r="Q102" i="2"/>
  <c r="R98" i="2"/>
  <c r="Q98" i="2"/>
  <c r="R94" i="2"/>
  <c r="Q94" i="2"/>
  <c r="R90" i="2"/>
  <c r="Q90" i="2"/>
  <c r="R86" i="2"/>
  <c r="Q86" i="2"/>
  <c r="R82" i="2"/>
  <c r="Q82" i="2"/>
  <c r="R78" i="2"/>
  <c r="Q78" i="2"/>
  <c r="R74" i="2"/>
  <c r="Q74" i="2"/>
  <c r="P74" i="2"/>
  <c r="R70" i="2"/>
  <c r="Q70" i="2"/>
  <c r="P70" i="2"/>
  <c r="R66" i="2"/>
  <c r="Q66" i="2"/>
  <c r="P66" i="2"/>
  <c r="R62" i="2"/>
  <c r="Q62" i="2"/>
  <c r="P62" i="2"/>
  <c r="R58" i="2"/>
  <c r="Q58" i="2"/>
  <c r="P58" i="2"/>
  <c r="R54" i="2"/>
  <c r="Q54" i="2"/>
  <c r="P54" i="2"/>
  <c r="R50" i="2"/>
  <c r="Q50" i="2"/>
  <c r="P50" i="2"/>
  <c r="R46" i="2"/>
  <c r="Q46" i="2"/>
  <c r="P46" i="2"/>
  <c r="R42" i="2"/>
  <c r="Q42" i="2"/>
  <c r="P42" i="2"/>
  <c r="R38" i="2"/>
  <c r="Q38" i="2"/>
  <c r="P38" i="2"/>
  <c r="R34" i="2"/>
  <c r="Q34" i="2"/>
  <c r="P34" i="2"/>
  <c r="R30" i="2"/>
  <c r="Q30" i="2"/>
  <c r="P30" i="2"/>
  <c r="R26" i="2"/>
  <c r="Q26" i="2"/>
  <c r="P26" i="2"/>
  <c r="R22" i="2"/>
  <c r="Q22" i="2"/>
  <c r="P22" i="2"/>
  <c r="R18" i="2"/>
  <c r="Q18" i="2"/>
  <c r="P18" i="2"/>
  <c r="R14" i="2"/>
  <c r="Q14" i="2"/>
  <c r="P14" i="2"/>
  <c r="R10" i="2"/>
  <c r="Q10" i="2"/>
  <c r="P10" i="2"/>
  <c r="P142" i="2"/>
  <c r="P138" i="2"/>
  <c r="P134" i="2"/>
  <c r="P130" i="2"/>
  <c r="P126" i="2"/>
  <c r="P122" i="2"/>
  <c r="P118" i="2"/>
  <c r="P114" i="2"/>
  <c r="P110" i="2"/>
  <c r="P106" i="2"/>
  <c r="P102" i="2"/>
  <c r="P98" i="2"/>
  <c r="P94" i="2"/>
  <c r="P90" i="2"/>
  <c r="P86" i="2"/>
  <c r="P82" i="2"/>
  <c r="P78" i="2"/>
  <c r="G138" i="2"/>
  <c r="I138" i="2"/>
  <c r="H134" i="2"/>
  <c r="G134" i="2"/>
  <c r="I134" i="2"/>
  <c r="I126" i="2"/>
  <c r="G126" i="2"/>
  <c r="H126" i="2"/>
  <c r="G114" i="2"/>
  <c r="H114" i="2"/>
  <c r="G106" i="2"/>
  <c r="I106" i="2"/>
  <c r="G94" i="2"/>
  <c r="H94" i="2"/>
  <c r="G90" i="2"/>
  <c r="I90" i="2"/>
  <c r="G78" i="2"/>
  <c r="H78" i="2"/>
  <c r="H129" i="2"/>
  <c r="I129" i="2"/>
  <c r="H93" i="2"/>
  <c r="I93" i="2"/>
  <c r="I89" i="2"/>
  <c r="H89" i="2"/>
  <c r="H77" i="2"/>
  <c r="I77" i="2"/>
  <c r="I65" i="2"/>
  <c r="H65" i="2"/>
  <c r="G65" i="2"/>
  <c r="I57" i="2"/>
  <c r="G57" i="2"/>
  <c r="H57" i="2"/>
  <c r="H45" i="2"/>
  <c r="I45" i="2"/>
  <c r="I41" i="2"/>
  <c r="G41" i="2"/>
  <c r="H41" i="2"/>
  <c r="I33" i="2"/>
  <c r="H33" i="2"/>
  <c r="G33" i="2"/>
  <c r="I25" i="2"/>
  <c r="G25" i="2"/>
  <c r="H25" i="2"/>
  <c r="I17" i="2"/>
  <c r="H17" i="2"/>
  <c r="G17" i="2"/>
  <c r="H13" i="2"/>
  <c r="I13" i="2"/>
  <c r="I9" i="2"/>
  <c r="G9" i="2"/>
  <c r="H9" i="2"/>
  <c r="G129" i="2"/>
  <c r="H133" i="2"/>
  <c r="H90" i="2"/>
  <c r="I141" i="2"/>
  <c r="I94" i="2"/>
  <c r="H118" i="2"/>
  <c r="G118" i="2"/>
  <c r="I118" i="2"/>
  <c r="G98" i="2"/>
  <c r="I98" i="2"/>
  <c r="H98" i="2"/>
  <c r="H86" i="2"/>
  <c r="G86" i="2"/>
  <c r="I74" i="2"/>
  <c r="G74" i="2"/>
  <c r="I137" i="2"/>
  <c r="H137" i="2"/>
  <c r="I97" i="2"/>
  <c r="H97" i="2"/>
  <c r="I81" i="2"/>
  <c r="H81" i="2"/>
  <c r="G69" i="2"/>
  <c r="I69" i="2"/>
  <c r="G53" i="2"/>
  <c r="I53" i="2"/>
  <c r="G37" i="2"/>
  <c r="I37" i="2"/>
  <c r="I140" i="2"/>
  <c r="H140" i="2"/>
  <c r="G140" i="2"/>
  <c r="I136" i="2"/>
  <c r="H136" i="2"/>
  <c r="G136" i="2"/>
  <c r="G141" i="2"/>
  <c r="G125" i="2"/>
  <c r="G109" i="2"/>
  <c r="G93" i="2"/>
  <c r="G77" i="2"/>
  <c r="G13" i="2"/>
  <c r="H106" i="2"/>
  <c r="H85" i="2"/>
  <c r="I114" i="2"/>
  <c r="I86" i="2"/>
  <c r="I142" i="2"/>
  <c r="G142" i="2"/>
  <c r="H142" i="2"/>
  <c r="G130" i="2"/>
  <c r="H130" i="2"/>
  <c r="G122" i="2"/>
  <c r="I122" i="2"/>
  <c r="I110" i="2"/>
  <c r="G110" i="2"/>
  <c r="H110" i="2"/>
  <c r="H102" i="2"/>
  <c r="G102" i="2"/>
  <c r="G82" i="2"/>
  <c r="I82" i="2"/>
  <c r="H82" i="2"/>
  <c r="H70" i="2"/>
  <c r="G70" i="2"/>
  <c r="H138" i="2"/>
  <c r="H74" i="2"/>
  <c r="I102" i="2"/>
  <c r="I70" i="2"/>
  <c r="I121" i="2"/>
  <c r="H121" i="2"/>
  <c r="H113" i="2"/>
  <c r="I113" i="2"/>
  <c r="I105" i="2"/>
  <c r="H105" i="2"/>
  <c r="I73" i="2"/>
  <c r="G73" i="2"/>
  <c r="H73" i="2"/>
  <c r="H61" i="2"/>
  <c r="I61" i="2"/>
  <c r="I49" i="2"/>
  <c r="H49" i="2"/>
  <c r="G49" i="2"/>
  <c r="H29" i="2"/>
  <c r="I29" i="2"/>
  <c r="G21" i="2"/>
  <c r="I21" i="2"/>
  <c r="I8" i="2"/>
  <c r="H8" i="2"/>
  <c r="G8" i="2"/>
  <c r="G137" i="2"/>
  <c r="G121" i="2"/>
  <c r="G105" i="2"/>
  <c r="G89" i="2"/>
  <c r="G29" i="2"/>
  <c r="H122" i="2"/>
  <c r="H101" i="2"/>
  <c r="H37" i="2"/>
  <c r="I130" i="2"/>
  <c r="I109" i="2"/>
  <c r="I78" i="2"/>
  <c r="I124" i="2"/>
  <c r="H124" i="2"/>
  <c r="I120" i="2"/>
  <c r="H120" i="2"/>
  <c r="I116" i="2"/>
  <c r="H116" i="2"/>
  <c r="I112" i="2"/>
  <c r="H112" i="2"/>
  <c r="I108" i="2"/>
  <c r="H108" i="2"/>
  <c r="I104" i="2"/>
  <c r="H104" i="2"/>
  <c r="I100" i="2"/>
  <c r="H100" i="2"/>
  <c r="I96" i="2"/>
  <c r="H96" i="2"/>
  <c r="I92" i="2"/>
  <c r="H92" i="2"/>
  <c r="I88" i="2"/>
  <c r="H88" i="2"/>
  <c r="I84" i="2"/>
  <c r="H84" i="2"/>
  <c r="I80" i="2"/>
  <c r="H80" i="2"/>
  <c r="I76" i="2"/>
  <c r="H76" i="2"/>
  <c r="G76" i="2"/>
  <c r="I72" i="2"/>
  <c r="H72" i="2"/>
  <c r="G72" i="2"/>
  <c r="I68" i="2"/>
  <c r="H68" i="2"/>
  <c r="G68" i="2"/>
  <c r="I64" i="2"/>
  <c r="H64" i="2"/>
  <c r="G64" i="2"/>
  <c r="I60" i="2"/>
  <c r="H60" i="2"/>
  <c r="G60" i="2"/>
  <c r="I56" i="2"/>
  <c r="H56" i="2"/>
  <c r="G56" i="2"/>
  <c r="I52" i="2"/>
  <c r="H52" i="2"/>
  <c r="G52" i="2"/>
  <c r="I48" i="2"/>
  <c r="H48" i="2"/>
  <c r="G48" i="2"/>
  <c r="I44" i="2"/>
  <c r="H44" i="2"/>
  <c r="G44" i="2"/>
  <c r="I40" i="2"/>
  <c r="H40" i="2"/>
  <c r="G40" i="2"/>
  <c r="I36" i="2"/>
  <c r="H36" i="2"/>
  <c r="G36" i="2"/>
  <c r="I32" i="2"/>
  <c r="H32" i="2"/>
  <c r="G32" i="2"/>
  <c r="I28" i="2"/>
  <c r="H28" i="2"/>
  <c r="G28" i="2"/>
  <c r="I24" i="2"/>
  <c r="H24" i="2"/>
  <c r="G24" i="2"/>
  <c r="I20" i="2"/>
  <c r="H20" i="2"/>
  <c r="G20" i="2"/>
  <c r="I16" i="2"/>
  <c r="H16" i="2"/>
  <c r="G16" i="2"/>
  <c r="I12" i="2"/>
  <c r="H12" i="2"/>
  <c r="G12" i="2"/>
  <c r="G124" i="2"/>
  <c r="G120" i="2"/>
  <c r="G116" i="2"/>
  <c r="G112" i="2"/>
  <c r="G108" i="2"/>
  <c r="G104" i="2"/>
  <c r="G100" i="2"/>
  <c r="G96" i="2"/>
  <c r="G92" i="2"/>
  <c r="G88" i="2"/>
  <c r="G84" i="2"/>
  <c r="G80" i="2"/>
  <c r="G75" i="2"/>
  <c r="G59" i="2"/>
  <c r="G54" i="2"/>
  <c r="G43" i="2"/>
  <c r="G38" i="2"/>
  <c r="G27" i="2"/>
  <c r="G22" i="2"/>
  <c r="G11" i="2"/>
  <c r="H131" i="2"/>
  <c r="H115" i="2"/>
  <c r="H99" i="2"/>
  <c r="H83" i="2"/>
  <c r="H67" i="2"/>
  <c r="H62" i="2"/>
  <c r="H51" i="2"/>
  <c r="H46" i="2"/>
  <c r="H35" i="2"/>
  <c r="H30" i="2"/>
  <c r="H19" i="2"/>
  <c r="H14" i="2"/>
  <c r="I139" i="2"/>
  <c r="I123" i="2"/>
  <c r="I107" i="2"/>
  <c r="I132" i="2"/>
  <c r="H132" i="2"/>
  <c r="I128" i="2"/>
  <c r="H128" i="2"/>
  <c r="G143" i="2"/>
  <c r="G139" i="2"/>
  <c r="G135" i="2"/>
  <c r="G131" i="2"/>
  <c r="G127" i="2"/>
  <c r="G123" i="2"/>
  <c r="G119" i="2"/>
  <c r="G115" i="2"/>
  <c r="G111" i="2"/>
  <c r="G107" i="2"/>
  <c r="G103" i="2"/>
  <c r="G99" i="2"/>
  <c r="G95" i="2"/>
  <c r="G91" i="2"/>
  <c r="G87" i="2"/>
  <c r="G83" i="2"/>
  <c r="G79" i="2"/>
  <c r="G63" i="2"/>
  <c r="G58" i="2"/>
  <c r="G47" i="2"/>
  <c r="G42" i="2"/>
  <c r="G31" i="2"/>
  <c r="G26" i="2"/>
  <c r="G15" i="2"/>
  <c r="G10" i="2"/>
  <c r="H103" i="2"/>
  <c r="H87" i="2"/>
  <c r="H71" i="2"/>
  <c r="H66" i="2"/>
  <c r="H55" i="2"/>
  <c r="H50" i="2"/>
  <c r="H39" i="2"/>
  <c r="H34" i="2"/>
  <c r="H23" i="2"/>
  <c r="H18" i="2"/>
  <c r="G67" i="2"/>
  <c r="G51" i="2"/>
  <c r="G35" i="2"/>
  <c r="G19" i="2"/>
  <c r="H91" i="2"/>
  <c r="H75" i="2"/>
  <c r="H59" i="2"/>
  <c r="H43" i="2"/>
  <c r="H27" i="2"/>
  <c r="H11" i="2"/>
  <c r="HQ241" i="1"/>
  <c r="HQ240" i="1"/>
  <c r="HQ239" i="1"/>
  <c r="HQ157" i="1"/>
  <c r="HQ155" i="1"/>
  <c r="HQ146" i="1"/>
  <c r="HQ137" i="1"/>
  <c r="HQ85" i="1"/>
  <c r="HQ11" i="1"/>
  <c r="HQ10" i="1"/>
  <c r="HP240" i="1"/>
  <c r="HK9" i="1"/>
  <c r="HR9" i="1" s="1"/>
  <c r="HS9" i="1" s="1"/>
  <c r="HK12" i="1"/>
  <c r="HR12" i="1" s="1"/>
  <c r="HS12" i="1" s="1"/>
  <c r="HK13" i="1"/>
  <c r="HR13" i="1" s="1"/>
  <c r="HS13" i="1" s="1"/>
  <c r="HK14" i="1"/>
  <c r="HK15" i="1"/>
  <c r="HR15" i="1" s="1"/>
  <c r="HS15" i="1" s="1"/>
  <c r="HK16" i="1"/>
  <c r="HR16" i="1" s="1"/>
  <c r="HS16" i="1" s="1"/>
  <c r="HK17" i="1"/>
  <c r="HR17" i="1" s="1"/>
  <c r="HS17" i="1" s="1"/>
  <c r="HK18" i="1"/>
  <c r="HR18" i="1" s="1"/>
  <c r="HS18" i="1" s="1"/>
  <c r="HK19" i="1"/>
  <c r="HR19" i="1" s="1"/>
  <c r="HS19" i="1" s="1"/>
  <c r="HK20" i="1"/>
  <c r="HR20" i="1" s="1"/>
  <c r="HS20" i="1" s="1"/>
  <c r="HK21" i="1"/>
  <c r="HR21" i="1" s="1"/>
  <c r="HS21" i="1" s="1"/>
  <c r="HK22" i="1"/>
  <c r="HR22" i="1" s="1"/>
  <c r="HS22" i="1" s="1"/>
  <c r="HK23" i="1"/>
  <c r="HK24" i="1"/>
  <c r="HR24" i="1" s="1"/>
  <c r="HS24" i="1" s="1"/>
  <c r="HK25" i="1"/>
  <c r="HR25" i="1" s="1"/>
  <c r="HS25" i="1" s="1"/>
  <c r="HK26" i="1"/>
  <c r="HR26" i="1" s="1"/>
  <c r="HS26" i="1" s="1"/>
  <c r="HK27" i="1"/>
  <c r="HR27" i="1" s="1"/>
  <c r="HS27" i="1" s="1"/>
  <c r="HK28" i="1"/>
  <c r="HR28" i="1" s="1"/>
  <c r="HS28" i="1" s="1"/>
  <c r="HK29" i="1"/>
  <c r="HR29" i="1" s="1"/>
  <c r="HS29" i="1" s="1"/>
  <c r="HK30" i="1"/>
  <c r="HR30" i="1" s="1"/>
  <c r="HS30" i="1" s="1"/>
  <c r="HK31" i="1"/>
  <c r="HR31" i="1" s="1"/>
  <c r="HS31" i="1" s="1"/>
  <c r="HK32" i="1"/>
  <c r="HR32" i="1" s="1"/>
  <c r="HS32" i="1" s="1"/>
  <c r="HK33" i="1"/>
  <c r="HR33" i="1" s="1"/>
  <c r="HS33" i="1" s="1"/>
  <c r="HK34" i="1"/>
  <c r="HR34" i="1" s="1"/>
  <c r="HS34" i="1" s="1"/>
  <c r="HK35" i="1"/>
  <c r="HK36" i="1"/>
  <c r="HR36" i="1" s="1"/>
  <c r="HS36" i="1" s="1"/>
  <c r="HK37" i="1"/>
  <c r="HR37" i="1" s="1"/>
  <c r="HS37" i="1" s="1"/>
  <c r="HK38" i="1"/>
  <c r="HR38" i="1" s="1"/>
  <c r="HS38" i="1" s="1"/>
  <c r="HK39" i="1"/>
  <c r="HR39" i="1" s="1"/>
  <c r="HS39" i="1" s="1"/>
  <c r="HK40" i="1"/>
  <c r="HR40" i="1" s="1"/>
  <c r="HS40" i="1" s="1"/>
  <c r="HK41" i="1"/>
  <c r="HR41" i="1" s="1"/>
  <c r="HS41" i="1" s="1"/>
  <c r="HK42" i="1"/>
  <c r="HR42" i="1" s="1"/>
  <c r="HS42" i="1" s="1"/>
  <c r="HK43" i="1"/>
  <c r="HR43" i="1" s="1"/>
  <c r="HS43" i="1" s="1"/>
  <c r="HK44" i="1"/>
  <c r="HR44" i="1" s="1"/>
  <c r="HS44" i="1" s="1"/>
  <c r="HK45" i="1"/>
  <c r="HR45" i="1" s="1"/>
  <c r="HS45" i="1" s="1"/>
  <c r="HK46" i="1"/>
  <c r="HR46" i="1" s="1"/>
  <c r="HS46" i="1" s="1"/>
  <c r="HK47" i="1"/>
  <c r="HR47" i="1" s="1"/>
  <c r="HS47" i="1" s="1"/>
  <c r="HK48" i="1"/>
  <c r="HR48" i="1" s="1"/>
  <c r="HS48" i="1" s="1"/>
  <c r="HK49" i="1"/>
  <c r="HR49" i="1" s="1"/>
  <c r="HS49" i="1" s="1"/>
  <c r="HK50" i="1"/>
  <c r="HR50" i="1" s="1"/>
  <c r="HS50" i="1" s="1"/>
  <c r="HK51" i="1"/>
  <c r="HK52" i="1"/>
  <c r="HR52" i="1" s="1"/>
  <c r="HS52" i="1" s="1"/>
  <c r="HK53" i="1"/>
  <c r="HR53" i="1" s="1"/>
  <c r="HS53" i="1" s="1"/>
  <c r="HK54" i="1"/>
  <c r="HR54" i="1" s="1"/>
  <c r="HS54" i="1" s="1"/>
  <c r="HK55" i="1"/>
  <c r="HR55" i="1" s="1"/>
  <c r="HS55" i="1" s="1"/>
  <c r="HK56" i="1"/>
  <c r="HR56" i="1" s="1"/>
  <c r="HS56" i="1" s="1"/>
  <c r="HK57" i="1"/>
  <c r="HR57" i="1" s="1"/>
  <c r="HS57" i="1" s="1"/>
  <c r="HK58" i="1"/>
  <c r="HR58" i="1" s="1"/>
  <c r="HS58" i="1" s="1"/>
  <c r="HK59" i="1"/>
  <c r="HK60" i="1"/>
  <c r="HR60" i="1" s="1"/>
  <c r="HS60" i="1" s="1"/>
  <c r="HK61" i="1"/>
  <c r="HR61" i="1" s="1"/>
  <c r="HS61" i="1" s="1"/>
  <c r="HK62" i="1"/>
  <c r="HR62" i="1" s="1"/>
  <c r="HS62" i="1" s="1"/>
  <c r="HK63" i="1"/>
  <c r="HR63" i="1" s="1"/>
  <c r="HS63" i="1" s="1"/>
  <c r="HK64" i="1"/>
  <c r="HK65" i="1"/>
  <c r="HR65" i="1" s="1"/>
  <c r="HS65" i="1" s="1"/>
  <c r="HK66" i="1"/>
  <c r="HR66" i="1" s="1"/>
  <c r="HS66" i="1" s="1"/>
  <c r="HK67" i="1"/>
  <c r="HR67" i="1" s="1"/>
  <c r="HS67" i="1" s="1"/>
  <c r="HK68" i="1"/>
  <c r="HR68" i="1" s="1"/>
  <c r="HS68" i="1" s="1"/>
  <c r="HK69" i="1"/>
  <c r="HR69" i="1" s="1"/>
  <c r="HS69" i="1" s="1"/>
  <c r="HK70" i="1"/>
  <c r="HR70" i="1" s="1"/>
  <c r="HS70" i="1" s="1"/>
  <c r="HK71" i="1"/>
  <c r="HR71" i="1" s="1"/>
  <c r="HS71" i="1" s="1"/>
  <c r="HK72" i="1"/>
  <c r="HR72" i="1" s="1"/>
  <c r="HS72" i="1" s="1"/>
  <c r="HK73" i="1"/>
  <c r="HR73" i="1" s="1"/>
  <c r="HS73" i="1" s="1"/>
  <c r="HK74" i="1"/>
  <c r="HR74" i="1" s="1"/>
  <c r="HS74" i="1" s="1"/>
  <c r="HK75" i="1"/>
  <c r="HR75" i="1" s="1"/>
  <c r="HS75" i="1" s="1"/>
  <c r="HK76" i="1"/>
  <c r="HR76" i="1" s="1"/>
  <c r="HS76" i="1" s="1"/>
  <c r="HK77" i="1"/>
  <c r="HR77" i="1" s="1"/>
  <c r="HS77" i="1" s="1"/>
  <c r="HK78" i="1"/>
  <c r="HR78" i="1" s="1"/>
  <c r="HS78" i="1" s="1"/>
  <c r="HK79" i="1"/>
  <c r="HR79" i="1" s="1"/>
  <c r="HS79" i="1" s="1"/>
  <c r="HK80" i="1"/>
  <c r="HK81" i="1"/>
  <c r="HR81" i="1" s="1"/>
  <c r="HS81" i="1" s="1"/>
  <c r="HK82" i="1"/>
  <c r="HR82" i="1" s="1"/>
  <c r="HS82" i="1" s="1"/>
  <c r="HK83" i="1"/>
  <c r="HK84" i="1"/>
  <c r="HR84" i="1" s="1"/>
  <c r="HS84" i="1" s="1"/>
  <c r="HR86" i="1"/>
  <c r="HS86" i="1" s="1"/>
  <c r="HR88" i="1"/>
  <c r="HS88" i="1" s="1"/>
  <c r="HR89" i="1"/>
  <c r="HS89" i="1" s="1"/>
  <c r="HR90" i="1"/>
  <c r="HS90" i="1" s="1"/>
  <c r="HR92" i="1"/>
  <c r="HS92" i="1" s="1"/>
  <c r="HK93" i="1"/>
  <c r="HR93" i="1" s="1"/>
  <c r="HS93" i="1" s="1"/>
  <c r="HK94" i="1"/>
  <c r="HK95" i="1"/>
  <c r="HR95" i="1" s="1"/>
  <c r="HS95" i="1" s="1"/>
  <c r="HK96" i="1"/>
  <c r="HR96" i="1" s="1"/>
  <c r="HS96" i="1" s="1"/>
  <c r="HK97" i="1"/>
  <c r="HR97" i="1" s="1"/>
  <c r="HS97" i="1" s="1"/>
  <c r="HK98" i="1"/>
  <c r="HR98" i="1" s="1"/>
  <c r="HS98" i="1" s="1"/>
  <c r="HK99" i="1"/>
  <c r="HR99" i="1" s="1"/>
  <c r="HS99" i="1" s="1"/>
  <c r="HK100" i="1"/>
  <c r="HK101" i="1"/>
  <c r="HR101" i="1" s="1"/>
  <c r="HS101" i="1" s="1"/>
  <c r="HK102" i="1"/>
  <c r="HR102" i="1" s="1"/>
  <c r="HS102" i="1" s="1"/>
  <c r="HK103" i="1"/>
  <c r="HR103" i="1" s="1"/>
  <c r="HS103" i="1" s="1"/>
  <c r="HK104" i="1"/>
  <c r="HK105" i="1"/>
  <c r="HR105" i="1" s="1"/>
  <c r="HS105" i="1" s="1"/>
  <c r="HK106" i="1"/>
  <c r="HR106" i="1" s="1"/>
  <c r="HS106" i="1" s="1"/>
  <c r="HK108" i="1"/>
  <c r="HK109" i="1"/>
  <c r="HR109" i="1" s="1"/>
  <c r="HS109" i="1" s="1"/>
  <c r="HK110" i="1"/>
  <c r="HR110" i="1" s="1"/>
  <c r="HS110" i="1" s="1"/>
  <c r="HK111" i="1"/>
  <c r="HR111" i="1" s="1"/>
  <c r="HS111" i="1" s="1"/>
  <c r="HK112" i="1"/>
  <c r="HR112" i="1" s="1"/>
  <c r="HS112" i="1" s="1"/>
  <c r="HK113" i="1"/>
  <c r="HR113" i="1" s="1"/>
  <c r="HS113" i="1" s="1"/>
  <c r="HK114" i="1"/>
  <c r="HR114" i="1" s="1"/>
  <c r="HS114" i="1" s="1"/>
  <c r="HK115" i="1"/>
  <c r="HK116" i="1"/>
  <c r="HR116" i="1" s="1"/>
  <c r="HS116" i="1" s="1"/>
  <c r="HK117" i="1"/>
  <c r="HR117" i="1" s="1"/>
  <c r="HS117" i="1" s="1"/>
  <c r="HK118" i="1"/>
  <c r="HR118" i="1" s="1"/>
  <c r="HS118" i="1" s="1"/>
  <c r="HK119" i="1"/>
  <c r="HK120" i="1"/>
  <c r="HR120" i="1" s="1"/>
  <c r="HS120" i="1" s="1"/>
  <c r="HK121" i="1"/>
  <c r="HR121" i="1" s="1"/>
  <c r="HS121" i="1" s="1"/>
  <c r="HK122" i="1"/>
  <c r="HK123" i="1"/>
  <c r="HR123" i="1" s="1"/>
  <c r="HS123" i="1" s="1"/>
  <c r="HK124" i="1"/>
  <c r="HK125" i="1"/>
  <c r="HR125" i="1" s="1"/>
  <c r="HS125" i="1" s="1"/>
  <c r="HK126" i="1"/>
  <c r="HR126" i="1" s="1"/>
  <c r="HS126" i="1" s="1"/>
  <c r="HK127" i="1"/>
  <c r="HR127" i="1" s="1"/>
  <c r="HS127" i="1" s="1"/>
  <c r="HK128" i="1"/>
  <c r="HR128" i="1" s="1"/>
  <c r="HS128" i="1" s="1"/>
  <c r="HK129" i="1"/>
  <c r="HK130" i="1"/>
  <c r="HR130" i="1" s="1"/>
  <c r="HS130" i="1" s="1"/>
  <c r="HK131" i="1"/>
  <c r="HK132" i="1"/>
  <c r="HK133" i="1"/>
  <c r="HK134" i="1"/>
  <c r="HR134" i="1" s="1"/>
  <c r="HS134" i="1" s="1"/>
  <c r="HK135" i="1"/>
  <c r="HK136" i="1"/>
  <c r="HK138" i="1"/>
  <c r="HK139" i="1"/>
  <c r="HR139" i="1" s="1"/>
  <c r="HS139" i="1" s="1"/>
  <c r="HK140" i="1"/>
  <c r="HK141" i="1"/>
  <c r="HR141" i="1" s="1"/>
  <c r="HS141" i="1" s="1"/>
  <c r="HK142" i="1"/>
  <c r="HR142" i="1" s="1"/>
  <c r="HS142" i="1" s="1"/>
  <c r="HK143" i="1"/>
  <c r="HK144" i="1"/>
  <c r="HK145" i="1"/>
  <c r="HK147" i="1"/>
  <c r="HK148" i="1"/>
  <c r="HK149" i="1"/>
  <c r="HR149" i="1" s="1"/>
  <c r="HS149" i="1" s="1"/>
  <c r="HK150" i="1"/>
  <c r="HK151" i="1"/>
  <c r="HK152" i="1"/>
  <c r="HK153" i="1"/>
  <c r="HR153" i="1" s="1"/>
  <c r="HS153" i="1" s="1"/>
  <c r="HK154" i="1"/>
  <c r="HK156" i="1"/>
  <c r="HK158" i="1"/>
  <c r="HK159" i="1"/>
  <c r="HR159" i="1" s="1"/>
  <c r="HS159" i="1" s="1"/>
  <c r="HK160" i="1"/>
  <c r="HR160" i="1" s="1"/>
  <c r="HS160" i="1" s="1"/>
  <c r="HK161" i="1"/>
  <c r="HK162" i="1"/>
  <c r="HR162" i="1" s="1"/>
  <c r="HS162" i="1" s="1"/>
  <c r="HK163" i="1"/>
  <c r="HK164" i="1"/>
  <c r="HK165" i="1"/>
  <c r="HK166" i="1"/>
  <c r="HR166" i="1" s="1"/>
  <c r="HS166" i="1" s="1"/>
  <c r="HK167" i="1"/>
  <c r="HK168" i="1"/>
  <c r="HK169" i="1"/>
  <c r="HR169" i="1" s="1"/>
  <c r="HS169" i="1" s="1"/>
  <c r="HK170" i="1"/>
  <c r="HK171" i="1"/>
  <c r="HR171" i="1" s="1"/>
  <c r="HS171" i="1" s="1"/>
  <c r="HK172" i="1"/>
  <c r="HK173" i="1"/>
  <c r="HR173" i="1" s="1"/>
  <c r="HS173" i="1" s="1"/>
  <c r="HK174" i="1"/>
  <c r="HR174" i="1" s="1"/>
  <c r="HS174" i="1" s="1"/>
  <c r="HK175" i="1"/>
  <c r="HK176" i="1"/>
  <c r="HK177" i="1"/>
  <c r="HK178" i="1"/>
  <c r="HR178" i="1" s="1"/>
  <c r="HS178" i="1" s="1"/>
  <c r="HK179" i="1"/>
  <c r="HK180" i="1"/>
  <c r="HR180" i="1" s="1"/>
  <c r="HS180" i="1" s="1"/>
  <c r="HK181" i="1"/>
  <c r="HR181" i="1" s="1"/>
  <c r="HS181" i="1" s="1"/>
  <c r="HK182" i="1"/>
  <c r="HR182" i="1" s="1"/>
  <c r="HS182" i="1" s="1"/>
  <c r="HK183" i="1"/>
  <c r="HK184" i="1"/>
  <c r="HK185" i="1"/>
  <c r="HR185" i="1" s="1"/>
  <c r="HS185" i="1" s="1"/>
  <c r="HK186" i="1"/>
  <c r="HK187" i="1"/>
  <c r="HR187" i="1" s="1"/>
  <c r="HS187" i="1" s="1"/>
  <c r="HK188" i="1"/>
  <c r="HK189" i="1"/>
  <c r="HR189" i="1" s="1"/>
  <c r="HS189" i="1" s="1"/>
  <c r="HK190" i="1"/>
  <c r="HR190" i="1" s="1"/>
  <c r="HS190" i="1" s="1"/>
  <c r="HK191" i="1"/>
  <c r="HR191" i="1" s="1"/>
  <c r="HS191" i="1" s="1"/>
  <c r="HK192" i="1"/>
  <c r="HR192" i="1" s="1"/>
  <c r="HS192" i="1" s="1"/>
  <c r="HK193" i="1"/>
  <c r="HK194" i="1"/>
  <c r="HR194" i="1" s="1"/>
  <c r="HS194" i="1" s="1"/>
  <c r="HK195" i="1"/>
  <c r="HK196" i="1"/>
  <c r="HK197" i="1"/>
  <c r="HK198" i="1"/>
  <c r="HK199" i="1"/>
  <c r="HK200" i="1"/>
  <c r="HR200" i="1" s="1"/>
  <c r="HS200" i="1" s="1"/>
  <c r="HK201" i="1"/>
  <c r="HR201" i="1" s="1"/>
  <c r="HS201" i="1" s="1"/>
  <c r="HK202" i="1"/>
  <c r="HK203" i="1"/>
  <c r="HK204" i="1"/>
  <c r="HK205" i="1"/>
  <c r="HK206" i="1"/>
  <c r="HK207" i="1"/>
  <c r="HK208" i="1"/>
  <c r="HR208" i="1" s="1"/>
  <c r="HS208" i="1" s="1"/>
  <c r="HK209" i="1"/>
  <c r="HR209" i="1" s="1"/>
  <c r="HS209" i="1" s="1"/>
  <c r="HK210" i="1"/>
  <c r="HK211" i="1"/>
  <c r="HK212" i="1"/>
  <c r="HK213" i="1"/>
  <c r="HK214" i="1"/>
  <c r="HK215" i="1"/>
  <c r="HK216" i="1"/>
  <c r="HR216" i="1" s="1"/>
  <c r="HS216" i="1" s="1"/>
  <c r="HK217" i="1"/>
  <c r="HR217" i="1" s="1"/>
  <c r="HS217" i="1" s="1"/>
  <c r="HK218" i="1"/>
  <c r="HK219" i="1"/>
  <c r="HK220" i="1"/>
  <c r="HK221" i="1"/>
  <c r="HK222" i="1"/>
  <c r="HK223" i="1"/>
  <c r="HK224" i="1"/>
  <c r="HR224" i="1" s="1"/>
  <c r="HS224" i="1" s="1"/>
  <c r="HK225" i="1"/>
  <c r="HK226" i="1"/>
  <c r="HK227" i="1"/>
  <c r="HK228" i="1"/>
  <c r="HK229" i="1"/>
  <c r="HK230" i="1"/>
  <c r="HK231" i="1"/>
  <c r="HK232" i="1"/>
  <c r="HK233" i="1"/>
  <c r="HK234" i="1"/>
  <c r="HK235" i="1"/>
  <c r="HK236" i="1"/>
  <c r="HK237" i="1"/>
  <c r="HK238" i="1"/>
  <c r="HO239" i="1"/>
  <c r="HO240" i="1"/>
  <c r="HP241" i="1"/>
  <c r="HK242" i="1"/>
  <c r="HK243" i="1"/>
  <c r="HK8" i="1"/>
  <c r="HH241" i="1"/>
  <c r="HH240" i="1"/>
  <c r="HH239" i="1"/>
  <c r="HH157" i="1"/>
  <c r="HH155" i="1"/>
  <c r="HH146" i="1"/>
  <c r="HH137" i="1"/>
  <c r="HH85" i="1"/>
  <c r="HH11" i="1"/>
  <c r="HH10" i="1"/>
  <c r="HF155" i="1"/>
  <c r="HF240" i="1"/>
  <c r="HG241" i="1"/>
  <c r="HB9" i="1"/>
  <c r="HI9" i="1" s="1"/>
  <c r="HJ9" i="1" s="1"/>
  <c r="HB12" i="1"/>
  <c r="HI12" i="1" s="1"/>
  <c r="HJ12" i="1" s="1"/>
  <c r="HB13" i="1"/>
  <c r="HI13" i="1" s="1"/>
  <c r="HJ13" i="1" s="1"/>
  <c r="HB14" i="1"/>
  <c r="HI14" i="1" s="1"/>
  <c r="HJ14" i="1" s="1"/>
  <c r="HB15" i="1"/>
  <c r="HI15" i="1" s="1"/>
  <c r="HJ15" i="1" s="1"/>
  <c r="HB16" i="1"/>
  <c r="HI16" i="1" s="1"/>
  <c r="HJ16" i="1" s="1"/>
  <c r="HB17" i="1"/>
  <c r="HI17" i="1" s="1"/>
  <c r="HJ17" i="1" s="1"/>
  <c r="HB18" i="1"/>
  <c r="HB19" i="1"/>
  <c r="HB20" i="1"/>
  <c r="HI20" i="1" s="1"/>
  <c r="HJ20" i="1" s="1"/>
  <c r="HB21" i="1"/>
  <c r="HI21" i="1" s="1"/>
  <c r="HJ21" i="1" s="1"/>
  <c r="HB22" i="1"/>
  <c r="HI22" i="1" s="1"/>
  <c r="HJ22" i="1" s="1"/>
  <c r="HB23" i="1"/>
  <c r="HI23" i="1" s="1"/>
  <c r="HJ23" i="1" s="1"/>
  <c r="HB24" i="1"/>
  <c r="HI24" i="1" s="1"/>
  <c r="HJ24" i="1" s="1"/>
  <c r="HB25" i="1"/>
  <c r="HI25" i="1" s="1"/>
  <c r="HJ25" i="1" s="1"/>
  <c r="HB26" i="1"/>
  <c r="HI26" i="1" s="1"/>
  <c r="HJ26" i="1" s="1"/>
  <c r="HB27" i="1"/>
  <c r="HI27" i="1" s="1"/>
  <c r="HJ27" i="1" s="1"/>
  <c r="HB28" i="1"/>
  <c r="HB29" i="1"/>
  <c r="HI29" i="1" s="1"/>
  <c r="HJ29" i="1" s="1"/>
  <c r="HB30" i="1"/>
  <c r="HI30" i="1" s="1"/>
  <c r="HJ30" i="1" s="1"/>
  <c r="HB31" i="1"/>
  <c r="HI31" i="1" s="1"/>
  <c r="HJ31" i="1" s="1"/>
  <c r="HB32" i="1"/>
  <c r="HI32" i="1" s="1"/>
  <c r="HJ32" i="1" s="1"/>
  <c r="HB33" i="1"/>
  <c r="HI33" i="1" s="1"/>
  <c r="HJ33" i="1" s="1"/>
  <c r="HB34" i="1"/>
  <c r="HI34" i="1" s="1"/>
  <c r="HJ34" i="1" s="1"/>
  <c r="HB35" i="1"/>
  <c r="HB36" i="1"/>
  <c r="HI36" i="1" s="1"/>
  <c r="HJ36" i="1" s="1"/>
  <c r="HB37" i="1"/>
  <c r="HI37" i="1" s="1"/>
  <c r="HJ37" i="1" s="1"/>
  <c r="HB38" i="1"/>
  <c r="HI38" i="1" s="1"/>
  <c r="HJ38" i="1" s="1"/>
  <c r="HB39" i="1"/>
  <c r="HB40" i="1"/>
  <c r="HB41" i="1"/>
  <c r="HI41" i="1" s="1"/>
  <c r="HJ41" i="1" s="1"/>
  <c r="HB42" i="1"/>
  <c r="HI42" i="1" s="1"/>
  <c r="HJ42" i="1" s="1"/>
  <c r="HB43" i="1"/>
  <c r="HI43" i="1" s="1"/>
  <c r="HJ43" i="1" s="1"/>
  <c r="HB44" i="1"/>
  <c r="HI44" i="1" s="1"/>
  <c r="HJ44" i="1" s="1"/>
  <c r="HB45" i="1"/>
  <c r="HI45" i="1" s="1"/>
  <c r="HJ45" i="1" s="1"/>
  <c r="HB46" i="1"/>
  <c r="HI46" i="1" s="1"/>
  <c r="HJ46" i="1" s="1"/>
  <c r="HB47" i="1"/>
  <c r="HI47" i="1" s="1"/>
  <c r="HJ47" i="1" s="1"/>
  <c r="HB48" i="1"/>
  <c r="HI48" i="1" s="1"/>
  <c r="HJ48" i="1" s="1"/>
  <c r="HB49" i="1"/>
  <c r="HI49" i="1" s="1"/>
  <c r="HJ49" i="1" s="1"/>
  <c r="HB50" i="1"/>
  <c r="HB51" i="1"/>
  <c r="HB52" i="1"/>
  <c r="HI52" i="1" s="1"/>
  <c r="HJ52" i="1" s="1"/>
  <c r="HI53" i="1"/>
  <c r="HJ53" i="1" s="1"/>
  <c r="HB54" i="1"/>
  <c r="HI54" i="1" s="1"/>
  <c r="HJ54" i="1" s="1"/>
  <c r="HB55" i="1"/>
  <c r="HI55" i="1" s="1"/>
  <c r="HJ55" i="1" s="1"/>
  <c r="HB56" i="1"/>
  <c r="HI56" i="1" s="1"/>
  <c r="HJ56" i="1" s="1"/>
  <c r="HB57" i="1"/>
  <c r="HI57" i="1" s="1"/>
  <c r="HJ57" i="1" s="1"/>
  <c r="HB58" i="1"/>
  <c r="HI58" i="1" s="1"/>
  <c r="HJ58" i="1" s="1"/>
  <c r="HB59" i="1"/>
  <c r="HI59" i="1" s="1"/>
  <c r="HJ59" i="1" s="1"/>
  <c r="HB60" i="1"/>
  <c r="HB61" i="1"/>
  <c r="HI61" i="1" s="1"/>
  <c r="HJ61" i="1" s="1"/>
  <c r="HB62" i="1"/>
  <c r="HI62" i="1" s="1"/>
  <c r="HJ62" i="1" s="1"/>
  <c r="HB63" i="1"/>
  <c r="HI63" i="1" s="1"/>
  <c r="HJ63" i="1" s="1"/>
  <c r="HB64" i="1"/>
  <c r="HI64" i="1" s="1"/>
  <c r="HJ64" i="1" s="1"/>
  <c r="HI65" i="1"/>
  <c r="HJ65" i="1" s="1"/>
  <c r="HB66" i="1"/>
  <c r="HI66" i="1" s="1"/>
  <c r="HJ66" i="1" s="1"/>
  <c r="HB67" i="1"/>
  <c r="HB68" i="1"/>
  <c r="HI68" i="1" s="1"/>
  <c r="HJ68" i="1" s="1"/>
  <c r="HB69" i="1"/>
  <c r="HI69" i="1" s="1"/>
  <c r="HJ69" i="1" s="1"/>
  <c r="HB70" i="1"/>
  <c r="HI70" i="1" s="1"/>
  <c r="HJ70" i="1" s="1"/>
  <c r="HB71" i="1"/>
  <c r="HB72" i="1"/>
  <c r="HB73" i="1"/>
  <c r="HI73" i="1" s="1"/>
  <c r="HJ73" i="1" s="1"/>
  <c r="HB74" i="1"/>
  <c r="HI74" i="1" s="1"/>
  <c r="HJ74" i="1" s="1"/>
  <c r="HB75" i="1"/>
  <c r="HI75" i="1" s="1"/>
  <c r="HJ75" i="1" s="1"/>
  <c r="HB76" i="1"/>
  <c r="HI76" i="1" s="1"/>
  <c r="HJ76" i="1" s="1"/>
  <c r="HB77" i="1"/>
  <c r="HI77" i="1" s="1"/>
  <c r="HJ77" i="1" s="1"/>
  <c r="HB78" i="1"/>
  <c r="HI78" i="1" s="1"/>
  <c r="HJ78" i="1" s="1"/>
  <c r="HB79" i="1"/>
  <c r="HI79" i="1" s="1"/>
  <c r="HJ79" i="1" s="1"/>
  <c r="HB80" i="1"/>
  <c r="HI80" i="1" s="1"/>
  <c r="HJ80" i="1" s="1"/>
  <c r="HB81" i="1"/>
  <c r="HI81" i="1" s="1"/>
  <c r="HJ81" i="1" s="1"/>
  <c r="HB82" i="1"/>
  <c r="HB83" i="1"/>
  <c r="HB84" i="1"/>
  <c r="HI84" i="1" s="1"/>
  <c r="HJ84" i="1" s="1"/>
  <c r="HB86" i="1"/>
  <c r="HI86" i="1" s="1"/>
  <c r="HJ86" i="1" s="1"/>
  <c r="HB87" i="1"/>
  <c r="HI87" i="1" s="1"/>
  <c r="HJ87" i="1" s="1"/>
  <c r="HB88" i="1"/>
  <c r="HI88" i="1" s="1"/>
  <c r="HJ88" i="1" s="1"/>
  <c r="HB89" i="1"/>
  <c r="HI89" i="1" s="1"/>
  <c r="HJ89" i="1" s="1"/>
  <c r="HB90" i="1"/>
  <c r="HI90" i="1" s="1"/>
  <c r="HJ90" i="1" s="1"/>
  <c r="HB91" i="1"/>
  <c r="HI91" i="1" s="1"/>
  <c r="HJ91" i="1" s="1"/>
  <c r="HB92" i="1"/>
  <c r="HB93" i="1"/>
  <c r="HI93" i="1" s="1"/>
  <c r="HJ93" i="1" s="1"/>
  <c r="HB94" i="1"/>
  <c r="HI94" i="1" s="1"/>
  <c r="HJ94" i="1" s="1"/>
  <c r="HB95" i="1"/>
  <c r="HI95" i="1" s="1"/>
  <c r="HJ95" i="1" s="1"/>
  <c r="HB96" i="1"/>
  <c r="HI96" i="1" s="1"/>
  <c r="HJ96" i="1" s="1"/>
  <c r="HB97" i="1"/>
  <c r="HI97" i="1" s="1"/>
  <c r="HJ97" i="1" s="1"/>
  <c r="HB98" i="1"/>
  <c r="HI98" i="1" s="1"/>
  <c r="HJ98" i="1" s="1"/>
  <c r="HB99" i="1"/>
  <c r="HB100" i="1"/>
  <c r="HI100" i="1" s="1"/>
  <c r="HJ100" i="1" s="1"/>
  <c r="HB101" i="1"/>
  <c r="HI101" i="1" s="1"/>
  <c r="HJ101" i="1" s="1"/>
  <c r="HB102" i="1"/>
  <c r="HI102" i="1" s="1"/>
  <c r="HJ102" i="1" s="1"/>
  <c r="HB103" i="1"/>
  <c r="HB104" i="1"/>
  <c r="HB105" i="1"/>
  <c r="HI105" i="1" s="1"/>
  <c r="HJ105" i="1" s="1"/>
  <c r="HB106" i="1"/>
  <c r="HI106" i="1" s="1"/>
  <c r="HJ106" i="1" s="1"/>
  <c r="HB107" i="1"/>
  <c r="HI107" i="1" s="1"/>
  <c r="HJ107" i="1" s="1"/>
  <c r="HB108" i="1"/>
  <c r="HI108" i="1" s="1"/>
  <c r="HJ108" i="1" s="1"/>
  <c r="HB109" i="1"/>
  <c r="HI109" i="1" s="1"/>
  <c r="HJ109" i="1" s="1"/>
  <c r="HB110" i="1"/>
  <c r="HI110" i="1" s="1"/>
  <c r="HJ110" i="1" s="1"/>
  <c r="HB111" i="1"/>
  <c r="HI111" i="1" s="1"/>
  <c r="HJ111" i="1" s="1"/>
  <c r="HB112" i="1"/>
  <c r="HI112" i="1" s="1"/>
  <c r="HJ112" i="1" s="1"/>
  <c r="HB113" i="1"/>
  <c r="HI113" i="1" s="1"/>
  <c r="HJ113" i="1" s="1"/>
  <c r="HB114" i="1"/>
  <c r="HB115" i="1"/>
  <c r="HB116" i="1"/>
  <c r="HI116" i="1" s="1"/>
  <c r="HJ116" i="1" s="1"/>
  <c r="HB117" i="1"/>
  <c r="HI117" i="1" s="1"/>
  <c r="HJ117" i="1" s="1"/>
  <c r="HB118" i="1"/>
  <c r="HI118" i="1" s="1"/>
  <c r="HJ118" i="1" s="1"/>
  <c r="HB119" i="1"/>
  <c r="HI119" i="1" s="1"/>
  <c r="HJ119" i="1" s="1"/>
  <c r="HB120" i="1"/>
  <c r="HI120" i="1" s="1"/>
  <c r="HJ120" i="1" s="1"/>
  <c r="HB121" i="1"/>
  <c r="HI121" i="1" s="1"/>
  <c r="HJ121" i="1" s="1"/>
  <c r="HB122" i="1"/>
  <c r="HB123" i="1"/>
  <c r="HB124" i="1"/>
  <c r="HB125" i="1"/>
  <c r="HB126" i="1"/>
  <c r="HI126" i="1" s="1"/>
  <c r="HJ126" i="1" s="1"/>
  <c r="HB127" i="1"/>
  <c r="HB128" i="1"/>
  <c r="HB129" i="1"/>
  <c r="HB130" i="1"/>
  <c r="HB131" i="1"/>
  <c r="HB132" i="1"/>
  <c r="HB133" i="1"/>
  <c r="HB134" i="1"/>
  <c r="HI134" i="1" s="1"/>
  <c r="HJ134" i="1" s="1"/>
  <c r="HB135" i="1"/>
  <c r="HB136" i="1"/>
  <c r="HF137" i="1"/>
  <c r="HB138" i="1"/>
  <c r="HI138" i="1" s="1"/>
  <c r="HJ138" i="1" s="1"/>
  <c r="HB139" i="1"/>
  <c r="HB140" i="1"/>
  <c r="HB141" i="1"/>
  <c r="HB142" i="1"/>
  <c r="HI142" i="1" s="1"/>
  <c r="HJ142" i="1" s="1"/>
  <c r="HB143" i="1"/>
  <c r="HB144" i="1"/>
  <c r="HB145" i="1"/>
  <c r="HB147" i="1"/>
  <c r="HB148" i="1"/>
  <c r="HB149" i="1"/>
  <c r="HB150" i="1"/>
  <c r="HI150" i="1" s="1"/>
  <c r="HJ150" i="1" s="1"/>
  <c r="HB151" i="1"/>
  <c r="HB152" i="1"/>
  <c r="HB153" i="1"/>
  <c r="HB154" i="1"/>
  <c r="HB156" i="1"/>
  <c r="HF157" i="1"/>
  <c r="HB158" i="1"/>
  <c r="HI158" i="1" s="1"/>
  <c r="HJ158" i="1" s="1"/>
  <c r="HB159" i="1"/>
  <c r="HB160" i="1"/>
  <c r="HB161" i="1"/>
  <c r="HB162" i="1"/>
  <c r="HI162" i="1" s="1"/>
  <c r="HJ162" i="1" s="1"/>
  <c r="HB163" i="1"/>
  <c r="HB164" i="1"/>
  <c r="HB165" i="1"/>
  <c r="HB166" i="1"/>
  <c r="HI166" i="1" s="1"/>
  <c r="HJ166" i="1" s="1"/>
  <c r="HB167" i="1"/>
  <c r="HB168" i="1"/>
  <c r="HB169" i="1"/>
  <c r="HB170" i="1"/>
  <c r="HB171" i="1"/>
  <c r="HB172" i="1"/>
  <c r="HB173" i="1"/>
  <c r="HB174" i="1"/>
  <c r="HI174" i="1" s="1"/>
  <c r="HJ174" i="1" s="1"/>
  <c r="HB175" i="1"/>
  <c r="HB176" i="1"/>
  <c r="HB177" i="1"/>
  <c r="HB178" i="1"/>
  <c r="HB179" i="1"/>
  <c r="HB180" i="1"/>
  <c r="HB181" i="1"/>
  <c r="HB182" i="1"/>
  <c r="HI182" i="1" s="1"/>
  <c r="HJ182" i="1" s="1"/>
  <c r="HB183" i="1"/>
  <c r="HB184" i="1"/>
  <c r="HB185" i="1"/>
  <c r="HB186" i="1"/>
  <c r="HB187" i="1"/>
  <c r="HB188" i="1"/>
  <c r="HB189" i="1"/>
  <c r="HB190" i="1"/>
  <c r="HI190" i="1" s="1"/>
  <c r="HJ190" i="1" s="1"/>
  <c r="HB191" i="1"/>
  <c r="HB192" i="1"/>
  <c r="HB193" i="1"/>
  <c r="HB194" i="1"/>
  <c r="HI194" i="1" s="1"/>
  <c r="HJ194" i="1" s="1"/>
  <c r="HB195" i="1"/>
  <c r="HB196" i="1"/>
  <c r="HB197" i="1"/>
  <c r="HB198" i="1"/>
  <c r="HI198" i="1" s="1"/>
  <c r="HJ198" i="1" s="1"/>
  <c r="HB199" i="1"/>
  <c r="HB200" i="1"/>
  <c r="HB201" i="1"/>
  <c r="HB202" i="1"/>
  <c r="HI202" i="1" s="1"/>
  <c r="HJ202" i="1" s="1"/>
  <c r="HB203" i="1"/>
  <c r="HB204" i="1"/>
  <c r="HB205" i="1"/>
  <c r="HB206" i="1"/>
  <c r="HI206" i="1" s="1"/>
  <c r="HJ206" i="1" s="1"/>
  <c r="HB207" i="1"/>
  <c r="HB208" i="1"/>
  <c r="HB209" i="1"/>
  <c r="HB210" i="1"/>
  <c r="HB211" i="1"/>
  <c r="HB212" i="1"/>
  <c r="HB213" i="1"/>
  <c r="HB214" i="1"/>
  <c r="HB215" i="1"/>
  <c r="HB216" i="1"/>
  <c r="HB217" i="1"/>
  <c r="HB218" i="1"/>
  <c r="HB219" i="1"/>
  <c r="HB220" i="1"/>
  <c r="HB221" i="1"/>
  <c r="HB222" i="1"/>
  <c r="HB223" i="1"/>
  <c r="HB224" i="1"/>
  <c r="HB225" i="1"/>
  <c r="HB226" i="1"/>
  <c r="HB227" i="1"/>
  <c r="HB228" i="1"/>
  <c r="HB229" i="1"/>
  <c r="HB230" i="1"/>
  <c r="HB231" i="1"/>
  <c r="HB232" i="1"/>
  <c r="HB233" i="1"/>
  <c r="HB234" i="1"/>
  <c r="HB235" i="1"/>
  <c r="HB236" i="1"/>
  <c r="HB237" i="1"/>
  <c r="HB238" i="1"/>
  <c r="HF239" i="1"/>
  <c r="HG240" i="1"/>
  <c r="HB242" i="1"/>
  <c r="HB243" i="1"/>
  <c r="HB8" i="1"/>
  <c r="GY241" i="1"/>
  <c r="GY240" i="1"/>
  <c r="GY239" i="1"/>
  <c r="GY157" i="1"/>
  <c r="GY155" i="1"/>
  <c r="GY146" i="1"/>
  <c r="GY137" i="1"/>
  <c r="GY85" i="1"/>
  <c r="GY11" i="1"/>
  <c r="GY10" i="1"/>
  <c r="GW10" i="1"/>
  <c r="GX10" i="1"/>
  <c r="GW11" i="1"/>
  <c r="GX11" i="1"/>
  <c r="GW85" i="1"/>
  <c r="GX85" i="1"/>
  <c r="GW137" i="1"/>
  <c r="GX137" i="1"/>
  <c r="GW146" i="1"/>
  <c r="GX146" i="1"/>
  <c r="GW155" i="1"/>
  <c r="GX155" i="1"/>
  <c r="GW157" i="1"/>
  <c r="GX157" i="1"/>
  <c r="GW239" i="1"/>
  <c r="GX239" i="1"/>
  <c r="GW240" i="1"/>
  <c r="GX240" i="1"/>
  <c r="GW241" i="1"/>
  <c r="GX241" i="1"/>
  <c r="GS9" i="1"/>
  <c r="GZ9" i="1" s="1"/>
  <c r="HA9" i="1" s="1"/>
  <c r="GS12" i="1"/>
  <c r="GS13" i="1"/>
  <c r="GZ13" i="1" s="1"/>
  <c r="HA13" i="1" s="1"/>
  <c r="GS14" i="1"/>
  <c r="GZ14" i="1" s="1"/>
  <c r="HA14" i="1" s="1"/>
  <c r="GS15" i="1"/>
  <c r="GZ15" i="1" s="1"/>
  <c r="HA15" i="1" s="1"/>
  <c r="GS16" i="1"/>
  <c r="GS17" i="1"/>
  <c r="GZ17" i="1" s="1"/>
  <c r="HA17" i="1" s="1"/>
  <c r="GS18" i="1"/>
  <c r="GZ18" i="1" s="1"/>
  <c r="HA18" i="1" s="1"/>
  <c r="GS19" i="1"/>
  <c r="GS20" i="1"/>
  <c r="GS21" i="1"/>
  <c r="GZ21" i="1" s="1"/>
  <c r="HA21" i="1" s="1"/>
  <c r="GS22" i="1"/>
  <c r="GZ22" i="1" s="1"/>
  <c r="HA22" i="1" s="1"/>
  <c r="GS23" i="1"/>
  <c r="GZ23" i="1" s="1"/>
  <c r="HA23" i="1" s="1"/>
  <c r="GS24" i="1"/>
  <c r="GS25" i="1"/>
  <c r="GZ25" i="1" s="1"/>
  <c r="HA25" i="1" s="1"/>
  <c r="GS26" i="1"/>
  <c r="GZ26" i="1" s="1"/>
  <c r="HA26" i="1" s="1"/>
  <c r="GS27" i="1"/>
  <c r="GS28" i="1"/>
  <c r="GZ28" i="1" s="1"/>
  <c r="HA28" i="1" s="1"/>
  <c r="GS29" i="1"/>
  <c r="GZ29" i="1" s="1"/>
  <c r="HA29" i="1" s="1"/>
  <c r="GS30" i="1"/>
  <c r="GZ30" i="1" s="1"/>
  <c r="HA30" i="1" s="1"/>
  <c r="GS31" i="1"/>
  <c r="GS32" i="1"/>
  <c r="GZ32" i="1" s="1"/>
  <c r="HA32" i="1" s="1"/>
  <c r="GS33" i="1"/>
  <c r="GZ33" i="1" s="1"/>
  <c r="HA33" i="1" s="1"/>
  <c r="GS34" i="1"/>
  <c r="GZ34" i="1" s="1"/>
  <c r="HA34" i="1" s="1"/>
  <c r="GS35" i="1"/>
  <c r="GS36" i="1"/>
  <c r="GS37" i="1"/>
  <c r="GZ37" i="1" s="1"/>
  <c r="HA37" i="1" s="1"/>
  <c r="GS38" i="1"/>
  <c r="GS39" i="1"/>
  <c r="GZ39" i="1" s="1"/>
  <c r="HA39" i="1" s="1"/>
  <c r="GS40" i="1"/>
  <c r="GS41" i="1"/>
  <c r="GZ41" i="1" s="1"/>
  <c r="HA41" i="1" s="1"/>
  <c r="GS42" i="1"/>
  <c r="GS43" i="1"/>
  <c r="GZ43" i="1" s="1"/>
  <c r="HA43" i="1" s="1"/>
  <c r="GS44" i="1"/>
  <c r="GS45" i="1"/>
  <c r="GZ45" i="1" s="1"/>
  <c r="HA45" i="1" s="1"/>
  <c r="GS46" i="1"/>
  <c r="GZ46" i="1" s="1"/>
  <c r="HA46" i="1" s="1"/>
  <c r="GS47" i="1"/>
  <c r="GZ47" i="1" s="1"/>
  <c r="HA47" i="1" s="1"/>
  <c r="GS48" i="1"/>
  <c r="GS49" i="1"/>
  <c r="GZ49" i="1" s="1"/>
  <c r="HA49" i="1" s="1"/>
  <c r="GS50" i="1"/>
  <c r="GS51" i="1"/>
  <c r="GZ51" i="1" s="1"/>
  <c r="HA51" i="1" s="1"/>
  <c r="GS52" i="1"/>
  <c r="GZ53" i="1"/>
  <c r="HA53" i="1" s="1"/>
  <c r="GS54" i="1"/>
  <c r="GS55" i="1"/>
  <c r="GS56" i="1"/>
  <c r="GS57" i="1"/>
  <c r="GS58" i="1"/>
  <c r="GZ58" i="1" s="1"/>
  <c r="HA58" i="1" s="1"/>
  <c r="GS59" i="1"/>
  <c r="GS60" i="1"/>
  <c r="GS61" i="1"/>
  <c r="GZ61" i="1" s="1"/>
  <c r="HA61" i="1" s="1"/>
  <c r="GS62" i="1"/>
  <c r="GS63" i="1"/>
  <c r="GZ63" i="1" s="1"/>
  <c r="HA63" i="1" s="1"/>
  <c r="GS64" i="1"/>
  <c r="GZ65" i="1"/>
  <c r="HA65" i="1" s="1"/>
  <c r="GS66" i="1"/>
  <c r="GZ66" i="1" s="1"/>
  <c r="HA66" i="1" s="1"/>
  <c r="GS67" i="1"/>
  <c r="GS68" i="1"/>
  <c r="GS69" i="1"/>
  <c r="GS70" i="1"/>
  <c r="GZ70" i="1" s="1"/>
  <c r="HA70" i="1" s="1"/>
  <c r="GS71" i="1"/>
  <c r="GS72" i="1"/>
  <c r="GZ72" i="1" s="1"/>
  <c r="HA72" i="1" s="1"/>
  <c r="GS73" i="1"/>
  <c r="GZ73" i="1" s="1"/>
  <c r="HA73" i="1" s="1"/>
  <c r="GS74" i="1"/>
  <c r="GZ74" i="1" s="1"/>
  <c r="HA74" i="1" s="1"/>
  <c r="GS75" i="1"/>
  <c r="GZ75" i="1" s="1"/>
  <c r="HA75" i="1" s="1"/>
  <c r="GS76" i="1"/>
  <c r="GS77" i="1"/>
  <c r="GZ77" i="1" s="1"/>
  <c r="HA77" i="1" s="1"/>
  <c r="GS78" i="1"/>
  <c r="GS79" i="1"/>
  <c r="GZ79" i="1" s="1"/>
  <c r="HA79" i="1" s="1"/>
  <c r="GS80" i="1"/>
  <c r="GS81" i="1"/>
  <c r="GZ81" i="1" s="1"/>
  <c r="HA81" i="1" s="1"/>
  <c r="GS82" i="1"/>
  <c r="GZ82" i="1" s="1"/>
  <c r="HA82" i="1" s="1"/>
  <c r="GS83" i="1"/>
  <c r="GS84" i="1"/>
  <c r="GZ84" i="1" s="1"/>
  <c r="HA84" i="1" s="1"/>
  <c r="GS86" i="1"/>
  <c r="GZ86" i="1" s="1"/>
  <c r="HA86" i="1" s="1"/>
  <c r="GS87" i="1"/>
  <c r="GZ87" i="1" s="1"/>
  <c r="HA87" i="1" s="1"/>
  <c r="GS88" i="1"/>
  <c r="GS89" i="1"/>
  <c r="GS90" i="1"/>
  <c r="GS91" i="1"/>
  <c r="GZ91" i="1" s="1"/>
  <c r="HA91" i="1" s="1"/>
  <c r="GS92" i="1"/>
  <c r="GS93" i="1"/>
  <c r="GZ93" i="1" s="1"/>
  <c r="HA93" i="1" s="1"/>
  <c r="GS94" i="1"/>
  <c r="GZ94" i="1" s="1"/>
  <c r="HA94" i="1" s="1"/>
  <c r="GS95" i="1"/>
  <c r="GS96" i="1"/>
  <c r="GZ96" i="1" s="1"/>
  <c r="HA96" i="1" s="1"/>
  <c r="GS97" i="1"/>
  <c r="GS98" i="1"/>
  <c r="GZ98" i="1" s="1"/>
  <c r="HA98" i="1" s="1"/>
  <c r="GS99" i="1"/>
  <c r="GS100" i="1"/>
  <c r="GZ100" i="1" s="1"/>
  <c r="HA100" i="1" s="1"/>
  <c r="GS101" i="1"/>
  <c r="GS102" i="1"/>
  <c r="GZ102" i="1" s="1"/>
  <c r="HA102" i="1" s="1"/>
  <c r="GS103" i="1"/>
  <c r="GZ103" i="1" s="1"/>
  <c r="HA103" i="1" s="1"/>
  <c r="GS104" i="1"/>
  <c r="GS105" i="1"/>
  <c r="GZ105" i="1" s="1"/>
  <c r="HA105" i="1" s="1"/>
  <c r="GS106" i="1"/>
  <c r="GS107" i="1"/>
  <c r="GZ107" i="1" s="1"/>
  <c r="HA107" i="1" s="1"/>
  <c r="GS108" i="1"/>
  <c r="GS109" i="1"/>
  <c r="GS110" i="1"/>
  <c r="GZ110" i="1" s="1"/>
  <c r="HA110" i="1" s="1"/>
  <c r="GS111" i="1"/>
  <c r="GS112" i="1"/>
  <c r="GZ112" i="1" s="1"/>
  <c r="HA112" i="1" s="1"/>
  <c r="GS113" i="1"/>
  <c r="GS114" i="1"/>
  <c r="GZ114" i="1" s="1"/>
  <c r="HA114" i="1" s="1"/>
  <c r="GS115" i="1"/>
  <c r="GS116" i="1"/>
  <c r="GS117" i="1"/>
  <c r="GS118" i="1"/>
  <c r="GS119" i="1"/>
  <c r="GZ119" i="1" s="1"/>
  <c r="HA119" i="1" s="1"/>
  <c r="GS120" i="1"/>
  <c r="GS121" i="1"/>
  <c r="GS122" i="1"/>
  <c r="GZ122" i="1" s="1"/>
  <c r="HA122" i="1" s="1"/>
  <c r="GS123" i="1"/>
  <c r="GZ123" i="1" s="1"/>
  <c r="HA123" i="1" s="1"/>
  <c r="GS124" i="1"/>
  <c r="GZ124" i="1" s="1"/>
  <c r="HA124" i="1" s="1"/>
  <c r="GS125" i="1"/>
  <c r="GS126" i="1"/>
  <c r="GZ126" i="1" s="1"/>
  <c r="HA126" i="1" s="1"/>
  <c r="GS127" i="1"/>
  <c r="GS128" i="1"/>
  <c r="GS129" i="1"/>
  <c r="GS130" i="1"/>
  <c r="GZ130" i="1" s="1"/>
  <c r="HA130" i="1" s="1"/>
  <c r="GS131" i="1"/>
  <c r="GZ131" i="1" s="1"/>
  <c r="HA131" i="1" s="1"/>
  <c r="GS132" i="1"/>
  <c r="GS133" i="1"/>
  <c r="GS134" i="1"/>
  <c r="GS135" i="1"/>
  <c r="GZ135" i="1" s="1"/>
  <c r="HA135" i="1" s="1"/>
  <c r="GS136" i="1"/>
  <c r="GS138" i="1"/>
  <c r="GS139" i="1"/>
  <c r="GS140" i="1"/>
  <c r="GS141" i="1"/>
  <c r="GZ141" i="1" s="1"/>
  <c r="HA141" i="1" s="1"/>
  <c r="GS142" i="1"/>
  <c r="GS143" i="1"/>
  <c r="GS144" i="1"/>
  <c r="GS145" i="1"/>
  <c r="GZ145" i="1" s="1"/>
  <c r="HA145" i="1" s="1"/>
  <c r="GS147" i="1"/>
  <c r="GS148" i="1"/>
  <c r="GS149" i="1"/>
  <c r="GS150" i="1"/>
  <c r="GZ150" i="1" s="1"/>
  <c r="HA150" i="1" s="1"/>
  <c r="GS151" i="1"/>
  <c r="GS152" i="1"/>
  <c r="GZ152" i="1" s="1"/>
  <c r="HA152" i="1" s="1"/>
  <c r="GS153" i="1"/>
  <c r="GZ153" i="1" s="1"/>
  <c r="HA153" i="1" s="1"/>
  <c r="GS154" i="1"/>
  <c r="GS156" i="1"/>
  <c r="GS158" i="1"/>
  <c r="GZ158" i="1" s="1"/>
  <c r="HA158" i="1" s="1"/>
  <c r="GS159" i="1"/>
  <c r="GS160" i="1"/>
  <c r="GS161" i="1"/>
  <c r="GS162" i="1"/>
  <c r="GS163" i="1"/>
  <c r="GZ163" i="1" s="1"/>
  <c r="HA163" i="1" s="1"/>
  <c r="GS164" i="1"/>
  <c r="GS165" i="1"/>
  <c r="GS166" i="1"/>
  <c r="GS167" i="1"/>
  <c r="GS168" i="1"/>
  <c r="GZ168" i="1" s="1"/>
  <c r="HA168" i="1" s="1"/>
  <c r="GS169" i="1"/>
  <c r="GS170" i="1"/>
  <c r="GS171" i="1"/>
  <c r="GS172" i="1"/>
  <c r="GS173" i="1"/>
  <c r="GS174" i="1"/>
  <c r="GS175" i="1"/>
  <c r="GS176" i="1"/>
  <c r="GS177" i="1"/>
  <c r="GS178" i="1"/>
  <c r="GS179" i="1"/>
  <c r="GS180" i="1"/>
  <c r="GS181" i="1"/>
  <c r="GS182" i="1"/>
  <c r="GS183" i="1"/>
  <c r="GS184" i="1"/>
  <c r="GS185" i="1"/>
  <c r="GZ185" i="1" s="1"/>
  <c r="HA185" i="1" s="1"/>
  <c r="GS186" i="1"/>
  <c r="GS187" i="1"/>
  <c r="GS188" i="1"/>
  <c r="GS189" i="1"/>
  <c r="GS190" i="1"/>
  <c r="GS191" i="1"/>
  <c r="GS192" i="1"/>
  <c r="GS193" i="1"/>
  <c r="GZ193" i="1" s="1"/>
  <c r="HA193" i="1" s="1"/>
  <c r="GS194" i="1"/>
  <c r="GS195" i="1"/>
  <c r="GS196" i="1"/>
  <c r="GS197" i="1"/>
  <c r="GS198" i="1"/>
  <c r="GS199" i="1"/>
  <c r="GS200" i="1"/>
  <c r="GS201" i="1"/>
  <c r="GZ201" i="1" s="1"/>
  <c r="HA201" i="1" s="1"/>
  <c r="GS202" i="1"/>
  <c r="GS203" i="1"/>
  <c r="GS204" i="1"/>
  <c r="GS205" i="1"/>
  <c r="GS206" i="1"/>
  <c r="GS207" i="1"/>
  <c r="GS208" i="1"/>
  <c r="GS209" i="1"/>
  <c r="GZ209" i="1" s="1"/>
  <c r="HA209" i="1" s="1"/>
  <c r="GS210" i="1"/>
  <c r="GS211" i="1"/>
  <c r="GS212" i="1"/>
  <c r="GS213" i="1"/>
  <c r="GS214" i="1"/>
  <c r="GS215" i="1"/>
  <c r="GS216" i="1"/>
  <c r="GS217" i="1"/>
  <c r="GZ217" i="1" s="1"/>
  <c r="HA217" i="1" s="1"/>
  <c r="GS218" i="1"/>
  <c r="GS219" i="1"/>
  <c r="GS220" i="1"/>
  <c r="GS221" i="1"/>
  <c r="GS222" i="1"/>
  <c r="GS223" i="1"/>
  <c r="GS224" i="1"/>
  <c r="GS225" i="1"/>
  <c r="GS226" i="1"/>
  <c r="GS227" i="1"/>
  <c r="GS228" i="1"/>
  <c r="GS229" i="1"/>
  <c r="GS230" i="1"/>
  <c r="GS231" i="1"/>
  <c r="GS232" i="1"/>
  <c r="GS233" i="1"/>
  <c r="GS234" i="1"/>
  <c r="GS235" i="1"/>
  <c r="GS236" i="1"/>
  <c r="GS237" i="1"/>
  <c r="GS238" i="1"/>
  <c r="GS242" i="1"/>
  <c r="GS243" i="1"/>
  <c r="GS8" i="1"/>
  <c r="GP146" i="1"/>
  <c r="GP155" i="1"/>
  <c r="GP157" i="1"/>
  <c r="GP239" i="1"/>
  <c r="GP240" i="1"/>
  <c r="GP241" i="1"/>
  <c r="GP137" i="1"/>
  <c r="GP85" i="1"/>
  <c r="GP11" i="1"/>
  <c r="GP10" i="1"/>
  <c r="GN240" i="1"/>
  <c r="GO241" i="1"/>
  <c r="GJ9" i="1"/>
  <c r="GQ9" i="1" s="1"/>
  <c r="GR9" i="1" s="1"/>
  <c r="GJ12" i="1"/>
  <c r="GQ12" i="1" s="1"/>
  <c r="GR12" i="1" s="1"/>
  <c r="GJ13" i="1"/>
  <c r="GQ13" i="1" s="1"/>
  <c r="GR13" i="1" s="1"/>
  <c r="GJ14" i="1"/>
  <c r="GJ15" i="1"/>
  <c r="GQ15" i="1" s="1"/>
  <c r="GR15" i="1" s="1"/>
  <c r="GJ16" i="1"/>
  <c r="GQ16" i="1" s="1"/>
  <c r="GR16" i="1" s="1"/>
  <c r="GJ17" i="1"/>
  <c r="GQ17" i="1" s="1"/>
  <c r="GR17" i="1" s="1"/>
  <c r="GJ18" i="1"/>
  <c r="GJ19" i="1"/>
  <c r="GJ20" i="1"/>
  <c r="GQ20" i="1" s="1"/>
  <c r="GR20" i="1" s="1"/>
  <c r="GJ21" i="1"/>
  <c r="GQ21" i="1" s="1"/>
  <c r="GR21" i="1" s="1"/>
  <c r="GJ22" i="1"/>
  <c r="GQ22" i="1" s="1"/>
  <c r="GR22" i="1" s="1"/>
  <c r="GJ23" i="1"/>
  <c r="GQ23" i="1" s="1"/>
  <c r="GR23" i="1" s="1"/>
  <c r="GJ24" i="1"/>
  <c r="GQ24" i="1" s="1"/>
  <c r="GR24" i="1" s="1"/>
  <c r="GJ25" i="1"/>
  <c r="GQ25" i="1" s="1"/>
  <c r="GR25" i="1" s="1"/>
  <c r="GJ26" i="1"/>
  <c r="GQ26" i="1" s="1"/>
  <c r="GR26" i="1" s="1"/>
  <c r="GJ27" i="1"/>
  <c r="GQ27" i="1" s="1"/>
  <c r="GR27" i="1" s="1"/>
  <c r="GJ28" i="1"/>
  <c r="GJ29" i="1"/>
  <c r="GQ29" i="1" s="1"/>
  <c r="GR29" i="1" s="1"/>
  <c r="GJ30" i="1"/>
  <c r="GJ31" i="1"/>
  <c r="GQ31" i="1" s="1"/>
  <c r="GR31" i="1" s="1"/>
  <c r="GJ32" i="1"/>
  <c r="GQ32" i="1" s="1"/>
  <c r="GR32" i="1" s="1"/>
  <c r="GJ33" i="1"/>
  <c r="GQ33" i="1" s="1"/>
  <c r="GR33" i="1" s="1"/>
  <c r="GJ34" i="1"/>
  <c r="GQ34" i="1" s="1"/>
  <c r="GR34" i="1" s="1"/>
  <c r="GJ35" i="1"/>
  <c r="GJ36" i="1"/>
  <c r="GQ36" i="1" s="1"/>
  <c r="GR36" i="1" s="1"/>
  <c r="GJ37" i="1"/>
  <c r="GQ37" i="1" s="1"/>
  <c r="GR37" i="1" s="1"/>
  <c r="GJ38" i="1"/>
  <c r="GQ38" i="1" s="1"/>
  <c r="GR38" i="1" s="1"/>
  <c r="GJ39" i="1"/>
  <c r="GJ40" i="1"/>
  <c r="GJ41" i="1"/>
  <c r="GQ41" i="1" s="1"/>
  <c r="GR41" i="1" s="1"/>
  <c r="GJ42" i="1"/>
  <c r="GQ42" i="1" s="1"/>
  <c r="GR42" i="1" s="1"/>
  <c r="GJ43" i="1"/>
  <c r="GQ43" i="1" s="1"/>
  <c r="GR43" i="1" s="1"/>
  <c r="GJ44" i="1"/>
  <c r="GQ44" i="1" s="1"/>
  <c r="GR44" i="1" s="1"/>
  <c r="GJ45" i="1"/>
  <c r="GQ45" i="1" s="1"/>
  <c r="GR45" i="1" s="1"/>
  <c r="GJ46" i="1"/>
  <c r="GQ46" i="1" s="1"/>
  <c r="GR46" i="1" s="1"/>
  <c r="GJ47" i="1"/>
  <c r="GQ47" i="1" s="1"/>
  <c r="GR47" i="1" s="1"/>
  <c r="GJ48" i="1"/>
  <c r="GQ48" i="1" s="1"/>
  <c r="GR48" i="1" s="1"/>
  <c r="GJ49" i="1"/>
  <c r="GQ49" i="1" s="1"/>
  <c r="GR49" i="1" s="1"/>
  <c r="GJ50" i="1"/>
  <c r="GJ51" i="1"/>
  <c r="GJ52" i="1"/>
  <c r="GQ52" i="1" s="1"/>
  <c r="GR52" i="1" s="1"/>
  <c r="GQ53" i="1"/>
  <c r="GR53" i="1" s="1"/>
  <c r="GJ54" i="1"/>
  <c r="GQ54" i="1" s="1"/>
  <c r="GR54" i="1" s="1"/>
  <c r="GJ55" i="1"/>
  <c r="GQ55" i="1" s="1"/>
  <c r="GR55" i="1" s="1"/>
  <c r="GJ56" i="1"/>
  <c r="GQ56" i="1" s="1"/>
  <c r="GR56" i="1" s="1"/>
  <c r="GJ57" i="1"/>
  <c r="GQ57" i="1" s="1"/>
  <c r="GR57" i="1" s="1"/>
  <c r="GJ58" i="1"/>
  <c r="GQ58" i="1" s="1"/>
  <c r="GR58" i="1" s="1"/>
  <c r="GJ59" i="1"/>
  <c r="GQ59" i="1" s="1"/>
  <c r="GR59" i="1" s="1"/>
  <c r="GJ60" i="1"/>
  <c r="GJ61" i="1"/>
  <c r="GQ61" i="1" s="1"/>
  <c r="GR61" i="1" s="1"/>
  <c r="GJ62" i="1"/>
  <c r="GJ63" i="1"/>
  <c r="GQ63" i="1" s="1"/>
  <c r="GR63" i="1" s="1"/>
  <c r="GJ64" i="1"/>
  <c r="GQ64" i="1" s="1"/>
  <c r="GR64" i="1" s="1"/>
  <c r="GQ65" i="1"/>
  <c r="GR65" i="1" s="1"/>
  <c r="GJ66" i="1"/>
  <c r="GQ66" i="1" s="1"/>
  <c r="GR66" i="1" s="1"/>
  <c r="GJ67" i="1"/>
  <c r="GJ68" i="1"/>
  <c r="GQ68" i="1" s="1"/>
  <c r="GR68" i="1" s="1"/>
  <c r="GJ69" i="1"/>
  <c r="GQ69" i="1" s="1"/>
  <c r="GR69" i="1" s="1"/>
  <c r="GJ70" i="1"/>
  <c r="GQ70" i="1" s="1"/>
  <c r="GR70" i="1" s="1"/>
  <c r="GJ71" i="1"/>
  <c r="GJ72" i="1"/>
  <c r="GJ73" i="1"/>
  <c r="GQ73" i="1" s="1"/>
  <c r="GR73" i="1" s="1"/>
  <c r="GJ74" i="1"/>
  <c r="GQ74" i="1" s="1"/>
  <c r="GR74" i="1" s="1"/>
  <c r="GJ75" i="1"/>
  <c r="GQ75" i="1" s="1"/>
  <c r="GR75" i="1" s="1"/>
  <c r="GJ76" i="1"/>
  <c r="GQ76" i="1" s="1"/>
  <c r="GR76" i="1" s="1"/>
  <c r="GJ77" i="1"/>
  <c r="GQ77" i="1" s="1"/>
  <c r="GR77" i="1" s="1"/>
  <c r="GJ78" i="1"/>
  <c r="GJ79" i="1"/>
  <c r="GQ79" i="1" s="1"/>
  <c r="GR79" i="1" s="1"/>
  <c r="GJ80" i="1"/>
  <c r="GQ80" i="1" s="1"/>
  <c r="GR80" i="1" s="1"/>
  <c r="GJ81" i="1"/>
  <c r="GQ81" i="1" s="1"/>
  <c r="GR81" i="1" s="1"/>
  <c r="GJ82" i="1"/>
  <c r="GJ83" i="1"/>
  <c r="GJ84" i="1"/>
  <c r="GQ84" i="1" s="1"/>
  <c r="GR84" i="1" s="1"/>
  <c r="GJ86" i="1"/>
  <c r="GQ86" i="1" s="1"/>
  <c r="GR86" i="1" s="1"/>
  <c r="GJ87" i="1"/>
  <c r="GQ87" i="1" s="1"/>
  <c r="GR87" i="1" s="1"/>
  <c r="GJ88" i="1"/>
  <c r="GQ88" i="1" s="1"/>
  <c r="GR88" i="1" s="1"/>
  <c r="GJ89" i="1"/>
  <c r="GQ89" i="1" s="1"/>
  <c r="GR89" i="1" s="1"/>
  <c r="GJ90" i="1"/>
  <c r="GQ90" i="1" s="1"/>
  <c r="GR90" i="1" s="1"/>
  <c r="GJ91" i="1"/>
  <c r="GQ91" i="1" s="1"/>
  <c r="GR91" i="1" s="1"/>
  <c r="GJ92" i="1"/>
  <c r="GJ93" i="1"/>
  <c r="GQ93" i="1" s="1"/>
  <c r="GR93" i="1" s="1"/>
  <c r="GJ94" i="1"/>
  <c r="GQ94" i="1" s="1"/>
  <c r="GR94" i="1" s="1"/>
  <c r="GJ95" i="1"/>
  <c r="GQ95" i="1" s="1"/>
  <c r="GR95" i="1" s="1"/>
  <c r="GJ96" i="1"/>
  <c r="GQ96" i="1" s="1"/>
  <c r="GR96" i="1" s="1"/>
  <c r="GJ97" i="1"/>
  <c r="GQ97" i="1" s="1"/>
  <c r="GR97" i="1" s="1"/>
  <c r="GJ98" i="1"/>
  <c r="GQ98" i="1" s="1"/>
  <c r="GR98" i="1" s="1"/>
  <c r="GJ99" i="1"/>
  <c r="GJ100" i="1"/>
  <c r="GQ100" i="1" s="1"/>
  <c r="GR100" i="1" s="1"/>
  <c r="GJ101" i="1"/>
  <c r="GQ101" i="1" s="1"/>
  <c r="GR101" i="1" s="1"/>
  <c r="GJ102" i="1"/>
  <c r="GQ102" i="1" s="1"/>
  <c r="GR102" i="1" s="1"/>
  <c r="GJ103" i="1"/>
  <c r="GJ104" i="1"/>
  <c r="GJ105" i="1"/>
  <c r="GQ105" i="1" s="1"/>
  <c r="GR105" i="1" s="1"/>
  <c r="GJ106" i="1"/>
  <c r="GQ106" i="1" s="1"/>
  <c r="GR106" i="1" s="1"/>
  <c r="GJ107" i="1"/>
  <c r="GQ107" i="1" s="1"/>
  <c r="GR107" i="1" s="1"/>
  <c r="GJ108" i="1"/>
  <c r="GQ108" i="1" s="1"/>
  <c r="GR108" i="1" s="1"/>
  <c r="GJ109" i="1"/>
  <c r="GQ109" i="1" s="1"/>
  <c r="GR109" i="1" s="1"/>
  <c r="GJ110" i="1"/>
  <c r="GJ111" i="1"/>
  <c r="GQ111" i="1" s="1"/>
  <c r="GR111" i="1" s="1"/>
  <c r="GJ112" i="1"/>
  <c r="GQ112" i="1" s="1"/>
  <c r="GR112" i="1" s="1"/>
  <c r="GJ113" i="1"/>
  <c r="GQ113" i="1" s="1"/>
  <c r="GR113" i="1" s="1"/>
  <c r="GJ114" i="1"/>
  <c r="GJ115" i="1"/>
  <c r="GQ115" i="1" s="1"/>
  <c r="GR115" i="1" s="1"/>
  <c r="GJ116" i="1"/>
  <c r="GJ117" i="1"/>
  <c r="GQ117" i="1" s="1"/>
  <c r="GR117" i="1" s="1"/>
  <c r="GJ118" i="1"/>
  <c r="GQ118" i="1" s="1"/>
  <c r="GR118" i="1" s="1"/>
  <c r="GJ119" i="1"/>
  <c r="GQ119" i="1" s="1"/>
  <c r="GR119" i="1" s="1"/>
  <c r="GJ120" i="1"/>
  <c r="GQ120" i="1" s="1"/>
  <c r="GR120" i="1" s="1"/>
  <c r="GJ121" i="1"/>
  <c r="GJ122" i="1"/>
  <c r="GQ122" i="1" s="1"/>
  <c r="GR122" i="1" s="1"/>
  <c r="GJ123" i="1"/>
  <c r="GJ124" i="1"/>
  <c r="GJ125" i="1"/>
  <c r="GJ126" i="1"/>
  <c r="GJ127" i="1"/>
  <c r="GJ128" i="1"/>
  <c r="GJ129" i="1"/>
  <c r="GJ130" i="1"/>
  <c r="GQ130" i="1" s="1"/>
  <c r="GR130" i="1" s="1"/>
  <c r="GJ131" i="1"/>
  <c r="GJ132" i="1"/>
  <c r="GJ133" i="1"/>
  <c r="GJ134" i="1"/>
  <c r="GQ134" i="1" s="1"/>
  <c r="GR134" i="1" s="1"/>
  <c r="GJ135" i="1"/>
  <c r="GJ136" i="1"/>
  <c r="GN137" i="1"/>
  <c r="GJ138" i="1"/>
  <c r="GQ138" i="1" s="1"/>
  <c r="GR138" i="1" s="1"/>
  <c r="GJ139" i="1"/>
  <c r="GJ140" i="1"/>
  <c r="GJ141" i="1"/>
  <c r="GJ142" i="1"/>
  <c r="GJ143" i="1"/>
  <c r="GJ144" i="1"/>
  <c r="GJ145" i="1"/>
  <c r="GJ147" i="1"/>
  <c r="GJ148" i="1"/>
  <c r="GJ149" i="1"/>
  <c r="GJ150" i="1"/>
  <c r="GQ150" i="1" s="1"/>
  <c r="GR150" i="1" s="1"/>
  <c r="GJ151" i="1"/>
  <c r="GJ152" i="1"/>
  <c r="GJ153" i="1"/>
  <c r="GJ154" i="1"/>
  <c r="GQ154" i="1" s="1"/>
  <c r="GR154" i="1" s="1"/>
  <c r="GN155" i="1"/>
  <c r="GJ156" i="1"/>
  <c r="GN157" i="1"/>
  <c r="GJ158" i="1"/>
  <c r="GQ158" i="1" s="1"/>
  <c r="GR158" i="1" s="1"/>
  <c r="GJ159" i="1"/>
  <c r="GJ160" i="1"/>
  <c r="GJ161" i="1"/>
  <c r="GJ162" i="1"/>
  <c r="GQ162" i="1" s="1"/>
  <c r="GR162" i="1" s="1"/>
  <c r="GJ163" i="1"/>
  <c r="GJ164" i="1"/>
  <c r="GJ165" i="1"/>
  <c r="GJ166" i="1"/>
  <c r="GJ167" i="1"/>
  <c r="GJ168" i="1"/>
  <c r="GJ169" i="1"/>
  <c r="GJ170" i="1"/>
  <c r="GQ170" i="1" s="1"/>
  <c r="GR170" i="1" s="1"/>
  <c r="GJ171" i="1"/>
  <c r="GJ172" i="1"/>
  <c r="GJ173" i="1"/>
  <c r="GJ174" i="1"/>
  <c r="GQ174" i="1" s="1"/>
  <c r="GR174" i="1" s="1"/>
  <c r="GJ175" i="1"/>
  <c r="GJ176" i="1"/>
  <c r="GJ177" i="1"/>
  <c r="GJ178" i="1"/>
  <c r="GQ178" i="1" s="1"/>
  <c r="GR178" i="1" s="1"/>
  <c r="GJ179" i="1"/>
  <c r="GJ180" i="1"/>
  <c r="GJ181" i="1"/>
  <c r="GJ182" i="1"/>
  <c r="GJ183" i="1"/>
  <c r="GJ184" i="1"/>
  <c r="GJ185" i="1"/>
  <c r="GJ186" i="1"/>
  <c r="GQ186" i="1" s="1"/>
  <c r="GR186" i="1" s="1"/>
  <c r="GJ187" i="1"/>
  <c r="GJ188" i="1"/>
  <c r="GJ189" i="1"/>
  <c r="GJ190" i="1"/>
  <c r="GQ190" i="1" s="1"/>
  <c r="GR190" i="1" s="1"/>
  <c r="GJ191" i="1"/>
  <c r="GJ192" i="1"/>
  <c r="GJ193" i="1"/>
  <c r="GJ194" i="1"/>
  <c r="GQ194" i="1" s="1"/>
  <c r="GR194" i="1" s="1"/>
  <c r="GJ195" i="1"/>
  <c r="GJ196" i="1"/>
  <c r="GJ197" i="1"/>
  <c r="GJ198" i="1"/>
  <c r="GJ199" i="1"/>
  <c r="GJ200" i="1"/>
  <c r="GJ201" i="1"/>
  <c r="GJ202" i="1"/>
  <c r="GQ202" i="1" s="1"/>
  <c r="GR202" i="1" s="1"/>
  <c r="GJ203" i="1"/>
  <c r="GJ204" i="1"/>
  <c r="GJ205" i="1"/>
  <c r="GJ206" i="1"/>
  <c r="GJ207" i="1"/>
  <c r="GJ208" i="1"/>
  <c r="GJ209" i="1"/>
  <c r="GJ210" i="1"/>
  <c r="GJ211" i="1"/>
  <c r="GJ212" i="1"/>
  <c r="GJ213" i="1"/>
  <c r="GJ214" i="1"/>
  <c r="GJ215" i="1"/>
  <c r="GJ216" i="1"/>
  <c r="GJ217" i="1"/>
  <c r="GJ218" i="1"/>
  <c r="GJ219" i="1"/>
  <c r="GJ220" i="1"/>
  <c r="GJ221" i="1"/>
  <c r="GJ222" i="1"/>
  <c r="GJ223" i="1"/>
  <c r="GJ224" i="1"/>
  <c r="GJ225" i="1"/>
  <c r="GJ226" i="1"/>
  <c r="GJ227" i="1"/>
  <c r="GJ228" i="1"/>
  <c r="GJ229" i="1"/>
  <c r="GJ230" i="1"/>
  <c r="GJ231" i="1"/>
  <c r="GJ232" i="1"/>
  <c r="GJ233" i="1"/>
  <c r="GJ234" i="1"/>
  <c r="GJ235" i="1"/>
  <c r="GJ236" i="1"/>
  <c r="GJ237" i="1"/>
  <c r="GJ238" i="1"/>
  <c r="GN239" i="1"/>
  <c r="GO240" i="1"/>
  <c r="GJ242" i="1"/>
  <c r="GJ243" i="1"/>
  <c r="GJ8" i="1"/>
  <c r="GG11" i="1"/>
  <c r="GG10" i="1"/>
  <c r="GG241" i="1"/>
  <c r="GG240" i="1"/>
  <c r="GG239" i="1"/>
  <c r="GG157" i="1"/>
  <c r="GG155" i="1"/>
  <c r="GG146" i="1"/>
  <c r="GG137" i="1"/>
  <c r="GG85" i="1"/>
  <c r="GE10" i="1"/>
  <c r="GF10" i="1"/>
  <c r="GE11" i="1"/>
  <c r="GF11" i="1"/>
  <c r="GE146" i="1"/>
  <c r="GE239" i="1"/>
  <c r="GF240" i="1"/>
  <c r="GA9" i="1"/>
  <c r="GH9" i="1" s="1"/>
  <c r="GI9" i="1" s="1"/>
  <c r="GA12" i="1"/>
  <c r="GH12" i="1" s="1"/>
  <c r="GI12" i="1" s="1"/>
  <c r="GA13" i="1"/>
  <c r="GH13" i="1" s="1"/>
  <c r="GI13" i="1" s="1"/>
  <c r="GA14" i="1"/>
  <c r="GA15" i="1"/>
  <c r="GH15" i="1" s="1"/>
  <c r="GI15" i="1" s="1"/>
  <c r="GA16" i="1"/>
  <c r="GH16" i="1" s="1"/>
  <c r="GI16" i="1" s="1"/>
  <c r="GA17" i="1"/>
  <c r="GH17" i="1" s="1"/>
  <c r="GI17" i="1" s="1"/>
  <c r="GA18" i="1"/>
  <c r="GA19" i="1"/>
  <c r="GA20" i="1"/>
  <c r="GH20" i="1" s="1"/>
  <c r="GI20" i="1" s="1"/>
  <c r="GA21" i="1"/>
  <c r="GH21" i="1" s="1"/>
  <c r="GI21" i="1" s="1"/>
  <c r="GA22" i="1"/>
  <c r="GA23" i="1"/>
  <c r="GH23" i="1" s="1"/>
  <c r="GI23" i="1" s="1"/>
  <c r="GA24" i="1"/>
  <c r="GH24" i="1" s="1"/>
  <c r="GI24" i="1" s="1"/>
  <c r="GA25" i="1"/>
  <c r="GH25" i="1" s="1"/>
  <c r="GI25" i="1" s="1"/>
  <c r="GA26" i="1"/>
  <c r="GH26" i="1" s="1"/>
  <c r="GI26" i="1" s="1"/>
  <c r="GA27" i="1"/>
  <c r="GA28" i="1"/>
  <c r="GA29" i="1"/>
  <c r="GH29" i="1" s="1"/>
  <c r="GI29" i="1" s="1"/>
  <c r="GA30" i="1"/>
  <c r="GH30" i="1" s="1"/>
  <c r="GI30" i="1" s="1"/>
  <c r="GA31" i="1"/>
  <c r="GH31" i="1" s="1"/>
  <c r="GI31" i="1" s="1"/>
  <c r="GA32" i="1"/>
  <c r="GH32" i="1" s="1"/>
  <c r="GI32" i="1" s="1"/>
  <c r="GA33" i="1"/>
  <c r="GH33" i="1" s="1"/>
  <c r="GI33" i="1" s="1"/>
  <c r="GA34" i="1"/>
  <c r="GA35" i="1"/>
  <c r="GA36" i="1"/>
  <c r="GH36" i="1" s="1"/>
  <c r="GI36" i="1" s="1"/>
  <c r="GA37" i="1"/>
  <c r="GH37" i="1" s="1"/>
  <c r="GI37" i="1" s="1"/>
  <c r="GA38" i="1"/>
  <c r="GH38" i="1" s="1"/>
  <c r="GI38" i="1" s="1"/>
  <c r="GA39" i="1"/>
  <c r="GH39" i="1" s="1"/>
  <c r="GI39" i="1" s="1"/>
  <c r="GA40" i="1"/>
  <c r="GH40" i="1" s="1"/>
  <c r="GI40" i="1" s="1"/>
  <c r="GA41" i="1"/>
  <c r="GH41" i="1" s="1"/>
  <c r="GI41" i="1" s="1"/>
  <c r="GA42" i="1"/>
  <c r="GH42" i="1" s="1"/>
  <c r="GI42" i="1" s="1"/>
  <c r="GA43" i="1"/>
  <c r="GA44" i="1"/>
  <c r="GH44" i="1" s="1"/>
  <c r="GI44" i="1" s="1"/>
  <c r="GA45" i="1"/>
  <c r="GH45" i="1" s="1"/>
  <c r="GI45" i="1" s="1"/>
  <c r="GA46" i="1"/>
  <c r="GA47" i="1"/>
  <c r="GH47" i="1" s="1"/>
  <c r="GI47" i="1" s="1"/>
  <c r="GA48" i="1"/>
  <c r="GH48" i="1" s="1"/>
  <c r="GI48" i="1" s="1"/>
  <c r="GA49" i="1"/>
  <c r="GH49" i="1" s="1"/>
  <c r="GI49" i="1" s="1"/>
  <c r="GA50" i="1"/>
  <c r="GA51" i="1"/>
  <c r="GH51" i="1" s="1"/>
  <c r="GI51" i="1" s="1"/>
  <c r="GA52" i="1"/>
  <c r="GH52" i="1" s="1"/>
  <c r="GI52" i="1" s="1"/>
  <c r="GA53" i="1"/>
  <c r="GH53" i="1" s="1"/>
  <c r="GI53" i="1" s="1"/>
  <c r="GA54" i="1"/>
  <c r="GA55" i="1"/>
  <c r="GA56" i="1"/>
  <c r="GA57" i="1"/>
  <c r="GH57" i="1" s="1"/>
  <c r="GI57" i="1" s="1"/>
  <c r="GA58" i="1"/>
  <c r="GH58" i="1" s="1"/>
  <c r="GI58" i="1" s="1"/>
  <c r="GA59" i="1"/>
  <c r="GH59" i="1" s="1"/>
  <c r="GI59" i="1" s="1"/>
  <c r="GA60" i="1"/>
  <c r="GH60" i="1" s="1"/>
  <c r="GI60" i="1" s="1"/>
  <c r="GA61" i="1"/>
  <c r="GH61" i="1" s="1"/>
  <c r="GI61" i="1" s="1"/>
  <c r="GA62" i="1"/>
  <c r="GA63" i="1"/>
  <c r="GH63" i="1" s="1"/>
  <c r="GI63" i="1" s="1"/>
  <c r="GA64" i="1"/>
  <c r="GA65" i="1"/>
  <c r="GH65" i="1" s="1"/>
  <c r="GI65" i="1" s="1"/>
  <c r="GA66" i="1"/>
  <c r="GH66" i="1" s="1"/>
  <c r="GI66" i="1" s="1"/>
  <c r="GA67" i="1"/>
  <c r="GH67" i="1" s="1"/>
  <c r="GI67" i="1" s="1"/>
  <c r="GA68" i="1"/>
  <c r="GH68" i="1" s="1"/>
  <c r="GI68" i="1" s="1"/>
  <c r="GA69" i="1"/>
  <c r="GH69" i="1" s="1"/>
  <c r="GI69" i="1" s="1"/>
  <c r="GA70" i="1"/>
  <c r="GA71" i="1"/>
  <c r="GA72" i="1"/>
  <c r="GH72" i="1" s="1"/>
  <c r="GI72" i="1" s="1"/>
  <c r="GA73" i="1"/>
  <c r="GH73" i="1" s="1"/>
  <c r="GI73" i="1" s="1"/>
  <c r="GA74" i="1"/>
  <c r="GH74" i="1" s="1"/>
  <c r="GI74" i="1" s="1"/>
  <c r="GA75" i="1"/>
  <c r="GH75" i="1" s="1"/>
  <c r="GI75" i="1" s="1"/>
  <c r="GA76" i="1"/>
  <c r="GH76" i="1" s="1"/>
  <c r="GI76" i="1" s="1"/>
  <c r="GA77" i="1"/>
  <c r="GH77" i="1" s="1"/>
  <c r="GI77" i="1" s="1"/>
  <c r="GA78" i="1"/>
  <c r="GA79" i="1"/>
  <c r="GH79" i="1" s="1"/>
  <c r="GI79" i="1" s="1"/>
  <c r="GA80" i="1"/>
  <c r="GH80" i="1" s="1"/>
  <c r="GI80" i="1" s="1"/>
  <c r="GA81" i="1"/>
  <c r="GH81" i="1" s="1"/>
  <c r="GI81" i="1" s="1"/>
  <c r="GA82" i="1"/>
  <c r="GA83" i="1"/>
  <c r="GA84" i="1"/>
  <c r="GH84" i="1" s="1"/>
  <c r="GI84" i="1" s="1"/>
  <c r="GA86" i="1"/>
  <c r="GA87" i="1"/>
  <c r="GH87" i="1" s="1"/>
  <c r="GI87" i="1" s="1"/>
  <c r="GA88" i="1"/>
  <c r="GH88" i="1" s="1"/>
  <c r="GI88" i="1" s="1"/>
  <c r="GA89" i="1"/>
  <c r="GH89" i="1" s="1"/>
  <c r="GI89" i="1" s="1"/>
  <c r="GA90" i="1"/>
  <c r="GH90" i="1" s="1"/>
  <c r="GI90" i="1" s="1"/>
  <c r="GA91" i="1"/>
  <c r="GA92" i="1"/>
  <c r="GA93" i="1"/>
  <c r="GH93" i="1" s="1"/>
  <c r="GI93" i="1" s="1"/>
  <c r="GA94" i="1"/>
  <c r="GH94" i="1" s="1"/>
  <c r="GI94" i="1" s="1"/>
  <c r="GA95" i="1"/>
  <c r="GH95" i="1" s="1"/>
  <c r="GI95" i="1" s="1"/>
  <c r="GA96" i="1"/>
  <c r="GH96" i="1" s="1"/>
  <c r="GI96" i="1" s="1"/>
  <c r="GA97" i="1"/>
  <c r="GH97" i="1" s="1"/>
  <c r="GI97" i="1" s="1"/>
  <c r="GA98" i="1"/>
  <c r="GA99" i="1"/>
  <c r="GA100" i="1"/>
  <c r="GH100" i="1" s="1"/>
  <c r="GI100" i="1" s="1"/>
  <c r="GA101" i="1"/>
  <c r="GH101" i="1" s="1"/>
  <c r="GI101" i="1" s="1"/>
  <c r="GA102" i="1"/>
  <c r="GH102" i="1" s="1"/>
  <c r="GI102" i="1" s="1"/>
  <c r="GA103" i="1"/>
  <c r="GH103" i="1" s="1"/>
  <c r="GI103" i="1" s="1"/>
  <c r="GA104" i="1"/>
  <c r="GH104" i="1" s="1"/>
  <c r="GI104" i="1" s="1"/>
  <c r="GA105" i="1"/>
  <c r="GH105" i="1" s="1"/>
  <c r="GI105" i="1" s="1"/>
  <c r="GA106" i="1"/>
  <c r="GH106" i="1" s="1"/>
  <c r="GI106" i="1" s="1"/>
  <c r="GA108" i="1"/>
  <c r="GH108" i="1" s="1"/>
  <c r="GI108" i="1" s="1"/>
  <c r="GA109" i="1"/>
  <c r="GH109" i="1" s="1"/>
  <c r="GI109" i="1" s="1"/>
  <c r="GA110" i="1"/>
  <c r="GA111" i="1"/>
  <c r="GH111" i="1" s="1"/>
  <c r="GI111" i="1" s="1"/>
  <c r="GA112" i="1"/>
  <c r="GH112" i="1" s="1"/>
  <c r="GI112" i="1" s="1"/>
  <c r="GA113" i="1"/>
  <c r="GH113" i="1" s="1"/>
  <c r="GI113" i="1" s="1"/>
  <c r="GA114" i="1"/>
  <c r="GA115" i="1"/>
  <c r="GH115" i="1" s="1"/>
  <c r="GI115" i="1" s="1"/>
  <c r="GA116" i="1"/>
  <c r="GH116" i="1" s="1"/>
  <c r="GI116" i="1" s="1"/>
  <c r="GA117" i="1"/>
  <c r="GH117" i="1" s="1"/>
  <c r="GI117" i="1" s="1"/>
  <c r="GA118" i="1"/>
  <c r="GA119" i="1"/>
  <c r="GA120" i="1"/>
  <c r="GA121" i="1"/>
  <c r="GH121" i="1" s="1"/>
  <c r="GI121" i="1" s="1"/>
  <c r="GA122" i="1"/>
  <c r="GH122" i="1" s="1"/>
  <c r="GI122" i="1" s="1"/>
  <c r="GA123" i="1"/>
  <c r="GA124" i="1"/>
  <c r="GA125" i="1"/>
  <c r="GH125" i="1" s="1"/>
  <c r="GI125" i="1" s="1"/>
  <c r="GA126" i="1"/>
  <c r="GA127" i="1"/>
  <c r="GA128" i="1"/>
  <c r="GA129" i="1"/>
  <c r="GH129" i="1" s="1"/>
  <c r="GI129" i="1" s="1"/>
  <c r="GA130" i="1"/>
  <c r="GA131" i="1"/>
  <c r="GA132" i="1"/>
  <c r="GA133" i="1"/>
  <c r="GH133" i="1" s="1"/>
  <c r="GI133" i="1" s="1"/>
  <c r="GA134" i="1"/>
  <c r="GA135" i="1"/>
  <c r="GA136" i="1"/>
  <c r="GA138" i="1"/>
  <c r="GA139" i="1"/>
  <c r="GA140" i="1"/>
  <c r="GA141" i="1"/>
  <c r="GH141" i="1" s="1"/>
  <c r="GI141" i="1" s="1"/>
  <c r="GA142" i="1"/>
  <c r="GA143" i="1"/>
  <c r="GA144" i="1"/>
  <c r="GA145" i="1"/>
  <c r="GH145" i="1" s="1"/>
  <c r="GI145" i="1" s="1"/>
  <c r="GF146" i="1"/>
  <c r="GA147" i="1"/>
  <c r="GA148" i="1"/>
  <c r="GA149" i="1"/>
  <c r="GH149" i="1" s="1"/>
  <c r="GI149" i="1" s="1"/>
  <c r="GA150" i="1"/>
  <c r="GA151" i="1"/>
  <c r="GA152" i="1"/>
  <c r="GA153" i="1"/>
  <c r="GH153" i="1" s="1"/>
  <c r="GI153" i="1" s="1"/>
  <c r="GA154" i="1"/>
  <c r="GE155" i="1"/>
  <c r="GA156" i="1"/>
  <c r="GA158" i="1"/>
  <c r="GA159" i="1"/>
  <c r="GA160" i="1"/>
  <c r="GA161" i="1"/>
  <c r="GH161" i="1" s="1"/>
  <c r="GI161" i="1" s="1"/>
  <c r="GA162" i="1"/>
  <c r="GA163" i="1"/>
  <c r="GA164" i="1"/>
  <c r="GA165" i="1"/>
  <c r="GH165" i="1" s="1"/>
  <c r="GI165" i="1" s="1"/>
  <c r="GA166" i="1"/>
  <c r="GA167" i="1"/>
  <c r="GA168" i="1"/>
  <c r="GA169" i="1"/>
  <c r="GH169" i="1" s="1"/>
  <c r="GI169" i="1" s="1"/>
  <c r="GA170" i="1"/>
  <c r="GA171" i="1"/>
  <c r="GA172" i="1"/>
  <c r="GA173" i="1"/>
  <c r="GH173" i="1" s="1"/>
  <c r="GI173" i="1" s="1"/>
  <c r="GA174" i="1"/>
  <c r="GA175" i="1"/>
  <c r="GA176" i="1"/>
  <c r="GA177" i="1"/>
  <c r="GH177" i="1" s="1"/>
  <c r="GI177" i="1" s="1"/>
  <c r="GA178" i="1"/>
  <c r="GA179" i="1"/>
  <c r="GA180" i="1"/>
  <c r="GA181" i="1"/>
  <c r="GH181" i="1" s="1"/>
  <c r="GI181" i="1" s="1"/>
  <c r="GA182" i="1"/>
  <c r="GA183" i="1"/>
  <c r="GA184" i="1"/>
  <c r="GA185" i="1"/>
  <c r="GH185" i="1" s="1"/>
  <c r="GI185" i="1" s="1"/>
  <c r="GA186" i="1"/>
  <c r="GA187" i="1"/>
  <c r="GA188" i="1"/>
  <c r="GA189" i="1"/>
  <c r="GH189" i="1" s="1"/>
  <c r="GI189" i="1" s="1"/>
  <c r="GA190" i="1"/>
  <c r="GA191" i="1"/>
  <c r="GA192" i="1"/>
  <c r="GA193" i="1"/>
  <c r="GH193" i="1" s="1"/>
  <c r="GI193" i="1" s="1"/>
  <c r="GA194" i="1"/>
  <c r="GA195" i="1"/>
  <c r="GA196" i="1"/>
  <c r="GA197" i="1"/>
  <c r="GH197" i="1" s="1"/>
  <c r="GI197" i="1" s="1"/>
  <c r="GA198" i="1"/>
  <c r="GA199" i="1"/>
  <c r="GA200" i="1"/>
  <c r="GA201" i="1"/>
  <c r="GH201" i="1" s="1"/>
  <c r="GI201" i="1" s="1"/>
  <c r="GA202" i="1"/>
  <c r="GA203" i="1"/>
  <c r="GA204" i="1"/>
  <c r="GA205" i="1"/>
  <c r="GH205" i="1" s="1"/>
  <c r="GI205" i="1" s="1"/>
  <c r="GA206" i="1"/>
  <c r="GA207" i="1"/>
  <c r="GA208" i="1"/>
  <c r="GA209" i="1"/>
  <c r="GH209" i="1" s="1"/>
  <c r="GI209" i="1" s="1"/>
  <c r="GA210" i="1"/>
  <c r="GA211" i="1"/>
  <c r="GA212" i="1"/>
  <c r="GA213" i="1"/>
  <c r="GH213" i="1" s="1"/>
  <c r="GI213" i="1" s="1"/>
  <c r="GA214" i="1"/>
  <c r="GA215" i="1"/>
  <c r="GA216" i="1"/>
  <c r="GA217" i="1"/>
  <c r="GH217" i="1" s="1"/>
  <c r="GI217" i="1" s="1"/>
  <c r="GA218" i="1"/>
  <c r="GA219" i="1"/>
  <c r="GA220" i="1"/>
  <c r="GA221" i="1"/>
  <c r="GH221" i="1" s="1"/>
  <c r="GI221" i="1" s="1"/>
  <c r="GA222" i="1"/>
  <c r="GA223" i="1"/>
  <c r="GA224" i="1"/>
  <c r="GA225" i="1"/>
  <c r="GH225" i="1" s="1"/>
  <c r="GI225" i="1" s="1"/>
  <c r="GA226" i="1"/>
  <c r="GA227" i="1"/>
  <c r="GA228" i="1"/>
  <c r="GA229" i="1"/>
  <c r="GH229" i="1" s="1"/>
  <c r="GI229" i="1" s="1"/>
  <c r="GA230" i="1"/>
  <c r="GA231" i="1"/>
  <c r="GA232" i="1"/>
  <c r="GA233" i="1"/>
  <c r="GH233" i="1" s="1"/>
  <c r="GI233" i="1" s="1"/>
  <c r="GA234" i="1"/>
  <c r="GA235" i="1"/>
  <c r="GA236" i="1"/>
  <c r="GA237" i="1"/>
  <c r="GH237" i="1" s="1"/>
  <c r="GI237" i="1" s="1"/>
  <c r="GA238" i="1"/>
  <c r="GF239" i="1"/>
  <c r="GA242" i="1"/>
  <c r="GA243" i="1"/>
  <c r="GA8" i="1"/>
  <c r="FX241" i="1"/>
  <c r="FX240" i="1"/>
  <c r="FX239" i="1"/>
  <c r="FX157" i="1"/>
  <c r="FX155" i="1"/>
  <c r="FX146" i="1"/>
  <c r="FX137" i="1"/>
  <c r="FX85" i="1"/>
  <c r="FX11" i="1"/>
  <c r="FX10" i="1"/>
  <c r="FV10" i="1"/>
  <c r="FW10" i="1"/>
  <c r="FV11" i="1"/>
  <c r="FW11" i="1"/>
  <c r="FV85" i="1"/>
  <c r="FW85" i="1"/>
  <c r="FV137" i="1"/>
  <c r="FW137" i="1"/>
  <c r="FV146" i="1"/>
  <c r="FW146" i="1"/>
  <c r="FV155" i="1"/>
  <c r="FW155" i="1"/>
  <c r="FV157" i="1"/>
  <c r="FW157" i="1"/>
  <c r="FV239" i="1"/>
  <c r="FW239" i="1"/>
  <c r="FV240" i="1"/>
  <c r="FW240" i="1"/>
  <c r="FV241" i="1"/>
  <c r="FW241" i="1"/>
  <c r="FR9" i="1"/>
  <c r="FY9" i="1" s="1"/>
  <c r="FZ9" i="1" s="1"/>
  <c r="FR12" i="1"/>
  <c r="FR13" i="1"/>
  <c r="FY13" i="1" s="1"/>
  <c r="FZ13" i="1" s="1"/>
  <c r="FR14" i="1"/>
  <c r="FY14" i="1" s="1"/>
  <c r="FZ14" i="1" s="1"/>
  <c r="FR15" i="1"/>
  <c r="FY15" i="1" s="1"/>
  <c r="FZ15" i="1" s="1"/>
  <c r="FR16" i="1"/>
  <c r="FY16" i="1" s="1"/>
  <c r="FZ16" i="1" s="1"/>
  <c r="FR17" i="1"/>
  <c r="FY17" i="1" s="1"/>
  <c r="FZ17" i="1" s="1"/>
  <c r="FR18" i="1"/>
  <c r="FY18" i="1" s="1"/>
  <c r="FZ18" i="1" s="1"/>
  <c r="FR19" i="1"/>
  <c r="FR20" i="1"/>
  <c r="FY20" i="1" s="1"/>
  <c r="FZ20" i="1" s="1"/>
  <c r="FR21" i="1"/>
  <c r="FY21" i="1" s="1"/>
  <c r="FZ21" i="1" s="1"/>
  <c r="FR22" i="1"/>
  <c r="FY22" i="1" s="1"/>
  <c r="FZ22" i="1" s="1"/>
  <c r="FR23" i="1"/>
  <c r="FR24" i="1"/>
  <c r="FR25" i="1"/>
  <c r="FY25" i="1" s="1"/>
  <c r="FZ25" i="1" s="1"/>
  <c r="FR26" i="1"/>
  <c r="FY26" i="1" s="1"/>
  <c r="FZ26" i="1" s="1"/>
  <c r="FR27" i="1"/>
  <c r="FR28" i="1"/>
  <c r="FR29" i="1"/>
  <c r="FY29" i="1" s="1"/>
  <c r="FZ29" i="1" s="1"/>
  <c r="FR30" i="1"/>
  <c r="FY30" i="1" s="1"/>
  <c r="FZ30" i="1" s="1"/>
  <c r="FR31" i="1"/>
  <c r="FY31" i="1" s="1"/>
  <c r="FZ31" i="1" s="1"/>
  <c r="FR32" i="1"/>
  <c r="FY32" i="1" s="1"/>
  <c r="FZ32" i="1" s="1"/>
  <c r="FR33" i="1"/>
  <c r="FY33" i="1" s="1"/>
  <c r="FZ33" i="1" s="1"/>
  <c r="FR34" i="1"/>
  <c r="FY34" i="1" s="1"/>
  <c r="FZ34" i="1" s="1"/>
  <c r="FR35" i="1"/>
  <c r="FR36" i="1"/>
  <c r="FY36" i="1" s="1"/>
  <c r="FZ36" i="1" s="1"/>
  <c r="FR37" i="1"/>
  <c r="FY37" i="1" s="1"/>
  <c r="FZ37" i="1" s="1"/>
  <c r="FR38" i="1"/>
  <c r="FY38" i="1" s="1"/>
  <c r="FZ38" i="1" s="1"/>
  <c r="FR39" i="1"/>
  <c r="FR40" i="1"/>
  <c r="FR41" i="1"/>
  <c r="FY41" i="1" s="1"/>
  <c r="FZ41" i="1" s="1"/>
  <c r="FR42" i="1"/>
  <c r="FY42" i="1" s="1"/>
  <c r="FZ42" i="1" s="1"/>
  <c r="FR43" i="1"/>
  <c r="FR44" i="1"/>
  <c r="FR45" i="1"/>
  <c r="FY45" i="1" s="1"/>
  <c r="FZ45" i="1" s="1"/>
  <c r="FR46" i="1"/>
  <c r="FY46" i="1" s="1"/>
  <c r="FZ46" i="1" s="1"/>
  <c r="FR47" i="1"/>
  <c r="FY47" i="1" s="1"/>
  <c r="FZ47" i="1" s="1"/>
  <c r="FR48" i="1"/>
  <c r="FY48" i="1" s="1"/>
  <c r="FZ48" i="1" s="1"/>
  <c r="FR49" i="1"/>
  <c r="FY49" i="1" s="1"/>
  <c r="FZ49" i="1" s="1"/>
  <c r="FR50" i="1"/>
  <c r="FY50" i="1" s="1"/>
  <c r="FZ50" i="1" s="1"/>
  <c r="FR51" i="1"/>
  <c r="FR52" i="1"/>
  <c r="FY52" i="1" s="1"/>
  <c r="FZ52" i="1" s="1"/>
  <c r="FY53" i="1"/>
  <c r="FZ53" i="1" s="1"/>
  <c r="FR54" i="1"/>
  <c r="FY54" i="1" s="1"/>
  <c r="FZ54" i="1" s="1"/>
  <c r="FR55" i="1"/>
  <c r="FR56" i="1"/>
  <c r="FR57" i="1"/>
  <c r="FY57" i="1" s="1"/>
  <c r="FZ57" i="1" s="1"/>
  <c r="FR58" i="1"/>
  <c r="FY58" i="1" s="1"/>
  <c r="FZ58" i="1" s="1"/>
  <c r="FR59" i="1"/>
  <c r="FR60" i="1"/>
  <c r="FR61" i="1"/>
  <c r="FY61" i="1" s="1"/>
  <c r="FZ61" i="1" s="1"/>
  <c r="FR62" i="1"/>
  <c r="FY62" i="1" s="1"/>
  <c r="FZ62" i="1" s="1"/>
  <c r="FR63" i="1"/>
  <c r="FY63" i="1" s="1"/>
  <c r="FZ63" i="1" s="1"/>
  <c r="FR64" i="1"/>
  <c r="FY64" i="1" s="1"/>
  <c r="FZ64" i="1" s="1"/>
  <c r="FY65" i="1"/>
  <c r="FZ65" i="1" s="1"/>
  <c r="FR66" i="1"/>
  <c r="FY66" i="1" s="1"/>
  <c r="FZ66" i="1" s="1"/>
  <c r="FR67" i="1"/>
  <c r="FR68" i="1"/>
  <c r="FY68" i="1" s="1"/>
  <c r="FZ68" i="1" s="1"/>
  <c r="FR69" i="1"/>
  <c r="FY69" i="1" s="1"/>
  <c r="FZ69" i="1" s="1"/>
  <c r="FR70" i="1"/>
  <c r="FY70" i="1" s="1"/>
  <c r="FZ70" i="1" s="1"/>
  <c r="FR71" i="1"/>
  <c r="FR72" i="1"/>
  <c r="FR73" i="1"/>
  <c r="FY73" i="1" s="1"/>
  <c r="FZ73" i="1" s="1"/>
  <c r="FR74" i="1"/>
  <c r="FY74" i="1" s="1"/>
  <c r="FZ74" i="1" s="1"/>
  <c r="FR75" i="1"/>
  <c r="FR76" i="1"/>
  <c r="FR77" i="1"/>
  <c r="FY77" i="1" s="1"/>
  <c r="FZ77" i="1" s="1"/>
  <c r="FR78" i="1"/>
  <c r="FY78" i="1" s="1"/>
  <c r="FZ78" i="1" s="1"/>
  <c r="FR79" i="1"/>
  <c r="FY79" i="1" s="1"/>
  <c r="FZ79" i="1" s="1"/>
  <c r="FR80" i="1"/>
  <c r="FY80" i="1" s="1"/>
  <c r="FZ80" i="1" s="1"/>
  <c r="FR81" i="1"/>
  <c r="FY81" i="1" s="1"/>
  <c r="FZ81" i="1" s="1"/>
  <c r="FR82" i="1"/>
  <c r="FY82" i="1" s="1"/>
  <c r="FZ82" i="1" s="1"/>
  <c r="FR83" i="1"/>
  <c r="FR84" i="1"/>
  <c r="FY84" i="1" s="1"/>
  <c r="FZ84" i="1" s="1"/>
  <c r="FY86" i="1"/>
  <c r="FZ86" i="1" s="1"/>
  <c r="FY87" i="1"/>
  <c r="FZ87" i="1" s="1"/>
  <c r="FY89" i="1"/>
  <c r="FZ89" i="1" s="1"/>
  <c r="FR90" i="1"/>
  <c r="FY90" i="1" s="1"/>
  <c r="FZ90" i="1" s="1"/>
  <c r="FR91" i="1"/>
  <c r="FY91" i="1" s="1"/>
  <c r="FZ91" i="1" s="1"/>
  <c r="FR92" i="1"/>
  <c r="FY92" i="1" s="1"/>
  <c r="FZ92" i="1" s="1"/>
  <c r="FR93" i="1"/>
  <c r="FY93" i="1" s="1"/>
  <c r="FZ93" i="1" s="1"/>
  <c r="FR94" i="1"/>
  <c r="FY94" i="1" s="1"/>
  <c r="FZ94" i="1" s="1"/>
  <c r="FR95" i="1"/>
  <c r="FY95" i="1" s="1"/>
  <c r="FZ95" i="1" s="1"/>
  <c r="FR96" i="1"/>
  <c r="FR97" i="1"/>
  <c r="FY97" i="1" s="1"/>
  <c r="FZ97" i="1" s="1"/>
  <c r="FR98" i="1"/>
  <c r="FY98" i="1" s="1"/>
  <c r="FZ98" i="1" s="1"/>
  <c r="FR99" i="1"/>
  <c r="FY99" i="1" s="1"/>
  <c r="FZ99" i="1" s="1"/>
  <c r="FR100" i="1"/>
  <c r="FR101" i="1"/>
  <c r="FR102" i="1"/>
  <c r="FY102" i="1" s="1"/>
  <c r="FZ102" i="1" s="1"/>
  <c r="FR103" i="1"/>
  <c r="FY103" i="1" s="1"/>
  <c r="FZ103" i="1" s="1"/>
  <c r="FR104" i="1"/>
  <c r="FR105" i="1"/>
  <c r="FY105" i="1" s="1"/>
  <c r="FZ105" i="1" s="1"/>
  <c r="FR106" i="1"/>
  <c r="FR107" i="1"/>
  <c r="FY107" i="1" s="1"/>
  <c r="FZ107" i="1" s="1"/>
  <c r="FR108" i="1"/>
  <c r="FR109" i="1"/>
  <c r="FR110" i="1"/>
  <c r="FR111" i="1"/>
  <c r="FY111" i="1" s="1"/>
  <c r="FZ111" i="1" s="1"/>
  <c r="FR112" i="1"/>
  <c r="FR113" i="1"/>
  <c r="FR114" i="1"/>
  <c r="FY114" i="1" s="1"/>
  <c r="FZ114" i="1" s="1"/>
  <c r="FR115" i="1"/>
  <c r="FY115" i="1" s="1"/>
  <c r="FZ115" i="1" s="1"/>
  <c r="FR116" i="1"/>
  <c r="FR117" i="1"/>
  <c r="FR118" i="1"/>
  <c r="FY118" i="1" s="1"/>
  <c r="FZ118" i="1" s="1"/>
  <c r="FR119" i="1"/>
  <c r="FY119" i="1" s="1"/>
  <c r="FZ119" i="1" s="1"/>
  <c r="FR120" i="1"/>
  <c r="FR121" i="1"/>
  <c r="FY121" i="1" s="1"/>
  <c r="FZ121" i="1" s="1"/>
  <c r="FR122" i="1"/>
  <c r="FR123" i="1"/>
  <c r="FY123" i="1" s="1"/>
  <c r="FZ123" i="1" s="1"/>
  <c r="FR124" i="1"/>
  <c r="FR125" i="1"/>
  <c r="FY125" i="1" s="1"/>
  <c r="FZ125" i="1" s="1"/>
  <c r="FR126" i="1"/>
  <c r="FY126" i="1" s="1"/>
  <c r="FZ126" i="1" s="1"/>
  <c r="FR127" i="1"/>
  <c r="FY127" i="1" s="1"/>
  <c r="FZ127" i="1" s="1"/>
  <c r="FR128" i="1"/>
  <c r="FR129" i="1"/>
  <c r="FR130" i="1"/>
  <c r="FR131" i="1"/>
  <c r="FY131" i="1" s="1"/>
  <c r="FZ131" i="1" s="1"/>
  <c r="FR132" i="1"/>
  <c r="FR133" i="1"/>
  <c r="FY133" i="1" s="1"/>
  <c r="FZ133" i="1" s="1"/>
  <c r="FR134" i="1"/>
  <c r="FY134" i="1" s="1"/>
  <c r="FZ134" i="1" s="1"/>
  <c r="FR135" i="1"/>
  <c r="FY135" i="1" s="1"/>
  <c r="FZ135" i="1" s="1"/>
  <c r="FR136" i="1"/>
  <c r="FR138" i="1"/>
  <c r="FY138" i="1" s="1"/>
  <c r="FZ138" i="1" s="1"/>
  <c r="FR139" i="1"/>
  <c r="FR140" i="1"/>
  <c r="FY140" i="1" s="1"/>
  <c r="FZ140" i="1" s="1"/>
  <c r="FR141" i="1"/>
  <c r="FR142" i="1"/>
  <c r="FR143" i="1"/>
  <c r="FR144" i="1"/>
  <c r="FY144" i="1" s="1"/>
  <c r="FZ144" i="1" s="1"/>
  <c r="FR145" i="1"/>
  <c r="FY145" i="1" s="1"/>
  <c r="FZ145" i="1" s="1"/>
  <c r="FR147" i="1"/>
  <c r="FR148" i="1"/>
  <c r="FR149" i="1"/>
  <c r="FY149" i="1" s="1"/>
  <c r="FZ149" i="1" s="1"/>
  <c r="FR150" i="1"/>
  <c r="FR151" i="1"/>
  <c r="FR152" i="1"/>
  <c r="FR153" i="1"/>
  <c r="FY153" i="1" s="1"/>
  <c r="FZ153" i="1" s="1"/>
  <c r="FR154" i="1"/>
  <c r="FR156" i="1"/>
  <c r="FR158" i="1"/>
  <c r="FY158" i="1" s="1"/>
  <c r="FZ158" i="1" s="1"/>
  <c r="FR159" i="1"/>
  <c r="FY159" i="1" s="1"/>
  <c r="FZ159" i="1" s="1"/>
  <c r="FR160" i="1"/>
  <c r="FR161" i="1"/>
  <c r="FY161" i="1" s="1"/>
  <c r="FZ161" i="1" s="1"/>
  <c r="FR162" i="1"/>
  <c r="FY162" i="1" s="1"/>
  <c r="FZ162" i="1" s="1"/>
  <c r="FR163" i="1"/>
  <c r="FY163" i="1" s="1"/>
  <c r="FZ163" i="1" s="1"/>
  <c r="FR164" i="1"/>
  <c r="FR165" i="1"/>
  <c r="FR166" i="1"/>
  <c r="FY166" i="1" s="1"/>
  <c r="FZ166" i="1" s="1"/>
  <c r="FR167" i="1"/>
  <c r="FY167" i="1" s="1"/>
  <c r="FZ167" i="1" s="1"/>
  <c r="FR168" i="1"/>
  <c r="FR169" i="1"/>
  <c r="FY169" i="1" s="1"/>
  <c r="FZ169" i="1" s="1"/>
  <c r="FR170" i="1"/>
  <c r="FY170" i="1" s="1"/>
  <c r="FZ170" i="1" s="1"/>
  <c r="FR171" i="1"/>
  <c r="FY171" i="1" s="1"/>
  <c r="FZ171" i="1" s="1"/>
  <c r="FR172" i="1"/>
  <c r="FR173" i="1"/>
  <c r="FR174" i="1"/>
  <c r="FY174" i="1" s="1"/>
  <c r="FZ174" i="1" s="1"/>
  <c r="FR175" i="1"/>
  <c r="FY175" i="1" s="1"/>
  <c r="FZ175" i="1" s="1"/>
  <c r="FR176" i="1"/>
  <c r="FR177" i="1"/>
  <c r="FY177" i="1" s="1"/>
  <c r="FZ177" i="1" s="1"/>
  <c r="FR178" i="1"/>
  <c r="FY178" i="1" s="1"/>
  <c r="FZ178" i="1" s="1"/>
  <c r="FR179" i="1"/>
  <c r="FY179" i="1" s="1"/>
  <c r="FZ179" i="1" s="1"/>
  <c r="FR180" i="1"/>
  <c r="FR181" i="1"/>
  <c r="FR182" i="1"/>
  <c r="FR183" i="1"/>
  <c r="FY183" i="1" s="1"/>
  <c r="FZ183" i="1" s="1"/>
  <c r="FR184" i="1"/>
  <c r="FR185" i="1"/>
  <c r="FR186" i="1"/>
  <c r="FR187" i="1"/>
  <c r="FY187" i="1" s="1"/>
  <c r="FZ187" i="1" s="1"/>
  <c r="FR188" i="1"/>
  <c r="FR189" i="1"/>
  <c r="FR190" i="1"/>
  <c r="FR191" i="1"/>
  <c r="FY191" i="1" s="1"/>
  <c r="FZ191" i="1" s="1"/>
  <c r="FR192" i="1"/>
  <c r="FR193" i="1"/>
  <c r="FR194" i="1"/>
  <c r="FR195" i="1"/>
  <c r="FR196" i="1"/>
  <c r="FR197" i="1"/>
  <c r="FR198" i="1"/>
  <c r="FR199" i="1"/>
  <c r="FY199" i="1" s="1"/>
  <c r="FZ199" i="1" s="1"/>
  <c r="FR200" i="1"/>
  <c r="FR201" i="1"/>
  <c r="FR202" i="1"/>
  <c r="FR203" i="1"/>
  <c r="FY203" i="1" s="1"/>
  <c r="FZ203" i="1" s="1"/>
  <c r="FR204" i="1"/>
  <c r="FR205" i="1"/>
  <c r="FR206" i="1"/>
  <c r="FR207" i="1"/>
  <c r="FR208" i="1"/>
  <c r="FR209" i="1"/>
  <c r="FR210" i="1"/>
  <c r="FR211" i="1"/>
  <c r="FR212" i="1"/>
  <c r="FR213" i="1"/>
  <c r="FR214" i="1"/>
  <c r="FR215" i="1"/>
  <c r="FY215" i="1" s="1"/>
  <c r="FZ215" i="1" s="1"/>
  <c r="FR216" i="1"/>
  <c r="FR217" i="1"/>
  <c r="FR218" i="1"/>
  <c r="FR219" i="1"/>
  <c r="FR220" i="1"/>
  <c r="FR221" i="1"/>
  <c r="FR222" i="1"/>
  <c r="FR223" i="1"/>
  <c r="FR224" i="1"/>
  <c r="FR225" i="1"/>
  <c r="FR226" i="1"/>
  <c r="FR227" i="1"/>
  <c r="FR228" i="1"/>
  <c r="FR229" i="1"/>
  <c r="FR230" i="1"/>
  <c r="FR231" i="1"/>
  <c r="FY231" i="1" s="1"/>
  <c r="FZ231" i="1" s="1"/>
  <c r="FR232" i="1"/>
  <c r="FR233" i="1"/>
  <c r="FR234" i="1"/>
  <c r="FR235" i="1"/>
  <c r="FR236" i="1"/>
  <c r="FR237" i="1"/>
  <c r="FR238" i="1"/>
  <c r="FR242" i="1"/>
  <c r="FR243" i="1"/>
  <c r="FR8" i="1"/>
  <c r="FO241" i="1"/>
  <c r="FO240" i="1"/>
  <c r="FO239" i="1"/>
  <c r="FO157" i="1"/>
  <c r="FO155" i="1"/>
  <c r="FO146" i="1"/>
  <c r="FO137" i="1"/>
  <c r="FO85" i="1"/>
  <c r="FO11" i="1"/>
  <c r="FO10" i="1"/>
  <c r="FM10" i="1"/>
  <c r="FN10" i="1"/>
  <c r="FM11" i="1"/>
  <c r="FN11" i="1"/>
  <c r="FM85" i="1"/>
  <c r="FN85" i="1"/>
  <c r="FM137" i="1"/>
  <c r="FN137" i="1"/>
  <c r="FM146" i="1"/>
  <c r="FN146" i="1"/>
  <c r="FM155" i="1"/>
  <c r="FN155" i="1"/>
  <c r="FM157" i="1"/>
  <c r="FN157" i="1"/>
  <c r="FM239" i="1"/>
  <c r="FN239" i="1"/>
  <c r="FM240" i="1"/>
  <c r="FN240" i="1"/>
  <c r="FM241" i="1"/>
  <c r="FN241" i="1"/>
  <c r="FI9" i="1"/>
  <c r="FI12" i="1"/>
  <c r="FP12" i="1" s="1"/>
  <c r="FQ12" i="1" s="1"/>
  <c r="FI13" i="1"/>
  <c r="FP13" i="1" s="1"/>
  <c r="FQ13" i="1" s="1"/>
  <c r="FI14" i="1"/>
  <c r="FP14" i="1" s="1"/>
  <c r="FQ14" i="1" s="1"/>
  <c r="FI15" i="1"/>
  <c r="FP15" i="1" s="1"/>
  <c r="FQ15" i="1" s="1"/>
  <c r="FI16" i="1"/>
  <c r="FI17" i="1"/>
  <c r="FP17" i="1" s="1"/>
  <c r="FQ17" i="1" s="1"/>
  <c r="FI18" i="1"/>
  <c r="FP18" i="1" s="1"/>
  <c r="FQ18" i="1" s="1"/>
  <c r="FI19" i="1"/>
  <c r="FI20" i="1"/>
  <c r="FP20" i="1" s="1"/>
  <c r="FQ20" i="1" s="1"/>
  <c r="FI21" i="1"/>
  <c r="FI22" i="1"/>
  <c r="FI23" i="1"/>
  <c r="FP23" i="1" s="1"/>
  <c r="FQ23" i="1" s="1"/>
  <c r="FI24" i="1"/>
  <c r="FI25" i="1"/>
  <c r="FP25" i="1" s="1"/>
  <c r="FQ25" i="1" s="1"/>
  <c r="FI26" i="1"/>
  <c r="FP26" i="1" s="1"/>
  <c r="FQ26" i="1" s="1"/>
  <c r="FI27" i="1"/>
  <c r="FI28" i="1"/>
  <c r="FP28" i="1" s="1"/>
  <c r="FQ28" i="1" s="1"/>
  <c r="FI29" i="1"/>
  <c r="FP29" i="1" s="1"/>
  <c r="FQ29" i="1" s="1"/>
  <c r="FI30" i="1"/>
  <c r="FP30" i="1" s="1"/>
  <c r="FQ30" i="1" s="1"/>
  <c r="FI31" i="1"/>
  <c r="FP31" i="1" s="1"/>
  <c r="FQ31" i="1" s="1"/>
  <c r="FI32" i="1"/>
  <c r="FI33" i="1"/>
  <c r="FP33" i="1" s="1"/>
  <c r="FQ33" i="1" s="1"/>
  <c r="FI34" i="1"/>
  <c r="FP34" i="1" s="1"/>
  <c r="FQ34" i="1" s="1"/>
  <c r="FI35" i="1"/>
  <c r="FI36" i="1"/>
  <c r="FP36" i="1" s="1"/>
  <c r="FQ36" i="1" s="1"/>
  <c r="FI37" i="1"/>
  <c r="FI38" i="1"/>
  <c r="FI39" i="1"/>
  <c r="FP39" i="1" s="1"/>
  <c r="FQ39" i="1" s="1"/>
  <c r="FI40" i="1"/>
  <c r="FI41" i="1"/>
  <c r="FP41" i="1" s="1"/>
  <c r="FQ41" i="1" s="1"/>
  <c r="FI42" i="1"/>
  <c r="FP42" i="1" s="1"/>
  <c r="FQ42" i="1" s="1"/>
  <c r="FI43" i="1"/>
  <c r="FI44" i="1"/>
  <c r="FP44" i="1" s="1"/>
  <c r="FQ44" i="1" s="1"/>
  <c r="FI45" i="1"/>
  <c r="FP45" i="1" s="1"/>
  <c r="FQ45" i="1" s="1"/>
  <c r="FI46" i="1"/>
  <c r="FP46" i="1" s="1"/>
  <c r="FQ46" i="1" s="1"/>
  <c r="FI47" i="1"/>
  <c r="FP47" i="1" s="1"/>
  <c r="FQ47" i="1" s="1"/>
  <c r="FI48" i="1"/>
  <c r="FI49" i="1"/>
  <c r="FP49" i="1" s="1"/>
  <c r="FQ49" i="1" s="1"/>
  <c r="FI50" i="1"/>
  <c r="FP50" i="1" s="1"/>
  <c r="FQ50" i="1" s="1"/>
  <c r="FI51" i="1"/>
  <c r="FI52" i="1"/>
  <c r="FP52" i="1" s="1"/>
  <c r="FQ52" i="1" s="1"/>
  <c r="FI53" i="1"/>
  <c r="FI54" i="1"/>
  <c r="FI55" i="1"/>
  <c r="FP55" i="1" s="1"/>
  <c r="FQ55" i="1" s="1"/>
  <c r="FI56" i="1"/>
  <c r="FI57" i="1"/>
  <c r="FP57" i="1" s="1"/>
  <c r="FQ57" i="1" s="1"/>
  <c r="FI58" i="1"/>
  <c r="FP58" i="1" s="1"/>
  <c r="FQ58" i="1" s="1"/>
  <c r="FI59" i="1"/>
  <c r="FI60" i="1"/>
  <c r="FP60" i="1" s="1"/>
  <c r="FQ60" i="1" s="1"/>
  <c r="FI61" i="1"/>
  <c r="FP61" i="1" s="1"/>
  <c r="FQ61" i="1" s="1"/>
  <c r="FI62" i="1"/>
  <c r="FP62" i="1" s="1"/>
  <c r="FQ62" i="1" s="1"/>
  <c r="FI63" i="1"/>
  <c r="FP63" i="1" s="1"/>
  <c r="FQ63" i="1" s="1"/>
  <c r="FI64" i="1"/>
  <c r="FI65" i="1"/>
  <c r="FP65" i="1" s="1"/>
  <c r="FQ65" i="1" s="1"/>
  <c r="FI66" i="1"/>
  <c r="FP66" i="1" s="1"/>
  <c r="FQ66" i="1" s="1"/>
  <c r="FI67" i="1"/>
  <c r="FI68" i="1"/>
  <c r="FP68" i="1" s="1"/>
  <c r="FQ68" i="1" s="1"/>
  <c r="FI69" i="1"/>
  <c r="FI70" i="1"/>
  <c r="FI71" i="1"/>
  <c r="FP71" i="1" s="1"/>
  <c r="FQ71" i="1" s="1"/>
  <c r="FI72" i="1"/>
  <c r="FI73" i="1"/>
  <c r="FP73" i="1" s="1"/>
  <c r="FQ73" i="1" s="1"/>
  <c r="FI74" i="1"/>
  <c r="FP74" i="1" s="1"/>
  <c r="FQ74" i="1" s="1"/>
  <c r="FI75" i="1"/>
  <c r="FI76" i="1"/>
  <c r="FP76" i="1" s="1"/>
  <c r="FQ76" i="1" s="1"/>
  <c r="FI77" i="1"/>
  <c r="FP77" i="1" s="1"/>
  <c r="FQ77" i="1" s="1"/>
  <c r="FI78" i="1"/>
  <c r="FP78" i="1" s="1"/>
  <c r="FQ78" i="1" s="1"/>
  <c r="FI79" i="1"/>
  <c r="FP79" i="1" s="1"/>
  <c r="FQ79" i="1" s="1"/>
  <c r="FI80" i="1"/>
  <c r="FI81" i="1"/>
  <c r="FP81" i="1" s="1"/>
  <c r="FQ81" i="1" s="1"/>
  <c r="FI82" i="1"/>
  <c r="FP82" i="1" s="1"/>
  <c r="FQ82" i="1" s="1"/>
  <c r="FI83" i="1"/>
  <c r="FI84" i="1"/>
  <c r="FP84" i="1" s="1"/>
  <c r="FQ84" i="1" s="1"/>
  <c r="FI86" i="1"/>
  <c r="FP86" i="1" s="1"/>
  <c r="FQ86" i="1" s="1"/>
  <c r="FI87" i="1"/>
  <c r="FI88" i="1"/>
  <c r="FP88" i="1" s="1"/>
  <c r="FQ88" i="1" s="1"/>
  <c r="FI89" i="1"/>
  <c r="FP89" i="1" s="1"/>
  <c r="FQ89" i="1" s="1"/>
  <c r="FI90" i="1"/>
  <c r="FP90" i="1" s="1"/>
  <c r="FQ90" i="1" s="1"/>
  <c r="FI91" i="1"/>
  <c r="FP91" i="1" s="1"/>
  <c r="FQ91" i="1" s="1"/>
  <c r="FI92" i="1"/>
  <c r="FI93" i="1"/>
  <c r="FP93" i="1" s="1"/>
  <c r="FQ93" i="1" s="1"/>
  <c r="FI94" i="1"/>
  <c r="FP94" i="1" s="1"/>
  <c r="FQ94" i="1" s="1"/>
  <c r="FI95" i="1"/>
  <c r="FI96" i="1"/>
  <c r="FP96" i="1" s="1"/>
  <c r="FQ96" i="1" s="1"/>
  <c r="FI97" i="1"/>
  <c r="FP97" i="1" s="1"/>
  <c r="FQ97" i="1" s="1"/>
  <c r="FI98" i="1"/>
  <c r="FI99" i="1"/>
  <c r="FP99" i="1" s="1"/>
  <c r="FQ99" i="1" s="1"/>
  <c r="FI100" i="1"/>
  <c r="FI101" i="1"/>
  <c r="FP101" i="1" s="1"/>
  <c r="FQ101" i="1" s="1"/>
  <c r="FI102" i="1"/>
  <c r="FP102" i="1" s="1"/>
  <c r="FQ102" i="1" s="1"/>
  <c r="FI103" i="1"/>
  <c r="FI104" i="1"/>
  <c r="FP104" i="1" s="1"/>
  <c r="FQ104" i="1" s="1"/>
  <c r="FI105" i="1"/>
  <c r="FP105" i="1" s="1"/>
  <c r="FQ105" i="1" s="1"/>
  <c r="FI106" i="1"/>
  <c r="FP106" i="1" s="1"/>
  <c r="FQ106" i="1" s="1"/>
  <c r="FI107" i="1"/>
  <c r="FP107" i="1" s="1"/>
  <c r="FQ107" i="1" s="1"/>
  <c r="FI108" i="1"/>
  <c r="FI109" i="1"/>
  <c r="FP109" i="1" s="1"/>
  <c r="FQ109" i="1" s="1"/>
  <c r="FI110" i="1"/>
  <c r="FP110" i="1" s="1"/>
  <c r="FQ110" i="1" s="1"/>
  <c r="FI111" i="1"/>
  <c r="FI112" i="1"/>
  <c r="FP112" i="1" s="1"/>
  <c r="FQ112" i="1" s="1"/>
  <c r="FI113" i="1"/>
  <c r="FP113" i="1" s="1"/>
  <c r="FQ113" i="1" s="1"/>
  <c r="FI114" i="1"/>
  <c r="FI115" i="1"/>
  <c r="FP115" i="1" s="1"/>
  <c r="FQ115" i="1" s="1"/>
  <c r="FI116" i="1"/>
  <c r="FI117" i="1"/>
  <c r="FP117" i="1" s="1"/>
  <c r="FQ117" i="1" s="1"/>
  <c r="FI118" i="1"/>
  <c r="FP118" i="1" s="1"/>
  <c r="FQ118" i="1" s="1"/>
  <c r="FI119" i="1"/>
  <c r="FI120" i="1"/>
  <c r="FP120" i="1" s="1"/>
  <c r="FQ120" i="1" s="1"/>
  <c r="FI121" i="1"/>
  <c r="FP121" i="1" s="1"/>
  <c r="FQ121" i="1" s="1"/>
  <c r="FI122" i="1"/>
  <c r="FP122" i="1" s="1"/>
  <c r="FQ122" i="1" s="1"/>
  <c r="FI123" i="1"/>
  <c r="FP123" i="1" s="1"/>
  <c r="FQ123" i="1" s="1"/>
  <c r="FI124" i="1"/>
  <c r="FI125" i="1"/>
  <c r="FP125" i="1" s="1"/>
  <c r="FQ125" i="1" s="1"/>
  <c r="FI126" i="1"/>
  <c r="FI127" i="1"/>
  <c r="FP127" i="1" s="1"/>
  <c r="FQ127" i="1" s="1"/>
  <c r="FI128" i="1"/>
  <c r="FP128" i="1" s="1"/>
  <c r="FQ128" i="1" s="1"/>
  <c r="FI129" i="1"/>
  <c r="FI130" i="1"/>
  <c r="FI131" i="1"/>
  <c r="FI132" i="1"/>
  <c r="FP132" i="1" s="1"/>
  <c r="FQ132" i="1" s="1"/>
  <c r="FI133" i="1"/>
  <c r="FI134" i="1"/>
  <c r="FI135" i="1"/>
  <c r="FP135" i="1" s="1"/>
  <c r="FQ135" i="1" s="1"/>
  <c r="FI136" i="1"/>
  <c r="FP136" i="1" s="1"/>
  <c r="FQ136" i="1" s="1"/>
  <c r="FI138" i="1"/>
  <c r="FI139" i="1"/>
  <c r="FP139" i="1" s="1"/>
  <c r="FQ139" i="1" s="1"/>
  <c r="FI140" i="1"/>
  <c r="FP140" i="1" s="1"/>
  <c r="FQ140" i="1" s="1"/>
  <c r="FI141" i="1"/>
  <c r="FI142" i="1"/>
  <c r="FI143" i="1"/>
  <c r="FI144" i="1"/>
  <c r="FI145" i="1"/>
  <c r="FI147" i="1"/>
  <c r="FP147" i="1" s="1"/>
  <c r="FQ147" i="1" s="1"/>
  <c r="FI148" i="1"/>
  <c r="FI149" i="1"/>
  <c r="FI150" i="1"/>
  <c r="FI151" i="1"/>
  <c r="FP151" i="1" s="1"/>
  <c r="FQ151" i="1" s="1"/>
  <c r="FI152" i="1"/>
  <c r="FP152" i="1" s="1"/>
  <c r="FQ152" i="1" s="1"/>
  <c r="FI153" i="1"/>
  <c r="FI154" i="1"/>
  <c r="FI156" i="1"/>
  <c r="FP156" i="1" s="1"/>
  <c r="FQ156" i="1" s="1"/>
  <c r="FI158" i="1"/>
  <c r="FI159" i="1"/>
  <c r="FI160" i="1"/>
  <c r="FP160" i="1" s="1"/>
  <c r="FQ160" i="1" s="1"/>
  <c r="FI161" i="1"/>
  <c r="FI162" i="1"/>
  <c r="FI163" i="1"/>
  <c r="FP163" i="1" s="1"/>
  <c r="FQ163" i="1" s="1"/>
  <c r="FI164" i="1"/>
  <c r="FP164" i="1" s="1"/>
  <c r="FQ164" i="1" s="1"/>
  <c r="FI165" i="1"/>
  <c r="FI166" i="1"/>
  <c r="FI167" i="1"/>
  <c r="FI168" i="1"/>
  <c r="FP168" i="1" s="1"/>
  <c r="FQ168" i="1" s="1"/>
  <c r="FI169" i="1"/>
  <c r="FI170" i="1"/>
  <c r="FI171" i="1"/>
  <c r="FP171" i="1" s="1"/>
  <c r="FQ171" i="1" s="1"/>
  <c r="FI172" i="1"/>
  <c r="FI173" i="1"/>
  <c r="FI174" i="1"/>
  <c r="FI175" i="1"/>
  <c r="FI176" i="1"/>
  <c r="FI177" i="1"/>
  <c r="FI178" i="1"/>
  <c r="FI179" i="1"/>
  <c r="FP179" i="1" s="1"/>
  <c r="FQ179" i="1" s="1"/>
  <c r="FI180" i="1"/>
  <c r="FP180" i="1" s="1"/>
  <c r="FQ180" i="1" s="1"/>
  <c r="FI181" i="1"/>
  <c r="FI182" i="1"/>
  <c r="FI183" i="1"/>
  <c r="FI184" i="1"/>
  <c r="FI185" i="1"/>
  <c r="FI186" i="1"/>
  <c r="FI187" i="1"/>
  <c r="FI188" i="1"/>
  <c r="FI189" i="1"/>
  <c r="FI190" i="1"/>
  <c r="FI191" i="1"/>
  <c r="FI192" i="1"/>
  <c r="FI193" i="1"/>
  <c r="FI194" i="1"/>
  <c r="FI195" i="1"/>
  <c r="FI196" i="1"/>
  <c r="FI197" i="1"/>
  <c r="FI198" i="1"/>
  <c r="FI199" i="1"/>
  <c r="FI200" i="1"/>
  <c r="FI201" i="1"/>
  <c r="FI202" i="1"/>
  <c r="FI203" i="1"/>
  <c r="FI204" i="1"/>
  <c r="FI205" i="1"/>
  <c r="FI206" i="1"/>
  <c r="FI207" i="1"/>
  <c r="FI208" i="1"/>
  <c r="FI209" i="1"/>
  <c r="FI210" i="1"/>
  <c r="FI211" i="1"/>
  <c r="FI212" i="1"/>
  <c r="FI213" i="1"/>
  <c r="FI214" i="1"/>
  <c r="FI215" i="1"/>
  <c r="FI216" i="1"/>
  <c r="FI217" i="1"/>
  <c r="FI218" i="1"/>
  <c r="FI219" i="1"/>
  <c r="FI220" i="1"/>
  <c r="FI221" i="1"/>
  <c r="FI222" i="1"/>
  <c r="FI223" i="1"/>
  <c r="FI224" i="1"/>
  <c r="FI225" i="1"/>
  <c r="FI226" i="1"/>
  <c r="FI227" i="1"/>
  <c r="FI228" i="1"/>
  <c r="FI229" i="1"/>
  <c r="FI230" i="1"/>
  <c r="FI231" i="1"/>
  <c r="FI232" i="1"/>
  <c r="FI233" i="1"/>
  <c r="FI234" i="1"/>
  <c r="FI235" i="1"/>
  <c r="FI236" i="1"/>
  <c r="FI237" i="1"/>
  <c r="FI238" i="1"/>
  <c r="FI242" i="1"/>
  <c r="FI243" i="1"/>
  <c r="FI8" i="1"/>
  <c r="FF157" i="1"/>
  <c r="FF155" i="1"/>
  <c r="FF146" i="1"/>
  <c r="FF137" i="1"/>
  <c r="FF85" i="1"/>
  <c r="FF241" i="1"/>
  <c r="FF240" i="1"/>
  <c r="FF239" i="1"/>
  <c r="FF11" i="1"/>
  <c r="FF10" i="1"/>
  <c r="FD10" i="1"/>
  <c r="FE10" i="1"/>
  <c r="FD11" i="1"/>
  <c r="FE11" i="1"/>
  <c r="FE146" i="1"/>
  <c r="FD155" i="1"/>
  <c r="FD239" i="1"/>
  <c r="FE239" i="1"/>
  <c r="FD240" i="1"/>
  <c r="FE240" i="1"/>
  <c r="FD241" i="1"/>
  <c r="FE241" i="1"/>
  <c r="EZ9" i="1"/>
  <c r="FG9" i="1" s="1"/>
  <c r="FH9" i="1" s="1"/>
  <c r="EZ12" i="1"/>
  <c r="FG12" i="1" s="1"/>
  <c r="FH12" i="1" s="1"/>
  <c r="EZ13" i="1"/>
  <c r="FG13" i="1" s="1"/>
  <c r="FH13" i="1" s="1"/>
  <c r="EZ14" i="1"/>
  <c r="FG14" i="1" s="1"/>
  <c r="FH14" i="1" s="1"/>
  <c r="EZ15" i="1"/>
  <c r="FG15" i="1" s="1"/>
  <c r="FH15" i="1" s="1"/>
  <c r="EZ16" i="1"/>
  <c r="FG16" i="1" s="1"/>
  <c r="FH16" i="1" s="1"/>
  <c r="EZ17" i="1"/>
  <c r="FG17" i="1" s="1"/>
  <c r="FH17" i="1" s="1"/>
  <c r="EZ18" i="1"/>
  <c r="FG18" i="1" s="1"/>
  <c r="FH18" i="1" s="1"/>
  <c r="EZ19" i="1"/>
  <c r="FG19" i="1" s="1"/>
  <c r="FH19" i="1" s="1"/>
  <c r="EZ20" i="1"/>
  <c r="FG20" i="1" s="1"/>
  <c r="FH20" i="1" s="1"/>
  <c r="EZ21" i="1"/>
  <c r="FG21" i="1" s="1"/>
  <c r="FH21" i="1" s="1"/>
  <c r="EZ22" i="1"/>
  <c r="FG22" i="1" s="1"/>
  <c r="FH22" i="1" s="1"/>
  <c r="EZ23" i="1"/>
  <c r="FG23" i="1" s="1"/>
  <c r="FH23" i="1" s="1"/>
  <c r="EZ24" i="1"/>
  <c r="FG24" i="1" s="1"/>
  <c r="FH24" i="1" s="1"/>
  <c r="EZ25" i="1"/>
  <c r="FG25" i="1" s="1"/>
  <c r="FH25" i="1" s="1"/>
  <c r="EZ26" i="1"/>
  <c r="FG26" i="1" s="1"/>
  <c r="FH26" i="1" s="1"/>
  <c r="EZ27" i="1"/>
  <c r="FG27" i="1" s="1"/>
  <c r="FH27" i="1" s="1"/>
  <c r="EZ28" i="1"/>
  <c r="FG28" i="1" s="1"/>
  <c r="FH28" i="1" s="1"/>
  <c r="EZ29" i="1"/>
  <c r="FG29" i="1" s="1"/>
  <c r="FH29" i="1" s="1"/>
  <c r="EZ30" i="1"/>
  <c r="FG30" i="1" s="1"/>
  <c r="FH30" i="1" s="1"/>
  <c r="EZ31" i="1"/>
  <c r="FG31" i="1" s="1"/>
  <c r="FH31" i="1" s="1"/>
  <c r="EZ32" i="1"/>
  <c r="FG32" i="1" s="1"/>
  <c r="FH32" i="1" s="1"/>
  <c r="EZ33" i="1"/>
  <c r="FG33" i="1" s="1"/>
  <c r="FH33" i="1" s="1"/>
  <c r="EZ34" i="1"/>
  <c r="FG34" i="1" s="1"/>
  <c r="FH34" i="1" s="1"/>
  <c r="EZ35" i="1"/>
  <c r="FG35" i="1" s="1"/>
  <c r="FH35" i="1" s="1"/>
  <c r="EZ36" i="1"/>
  <c r="FG36" i="1" s="1"/>
  <c r="FH36" i="1" s="1"/>
  <c r="EZ37" i="1"/>
  <c r="FG37" i="1" s="1"/>
  <c r="FH37" i="1" s="1"/>
  <c r="EZ38" i="1"/>
  <c r="FG38" i="1" s="1"/>
  <c r="FH38" i="1" s="1"/>
  <c r="EZ39" i="1"/>
  <c r="FG39" i="1" s="1"/>
  <c r="FH39" i="1" s="1"/>
  <c r="EZ40" i="1"/>
  <c r="FG40" i="1" s="1"/>
  <c r="FH40" i="1" s="1"/>
  <c r="EZ41" i="1"/>
  <c r="FG41" i="1" s="1"/>
  <c r="FH41" i="1" s="1"/>
  <c r="EZ42" i="1"/>
  <c r="FG42" i="1" s="1"/>
  <c r="FH42" i="1" s="1"/>
  <c r="EZ43" i="1"/>
  <c r="FG43" i="1" s="1"/>
  <c r="FH43" i="1" s="1"/>
  <c r="EZ44" i="1"/>
  <c r="FG44" i="1" s="1"/>
  <c r="FH44" i="1" s="1"/>
  <c r="EZ45" i="1"/>
  <c r="FG45" i="1" s="1"/>
  <c r="FH45" i="1" s="1"/>
  <c r="EZ46" i="1"/>
  <c r="FG46" i="1" s="1"/>
  <c r="FH46" i="1" s="1"/>
  <c r="EZ47" i="1"/>
  <c r="FG47" i="1" s="1"/>
  <c r="FH47" i="1" s="1"/>
  <c r="EZ48" i="1"/>
  <c r="FG48" i="1" s="1"/>
  <c r="FH48" i="1" s="1"/>
  <c r="EZ49" i="1"/>
  <c r="FG49" i="1" s="1"/>
  <c r="FH49" i="1" s="1"/>
  <c r="EZ50" i="1"/>
  <c r="FG50" i="1" s="1"/>
  <c r="FH50" i="1" s="1"/>
  <c r="EZ51" i="1"/>
  <c r="FG51" i="1" s="1"/>
  <c r="FH51" i="1" s="1"/>
  <c r="EZ52" i="1"/>
  <c r="FG52" i="1" s="1"/>
  <c r="FH52" i="1" s="1"/>
  <c r="EZ53" i="1"/>
  <c r="FG53" i="1" s="1"/>
  <c r="FH53" i="1" s="1"/>
  <c r="EZ54" i="1"/>
  <c r="FG54" i="1" s="1"/>
  <c r="FH54" i="1" s="1"/>
  <c r="EZ55" i="1"/>
  <c r="FG55" i="1" s="1"/>
  <c r="FH55" i="1" s="1"/>
  <c r="EZ56" i="1"/>
  <c r="FG56" i="1" s="1"/>
  <c r="FH56" i="1" s="1"/>
  <c r="EZ57" i="1"/>
  <c r="FG57" i="1" s="1"/>
  <c r="FH57" i="1" s="1"/>
  <c r="EZ58" i="1"/>
  <c r="FG58" i="1" s="1"/>
  <c r="FH58" i="1" s="1"/>
  <c r="EZ59" i="1"/>
  <c r="FG59" i="1" s="1"/>
  <c r="FH59" i="1" s="1"/>
  <c r="EZ60" i="1"/>
  <c r="FG60" i="1" s="1"/>
  <c r="FH60" i="1" s="1"/>
  <c r="EZ61" i="1"/>
  <c r="FG61" i="1" s="1"/>
  <c r="FH61" i="1" s="1"/>
  <c r="EZ62" i="1"/>
  <c r="FG62" i="1" s="1"/>
  <c r="FH62" i="1" s="1"/>
  <c r="EZ63" i="1"/>
  <c r="FG63" i="1" s="1"/>
  <c r="FH63" i="1" s="1"/>
  <c r="EZ64" i="1"/>
  <c r="FG64" i="1" s="1"/>
  <c r="FH64" i="1" s="1"/>
  <c r="EZ65" i="1"/>
  <c r="FG65" i="1" s="1"/>
  <c r="FH65" i="1" s="1"/>
  <c r="EZ66" i="1"/>
  <c r="FG66" i="1" s="1"/>
  <c r="FH66" i="1" s="1"/>
  <c r="EZ67" i="1"/>
  <c r="FG67" i="1" s="1"/>
  <c r="FH67" i="1" s="1"/>
  <c r="EZ68" i="1"/>
  <c r="FG68" i="1" s="1"/>
  <c r="FH68" i="1" s="1"/>
  <c r="EZ69" i="1"/>
  <c r="FG69" i="1" s="1"/>
  <c r="FH69" i="1" s="1"/>
  <c r="EZ70" i="1"/>
  <c r="FG70" i="1" s="1"/>
  <c r="FH70" i="1" s="1"/>
  <c r="EZ71" i="1"/>
  <c r="FG71" i="1" s="1"/>
  <c r="FH71" i="1" s="1"/>
  <c r="EZ72" i="1"/>
  <c r="FG72" i="1" s="1"/>
  <c r="FH72" i="1" s="1"/>
  <c r="EZ73" i="1"/>
  <c r="FG73" i="1" s="1"/>
  <c r="FH73" i="1" s="1"/>
  <c r="EZ74" i="1"/>
  <c r="FG74" i="1" s="1"/>
  <c r="FH74" i="1" s="1"/>
  <c r="EZ75" i="1"/>
  <c r="FG75" i="1" s="1"/>
  <c r="FH75" i="1" s="1"/>
  <c r="EZ76" i="1"/>
  <c r="FG76" i="1" s="1"/>
  <c r="FH76" i="1" s="1"/>
  <c r="EZ77" i="1"/>
  <c r="FG77" i="1" s="1"/>
  <c r="FH77" i="1" s="1"/>
  <c r="EZ78" i="1"/>
  <c r="FG78" i="1" s="1"/>
  <c r="FH78" i="1" s="1"/>
  <c r="EZ79" i="1"/>
  <c r="FG79" i="1" s="1"/>
  <c r="FH79" i="1" s="1"/>
  <c r="EZ80" i="1"/>
  <c r="FG80" i="1" s="1"/>
  <c r="FH80" i="1" s="1"/>
  <c r="EZ81" i="1"/>
  <c r="FG81" i="1" s="1"/>
  <c r="FH81" i="1" s="1"/>
  <c r="EZ82" i="1"/>
  <c r="FG82" i="1" s="1"/>
  <c r="FH82" i="1" s="1"/>
  <c r="EZ83" i="1"/>
  <c r="FG83" i="1" s="1"/>
  <c r="FH83" i="1" s="1"/>
  <c r="EZ84" i="1"/>
  <c r="FG84" i="1" s="1"/>
  <c r="FH84" i="1" s="1"/>
  <c r="EZ86" i="1"/>
  <c r="FG86" i="1" s="1"/>
  <c r="FH86" i="1" s="1"/>
  <c r="EZ87" i="1"/>
  <c r="FG87" i="1" s="1"/>
  <c r="FH87" i="1" s="1"/>
  <c r="EZ88" i="1"/>
  <c r="FG88" i="1" s="1"/>
  <c r="FH88" i="1" s="1"/>
  <c r="EZ89" i="1"/>
  <c r="FG89" i="1" s="1"/>
  <c r="FH89" i="1" s="1"/>
  <c r="EZ90" i="1"/>
  <c r="FG90" i="1" s="1"/>
  <c r="FH90" i="1" s="1"/>
  <c r="EZ91" i="1"/>
  <c r="FG91" i="1" s="1"/>
  <c r="FH91" i="1" s="1"/>
  <c r="EZ92" i="1"/>
  <c r="FG92" i="1" s="1"/>
  <c r="FH92" i="1" s="1"/>
  <c r="EZ93" i="1"/>
  <c r="FG93" i="1" s="1"/>
  <c r="FH93" i="1" s="1"/>
  <c r="EZ94" i="1"/>
  <c r="FG94" i="1" s="1"/>
  <c r="FH94" i="1" s="1"/>
  <c r="EZ95" i="1"/>
  <c r="FG95" i="1" s="1"/>
  <c r="FH95" i="1" s="1"/>
  <c r="EZ96" i="1"/>
  <c r="FG96" i="1" s="1"/>
  <c r="FH96" i="1" s="1"/>
  <c r="EZ97" i="1"/>
  <c r="FG97" i="1" s="1"/>
  <c r="FH97" i="1" s="1"/>
  <c r="EZ98" i="1"/>
  <c r="FG98" i="1" s="1"/>
  <c r="FH98" i="1" s="1"/>
  <c r="EZ99" i="1"/>
  <c r="FG99" i="1" s="1"/>
  <c r="FH99" i="1" s="1"/>
  <c r="EZ100" i="1"/>
  <c r="FG100" i="1" s="1"/>
  <c r="FH100" i="1" s="1"/>
  <c r="EZ101" i="1"/>
  <c r="FG101" i="1" s="1"/>
  <c r="FH101" i="1" s="1"/>
  <c r="EZ102" i="1"/>
  <c r="FG102" i="1" s="1"/>
  <c r="FH102" i="1" s="1"/>
  <c r="EZ103" i="1"/>
  <c r="FG103" i="1" s="1"/>
  <c r="FH103" i="1" s="1"/>
  <c r="EZ104" i="1"/>
  <c r="FG104" i="1" s="1"/>
  <c r="FH104" i="1" s="1"/>
  <c r="EZ105" i="1"/>
  <c r="FG105" i="1" s="1"/>
  <c r="FH105" i="1" s="1"/>
  <c r="EZ106" i="1"/>
  <c r="FG106" i="1" s="1"/>
  <c r="FH106" i="1" s="1"/>
  <c r="EZ107" i="1"/>
  <c r="FG107" i="1" s="1"/>
  <c r="FH107" i="1" s="1"/>
  <c r="EZ108" i="1"/>
  <c r="FG108" i="1" s="1"/>
  <c r="FH108" i="1" s="1"/>
  <c r="EZ109" i="1"/>
  <c r="FG109" i="1" s="1"/>
  <c r="FH109" i="1" s="1"/>
  <c r="EZ110" i="1"/>
  <c r="FG110" i="1" s="1"/>
  <c r="FH110" i="1" s="1"/>
  <c r="EZ111" i="1"/>
  <c r="FG111" i="1" s="1"/>
  <c r="FH111" i="1" s="1"/>
  <c r="EZ112" i="1"/>
  <c r="FG112" i="1" s="1"/>
  <c r="FH112" i="1" s="1"/>
  <c r="EZ113" i="1"/>
  <c r="FG113" i="1" s="1"/>
  <c r="FH113" i="1" s="1"/>
  <c r="EZ114" i="1"/>
  <c r="FG114" i="1" s="1"/>
  <c r="FH114" i="1" s="1"/>
  <c r="EZ115" i="1"/>
  <c r="FG115" i="1" s="1"/>
  <c r="FH115" i="1" s="1"/>
  <c r="EZ116" i="1"/>
  <c r="FG116" i="1" s="1"/>
  <c r="FH116" i="1" s="1"/>
  <c r="EZ117" i="1"/>
  <c r="FG117" i="1" s="1"/>
  <c r="FH117" i="1" s="1"/>
  <c r="EZ118" i="1"/>
  <c r="FG118" i="1" s="1"/>
  <c r="FH118" i="1" s="1"/>
  <c r="EZ119" i="1"/>
  <c r="FG119" i="1" s="1"/>
  <c r="FH119" i="1" s="1"/>
  <c r="EZ120" i="1"/>
  <c r="FG120" i="1" s="1"/>
  <c r="FH120" i="1" s="1"/>
  <c r="EZ121" i="1"/>
  <c r="FG121" i="1" s="1"/>
  <c r="FH121" i="1" s="1"/>
  <c r="EZ122" i="1"/>
  <c r="FG122" i="1" s="1"/>
  <c r="FH122" i="1" s="1"/>
  <c r="EZ123" i="1"/>
  <c r="FG123" i="1" s="1"/>
  <c r="FH123" i="1" s="1"/>
  <c r="EZ124" i="1"/>
  <c r="FG124" i="1" s="1"/>
  <c r="FH124" i="1" s="1"/>
  <c r="EZ125" i="1"/>
  <c r="FG125" i="1" s="1"/>
  <c r="FH125" i="1" s="1"/>
  <c r="EZ126" i="1"/>
  <c r="FG126" i="1" s="1"/>
  <c r="FH126" i="1" s="1"/>
  <c r="EZ127" i="1"/>
  <c r="FG127" i="1" s="1"/>
  <c r="FH127" i="1" s="1"/>
  <c r="EZ128" i="1"/>
  <c r="FG128" i="1" s="1"/>
  <c r="FH128" i="1" s="1"/>
  <c r="EZ129" i="1"/>
  <c r="FG129" i="1" s="1"/>
  <c r="FH129" i="1" s="1"/>
  <c r="EZ130" i="1"/>
  <c r="FG130" i="1" s="1"/>
  <c r="FH130" i="1" s="1"/>
  <c r="EZ131" i="1"/>
  <c r="FG131" i="1" s="1"/>
  <c r="FH131" i="1" s="1"/>
  <c r="EZ132" i="1"/>
  <c r="FG132" i="1" s="1"/>
  <c r="FH132" i="1" s="1"/>
  <c r="EZ133" i="1"/>
  <c r="FG133" i="1" s="1"/>
  <c r="FH133" i="1" s="1"/>
  <c r="EZ134" i="1"/>
  <c r="FG134" i="1" s="1"/>
  <c r="FH134" i="1" s="1"/>
  <c r="EZ135" i="1"/>
  <c r="FG135" i="1" s="1"/>
  <c r="FH135" i="1" s="1"/>
  <c r="EZ136" i="1"/>
  <c r="FG136" i="1" s="1"/>
  <c r="FH136" i="1" s="1"/>
  <c r="FD137" i="1"/>
  <c r="EZ138" i="1"/>
  <c r="FG138" i="1" s="1"/>
  <c r="FH138" i="1" s="1"/>
  <c r="EZ139" i="1"/>
  <c r="FG139" i="1" s="1"/>
  <c r="FH139" i="1" s="1"/>
  <c r="EZ140" i="1"/>
  <c r="FG140" i="1" s="1"/>
  <c r="FH140" i="1" s="1"/>
  <c r="EZ141" i="1"/>
  <c r="FG141" i="1" s="1"/>
  <c r="FH141" i="1" s="1"/>
  <c r="EZ142" i="1"/>
  <c r="FG142" i="1" s="1"/>
  <c r="FH142" i="1" s="1"/>
  <c r="EZ143" i="1"/>
  <c r="FG143" i="1" s="1"/>
  <c r="FH143" i="1" s="1"/>
  <c r="EZ144" i="1"/>
  <c r="FG144" i="1" s="1"/>
  <c r="FH144" i="1" s="1"/>
  <c r="EZ145" i="1"/>
  <c r="FG145" i="1" s="1"/>
  <c r="FH145" i="1" s="1"/>
  <c r="FD146" i="1"/>
  <c r="EZ147" i="1"/>
  <c r="FG147" i="1" s="1"/>
  <c r="FH147" i="1" s="1"/>
  <c r="EZ148" i="1"/>
  <c r="FG148" i="1" s="1"/>
  <c r="FH148" i="1" s="1"/>
  <c r="EZ149" i="1"/>
  <c r="FG149" i="1" s="1"/>
  <c r="FH149" i="1" s="1"/>
  <c r="EZ150" i="1"/>
  <c r="FG150" i="1" s="1"/>
  <c r="FH150" i="1" s="1"/>
  <c r="EZ151" i="1"/>
  <c r="FG151" i="1" s="1"/>
  <c r="FH151" i="1" s="1"/>
  <c r="EZ152" i="1"/>
  <c r="FG152" i="1" s="1"/>
  <c r="FH152" i="1" s="1"/>
  <c r="EZ153" i="1"/>
  <c r="FG153" i="1" s="1"/>
  <c r="FH153" i="1" s="1"/>
  <c r="EZ154" i="1"/>
  <c r="FG154" i="1" s="1"/>
  <c r="FH154" i="1" s="1"/>
  <c r="FE155" i="1"/>
  <c r="EZ156" i="1"/>
  <c r="FG156" i="1" s="1"/>
  <c r="FH156" i="1" s="1"/>
  <c r="EZ158" i="1"/>
  <c r="FG158" i="1" s="1"/>
  <c r="FH158" i="1" s="1"/>
  <c r="EZ159" i="1"/>
  <c r="FG159" i="1" s="1"/>
  <c r="FH159" i="1" s="1"/>
  <c r="EZ160" i="1"/>
  <c r="FG160" i="1" s="1"/>
  <c r="FH160" i="1" s="1"/>
  <c r="EZ161" i="1"/>
  <c r="FG161" i="1" s="1"/>
  <c r="FH161" i="1" s="1"/>
  <c r="EZ162" i="1"/>
  <c r="FG162" i="1" s="1"/>
  <c r="FH162" i="1" s="1"/>
  <c r="EZ163" i="1"/>
  <c r="FG163" i="1" s="1"/>
  <c r="FH163" i="1" s="1"/>
  <c r="EZ164" i="1"/>
  <c r="FG164" i="1" s="1"/>
  <c r="FH164" i="1" s="1"/>
  <c r="EZ165" i="1"/>
  <c r="FG165" i="1" s="1"/>
  <c r="FH165" i="1" s="1"/>
  <c r="EZ166" i="1"/>
  <c r="FG166" i="1" s="1"/>
  <c r="FH166" i="1" s="1"/>
  <c r="EZ167" i="1"/>
  <c r="FG167" i="1" s="1"/>
  <c r="FH167" i="1" s="1"/>
  <c r="EZ168" i="1"/>
  <c r="FG168" i="1" s="1"/>
  <c r="FH168" i="1" s="1"/>
  <c r="EZ169" i="1"/>
  <c r="FG169" i="1" s="1"/>
  <c r="FH169" i="1" s="1"/>
  <c r="EZ170" i="1"/>
  <c r="FG170" i="1" s="1"/>
  <c r="FH170" i="1" s="1"/>
  <c r="EZ171" i="1"/>
  <c r="FG171" i="1" s="1"/>
  <c r="FH171" i="1" s="1"/>
  <c r="EZ172" i="1"/>
  <c r="FG172" i="1" s="1"/>
  <c r="FH172" i="1" s="1"/>
  <c r="EZ173" i="1"/>
  <c r="FG173" i="1" s="1"/>
  <c r="FH173" i="1" s="1"/>
  <c r="EZ174" i="1"/>
  <c r="FG174" i="1" s="1"/>
  <c r="FH174" i="1" s="1"/>
  <c r="EZ175" i="1"/>
  <c r="FG175" i="1" s="1"/>
  <c r="FH175" i="1" s="1"/>
  <c r="EZ176" i="1"/>
  <c r="FG176" i="1" s="1"/>
  <c r="FH176" i="1" s="1"/>
  <c r="EZ177" i="1"/>
  <c r="FG177" i="1" s="1"/>
  <c r="FH177" i="1" s="1"/>
  <c r="EZ178" i="1"/>
  <c r="FG178" i="1" s="1"/>
  <c r="FH178" i="1" s="1"/>
  <c r="EZ179" i="1"/>
  <c r="FG179" i="1" s="1"/>
  <c r="FH179" i="1" s="1"/>
  <c r="EZ180" i="1"/>
  <c r="FG180" i="1" s="1"/>
  <c r="FH180" i="1" s="1"/>
  <c r="EZ181" i="1"/>
  <c r="FG181" i="1" s="1"/>
  <c r="FH181" i="1" s="1"/>
  <c r="EZ182" i="1"/>
  <c r="FG182" i="1" s="1"/>
  <c r="FH182" i="1" s="1"/>
  <c r="EZ183" i="1"/>
  <c r="FG183" i="1" s="1"/>
  <c r="FH183" i="1" s="1"/>
  <c r="EZ184" i="1"/>
  <c r="FG184" i="1" s="1"/>
  <c r="FH184" i="1" s="1"/>
  <c r="EZ185" i="1"/>
  <c r="FG185" i="1" s="1"/>
  <c r="FH185" i="1" s="1"/>
  <c r="EZ186" i="1"/>
  <c r="FG186" i="1" s="1"/>
  <c r="FH186" i="1" s="1"/>
  <c r="EZ187" i="1"/>
  <c r="FG187" i="1" s="1"/>
  <c r="FH187" i="1" s="1"/>
  <c r="EZ188" i="1"/>
  <c r="FG188" i="1" s="1"/>
  <c r="FH188" i="1" s="1"/>
  <c r="EZ189" i="1"/>
  <c r="FG189" i="1" s="1"/>
  <c r="FH189" i="1" s="1"/>
  <c r="EZ190" i="1"/>
  <c r="FG190" i="1" s="1"/>
  <c r="FH190" i="1" s="1"/>
  <c r="EZ191" i="1"/>
  <c r="FG191" i="1" s="1"/>
  <c r="FH191" i="1" s="1"/>
  <c r="EZ192" i="1"/>
  <c r="FG192" i="1" s="1"/>
  <c r="FH192" i="1" s="1"/>
  <c r="EZ193" i="1"/>
  <c r="FG193" i="1" s="1"/>
  <c r="FH193" i="1" s="1"/>
  <c r="EZ194" i="1"/>
  <c r="FG194" i="1" s="1"/>
  <c r="FH194" i="1" s="1"/>
  <c r="EZ195" i="1"/>
  <c r="FG195" i="1" s="1"/>
  <c r="FH195" i="1" s="1"/>
  <c r="EZ196" i="1"/>
  <c r="FG196" i="1" s="1"/>
  <c r="FH196" i="1" s="1"/>
  <c r="EZ197" i="1"/>
  <c r="FG197" i="1" s="1"/>
  <c r="FH197" i="1" s="1"/>
  <c r="EZ198" i="1"/>
  <c r="FG198" i="1" s="1"/>
  <c r="FH198" i="1" s="1"/>
  <c r="EZ199" i="1"/>
  <c r="FG199" i="1" s="1"/>
  <c r="FH199" i="1" s="1"/>
  <c r="EZ200" i="1"/>
  <c r="FG200" i="1" s="1"/>
  <c r="FH200" i="1" s="1"/>
  <c r="EZ201" i="1"/>
  <c r="FG201" i="1" s="1"/>
  <c r="FH201" i="1" s="1"/>
  <c r="EZ202" i="1"/>
  <c r="FG202" i="1" s="1"/>
  <c r="FH202" i="1" s="1"/>
  <c r="EZ203" i="1"/>
  <c r="FG203" i="1" s="1"/>
  <c r="FH203" i="1" s="1"/>
  <c r="EZ204" i="1"/>
  <c r="FG204" i="1" s="1"/>
  <c r="FH204" i="1" s="1"/>
  <c r="EZ205" i="1"/>
  <c r="FG205" i="1" s="1"/>
  <c r="FH205" i="1" s="1"/>
  <c r="EZ206" i="1"/>
  <c r="FG206" i="1" s="1"/>
  <c r="FH206" i="1" s="1"/>
  <c r="EZ207" i="1"/>
  <c r="FG207" i="1" s="1"/>
  <c r="FH207" i="1" s="1"/>
  <c r="EZ208" i="1"/>
  <c r="FG208" i="1" s="1"/>
  <c r="FH208" i="1" s="1"/>
  <c r="EZ209" i="1"/>
  <c r="FG209" i="1" s="1"/>
  <c r="FH209" i="1" s="1"/>
  <c r="EZ210" i="1"/>
  <c r="FG210" i="1" s="1"/>
  <c r="FH210" i="1" s="1"/>
  <c r="EZ211" i="1"/>
  <c r="FG211" i="1" s="1"/>
  <c r="FH211" i="1" s="1"/>
  <c r="EZ212" i="1"/>
  <c r="FG212" i="1" s="1"/>
  <c r="FH212" i="1" s="1"/>
  <c r="EZ213" i="1"/>
  <c r="FG213" i="1" s="1"/>
  <c r="FH213" i="1" s="1"/>
  <c r="EZ214" i="1"/>
  <c r="FG214" i="1" s="1"/>
  <c r="FH214" i="1" s="1"/>
  <c r="EZ215" i="1"/>
  <c r="FG215" i="1" s="1"/>
  <c r="FH215" i="1" s="1"/>
  <c r="EZ216" i="1"/>
  <c r="FG216" i="1" s="1"/>
  <c r="FH216" i="1" s="1"/>
  <c r="EZ217" i="1"/>
  <c r="FG217" i="1" s="1"/>
  <c r="FH217" i="1" s="1"/>
  <c r="EZ218" i="1"/>
  <c r="FG218" i="1" s="1"/>
  <c r="FH218" i="1" s="1"/>
  <c r="EZ219" i="1"/>
  <c r="FG219" i="1" s="1"/>
  <c r="FH219" i="1" s="1"/>
  <c r="EZ220" i="1"/>
  <c r="FG220" i="1" s="1"/>
  <c r="FH220" i="1" s="1"/>
  <c r="EZ221" i="1"/>
  <c r="FG221" i="1" s="1"/>
  <c r="FH221" i="1" s="1"/>
  <c r="EZ222" i="1"/>
  <c r="FG222" i="1" s="1"/>
  <c r="FH222" i="1" s="1"/>
  <c r="EZ223" i="1"/>
  <c r="FG223" i="1" s="1"/>
  <c r="FH223" i="1" s="1"/>
  <c r="EZ224" i="1"/>
  <c r="FG224" i="1" s="1"/>
  <c r="FH224" i="1" s="1"/>
  <c r="EZ225" i="1"/>
  <c r="FG225" i="1" s="1"/>
  <c r="FH225" i="1" s="1"/>
  <c r="EZ226" i="1"/>
  <c r="FG226" i="1" s="1"/>
  <c r="FH226" i="1" s="1"/>
  <c r="EZ227" i="1"/>
  <c r="FG227" i="1" s="1"/>
  <c r="FH227" i="1" s="1"/>
  <c r="EZ228" i="1"/>
  <c r="FG228" i="1" s="1"/>
  <c r="FH228" i="1" s="1"/>
  <c r="EZ229" i="1"/>
  <c r="FG229" i="1" s="1"/>
  <c r="FH229" i="1" s="1"/>
  <c r="EZ230" i="1"/>
  <c r="FG230" i="1" s="1"/>
  <c r="FH230" i="1" s="1"/>
  <c r="EZ231" i="1"/>
  <c r="FG231" i="1" s="1"/>
  <c r="FH231" i="1" s="1"/>
  <c r="EZ232" i="1"/>
  <c r="FG232" i="1" s="1"/>
  <c r="FH232" i="1" s="1"/>
  <c r="EZ233" i="1"/>
  <c r="FG233" i="1" s="1"/>
  <c r="FH233" i="1" s="1"/>
  <c r="EZ234" i="1"/>
  <c r="FG234" i="1" s="1"/>
  <c r="FH234" i="1" s="1"/>
  <c r="EZ235" i="1"/>
  <c r="FG235" i="1" s="1"/>
  <c r="FH235" i="1" s="1"/>
  <c r="EZ236" i="1"/>
  <c r="FG236" i="1" s="1"/>
  <c r="FH236" i="1" s="1"/>
  <c r="EZ237" i="1"/>
  <c r="FG237" i="1" s="1"/>
  <c r="FH237" i="1" s="1"/>
  <c r="EZ238" i="1"/>
  <c r="FG238" i="1" s="1"/>
  <c r="FH238" i="1" s="1"/>
  <c r="EZ242" i="1"/>
  <c r="FG242" i="1" s="1"/>
  <c r="FH242" i="1" s="1"/>
  <c r="EZ243" i="1"/>
  <c r="FG243" i="1" s="1"/>
  <c r="FH243" i="1" s="1"/>
  <c r="EZ8" i="1"/>
  <c r="FG8" i="1" s="1"/>
  <c r="FH8" i="1" s="1"/>
  <c r="EP144" i="2" l="1"/>
  <c r="DX144" i="2"/>
  <c r="DO144" i="2"/>
  <c r="DF144" i="2"/>
  <c r="CW144" i="2"/>
  <c r="CN144" i="2"/>
  <c r="CE144" i="2"/>
  <c r="BV144" i="2"/>
  <c r="BM144" i="2"/>
  <c r="BD144" i="2"/>
  <c r="AU144" i="2"/>
  <c r="AL144" i="2"/>
  <c r="AC144" i="2"/>
  <c r="K144" i="2"/>
  <c r="T144" i="2"/>
  <c r="EO144" i="2"/>
  <c r="EF144" i="2"/>
  <c r="DW144" i="2"/>
  <c r="DN144" i="2"/>
  <c r="DE144" i="2"/>
  <c r="CV144" i="2"/>
  <c r="CM144" i="2"/>
  <c r="CD144" i="2"/>
  <c r="BU144" i="2"/>
  <c r="BL144" i="2"/>
  <c r="BC144" i="2"/>
  <c r="AT144" i="2"/>
  <c r="AK144" i="2"/>
  <c r="AB144" i="2"/>
  <c r="S144" i="2"/>
  <c r="J144" i="2"/>
  <c r="HQ8" i="1"/>
  <c r="HR8" i="1"/>
  <c r="HS8" i="1" s="1"/>
  <c r="HO236" i="1"/>
  <c r="HR236" i="1"/>
  <c r="HS236" i="1" s="1"/>
  <c r="HO232" i="1"/>
  <c r="HR232" i="1"/>
  <c r="HS232" i="1" s="1"/>
  <c r="HO228" i="1"/>
  <c r="HR228" i="1"/>
  <c r="HS228" i="1" s="1"/>
  <c r="HQ220" i="1"/>
  <c r="HR220" i="1"/>
  <c r="HS220" i="1" s="1"/>
  <c r="HQ212" i="1"/>
  <c r="HR212" i="1"/>
  <c r="HS212" i="1" s="1"/>
  <c r="HQ204" i="1"/>
  <c r="HR204" i="1"/>
  <c r="HS204" i="1" s="1"/>
  <c r="HQ196" i="1"/>
  <c r="HR196" i="1"/>
  <c r="HS196" i="1" s="1"/>
  <c r="HQ188" i="1"/>
  <c r="HR188" i="1"/>
  <c r="HS188" i="1" s="1"/>
  <c r="HO184" i="1"/>
  <c r="HR184" i="1"/>
  <c r="HS184" i="1" s="1"/>
  <c r="HO176" i="1"/>
  <c r="HR176" i="1"/>
  <c r="HS176" i="1" s="1"/>
  <c r="HQ172" i="1"/>
  <c r="HR172" i="1"/>
  <c r="HS172" i="1" s="1"/>
  <c r="HO168" i="1"/>
  <c r="HR168" i="1"/>
  <c r="HS168" i="1" s="1"/>
  <c r="HQ164" i="1"/>
  <c r="HR164" i="1"/>
  <c r="HS164" i="1" s="1"/>
  <c r="HP154" i="1"/>
  <c r="HR154" i="1"/>
  <c r="HS154" i="1" s="1"/>
  <c r="HQ150" i="1"/>
  <c r="HR150" i="1"/>
  <c r="HS150" i="1" s="1"/>
  <c r="HO145" i="1"/>
  <c r="HR145" i="1"/>
  <c r="HS145" i="1" s="1"/>
  <c r="HO136" i="1"/>
  <c r="HR136" i="1"/>
  <c r="HS136" i="1" s="1"/>
  <c r="HQ132" i="1"/>
  <c r="HR132" i="1"/>
  <c r="HS132" i="1" s="1"/>
  <c r="HQ124" i="1"/>
  <c r="HR124" i="1"/>
  <c r="HS124" i="1" s="1"/>
  <c r="HQ108" i="1"/>
  <c r="HR108" i="1"/>
  <c r="HS108" i="1" s="1"/>
  <c r="HQ104" i="1"/>
  <c r="HR104" i="1"/>
  <c r="HS104" i="1" s="1"/>
  <c r="HQ100" i="1"/>
  <c r="HR100" i="1"/>
  <c r="HS100" i="1" s="1"/>
  <c r="HO83" i="1"/>
  <c r="HR83" i="1"/>
  <c r="HS83" i="1" s="1"/>
  <c r="HP59" i="1"/>
  <c r="HR59" i="1"/>
  <c r="HS59" i="1" s="1"/>
  <c r="HP51" i="1"/>
  <c r="HR51" i="1"/>
  <c r="HS51" i="1" s="1"/>
  <c r="HP35" i="1"/>
  <c r="HR35" i="1"/>
  <c r="HS35" i="1" s="1"/>
  <c r="HP23" i="1"/>
  <c r="HR23" i="1"/>
  <c r="HS23" i="1" s="1"/>
  <c r="HO243" i="1"/>
  <c r="HR243" i="1"/>
  <c r="HS243" i="1" s="1"/>
  <c r="HP235" i="1"/>
  <c r="HR235" i="1"/>
  <c r="HS235" i="1" s="1"/>
  <c r="HQ231" i="1"/>
  <c r="HR231" i="1"/>
  <c r="HS231" i="1" s="1"/>
  <c r="HO227" i="1"/>
  <c r="HR227" i="1"/>
  <c r="HS227" i="1" s="1"/>
  <c r="HO223" i="1"/>
  <c r="HR223" i="1"/>
  <c r="HS223" i="1" s="1"/>
  <c r="HO219" i="1"/>
  <c r="HR219" i="1"/>
  <c r="HS219" i="1" s="1"/>
  <c r="HO215" i="1"/>
  <c r="HR215" i="1"/>
  <c r="HS215" i="1" s="1"/>
  <c r="HO211" i="1"/>
  <c r="HR211" i="1"/>
  <c r="HS211" i="1" s="1"/>
  <c r="HO207" i="1"/>
  <c r="HR207" i="1"/>
  <c r="HS207" i="1" s="1"/>
  <c r="HO203" i="1"/>
  <c r="HR203" i="1"/>
  <c r="HS203" i="1" s="1"/>
  <c r="HO199" i="1"/>
  <c r="HR199" i="1"/>
  <c r="HS199" i="1" s="1"/>
  <c r="HQ195" i="1"/>
  <c r="HR195" i="1"/>
  <c r="HS195" i="1" s="1"/>
  <c r="HO183" i="1"/>
  <c r="HR183" i="1"/>
  <c r="HS183" i="1" s="1"/>
  <c r="HQ179" i="1"/>
  <c r="HR179" i="1"/>
  <c r="HS179" i="1" s="1"/>
  <c r="HP175" i="1"/>
  <c r="HR175" i="1"/>
  <c r="HS175" i="1" s="1"/>
  <c r="HO167" i="1"/>
  <c r="HR167" i="1"/>
  <c r="HS167" i="1" s="1"/>
  <c r="HQ163" i="1"/>
  <c r="HR163" i="1"/>
  <c r="HS163" i="1" s="1"/>
  <c r="HO144" i="1"/>
  <c r="HR144" i="1"/>
  <c r="HS144" i="1" s="1"/>
  <c r="HQ140" i="1"/>
  <c r="HR140" i="1"/>
  <c r="HS140" i="1" s="1"/>
  <c r="HO135" i="1"/>
  <c r="HR135" i="1"/>
  <c r="HS135" i="1" s="1"/>
  <c r="HQ131" i="1"/>
  <c r="HR131" i="1"/>
  <c r="HS131" i="1" s="1"/>
  <c r="HP119" i="1"/>
  <c r="HR119" i="1"/>
  <c r="HS119" i="1" s="1"/>
  <c r="HO115" i="1"/>
  <c r="HR115" i="1"/>
  <c r="HS115" i="1" s="1"/>
  <c r="HR107" i="1"/>
  <c r="HS107" i="1" s="1"/>
  <c r="HP91" i="1"/>
  <c r="HR91" i="1"/>
  <c r="HS91" i="1" s="1"/>
  <c r="HP87" i="1"/>
  <c r="HR87" i="1"/>
  <c r="HS87" i="1" s="1"/>
  <c r="HO14" i="1"/>
  <c r="HR14" i="1"/>
  <c r="HS14" i="1" s="1"/>
  <c r="HQ242" i="1"/>
  <c r="HR242" i="1"/>
  <c r="HS242" i="1" s="1"/>
  <c r="HQ238" i="1"/>
  <c r="HR238" i="1"/>
  <c r="HS238" i="1" s="1"/>
  <c r="HQ234" i="1"/>
  <c r="HR234" i="1"/>
  <c r="HS234" i="1" s="1"/>
  <c r="HQ230" i="1"/>
  <c r="HR230" i="1"/>
  <c r="HS230" i="1" s="1"/>
  <c r="HQ226" i="1"/>
  <c r="HR226" i="1"/>
  <c r="HS226" i="1" s="1"/>
  <c r="HQ222" i="1"/>
  <c r="HR222" i="1"/>
  <c r="HS222" i="1" s="1"/>
  <c r="HQ218" i="1"/>
  <c r="HR218" i="1"/>
  <c r="HS218" i="1" s="1"/>
  <c r="HQ214" i="1"/>
  <c r="HR214" i="1"/>
  <c r="HS214" i="1" s="1"/>
  <c r="HQ210" i="1"/>
  <c r="HR210" i="1"/>
  <c r="HS210" i="1" s="1"/>
  <c r="HQ206" i="1"/>
  <c r="HR206" i="1"/>
  <c r="HS206" i="1" s="1"/>
  <c r="HQ202" i="1"/>
  <c r="HR202" i="1"/>
  <c r="HS202" i="1" s="1"/>
  <c r="HQ198" i="1"/>
  <c r="HR198" i="1"/>
  <c r="HS198" i="1" s="1"/>
  <c r="HP186" i="1"/>
  <c r="HR186" i="1"/>
  <c r="HS186" i="1" s="1"/>
  <c r="HP170" i="1"/>
  <c r="HR170" i="1"/>
  <c r="HS170" i="1" s="1"/>
  <c r="HO158" i="1"/>
  <c r="HR158" i="1"/>
  <c r="HS158" i="1" s="1"/>
  <c r="HO152" i="1"/>
  <c r="HR152" i="1"/>
  <c r="HS152" i="1" s="1"/>
  <c r="HQ148" i="1"/>
  <c r="HR148" i="1"/>
  <c r="HS148" i="1" s="1"/>
  <c r="HP143" i="1"/>
  <c r="HR143" i="1"/>
  <c r="HS143" i="1" s="1"/>
  <c r="HP122" i="1"/>
  <c r="HR122" i="1"/>
  <c r="HS122" i="1" s="1"/>
  <c r="HQ94" i="1"/>
  <c r="HR94" i="1"/>
  <c r="HS94" i="1" s="1"/>
  <c r="HP237" i="1"/>
  <c r="HR237" i="1"/>
  <c r="HS237" i="1" s="1"/>
  <c r="HP233" i="1"/>
  <c r="HR233" i="1"/>
  <c r="HS233" i="1" s="1"/>
  <c r="HP229" i="1"/>
  <c r="HR229" i="1"/>
  <c r="HS229" i="1" s="1"/>
  <c r="HP225" i="1"/>
  <c r="HR225" i="1"/>
  <c r="HS225" i="1" s="1"/>
  <c r="HO221" i="1"/>
  <c r="HR221" i="1"/>
  <c r="HS221" i="1" s="1"/>
  <c r="HO213" i="1"/>
  <c r="HR213" i="1"/>
  <c r="HS213" i="1" s="1"/>
  <c r="HO205" i="1"/>
  <c r="HR205" i="1"/>
  <c r="HS205" i="1" s="1"/>
  <c r="HO197" i="1"/>
  <c r="HR197" i="1"/>
  <c r="HS197" i="1" s="1"/>
  <c r="HO193" i="1"/>
  <c r="HR193" i="1"/>
  <c r="HS193" i="1" s="1"/>
  <c r="HO177" i="1"/>
  <c r="HR177" i="1"/>
  <c r="HS177" i="1" s="1"/>
  <c r="HP165" i="1"/>
  <c r="HR165" i="1"/>
  <c r="HS165" i="1" s="1"/>
  <c r="HO161" i="1"/>
  <c r="HR161" i="1"/>
  <c r="HS161" i="1" s="1"/>
  <c r="HQ156" i="1"/>
  <c r="HR156" i="1"/>
  <c r="HS156" i="1" s="1"/>
  <c r="HO151" i="1"/>
  <c r="HR151" i="1"/>
  <c r="HS151" i="1" s="1"/>
  <c r="HQ147" i="1"/>
  <c r="HR147" i="1"/>
  <c r="HS147" i="1" s="1"/>
  <c r="HP138" i="1"/>
  <c r="HR138" i="1"/>
  <c r="HS138" i="1" s="1"/>
  <c r="HP133" i="1"/>
  <c r="HR133" i="1"/>
  <c r="HS133" i="1" s="1"/>
  <c r="HO129" i="1"/>
  <c r="HR129" i="1"/>
  <c r="HS129" i="1" s="1"/>
  <c r="HQ80" i="1"/>
  <c r="HR80" i="1"/>
  <c r="HS80" i="1" s="1"/>
  <c r="HQ64" i="1"/>
  <c r="HR64" i="1"/>
  <c r="HS64" i="1" s="1"/>
  <c r="HG228" i="1"/>
  <c r="HI228" i="1"/>
  <c r="HJ228" i="1" s="1"/>
  <c r="HG212" i="1"/>
  <c r="HI212" i="1"/>
  <c r="HJ212" i="1" s="1"/>
  <c r="HH204" i="1"/>
  <c r="HI204" i="1"/>
  <c r="HJ204" i="1" s="1"/>
  <c r="HH196" i="1"/>
  <c r="HI196" i="1"/>
  <c r="HJ196" i="1" s="1"/>
  <c r="HH184" i="1"/>
  <c r="HI184" i="1"/>
  <c r="HJ184" i="1" s="1"/>
  <c r="HH176" i="1"/>
  <c r="HI176" i="1"/>
  <c r="HJ176" i="1" s="1"/>
  <c r="HH172" i="1"/>
  <c r="HI172" i="1"/>
  <c r="HJ172" i="1" s="1"/>
  <c r="HH168" i="1"/>
  <c r="HI168" i="1"/>
  <c r="HJ168" i="1" s="1"/>
  <c r="HH164" i="1"/>
  <c r="HI164" i="1"/>
  <c r="HJ164" i="1" s="1"/>
  <c r="HH160" i="1"/>
  <c r="HI160" i="1"/>
  <c r="HJ160" i="1" s="1"/>
  <c r="HH156" i="1"/>
  <c r="HI156" i="1"/>
  <c r="HJ156" i="1" s="1"/>
  <c r="HF151" i="1"/>
  <c r="HI151" i="1"/>
  <c r="HJ151" i="1" s="1"/>
  <c r="HF147" i="1"/>
  <c r="HI147" i="1"/>
  <c r="HJ147" i="1" s="1"/>
  <c r="HH130" i="1"/>
  <c r="HI130" i="1"/>
  <c r="HJ130" i="1" s="1"/>
  <c r="HH122" i="1"/>
  <c r="HI122" i="1"/>
  <c r="HJ122" i="1" s="1"/>
  <c r="HF114" i="1"/>
  <c r="HI114" i="1"/>
  <c r="HJ114" i="1" s="1"/>
  <c r="HG8" i="1"/>
  <c r="HI8" i="1"/>
  <c r="HJ8" i="1" s="1"/>
  <c r="HF235" i="1"/>
  <c r="HI235" i="1"/>
  <c r="HJ235" i="1" s="1"/>
  <c r="HF231" i="1"/>
  <c r="HI231" i="1"/>
  <c r="HJ231" i="1" s="1"/>
  <c r="HF227" i="1"/>
  <c r="HI227" i="1"/>
  <c r="HJ227" i="1" s="1"/>
  <c r="HF223" i="1"/>
  <c r="HI223" i="1"/>
  <c r="HJ223" i="1" s="1"/>
  <c r="HF219" i="1"/>
  <c r="HI219" i="1"/>
  <c r="HJ219" i="1" s="1"/>
  <c r="HF215" i="1"/>
  <c r="HI215" i="1"/>
  <c r="HJ215" i="1" s="1"/>
  <c r="HF211" i="1"/>
  <c r="HI211" i="1"/>
  <c r="HJ211" i="1" s="1"/>
  <c r="HG207" i="1"/>
  <c r="HI207" i="1"/>
  <c r="HJ207" i="1" s="1"/>
  <c r="HF203" i="1"/>
  <c r="HI203" i="1"/>
  <c r="HJ203" i="1" s="1"/>
  <c r="HF199" i="1"/>
  <c r="HI199" i="1"/>
  <c r="HJ199" i="1" s="1"/>
  <c r="HF195" i="1"/>
  <c r="HI195" i="1"/>
  <c r="HJ195" i="1" s="1"/>
  <c r="HF191" i="1"/>
  <c r="HI191" i="1"/>
  <c r="HJ191" i="1" s="1"/>
  <c r="HF187" i="1"/>
  <c r="HI187" i="1"/>
  <c r="HJ187" i="1" s="1"/>
  <c r="HF183" i="1"/>
  <c r="HI183" i="1"/>
  <c r="HJ183" i="1" s="1"/>
  <c r="HF179" i="1"/>
  <c r="HI179" i="1"/>
  <c r="HJ179" i="1" s="1"/>
  <c r="HF175" i="1"/>
  <c r="HI175" i="1"/>
  <c r="HJ175" i="1" s="1"/>
  <c r="HF171" i="1"/>
  <c r="HI171" i="1"/>
  <c r="HJ171" i="1" s="1"/>
  <c r="HF167" i="1"/>
  <c r="HI167" i="1"/>
  <c r="HJ167" i="1" s="1"/>
  <c r="HF163" i="1"/>
  <c r="HI163" i="1"/>
  <c r="HJ163" i="1" s="1"/>
  <c r="HF159" i="1"/>
  <c r="HI159" i="1"/>
  <c r="HJ159" i="1" s="1"/>
  <c r="HH154" i="1"/>
  <c r="HI154" i="1"/>
  <c r="HJ154" i="1" s="1"/>
  <c r="HF145" i="1"/>
  <c r="HI145" i="1"/>
  <c r="HJ145" i="1" s="1"/>
  <c r="HF141" i="1"/>
  <c r="HI141" i="1"/>
  <c r="HJ141" i="1" s="1"/>
  <c r="HF133" i="1"/>
  <c r="HI133" i="1"/>
  <c r="HJ133" i="1" s="1"/>
  <c r="HF129" i="1"/>
  <c r="HI129" i="1"/>
  <c r="HJ129" i="1" s="1"/>
  <c r="HF125" i="1"/>
  <c r="HI125" i="1"/>
  <c r="HJ125" i="1" s="1"/>
  <c r="HH72" i="1"/>
  <c r="HI72" i="1"/>
  <c r="HJ72" i="1" s="1"/>
  <c r="HH60" i="1"/>
  <c r="HI60" i="1"/>
  <c r="HJ60" i="1" s="1"/>
  <c r="HH40" i="1"/>
  <c r="HI40" i="1"/>
  <c r="HJ40" i="1" s="1"/>
  <c r="HH28" i="1"/>
  <c r="HI28" i="1"/>
  <c r="HJ28" i="1" s="1"/>
  <c r="HG236" i="1"/>
  <c r="HI236" i="1"/>
  <c r="HJ236" i="1" s="1"/>
  <c r="HG232" i="1"/>
  <c r="HI232" i="1"/>
  <c r="HJ232" i="1" s="1"/>
  <c r="HG224" i="1"/>
  <c r="HI224" i="1"/>
  <c r="HJ224" i="1" s="1"/>
  <c r="HG220" i="1"/>
  <c r="HI220" i="1"/>
  <c r="HJ220" i="1" s="1"/>
  <c r="HG216" i="1"/>
  <c r="HI216" i="1"/>
  <c r="HJ216" i="1" s="1"/>
  <c r="HG208" i="1"/>
  <c r="HI208" i="1"/>
  <c r="HJ208" i="1" s="1"/>
  <c r="HH200" i="1"/>
  <c r="HI200" i="1"/>
  <c r="HJ200" i="1" s="1"/>
  <c r="HH192" i="1"/>
  <c r="HI192" i="1"/>
  <c r="HJ192" i="1" s="1"/>
  <c r="HH188" i="1"/>
  <c r="HI188" i="1"/>
  <c r="HJ188" i="1" s="1"/>
  <c r="HH180" i="1"/>
  <c r="HI180" i="1"/>
  <c r="HJ180" i="1" s="1"/>
  <c r="HF243" i="1"/>
  <c r="HI243" i="1"/>
  <c r="HJ243" i="1" s="1"/>
  <c r="HF238" i="1"/>
  <c r="HI238" i="1"/>
  <c r="HJ238" i="1" s="1"/>
  <c r="HF234" i="1"/>
  <c r="HI234" i="1"/>
  <c r="HJ234" i="1" s="1"/>
  <c r="HF230" i="1"/>
  <c r="HI230" i="1"/>
  <c r="HJ230" i="1" s="1"/>
  <c r="HF226" i="1"/>
  <c r="HI226" i="1"/>
  <c r="HJ226" i="1" s="1"/>
  <c r="HF222" i="1"/>
  <c r="HI222" i="1"/>
  <c r="HJ222" i="1" s="1"/>
  <c r="HF218" i="1"/>
  <c r="HI218" i="1"/>
  <c r="HJ218" i="1" s="1"/>
  <c r="HF214" i="1"/>
  <c r="HI214" i="1"/>
  <c r="HJ214" i="1" s="1"/>
  <c r="HF210" i="1"/>
  <c r="HI210" i="1"/>
  <c r="HJ210" i="1" s="1"/>
  <c r="HH186" i="1"/>
  <c r="HI186" i="1"/>
  <c r="HJ186" i="1" s="1"/>
  <c r="HH178" i="1"/>
  <c r="HI178" i="1"/>
  <c r="HJ178" i="1" s="1"/>
  <c r="HH170" i="1"/>
  <c r="HI170" i="1"/>
  <c r="HJ170" i="1" s="1"/>
  <c r="HF153" i="1"/>
  <c r="HI153" i="1"/>
  <c r="HJ153" i="1" s="1"/>
  <c r="HF149" i="1"/>
  <c r="HI149" i="1"/>
  <c r="HJ149" i="1" s="1"/>
  <c r="HH144" i="1"/>
  <c r="HI144" i="1"/>
  <c r="HJ144" i="1" s="1"/>
  <c r="HH140" i="1"/>
  <c r="HI140" i="1"/>
  <c r="HJ140" i="1" s="1"/>
  <c r="HH136" i="1"/>
  <c r="HI136" i="1"/>
  <c r="HJ136" i="1" s="1"/>
  <c r="HH132" i="1"/>
  <c r="HI132" i="1"/>
  <c r="HJ132" i="1" s="1"/>
  <c r="HH128" i="1"/>
  <c r="HI128" i="1"/>
  <c r="HJ128" i="1" s="1"/>
  <c r="HH124" i="1"/>
  <c r="HI124" i="1"/>
  <c r="HJ124" i="1" s="1"/>
  <c r="HH104" i="1"/>
  <c r="HI104" i="1"/>
  <c r="HJ104" i="1" s="1"/>
  <c r="HH92" i="1"/>
  <c r="HI92" i="1"/>
  <c r="HJ92" i="1" s="1"/>
  <c r="HG83" i="1"/>
  <c r="HI83" i="1"/>
  <c r="HJ83" i="1" s="1"/>
  <c r="HG71" i="1"/>
  <c r="HI71" i="1"/>
  <c r="HJ71" i="1" s="1"/>
  <c r="HG67" i="1"/>
  <c r="HI67" i="1"/>
  <c r="HJ67" i="1" s="1"/>
  <c r="HG51" i="1"/>
  <c r="HI51" i="1"/>
  <c r="HJ51" i="1" s="1"/>
  <c r="HG39" i="1"/>
  <c r="HI39" i="1"/>
  <c r="HJ39" i="1" s="1"/>
  <c r="HG35" i="1"/>
  <c r="HI35" i="1"/>
  <c r="HJ35" i="1" s="1"/>
  <c r="HG19" i="1"/>
  <c r="HI19" i="1"/>
  <c r="HJ19" i="1" s="1"/>
  <c r="HF242" i="1"/>
  <c r="HI242" i="1"/>
  <c r="HJ242" i="1" s="1"/>
  <c r="HH237" i="1"/>
  <c r="HI237" i="1"/>
  <c r="HJ237" i="1" s="1"/>
  <c r="HH233" i="1"/>
  <c r="HI233" i="1"/>
  <c r="HJ233" i="1" s="1"/>
  <c r="HH229" i="1"/>
  <c r="HI229" i="1"/>
  <c r="HJ229" i="1" s="1"/>
  <c r="HH225" i="1"/>
  <c r="HI225" i="1"/>
  <c r="HJ225" i="1" s="1"/>
  <c r="HH221" i="1"/>
  <c r="HI221" i="1"/>
  <c r="HJ221" i="1" s="1"/>
  <c r="HH217" i="1"/>
  <c r="HI217" i="1"/>
  <c r="HJ217" i="1" s="1"/>
  <c r="HH213" i="1"/>
  <c r="HI213" i="1"/>
  <c r="HJ213" i="1" s="1"/>
  <c r="HH209" i="1"/>
  <c r="HI209" i="1"/>
  <c r="HJ209" i="1" s="1"/>
  <c r="HF205" i="1"/>
  <c r="HI205" i="1"/>
  <c r="HJ205" i="1" s="1"/>
  <c r="HF201" i="1"/>
  <c r="HI201" i="1"/>
  <c r="HJ201" i="1" s="1"/>
  <c r="HF197" i="1"/>
  <c r="HI197" i="1"/>
  <c r="HJ197" i="1" s="1"/>
  <c r="HF193" i="1"/>
  <c r="HI193" i="1"/>
  <c r="HJ193" i="1" s="1"/>
  <c r="HF189" i="1"/>
  <c r="HI189" i="1"/>
  <c r="HJ189" i="1" s="1"/>
  <c r="HF185" i="1"/>
  <c r="HI185" i="1"/>
  <c r="HJ185" i="1" s="1"/>
  <c r="HF181" i="1"/>
  <c r="HI181" i="1"/>
  <c r="HJ181" i="1" s="1"/>
  <c r="HF177" i="1"/>
  <c r="HI177" i="1"/>
  <c r="HJ177" i="1" s="1"/>
  <c r="HF173" i="1"/>
  <c r="HI173" i="1"/>
  <c r="HJ173" i="1" s="1"/>
  <c r="HF169" i="1"/>
  <c r="HI169" i="1"/>
  <c r="HJ169" i="1" s="1"/>
  <c r="HF165" i="1"/>
  <c r="HI165" i="1"/>
  <c r="HJ165" i="1" s="1"/>
  <c r="HF161" i="1"/>
  <c r="HI161" i="1"/>
  <c r="HJ161" i="1" s="1"/>
  <c r="HH152" i="1"/>
  <c r="HI152" i="1"/>
  <c r="HJ152" i="1" s="1"/>
  <c r="HH148" i="1"/>
  <c r="HI148" i="1"/>
  <c r="HJ148" i="1" s="1"/>
  <c r="HF143" i="1"/>
  <c r="HI143" i="1"/>
  <c r="HJ143" i="1" s="1"/>
  <c r="HF139" i="1"/>
  <c r="HI139" i="1"/>
  <c r="HJ139" i="1" s="1"/>
  <c r="HF135" i="1"/>
  <c r="HI135" i="1"/>
  <c r="HJ135" i="1" s="1"/>
  <c r="HF131" i="1"/>
  <c r="HI131" i="1"/>
  <c r="HJ131" i="1" s="1"/>
  <c r="HF127" i="1"/>
  <c r="HI127" i="1"/>
  <c r="HJ127" i="1" s="1"/>
  <c r="HF123" i="1"/>
  <c r="HI123" i="1"/>
  <c r="HJ123" i="1" s="1"/>
  <c r="HG115" i="1"/>
  <c r="HI115" i="1"/>
  <c r="HJ115" i="1" s="1"/>
  <c r="HG103" i="1"/>
  <c r="HI103" i="1"/>
  <c r="HJ103" i="1" s="1"/>
  <c r="HG99" i="1"/>
  <c r="HI99" i="1"/>
  <c r="HJ99" i="1" s="1"/>
  <c r="HF82" i="1"/>
  <c r="HI82" i="1"/>
  <c r="HJ82" i="1" s="1"/>
  <c r="HF50" i="1"/>
  <c r="HI50" i="1"/>
  <c r="HJ50" i="1" s="1"/>
  <c r="HF18" i="1"/>
  <c r="HI18" i="1"/>
  <c r="HJ18" i="1" s="1"/>
  <c r="GY238" i="1"/>
  <c r="GZ238" i="1"/>
  <c r="HA238" i="1" s="1"/>
  <c r="GY234" i="1"/>
  <c r="GZ234" i="1"/>
  <c r="HA234" i="1" s="1"/>
  <c r="GY230" i="1"/>
  <c r="GZ230" i="1"/>
  <c r="HA230" i="1" s="1"/>
  <c r="GY226" i="1"/>
  <c r="GZ226" i="1"/>
  <c r="HA226" i="1" s="1"/>
  <c r="GY222" i="1"/>
  <c r="GZ222" i="1"/>
  <c r="HA222" i="1" s="1"/>
  <c r="GY218" i="1"/>
  <c r="GZ218" i="1"/>
  <c r="HA218" i="1" s="1"/>
  <c r="GY214" i="1"/>
  <c r="GZ214" i="1"/>
  <c r="HA214" i="1" s="1"/>
  <c r="GY210" i="1"/>
  <c r="GZ210" i="1"/>
  <c r="HA210" i="1" s="1"/>
  <c r="GY206" i="1"/>
  <c r="GZ206" i="1"/>
  <c r="HA206" i="1" s="1"/>
  <c r="GY202" i="1"/>
  <c r="GZ202" i="1"/>
  <c r="HA202" i="1" s="1"/>
  <c r="GY198" i="1"/>
  <c r="GZ198" i="1"/>
  <c r="HA198" i="1" s="1"/>
  <c r="GY194" i="1"/>
  <c r="GZ194" i="1"/>
  <c r="HA194" i="1" s="1"/>
  <c r="GY190" i="1"/>
  <c r="GZ190" i="1"/>
  <c r="HA190" i="1" s="1"/>
  <c r="GY186" i="1"/>
  <c r="GZ186" i="1"/>
  <c r="HA186" i="1" s="1"/>
  <c r="GY182" i="1"/>
  <c r="GZ182" i="1"/>
  <c r="HA182" i="1" s="1"/>
  <c r="GY178" i="1"/>
  <c r="GZ178" i="1"/>
  <c r="HA178" i="1" s="1"/>
  <c r="GY174" i="1"/>
  <c r="GZ174" i="1"/>
  <c r="HA174" i="1" s="1"/>
  <c r="GY170" i="1"/>
  <c r="GZ170" i="1"/>
  <c r="HA170" i="1" s="1"/>
  <c r="GY166" i="1"/>
  <c r="GZ166" i="1"/>
  <c r="HA166" i="1" s="1"/>
  <c r="GY162" i="1"/>
  <c r="GZ162" i="1"/>
  <c r="HA162" i="1" s="1"/>
  <c r="GW148" i="1"/>
  <c r="GZ148" i="1"/>
  <c r="HA148" i="1" s="1"/>
  <c r="GW143" i="1"/>
  <c r="GZ143" i="1"/>
  <c r="HA143" i="1" s="1"/>
  <c r="GY139" i="1"/>
  <c r="GZ139" i="1"/>
  <c r="HA139" i="1" s="1"/>
  <c r="GX134" i="1"/>
  <c r="GZ134" i="1"/>
  <c r="HA134" i="1" s="1"/>
  <c r="GW118" i="1"/>
  <c r="GZ118" i="1"/>
  <c r="HA118" i="1" s="1"/>
  <c r="GW106" i="1"/>
  <c r="GZ106" i="1"/>
  <c r="HA106" i="1" s="1"/>
  <c r="GY90" i="1"/>
  <c r="GZ90" i="1"/>
  <c r="HA90" i="1" s="1"/>
  <c r="GY69" i="1"/>
  <c r="GZ69" i="1"/>
  <c r="HA69" i="1" s="1"/>
  <c r="GY57" i="1"/>
  <c r="GZ57" i="1"/>
  <c r="HA57" i="1" s="1"/>
  <c r="GY8" i="1"/>
  <c r="GZ8" i="1"/>
  <c r="HA8" i="1" s="1"/>
  <c r="GX237" i="1"/>
  <c r="GZ237" i="1"/>
  <c r="HA237" i="1" s="1"/>
  <c r="GX233" i="1"/>
  <c r="GZ233" i="1"/>
  <c r="HA233" i="1" s="1"/>
  <c r="GX229" i="1"/>
  <c r="GZ229" i="1"/>
  <c r="HA229" i="1" s="1"/>
  <c r="GX225" i="1"/>
  <c r="GZ225" i="1"/>
  <c r="HA225" i="1" s="1"/>
  <c r="GX221" i="1"/>
  <c r="GZ221" i="1"/>
  <c r="HA221" i="1" s="1"/>
  <c r="GW213" i="1"/>
  <c r="GZ213" i="1"/>
  <c r="HA213" i="1" s="1"/>
  <c r="GW205" i="1"/>
  <c r="GZ205" i="1"/>
  <c r="HA205" i="1" s="1"/>
  <c r="GW197" i="1"/>
  <c r="GZ197" i="1"/>
  <c r="HA197" i="1" s="1"/>
  <c r="GW189" i="1"/>
  <c r="GZ189" i="1"/>
  <c r="HA189" i="1" s="1"/>
  <c r="GX181" i="1"/>
  <c r="GZ181" i="1"/>
  <c r="HA181" i="1" s="1"/>
  <c r="GX177" i="1"/>
  <c r="GZ177" i="1"/>
  <c r="HA177" i="1" s="1"/>
  <c r="GX173" i="1"/>
  <c r="GZ173" i="1"/>
  <c r="HA173" i="1" s="1"/>
  <c r="GX169" i="1"/>
  <c r="GZ169" i="1"/>
  <c r="HA169" i="1" s="1"/>
  <c r="GW165" i="1"/>
  <c r="GZ165" i="1"/>
  <c r="HA165" i="1" s="1"/>
  <c r="GW161" i="1"/>
  <c r="GZ161" i="1"/>
  <c r="HA161" i="1" s="1"/>
  <c r="GY156" i="1"/>
  <c r="GZ156" i="1"/>
  <c r="HA156" i="1" s="1"/>
  <c r="GY151" i="1"/>
  <c r="GZ151" i="1"/>
  <c r="HA151" i="1" s="1"/>
  <c r="GY147" i="1"/>
  <c r="GZ147" i="1"/>
  <c r="HA147" i="1" s="1"/>
  <c r="GX142" i="1"/>
  <c r="GZ142" i="1"/>
  <c r="HA142" i="1" s="1"/>
  <c r="GX138" i="1"/>
  <c r="GZ138" i="1"/>
  <c r="HA138" i="1" s="1"/>
  <c r="GW133" i="1"/>
  <c r="GZ133" i="1"/>
  <c r="HA133" i="1" s="1"/>
  <c r="GW129" i="1"/>
  <c r="GZ129" i="1"/>
  <c r="HA129" i="1" s="1"/>
  <c r="GW125" i="1"/>
  <c r="GZ125" i="1"/>
  <c r="HA125" i="1" s="1"/>
  <c r="GW121" i="1"/>
  <c r="GZ121" i="1"/>
  <c r="HA121" i="1" s="1"/>
  <c r="GY117" i="1"/>
  <c r="GZ117" i="1"/>
  <c r="HA117" i="1" s="1"/>
  <c r="GY113" i="1"/>
  <c r="GZ113" i="1"/>
  <c r="HA113" i="1" s="1"/>
  <c r="GX109" i="1"/>
  <c r="GZ109" i="1"/>
  <c r="HA109" i="1" s="1"/>
  <c r="GY101" i="1"/>
  <c r="GZ101" i="1"/>
  <c r="HA101" i="1" s="1"/>
  <c r="GY97" i="1"/>
  <c r="GZ97" i="1"/>
  <c r="HA97" i="1" s="1"/>
  <c r="GW89" i="1"/>
  <c r="GZ89" i="1"/>
  <c r="HA89" i="1" s="1"/>
  <c r="GX80" i="1"/>
  <c r="GZ80" i="1"/>
  <c r="HA80" i="1" s="1"/>
  <c r="GX76" i="1"/>
  <c r="GZ76" i="1"/>
  <c r="HA76" i="1" s="1"/>
  <c r="GW68" i="1"/>
  <c r="GZ68" i="1"/>
  <c r="HA68" i="1" s="1"/>
  <c r="GX64" i="1"/>
  <c r="GZ64" i="1"/>
  <c r="HA64" i="1" s="1"/>
  <c r="GX60" i="1"/>
  <c r="GZ60" i="1"/>
  <c r="HA60" i="1" s="1"/>
  <c r="GY56" i="1"/>
  <c r="GZ56" i="1"/>
  <c r="HA56" i="1" s="1"/>
  <c r="GW52" i="1"/>
  <c r="GZ52" i="1"/>
  <c r="HA52" i="1" s="1"/>
  <c r="GX48" i="1"/>
  <c r="GZ48" i="1"/>
  <c r="HA48" i="1" s="1"/>
  <c r="GY44" i="1"/>
  <c r="GZ44" i="1"/>
  <c r="HA44" i="1" s="1"/>
  <c r="GY40" i="1"/>
  <c r="GZ40" i="1"/>
  <c r="HA40" i="1" s="1"/>
  <c r="GY36" i="1"/>
  <c r="GZ36" i="1"/>
  <c r="HA36" i="1" s="1"/>
  <c r="GY24" i="1"/>
  <c r="GZ24" i="1"/>
  <c r="HA24" i="1" s="1"/>
  <c r="GY20" i="1"/>
  <c r="GZ20" i="1"/>
  <c r="HA20" i="1" s="1"/>
  <c r="GY16" i="1"/>
  <c r="GZ16" i="1"/>
  <c r="HA16" i="1" s="1"/>
  <c r="GY12" i="1"/>
  <c r="GZ12" i="1"/>
  <c r="HA12" i="1" s="1"/>
  <c r="GX243" i="1"/>
  <c r="GZ243" i="1"/>
  <c r="HA243" i="1" s="1"/>
  <c r="GW236" i="1"/>
  <c r="GZ236" i="1"/>
  <c r="HA236" i="1" s="1"/>
  <c r="GW232" i="1"/>
  <c r="GZ232" i="1"/>
  <c r="HA232" i="1" s="1"/>
  <c r="GW228" i="1"/>
  <c r="GZ228" i="1"/>
  <c r="HA228" i="1" s="1"/>
  <c r="GW224" i="1"/>
  <c r="GZ224" i="1"/>
  <c r="HA224" i="1" s="1"/>
  <c r="GW220" i="1"/>
  <c r="GZ220" i="1"/>
  <c r="HA220" i="1" s="1"/>
  <c r="GY216" i="1"/>
  <c r="GZ216" i="1"/>
  <c r="HA216" i="1" s="1"/>
  <c r="GY212" i="1"/>
  <c r="GZ212" i="1"/>
  <c r="HA212" i="1" s="1"/>
  <c r="GY208" i="1"/>
  <c r="GZ208" i="1"/>
  <c r="HA208" i="1" s="1"/>
  <c r="GY204" i="1"/>
  <c r="GZ204" i="1"/>
  <c r="HA204" i="1" s="1"/>
  <c r="GY200" i="1"/>
  <c r="GZ200" i="1"/>
  <c r="HA200" i="1" s="1"/>
  <c r="GY196" i="1"/>
  <c r="GZ196" i="1"/>
  <c r="HA196" i="1" s="1"/>
  <c r="GY192" i="1"/>
  <c r="GZ192" i="1"/>
  <c r="HA192" i="1" s="1"/>
  <c r="GY188" i="1"/>
  <c r="GZ188" i="1"/>
  <c r="HA188" i="1" s="1"/>
  <c r="GY184" i="1"/>
  <c r="GZ184" i="1"/>
  <c r="HA184" i="1" s="1"/>
  <c r="GY180" i="1"/>
  <c r="GZ180" i="1"/>
  <c r="HA180" i="1" s="1"/>
  <c r="GY176" i="1"/>
  <c r="GZ176" i="1"/>
  <c r="HA176" i="1" s="1"/>
  <c r="GY172" i="1"/>
  <c r="GZ172" i="1"/>
  <c r="HA172" i="1" s="1"/>
  <c r="GW164" i="1"/>
  <c r="GZ164" i="1"/>
  <c r="HA164" i="1" s="1"/>
  <c r="GY160" i="1"/>
  <c r="GZ160" i="1"/>
  <c r="HA160" i="1" s="1"/>
  <c r="GY154" i="1"/>
  <c r="GZ154" i="1"/>
  <c r="HA154" i="1" s="1"/>
  <c r="GY136" i="1"/>
  <c r="GZ136" i="1"/>
  <c r="HA136" i="1" s="1"/>
  <c r="GW132" i="1"/>
  <c r="GZ132" i="1"/>
  <c r="HA132" i="1" s="1"/>
  <c r="GY128" i="1"/>
  <c r="GZ128" i="1"/>
  <c r="HA128" i="1" s="1"/>
  <c r="GY120" i="1"/>
  <c r="GZ120" i="1"/>
  <c r="HA120" i="1" s="1"/>
  <c r="GY116" i="1"/>
  <c r="GZ116" i="1"/>
  <c r="HA116" i="1" s="1"/>
  <c r="GY108" i="1"/>
  <c r="GZ108" i="1"/>
  <c r="HA108" i="1" s="1"/>
  <c r="GX104" i="1"/>
  <c r="GZ104" i="1"/>
  <c r="HA104" i="1" s="1"/>
  <c r="GX92" i="1"/>
  <c r="GZ92" i="1"/>
  <c r="HA92" i="1" s="1"/>
  <c r="GW88" i="1"/>
  <c r="GZ88" i="1"/>
  <c r="HA88" i="1" s="1"/>
  <c r="GW83" i="1"/>
  <c r="GZ83" i="1"/>
  <c r="HA83" i="1" s="1"/>
  <c r="GW71" i="1"/>
  <c r="GZ71" i="1"/>
  <c r="HA71" i="1" s="1"/>
  <c r="GX67" i="1"/>
  <c r="GZ67" i="1"/>
  <c r="HA67" i="1" s="1"/>
  <c r="GX59" i="1"/>
  <c r="GZ59" i="1"/>
  <c r="HA59" i="1" s="1"/>
  <c r="GX55" i="1"/>
  <c r="GZ55" i="1"/>
  <c r="HA55" i="1" s="1"/>
  <c r="GX35" i="1"/>
  <c r="GZ35" i="1"/>
  <c r="HA35" i="1" s="1"/>
  <c r="GX31" i="1"/>
  <c r="GZ31" i="1"/>
  <c r="HA31" i="1" s="1"/>
  <c r="GW27" i="1"/>
  <c r="GZ27" i="1"/>
  <c r="HA27" i="1" s="1"/>
  <c r="GY19" i="1"/>
  <c r="GZ19" i="1"/>
  <c r="HA19" i="1" s="1"/>
  <c r="GY242" i="1"/>
  <c r="GZ242" i="1"/>
  <c r="HA242" i="1" s="1"/>
  <c r="GX235" i="1"/>
  <c r="GZ235" i="1"/>
  <c r="HA235" i="1" s="1"/>
  <c r="GY231" i="1"/>
  <c r="GZ231" i="1"/>
  <c r="HA231" i="1" s="1"/>
  <c r="GY227" i="1"/>
  <c r="GZ227" i="1"/>
  <c r="HA227" i="1" s="1"/>
  <c r="GW223" i="1"/>
  <c r="GZ223" i="1"/>
  <c r="HA223" i="1" s="1"/>
  <c r="GX219" i="1"/>
  <c r="GZ219" i="1"/>
  <c r="HA219" i="1" s="1"/>
  <c r="GW215" i="1"/>
  <c r="GZ215" i="1"/>
  <c r="HA215" i="1" s="1"/>
  <c r="GW211" i="1"/>
  <c r="GZ211" i="1"/>
  <c r="HA211" i="1" s="1"/>
  <c r="GW207" i="1"/>
  <c r="GZ207" i="1"/>
  <c r="HA207" i="1" s="1"/>
  <c r="GW203" i="1"/>
  <c r="GZ203" i="1"/>
  <c r="HA203" i="1" s="1"/>
  <c r="GW199" i="1"/>
  <c r="GZ199" i="1"/>
  <c r="HA199" i="1" s="1"/>
  <c r="GW195" i="1"/>
  <c r="GZ195" i="1"/>
  <c r="HA195" i="1" s="1"/>
  <c r="GW191" i="1"/>
  <c r="GZ191" i="1"/>
  <c r="HA191" i="1" s="1"/>
  <c r="GW187" i="1"/>
  <c r="GZ187" i="1"/>
  <c r="HA187" i="1" s="1"/>
  <c r="GW183" i="1"/>
  <c r="GZ183" i="1"/>
  <c r="HA183" i="1" s="1"/>
  <c r="GW179" i="1"/>
  <c r="GZ179" i="1"/>
  <c r="HA179" i="1" s="1"/>
  <c r="GW175" i="1"/>
  <c r="GZ175" i="1"/>
  <c r="HA175" i="1" s="1"/>
  <c r="GW171" i="1"/>
  <c r="GZ171" i="1"/>
  <c r="HA171" i="1" s="1"/>
  <c r="GW167" i="1"/>
  <c r="GZ167" i="1"/>
  <c r="HA167" i="1" s="1"/>
  <c r="GY159" i="1"/>
  <c r="GZ159" i="1"/>
  <c r="HA159" i="1" s="1"/>
  <c r="GW149" i="1"/>
  <c r="GZ149" i="1"/>
  <c r="HA149" i="1" s="1"/>
  <c r="GW144" i="1"/>
  <c r="GZ144" i="1"/>
  <c r="HA144" i="1" s="1"/>
  <c r="GY140" i="1"/>
  <c r="GZ140" i="1"/>
  <c r="HA140" i="1" s="1"/>
  <c r="GY127" i="1"/>
  <c r="GZ127" i="1"/>
  <c r="HA127" i="1" s="1"/>
  <c r="GY115" i="1"/>
  <c r="GZ115" i="1"/>
  <c r="HA115" i="1" s="1"/>
  <c r="GW111" i="1"/>
  <c r="GZ111" i="1"/>
  <c r="HA111" i="1" s="1"/>
  <c r="GW99" i="1"/>
  <c r="GZ99" i="1"/>
  <c r="HA99" i="1" s="1"/>
  <c r="GX95" i="1"/>
  <c r="GZ95" i="1"/>
  <c r="HA95" i="1" s="1"/>
  <c r="GW78" i="1"/>
  <c r="GZ78" i="1"/>
  <c r="HA78" i="1" s="1"/>
  <c r="GY62" i="1"/>
  <c r="GZ62" i="1"/>
  <c r="HA62" i="1" s="1"/>
  <c r="GY54" i="1"/>
  <c r="GZ54" i="1"/>
  <c r="HA54" i="1" s="1"/>
  <c r="GY50" i="1"/>
  <c r="GZ50" i="1"/>
  <c r="HA50" i="1" s="1"/>
  <c r="GW42" i="1"/>
  <c r="GZ42" i="1"/>
  <c r="HA42" i="1" s="1"/>
  <c r="GY38" i="1"/>
  <c r="GZ38" i="1"/>
  <c r="HA38" i="1" s="1"/>
  <c r="GP242" i="1"/>
  <c r="GQ242" i="1"/>
  <c r="GR242" i="1" s="1"/>
  <c r="GP237" i="1"/>
  <c r="GQ237" i="1"/>
  <c r="GR237" i="1" s="1"/>
  <c r="GP233" i="1"/>
  <c r="GQ233" i="1"/>
  <c r="GR233" i="1" s="1"/>
  <c r="GP229" i="1"/>
  <c r="GQ229" i="1"/>
  <c r="GR229" i="1" s="1"/>
  <c r="GP225" i="1"/>
  <c r="GQ225" i="1"/>
  <c r="GR225" i="1" s="1"/>
  <c r="GP221" i="1"/>
  <c r="GQ221" i="1"/>
  <c r="GR221" i="1" s="1"/>
  <c r="GP217" i="1"/>
  <c r="GQ217" i="1"/>
  <c r="GR217" i="1" s="1"/>
  <c r="GP213" i="1"/>
  <c r="GQ213" i="1"/>
  <c r="GR213" i="1" s="1"/>
  <c r="GP209" i="1"/>
  <c r="GQ209" i="1"/>
  <c r="GR209" i="1" s="1"/>
  <c r="GP205" i="1"/>
  <c r="GQ205" i="1"/>
  <c r="GR205" i="1" s="1"/>
  <c r="GN201" i="1"/>
  <c r="GQ201" i="1"/>
  <c r="GR201" i="1" s="1"/>
  <c r="GN197" i="1"/>
  <c r="GQ197" i="1"/>
  <c r="GR197" i="1" s="1"/>
  <c r="GN193" i="1"/>
  <c r="GQ193" i="1"/>
  <c r="GR193" i="1" s="1"/>
  <c r="GN189" i="1"/>
  <c r="GQ189" i="1"/>
  <c r="GR189" i="1" s="1"/>
  <c r="GN185" i="1"/>
  <c r="GQ185" i="1"/>
  <c r="GR185" i="1" s="1"/>
  <c r="GN181" i="1"/>
  <c r="GQ181" i="1"/>
  <c r="GR181" i="1" s="1"/>
  <c r="GN177" i="1"/>
  <c r="GQ177" i="1"/>
  <c r="GR177" i="1" s="1"/>
  <c r="GN173" i="1"/>
  <c r="GQ173" i="1"/>
  <c r="GR173" i="1" s="1"/>
  <c r="GN169" i="1"/>
  <c r="GQ169" i="1"/>
  <c r="GR169" i="1" s="1"/>
  <c r="GN165" i="1"/>
  <c r="GQ165" i="1"/>
  <c r="GR165" i="1" s="1"/>
  <c r="GN161" i="1"/>
  <c r="GQ161" i="1"/>
  <c r="GR161" i="1" s="1"/>
  <c r="GN153" i="1"/>
  <c r="GQ153" i="1"/>
  <c r="GR153" i="1" s="1"/>
  <c r="GN149" i="1"/>
  <c r="GQ149" i="1"/>
  <c r="GR149" i="1" s="1"/>
  <c r="GP144" i="1"/>
  <c r="GQ144" i="1"/>
  <c r="GR144" i="1" s="1"/>
  <c r="GP140" i="1"/>
  <c r="GQ140" i="1"/>
  <c r="GR140" i="1" s="1"/>
  <c r="GP136" i="1"/>
  <c r="GQ136" i="1"/>
  <c r="GR136" i="1" s="1"/>
  <c r="GP132" i="1"/>
  <c r="GQ132" i="1"/>
  <c r="GR132" i="1" s="1"/>
  <c r="GP128" i="1"/>
  <c r="GQ128" i="1"/>
  <c r="GR128" i="1" s="1"/>
  <c r="GP124" i="1"/>
  <c r="GQ124" i="1"/>
  <c r="GR124" i="1" s="1"/>
  <c r="GP116" i="1"/>
  <c r="GQ116" i="1"/>
  <c r="GR116" i="1" s="1"/>
  <c r="GP104" i="1"/>
  <c r="GQ104" i="1"/>
  <c r="GR104" i="1" s="1"/>
  <c r="GP92" i="1"/>
  <c r="GQ92" i="1"/>
  <c r="GR92" i="1" s="1"/>
  <c r="GO83" i="1"/>
  <c r="GQ83" i="1"/>
  <c r="GR83" i="1" s="1"/>
  <c r="GO71" i="1"/>
  <c r="GQ71" i="1"/>
  <c r="GR71" i="1" s="1"/>
  <c r="GO67" i="1"/>
  <c r="GQ67" i="1"/>
  <c r="GR67" i="1" s="1"/>
  <c r="GO51" i="1"/>
  <c r="GQ51" i="1"/>
  <c r="GR51" i="1" s="1"/>
  <c r="GO39" i="1"/>
  <c r="GQ39" i="1"/>
  <c r="GR39" i="1" s="1"/>
  <c r="GO35" i="1"/>
  <c r="GQ35" i="1"/>
  <c r="GR35" i="1" s="1"/>
  <c r="GO19" i="1"/>
  <c r="GQ19" i="1"/>
  <c r="GR19" i="1" s="1"/>
  <c r="GO236" i="1"/>
  <c r="GQ236" i="1"/>
  <c r="GR236" i="1" s="1"/>
  <c r="GO232" i="1"/>
  <c r="GQ232" i="1"/>
  <c r="GR232" i="1" s="1"/>
  <c r="GO228" i="1"/>
  <c r="GQ228" i="1"/>
  <c r="GR228" i="1" s="1"/>
  <c r="GO224" i="1"/>
  <c r="GQ224" i="1"/>
  <c r="GR224" i="1" s="1"/>
  <c r="GO220" i="1"/>
  <c r="GQ220" i="1"/>
  <c r="GR220" i="1" s="1"/>
  <c r="GO216" i="1"/>
  <c r="GQ216" i="1"/>
  <c r="GR216" i="1" s="1"/>
  <c r="GO212" i="1"/>
  <c r="GQ212" i="1"/>
  <c r="GR212" i="1" s="1"/>
  <c r="GO208" i="1"/>
  <c r="GQ208" i="1"/>
  <c r="GR208" i="1" s="1"/>
  <c r="GO204" i="1"/>
  <c r="GQ204" i="1"/>
  <c r="GR204" i="1" s="1"/>
  <c r="GP200" i="1"/>
  <c r="GQ200" i="1"/>
  <c r="GR200" i="1" s="1"/>
  <c r="GP196" i="1"/>
  <c r="GQ196" i="1"/>
  <c r="GR196" i="1" s="1"/>
  <c r="GP192" i="1"/>
  <c r="GQ192" i="1"/>
  <c r="GR192" i="1" s="1"/>
  <c r="GP188" i="1"/>
  <c r="GQ188" i="1"/>
  <c r="GR188" i="1" s="1"/>
  <c r="GP184" i="1"/>
  <c r="GQ184" i="1"/>
  <c r="GR184" i="1" s="1"/>
  <c r="GP180" i="1"/>
  <c r="GQ180" i="1"/>
  <c r="GR180" i="1" s="1"/>
  <c r="GP176" i="1"/>
  <c r="GQ176" i="1"/>
  <c r="GR176" i="1" s="1"/>
  <c r="GP172" i="1"/>
  <c r="GQ172" i="1"/>
  <c r="GR172" i="1" s="1"/>
  <c r="GP168" i="1"/>
  <c r="GQ168" i="1"/>
  <c r="GR168" i="1" s="1"/>
  <c r="GP164" i="1"/>
  <c r="GQ164" i="1"/>
  <c r="GR164" i="1" s="1"/>
  <c r="GP160" i="1"/>
  <c r="GQ160" i="1"/>
  <c r="GR160" i="1" s="1"/>
  <c r="GP156" i="1"/>
  <c r="GQ156" i="1"/>
  <c r="GR156" i="1" s="1"/>
  <c r="GP152" i="1"/>
  <c r="GQ152" i="1"/>
  <c r="GR152" i="1" s="1"/>
  <c r="GP148" i="1"/>
  <c r="GQ148" i="1"/>
  <c r="GR148" i="1" s="1"/>
  <c r="GN143" i="1"/>
  <c r="GQ143" i="1"/>
  <c r="GR143" i="1" s="1"/>
  <c r="GN139" i="1"/>
  <c r="GQ139" i="1"/>
  <c r="GR139" i="1" s="1"/>
  <c r="GN135" i="1"/>
  <c r="GQ135" i="1"/>
  <c r="GR135" i="1" s="1"/>
  <c r="GN131" i="1"/>
  <c r="GQ131" i="1"/>
  <c r="GR131" i="1" s="1"/>
  <c r="GN127" i="1"/>
  <c r="GQ127" i="1"/>
  <c r="GR127" i="1" s="1"/>
  <c r="GN123" i="1"/>
  <c r="GQ123" i="1"/>
  <c r="GR123" i="1" s="1"/>
  <c r="GO103" i="1"/>
  <c r="GQ103" i="1"/>
  <c r="GR103" i="1" s="1"/>
  <c r="GO99" i="1"/>
  <c r="GQ99" i="1"/>
  <c r="GR99" i="1" s="1"/>
  <c r="GN82" i="1"/>
  <c r="GQ82" i="1"/>
  <c r="GR82" i="1" s="1"/>
  <c r="GN78" i="1"/>
  <c r="GQ78" i="1"/>
  <c r="GR78" i="1" s="1"/>
  <c r="GN62" i="1"/>
  <c r="GQ62" i="1"/>
  <c r="GR62" i="1" s="1"/>
  <c r="GN50" i="1"/>
  <c r="GQ50" i="1"/>
  <c r="GR50" i="1" s="1"/>
  <c r="GN30" i="1"/>
  <c r="GQ30" i="1"/>
  <c r="GR30" i="1" s="1"/>
  <c r="GN18" i="1"/>
  <c r="GQ18" i="1"/>
  <c r="GR18" i="1" s="1"/>
  <c r="GN14" i="1"/>
  <c r="GQ14" i="1"/>
  <c r="GR14" i="1" s="1"/>
  <c r="GO8" i="1"/>
  <c r="GQ8" i="1"/>
  <c r="GR8" i="1" s="1"/>
  <c r="GN235" i="1"/>
  <c r="GQ235" i="1"/>
  <c r="GR235" i="1" s="1"/>
  <c r="GN231" i="1"/>
  <c r="GQ231" i="1"/>
  <c r="GR231" i="1" s="1"/>
  <c r="GN227" i="1"/>
  <c r="GQ227" i="1"/>
  <c r="GR227" i="1" s="1"/>
  <c r="GN223" i="1"/>
  <c r="GQ223" i="1"/>
  <c r="GR223" i="1" s="1"/>
  <c r="GN219" i="1"/>
  <c r="GQ219" i="1"/>
  <c r="GR219" i="1" s="1"/>
  <c r="GN215" i="1"/>
  <c r="GQ215" i="1"/>
  <c r="GR215" i="1" s="1"/>
  <c r="GN211" i="1"/>
  <c r="GQ211" i="1"/>
  <c r="GR211" i="1" s="1"/>
  <c r="GN207" i="1"/>
  <c r="GQ207" i="1"/>
  <c r="GR207" i="1" s="1"/>
  <c r="GO203" i="1"/>
  <c r="GQ203" i="1"/>
  <c r="GR203" i="1" s="1"/>
  <c r="GN199" i="1"/>
  <c r="GQ199" i="1"/>
  <c r="GR199" i="1" s="1"/>
  <c r="GN195" i="1"/>
  <c r="GQ195" i="1"/>
  <c r="GR195" i="1" s="1"/>
  <c r="GN191" i="1"/>
  <c r="GQ191" i="1"/>
  <c r="GR191" i="1" s="1"/>
  <c r="GN187" i="1"/>
  <c r="GQ187" i="1"/>
  <c r="GR187" i="1" s="1"/>
  <c r="GN183" i="1"/>
  <c r="GQ183" i="1"/>
  <c r="GR183" i="1" s="1"/>
  <c r="GN179" i="1"/>
  <c r="GQ179" i="1"/>
  <c r="GR179" i="1" s="1"/>
  <c r="GN175" i="1"/>
  <c r="GQ175" i="1"/>
  <c r="GR175" i="1" s="1"/>
  <c r="GN171" i="1"/>
  <c r="GQ171" i="1"/>
  <c r="GR171" i="1" s="1"/>
  <c r="GN167" i="1"/>
  <c r="GQ167" i="1"/>
  <c r="GR167" i="1" s="1"/>
  <c r="GN163" i="1"/>
  <c r="GQ163" i="1"/>
  <c r="GR163" i="1" s="1"/>
  <c r="GN159" i="1"/>
  <c r="GQ159" i="1"/>
  <c r="GR159" i="1" s="1"/>
  <c r="GN151" i="1"/>
  <c r="GQ151" i="1"/>
  <c r="GR151" i="1" s="1"/>
  <c r="GN147" i="1"/>
  <c r="GQ147" i="1"/>
  <c r="GR147" i="1" s="1"/>
  <c r="GP142" i="1"/>
  <c r="GQ142" i="1"/>
  <c r="GR142" i="1" s="1"/>
  <c r="GP126" i="1"/>
  <c r="GQ126" i="1"/>
  <c r="GR126" i="1" s="1"/>
  <c r="GO114" i="1"/>
  <c r="GQ114" i="1"/>
  <c r="GR114" i="1" s="1"/>
  <c r="GN110" i="1"/>
  <c r="GQ110" i="1"/>
  <c r="GR110" i="1" s="1"/>
  <c r="GN243" i="1"/>
  <c r="GQ243" i="1"/>
  <c r="GR243" i="1" s="1"/>
  <c r="GP238" i="1"/>
  <c r="GQ238" i="1"/>
  <c r="GR238" i="1" s="1"/>
  <c r="GP234" i="1"/>
  <c r="GQ234" i="1"/>
  <c r="GR234" i="1" s="1"/>
  <c r="GP230" i="1"/>
  <c r="GQ230" i="1"/>
  <c r="GR230" i="1" s="1"/>
  <c r="GP226" i="1"/>
  <c r="GQ226" i="1"/>
  <c r="GR226" i="1" s="1"/>
  <c r="GP222" i="1"/>
  <c r="GQ222" i="1"/>
  <c r="GR222" i="1" s="1"/>
  <c r="GP218" i="1"/>
  <c r="GQ218" i="1"/>
  <c r="GR218" i="1" s="1"/>
  <c r="GP214" i="1"/>
  <c r="GQ214" i="1"/>
  <c r="GR214" i="1" s="1"/>
  <c r="GP210" i="1"/>
  <c r="GQ210" i="1"/>
  <c r="GR210" i="1" s="1"/>
  <c r="GP206" i="1"/>
  <c r="GQ206" i="1"/>
  <c r="GR206" i="1" s="1"/>
  <c r="GP198" i="1"/>
  <c r="GQ198" i="1"/>
  <c r="GR198" i="1" s="1"/>
  <c r="GP182" i="1"/>
  <c r="GQ182" i="1"/>
  <c r="GR182" i="1" s="1"/>
  <c r="GP166" i="1"/>
  <c r="GQ166" i="1"/>
  <c r="GR166" i="1" s="1"/>
  <c r="GN145" i="1"/>
  <c r="GQ145" i="1"/>
  <c r="GR145" i="1" s="1"/>
  <c r="GN141" i="1"/>
  <c r="GQ141" i="1"/>
  <c r="GR141" i="1" s="1"/>
  <c r="GN133" i="1"/>
  <c r="GQ133" i="1"/>
  <c r="GR133" i="1" s="1"/>
  <c r="GN129" i="1"/>
  <c r="GQ129" i="1"/>
  <c r="GR129" i="1" s="1"/>
  <c r="GN125" i="1"/>
  <c r="GQ125" i="1"/>
  <c r="GR125" i="1" s="1"/>
  <c r="GN121" i="1"/>
  <c r="GQ121" i="1"/>
  <c r="GR121" i="1" s="1"/>
  <c r="GP72" i="1"/>
  <c r="GQ72" i="1"/>
  <c r="GR72" i="1" s="1"/>
  <c r="GP60" i="1"/>
  <c r="GQ60" i="1"/>
  <c r="GR60" i="1" s="1"/>
  <c r="GP40" i="1"/>
  <c r="GQ40" i="1"/>
  <c r="GR40" i="1" s="1"/>
  <c r="GP28" i="1"/>
  <c r="GQ28" i="1"/>
  <c r="GR28" i="1" s="1"/>
  <c r="GE8" i="1"/>
  <c r="GH8" i="1"/>
  <c r="GI8" i="1" s="1"/>
  <c r="GE226" i="1"/>
  <c r="GH226" i="1"/>
  <c r="GI226" i="1" s="1"/>
  <c r="GE218" i="1"/>
  <c r="GH218" i="1"/>
  <c r="GI218" i="1" s="1"/>
  <c r="GE210" i="1"/>
  <c r="GH210" i="1"/>
  <c r="GI210" i="1" s="1"/>
  <c r="GE198" i="1"/>
  <c r="GH198" i="1"/>
  <c r="GI198" i="1" s="1"/>
  <c r="GF178" i="1"/>
  <c r="GH178" i="1"/>
  <c r="GI178" i="1" s="1"/>
  <c r="GE170" i="1"/>
  <c r="GH170" i="1"/>
  <c r="GI170" i="1" s="1"/>
  <c r="GG158" i="1"/>
  <c r="GH158" i="1"/>
  <c r="GI158" i="1" s="1"/>
  <c r="GF128" i="1"/>
  <c r="GH128" i="1"/>
  <c r="GI128" i="1" s="1"/>
  <c r="GF71" i="1"/>
  <c r="GH71" i="1"/>
  <c r="GI71" i="1" s="1"/>
  <c r="GF43" i="1"/>
  <c r="GH43" i="1"/>
  <c r="GI43" i="1" s="1"/>
  <c r="GF35" i="1"/>
  <c r="GH35" i="1"/>
  <c r="GI35" i="1" s="1"/>
  <c r="GF27" i="1"/>
  <c r="GH27" i="1"/>
  <c r="GI27" i="1" s="1"/>
  <c r="GF156" i="1"/>
  <c r="GH156" i="1"/>
  <c r="GI156" i="1" s="1"/>
  <c r="GF152" i="1"/>
  <c r="GH152" i="1"/>
  <c r="GI152" i="1" s="1"/>
  <c r="GF148" i="1"/>
  <c r="GH148" i="1"/>
  <c r="GI148" i="1" s="1"/>
  <c r="GF144" i="1"/>
  <c r="GH144" i="1"/>
  <c r="GI144" i="1" s="1"/>
  <c r="GF140" i="1"/>
  <c r="GH140" i="1"/>
  <c r="GI140" i="1" s="1"/>
  <c r="GE135" i="1"/>
  <c r="GH135" i="1"/>
  <c r="GI135" i="1" s="1"/>
  <c r="GE131" i="1"/>
  <c r="GH131" i="1"/>
  <c r="GI131" i="1" s="1"/>
  <c r="GE127" i="1"/>
  <c r="GH127" i="1"/>
  <c r="GI127" i="1" s="1"/>
  <c r="GE123" i="1"/>
  <c r="GH123" i="1"/>
  <c r="GI123" i="1" s="1"/>
  <c r="GF119" i="1"/>
  <c r="GH119" i="1"/>
  <c r="GI119" i="1" s="1"/>
  <c r="GF107" i="1"/>
  <c r="GH107" i="1"/>
  <c r="GI107" i="1" s="1"/>
  <c r="GF99" i="1"/>
  <c r="GH99" i="1"/>
  <c r="GI99" i="1" s="1"/>
  <c r="GF91" i="1"/>
  <c r="GH91" i="1"/>
  <c r="GI91" i="1" s="1"/>
  <c r="GE82" i="1"/>
  <c r="GH82" i="1"/>
  <c r="GI82" i="1" s="1"/>
  <c r="GE78" i="1"/>
  <c r="GH78" i="1"/>
  <c r="GI78" i="1" s="1"/>
  <c r="GE70" i="1"/>
  <c r="GH70" i="1"/>
  <c r="GI70" i="1" s="1"/>
  <c r="GE62" i="1"/>
  <c r="GH62" i="1"/>
  <c r="GI62" i="1" s="1"/>
  <c r="GE54" i="1"/>
  <c r="GH54" i="1"/>
  <c r="GI54" i="1" s="1"/>
  <c r="GE50" i="1"/>
  <c r="GH50" i="1"/>
  <c r="GI50" i="1" s="1"/>
  <c r="GE46" i="1"/>
  <c r="GH46" i="1"/>
  <c r="GI46" i="1" s="1"/>
  <c r="GE34" i="1"/>
  <c r="GH34" i="1"/>
  <c r="GI34" i="1" s="1"/>
  <c r="GE22" i="1"/>
  <c r="GH22" i="1"/>
  <c r="GI22" i="1" s="1"/>
  <c r="GE18" i="1"/>
  <c r="GH18" i="1"/>
  <c r="GI18" i="1" s="1"/>
  <c r="GE14" i="1"/>
  <c r="GH14" i="1"/>
  <c r="GI14" i="1" s="1"/>
  <c r="GE230" i="1"/>
  <c r="GH230" i="1"/>
  <c r="GI230" i="1" s="1"/>
  <c r="GG206" i="1"/>
  <c r="GH206" i="1"/>
  <c r="GI206" i="1" s="1"/>
  <c r="GF194" i="1"/>
  <c r="GH194" i="1"/>
  <c r="GI194" i="1" s="1"/>
  <c r="GG174" i="1"/>
  <c r="GH174" i="1"/>
  <c r="GI174" i="1" s="1"/>
  <c r="GE166" i="1"/>
  <c r="GH166" i="1"/>
  <c r="GI166" i="1" s="1"/>
  <c r="GF136" i="1"/>
  <c r="GH136" i="1"/>
  <c r="GI136" i="1" s="1"/>
  <c r="GF124" i="1"/>
  <c r="GH124" i="1"/>
  <c r="GI124" i="1" s="1"/>
  <c r="GG228" i="1"/>
  <c r="GH228" i="1"/>
  <c r="GI228" i="1" s="1"/>
  <c r="GF196" i="1"/>
  <c r="GH196" i="1"/>
  <c r="GI196" i="1" s="1"/>
  <c r="GF168" i="1"/>
  <c r="GH168" i="1"/>
  <c r="GI168" i="1" s="1"/>
  <c r="GE134" i="1"/>
  <c r="GH134" i="1"/>
  <c r="GI134" i="1" s="1"/>
  <c r="GF130" i="1"/>
  <c r="GH130" i="1"/>
  <c r="GI130" i="1" s="1"/>
  <c r="GG126" i="1"/>
  <c r="GH126" i="1"/>
  <c r="GI126" i="1" s="1"/>
  <c r="GE118" i="1"/>
  <c r="GH118" i="1"/>
  <c r="GI118" i="1" s="1"/>
  <c r="GE114" i="1"/>
  <c r="GH114" i="1"/>
  <c r="GI114" i="1" s="1"/>
  <c r="GE110" i="1"/>
  <c r="GH110" i="1"/>
  <c r="GI110" i="1" s="1"/>
  <c r="GE98" i="1"/>
  <c r="GH98" i="1"/>
  <c r="GI98" i="1" s="1"/>
  <c r="GE86" i="1"/>
  <c r="GH86" i="1"/>
  <c r="GI86" i="1" s="1"/>
  <c r="GE238" i="1"/>
  <c r="GH238" i="1"/>
  <c r="GI238" i="1" s="1"/>
  <c r="GE234" i="1"/>
  <c r="GH234" i="1"/>
  <c r="GI234" i="1" s="1"/>
  <c r="GE222" i="1"/>
  <c r="GH222" i="1"/>
  <c r="GI222" i="1" s="1"/>
  <c r="GE214" i="1"/>
  <c r="GH214" i="1"/>
  <c r="GI214" i="1" s="1"/>
  <c r="GG202" i="1"/>
  <c r="GH202" i="1"/>
  <c r="GI202" i="1" s="1"/>
  <c r="GG190" i="1"/>
  <c r="GH190" i="1"/>
  <c r="GI190" i="1" s="1"/>
  <c r="GE186" i="1"/>
  <c r="GH186" i="1"/>
  <c r="GI186" i="1" s="1"/>
  <c r="GE182" i="1"/>
  <c r="GH182" i="1"/>
  <c r="GI182" i="1" s="1"/>
  <c r="GF162" i="1"/>
  <c r="GH162" i="1"/>
  <c r="GI162" i="1" s="1"/>
  <c r="GF132" i="1"/>
  <c r="GH132" i="1"/>
  <c r="GI132" i="1" s="1"/>
  <c r="GG120" i="1"/>
  <c r="GH120" i="1"/>
  <c r="GI120" i="1" s="1"/>
  <c r="GG92" i="1"/>
  <c r="GH92" i="1"/>
  <c r="GI92" i="1" s="1"/>
  <c r="GF83" i="1"/>
  <c r="GH83" i="1"/>
  <c r="GI83" i="1" s="1"/>
  <c r="GF55" i="1"/>
  <c r="GH55" i="1"/>
  <c r="GI55" i="1" s="1"/>
  <c r="GF19" i="1"/>
  <c r="GH19" i="1"/>
  <c r="GI19" i="1" s="1"/>
  <c r="GF243" i="1"/>
  <c r="GH243" i="1"/>
  <c r="GI243" i="1" s="1"/>
  <c r="GE242" i="1"/>
  <c r="GH242" i="1"/>
  <c r="GI242" i="1" s="1"/>
  <c r="GG236" i="1"/>
  <c r="GH236" i="1"/>
  <c r="GI236" i="1" s="1"/>
  <c r="GG232" i="1"/>
  <c r="GH232" i="1"/>
  <c r="GI232" i="1" s="1"/>
  <c r="GG224" i="1"/>
  <c r="GH224" i="1"/>
  <c r="GI224" i="1" s="1"/>
  <c r="GG220" i="1"/>
  <c r="GH220" i="1"/>
  <c r="GI220" i="1" s="1"/>
  <c r="GG216" i="1"/>
  <c r="GH216" i="1"/>
  <c r="GI216" i="1" s="1"/>
  <c r="GG212" i="1"/>
  <c r="GH212" i="1"/>
  <c r="GI212" i="1" s="1"/>
  <c r="GF208" i="1"/>
  <c r="GH208" i="1"/>
  <c r="GI208" i="1" s="1"/>
  <c r="GF204" i="1"/>
  <c r="GH204" i="1"/>
  <c r="GI204" i="1" s="1"/>
  <c r="GF200" i="1"/>
  <c r="GH200" i="1"/>
  <c r="GI200" i="1" s="1"/>
  <c r="GF192" i="1"/>
  <c r="GH192" i="1"/>
  <c r="GI192" i="1" s="1"/>
  <c r="GF188" i="1"/>
  <c r="GH188" i="1"/>
  <c r="GI188" i="1" s="1"/>
  <c r="GF184" i="1"/>
  <c r="GH184" i="1"/>
  <c r="GI184" i="1" s="1"/>
  <c r="GF180" i="1"/>
  <c r="GH180" i="1"/>
  <c r="GI180" i="1" s="1"/>
  <c r="GF176" i="1"/>
  <c r="GH176" i="1"/>
  <c r="GI176" i="1" s="1"/>
  <c r="GF172" i="1"/>
  <c r="GH172" i="1"/>
  <c r="GI172" i="1" s="1"/>
  <c r="GF164" i="1"/>
  <c r="GH164" i="1"/>
  <c r="GI164" i="1" s="1"/>
  <c r="GF160" i="1"/>
  <c r="GH160" i="1"/>
  <c r="GI160" i="1" s="1"/>
  <c r="GE151" i="1"/>
  <c r="GH151" i="1"/>
  <c r="GI151" i="1" s="1"/>
  <c r="GE147" i="1"/>
  <c r="GH147" i="1"/>
  <c r="GI147" i="1" s="1"/>
  <c r="GE143" i="1"/>
  <c r="GH143" i="1"/>
  <c r="GI143" i="1" s="1"/>
  <c r="GE139" i="1"/>
  <c r="GH139" i="1"/>
  <c r="GI139" i="1" s="1"/>
  <c r="GF235" i="1"/>
  <c r="GH235" i="1"/>
  <c r="GI235" i="1" s="1"/>
  <c r="GF231" i="1"/>
  <c r="GH231" i="1"/>
  <c r="GI231" i="1" s="1"/>
  <c r="GF227" i="1"/>
  <c r="GH227" i="1"/>
  <c r="GI227" i="1" s="1"/>
  <c r="GF223" i="1"/>
  <c r="GH223" i="1"/>
  <c r="GI223" i="1" s="1"/>
  <c r="GF219" i="1"/>
  <c r="GH219" i="1"/>
  <c r="GI219" i="1" s="1"/>
  <c r="GF215" i="1"/>
  <c r="GH215" i="1"/>
  <c r="GI215" i="1" s="1"/>
  <c r="GF211" i="1"/>
  <c r="GH211" i="1"/>
  <c r="GI211" i="1" s="1"/>
  <c r="GE207" i="1"/>
  <c r="GH207" i="1"/>
  <c r="GI207" i="1" s="1"/>
  <c r="GE203" i="1"/>
  <c r="GH203" i="1"/>
  <c r="GI203" i="1" s="1"/>
  <c r="GE199" i="1"/>
  <c r="GH199" i="1"/>
  <c r="GI199" i="1" s="1"/>
  <c r="GE195" i="1"/>
  <c r="GH195" i="1"/>
  <c r="GI195" i="1" s="1"/>
  <c r="GE191" i="1"/>
  <c r="GH191" i="1"/>
  <c r="GI191" i="1" s="1"/>
  <c r="GE187" i="1"/>
  <c r="GH187" i="1"/>
  <c r="GI187" i="1" s="1"/>
  <c r="GE183" i="1"/>
  <c r="GH183" i="1"/>
  <c r="GI183" i="1" s="1"/>
  <c r="GE179" i="1"/>
  <c r="GH179" i="1"/>
  <c r="GI179" i="1" s="1"/>
  <c r="GE175" i="1"/>
  <c r="GH175" i="1"/>
  <c r="GI175" i="1" s="1"/>
  <c r="GE171" i="1"/>
  <c r="GH171" i="1"/>
  <c r="GI171" i="1" s="1"/>
  <c r="GE167" i="1"/>
  <c r="GH167" i="1"/>
  <c r="GI167" i="1" s="1"/>
  <c r="GE163" i="1"/>
  <c r="GH163" i="1"/>
  <c r="GI163" i="1" s="1"/>
  <c r="GE159" i="1"/>
  <c r="GH159" i="1"/>
  <c r="GI159" i="1" s="1"/>
  <c r="GF154" i="1"/>
  <c r="GH154" i="1"/>
  <c r="GI154" i="1" s="1"/>
  <c r="GE150" i="1"/>
  <c r="GH150" i="1"/>
  <c r="GI150" i="1" s="1"/>
  <c r="GG142" i="1"/>
  <c r="GH142" i="1"/>
  <c r="GI142" i="1" s="1"/>
  <c r="GF138" i="1"/>
  <c r="GH138" i="1"/>
  <c r="GI138" i="1" s="1"/>
  <c r="GG64" i="1"/>
  <c r="GH64" i="1"/>
  <c r="GI64" i="1" s="1"/>
  <c r="GG56" i="1"/>
  <c r="GH56" i="1"/>
  <c r="GI56" i="1" s="1"/>
  <c r="GG28" i="1"/>
  <c r="GH28" i="1"/>
  <c r="GI28" i="1" s="1"/>
  <c r="FX8" i="1"/>
  <c r="FY8" i="1"/>
  <c r="FZ8" i="1" s="1"/>
  <c r="FV237" i="1"/>
  <c r="FY237" i="1"/>
  <c r="FZ237" i="1" s="1"/>
  <c r="FV233" i="1"/>
  <c r="FY233" i="1"/>
  <c r="FZ233" i="1" s="1"/>
  <c r="FV229" i="1"/>
  <c r="FY229" i="1"/>
  <c r="FZ229" i="1" s="1"/>
  <c r="FV225" i="1"/>
  <c r="FY225" i="1"/>
  <c r="FZ225" i="1" s="1"/>
  <c r="FV221" i="1"/>
  <c r="FY221" i="1"/>
  <c r="FZ221" i="1" s="1"/>
  <c r="FV217" i="1"/>
  <c r="FY217" i="1"/>
  <c r="FZ217" i="1" s="1"/>
  <c r="FV213" i="1"/>
  <c r="FY213" i="1"/>
  <c r="FZ213" i="1" s="1"/>
  <c r="FV209" i="1"/>
  <c r="FY209" i="1"/>
  <c r="FZ209" i="1" s="1"/>
  <c r="FV205" i="1"/>
  <c r="FY205" i="1"/>
  <c r="FZ205" i="1" s="1"/>
  <c r="FV201" i="1"/>
  <c r="FY201" i="1"/>
  <c r="FZ201" i="1" s="1"/>
  <c r="FV197" i="1"/>
  <c r="FY197" i="1"/>
  <c r="FZ197" i="1" s="1"/>
  <c r="FV193" i="1"/>
  <c r="FY193" i="1"/>
  <c r="FZ193" i="1" s="1"/>
  <c r="FV189" i="1"/>
  <c r="FY189" i="1"/>
  <c r="FZ189" i="1" s="1"/>
  <c r="FV185" i="1"/>
  <c r="FY185" i="1"/>
  <c r="FZ185" i="1" s="1"/>
  <c r="FX181" i="1"/>
  <c r="FY181" i="1"/>
  <c r="FZ181" i="1" s="1"/>
  <c r="FX173" i="1"/>
  <c r="FY173" i="1"/>
  <c r="FZ173" i="1" s="1"/>
  <c r="FX165" i="1"/>
  <c r="FY165" i="1"/>
  <c r="FZ165" i="1" s="1"/>
  <c r="FV156" i="1"/>
  <c r="FY156" i="1"/>
  <c r="FZ156" i="1" s="1"/>
  <c r="FX151" i="1"/>
  <c r="FY151" i="1"/>
  <c r="FZ151" i="1" s="1"/>
  <c r="FX147" i="1"/>
  <c r="FY147" i="1"/>
  <c r="FZ147" i="1" s="1"/>
  <c r="FV142" i="1"/>
  <c r="FY142" i="1"/>
  <c r="FZ142" i="1" s="1"/>
  <c r="FX129" i="1"/>
  <c r="FY129" i="1"/>
  <c r="FZ129" i="1" s="1"/>
  <c r="FW117" i="1"/>
  <c r="FY117" i="1"/>
  <c r="FZ117" i="1" s="1"/>
  <c r="FV113" i="1"/>
  <c r="FY113" i="1"/>
  <c r="FZ113" i="1" s="1"/>
  <c r="FX109" i="1"/>
  <c r="FY109" i="1"/>
  <c r="FZ109" i="1" s="1"/>
  <c r="FX101" i="1"/>
  <c r="FY101" i="1"/>
  <c r="FZ101" i="1" s="1"/>
  <c r="FW76" i="1"/>
  <c r="FY76" i="1"/>
  <c r="FZ76" i="1" s="1"/>
  <c r="FX72" i="1"/>
  <c r="FY72" i="1"/>
  <c r="FZ72" i="1" s="1"/>
  <c r="FW60" i="1"/>
  <c r="FY60" i="1"/>
  <c r="FZ60" i="1" s="1"/>
  <c r="FX56" i="1"/>
  <c r="FY56" i="1"/>
  <c r="FZ56" i="1" s="1"/>
  <c r="FW44" i="1"/>
  <c r="FY44" i="1"/>
  <c r="FZ44" i="1" s="1"/>
  <c r="FX40" i="1"/>
  <c r="FY40" i="1"/>
  <c r="FZ40" i="1" s="1"/>
  <c r="FW28" i="1"/>
  <c r="FY28" i="1"/>
  <c r="FZ28" i="1" s="1"/>
  <c r="FX24" i="1"/>
  <c r="FY24" i="1"/>
  <c r="FZ24" i="1" s="1"/>
  <c r="FW12" i="1"/>
  <c r="FY12" i="1"/>
  <c r="FZ12" i="1" s="1"/>
  <c r="FX243" i="1"/>
  <c r="FY243" i="1"/>
  <c r="FZ243" i="1" s="1"/>
  <c r="FV236" i="1"/>
  <c r="FY236" i="1"/>
  <c r="FZ236" i="1" s="1"/>
  <c r="FV232" i="1"/>
  <c r="FY232" i="1"/>
  <c r="FZ232" i="1" s="1"/>
  <c r="FV228" i="1"/>
  <c r="FY228" i="1"/>
  <c r="FZ228" i="1" s="1"/>
  <c r="FV224" i="1"/>
  <c r="FY224" i="1"/>
  <c r="FZ224" i="1" s="1"/>
  <c r="FV220" i="1"/>
  <c r="FY220" i="1"/>
  <c r="FZ220" i="1" s="1"/>
  <c r="FV216" i="1"/>
  <c r="FY216" i="1"/>
  <c r="FZ216" i="1" s="1"/>
  <c r="FV212" i="1"/>
  <c r="FY212" i="1"/>
  <c r="FZ212" i="1" s="1"/>
  <c r="FV208" i="1"/>
  <c r="FY208" i="1"/>
  <c r="FZ208" i="1" s="1"/>
  <c r="FV204" i="1"/>
  <c r="FY204" i="1"/>
  <c r="FZ204" i="1" s="1"/>
  <c r="FV200" i="1"/>
  <c r="FY200" i="1"/>
  <c r="FZ200" i="1" s="1"/>
  <c r="FV196" i="1"/>
  <c r="FY196" i="1"/>
  <c r="FZ196" i="1" s="1"/>
  <c r="FV192" i="1"/>
  <c r="FY192" i="1"/>
  <c r="FZ192" i="1" s="1"/>
  <c r="FV188" i="1"/>
  <c r="FY188" i="1"/>
  <c r="FZ188" i="1" s="1"/>
  <c r="FV184" i="1"/>
  <c r="FY184" i="1"/>
  <c r="FZ184" i="1" s="1"/>
  <c r="FV180" i="1"/>
  <c r="FY180" i="1"/>
  <c r="FZ180" i="1" s="1"/>
  <c r="FV176" i="1"/>
  <c r="FY176" i="1"/>
  <c r="FZ176" i="1" s="1"/>
  <c r="FV172" i="1"/>
  <c r="FY172" i="1"/>
  <c r="FZ172" i="1" s="1"/>
  <c r="FV168" i="1"/>
  <c r="FY168" i="1"/>
  <c r="FZ168" i="1" s="1"/>
  <c r="FV164" i="1"/>
  <c r="FY164" i="1"/>
  <c r="FZ164" i="1" s="1"/>
  <c r="FV160" i="1"/>
  <c r="FY160" i="1"/>
  <c r="FZ160" i="1" s="1"/>
  <c r="FV154" i="1"/>
  <c r="FY154" i="1"/>
  <c r="FZ154" i="1" s="1"/>
  <c r="FV150" i="1"/>
  <c r="FY150" i="1"/>
  <c r="FZ150" i="1" s="1"/>
  <c r="FX141" i="1"/>
  <c r="FY141" i="1"/>
  <c r="FZ141" i="1" s="1"/>
  <c r="FV136" i="1"/>
  <c r="FY136" i="1"/>
  <c r="FZ136" i="1" s="1"/>
  <c r="FV132" i="1"/>
  <c r="FY132" i="1"/>
  <c r="FZ132" i="1" s="1"/>
  <c r="FV128" i="1"/>
  <c r="FY128" i="1"/>
  <c r="FZ128" i="1" s="1"/>
  <c r="FX124" i="1"/>
  <c r="FY124" i="1"/>
  <c r="FZ124" i="1" s="1"/>
  <c r="FV120" i="1"/>
  <c r="FY120" i="1"/>
  <c r="FZ120" i="1" s="1"/>
  <c r="FX116" i="1"/>
  <c r="FY116" i="1"/>
  <c r="FZ116" i="1" s="1"/>
  <c r="FV112" i="1"/>
  <c r="FY112" i="1"/>
  <c r="FZ112" i="1" s="1"/>
  <c r="FX108" i="1"/>
  <c r="FY108" i="1"/>
  <c r="FZ108" i="1" s="1"/>
  <c r="FW104" i="1"/>
  <c r="FY104" i="1"/>
  <c r="FZ104" i="1" s="1"/>
  <c r="FX100" i="1"/>
  <c r="FY100" i="1"/>
  <c r="FZ100" i="1" s="1"/>
  <c r="FW96" i="1"/>
  <c r="FY96" i="1"/>
  <c r="FZ96" i="1" s="1"/>
  <c r="FW88" i="1"/>
  <c r="FY88" i="1"/>
  <c r="FZ88" i="1" s="1"/>
  <c r="FW83" i="1"/>
  <c r="FY83" i="1"/>
  <c r="FZ83" i="1" s="1"/>
  <c r="FW75" i="1"/>
  <c r="FY75" i="1"/>
  <c r="FZ75" i="1" s="1"/>
  <c r="FV71" i="1"/>
  <c r="FY71" i="1"/>
  <c r="FZ71" i="1" s="1"/>
  <c r="FW67" i="1"/>
  <c r="FY67" i="1"/>
  <c r="FZ67" i="1" s="1"/>
  <c r="FW59" i="1"/>
  <c r="FY59" i="1"/>
  <c r="FZ59" i="1" s="1"/>
  <c r="FV55" i="1"/>
  <c r="FY55" i="1"/>
  <c r="FZ55" i="1" s="1"/>
  <c r="FW51" i="1"/>
  <c r="FY51" i="1"/>
  <c r="FZ51" i="1" s="1"/>
  <c r="FW43" i="1"/>
  <c r="FY43" i="1"/>
  <c r="FZ43" i="1" s="1"/>
  <c r="FV39" i="1"/>
  <c r="FY39" i="1"/>
  <c r="FZ39" i="1" s="1"/>
  <c r="FW35" i="1"/>
  <c r="FY35" i="1"/>
  <c r="FZ35" i="1" s="1"/>
  <c r="FW27" i="1"/>
  <c r="FY27" i="1"/>
  <c r="FZ27" i="1" s="1"/>
  <c r="FV23" i="1"/>
  <c r="FY23" i="1"/>
  <c r="FZ23" i="1" s="1"/>
  <c r="FW19" i="1"/>
  <c r="FY19" i="1"/>
  <c r="FZ19" i="1" s="1"/>
  <c r="FV242" i="1"/>
  <c r="FY242" i="1"/>
  <c r="FZ242" i="1" s="1"/>
  <c r="FW235" i="1"/>
  <c r="FY235" i="1"/>
  <c r="FZ235" i="1" s="1"/>
  <c r="FW227" i="1"/>
  <c r="FY227" i="1"/>
  <c r="FZ227" i="1" s="1"/>
  <c r="FW223" i="1"/>
  <c r="FY223" i="1"/>
  <c r="FZ223" i="1" s="1"/>
  <c r="FW219" i="1"/>
  <c r="FY219" i="1"/>
  <c r="FZ219" i="1" s="1"/>
  <c r="FW211" i="1"/>
  <c r="FY211" i="1"/>
  <c r="FZ211" i="1" s="1"/>
  <c r="FW207" i="1"/>
  <c r="FY207" i="1"/>
  <c r="FZ207" i="1" s="1"/>
  <c r="FW195" i="1"/>
  <c r="FY195" i="1"/>
  <c r="FZ195" i="1" s="1"/>
  <c r="FW238" i="1"/>
  <c r="FY238" i="1"/>
  <c r="FZ238" i="1" s="1"/>
  <c r="FW234" i="1"/>
  <c r="FY234" i="1"/>
  <c r="FZ234" i="1" s="1"/>
  <c r="FW230" i="1"/>
  <c r="FY230" i="1"/>
  <c r="FZ230" i="1" s="1"/>
  <c r="FW226" i="1"/>
  <c r="FY226" i="1"/>
  <c r="FZ226" i="1" s="1"/>
  <c r="FW222" i="1"/>
  <c r="FY222" i="1"/>
  <c r="FZ222" i="1" s="1"/>
  <c r="FW218" i="1"/>
  <c r="FY218" i="1"/>
  <c r="FZ218" i="1" s="1"/>
  <c r="FW214" i="1"/>
  <c r="FY214" i="1"/>
  <c r="FZ214" i="1" s="1"/>
  <c r="FW210" i="1"/>
  <c r="FY210" i="1"/>
  <c r="FZ210" i="1" s="1"/>
  <c r="FW206" i="1"/>
  <c r="FY206" i="1"/>
  <c r="FZ206" i="1" s="1"/>
  <c r="FW202" i="1"/>
  <c r="FY202" i="1"/>
  <c r="FZ202" i="1" s="1"/>
  <c r="FW198" i="1"/>
  <c r="FY198" i="1"/>
  <c r="FZ198" i="1" s="1"/>
  <c r="FW194" i="1"/>
  <c r="FY194" i="1"/>
  <c r="FZ194" i="1" s="1"/>
  <c r="FW190" i="1"/>
  <c r="FY190" i="1"/>
  <c r="FZ190" i="1" s="1"/>
  <c r="FW186" i="1"/>
  <c r="FY186" i="1"/>
  <c r="FZ186" i="1" s="1"/>
  <c r="FW182" i="1"/>
  <c r="FY182" i="1"/>
  <c r="FZ182" i="1" s="1"/>
  <c r="FV152" i="1"/>
  <c r="FY152" i="1"/>
  <c r="FZ152" i="1" s="1"/>
  <c r="FV148" i="1"/>
  <c r="FY148" i="1"/>
  <c r="FZ148" i="1" s="1"/>
  <c r="FX143" i="1"/>
  <c r="FY143" i="1"/>
  <c r="FZ143" i="1" s="1"/>
  <c r="FX139" i="1"/>
  <c r="FY139" i="1"/>
  <c r="FZ139" i="1" s="1"/>
  <c r="FV130" i="1"/>
  <c r="FY130" i="1"/>
  <c r="FZ130" i="1" s="1"/>
  <c r="FW122" i="1"/>
  <c r="FY122" i="1"/>
  <c r="FZ122" i="1" s="1"/>
  <c r="FV110" i="1"/>
  <c r="FY110" i="1"/>
  <c r="FZ110" i="1" s="1"/>
  <c r="FW106" i="1"/>
  <c r="FY106" i="1"/>
  <c r="FZ106" i="1" s="1"/>
  <c r="FN8" i="1"/>
  <c r="FP8" i="1"/>
  <c r="FQ8" i="1" s="1"/>
  <c r="FO225" i="1"/>
  <c r="FP225" i="1"/>
  <c r="FQ225" i="1" s="1"/>
  <c r="FO217" i="1"/>
  <c r="FP217" i="1"/>
  <c r="FQ217" i="1" s="1"/>
  <c r="FO205" i="1"/>
  <c r="FP205" i="1"/>
  <c r="FQ205" i="1" s="1"/>
  <c r="FO193" i="1"/>
  <c r="FP193" i="1"/>
  <c r="FQ193" i="1" s="1"/>
  <c r="FO173" i="1"/>
  <c r="FP173" i="1"/>
  <c r="FQ173" i="1" s="1"/>
  <c r="FO129" i="1"/>
  <c r="FP129" i="1"/>
  <c r="FQ129" i="1" s="1"/>
  <c r="FM56" i="1"/>
  <c r="FP56" i="1"/>
  <c r="FQ56" i="1" s="1"/>
  <c r="FM40" i="1"/>
  <c r="FP40" i="1"/>
  <c r="FQ40" i="1" s="1"/>
  <c r="FM16" i="1"/>
  <c r="FP16" i="1"/>
  <c r="FQ16" i="1" s="1"/>
  <c r="FG244" i="1"/>
  <c r="FM243" i="1"/>
  <c r="FP243" i="1"/>
  <c r="FQ243" i="1" s="1"/>
  <c r="FN236" i="1"/>
  <c r="FP236" i="1"/>
  <c r="FQ236" i="1" s="1"/>
  <c r="FN232" i="1"/>
  <c r="FP232" i="1"/>
  <c r="FQ232" i="1" s="1"/>
  <c r="FN228" i="1"/>
  <c r="FP228" i="1"/>
  <c r="FQ228" i="1" s="1"/>
  <c r="FN224" i="1"/>
  <c r="FP224" i="1"/>
  <c r="FQ224" i="1" s="1"/>
  <c r="FN220" i="1"/>
  <c r="FP220" i="1"/>
  <c r="FQ220" i="1" s="1"/>
  <c r="FN216" i="1"/>
  <c r="FP216" i="1"/>
  <c r="FQ216" i="1" s="1"/>
  <c r="FN212" i="1"/>
  <c r="FP212" i="1"/>
  <c r="FQ212" i="1" s="1"/>
  <c r="FN208" i="1"/>
  <c r="FP208" i="1"/>
  <c r="FQ208" i="1" s="1"/>
  <c r="FN204" i="1"/>
  <c r="FP204" i="1"/>
  <c r="FQ204" i="1" s="1"/>
  <c r="FN200" i="1"/>
  <c r="FP200" i="1"/>
  <c r="FQ200" i="1" s="1"/>
  <c r="FN196" i="1"/>
  <c r="FP196" i="1"/>
  <c r="FQ196" i="1" s="1"/>
  <c r="FN192" i="1"/>
  <c r="FP192" i="1"/>
  <c r="FQ192" i="1" s="1"/>
  <c r="FN188" i="1"/>
  <c r="FP188" i="1"/>
  <c r="FQ188" i="1" s="1"/>
  <c r="FN184" i="1"/>
  <c r="FP184" i="1"/>
  <c r="FQ184" i="1" s="1"/>
  <c r="FM176" i="1"/>
  <c r="FP176" i="1"/>
  <c r="FQ176" i="1" s="1"/>
  <c r="FM172" i="1"/>
  <c r="FP172" i="1"/>
  <c r="FQ172" i="1" s="1"/>
  <c r="FM154" i="1"/>
  <c r="FP154" i="1"/>
  <c r="FQ154" i="1" s="1"/>
  <c r="FM150" i="1"/>
  <c r="FP150" i="1"/>
  <c r="FQ150" i="1" s="1"/>
  <c r="FO145" i="1"/>
  <c r="FP145" i="1"/>
  <c r="FQ145" i="1" s="1"/>
  <c r="FO141" i="1"/>
  <c r="FP141" i="1"/>
  <c r="FQ141" i="1" s="1"/>
  <c r="FM124" i="1"/>
  <c r="FP124" i="1"/>
  <c r="FQ124" i="1" s="1"/>
  <c r="FM116" i="1"/>
  <c r="FP116" i="1"/>
  <c r="FQ116" i="1" s="1"/>
  <c r="FM108" i="1"/>
  <c r="FP108" i="1"/>
  <c r="FQ108" i="1" s="1"/>
  <c r="FM100" i="1"/>
  <c r="FP100" i="1"/>
  <c r="FQ100" i="1" s="1"/>
  <c r="FM92" i="1"/>
  <c r="FP92" i="1"/>
  <c r="FQ92" i="1" s="1"/>
  <c r="FO83" i="1"/>
  <c r="FP83" i="1"/>
  <c r="FQ83" i="1" s="1"/>
  <c r="FO75" i="1"/>
  <c r="FP75" i="1"/>
  <c r="FQ75" i="1" s="1"/>
  <c r="FO67" i="1"/>
  <c r="FP67" i="1"/>
  <c r="FQ67" i="1" s="1"/>
  <c r="FO59" i="1"/>
  <c r="FP59" i="1"/>
  <c r="FQ59" i="1" s="1"/>
  <c r="FO51" i="1"/>
  <c r="FP51" i="1"/>
  <c r="FQ51" i="1" s="1"/>
  <c r="FO43" i="1"/>
  <c r="FP43" i="1"/>
  <c r="FQ43" i="1" s="1"/>
  <c r="FO35" i="1"/>
  <c r="FP35" i="1"/>
  <c r="FQ35" i="1" s="1"/>
  <c r="FO27" i="1"/>
  <c r="FP27" i="1"/>
  <c r="FQ27" i="1" s="1"/>
  <c r="FO19" i="1"/>
  <c r="FP19" i="1"/>
  <c r="FQ19" i="1" s="1"/>
  <c r="FO9" i="1"/>
  <c r="FP9" i="1"/>
  <c r="FQ9" i="1" s="1"/>
  <c r="FO233" i="1"/>
  <c r="FP233" i="1"/>
  <c r="FQ233" i="1" s="1"/>
  <c r="FO221" i="1"/>
  <c r="FP221" i="1"/>
  <c r="FQ221" i="1" s="1"/>
  <c r="FO209" i="1"/>
  <c r="FP209" i="1"/>
  <c r="FQ209" i="1" s="1"/>
  <c r="FO185" i="1"/>
  <c r="FP185" i="1"/>
  <c r="FQ185" i="1" s="1"/>
  <c r="FO165" i="1"/>
  <c r="FP165" i="1"/>
  <c r="FQ165" i="1" s="1"/>
  <c r="FM142" i="1"/>
  <c r="FP142" i="1"/>
  <c r="FQ142" i="1" s="1"/>
  <c r="FM80" i="1"/>
  <c r="FP80" i="1"/>
  <c r="FQ80" i="1" s="1"/>
  <c r="FM72" i="1"/>
  <c r="FP72" i="1"/>
  <c r="FQ72" i="1" s="1"/>
  <c r="FM48" i="1"/>
  <c r="FP48" i="1"/>
  <c r="FQ48" i="1" s="1"/>
  <c r="FM24" i="1"/>
  <c r="FP24" i="1"/>
  <c r="FQ24" i="1" s="1"/>
  <c r="FM242" i="1"/>
  <c r="FP242" i="1"/>
  <c r="FQ242" i="1" s="1"/>
  <c r="FM235" i="1"/>
  <c r="FP235" i="1"/>
  <c r="FQ235" i="1" s="1"/>
  <c r="FM231" i="1"/>
  <c r="FP231" i="1"/>
  <c r="FQ231" i="1" s="1"/>
  <c r="FM227" i="1"/>
  <c r="FP227" i="1"/>
  <c r="FQ227" i="1" s="1"/>
  <c r="FM223" i="1"/>
  <c r="FP223" i="1"/>
  <c r="FQ223" i="1" s="1"/>
  <c r="FM219" i="1"/>
  <c r="FP219" i="1"/>
  <c r="FQ219" i="1" s="1"/>
  <c r="FM215" i="1"/>
  <c r="FP215" i="1"/>
  <c r="FQ215" i="1" s="1"/>
  <c r="FM211" i="1"/>
  <c r="FP211" i="1"/>
  <c r="FQ211" i="1" s="1"/>
  <c r="FM207" i="1"/>
  <c r="FP207" i="1"/>
  <c r="FQ207" i="1" s="1"/>
  <c r="FM203" i="1"/>
  <c r="FP203" i="1"/>
  <c r="FQ203" i="1" s="1"/>
  <c r="FM199" i="1"/>
  <c r="FP199" i="1"/>
  <c r="FQ199" i="1" s="1"/>
  <c r="FM195" i="1"/>
  <c r="FP195" i="1"/>
  <c r="FQ195" i="1" s="1"/>
  <c r="FM191" i="1"/>
  <c r="FP191" i="1"/>
  <c r="FQ191" i="1" s="1"/>
  <c r="FM187" i="1"/>
  <c r="FP187" i="1"/>
  <c r="FQ187" i="1" s="1"/>
  <c r="FO183" i="1"/>
  <c r="FP183" i="1"/>
  <c r="FQ183" i="1" s="1"/>
  <c r="FO175" i="1"/>
  <c r="FP175" i="1"/>
  <c r="FQ175" i="1" s="1"/>
  <c r="FO167" i="1"/>
  <c r="FP167" i="1"/>
  <c r="FQ167" i="1" s="1"/>
  <c r="FO159" i="1"/>
  <c r="FP159" i="1"/>
  <c r="FQ159" i="1" s="1"/>
  <c r="FO153" i="1"/>
  <c r="FP153" i="1"/>
  <c r="FQ153" i="1" s="1"/>
  <c r="FO149" i="1"/>
  <c r="FP149" i="1"/>
  <c r="FQ149" i="1" s="1"/>
  <c r="FM144" i="1"/>
  <c r="FP144" i="1"/>
  <c r="FQ144" i="1" s="1"/>
  <c r="FO131" i="1"/>
  <c r="FP131" i="1"/>
  <c r="FQ131" i="1" s="1"/>
  <c r="FO119" i="1"/>
  <c r="FP119" i="1"/>
  <c r="FQ119" i="1" s="1"/>
  <c r="FO111" i="1"/>
  <c r="FP111" i="1"/>
  <c r="FQ111" i="1" s="1"/>
  <c r="FO103" i="1"/>
  <c r="FP103" i="1"/>
  <c r="FQ103" i="1" s="1"/>
  <c r="FO95" i="1"/>
  <c r="FP95" i="1"/>
  <c r="FQ95" i="1" s="1"/>
  <c r="FO87" i="1"/>
  <c r="FP87" i="1"/>
  <c r="FQ87" i="1" s="1"/>
  <c r="FM70" i="1"/>
  <c r="FP70" i="1"/>
  <c r="FQ70" i="1" s="1"/>
  <c r="FM54" i="1"/>
  <c r="FP54" i="1"/>
  <c r="FQ54" i="1" s="1"/>
  <c r="FM38" i="1"/>
  <c r="FP38" i="1"/>
  <c r="FQ38" i="1" s="1"/>
  <c r="FM22" i="1"/>
  <c r="FP22" i="1"/>
  <c r="FQ22" i="1" s="1"/>
  <c r="FO237" i="1"/>
  <c r="FP237" i="1"/>
  <c r="FQ237" i="1" s="1"/>
  <c r="FO229" i="1"/>
  <c r="FP229" i="1"/>
  <c r="FQ229" i="1" s="1"/>
  <c r="FO213" i="1"/>
  <c r="FP213" i="1"/>
  <c r="FQ213" i="1" s="1"/>
  <c r="FO201" i="1"/>
  <c r="FP201" i="1"/>
  <c r="FQ201" i="1" s="1"/>
  <c r="FO197" i="1"/>
  <c r="FP197" i="1"/>
  <c r="FQ197" i="1" s="1"/>
  <c r="FO189" i="1"/>
  <c r="FP189" i="1"/>
  <c r="FQ189" i="1" s="1"/>
  <c r="FO181" i="1"/>
  <c r="FP181" i="1"/>
  <c r="FQ181" i="1" s="1"/>
  <c r="FO177" i="1"/>
  <c r="FP177" i="1"/>
  <c r="FQ177" i="1" s="1"/>
  <c r="FO169" i="1"/>
  <c r="FP169" i="1"/>
  <c r="FQ169" i="1" s="1"/>
  <c r="FO161" i="1"/>
  <c r="FP161" i="1"/>
  <c r="FQ161" i="1" s="1"/>
  <c r="FM138" i="1"/>
  <c r="FP138" i="1"/>
  <c r="FQ138" i="1" s="1"/>
  <c r="FO133" i="1"/>
  <c r="FP133" i="1"/>
  <c r="FQ133" i="1" s="1"/>
  <c r="FM64" i="1"/>
  <c r="FP64" i="1"/>
  <c r="FQ64" i="1" s="1"/>
  <c r="FM32" i="1"/>
  <c r="FP32" i="1"/>
  <c r="FQ32" i="1" s="1"/>
  <c r="FM238" i="1"/>
  <c r="FP238" i="1"/>
  <c r="FQ238" i="1" s="1"/>
  <c r="FM234" i="1"/>
  <c r="FP234" i="1"/>
  <c r="FQ234" i="1" s="1"/>
  <c r="FM230" i="1"/>
  <c r="FP230" i="1"/>
  <c r="FQ230" i="1" s="1"/>
  <c r="FM226" i="1"/>
  <c r="FP226" i="1"/>
  <c r="FQ226" i="1" s="1"/>
  <c r="FM222" i="1"/>
  <c r="FP222" i="1"/>
  <c r="FQ222" i="1" s="1"/>
  <c r="FM218" i="1"/>
  <c r="FP218" i="1"/>
  <c r="FQ218" i="1" s="1"/>
  <c r="FM214" i="1"/>
  <c r="FP214" i="1"/>
  <c r="FQ214" i="1" s="1"/>
  <c r="FM210" i="1"/>
  <c r="FP210" i="1"/>
  <c r="FQ210" i="1" s="1"/>
  <c r="FM206" i="1"/>
  <c r="FP206" i="1"/>
  <c r="FQ206" i="1" s="1"/>
  <c r="FM202" i="1"/>
  <c r="FP202" i="1"/>
  <c r="FQ202" i="1" s="1"/>
  <c r="FM198" i="1"/>
  <c r="FP198" i="1"/>
  <c r="FQ198" i="1" s="1"/>
  <c r="FM194" i="1"/>
  <c r="FP194" i="1"/>
  <c r="FQ194" i="1" s="1"/>
  <c r="FM190" i="1"/>
  <c r="FP190" i="1"/>
  <c r="FQ190" i="1" s="1"/>
  <c r="FM186" i="1"/>
  <c r="FP186" i="1"/>
  <c r="FQ186" i="1" s="1"/>
  <c r="FM182" i="1"/>
  <c r="FP182" i="1"/>
  <c r="FQ182" i="1" s="1"/>
  <c r="FM178" i="1"/>
  <c r="FP178" i="1"/>
  <c r="FQ178" i="1" s="1"/>
  <c r="FM174" i="1"/>
  <c r="FP174" i="1"/>
  <c r="FQ174" i="1" s="1"/>
  <c r="FM170" i="1"/>
  <c r="FP170" i="1"/>
  <c r="FQ170" i="1" s="1"/>
  <c r="FM166" i="1"/>
  <c r="FP166" i="1"/>
  <c r="FQ166" i="1" s="1"/>
  <c r="FM162" i="1"/>
  <c r="FP162" i="1"/>
  <c r="FQ162" i="1" s="1"/>
  <c r="FM158" i="1"/>
  <c r="FP158" i="1"/>
  <c r="FQ158" i="1" s="1"/>
  <c r="FM148" i="1"/>
  <c r="FP148" i="1"/>
  <c r="FQ148" i="1" s="1"/>
  <c r="FO143" i="1"/>
  <c r="FP143" i="1"/>
  <c r="FQ143" i="1" s="1"/>
  <c r="FM134" i="1"/>
  <c r="FP134" i="1"/>
  <c r="FQ134" i="1" s="1"/>
  <c r="FM130" i="1"/>
  <c r="FP130" i="1"/>
  <c r="FQ130" i="1" s="1"/>
  <c r="FM126" i="1"/>
  <c r="FP126" i="1"/>
  <c r="FQ126" i="1" s="1"/>
  <c r="FM114" i="1"/>
  <c r="FP114" i="1"/>
  <c r="FQ114" i="1" s="1"/>
  <c r="FM98" i="1"/>
  <c r="FP98" i="1"/>
  <c r="FQ98" i="1" s="1"/>
  <c r="FO69" i="1"/>
  <c r="FP69" i="1"/>
  <c r="FQ69" i="1" s="1"/>
  <c r="FO53" i="1"/>
  <c r="FP53" i="1"/>
  <c r="FQ53" i="1" s="1"/>
  <c r="FO37" i="1"/>
  <c r="FP37" i="1"/>
  <c r="FQ37" i="1" s="1"/>
  <c r="FO21" i="1"/>
  <c r="FP21" i="1"/>
  <c r="FQ21" i="1" s="1"/>
  <c r="FD242" i="1"/>
  <c r="FF219" i="1"/>
  <c r="FF211" i="1"/>
  <c r="FF191" i="1"/>
  <c r="FD150" i="1"/>
  <c r="FD142" i="1"/>
  <c r="FD126" i="1"/>
  <c r="FE110" i="1"/>
  <c r="FF61" i="1"/>
  <c r="FF37" i="1"/>
  <c r="FF25" i="1"/>
  <c r="FE230" i="1"/>
  <c r="FD182" i="1"/>
  <c r="FD158" i="1"/>
  <c r="FD129" i="1"/>
  <c r="FF101" i="1"/>
  <c r="FE68" i="1"/>
  <c r="FF223" i="1"/>
  <c r="FF207" i="1"/>
  <c r="FF203" i="1"/>
  <c r="FF187" i="1"/>
  <c r="FE171" i="1"/>
  <c r="FD134" i="1"/>
  <c r="FE86" i="1"/>
  <c r="FD73" i="1"/>
  <c r="FE65" i="1"/>
  <c r="FD41" i="1"/>
  <c r="FE33" i="1"/>
  <c r="FE238" i="1"/>
  <c r="FE226" i="1"/>
  <c r="FD206" i="1"/>
  <c r="FD198" i="1"/>
  <c r="FD153" i="1"/>
  <c r="FF141" i="1"/>
  <c r="FF125" i="1"/>
  <c r="FF121" i="1"/>
  <c r="FD105" i="1"/>
  <c r="FD237" i="1"/>
  <c r="FD229" i="1"/>
  <c r="FF213" i="1"/>
  <c r="FF201" i="1"/>
  <c r="FF197" i="1"/>
  <c r="FF185" i="1"/>
  <c r="FF165" i="1"/>
  <c r="FE144" i="1"/>
  <c r="FD136" i="1"/>
  <c r="FF132" i="1"/>
  <c r="FE108" i="1"/>
  <c r="FE83" i="1"/>
  <c r="FF75" i="1"/>
  <c r="FE51" i="1"/>
  <c r="FD47" i="1"/>
  <c r="FD27" i="1"/>
  <c r="FE19" i="1"/>
  <c r="FF235" i="1"/>
  <c r="FF231" i="1"/>
  <c r="FF227" i="1"/>
  <c r="FF215" i="1"/>
  <c r="FF199" i="1"/>
  <c r="FF195" i="1"/>
  <c r="FF183" i="1"/>
  <c r="FD154" i="1"/>
  <c r="FD138" i="1"/>
  <c r="FD130" i="1"/>
  <c r="FE118" i="1"/>
  <c r="FE94" i="1"/>
  <c r="FF57" i="1"/>
  <c r="FE234" i="1"/>
  <c r="FE222" i="1"/>
  <c r="FD214" i="1"/>
  <c r="FD190" i="1"/>
  <c r="FD178" i="1"/>
  <c r="FD162" i="1"/>
  <c r="FD145" i="1"/>
  <c r="FE97" i="1"/>
  <c r="FF93" i="1"/>
  <c r="FE80" i="1"/>
  <c r="FD8" i="1"/>
  <c r="FD233" i="1"/>
  <c r="FD225" i="1"/>
  <c r="FD221" i="1"/>
  <c r="FF217" i="1"/>
  <c r="FF209" i="1"/>
  <c r="FF205" i="1"/>
  <c r="FF193" i="1"/>
  <c r="FF189" i="1"/>
  <c r="FF181" i="1"/>
  <c r="FF173" i="1"/>
  <c r="FD169" i="1"/>
  <c r="FD161" i="1"/>
  <c r="FF148" i="1"/>
  <c r="FE243" i="1"/>
  <c r="FE236" i="1"/>
  <c r="FF232" i="1"/>
  <c r="FD228" i="1"/>
  <c r="FD224" i="1"/>
  <c r="FE220" i="1"/>
  <c r="FD216" i="1"/>
  <c r="FD212" i="1"/>
  <c r="FD208" i="1"/>
  <c r="FD204" i="1"/>
  <c r="FD200" i="1"/>
  <c r="FD196" i="1"/>
  <c r="FD192" i="1"/>
  <c r="FD188" i="1"/>
  <c r="FD184" i="1"/>
  <c r="FF180" i="1"/>
  <c r="FE176" i="1"/>
  <c r="FF164" i="1"/>
  <c r="FE139" i="1"/>
  <c r="FE115" i="1"/>
  <c r="FD87" i="1"/>
  <c r="FE78" i="1"/>
  <c r="FE62" i="1"/>
  <c r="FE54" i="1"/>
  <c r="FE46" i="1"/>
  <c r="FE30" i="1"/>
  <c r="FE22" i="1"/>
  <c r="FE14" i="1"/>
  <c r="HQ236" i="1"/>
  <c r="HQ199" i="1"/>
  <c r="HO140" i="1"/>
  <c r="HO235" i="1"/>
  <c r="HP179" i="1"/>
  <c r="HQ227" i="1"/>
  <c r="HQ168" i="1"/>
  <c r="HQ215" i="1"/>
  <c r="HQ229" i="1"/>
  <c r="HQ161" i="1"/>
  <c r="HP168" i="1"/>
  <c r="HO156" i="1"/>
  <c r="HP147" i="1"/>
  <c r="HQ136" i="1"/>
  <c r="HQ129" i="1"/>
  <c r="HQ243" i="1"/>
  <c r="HO233" i="1"/>
  <c r="HQ223" i="1"/>
  <c r="HQ207" i="1"/>
  <c r="HQ193" i="1"/>
  <c r="HP172" i="1"/>
  <c r="HP152" i="1"/>
  <c r="HP136" i="1"/>
  <c r="HO124" i="1"/>
  <c r="HP231" i="1"/>
  <c r="HO172" i="1"/>
  <c r="HP140" i="1"/>
  <c r="HQ115" i="1"/>
  <c r="HP190" i="1"/>
  <c r="HQ190" i="1"/>
  <c r="HP182" i="1"/>
  <c r="HO182" i="1"/>
  <c r="HP178" i="1"/>
  <c r="HO178" i="1"/>
  <c r="HQ178" i="1"/>
  <c r="HP162" i="1"/>
  <c r="HO162" i="1"/>
  <c r="HQ162" i="1"/>
  <c r="HP146" i="1"/>
  <c r="HO146" i="1"/>
  <c r="HP134" i="1"/>
  <c r="HO134" i="1"/>
  <c r="HP130" i="1"/>
  <c r="HO130" i="1"/>
  <c r="HQ130" i="1"/>
  <c r="HP126" i="1"/>
  <c r="HQ126" i="1"/>
  <c r="HQ118" i="1"/>
  <c r="HO118" i="1"/>
  <c r="HQ114" i="1"/>
  <c r="HP114" i="1"/>
  <c r="HO114" i="1"/>
  <c r="HQ110" i="1"/>
  <c r="HO110" i="1"/>
  <c r="HP110" i="1"/>
  <c r="HQ106" i="1"/>
  <c r="HP106" i="1"/>
  <c r="HO106" i="1"/>
  <c r="HQ102" i="1"/>
  <c r="HP102" i="1"/>
  <c r="HQ98" i="1"/>
  <c r="HP98" i="1"/>
  <c r="HQ90" i="1"/>
  <c r="HP90" i="1"/>
  <c r="HQ86" i="1"/>
  <c r="HO86" i="1"/>
  <c r="HQ82" i="1"/>
  <c r="HP82" i="1"/>
  <c r="HO82" i="1"/>
  <c r="HP78" i="1"/>
  <c r="HQ78" i="1"/>
  <c r="HP74" i="1"/>
  <c r="HQ74" i="1"/>
  <c r="HO74" i="1"/>
  <c r="HP70" i="1"/>
  <c r="HQ70" i="1"/>
  <c r="HO70" i="1"/>
  <c r="HP66" i="1"/>
  <c r="HQ66" i="1"/>
  <c r="HP62" i="1"/>
  <c r="HQ62" i="1"/>
  <c r="HO62" i="1"/>
  <c r="HP58" i="1"/>
  <c r="HQ58" i="1"/>
  <c r="HO58" i="1"/>
  <c r="HP54" i="1"/>
  <c r="HQ54" i="1"/>
  <c r="HO54" i="1"/>
  <c r="HP50" i="1"/>
  <c r="HQ50" i="1"/>
  <c r="HP46" i="1"/>
  <c r="HQ46" i="1"/>
  <c r="HO46" i="1"/>
  <c r="HP42" i="1"/>
  <c r="HQ42" i="1"/>
  <c r="HO42" i="1"/>
  <c r="HP38" i="1"/>
  <c r="HQ38" i="1"/>
  <c r="HP34" i="1"/>
  <c r="HQ34" i="1"/>
  <c r="HO34" i="1"/>
  <c r="HP30" i="1"/>
  <c r="HQ30" i="1"/>
  <c r="HP26" i="1"/>
  <c r="HQ26" i="1"/>
  <c r="HO26" i="1"/>
  <c r="HP22" i="1"/>
  <c r="HQ22" i="1"/>
  <c r="HP18" i="1"/>
  <c r="HQ18" i="1"/>
  <c r="HO18" i="1"/>
  <c r="HO242" i="1"/>
  <c r="HP238" i="1"/>
  <c r="HO226" i="1"/>
  <c r="HP218" i="1"/>
  <c r="HP210" i="1"/>
  <c r="HP202" i="1"/>
  <c r="HO190" i="1"/>
  <c r="HQ186" i="1"/>
  <c r="HQ154" i="1"/>
  <c r="HO126" i="1"/>
  <c r="HQ122" i="1"/>
  <c r="HO102" i="1"/>
  <c r="HP94" i="1"/>
  <c r="HO66" i="1"/>
  <c r="HO38" i="1"/>
  <c r="HP221" i="1"/>
  <c r="HQ221" i="1"/>
  <c r="HP217" i="1"/>
  <c r="HQ217" i="1"/>
  <c r="HP213" i="1"/>
  <c r="HQ213" i="1"/>
  <c r="HP209" i="1"/>
  <c r="HQ209" i="1"/>
  <c r="HP205" i="1"/>
  <c r="HQ205" i="1"/>
  <c r="HP201" i="1"/>
  <c r="HQ201" i="1"/>
  <c r="HP197" i="1"/>
  <c r="HQ197" i="1"/>
  <c r="HO189" i="1"/>
  <c r="HP189" i="1"/>
  <c r="HO185" i="1"/>
  <c r="HP185" i="1"/>
  <c r="HQ185" i="1"/>
  <c r="HO181" i="1"/>
  <c r="HQ181" i="1"/>
  <c r="HO173" i="1"/>
  <c r="HP173" i="1"/>
  <c r="HO169" i="1"/>
  <c r="HP169" i="1"/>
  <c r="HQ169" i="1"/>
  <c r="HO165" i="1"/>
  <c r="HQ165" i="1"/>
  <c r="HO157" i="1"/>
  <c r="HP157" i="1"/>
  <c r="HO153" i="1"/>
  <c r="HP153" i="1"/>
  <c r="HQ153" i="1"/>
  <c r="HO149" i="1"/>
  <c r="HQ149" i="1"/>
  <c r="HO141" i="1"/>
  <c r="HP141" i="1"/>
  <c r="HO137" i="1"/>
  <c r="HP137" i="1"/>
  <c r="HO133" i="1"/>
  <c r="HQ133" i="1"/>
  <c r="HO125" i="1"/>
  <c r="HP125" i="1"/>
  <c r="HP121" i="1"/>
  <c r="HQ121" i="1"/>
  <c r="HO121" i="1"/>
  <c r="HP117" i="1"/>
  <c r="HQ117" i="1"/>
  <c r="HO117" i="1"/>
  <c r="HP113" i="1"/>
  <c r="HQ113" i="1"/>
  <c r="HO113" i="1"/>
  <c r="HP109" i="1"/>
  <c r="HQ109" i="1"/>
  <c r="HO109" i="1"/>
  <c r="HP105" i="1"/>
  <c r="HQ105" i="1"/>
  <c r="HP101" i="1"/>
  <c r="HQ101" i="1"/>
  <c r="HO101" i="1"/>
  <c r="HP97" i="1"/>
  <c r="HQ97" i="1"/>
  <c r="HP93" i="1"/>
  <c r="HQ93" i="1"/>
  <c r="HO93" i="1"/>
  <c r="HP89" i="1"/>
  <c r="HQ89" i="1"/>
  <c r="HO89" i="1"/>
  <c r="HP85" i="1"/>
  <c r="HO85" i="1"/>
  <c r="HP81" i="1"/>
  <c r="HQ81" i="1"/>
  <c r="HO81" i="1"/>
  <c r="HO77" i="1"/>
  <c r="HP77" i="1"/>
  <c r="HQ77" i="1"/>
  <c r="HO73" i="1"/>
  <c r="HP73" i="1"/>
  <c r="HQ73" i="1"/>
  <c r="HO69" i="1"/>
  <c r="HP69" i="1"/>
  <c r="HQ69" i="1"/>
  <c r="HO65" i="1"/>
  <c r="HP65" i="1"/>
  <c r="HQ65" i="1"/>
  <c r="HO61" i="1"/>
  <c r="HP61" i="1"/>
  <c r="HQ61" i="1"/>
  <c r="HO57" i="1"/>
  <c r="HP57" i="1"/>
  <c r="HQ57" i="1"/>
  <c r="HO53" i="1"/>
  <c r="HP53" i="1"/>
  <c r="HQ53" i="1"/>
  <c r="HO49" i="1"/>
  <c r="HP49" i="1"/>
  <c r="HQ49" i="1"/>
  <c r="HO45" i="1"/>
  <c r="HP45" i="1"/>
  <c r="HQ45" i="1"/>
  <c r="HO41" i="1"/>
  <c r="HP41" i="1"/>
  <c r="HQ41" i="1"/>
  <c r="HO37" i="1"/>
  <c r="HP37" i="1"/>
  <c r="HQ37" i="1"/>
  <c r="HO33" i="1"/>
  <c r="HP33" i="1"/>
  <c r="HQ33" i="1"/>
  <c r="HO29" i="1"/>
  <c r="HP29" i="1"/>
  <c r="HQ29" i="1"/>
  <c r="HO25" i="1"/>
  <c r="HP25" i="1"/>
  <c r="HQ25" i="1"/>
  <c r="HO21" i="1"/>
  <c r="HP21" i="1"/>
  <c r="HQ21" i="1"/>
  <c r="HO17" i="1"/>
  <c r="HP17" i="1"/>
  <c r="HQ17" i="1"/>
  <c r="HO13" i="1"/>
  <c r="HP13" i="1"/>
  <c r="HQ13" i="1"/>
  <c r="HO9" i="1"/>
  <c r="HP9" i="1"/>
  <c r="HQ9" i="1"/>
  <c r="HP243" i="1"/>
  <c r="HO238" i="1"/>
  <c r="HP236" i="1"/>
  <c r="HP234" i="1"/>
  <c r="HQ232" i="1"/>
  <c r="HO231" i="1"/>
  <c r="HO229" i="1"/>
  <c r="HP227" i="1"/>
  <c r="HQ225" i="1"/>
  <c r="HP223" i="1"/>
  <c r="HO218" i="1"/>
  <c r="HP215" i="1"/>
  <c r="HO210" i="1"/>
  <c r="HP207" i="1"/>
  <c r="HO202" i="1"/>
  <c r="HP199" i="1"/>
  <c r="HP193" i="1"/>
  <c r="HQ189" i="1"/>
  <c r="HO186" i="1"/>
  <c r="HQ182" i="1"/>
  <c r="HO179" i="1"/>
  <c r="HP161" i="1"/>
  <c r="HO154" i="1"/>
  <c r="HO147" i="1"/>
  <c r="HP129" i="1"/>
  <c r="HQ125" i="1"/>
  <c r="HO122" i="1"/>
  <c r="HP115" i="1"/>
  <c r="HO94" i="1"/>
  <c r="HP86" i="1"/>
  <c r="HO78" i="1"/>
  <c r="HO50" i="1"/>
  <c r="HO22" i="1"/>
  <c r="HP194" i="1"/>
  <c r="HO194" i="1"/>
  <c r="HQ194" i="1"/>
  <c r="HP174" i="1"/>
  <c r="HQ174" i="1"/>
  <c r="HP166" i="1"/>
  <c r="HO166" i="1"/>
  <c r="HP158" i="1"/>
  <c r="HQ158" i="1"/>
  <c r="HP150" i="1"/>
  <c r="HO150" i="1"/>
  <c r="HP142" i="1"/>
  <c r="HQ142" i="1"/>
  <c r="HO224" i="1"/>
  <c r="HP224" i="1"/>
  <c r="HO220" i="1"/>
  <c r="HP220" i="1"/>
  <c r="HO216" i="1"/>
  <c r="HP216" i="1"/>
  <c r="HO212" i="1"/>
  <c r="HP212" i="1"/>
  <c r="HO208" i="1"/>
  <c r="HP208" i="1"/>
  <c r="HO204" i="1"/>
  <c r="HP204" i="1"/>
  <c r="HO200" i="1"/>
  <c r="HP200" i="1"/>
  <c r="HO196" i="1"/>
  <c r="HP196" i="1"/>
  <c r="HP192" i="1"/>
  <c r="HQ192" i="1"/>
  <c r="HO180" i="1"/>
  <c r="HP180" i="1"/>
  <c r="HP176" i="1"/>
  <c r="HQ176" i="1"/>
  <c r="HO164" i="1"/>
  <c r="HP164" i="1"/>
  <c r="HP160" i="1"/>
  <c r="HQ160" i="1"/>
  <c r="HO148" i="1"/>
  <c r="HP148" i="1"/>
  <c r="HP144" i="1"/>
  <c r="HQ144" i="1"/>
  <c r="HO132" i="1"/>
  <c r="HP132" i="1"/>
  <c r="HP128" i="1"/>
  <c r="HQ128" i="1"/>
  <c r="HO120" i="1"/>
  <c r="HP120" i="1"/>
  <c r="HQ120" i="1"/>
  <c r="HO116" i="1"/>
  <c r="HP116" i="1"/>
  <c r="HQ116" i="1"/>
  <c r="HO112" i="1"/>
  <c r="HP112" i="1"/>
  <c r="HO108" i="1"/>
  <c r="HP108" i="1"/>
  <c r="HO104" i="1"/>
  <c r="HP104" i="1"/>
  <c r="HO100" i="1"/>
  <c r="HP100" i="1"/>
  <c r="HO96" i="1"/>
  <c r="HP96" i="1"/>
  <c r="HQ96" i="1"/>
  <c r="HO92" i="1"/>
  <c r="HP92" i="1"/>
  <c r="HQ92" i="1"/>
  <c r="HO88" i="1"/>
  <c r="HP88" i="1"/>
  <c r="HQ88" i="1"/>
  <c r="HO84" i="1"/>
  <c r="HP84" i="1"/>
  <c r="HQ84" i="1"/>
  <c r="HO80" i="1"/>
  <c r="HP80" i="1"/>
  <c r="HO76" i="1"/>
  <c r="HP76" i="1"/>
  <c r="HQ76" i="1"/>
  <c r="HO72" i="1"/>
  <c r="HP72" i="1"/>
  <c r="HO68" i="1"/>
  <c r="HP68" i="1"/>
  <c r="HQ68" i="1"/>
  <c r="HO64" i="1"/>
  <c r="HP64" i="1"/>
  <c r="HO60" i="1"/>
  <c r="HP60" i="1"/>
  <c r="HQ60" i="1"/>
  <c r="HO56" i="1"/>
  <c r="HP56" i="1"/>
  <c r="HO52" i="1"/>
  <c r="HP52" i="1"/>
  <c r="HQ52" i="1"/>
  <c r="HO48" i="1"/>
  <c r="HP48" i="1"/>
  <c r="HQ48" i="1"/>
  <c r="HO44" i="1"/>
  <c r="HP44" i="1"/>
  <c r="HO40" i="1"/>
  <c r="HP40" i="1"/>
  <c r="HQ40" i="1"/>
  <c r="HO36" i="1"/>
  <c r="HP36" i="1"/>
  <c r="HQ36" i="1"/>
  <c r="HO32" i="1"/>
  <c r="HP32" i="1"/>
  <c r="HQ32" i="1"/>
  <c r="HO28" i="1"/>
  <c r="HP28" i="1"/>
  <c r="HO24" i="1"/>
  <c r="HP24" i="1"/>
  <c r="HQ24" i="1"/>
  <c r="HO20" i="1"/>
  <c r="HP20" i="1"/>
  <c r="HQ20" i="1"/>
  <c r="HO16" i="1"/>
  <c r="HP16" i="1"/>
  <c r="HO12" i="1"/>
  <c r="HP12" i="1"/>
  <c r="HQ12" i="1"/>
  <c r="HO8" i="1"/>
  <c r="HO241" i="1"/>
  <c r="HP239" i="1"/>
  <c r="HQ237" i="1"/>
  <c r="HQ235" i="1"/>
  <c r="HO234" i="1"/>
  <c r="HP232" i="1"/>
  <c r="HP230" i="1"/>
  <c r="HQ228" i="1"/>
  <c r="HO225" i="1"/>
  <c r="HP222" i="1"/>
  <c r="HQ219" i="1"/>
  <c r="HO217" i="1"/>
  <c r="HP214" i="1"/>
  <c r="HQ211" i="1"/>
  <c r="HO209" i="1"/>
  <c r="HP206" i="1"/>
  <c r="HQ203" i="1"/>
  <c r="HO201" i="1"/>
  <c r="HP198" i="1"/>
  <c r="HP195" i="1"/>
  <c r="HO192" i="1"/>
  <c r="HP188" i="1"/>
  <c r="HQ184" i="1"/>
  <c r="HP181" i="1"/>
  <c r="HQ177" i="1"/>
  <c r="HO174" i="1"/>
  <c r="HQ170" i="1"/>
  <c r="HP163" i="1"/>
  <c r="HO160" i="1"/>
  <c r="HP156" i="1"/>
  <c r="HQ152" i="1"/>
  <c r="HP149" i="1"/>
  <c r="HQ145" i="1"/>
  <c r="HO142" i="1"/>
  <c r="HQ138" i="1"/>
  <c r="HP131" i="1"/>
  <c r="HO128" i="1"/>
  <c r="HP124" i="1"/>
  <c r="HQ112" i="1"/>
  <c r="HO105" i="1"/>
  <c r="HO98" i="1"/>
  <c r="HQ83" i="1"/>
  <c r="HQ72" i="1"/>
  <c r="HQ44" i="1"/>
  <c r="HO30" i="1"/>
  <c r="HQ16" i="1"/>
  <c r="HQ191" i="1"/>
  <c r="HO191" i="1"/>
  <c r="HQ187" i="1"/>
  <c r="HO187" i="1"/>
  <c r="HP187" i="1"/>
  <c r="HQ183" i="1"/>
  <c r="HP183" i="1"/>
  <c r="HQ175" i="1"/>
  <c r="HO175" i="1"/>
  <c r="HQ171" i="1"/>
  <c r="HO171" i="1"/>
  <c r="HP171" i="1"/>
  <c r="HQ167" i="1"/>
  <c r="HP167" i="1"/>
  <c r="HQ159" i="1"/>
  <c r="HO159" i="1"/>
  <c r="HO155" i="1"/>
  <c r="HP155" i="1"/>
  <c r="HQ151" i="1"/>
  <c r="HP151" i="1"/>
  <c r="HQ143" i="1"/>
  <c r="HO143" i="1"/>
  <c r="HQ139" i="1"/>
  <c r="HO139" i="1"/>
  <c r="HP139" i="1"/>
  <c r="HQ135" i="1"/>
  <c r="HP135" i="1"/>
  <c r="HQ127" i="1"/>
  <c r="HO127" i="1"/>
  <c r="HQ123" i="1"/>
  <c r="HO123" i="1"/>
  <c r="HP123" i="1"/>
  <c r="HO119" i="1"/>
  <c r="HQ119" i="1"/>
  <c r="HO111" i="1"/>
  <c r="HQ111" i="1"/>
  <c r="HO107" i="1"/>
  <c r="HP107" i="1"/>
  <c r="HO103" i="1"/>
  <c r="HQ103" i="1"/>
  <c r="HP103" i="1"/>
  <c r="HO99" i="1"/>
  <c r="HP99" i="1"/>
  <c r="HQ99" i="1"/>
  <c r="HO95" i="1"/>
  <c r="HQ95" i="1"/>
  <c r="HP95" i="1"/>
  <c r="HO91" i="1"/>
  <c r="HQ91" i="1"/>
  <c r="HO87" i="1"/>
  <c r="HQ87" i="1"/>
  <c r="HQ79" i="1"/>
  <c r="HO79" i="1"/>
  <c r="HP79" i="1"/>
  <c r="HQ75" i="1"/>
  <c r="HO75" i="1"/>
  <c r="HP75" i="1"/>
  <c r="HQ71" i="1"/>
  <c r="HO71" i="1"/>
  <c r="HQ67" i="1"/>
  <c r="HO67" i="1"/>
  <c r="HP67" i="1"/>
  <c r="HQ63" i="1"/>
  <c r="HO63" i="1"/>
  <c r="HP63" i="1"/>
  <c r="HQ59" i="1"/>
  <c r="HO59" i="1"/>
  <c r="HQ55" i="1"/>
  <c r="HO55" i="1"/>
  <c r="HP55" i="1"/>
  <c r="HQ51" i="1"/>
  <c r="HO51" i="1"/>
  <c r="HQ47" i="1"/>
  <c r="HO47" i="1"/>
  <c r="HP47" i="1"/>
  <c r="HQ43" i="1"/>
  <c r="HO43" i="1"/>
  <c r="HQ39" i="1"/>
  <c r="HO39" i="1"/>
  <c r="HP39" i="1"/>
  <c r="HQ35" i="1"/>
  <c r="HO35" i="1"/>
  <c r="HQ31" i="1"/>
  <c r="HO31" i="1"/>
  <c r="HP31" i="1"/>
  <c r="HQ27" i="1"/>
  <c r="HO27" i="1"/>
  <c r="HP27" i="1"/>
  <c r="HQ23" i="1"/>
  <c r="HO23" i="1"/>
  <c r="HQ19" i="1"/>
  <c r="HO19" i="1"/>
  <c r="HP19" i="1"/>
  <c r="HQ15" i="1"/>
  <c r="HO15" i="1"/>
  <c r="HP15" i="1"/>
  <c r="HO11" i="1"/>
  <c r="HP11" i="1"/>
  <c r="HP8" i="1"/>
  <c r="HP242" i="1"/>
  <c r="HO237" i="1"/>
  <c r="HQ233" i="1"/>
  <c r="HO230" i="1"/>
  <c r="HP228" i="1"/>
  <c r="HP226" i="1"/>
  <c r="HQ224" i="1"/>
  <c r="HO222" i="1"/>
  <c r="HP219" i="1"/>
  <c r="HQ216" i="1"/>
  <c r="HO214" i="1"/>
  <c r="HP211" i="1"/>
  <c r="HQ208" i="1"/>
  <c r="HO206" i="1"/>
  <c r="HP203" i="1"/>
  <c r="HQ200" i="1"/>
  <c r="HO198" i="1"/>
  <c r="HO195" i="1"/>
  <c r="HP191" i="1"/>
  <c r="HO188" i="1"/>
  <c r="HP184" i="1"/>
  <c r="HQ180" i="1"/>
  <c r="HP177" i="1"/>
  <c r="HQ173" i="1"/>
  <c r="HO170" i="1"/>
  <c r="HQ166" i="1"/>
  <c r="HO163" i="1"/>
  <c r="HP159" i="1"/>
  <c r="HP145" i="1"/>
  <c r="HQ141" i="1"/>
  <c r="HO138" i="1"/>
  <c r="HQ134" i="1"/>
  <c r="HO131" i="1"/>
  <c r="HP127" i="1"/>
  <c r="HP118" i="1"/>
  <c r="HP111" i="1"/>
  <c r="HO97" i="1"/>
  <c r="HO90" i="1"/>
  <c r="HP83" i="1"/>
  <c r="HP71" i="1"/>
  <c r="HQ56" i="1"/>
  <c r="HP43" i="1"/>
  <c r="HQ28" i="1"/>
  <c r="HP14" i="1"/>
  <c r="HQ14" i="1"/>
  <c r="HP10" i="1"/>
  <c r="HO10" i="1"/>
  <c r="HG237" i="1"/>
  <c r="HG229" i="1"/>
  <c r="HG221" i="1"/>
  <c r="HG213" i="1"/>
  <c r="HH205" i="1"/>
  <c r="HH197" i="1"/>
  <c r="HH189" i="1"/>
  <c r="HH181" i="1"/>
  <c r="HH173" i="1"/>
  <c r="HH165" i="1"/>
  <c r="HH8" i="1"/>
  <c r="HF236" i="1"/>
  <c r="HF228" i="1"/>
  <c r="HF220" i="1"/>
  <c r="HF212" i="1"/>
  <c r="HG152" i="1"/>
  <c r="HG144" i="1"/>
  <c r="HG136" i="1"/>
  <c r="HG128" i="1"/>
  <c r="HG233" i="1"/>
  <c r="HG225" i="1"/>
  <c r="HG217" i="1"/>
  <c r="HG209" i="1"/>
  <c r="HG200" i="1"/>
  <c r="HG192" i="1"/>
  <c r="HG184" i="1"/>
  <c r="HG176" i="1"/>
  <c r="HG168" i="1"/>
  <c r="HG160" i="1"/>
  <c r="HF152" i="1"/>
  <c r="HF144" i="1"/>
  <c r="HF136" i="1"/>
  <c r="HF128" i="1"/>
  <c r="HF232" i="1"/>
  <c r="HF224" i="1"/>
  <c r="HF216" i="1"/>
  <c r="HF208" i="1"/>
  <c r="HF200" i="1"/>
  <c r="HF192" i="1"/>
  <c r="HF184" i="1"/>
  <c r="HF176" i="1"/>
  <c r="HF168" i="1"/>
  <c r="HF160" i="1"/>
  <c r="HH149" i="1"/>
  <c r="HH141" i="1"/>
  <c r="HH133" i="1"/>
  <c r="HH125" i="1"/>
  <c r="HF202" i="1"/>
  <c r="HG202" i="1"/>
  <c r="HF194" i="1"/>
  <c r="HG194" i="1"/>
  <c r="HF174" i="1"/>
  <c r="HG174" i="1"/>
  <c r="HF162" i="1"/>
  <c r="HG162" i="1"/>
  <c r="HF150" i="1"/>
  <c r="HG150" i="1"/>
  <c r="HF138" i="1"/>
  <c r="HG138" i="1"/>
  <c r="HF126" i="1"/>
  <c r="HG126" i="1"/>
  <c r="HG98" i="1"/>
  <c r="HH98" i="1"/>
  <c r="GW226" i="1"/>
  <c r="HF121" i="1"/>
  <c r="HG121" i="1"/>
  <c r="HH121" i="1"/>
  <c r="HF117" i="1"/>
  <c r="HG117" i="1"/>
  <c r="HH117" i="1"/>
  <c r="HF113" i="1"/>
  <c r="HG113" i="1"/>
  <c r="HH113" i="1"/>
  <c r="HF109" i="1"/>
  <c r="HG109" i="1"/>
  <c r="HH109" i="1"/>
  <c r="HF105" i="1"/>
  <c r="HG105" i="1"/>
  <c r="HH105" i="1"/>
  <c r="HF101" i="1"/>
  <c r="HG101" i="1"/>
  <c r="HH101" i="1"/>
  <c r="HF97" i="1"/>
  <c r="HG97" i="1"/>
  <c r="HH97" i="1"/>
  <c r="HF93" i="1"/>
  <c r="HG93" i="1"/>
  <c r="HH93" i="1"/>
  <c r="HF89" i="1"/>
  <c r="HG89" i="1"/>
  <c r="HH89" i="1"/>
  <c r="HF85" i="1"/>
  <c r="HG85" i="1"/>
  <c r="HF81" i="1"/>
  <c r="HG81" i="1"/>
  <c r="HH81" i="1"/>
  <c r="HF77" i="1"/>
  <c r="HG77" i="1"/>
  <c r="HH77" i="1"/>
  <c r="HF73" i="1"/>
  <c r="HG73" i="1"/>
  <c r="HH73" i="1"/>
  <c r="HF69" i="1"/>
  <c r="HG69" i="1"/>
  <c r="HH69" i="1"/>
  <c r="HF65" i="1"/>
  <c r="HG65" i="1"/>
  <c r="HF61" i="1"/>
  <c r="HG61" i="1"/>
  <c r="HH61" i="1"/>
  <c r="HF57" i="1"/>
  <c r="HG57" i="1"/>
  <c r="HH57" i="1"/>
  <c r="HF53" i="1"/>
  <c r="HG53" i="1"/>
  <c r="HF49" i="1"/>
  <c r="HG49" i="1"/>
  <c r="HH49" i="1"/>
  <c r="HF45" i="1"/>
  <c r="HG45" i="1"/>
  <c r="HH45" i="1"/>
  <c r="HF41" i="1"/>
  <c r="HG41" i="1"/>
  <c r="HH41" i="1"/>
  <c r="HF37" i="1"/>
  <c r="HG37" i="1"/>
  <c r="HH37" i="1"/>
  <c r="HF33" i="1"/>
  <c r="HG33" i="1"/>
  <c r="HH33" i="1"/>
  <c r="HF29" i="1"/>
  <c r="HG29" i="1"/>
  <c r="HH29" i="1"/>
  <c r="HF25" i="1"/>
  <c r="HG25" i="1"/>
  <c r="HH25" i="1"/>
  <c r="HF21" i="1"/>
  <c r="HG21" i="1"/>
  <c r="HH21" i="1"/>
  <c r="HF17" i="1"/>
  <c r="HG17" i="1"/>
  <c r="HH17" i="1"/>
  <c r="HF13" i="1"/>
  <c r="HG13" i="1"/>
  <c r="HH13" i="1"/>
  <c r="HF9" i="1"/>
  <c r="HG9" i="1"/>
  <c r="HH9" i="1"/>
  <c r="HH243" i="1"/>
  <c r="HG242" i="1"/>
  <c r="HF241" i="1"/>
  <c r="HG238" i="1"/>
  <c r="HF237" i="1"/>
  <c r="HH235" i="1"/>
  <c r="HG234" i="1"/>
  <c r="HF233" i="1"/>
  <c r="HH231" i="1"/>
  <c r="HG230" i="1"/>
  <c r="HF229" i="1"/>
  <c r="HH227" i="1"/>
  <c r="HG226" i="1"/>
  <c r="HF225" i="1"/>
  <c r="HH223" i="1"/>
  <c r="HG222" i="1"/>
  <c r="HF221" i="1"/>
  <c r="HH219" i="1"/>
  <c r="HG218" i="1"/>
  <c r="HF217" i="1"/>
  <c r="HH215" i="1"/>
  <c r="HG214" i="1"/>
  <c r="HF213" i="1"/>
  <c r="HH211" i="1"/>
  <c r="HG210" i="1"/>
  <c r="HF209" i="1"/>
  <c r="HH207" i="1"/>
  <c r="HG205" i="1"/>
  <c r="HH202" i="1"/>
  <c r="HG197" i="1"/>
  <c r="HH194" i="1"/>
  <c r="HG189" i="1"/>
  <c r="HG181" i="1"/>
  <c r="HG173" i="1"/>
  <c r="HG165" i="1"/>
  <c r="HH162" i="1"/>
  <c r="HG157" i="1"/>
  <c r="HG149" i="1"/>
  <c r="HG141" i="1"/>
  <c r="HH138" i="1"/>
  <c r="HG133" i="1"/>
  <c r="HG125" i="1"/>
  <c r="GX151" i="1"/>
  <c r="GW97" i="1"/>
  <c r="HF198" i="1"/>
  <c r="HG198" i="1"/>
  <c r="HF186" i="1"/>
  <c r="HG186" i="1"/>
  <c r="HF178" i="1"/>
  <c r="HG178" i="1"/>
  <c r="HF170" i="1"/>
  <c r="HG170" i="1"/>
  <c r="HF158" i="1"/>
  <c r="HG158" i="1"/>
  <c r="HF146" i="1"/>
  <c r="HG146" i="1"/>
  <c r="HF134" i="1"/>
  <c r="HG134" i="1"/>
  <c r="HF122" i="1"/>
  <c r="HG122" i="1"/>
  <c r="HG118" i="1"/>
  <c r="HH118" i="1"/>
  <c r="HF118" i="1"/>
  <c r="HG114" i="1"/>
  <c r="HH114" i="1"/>
  <c r="HG110" i="1"/>
  <c r="HH110" i="1"/>
  <c r="HG106" i="1"/>
  <c r="HH106" i="1"/>
  <c r="HF106" i="1"/>
  <c r="HG94" i="1"/>
  <c r="HH94" i="1"/>
  <c r="HG90" i="1"/>
  <c r="HH90" i="1"/>
  <c r="HF90" i="1"/>
  <c r="HG86" i="1"/>
  <c r="HH86" i="1"/>
  <c r="HF86" i="1"/>
  <c r="HG82" i="1"/>
  <c r="HH82" i="1"/>
  <c r="HG78" i="1"/>
  <c r="HH78" i="1"/>
  <c r="HG74" i="1"/>
  <c r="HH74" i="1"/>
  <c r="HF74" i="1"/>
  <c r="HG70" i="1"/>
  <c r="HH70" i="1"/>
  <c r="HF70" i="1"/>
  <c r="HG66" i="1"/>
  <c r="HH66" i="1"/>
  <c r="HG62" i="1"/>
  <c r="HH62" i="1"/>
  <c r="HG58" i="1"/>
  <c r="HH58" i="1"/>
  <c r="HF58" i="1"/>
  <c r="HG54" i="1"/>
  <c r="HH54" i="1"/>
  <c r="HF54" i="1"/>
  <c r="HG50" i="1"/>
  <c r="HH50" i="1"/>
  <c r="HG46" i="1"/>
  <c r="HH46" i="1"/>
  <c r="HG42" i="1"/>
  <c r="HH42" i="1"/>
  <c r="HF42" i="1"/>
  <c r="HG38" i="1"/>
  <c r="HH38" i="1"/>
  <c r="HF38" i="1"/>
  <c r="HG34" i="1"/>
  <c r="HH34" i="1"/>
  <c r="HG30" i="1"/>
  <c r="HH30" i="1"/>
  <c r="HG26" i="1"/>
  <c r="HH26" i="1"/>
  <c r="HF26" i="1"/>
  <c r="HG22" i="1"/>
  <c r="HH22" i="1"/>
  <c r="HF22" i="1"/>
  <c r="HG18" i="1"/>
  <c r="HH18" i="1"/>
  <c r="HG14" i="1"/>
  <c r="HH14" i="1"/>
  <c r="HG10" i="1"/>
  <c r="HF10" i="1"/>
  <c r="HH242" i="1"/>
  <c r="HH238" i="1"/>
  <c r="HH234" i="1"/>
  <c r="HH230" i="1"/>
  <c r="HH226" i="1"/>
  <c r="HH222" i="1"/>
  <c r="HH218" i="1"/>
  <c r="HH214" i="1"/>
  <c r="HH210" i="1"/>
  <c r="HF94" i="1"/>
  <c r="HF62" i="1"/>
  <c r="HF30" i="1"/>
  <c r="GW8" i="1"/>
  <c r="GX129" i="1"/>
  <c r="GX27" i="1"/>
  <c r="HF120" i="1"/>
  <c r="HG120" i="1"/>
  <c r="HF116" i="1"/>
  <c r="HG116" i="1"/>
  <c r="HH116" i="1"/>
  <c r="HF112" i="1"/>
  <c r="HG112" i="1"/>
  <c r="HH112" i="1"/>
  <c r="HF108" i="1"/>
  <c r="HG108" i="1"/>
  <c r="HF104" i="1"/>
  <c r="HG104" i="1"/>
  <c r="HF100" i="1"/>
  <c r="HG100" i="1"/>
  <c r="HH100" i="1"/>
  <c r="HF96" i="1"/>
  <c r="HG96" i="1"/>
  <c r="HH96" i="1"/>
  <c r="HF92" i="1"/>
  <c r="HG92" i="1"/>
  <c r="HF88" i="1"/>
  <c r="HG88" i="1"/>
  <c r="HF84" i="1"/>
  <c r="HG84" i="1"/>
  <c r="HH84" i="1"/>
  <c r="HF80" i="1"/>
  <c r="HG80" i="1"/>
  <c r="HH80" i="1"/>
  <c r="HF76" i="1"/>
  <c r="HG76" i="1"/>
  <c r="HF72" i="1"/>
  <c r="HG72" i="1"/>
  <c r="HF68" i="1"/>
  <c r="HG68" i="1"/>
  <c r="HH68" i="1"/>
  <c r="HF64" i="1"/>
  <c r="HG64" i="1"/>
  <c r="HH64" i="1"/>
  <c r="HF60" i="1"/>
  <c r="HG60" i="1"/>
  <c r="HF56" i="1"/>
  <c r="HG56" i="1"/>
  <c r="HF52" i="1"/>
  <c r="HG52" i="1"/>
  <c r="HH52" i="1"/>
  <c r="HF48" i="1"/>
  <c r="HG48" i="1"/>
  <c r="HH48" i="1"/>
  <c r="HF44" i="1"/>
  <c r="HG44" i="1"/>
  <c r="HF40" i="1"/>
  <c r="HG40" i="1"/>
  <c r="HF36" i="1"/>
  <c r="HG36" i="1"/>
  <c r="HH36" i="1"/>
  <c r="HF32" i="1"/>
  <c r="HG32" i="1"/>
  <c r="HH32" i="1"/>
  <c r="HF28" i="1"/>
  <c r="HG28" i="1"/>
  <c r="HF24" i="1"/>
  <c r="HG24" i="1"/>
  <c r="HF20" i="1"/>
  <c r="HG20" i="1"/>
  <c r="HH20" i="1"/>
  <c r="HF16" i="1"/>
  <c r="HG16" i="1"/>
  <c r="HH16" i="1"/>
  <c r="HF12" i="1"/>
  <c r="HG12" i="1"/>
  <c r="HF8" i="1"/>
  <c r="HG243" i="1"/>
  <c r="HG239" i="1"/>
  <c r="HH236" i="1"/>
  <c r="HG235" i="1"/>
  <c r="HH232" i="1"/>
  <c r="HG231" i="1"/>
  <c r="HH228" i="1"/>
  <c r="HG227" i="1"/>
  <c r="HH224" i="1"/>
  <c r="HG223" i="1"/>
  <c r="HH220" i="1"/>
  <c r="HG219" i="1"/>
  <c r="HH216" i="1"/>
  <c r="HG215" i="1"/>
  <c r="HH212" i="1"/>
  <c r="HG211" i="1"/>
  <c r="HH208" i="1"/>
  <c r="HF207" i="1"/>
  <c r="HG204" i="1"/>
  <c r="HH201" i="1"/>
  <c r="HG196" i="1"/>
  <c r="HH193" i="1"/>
  <c r="HG188" i="1"/>
  <c r="HH185" i="1"/>
  <c r="HG180" i="1"/>
  <c r="HH177" i="1"/>
  <c r="HG172" i="1"/>
  <c r="HH169" i="1"/>
  <c r="HG164" i="1"/>
  <c r="HH161" i="1"/>
  <c r="HG156" i="1"/>
  <c r="HH153" i="1"/>
  <c r="HG148" i="1"/>
  <c r="HH145" i="1"/>
  <c r="HG140" i="1"/>
  <c r="HG132" i="1"/>
  <c r="HH129" i="1"/>
  <c r="HG124" i="1"/>
  <c r="HH120" i="1"/>
  <c r="HF110" i="1"/>
  <c r="HH88" i="1"/>
  <c r="HF78" i="1"/>
  <c r="HH56" i="1"/>
  <c r="HF46" i="1"/>
  <c r="HH24" i="1"/>
  <c r="HF14" i="1"/>
  <c r="GW64" i="1"/>
  <c r="HF206" i="1"/>
  <c r="HG206" i="1"/>
  <c r="HF190" i="1"/>
  <c r="HG190" i="1"/>
  <c r="HF182" i="1"/>
  <c r="HG182" i="1"/>
  <c r="HF166" i="1"/>
  <c r="HG166" i="1"/>
  <c r="HF154" i="1"/>
  <c r="HG154" i="1"/>
  <c r="HF142" i="1"/>
  <c r="HG142" i="1"/>
  <c r="HF130" i="1"/>
  <c r="HG130" i="1"/>
  <c r="HG102" i="1"/>
  <c r="HH102" i="1"/>
  <c r="HF102" i="1"/>
  <c r="GW182" i="1"/>
  <c r="GY142" i="1"/>
  <c r="GX71" i="1"/>
  <c r="HG203" i="1"/>
  <c r="HH203" i="1"/>
  <c r="HG199" i="1"/>
  <c r="HH199" i="1"/>
  <c r="HG195" i="1"/>
  <c r="HH195" i="1"/>
  <c r="HG191" i="1"/>
  <c r="HH191" i="1"/>
  <c r="HG187" i="1"/>
  <c r="HH187" i="1"/>
  <c r="HG183" i="1"/>
  <c r="HH183" i="1"/>
  <c r="HG179" i="1"/>
  <c r="HH179" i="1"/>
  <c r="HG175" i="1"/>
  <c r="HH175" i="1"/>
  <c r="HG171" i="1"/>
  <c r="HH171" i="1"/>
  <c r="HG167" i="1"/>
  <c r="HH167" i="1"/>
  <c r="HG163" i="1"/>
  <c r="HH163" i="1"/>
  <c r="HG159" i="1"/>
  <c r="HH159" i="1"/>
  <c r="HG155" i="1"/>
  <c r="HG151" i="1"/>
  <c r="HH151" i="1"/>
  <c r="HG147" i="1"/>
  <c r="HH147" i="1"/>
  <c r="HG143" i="1"/>
  <c r="HH143" i="1"/>
  <c r="HG139" i="1"/>
  <c r="HH139" i="1"/>
  <c r="HG135" i="1"/>
  <c r="HH135" i="1"/>
  <c r="HG131" i="1"/>
  <c r="HH131" i="1"/>
  <c r="HG127" i="1"/>
  <c r="HH127" i="1"/>
  <c r="HG123" i="1"/>
  <c r="HH123" i="1"/>
  <c r="HH119" i="1"/>
  <c r="HF119" i="1"/>
  <c r="HH115" i="1"/>
  <c r="HF115" i="1"/>
  <c r="HH111" i="1"/>
  <c r="HF111" i="1"/>
  <c r="HG111" i="1"/>
  <c r="HH107" i="1"/>
  <c r="HF107" i="1"/>
  <c r="HG107" i="1"/>
  <c r="HH103" i="1"/>
  <c r="HF103" i="1"/>
  <c r="HH99" i="1"/>
  <c r="HF99" i="1"/>
  <c r="HH95" i="1"/>
  <c r="HF95" i="1"/>
  <c r="HG95" i="1"/>
  <c r="HH91" i="1"/>
  <c r="HF91" i="1"/>
  <c r="HG91" i="1"/>
  <c r="HH87" i="1"/>
  <c r="HF87" i="1"/>
  <c r="HH83" i="1"/>
  <c r="HF83" i="1"/>
  <c r="HH79" i="1"/>
  <c r="HF79" i="1"/>
  <c r="HG79" i="1"/>
  <c r="HH75" i="1"/>
  <c r="HF75" i="1"/>
  <c r="HG75" i="1"/>
  <c r="HH71" i="1"/>
  <c r="HF71" i="1"/>
  <c r="HH67" i="1"/>
  <c r="HF67" i="1"/>
  <c r="HH63" i="1"/>
  <c r="HF63" i="1"/>
  <c r="HG63" i="1"/>
  <c r="HH59" i="1"/>
  <c r="HF59" i="1"/>
  <c r="HG59" i="1"/>
  <c r="HH55" i="1"/>
  <c r="HF55" i="1"/>
  <c r="HH51" i="1"/>
  <c r="HF51" i="1"/>
  <c r="HH47" i="1"/>
  <c r="HF47" i="1"/>
  <c r="HG47" i="1"/>
  <c r="HH43" i="1"/>
  <c r="HF43" i="1"/>
  <c r="HG43" i="1"/>
  <c r="HH39" i="1"/>
  <c r="HF39" i="1"/>
  <c r="HH35" i="1"/>
  <c r="HF35" i="1"/>
  <c r="HH31" i="1"/>
  <c r="HF31" i="1"/>
  <c r="HG31" i="1"/>
  <c r="HH27" i="1"/>
  <c r="HF27" i="1"/>
  <c r="HG27" i="1"/>
  <c r="HH23" i="1"/>
  <c r="HF23" i="1"/>
  <c r="HH19" i="1"/>
  <c r="HF19" i="1"/>
  <c r="HH15" i="1"/>
  <c r="HF15" i="1"/>
  <c r="HG15" i="1"/>
  <c r="HF11" i="1"/>
  <c r="HG11" i="1"/>
  <c r="HH206" i="1"/>
  <c r="HF204" i="1"/>
  <c r="HG201" i="1"/>
  <c r="HH198" i="1"/>
  <c r="HF196" i="1"/>
  <c r="HG193" i="1"/>
  <c r="HH190" i="1"/>
  <c r="HF188" i="1"/>
  <c r="HG185" i="1"/>
  <c r="HH182" i="1"/>
  <c r="HF180" i="1"/>
  <c r="HG177" i="1"/>
  <c r="HH174" i="1"/>
  <c r="HF172" i="1"/>
  <c r="HG169" i="1"/>
  <c r="HH166" i="1"/>
  <c r="HF164" i="1"/>
  <c r="HG161" i="1"/>
  <c r="HH158" i="1"/>
  <c r="HF156" i="1"/>
  <c r="HG153" i="1"/>
  <c r="HH150" i="1"/>
  <c r="HF148" i="1"/>
  <c r="HG145" i="1"/>
  <c r="HH142" i="1"/>
  <c r="HF140" i="1"/>
  <c r="HG137" i="1"/>
  <c r="HH134" i="1"/>
  <c r="HF132" i="1"/>
  <c r="HG129" i="1"/>
  <c r="HH126" i="1"/>
  <c r="HF124" i="1"/>
  <c r="HG119" i="1"/>
  <c r="HH108" i="1"/>
  <c r="HF98" i="1"/>
  <c r="HG87" i="1"/>
  <c r="HH76" i="1"/>
  <c r="HF66" i="1"/>
  <c r="HG55" i="1"/>
  <c r="HH44" i="1"/>
  <c r="HF34" i="1"/>
  <c r="HG23" i="1"/>
  <c r="HH12" i="1"/>
  <c r="GX174" i="1"/>
  <c r="GW170" i="1"/>
  <c r="GX156" i="1"/>
  <c r="GW147" i="1"/>
  <c r="GW113" i="1"/>
  <c r="GX238" i="1"/>
  <c r="GW104" i="1"/>
  <c r="GW80" i="1"/>
  <c r="GW243" i="1"/>
  <c r="GY236" i="1"/>
  <c r="GX224" i="1"/>
  <c r="GW214" i="1"/>
  <c r="GW190" i="1"/>
  <c r="GW181" i="1"/>
  <c r="GY173" i="1"/>
  <c r="GY169" i="1"/>
  <c r="GX161" i="1"/>
  <c r="GW156" i="1"/>
  <c r="GW151" i="1"/>
  <c r="GW142" i="1"/>
  <c r="GW136" i="1"/>
  <c r="GY125" i="1"/>
  <c r="GX117" i="1"/>
  <c r="GX101" i="1"/>
  <c r="GW92" i="1"/>
  <c r="GY76" i="1"/>
  <c r="GW60" i="1"/>
  <c r="GW233" i="1"/>
  <c r="GX222" i="1"/>
  <c r="GW198" i="1"/>
  <c r="GY177" i="1"/>
  <c r="GW173" i="1"/>
  <c r="GW169" i="1"/>
  <c r="GY138" i="1"/>
  <c r="GY133" i="1"/>
  <c r="GX125" i="1"/>
  <c r="GW101" i="1"/>
  <c r="GY83" i="1"/>
  <c r="GW76" i="1"/>
  <c r="GW48" i="1"/>
  <c r="GY229" i="1"/>
  <c r="GY220" i="1"/>
  <c r="GW206" i="1"/>
  <c r="GW177" i="1"/>
  <c r="GY165" i="1"/>
  <c r="GX147" i="1"/>
  <c r="GY132" i="1"/>
  <c r="GX113" i="1"/>
  <c r="GY104" i="1"/>
  <c r="GX97" i="1"/>
  <c r="GY80" i="1"/>
  <c r="GY71" i="1"/>
  <c r="GY64" i="1"/>
  <c r="GY27" i="1"/>
  <c r="GY163" i="1"/>
  <c r="GX163" i="1"/>
  <c r="GY131" i="1"/>
  <c r="GX131" i="1"/>
  <c r="GW119" i="1"/>
  <c r="GY119" i="1"/>
  <c r="GX119" i="1"/>
  <c r="GW103" i="1"/>
  <c r="GY103" i="1"/>
  <c r="GX103" i="1"/>
  <c r="GW87" i="1"/>
  <c r="GY87" i="1"/>
  <c r="GW74" i="1"/>
  <c r="GY74" i="1"/>
  <c r="GX46" i="1"/>
  <c r="GY46" i="1"/>
  <c r="GY34" i="1"/>
  <c r="GX34" i="1"/>
  <c r="GY22" i="1"/>
  <c r="GW22" i="1"/>
  <c r="GX22" i="1"/>
  <c r="GX203" i="1"/>
  <c r="GX195" i="1"/>
  <c r="GX162" i="1"/>
  <c r="GW162" i="1"/>
  <c r="GX158" i="1"/>
  <c r="GW158" i="1"/>
  <c r="GY158" i="1"/>
  <c r="GW152" i="1"/>
  <c r="GX152" i="1"/>
  <c r="GX148" i="1"/>
  <c r="GY148" i="1"/>
  <c r="GY143" i="1"/>
  <c r="GX143" i="1"/>
  <c r="GX130" i="1"/>
  <c r="GW130" i="1"/>
  <c r="GX126" i="1"/>
  <c r="GW126" i="1"/>
  <c r="GY126" i="1"/>
  <c r="GW122" i="1"/>
  <c r="GX122" i="1"/>
  <c r="GX114" i="1"/>
  <c r="GY114" i="1"/>
  <c r="GY110" i="1"/>
  <c r="GW110" i="1"/>
  <c r="GX110" i="1"/>
  <c r="GW102" i="1"/>
  <c r="GY102" i="1"/>
  <c r="GX98" i="1"/>
  <c r="GW98" i="1"/>
  <c r="GY98" i="1"/>
  <c r="GY94" i="1"/>
  <c r="GW94" i="1"/>
  <c r="GW86" i="1"/>
  <c r="GX86" i="1"/>
  <c r="GY86" i="1"/>
  <c r="GY81" i="1"/>
  <c r="GW81" i="1"/>
  <c r="GY77" i="1"/>
  <c r="GX77" i="1"/>
  <c r="GW77" i="1"/>
  <c r="GY73" i="1"/>
  <c r="GW73" i="1"/>
  <c r="GW65" i="1"/>
  <c r="GX65" i="1"/>
  <c r="GY61" i="1"/>
  <c r="GX61" i="1"/>
  <c r="GW61" i="1"/>
  <c r="GX53" i="1"/>
  <c r="GY49" i="1"/>
  <c r="GW49" i="1"/>
  <c r="GX49" i="1"/>
  <c r="GX45" i="1"/>
  <c r="GY45" i="1"/>
  <c r="GW45" i="1"/>
  <c r="GX41" i="1"/>
  <c r="GY41" i="1"/>
  <c r="GX37" i="1"/>
  <c r="GY37" i="1"/>
  <c r="GW37" i="1"/>
  <c r="GX33" i="1"/>
  <c r="GY33" i="1"/>
  <c r="GW33" i="1"/>
  <c r="GX29" i="1"/>
  <c r="GY29" i="1"/>
  <c r="GW29" i="1"/>
  <c r="GX25" i="1"/>
  <c r="GY25" i="1"/>
  <c r="GW25" i="1"/>
  <c r="GX21" i="1"/>
  <c r="GY21" i="1"/>
  <c r="GW21" i="1"/>
  <c r="GX17" i="1"/>
  <c r="GY17" i="1"/>
  <c r="GX13" i="1"/>
  <c r="GY13" i="1"/>
  <c r="GW13" i="1"/>
  <c r="GX8" i="1"/>
  <c r="GX242" i="1"/>
  <c r="GW238" i="1"/>
  <c r="GX236" i="1"/>
  <c r="GX234" i="1"/>
  <c r="GY232" i="1"/>
  <c r="GW231" i="1"/>
  <c r="GW229" i="1"/>
  <c r="GX227" i="1"/>
  <c r="GY225" i="1"/>
  <c r="GY223" i="1"/>
  <c r="GW222" i="1"/>
  <c r="GX220" i="1"/>
  <c r="GX218" i="1"/>
  <c r="GY215" i="1"/>
  <c r="GX210" i="1"/>
  <c r="GY207" i="1"/>
  <c r="GX202" i="1"/>
  <c r="GY199" i="1"/>
  <c r="GX194" i="1"/>
  <c r="GY191" i="1"/>
  <c r="GX186" i="1"/>
  <c r="GY183" i="1"/>
  <c r="GX178" i="1"/>
  <c r="GW174" i="1"/>
  <c r="GY171" i="1"/>
  <c r="GX167" i="1"/>
  <c r="GY164" i="1"/>
  <c r="GX139" i="1"/>
  <c r="GY134" i="1"/>
  <c r="GX132" i="1"/>
  <c r="GY99" i="1"/>
  <c r="GX90" i="1"/>
  <c r="GX87" i="1"/>
  <c r="GX62" i="1"/>
  <c r="GX57" i="1"/>
  <c r="GW50" i="1"/>
  <c r="GX38" i="1"/>
  <c r="GW34" i="1"/>
  <c r="GW153" i="1"/>
  <c r="GY153" i="1"/>
  <c r="GW140" i="1"/>
  <c r="GX140" i="1"/>
  <c r="GW123" i="1"/>
  <c r="GX123" i="1"/>
  <c r="GW95" i="1"/>
  <c r="GY95" i="1"/>
  <c r="GY82" i="1"/>
  <c r="GW82" i="1"/>
  <c r="GX82" i="1"/>
  <c r="GY66" i="1"/>
  <c r="GW66" i="1"/>
  <c r="GX54" i="1"/>
  <c r="GW54" i="1"/>
  <c r="GY26" i="1"/>
  <c r="GX26" i="1"/>
  <c r="GW26" i="1"/>
  <c r="GY14" i="1"/>
  <c r="GX14" i="1"/>
  <c r="GW219" i="1"/>
  <c r="GX211" i="1"/>
  <c r="GX187" i="1"/>
  <c r="GY167" i="1"/>
  <c r="GW159" i="1"/>
  <c r="GX50" i="1"/>
  <c r="GW14" i="1"/>
  <c r="GX217" i="1"/>
  <c r="GY217" i="1"/>
  <c r="GX213" i="1"/>
  <c r="GY213" i="1"/>
  <c r="GX209" i="1"/>
  <c r="GY209" i="1"/>
  <c r="GX205" i="1"/>
  <c r="GY205" i="1"/>
  <c r="GX201" i="1"/>
  <c r="GY201" i="1"/>
  <c r="GX197" i="1"/>
  <c r="GY197" i="1"/>
  <c r="GX193" i="1"/>
  <c r="GY193" i="1"/>
  <c r="GX189" i="1"/>
  <c r="GY189" i="1"/>
  <c r="GX185" i="1"/>
  <c r="GY185" i="1"/>
  <c r="GY243" i="1"/>
  <c r="GW242" i="1"/>
  <c r="GY237" i="1"/>
  <c r="GY235" i="1"/>
  <c r="GW234" i="1"/>
  <c r="GX232" i="1"/>
  <c r="GX230" i="1"/>
  <c r="GY228" i="1"/>
  <c r="GW227" i="1"/>
  <c r="GW225" i="1"/>
  <c r="GX223" i="1"/>
  <c r="GY221" i="1"/>
  <c r="GY219" i="1"/>
  <c r="GW218" i="1"/>
  <c r="GX215" i="1"/>
  <c r="GW210" i="1"/>
  <c r="GX207" i="1"/>
  <c r="GW202" i="1"/>
  <c r="GX199" i="1"/>
  <c r="GW194" i="1"/>
  <c r="GX191" i="1"/>
  <c r="GW186" i="1"/>
  <c r="GX183" i="1"/>
  <c r="GW178" i="1"/>
  <c r="GY175" i="1"/>
  <c r="GX171" i="1"/>
  <c r="GX166" i="1"/>
  <c r="GX164" i="1"/>
  <c r="GX153" i="1"/>
  <c r="GY149" i="1"/>
  <c r="GY144" i="1"/>
  <c r="GW139" i="1"/>
  <c r="GW134" i="1"/>
  <c r="GW131" i="1"/>
  <c r="GX127" i="1"/>
  <c r="GY123" i="1"/>
  <c r="GY118" i="1"/>
  <c r="GY111" i="1"/>
  <c r="GY106" i="1"/>
  <c r="GX102" i="1"/>
  <c r="GX99" i="1"/>
  <c r="GX94" i="1"/>
  <c r="GW90" i="1"/>
  <c r="GX83" i="1"/>
  <c r="GY78" i="1"/>
  <c r="GX74" i="1"/>
  <c r="GX69" i="1"/>
  <c r="GX66" i="1"/>
  <c r="GW62" i="1"/>
  <c r="GW57" i="1"/>
  <c r="GW53" i="1"/>
  <c r="GW38" i="1"/>
  <c r="GW17" i="1"/>
  <c r="GY135" i="1"/>
  <c r="GW135" i="1"/>
  <c r="GX135" i="1"/>
  <c r="GW115" i="1"/>
  <c r="GX115" i="1"/>
  <c r="GW107" i="1"/>
  <c r="GX107" i="1"/>
  <c r="GY107" i="1"/>
  <c r="GW91" i="1"/>
  <c r="GX91" i="1"/>
  <c r="GY91" i="1"/>
  <c r="GX70" i="1"/>
  <c r="GW70" i="1"/>
  <c r="GY70" i="1"/>
  <c r="GW58" i="1"/>
  <c r="GX58" i="1"/>
  <c r="GY58" i="1"/>
  <c r="GY42" i="1"/>
  <c r="GX42" i="1"/>
  <c r="GY30" i="1"/>
  <c r="GW30" i="1"/>
  <c r="GY18" i="1"/>
  <c r="GX18" i="1"/>
  <c r="GW18" i="1"/>
  <c r="GW235" i="1"/>
  <c r="GX231" i="1"/>
  <c r="GX179" i="1"/>
  <c r="GW46" i="1"/>
  <c r="GW216" i="1"/>
  <c r="GX216" i="1"/>
  <c r="GW212" i="1"/>
  <c r="GX212" i="1"/>
  <c r="GW208" i="1"/>
  <c r="GX208" i="1"/>
  <c r="GW204" i="1"/>
  <c r="GX204" i="1"/>
  <c r="GW200" i="1"/>
  <c r="GX200" i="1"/>
  <c r="GW196" i="1"/>
  <c r="GX196" i="1"/>
  <c r="GW192" i="1"/>
  <c r="GX192" i="1"/>
  <c r="GW188" i="1"/>
  <c r="GX188" i="1"/>
  <c r="GW184" i="1"/>
  <c r="GX184" i="1"/>
  <c r="GW180" i="1"/>
  <c r="GX180" i="1"/>
  <c r="GW176" i="1"/>
  <c r="GX176" i="1"/>
  <c r="GW172" i="1"/>
  <c r="GX172" i="1"/>
  <c r="GW168" i="1"/>
  <c r="GX168" i="1"/>
  <c r="GW160" i="1"/>
  <c r="GX160" i="1"/>
  <c r="GX154" i="1"/>
  <c r="GW154" i="1"/>
  <c r="GX150" i="1"/>
  <c r="GW150" i="1"/>
  <c r="GY150" i="1"/>
  <c r="GW145" i="1"/>
  <c r="GX145" i="1"/>
  <c r="GY145" i="1"/>
  <c r="GW141" i="1"/>
  <c r="GY141" i="1"/>
  <c r="GW128" i="1"/>
  <c r="GX128" i="1"/>
  <c r="GX124" i="1"/>
  <c r="GW124" i="1"/>
  <c r="GY124" i="1"/>
  <c r="GX120" i="1"/>
  <c r="GW120" i="1"/>
  <c r="GX116" i="1"/>
  <c r="GW116" i="1"/>
  <c r="GX112" i="1"/>
  <c r="GY112" i="1"/>
  <c r="GW112" i="1"/>
  <c r="GX108" i="1"/>
  <c r="GW108" i="1"/>
  <c r="GX100" i="1"/>
  <c r="GW100" i="1"/>
  <c r="GY100" i="1"/>
  <c r="GX96" i="1"/>
  <c r="GY96" i="1"/>
  <c r="GW96" i="1"/>
  <c r="GX88" i="1"/>
  <c r="GY88" i="1"/>
  <c r="GW79" i="1"/>
  <c r="GX79" i="1"/>
  <c r="GY79" i="1"/>
  <c r="GW75" i="1"/>
  <c r="GY75" i="1"/>
  <c r="GX75" i="1"/>
  <c r="GW67" i="1"/>
  <c r="GY67" i="1"/>
  <c r="GW63" i="1"/>
  <c r="GX63" i="1"/>
  <c r="GY63" i="1"/>
  <c r="GW59" i="1"/>
  <c r="GY59" i="1"/>
  <c r="GW55" i="1"/>
  <c r="GY55" i="1"/>
  <c r="GW51" i="1"/>
  <c r="GX51" i="1"/>
  <c r="GY51" i="1"/>
  <c r="GW47" i="1"/>
  <c r="GX47" i="1"/>
  <c r="GW43" i="1"/>
  <c r="GX43" i="1"/>
  <c r="GY43" i="1"/>
  <c r="GW39" i="1"/>
  <c r="GY39" i="1"/>
  <c r="GX39" i="1"/>
  <c r="GW35" i="1"/>
  <c r="GY35" i="1"/>
  <c r="GW31" i="1"/>
  <c r="GY31" i="1"/>
  <c r="GW23" i="1"/>
  <c r="GY23" i="1"/>
  <c r="GW19" i="1"/>
  <c r="GX19" i="1"/>
  <c r="GW15" i="1"/>
  <c r="GY15" i="1"/>
  <c r="GX15" i="1"/>
  <c r="GX9" i="1"/>
  <c r="GY9" i="1"/>
  <c r="GW9" i="1"/>
  <c r="GW237" i="1"/>
  <c r="GY233" i="1"/>
  <c r="GW230" i="1"/>
  <c r="GX228" i="1"/>
  <c r="GX226" i="1"/>
  <c r="GY224" i="1"/>
  <c r="GW221" i="1"/>
  <c r="GW217" i="1"/>
  <c r="GX214" i="1"/>
  <c r="GY211" i="1"/>
  <c r="GW209" i="1"/>
  <c r="GX206" i="1"/>
  <c r="GY203" i="1"/>
  <c r="GW201" i="1"/>
  <c r="GX198" i="1"/>
  <c r="GY195" i="1"/>
  <c r="GW193" i="1"/>
  <c r="GX190" i="1"/>
  <c r="GY187" i="1"/>
  <c r="GW185" i="1"/>
  <c r="GX182" i="1"/>
  <c r="GY179" i="1"/>
  <c r="GX175" i="1"/>
  <c r="GX170" i="1"/>
  <c r="GY168" i="1"/>
  <c r="GW166" i="1"/>
  <c r="GW163" i="1"/>
  <c r="GX159" i="1"/>
  <c r="GY152" i="1"/>
  <c r="GX149" i="1"/>
  <c r="GX144" i="1"/>
  <c r="GX141" i="1"/>
  <c r="GX136" i="1"/>
  <c r="GY130" i="1"/>
  <c r="GW127" i="1"/>
  <c r="GY122" i="1"/>
  <c r="GX118" i="1"/>
  <c r="GW114" i="1"/>
  <c r="GX111" i="1"/>
  <c r="GX106" i="1"/>
  <c r="GY92" i="1"/>
  <c r="GX81" i="1"/>
  <c r="GX78" i="1"/>
  <c r="GX73" i="1"/>
  <c r="GW69" i="1"/>
  <c r="GY47" i="1"/>
  <c r="GW41" i="1"/>
  <c r="GX30" i="1"/>
  <c r="GX23" i="1"/>
  <c r="GY181" i="1"/>
  <c r="GY121" i="1"/>
  <c r="GX121" i="1"/>
  <c r="GY109" i="1"/>
  <c r="GW109" i="1"/>
  <c r="GY105" i="1"/>
  <c r="GX105" i="1"/>
  <c r="GY93" i="1"/>
  <c r="GW93" i="1"/>
  <c r="GY89" i="1"/>
  <c r="GX89" i="1"/>
  <c r="GX84" i="1"/>
  <c r="GY84" i="1"/>
  <c r="GX72" i="1"/>
  <c r="GW72" i="1"/>
  <c r="GX68" i="1"/>
  <c r="GY68" i="1"/>
  <c r="GX56" i="1"/>
  <c r="GW56" i="1"/>
  <c r="GX52" i="1"/>
  <c r="GY52" i="1"/>
  <c r="GW44" i="1"/>
  <c r="GX44" i="1"/>
  <c r="GW40" i="1"/>
  <c r="GX40" i="1"/>
  <c r="GW36" i="1"/>
  <c r="GX36" i="1"/>
  <c r="GW32" i="1"/>
  <c r="GX32" i="1"/>
  <c r="GW28" i="1"/>
  <c r="GX28" i="1"/>
  <c r="GW24" i="1"/>
  <c r="GX24" i="1"/>
  <c r="GW20" i="1"/>
  <c r="GX20" i="1"/>
  <c r="GW16" i="1"/>
  <c r="GX16" i="1"/>
  <c r="GW12" i="1"/>
  <c r="GX12" i="1"/>
  <c r="GX165" i="1"/>
  <c r="GY161" i="1"/>
  <c r="GW138" i="1"/>
  <c r="GX133" i="1"/>
  <c r="GY129" i="1"/>
  <c r="GW117" i="1"/>
  <c r="GW105" i="1"/>
  <c r="GX93" i="1"/>
  <c r="GW84" i="1"/>
  <c r="GY72" i="1"/>
  <c r="GY60" i="1"/>
  <c r="GY48" i="1"/>
  <c r="GY32" i="1"/>
  <c r="GY28" i="1"/>
  <c r="GP8" i="1"/>
  <c r="GP161" i="1"/>
  <c r="GP193" i="1"/>
  <c r="GO140" i="1"/>
  <c r="GF167" i="1"/>
  <c r="GO233" i="1"/>
  <c r="GO225" i="1"/>
  <c r="GO217" i="1"/>
  <c r="GO209" i="1"/>
  <c r="GP201" i="1"/>
  <c r="GO180" i="1"/>
  <c r="GP169" i="1"/>
  <c r="GO148" i="1"/>
  <c r="GO124" i="1"/>
  <c r="GN232" i="1"/>
  <c r="GN224" i="1"/>
  <c r="GN216" i="1"/>
  <c r="GN208" i="1"/>
  <c r="GO188" i="1"/>
  <c r="GP177" i="1"/>
  <c r="GO156" i="1"/>
  <c r="GP145" i="1"/>
  <c r="GO132" i="1"/>
  <c r="GP121" i="1"/>
  <c r="GN236" i="1"/>
  <c r="GN228" i="1"/>
  <c r="GN220" i="1"/>
  <c r="GN212" i="1"/>
  <c r="GN204" i="1"/>
  <c r="GO172" i="1"/>
  <c r="GO237" i="1"/>
  <c r="GO229" i="1"/>
  <c r="GO221" i="1"/>
  <c r="GO213" i="1"/>
  <c r="GO205" i="1"/>
  <c r="GO196" i="1"/>
  <c r="GP185" i="1"/>
  <c r="GO164" i="1"/>
  <c r="GP153" i="1"/>
  <c r="GP129" i="1"/>
  <c r="GN202" i="1"/>
  <c r="GO202" i="1"/>
  <c r="GN190" i="1"/>
  <c r="GO190" i="1"/>
  <c r="GN174" i="1"/>
  <c r="GO174" i="1"/>
  <c r="GN158" i="1"/>
  <c r="GO158" i="1"/>
  <c r="GN150" i="1"/>
  <c r="GO150" i="1"/>
  <c r="GN134" i="1"/>
  <c r="GO134" i="1"/>
  <c r="GN122" i="1"/>
  <c r="GO122" i="1"/>
  <c r="GO106" i="1"/>
  <c r="GP106" i="1"/>
  <c r="GN106" i="1"/>
  <c r="GO98" i="1"/>
  <c r="GP98" i="1"/>
  <c r="GO86" i="1"/>
  <c r="GP86" i="1"/>
  <c r="GN86" i="1"/>
  <c r="GO66" i="1"/>
  <c r="GP66" i="1"/>
  <c r="GO58" i="1"/>
  <c r="GP58" i="1"/>
  <c r="GN58" i="1"/>
  <c r="GO46" i="1"/>
  <c r="GP46" i="1"/>
  <c r="GO34" i="1"/>
  <c r="GP34" i="1"/>
  <c r="GO26" i="1"/>
  <c r="GP26" i="1"/>
  <c r="GN26" i="1"/>
  <c r="GN117" i="1"/>
  <c r="GO117" i="1"/>
  <c r="GN113" i="1"/>
  <c r="GO113" i="1"/>
  <c r="GP113" i="1"/>
  <c r="GN109" i="1"/>
  <c r="GO109" i="1"/>
  <c r="GP109" i="1"/>
  <c r="GN105" i="1"/>
  <c r="GO105" i="1"/>
  <c r="GP105" i="1"/>
  <c r="GN101" i="1"/>
  <c r="GO101" i="1"/>
  <c r="GP101" i="1"/>
  <c r="GN97" i="1"/>
  <c r="GO97" i="1"/>
  <c r="GP97" i="1"/>
  <c r="GN93" i="1"/>
  <c r="GO93" i="1"/>
  <c r="GP93" i="1"/>
  <c r="GN89" i="1"/>
  <c r="GO89" i="1"/>
  <c r="GP89" i="1"/>
  <c r="GN85" i="1"/>
  <c r="GO85" i="1"/>
  <c r="GN81" i="1"/>
  <c r="GO81" i="1"/>
  <c r="GP81" i="1"/>
  <c r="GN77" i="1"/>
  <c r="GO77" i="1"/>
  <c r="GP77" i="1"/>
  <c r="GN73" i="1"/>
  <c r="GO73" i="1"/>
  <c r="GP73" i="1"/>
  <c r="GN69" i="1"/>
  <c r="GO69" i="1"/>
  <c r="GP69" i="1"/>
  <c r="GN65" i="1"/>
  <c r="GO65" i="1"/>
  <c r="GN61" i="1"/>
  <c r="GO61" i="1"/>
  <c r="GP61" i="1"/>
  <c r="GN57" i="1"/>
  <c r="GO57" i="1"/>
  <c r="GP57" i="1"/>
  <c r="GN53" i="1"/>
  <c r="GO53" i="1"/>
  <c r="GN49" i="1"/>
  <c r="GO49" i="1"/>
  <c r="GP49" i="1"/>
  <c r="GN45" i="1"/>
  <c r="GO45" i="1"/>
  <c r="GP45" i="1"/>
  <c r="GN41" i="1"/>
  <c r="GO41" i="1"/>
  <c r="GP41" i="1"/>
  <c r="GN37" i="1"/>
  <c r="GO37" i="1"/>
  <c r="GP37" i="1"/>
  <c r="GN33" i="1"/>
  <c r="GO33" i="1"/>
  <c r="GP33" i="1"/>
  <c r="GN29" i="1"/>
  <c r="GO29" i="1"/>
  <c r="GP29" i="1"/>
  <c r="GN25" i="1"/>
  <c r="GO25" i="1"/>
  <c r="GP25" i="1"/>
  <c r="GN21" i="1"/>
  <c r="GO21" i="1"/>
  <c r="GP21" i="1"/>
  <c r="GN17" i="1"/>
  <c r="GO17" i="1"/>
  <c r="GP17" i="1"/>
  <c r="GN13" i="1"/>
  <c r="GO13" i="1"/>
  <c r="GP13" i="1"/>
  <c r="GN9" i="1"/>
  <c r="GO9" i="1"/>
  <c r="GP9" i="1"/>
  <c r="GP243" i="1"/>
  <c r="GO242" i="1"/>
  <c r="GN241" i="1"/>
  <c r="GO238" i="1"/>
  <c r="GN237" i="1"/>
  <c r="GP235" i="1"/>
  <c r="GO234" i="1"/>
  <c r="GN233" i="1"/>
  <c r="GP231" i="1"/>
  <c r="GO230" i="1"/>
  <c r="GN229" i="1"/>
  <c r="GP227" i="1"/>
  <c r="GO226" i="1"/>
  <c r="GN225" i="1"/>
  <c r="GP223" i="1"/>
  <c r="GO222" i="1"/>
  <c r="GN221" i="1"/>
  <c r="GP219" i="1"/>
  <c r="GO218" i="1"/>
  <c r="GN217" i="1"/>
  <c r="GP215" i="1"/>
  <c r="GO214" i="1"/>
  <c r="GN213" i="1"/>
  <c r="GP211" i="1"/>
  <c r="GO210" i="1"/>
  <c r="GN209" i="1"/>
  <c r="GP207" i="1"/>
  <c r="GO206" i="1"/>
  <c r="GN205" i="1"/>
  <c r="GP203" i="1"/>
  <c r="GO201" i="1"/>
  <c r="GN196" i="1"/>
  <c r="GO193" i="1"/>
  <c r="GP190" i="1"/>
  <c r="GN188" i="1"/>
  <c r="GO185" i="1"/>
  <c r="GN180" i="1"/>
  <c r="GO177" i="1"/>
  <c r="GP174" i="1"/>
  <c r="GN172" i="1"/>
  <c r="GO169" i="1"/>
  <c r="GN164" i="1"/>
  <c r="GO161" i="1"/>
  <c r="GP158" i="1"/>
  <c r="GN156" i="1"/>
  <c r="GO153" i="1"/>
  <c r="GP150" i="1"/>
  <c r="GN148" i="1"/>
  <c r="GO145" i="1"/>
  <c r="GN140" i="1"/>
  <c r="GO137" i="1"/>
  <c r="GP134" i="1"/>
  <c r="GN132" i="1"/>
  <c r="GO129" i="1"/>
  <c r="GN124" i="1"/>
  <c r="GO121" i="1"/>
  <c r="GP117" i="1"/>
  <c r="GN114" i="1"/>
  <c r="GN194" i="1"/>
  <c r="GO194" i="1"/>
  <c r="GN178" i="1"/>
  <c r="GO178" i="1"/>
  <c r="GN166" i="1"/>
  <c r="GO166" i="1"/>
  <c r="GN154" i="1"/>
  <c r="GO154" i="1"/>
  <c r="GN142" i="1"/>
  <c r="GO142" i="1"/>
  <c r="GN126" i="1"/>
  <c r="GO126" i="1"/>
  <c r="GO94" i="1"/>
  <c r="GP94" i="1"/>
  <c r="GO82" i="1"/>
  <c r="GP82" i="1"/>
  <c r="GO70" i="1"/>
  <c r="GP70" i="1"/>
  <c r="GN70" i="1"/>
  <c r="GO54" i="1"/>
  <c r="GP54" i="1"/>
  <c r="GN54" i="1"/>
  <c r="GE235" i="1"/>
  <c r="GO120" i="1"/>
  <c r="GP120" i="1"/>
  <c r="GN112" i="1"/>
  <c r="GO112" i="1"/>
  <c r="GP112" i="1"/>
  <c r="GN108" i="1"/>
  <c r="GO108" i="1"/>
  <c r="GN104" i="1"/>
  <c r="GO104" i="1"/>
  <c r="GN100" i="1"/>
  <c r="GO100" i="1"/>
  <c r="GP100" i="1"/>
  <c r="GN96" i="1"/>
  <c r="GO96" i="1"/>
  <c r="GP96" i="1"/>
  <c r="GN92" i="1"/>
  <c r="GO92" i="1"/>
  <c r="GN88" i="1"/>
  <c r="GO88" i="1"/>
  <c r="GN84" i="1"/>
  <c r="GO84" i="1"/>
  <c r="GP84" i="1"/>
  <c r="GN80" i="1"/>
  <c r="GO80" i="1"/>
  <c r="GP80" i="1"/>
  <c r="GN76" i="1"/>
  <c r="GO76" i="1"/>
  <c r="GN72" i="1"/>
  <c r="GO72" i="1"/>
  <c r="GN68" i="1"/>
  <c r="GO68" i="1"/>
  <c r="GP68" i="1"/>
  <c r="GN64" i="1"/>
  <c r="GO64" i="1"/>
  <c r="GP64" i="1"/>
  <c r="GN60" i="1"/>
  <c r="GO60" i="1"/>
  <c r="GN56" i="1"/>
  <c r="GO56" i="1"/>
  <c r="GN52" i="1"/>
  <c r="GO52" i="1"/>
  <c r="GP52" i="1"/>
  <c r="GN48" i="1"/>
  <c r="GO48" i="1"/>
  <c r="GP48" i="1"/>
  <c r="GN44" i="1"/>
  <c r="GO44" i="1"/>
  <c r="GN40" i="1"/>
  <c r="GO40" i="1"/>
  <c r="GN36" i="1"/>
  <c r="GO36" i="1"/>
  <c r="GP36" i="1"/>
  <c r="GN32" i="1"/>
  <c r="GO32" i="1"/>
  <c r="GP32" i="1"/>
  <c r="GN28" i="1"/>
  <c r="GO28" i="1"/>
  <c r="GN24" i="1"/>
  <c r="GO24" i="1"/>
  <c r="GN20" i="1"/>
  <c r="GO20" i="1"/>
  <c r="GP20" i="1"/>
  <c r="GN16" i="1"/>
  <c r="GO16" i="1"/>
  <c r="GP16" i="1"/>
  <c r="GN12" i="1"/>
  <c r="GO12" i="1"/>
  <c r="GN8" i="1"/>
  <c r="GO243" i="1"/>
  <c r="GN242" i="1"/>
  <c r="GO239" i="1"/>
  <c r="GN238" i="1"/>
  <c r="GP236" i="1"/>
  <c r="GO235" i="1"/>
  <c r="GN234" i="1"/>
  <c r="GP232" i="1"/>
  <c r="GO231" i="1"/>
  <c r="GN230" i="1"/>
  <c r="GP228" i="1"/>
  <c r="GO227" i="1"/>
  <c r="GN226" i="1"/>
  <c r="GP224" i="1"/>
  <c r="GO223" i="1"/>
  <c r="GN222" i="1"/>
  <c r="GP220" i="1"/>
  <c r="GO219" i="1"/>
  <c r="GN218" i="1"/>
  <c r="GP216" i="1"/>
  <c r="GO215" i="1"/>
  <c r="GN214" i="1"/>
  <c r="GP212" i="1"/>
  <c r="GO211" i="1"/>
  <c r="GN210" i="1"/>
  <c r="GP208" i="1"/>
  <c r="GO207" i="1"/>
  <c r="GN206" i="1"/>
  <c r="GP204" i="1"/>
  <c r="GN203" i="1"/>
  <c r="GO200" i="1"/>
  <c r="GP197" i="1"/>
  <c r="GO192" i="1"/>
  <c r="GP189" i="1"/>
  <c r="GO184" i="1"/>
  <c r="GP181" i="1"/>
  <c r="GO176" i="1"/>
  <c r="GP173" i="1"/>
  <c r="GO168" i="1"/>
  <c r="GP165" i="1"/>
  <c r="GO160" i="1"/>
  <c r="GO152" i="1"/>
  <c r="GP149" i="1"/>
  <c r="GO144" i="1"/>
  <c r="GP141" i="1"/>
  <c r="GO136" i="1"/>
  <c r="GP133" i="1"/>
  <c r="GO128" i="1"/>
  <c r="GP125" i="1"/>
  <c r="GN120" i="1"/>
  <c r="GO116" i="1"/>
  <c r="GP88" i="1"/>
  <c r="GP56" i="1"/>
  <c r="GN46" i="1"/>
  <c r="GP24" i="1"/>
  <c r="GN198" i="1"/>
  <c r="GO198" i="1"/>
  <c r="GN186" i="1"/>
  <c r="GO186" i="1"/>
  <c r="GN182" i="1"/>
  <c r="GO182" i="1"/>
  <c r="GN170" i="1"/>
  <c r="GO170" i="1"/>
  <c r="GN162" i="1"/>
  <c r="GO162" i="1"/>
  <c r="GN146" i="1"/>
  <c r="GO146" i="1"/>
  <c r="GN138" i="1"/>
  <c r="GO138" i="1"/>
  <c r="GN130" i="1"/>
  <c r="GO130" i="1"/>
  <c r="GO118" i="1"/>
  <c r="GP118" i="1"/>
  <c r="GO110" i="1"/>
  <c r="GP110" i="1"/>
  <c r="GO102" i="1"/>
  <c r="GP102" i="1"/>
  <c r="GN102" i="1"/>
  <c r="GO90" i="1"/>
  <c r="GP90" i="1"/>
  <c r="GN90" i="1"/>
  <c r="GO78" i="1"/>
  <c r="GP78" i="1"/>
  <c r="GO74" i="1"/>
  <c r="GP74" i="1"/>
  <c r="GN74" i="1"/>
  <c r="GO62" i="1"/>
  <c r="GP62" i="1"/>
  <c r="GO50" i="1"/>
  <c r="GP50" i="1"/>
  <c r="GO42" i="1"/>
  <c r="GP42" i="1"/>
  <c r="GN42" i="1"/>
  <c r="GO38" i="1"/>
  <c r="GP38" i="1"/>
  <c r="GN38" i="1"/>
  <c r="GO30" i="1"/>
  <c r="GP30" i="1"/>
  <c r="GO22" i="1"/>
  <c r="GP22" i="1"/>
  <c r="GN22" i="1"/>
  <c r="GO18" i="1"/>
  <c r="GP18" i="1"/>
  <c r="GO14" i="1"/>
  <c r="GP14" i="1"/>
  <c r="GO10" i="1"/>
  <c r="GN10" i="1"/>
  <c r="GN118" i="1"/>
  <c r="GP114" i="1"/>
  <c r="GN94" i="1"/>
  <c r="GE215" i="1"/>
  <c r="GO199" i="1"/>
  <c r="GP199" i="1"/>
  <c r="GO195" i="1"/>
  <c r="GP195" i="1"/>
  <c r="GO191" i="1"/>
  <c r="GP191" i="1"/>
  <c r="GO187" i="1"/>
  <c r="GP187" i="1"/>
  <c r="GO183" i="1"/>
  <c r="GP183" i="1"/>
  <c r="GO179" i="1"/>
  <c r="GP179" i="1"/>
  <c r="GO175" i="1"/>
  <c r="GP175" i="1"/>
  <c r="GO171" i="1"/>
  <c r="GP171" i="1"/>
  <c r="GO167" i="1"/>
  <c r="GP167" i="1"/>
  <c r="GO163" i="1"/>
  <c r="GP163" i="1"/>
  <c r="GO159" i="1"/>
  <c r="GP159" i="1"/>
  <c r="GO155" i="1"/>
  <c r="GO151" i="1"/>
  <c r="GP151" i="1"/>
  <c r="GO147" i="1"/>
  <c r="GP147" i="1"/>
  <c r="GO143" i="1"/>
  <c r="GP143" i="1"/>
  <c r="GO139" i="1"/>
  <c r="GP139" i="1"/>
  <c r="GO135" i="1"/>
  <c r="GP135" i="1"/>
  <c r="GO131" i="1"/>
  <c r="GP131" i="1"/>
  <c r="GO127" i="1"/>
  <c r="GP127" i="1"/>
  <c r="GO123" i="1"/>
  <c r="GP123" i="1"/>
  <c r="GP119" i="1"/>
  <c r="GN119" i="1"/>
  <c r="GP115" i="1"/>
  <c r="GN115" i="1"/>
  <c r="GO115" i="1"/>
  <c r="GP111" i="1"/>
  <c r="GN111" i="1"/>
  <c r="GO111" i="1"/>
  <c r="GP107" i="1"/>
  <c r="GN107" i="1"/>
  <c r="GO107" i="1"/>
  <c r="GP103" i="1"/>
  <c r="GN103" i="1"/>
  <c r="GP99" i="1"/>
  <c r="GN99" i="1"/>
  <c r="GP95" i="1"/>
  <c r="GN95" i="1"/>
  <c r="GO95" i="1"/>
  <c r="GP91" i="1"/>
  <c r="GN91" i="1"/>
  <c r="GO91" i="1"/>
  <c r="GP87" i="1"/>
  <c r="GN87" i="1"/>
  <c r="GP83" i="1"/>
  <c r="GN83" i="1"/>
  <c r="GP79" i="1"/>
  <c r="GN79" i="1"/>
  <c r="GO79" i="1"/>
  <c r="GP75" i="1"/>
  <c r="GN75" i="1"/>
  <c r="GO75" i="1"/>
  <c r="GP71" i="1"/>
  <c r="GN71" i="1"/>
  <c r="GP67" i="1"/>
  <c r="GN67" i="1"/>
  <c r="GP63" i="1"/>
  <c r="GN63" i="1"/>
  <c r="GO63" i="1"/>
  <c r="GP59" i="1"/>
  <c r="GN59" i="1"/>
  <c r="GO59" i="1"/>
  <c r="GP55" i="1"/>
  <c r="GN55" i="1"/>
  <c r="GP51" i="1"/>
  <c r="GN51" i="1"/>
  <c r="GP47" i="1"/>
  <c r="GN47" i="1"/>
  <c r="GO47" i="1"/>
  <c r="GP43" i="1"/>
  <c r="GN43" i="1"/>
  <c r="GO43" i="1"/>
  <c r="GP39" i="1"/>
  <c r="GN39" i="1"/>
  <c r="GP35" i="1"/>
  <c r="GN35" i="1"/>
  <c r="GP31" i="1"/>
  <c r="GN31" i="1"/>
  <c r="GO31" i="1"/>
  <c r="GP27" i="1"/>
  <c r="GN27" i="1"/>
  <c r="GO27" i="1"/>
  <c r="GP23" i="1"/>
  <c r="GN23" i="1"/>
  <c r="GP19" i="1"/>
  <c r="GN19" i="1"/>
  <c r="GP15" i="1"/>
  <c r="GN15" i="1"/>
  <c r="GO15" i="1"/>
  <c r="GN11" i="1"/>
  <c r="GO11" i="1"/>
  <c r="GP202" i="1"/>
  <c r="GN200" i="1"/>
  <c r="GO197" i="1"/>
  <c r="GP194" i="1"/>
  <c r="GN192" i="1"/>
  <c r="GO189" i="1"/>
  <c r="GP186" i="1"/>
  <c r="GN184" i="1"/>
  <c r="GO181" i="1"/>
  <c r="GP178" i="1"/>
  <c r="GN176" i="1"/>
  <c r="GO173" i="1"/>
  <c r="GP170" i="1"/>
  <c r="GN168" i="1"/>
  <c r="GO165" i="1"/>
  <c r="GP162" i="1"/>
  <c r="GN160" i="1"/>
  <c r="GO157" i="1"/>
  <c r="GP154" i="1"/>
  <c r="GN152" i="1"/>
  <c r="GO149" i="1"/>
  <c r="GN144" i="1"/>
  <c r="GO141" i="1"/>
  <c r="GP138" i="1"/>
  <c r="GN136" i="1"/>
  <c r="GO133" i="1"/>
  <c r="GP130" i="1"/>
  <c r="GN128" i="1"/>
  <c r="GO125" i="1"/>
  <c r="GP122" i="1"/>
  <c r="GO119" i="1"/>
  <c r="GN116" i="1"/>
  <c r="GP108" i="1"/>
  <c r="GN98" i="1"/>
  <c r="GO87" i="1"/>
  <c r="GP76" i="1"/>
  <c r="GN66" i="1"/>
  <c r="GO55" i="1"/>
  <c r="GP44" i="1"/>
  <c r="GN34" i="1"/>
  <c r="GO23" i="1"/>
  <c r="GP12" i="1"/>
  <c r="GF198" i="1"/>
  <c r="GE243" i="1"/>
  <c r="GE227" i="1"/>
  <c r="GE211" i="1"/>
  <c r="GG186" i="1"/>
  <c r="GG162" i="1"/>
  <c r="GE142" i="1"/>
  <c r="GE223" i="1"/>
  <c r="GF206" i="1"/>
  <c r="GG182" i="1"/>
  <c r="GE158" i="1"/>
  <c r="GE138" i="1"/>
  <c r="GE219" i="1"/>
  <c r="GF202" i="1"/>
  <c r="GE178" i="1"/>
  <c r="GE154" i="1"/>
  <c r="GG131" i="1"/>
  <c r="GE192" i="1"/>
  <c r="GG172" i="1"/>
  <c r="GG147" i="1"/>
  <c r="GF126" i="1"/>
  <c r="GF232" i="1"/>
  <c r="GG226" i="1"/>
  <c r="GG222" i="1"/>
  <c r="GG218" i="1"/>
  <c r="GG214" i="1"/>
  <c r="GG210" i="1"/>
  <c r="GE206" i="1"/>
  <c r="GE202" i="1"/>
  <c r="GG195" i="1"/>
  <c r="GF190" i="1"/>
  <c r="GF186" i="1"/>
  <c r="GF182" i="1"/>
  <c r="GE176" i="1"/>
  <c r="GG170" i="1"/>
  <c r="GG166" i="1"/>
  <c r="GE162" i="1"/>
  <c r="GG156" i="1"/>
  <c r="GF151" i="1"/>
  <c r="GG140" i="1"/>
  <c r="GF135" i="1"/>
  <c r="GG130" i="1"/>
  <c r="GE126" i="1"/>
  <c r="GE231" i="1"/>
  <c r="GF226" i="1"/>
  <c r="GF222" i="1"/>
  <c r="GF218" i="1"/>
  <c r="GF214" i="1"/>
  <c r="GF210" i="1"/>
  <c r="GG204" i="1"/>
  <c r="GF199" i="1"/>
  <c r="GG194" i="1"/>
  <c r="GE190" i="1"/>
  <c r="GG179" i="1"/>
  <c r="GF174" i="1"/>
  <c r="GF170" i="1"/>
  <c r="GF166" i="1"/>
  <c r="GE160" i="1"/>
  <c r="GG154" i="1"/>
  <c r="GG150" i="1"/>
  <c r="GE144" i="1"/>
  <c r="GG138" i="1"/>
  <c r="GG134" i="1"/>
  <c r="GE130" i="1"/>
  <c r="GG124" i="1"/>
  <c r="GF8" i="1"/>
  <c r="GF236" i="1"/>
  <c r="GF228" i="1"/>
  <c r="GF224" i="1"/>
  <c r="GF220" i="1"/>
  <c r="GF216" i="1"/>
  <c r="GF212" i="1"/>
  <c r="GE208" i="1"/>
  <c r="GG198" i="1"/>
  <c r="GE194" i="1"/>
  <c r="GG188" i="1"/>
  <c r="GF183" i="1"/>
  <c r="GG178" i="1"/>
  <c r="GE174" i="1"/>
  <c r="GG163" i="1"/>
  <c r="GF158" i="1"/>
  <c r="GF150" i="1"/>
  <c r="GF142" i="1"/>
  <c r="GF134" i="1"/>
  <c r="GE128" i="1"/>
  <c r="GG233" i="1"/>
  <c r="GE233" i="1"/>
  <c r="GF233" i="1"/>
  <c r="GG225" i="1"/>
  <c r="GE225" i="1"/>
  <c r="GF225" i="1"/>
  <c r="GE213" i="1"/>
  <c r="GG213" i="1"/>
  <c r="GF213" i="1"/>
  <c r="GG205" i="1"/>
  <c r="GE205" i="1"/>
  <c r="GF205" i="1"/>
  <c r="GG197" i="1"/>
  <c r="GF197" i="1"/>
  <c r="GE197" i="1"/>
  <c r="GG189" i="1"/>
  <c r="GE189" i="1"/>
  <c r="GF189" i="1"/>
  <c r="GG177" i="1"/>
  <c r="GE177" i="1"/>
  <c r="GF177" i="1"/>
  <c r="GG169" i="1"/>
  <c r="GF169" i="1"/>
  <c r="GE169" i="1"/>
  <c r="GG161" i="1"/>
  <c r="GE161" i="1"/>
  <c r="GF161" i="1"/>
  <c r="GG153" i="1"/>
  <c r="GF153" i="1"/>
  <c r="GE153" i="1"/>
  <c r="GF137" i="1"/>
  <c r="GE137" i="1"/>
  <c r="GG129" i="1"/>
  <c r="GE129" i="1"/>
  <c r="GF129" i="1"/>
  <c r="GE121" i="1"/>
  <c r="GF121" i="1"/>
  <c r="GG121" i="1"/>
  <c r="GE109" i="1"/>
  <c r="GF109" i="1"/>
  <c r="GG109" i="1"/>
  <c r="GE101" i="1"/>
  <c r="GF101" i="1"/>
  <c r="GG101" i="1"/>
  <c r="GE93" i="1"/>
  <c r="GF93" i="1"/>
  <c r="GG93" i="1"/>
  <c r="GE89" i="1"/>
  <c r="GF89" i="1"/>
  <c r="GG89" i="1"/>
  <c r="GE81" i="1"/>
  <c r="GF81" i="1"/>
  <c r="GG81" i="1"/>
  <c r="GE73" i="1"/>
  <c r="GF73" i="1"/>
  <c r="GG73" i="1"/>
  <c r="GE65" i="1"/>
  <c r="GF65" i="1"/>
  <c r="GG65" i="1"/>
  <c r="GE53" i="1"/>
  <c r="GF53" i="1"/>
  <c r="GG53" i="1"/>
  <c r="GE241" i="1"/>
  <c r="GF241" i="1"/>
  <c r="GG237" i="1"/>
  <c r="GE237" i="1"/>
  <c r="GF237" i="1"/>
  <c r="GE229" i="1"/>
  <c r="GF229" i="1"/>
  <c r="GG229" i="1"/>
  <c r="GE221" i="1"/>
  <c r="GG221" i="1"/>
  <c r="GF221" i="1"/>
  <c r="GE217" i="1"/>
  <c r="GF217" i="1"/>
  <c r="GG217" i="1"/>
  <c r="GE209" i="1"/>
  <c r="GF209" i="1"/>
  <c r="GG209" i="1"/>
  <c r="GG201" i="1"/>
  <c r="GF201" i="1"/>
  <c r="GE201" i="1"/>
  <c r="GG193" i="1"/>
  <c r="GE193" i="1"/>
  <c r="GF193" i="1"/>
  <c r="GG185" i="1"/>
  <c r="GF185" i="1"/>
  <c r="GE185" i="1"/>
  <c r="GG181" i="1"/>
  <c r="GE181" i="1"/>
  <c r="GF181" i="1"/>
  <c r="GG173" i="1"/>
  <c r="GE173" i="1"/>
  <c r="GF173" i="1"/>
  <c r="GG165" i="1"/>
  <c r="GE165" i="1"/>
  <c r="GF165" i="1"/>
  <c r="GE157" i="1"/>
  <c r="GF157" i="1"/>
  <c r="GG149" i="1"/>
  <c r="GF149" i="1"/>
  <c r="GE149" i="1"/>
  <c r="GG145" i="1"/>
  <c r="GE145" i="1"/>
  <c r="GF145" i="1"/>
  <c r="GG141" i="1"/>
  <c r="GE141" i="1"/>
  <c r="GF141" i="1"/>
  <c r="GG133" i="1"/>
  <c r="GE133" i="1"/>
  <c r="GF133" i="1"/>
  <c r="GG125" i="1"/>
  <c r="GE125" i="1"/>
  <c r="GF125" i="1"/>
  <c r="GE117" i="1"/>
  <c r="GF117" i="1"/>
  <c r="GG117" i="1"/>
  <c r="GE113" i="1"/>
  <c r="GF113" i="1"/>
  <c r="GG113" i="1"/>
  <c r="GE105" i="1"/>
  <c r="GF105" i="1"/>
  <c r="GG105" i="1"/>
  <c r="GE97" i="1"/>
  <c r="GF97" i="1"/>
  <c r="GG97" i="1"/>
  <c r="GE85" i="1"/>
  <c r="GF85" i="1"/>
  <c r="GE77" i="1"/>
  <c r="GF77" i="1"/>
  <c r="GG77" i="1"/>
  <c r="GE69" i="1"/>
  <c r="GF69" i="1"/>
  <c r="GG69" i="1"/>
  <c r="GE61" i="1"/>
  <c r="GF61" i="1"/>
  <c r="GG61" i="1"/>
  <c r="GE57" i="1"/>
  <c r="GF57" i="1"/>
  <c r="GG57" i="1"/>
  <c r="GE49" i="1"/>
  <c r="GF49" i="1"/>
  <c r="GG49" i="1"/>
  <c r="GE45" i="1"/>
  <c r="GF45" i="1"/>
  <c r="GG45" i="1"/>
  <c r="GE41" i="1"/>
  <c r="GF41" i="1"/>
  <c r="GG41" i="1"/>
  <c r="GE37" i="1"/>
  <c r="GF37" i="1"/>
  <c r="GG37" i="1"/>
  <c r="GE33" i="1"/>
  <c r="GF33" i="1"/>
  <c r="GG33" i="1"/>
  <c r="GE29" i="1"/>
  <c r="GF29" i="1"/>
  <c r="GG29" i="1"/>
  <c r="GE25" i="1"/>
  <c r="GF25" i="1"/>
  <c r="GG25" i="1"/>
  <c r="GE13" i="1"/>
  <c r="GF13" i="1"/>
  <c r="GG13" i="1"/>
  <c r="FW168" i="1"/>
  <c r="GE120" i="1"/>
  <c r="GF120" i="1"/>
  <c r="GE116" i="1"/>
  <c r="GF116" i="1"/>
  <c r="GG116" i="1"/>
  <c r="GE112" i="1"/>
  <c r="GF112" i="1"/>
  <c r="GE108" i="1"/>
  <c r="GF108" i="1"/>
  <c r="GE104" i="1"/>
  <c r="GF104" i="1"/>
  <c r="GE100" i="1"/>
  <c r="GF100" i="1"/>
  <c r="GG100" i="1"/>
  <c r="GE96" i="1"/>
  <c r="GF96" i="1"/>
  <c r="GE92" i="1"/>
  <c r="GF92" i="1"/>
  <c r="GE88" i="1"/>
  <c r="GF88" i="1"/>
  <c r="GE84" i="1"/>
  <c r="GF84" i="1"/>
  <c r="GG84" i="1"/>
  <c r="GE80" i="1"/>
  <c r="GF80" i="1"/>
  <c r="GE76" i="1"/>
  <c r="GF76" i="1"/>
  <c r="GE72" i="1"/>
  <c r="GF72" i="1"/>
  <c r="GE68" i="1"/>
  <c r="GF68" i="1"/>
  <c r="GG68" i="1"/>
  <c r="GE64" i="1"/>
  <c r="GF64" i="1"/>
  <c r="GE60" i="1"/>
  <c r="GF60" i="1"/>
  <c r="GE56" i="1"/>
  <c r="GF56" i="1"/>
  <c r="GE52" i="1"/>
  <c r="GF52" i="1"/>
  <c r="GG52" i="1"/>
  <c r="GE48" i="1"/>
  <c r="GF48" i="1"/>
  <c r="GE44" i="1"/>
  <c r="GF44" i="1"/>
  <c r="GE40" i="1"/>
  <c r="GF40" i="1"/>
  <c r="GE36" i="1"/>
  <c r="GF36" i="1"/>
  <c r="GG36" i="1"/>
  <c r="GE32" i="1"/>
  <c r="GF32" i="1"/>
  <c r="GE28" i="1"/>
  <c r="GF28" i="1"/>
  <c r="GE24" i="1"/>
  <c r="GF24" i="1"/>
  <c r="GE20" i="1"/>
  <c r="GF20" i="1"/>
  <c r="GG20" i="1"/>
  <c r="GE16" i="1"/>
  <c r="GF16" i="1"/>
  <c r="GE12" i="1"/>
  <c r="GF12" i="1"/>
  <c r="GG8" i="1"/>
  <c r="GG242" i="1"/>
  <c r="GE240" i="1"/>
  <c r="GG238" i="1"/>
  <c r="GE236" i="1"/>
  <c r="GG234" i="1"/>
  <c r="GE232" i="1"/>
  <c r="GG230" i="1"/>
  <c r="GE228" i="1"/>
  <c r="GE224" i="1"/>
  <c r="GE220" i="1"/>
  <c r="GE216" i="1"/>
  <c r="GE212" i="1"/>
  <c r="GG207" i="1"/>
  <c r="GE204" i="1"/>
  <c r="GG200" i="1"/>
  <c r="GF195" i="1"/>
  <c r="GG191" i="1"/>
  <c r="GE188" i="1"/>
  <c r="GG184" i="1"/>
  <c r="GF179" i="1"/>
  <c r="GG175" i="1"/>
  <c r="GE172" i="1"/>
  <c r="GG168" i="1"/>
  <c r="GF163" i="1"/>
  <c r="GG159" i="1"/>
  <c r="GE156" i="1"/>
  <c r="GG152" i="1"/>
  <c r="GF147" i="1"/>
  <c r="GG143" i="1"/>
  <c r="GE140" i="1"/>
  <c r="GG136" i="1"/>
  <c r="GF131" i="1"/>
  <c r="GG127" i="1"/>
  <c r="GE124" i="1"/>
  <c r="GG112" i="1"/>
  <c r="GG104" i="1"/>
  <c r="GG76" i="1"/>
  <c r="GG48" i="1"/>
  <c r="GG40" i="1"/>
  <c r="GG12" i="1"/>
  <c r="GE17" i="1"/>
  <c r="GF17" i="1"/>
  <c r="GG17" i="1"/>
  <c r="GG119" i="1"/>
  <c r="GE119" i="1"/>
  <c r="GG115" i="1"/>
  <c r="GE115" i="1"/>
  <c r="GG111" i="1"/>
  <c r="GE111" i="1"/>
  <c r="GF111" i="1"/>
  <c r="GE107" i="1"/>
  <c r="GG103" i="1"/>
  <c r="GE103" i="1"/>
  <c r="GG99" i="1"/>
  <c r="GE99" i="1"/>
  <c r="GG95" i="1"/>
  <c r="GE95" i="1"/>
  <c r="GF95" i="1"/>
  <c r="GG91" i="1"/>
  <c r="GE91" i="1"/>
  <c r="GG87" i="1"/>
  <c r="GE87" i="1"/>
  <c r="GG83" i="1"/>
  <c r="GE83" i="1"/>
  <c r="GG79" i="1"/>
  <c r="GE79" i="1"/>
  <c r="GF79" i="1"/>
  <c r="GG75" i="1"/>
  <c r="GE75" i="1"/>
  <c r="GG71" i="1"/>
  <c r="GE71" i="1"/>
  <c r="GG67" i="1"/>
  <c r="GE67" i="1"/>
  <c r="GG63" i="1"/>
  <c r="GE63" i="1"/>
  <c r="GF63" i="1"/>
  <c r="GG59" i="1"/>
  <c r="GE59" i="1"/>
  <c r="GG55" i="1"/>
  <c r="GE55" i="1"/>
  <c r="GG51" i="1"/>
  <c r="GE51" i="1"/>
  <c r="GG47" i="1"/>
  <c r="GE47" i="1"/>
  <c r="GF47" i="1"/>
  <c r="GG43" i="1"/>
  <c r="GE43" i="1"/>
  <c r="GG39" i="1"/>
  <c r="GE39" i="1"/>
  <c r="GG35" i="1"/>
  <c r="GE35" i="1"/>
  <c r="GG31" i="1"/>
  <c r="GE31" i="1"/>
  <c r="GF31" i="1"/>
  <c r="GG27" i="1"/>
  <c r="GE27" i="1"/>
  <c r="GG23" i="1"/>
  <c r="GE23" i="1"/>
  <c r="GG19" i="1"/>
  <c r="GE19" i="1"/>
  <c r="GG15" i="1"/>
  <c r="GE15" i="1"/>
  <c r="GF15" i="1"/>
  <c r="GE9" i="1"/>
  <c r="GF9" i="1"/>
  <c r="GG9" i="1"/>
  <c r="GG243" i="1"/>
  <c r="GF242" i="1"/>
  <c r="GF238" i="1"/>
  <c r="GG235" i="1"/>
  <c r="GF234" i="1"/>
  <c r="GG231" i="1"/>
  <c r="GF230" i="1"/>
  <c r="GG227" i="1"/>
  <c r="GG223" i="1"/>
  <c r="GG219" i="1"/>
  <c r="GG215" i="1"/>
  <c r="GG211" i="1"/>
  <c r="GF207" i="1"/>
  <c r="GG203" i="1"/>
  <c r="GE200" i="1"/>
  <c r="GG196" i="1"/>
  <c r="GF191" i="1"/>
  <c r="GG187" i="1"/>
  <c r="GE184" i="1"/>
  <c r="GG180" i="1"/>
  <c r="GF175" i="1"/>
  <c r="GG171" i="1"/>
  <c r="GE168" i="1"/>
  <c r="GG164" i="1"/>
  <c r="GF159" i="1"/>
  <c r="GE152" i="1"/>
  <c r="GG148" i="1"/>
  <c r="GF143" i="1"/>
  <c r="GG139" i="1"/>
  <c r="GE136" i="1"/>
  <c r="GG132" i="1"/>
  <c r="GF127" i="1"/>
  <c r="GG123" i="1"/>
  <c r="GF103" i="1"/>
  <c r="GG96" i="1"/>
  <c r="GG88" i="1"/>
  <c r="GF75" i="1"/>
  <c r="GF67" i="1"/>
  <c r="GG60" i="1"/>
  <c r="GF39" i="1"/>
  <c r="GG32" i="1"/>
  <c r="GG24" i="1"/>
  <c r="GE21" i="1"/>
  <c r="GF21" i="1"/>
  <c r="GG21" i="1"/>
  <c r="FW124" i="1"/>
  <c r="GF122" i="1"/>
  <c r="GG122" i="1"/>
  <c r="GE122" i="1"/>
  <c r="GF118" i="1"/>
  <c r="GG118" i="1"/>
  <c r="GF114" i="1"/>
  <c r="GG114" i="1"/>
  <c r="GF110" i="1"/>
  <c r="GG110" i="1"/>
  <c r="GF106" i="1"/>
  <c r="GG106" i="1"/>
  <c r="GE106" i="1"/>
  <c r="GF102" i="1"/>
  <c r="GG102" i="1"/>
  <c r="GF98" i="1"/>
  <c r="GG98" i="1"/>
  <c r="GF94" i="1"/>
  <c r="GG94" i="1"/>
  <c r="GF90" i="1"/>
  <c r="GG90" i="1"/>
  <c r="GE90" i="1"/>
  <c r="GF86" i="1"/>
  <c r="GG86" i="1"/>
  <c r="GF82" i="1"/>
  <c r="GG82" i="1"/>
  <c r="GF78" i="1"/>
  <c r="GG78" i="1"/>
  <c r="GF74" i="1"/>
  <c r="GG74" i="1"/>
  <c r="GE74" i="1"/>
  <c r="GF70" i="1"/>
  <c r="GG70" i="1"/>
  <c r="GF66" i="1"/>
  <c r="GG66" i="1"/>
  <c r="GF62" i="1"/>
  <c r="GG62" i="1"/>
  <c r="GF58" i="1"/>
  <c r="GG58" i="1"/>
  <c r="GE58" i="1"/>
  <c r="GF54" i="1"/>
  <c r="GG54" i="1"/>
  <c r="GF50" i="1"/>
  <c r="GG50" i="1"/>
  <c r="GF46" i="1"/>
  <c r="GG46" i="1"/>
  <c r="GF42" i="1"/>
  <c r="GG42" i="1"/>
  <c r="GE42" i="1"/>
  <c r="GF38" i="1"/>
  <c r="GG38" i="1"/>
  <c r="GF34" i="1"/>
  <c r="GG34" i="1"/>
  <c r="GF30" i="1"/>
  <c r="GG30" i="1"/>
  <c r="GF26" i="1"/>
  <c r="GG26" i="1"/>
  <c r="GE26" i="1"/>
  <c r="GF22" i="1"/>
  <c r="GG22" i="1"/>
  <c r="GF18" i="1"/>
  <c r="GG18" i="1"/>
  <c r="GF14" i="1"/>
  <c r="GG14" i="1"/>
  <c r="GG208" i="1"/>
  <c r="GF203" i="1"/>
  <c r="GG199" i="1"/>
  <c r="GE196" i="1"/>
  <c r="GG192" i="1"/>
  <c r="GF187" i="1"/>
  <c r="GG183" i="1"/>
  <c r="GE180" i="1"/>
  <c r="GG176" i="1"/>
  <c r="GF171" i="1"/>
  <c r="GG167" i="1"/>
  <c r="GE164" i="1"/>
  <c r="GG160" i="1"/>
  <c r="GF155" i="1"/>
  <c r="GG151" i="1"/>
  <c r="GE148" i="1"/>
  <c r="GG144" i="1"/>
  <c r="GF139" i="1"/>
  <c r="GG135" i="1"/>
  <c r="GE132" i="1"/>
  <c r="GG128" i="1"/>
  <c r="GF123" i="1"/>
  <c r="GF115" i="1"/>
  <c r="GG108" i="1"/>
  <c r="GE102" i="1"/>
  <c r="GE94" i="1"/>
  <c r="GF87" i="1"/>
  <c r="GG80" i="1"/>
  <c r="GG72" i="1"/>
  <c r="GE66" i="1"/>
  <c r="GF59" i="1"/>
  <c r="GF51" i="1"/>
  <c r="GG44" i="1"/>
  <c r="GE38" i="1"/>
  <c r="GE30" i="1"/>
  <c r="GF23" i="1"/>
  <c r="GG16" i="1"/>
  <c r="FV234" i="1"/>
  <c r="FV202" i="1"/>
  <c r="FX148" i="1"/>
  <c r="FV226" i="1"/>
  <c r="FV194" i="1"/>
  <c r="FV210" i="1"/>
  <c r="FV218" i="1"/>
  <c r="FX184" i="1"/>
  <c r="FX132" i="1"/>
  <c r="FX189" i="1"/>
  <c r="FX232" i="1"/>
  <c r="FX224" i="1"/>
  <c r="FX216" i="1"/>
  <c r="FX208" i="1"/>
  <c r="FX200" i="1"/>
  <c r="FX193" i="1"/>
  <c r="FX188" i="1"/>
  <c r="FW139" i="1"/>
  <c r="FW132" i="1"/>
  <c r="FV124" i="1"/>
  <c r="FV8" i="1"/>
  <c r="FV238" i="1"/>
  <c r="FV230" i="1"/>
  <c r="FV222" i="1"/>
  <c r="FV214" i="1"/>
  <c r="FV206" i="1"/>
  <c r="FV198" i="1"/>
  <c r="FX192" i="1"/>
  <c r="FV186" i="1"/>
  <c r="FW176" i="1"/>
  <c r="FX164" i="1"/>
  <c r="FW156" i="1"/>
  <c r="FW151" i="1"/>
  <c r="FX120" i="1"/>
  <c r="FX113" i="1"/>
  <c r="FX106" i="1"/>
  <c r="FW243" i="1"/>
  <c r="FX236" i="1"/>
  <c r="FX228" i="1"/>
  <c r="FX220" i="1"/>
  <c r="FX212" i="1"/>
  <c r="FX204" i="1"/>
  <c r="FX196" i="1"/>
  <c r="FV190" i="1"/>
  <c r="FX185" i="1"/>
  <c r="FW160" i="1"/>
  <c r="FV151" i="1"/>
  <c r="FW120" i="1"/>
  <c r="FW113" i="1"/>
  <c r="FX231" i="1"/>
  <c r="FV231" i="1"/>
  <c r="FX215" i="1"/>
  <c r="FV215" i="1"/>
  <c r="FX203" i="1"/>
  <c r="FV203" i="1"/>
  <c r="FX187" i="1"/>
  <c r="FW187" i="1"/>
  <c r="FV187" i="1"/>
  <c r="FX163" i="1"/>
  <c r="FW163" i="1"/>
  <c r="FV163" i="1"/>
  <c r="FW203" i="1"/>
  <c r="FX235" i="1"/>
  <c r="FV235" i="1"/>
  <c r="FX219" i="1"/>
  <c r="FV219" i="1"/>
  <c r="FX207" i="1"/>
  <c r="FV207" i="1"/>
  <c r="FX191" i="1"/>
  <c r="FV191" i="1"/>
  <c r="FW191" i="1"/>
  <c r="FX179" i="1"/>
  <c r="FW179" i="1"/>
  <c r="FV179" i="1"/>
  <c r="FX171" i="1"/>
  <c r="FW171" i="1"/>
  <c r="FV171" i="1"/>
  <c r="FX159" i="1"/>
  <c r="FV159" i="1"/>
  <c r="FW159" i="1"/>
  <c r="FV149" i="1"/>
  <c r="FW149" i="1"/>
  <c r="FX149" i="1"/>
  <c r="FX135" i="1"/>
  <c r="FV135" i="1"/>
  <c r="FW135" i="1"/>
  <c r="FX127" i="1"/>
  <c r="FW127" i="1"/>
  <c r="FV127" i="1"/>
  <c r="FX119" i="1"/>
  <c r="FW119" i="1"/>
  <c r="FV119" i="1"/>
  <c r="FX111" i="1"/>
  <c r="FV111" i="1"/>
  <c r="FW111" i="1"/>
  <c r="FX103" i="1"/>
  <c r="FV103" i="1"/>
  <c r="FW103" i="1"/>
  <c r="FX99" i="1"/>
  <c r="FW99" i="1"/>
  <c r="FV99" i="1"/>
  <c r="FX95" i="1"/>
  <c r="FV95" i="1"/>
  <c r="FW95" i="1"/>
  <c r="FX91" i="1"/>
  <c r="FW91" i="1"/>
  <c r="FV91" i="1"/>
  <c r="FW82" i="1"/>
  <c r="FX82" i="1"/>
  <c r="FV82" i="1"/>
  <c r="FW78" i="1"/>
  <c r="FX78" i="1"/>
  <c r="FV78" i="1"/>
  <c r="FW74" i="1"/>
  <c r="FX74" i="1"/>
  <c r="FV74" i="1"/>
  <c r="FW70" i="1"/>
  <c r="FX70" i="1"/>
  <c r="FV70" i="1"/>
  <c r="FW66" i="1"/>
  <c r="FX66" i="1"/>
  <c r="FV66" i="1"/>
  <c r="FW62" i="1"/>
  <c r="FX62" i="1"/>
  <c r="FV62" i="1"/>
  <c r="FW58" i="1"/>
  <c r="FX58" i="1"/>
  <c r="FV58" i="1"/>
  <c r="FW54" i="1"/>
  <c r="FX54" i="1"/>
  <c r="FV54" i="1"/>
  <c r="FW50" i="1"/>
  <c r="FX50" i="1"/>
  <c r="FV50" i="1"/>
  <c r="FW46" i="1"/>
  <c r="FX46" i="1"/>
  <c r="FV46" i="1"/>
  <c r="FW42" i="1"/>
  <c r="FX42" i="1"/>
  <c r="FV42" i="1"/>
  <c r="FW38" i="1"/>
  <c r="FX38" i="1"/>
  <c r="FV38" i="1"/>
  <c r="FW34" i="1"/>
  <c r="FX34" i="1"/>
  <c r="FV34" i="1"/>
  <c r="FW30" i="1"/>
  <c r="FX30" i="1"/>
  <c r="FV30" i="1"/>
  <c r="FW26" i="1"/>
  <c r="FX26" i="1"/>
  <c r="FV26" i="1"/>
  <c r="FW22" i="1"/>
  <c r="FX22" i="1"/>
  <c r="FV22" i="1"/>
  <c r="FW18" i="1"/>
  <c r="FX18" i="1"/>
  <c r="FV18" i="1"/>
  <c r="FW14" i="1"/>
  <c r="FX14" i="1"/>
  <c r="FV14" i="1"/>
  <c r="FW242" i="1"/>
  <c r="FX242" i="1"/>
  <c r="FX227" i="1"/>
  <c r="FV227" i="1"/>
  <c r="FX223" i="1"/>
  <c r="FV223" i="1"/>
  <c r="FX211" i="1"/>
  <c r="FV211" i="1"/>
  <c r="FX199" i="1"/>
  <c r="FV199" i="1"/>
  <c r="FX195" i="1"/>
  <c r="FV195" i="1"/>
  <c r="FX183" i="1"/>
  <c r="FV183" i="1"/>
  <c r="FW183" i="1"/>
  <c r="FX175" i="1"/>
  <c r="FV175" i="1"/>
  <c r="FW175" i="1"/>
  <c r="FX167" i="1"/>
  <c r="FV167" i="1"/>
  <c r="FW167" i="1"/>
  <c r="FV153" i="1"/>
  <c r="FW153" i="1"/>
  <c r="FX153" i="1"/>
  <c r="FV144" i="1"/>
  <c r="FW144" i="1"/>
  <c r="FX144" i="1"/>
  <c r="FV140" i="1"/>
  <c r="FW140" i="1"/>
  <c r="FX140" i="1"/>
  <c r="FX131" i="1"/>
  <c r="FV131" i="1"/>
  <c r="FW131" i="1"/>
  <c r="FX123" i="1"/>
  <c r="FV123" i="1"/>
  <c r="FW123" i="1"/>
  <c r="FX115" i="1"/>
  <c r="FV115" i="1"/>
  <c r="FW115" i="1"/>
  <c r="FX107" i="1"/>
  <c r="FV107" i="1"/>
  <c r="FW107" i="1"/>
  <c r="FX87" i="1"/>
  <c r="FV87" i="1"/>
  <c r="FW87" i="1"/>
  <c r="FW231" i="1"/>
  <c r="FW215" i="1"/>
  <c r="FW199" i="1"/>
  <c r="FW178" i="1"/>
  <c r="FX178" i="1"/>
  <c r="FW174" i="1"/>
  <c r="FX174" i="1"/>
  <c r="FW170" i="1"/>
  <c r="FX170" i="1"/>
  <c r="FW166" i="1"/>
  <c r="FX166" i="1"/>
  <c r="FW162" i="1"/>
  <c r="FX162" i="1"/>
  <c r="FW158" i="1"/>
  <c r="FX158" i="1"/>
  <c r="FW134" i="1"/>
  <c r="FX134" i="1"/>
  <c r="FW130" i="1"/>
  <c r="FX130" i="1"/>
  <c r="FW126" i="1"/>
  <c r="FX126" i="1"/>
  <c r="FW118" i="1"/>
  <c r="FV118" i="1"/>
  <c r="FW114" i="1"/>
  <c r="FV114" i="1"/>
  <c r="FX114" i="1"/>
  <c r="FW110" i="1"/>
  <c r="FX110" i="1"/>
  <c r="FW102" i="1"/>
  <c r="FX102" i="1"/>
  <c r="FV102" i="1"/>
  <c r="FW98" i="1"/>
  <c r="FX98" i="1"/>
  <c r="FW94" i="1"/>
  <c r="FX94" i="1"/>
  <c r="FV94" i="1"/>
  <c r="FW90" i="1"/>
  <c r="FX90" i="1"/>
  <c r="FW86" i="1"/>
  <c r="FX86" i="1"/>
  <c r="FV86" i="1"/>
  <c r="FV81" i="1"/>
  <c r="FW81" i="1"/>
  <c r="FV77" i="1"/>
  <c r="FW77" i="1"/>
  <c r="FX77" i="1"/>
  <c r="FV73" i="1"/>
  <c r="FW73" i="1"/>
  <c r="FV69" i="1"/>
  <c r="FW69" i="1"/>
  <c r="FX69" i="1"/>
  <c r="FV65" i="1"/>
  <c r="FW65" i="1"/>
  <c r="FV61" i="1"/>
  <c r="FW61" i="1"/>
  <c r="FX61" i="1"/>
  <c r="FV57" i="1"/>
  <c r="FW57" i="1"/>
  <c r="FV53" i="1"/>
  <c r="FW53" i="1"/>
  <c r="FV49" i="1"/>
  <c r="FW49" i="1"/>
  <c r="FV45" i="1"/>
  <c r="FW45" i="1"/>
  <c r="FX45" i="1"/>
  <c r="FV41" i="1"/>
  <c r="FW41" i="1"/>
  <c r="FV37" i="1"/>
  <c r="FW37" i="1"/>
  <c r="FX37" i="1"/>
  <c r="FV33" i="1"/>
  <c r="FW33" i="1"/>
  <c r="FV29" i="1"/>
  <c r="FW29" i="1"/>
  <c r="FX29" i="1"/>
  <c r="FV25" i="1"/>
  <c r="FW25" i="1"/>
  <c r="FV21" i="1"/>
  <c r="FW21" i="1"/>
  <c r="FX21" i="1"/>
  <c r="FV17" i="1"/>
  <c r="FW17" i="1"/>
  <c r="FV13" i="1"/>
  <c r="FW13" i="1"/>
  <c r="FX13" i="1"/>
  <c r="FW8" i="1"/>
  <c r="FV243" i="1"/>
  <c r="FX237" i="1"/>
  <c r="FW236" i="1"/>
  <c r="FX233" i="1"/>
  <c r="FW232" i="1"/>
  <c r="FX229" i="1"/>
  <c r="FW228" i="1"/>
  <c r="FX225" i="1"/>
  <c r="FW224" i="1"/>
  <c r="FX221" i="1"/>
  <c r="FW220" i="1"/>
  <c r="FX217" i="1"/>
  <c r="FW216" i="1"/>
  <c r="FX213" i="1"/>
  <c r="FW212" i="1"/>
  <c r="FX209" i="1"/>
  <c r="FW208" i="1"/>
  <c r="FX205" i="1"/>
  <c r="FW204" i="1"/>
  <c r="FX201" i="1"/>
  <c r="FW200" i="1"/>
  <c r="FX197" i="1"/>
  <c r="FW196" i="1"/>
  <c r="FW192" i="1"/>
  <c r="FW188" i="1"/>
  <c r="FW184" i="1"/>
  <c r="FX180" i="1"/>
  <c r="FV178" i="1"/>
  <c r="FX172" i="1"/>
  <c r="FV170" i="1"/>
  <c r="FV162" i="1"/>
  <c r="FW148" i="1"/>
  <c r="FV139" i="1"/>
  <c r="FV106" i="1"/>
  <c r="FV90" i="1"/>
  <c r="FX81" i="1"/>
  <c r="FX49" i="1"/>
  <c r="FX33" i="1"/>
  <c r="FX17" i="1"/>
  <c r="FV181" i="1"/>
  <c r="FW181" i="1"/>
  <c r="FV177" i="1"/>
  <c r="FW177" i="1"/>
  <c r="FV173" i="1"/>
  <c r="FW173" i="1"/>
  <c r="FV169" i="1"/>
  <c r="FW169" i="1"/>
  <c r="FV165" i="1"/>
  <c r="FW165" i="1"/>
  <c r="FV161" i="1"/>
  <c r="FW161" i="1"/>
  <c r="FW142" i="1"/>
  <c r="FX142" i="1"/>
  <c r="FW138" i="1"/>
  <c r="FX138" i="1"/>
  <c r="FV133" i="1"/>
  <c r="FW133" i="1"/>
  <c r="FV129" i="1"/>
  <c r="FW129" i="1"/>
  <c r="FV125" i="1"/>
  <c r="FW125" i="1"/>
  <c r="FV121" i="1"/>
  <c r="FW121" i="1"/>
  <c r="FX121" i="1"/>
  <c r="FV117" i="1"/>
  <c r="FX117" i="1"/>
  <c r="FV109" i="1"/>
  <c r="FW109" i="1"/>
  <c r="FV105" i="1"/>
  <c r="FW105" i="1"/>
  <c r="FX105" i="1"/>
  <c r="FV101" i="1"/>
  <c r="FW101" i="1"/>
  <c r="FV97" i="1"/>
  <c r="FW97" i="1"/>
  <c r="FX97" i="1"/>
  <c r="FV93" i="1"/>
  <c r="FW93" i="1"/>
  <c r="FV89" i="1"/>
  <c r="FW89" i="1"/>
  <c r="FX89" i="1"/>
  <c r="FV84" i="1"/>
  <c r="FX84" i="1"/>
  <c r="FV80" i="1"/>
  <c r="FW80" i="1"/>
  <c r="FV76" i="1"/>
  <c r="FX76" i="1"/>
  <c r="FV72" i="1"/>
  <c r="FW72" i="1"/>
  <c r="FV68" i="1"/>
  <c r="FX68" i="1"/>
  <c r="FV64" i="1"/>
  <c r="FW64" i="1"/>
  <c r="FV60" i="1"/>
  <c r="FX60" i="1"/>
  <c r="FV56" i="1"/>
  <c r="FW56" i="1"/>
  <c r="FV52" i="1"/>
  <c r="FX52" i="1"/>
  <c r="FV48" i="1"/>
  <c r="FW48" i="1"/>
  <c r="FV44" i="1"/>
  <c r="FX44" i="1"/>
  <c r="FV40" i="1"/>
  <c r="FW40" i="1"/>
  <c r="FV36" i="1"/>
  <c r="FX36" i="1"/>
  <c r="FV32" i="1"/>
  <c r="FW32" i="1"/>
  <c r="FV28" i="1"/>
  <c r="FX28" i="1"/>
  <c r="FV24" i="1"/>
  <c r="FW24" i="1"/>
  <c r="FV20" i="1"/>
  <c r="FX20" i="1"/>
  <c r="FV16" i="1"/>
  <c r="FW16" i="1"/>
  <c r="FV12" i="1"/>
  <c r="FX12" i="1"/>
  <c r="FX238" i="1"/>
  <c r="FW237" i="1"/>
  <c r="FX234" i="1"/>
  <c r="FW233" i="1"/>
  <c r="FX230" i="1"/>
  <c r="FW229" i="1"/>
  <c r="FX226" i="1"/>
  <c r="FW225" i="1"/>
  <c r="FX222" i="1"/>
  <c r="FW221" i="1"/>
  <c r="FX218" i="1"/>
  <c r="FW217" i="1"/>
  <c r="FX214" i="1"/>
  <c r="FW213" i="1"/>
  <c r="FX210" i="1"/>
  <c r="FW209" i="1"/>
  <c r="FX206" i="1"/>
  <c r="FW205" i="1"/>
  <c r="FX202" i="1"/>
  <c r="FW201" i="1"/>
  <c r="FX198" i="1"/>
  <c r="FW197" i="1"/>
  <c r="FX194" i="1"/>
  <c r="FW193" i="1"/>
  <c r="FX190" i="1"/>
  <c r="FW189" i="1"/>
  <c r="FX186" i="1"/>
  <c r="FW185" i="1"/>
  <c r="FX182" i="1"/>
  <c r="FW180" i="1"/>
  <c r="FX177" i="1"/>
  <c r="FW172" i="1"/>
  <c r="FX169" i="1"/>
  <c r="FW164" i="1"/>
  <c r="FX161" i="1"/>
  <c r="FX152" i="1"/>
  <c r="FW147" i="1"/>
  <c r="FW143" i="1"/>
  <c r="FV138" i="1"/>
  <c r="FX136" i="1"/>
  <c r="FV134" i="1"/>
  <c r="FX128" i="1"/>
  <c r="FV126" i="1"/>
  <c r="FX122" i="1"/>
  <c r="FW108" i="1"/>
  <c r="FX93" i="1"/>
  <c r="FX80" i="1"/>
  <c r="FX64" i="1"/>
  <c r="FX48" i="1"/>
  <c r="FX32" i="1"/>
  <c r="FX16" i="1"/>
  <c r="FW154" i="1"/>
  <c r="FX154" i="1"/>
  <c r="FW150" i="1"/>
  <c r="FX150" i="1"/>
  <c r="FV145" i="1"/>
  <c r="FW145" i="1"/>
  <c r="FV141" i="1"/>
  <c r="FW141" i="1"/>
  <c r="FV116" i="1"/>
  <c r="FW116" i="1"/>
  <c r="FW112" i="1"/>
  <c r="FX112" i="1"/>
  <c r="FV104" i="1"/>
  <c r="FX104" i="1"/>
  <c r="FV100" i="1"/>
  <c r="FW100" i="1"/>
  <c r="FV96" i="1"/>
  <c r="FX96" i="1"/>
  <c r="FV92" i="1"/>
  <c r="FW92" i="1"/>
  <c r="FV88" i="1"/>
  <c r="FX88" i="1"/>
  <c r="FX83" i="1"/>
  <c r="FV83" i="1"/>
  <c r="FX79" i="1"/>
  <c r="FW79" i="1"/>
  <c r="FX75" i="1"/>
  <c r="FV75" i="1"/>
  <c r="FX71" i="1"/>
  <c r="FW71" i="1"/>
  <c r="FX67" i="1"/>
  <c r="FV67" i="1"/>
  <c r="FX63" i="1"/>
  <c r="FW63" i="1"/>
  <c r="FX59" i="1"/>
  <c r="FV59" i="1"/>
  <c r="FX55" i="1"/>
  <c r="FW55" i="1"/>
  <c r="FX51" i="1"/>
  <c r="FV51" i="1"/>
  <c r="FX47" i="1"/>
  <c r="FW47" i="1"/>
  <c r="FX43" i="1"/>
  <c r="FV43" i="1"/>
  <c r="FX39" i="1"/>
  <c r="FW39" i="1"/>
  <c r="FX35" i="1"/>
  <c r="FV35" i="1"/>
  <c r="FX31" i="1"/>
  <c r="FW31" i="1"/>
  <c r="FX27" i="1"/>
  <c r="FV27" i="1"/>
  <c r="FX23" i="1"/>
  <c r="FW23" i="1"/>
  <c r="FX19" i="1"/>
  <c r="FV19" i="1"/>
  <c r="FX15" i="1"/>
  <c r="FW15" i="1"/>
  <c r="FV9" i="1"/>
  <c r="FW9" i="1"/>
  <c r="FX9" i="1"/>
  <c r="FV182" i="1"/>
  <c r="FX176" i="1"/>
  <c r="FV174" i="1"/>
  <c r="FX168" i="1"/>
  <c r="FV166" i="1"/>
  <c r="FX160" i="1"/>
  <c r="FV158" i="1"/>
  <c r="FX156" i="1"/>
  <c r="FW152" i="1"/>
  <c r="FV147" i="1"/>
  <c r="FX145" i="1"/>
  <c r="FV143" i="1"/>
  <c r="FW136" i="1"/>
  <c r="FX133" i="1"/>
  <c r="FW128" i="1"/>
  <c r="FX125" i="1"/>
  <c r="FV122" i="1"/>
  <c r="FX118" i="1"/>
  <c r="FV108" i="1"/>
  <c r="FV98" i="1"/>
  <c r="FX92" i="1"/>
  <c r="FW84" i="1"/>
  <c r="FV79" i="1"/>
  <c r="FX73" i="1"/>
  <c r="FW68" i="1"/>
  <c r="FV63" i="1"/>
  <c r="FX57" i="1"/>
  <c r="FW52" i="1"/>
  <c r="FV47" i="1"/>
  <c r="FX41" i="1"/>
  <c r="FW36" i="1"/>
  <c r="FV31" i="1"/>
  <c r="FX25" i="1"/>
  <c r="FW20" i="1"/>
  <c r="FV15" i="1"/>
  <c r="FN103" i="1"/>
  <c r="FO238" i="1"/>
  <c r="FO230" i="1"/>
  <c r="FO222" i="1"/>
  <c r="FO214" i="1"/>
  <c r="FO206" i="1"/>
  <c r="FO198" i="1"/>
  <c r="FO190" i="1"/>
  <c r="FO178" i="1"/>
  <c r="FO162" i="1"/>
  <c r="FN134" i="1"/>
  <c r="FN119" i="1"/>
  <c r="FN234" i="1"/>
  <c r="FN226" i="1"/>
  <c r="FN218" i="1"/>
  <c r="FN210" i="1"/>
  <c r="FN202" i="1"/>
  <c r="FN194" i="1"/>
  <c r="FN186" i="1"/>
  <c r="FN170" i="1"/>
  <c r="FN126" i="1"/>
  <c r="FN238" i="1"/>
  <c r="FN230" i="1"/>
  <c r="FN222" i="1"/>
  <c r="FN214" i="1"/>
  <c r="FN206" i="1"/>
  <c r="FN198" i="1"/>
  <c r="FN190" i="1"/>
  <c r="FN178" i="1"/>
  <c r="FN162" i="1"/>
  <c r="FM95" i="1"/>
  <c r="FO234" i="1"/>
  <c r="FO226" i="1"/>
  <c r="FO218" i="1"/>
  <c r="FO210" i="1"/>
  <c r="FO202" i="1"/>
  <c r="FO194" i="1"/>
  <c r="FO186" i="1"/>
  <c r="FO170" i="1"/>
  <c r="FO130" i="1"/>
  <c r="FM111" i="1"/>
  <c r="FN87" i="1"/>
  <c r="FN180" i="1"/>
  <c r="FO180" i="1"/>
  <c r="FN168" i="1"/>
  <c r="FO168" i="1"/>
  <c r="FN160" i="1"/>
  <c r="FO160" i="1"/>
  <c r="FN136" i="1"/>
  <c r="FO136" i="1"/>
  <c r="FN128" i="1"/>
  <c r="FO128" i="1"/>
  <c r="FM104" i="1"/>
  <c r="FN104" i="1"/>
  <c r="FO104" i="1"/>
  <c r="FN156" i="1"/>
  <c r="FO156" i="1"/>
  <c r="FM151" i="1"/>
  <c r="FN151" i="1"/>
  <c r="FM147" i="1"/>
  <c r="FN147" i="1"/>
  <c r="FM125" i="1"/>
  <c r="FN125" i="1"/>
  <c r="FO125" i="1"/>
  <c r="FM121" i="1"/>
  <c r="FN121" i="1"/>
  <c r="FM117" i="1"/>
  <c r="FN117" i="1"/>
  <c r="FO117" i="1"/>
  <c r="FM113" i="1"/>
  <c r="FN113" i="1"/>
  <c r="FM109" i="1"/>
  <c r="FN109" i="1"/>
  <c r="FO109" i="1"/>
  <c r="FM105" i="1"/>
  <c r="FN105" i="1"/>
  <c r="FM101" i="1"/>
  <c r="FN101" i="1"/>
  <c r="FO101" i="1"/>
  <c r="FM97" i="1"/>
  <c r="FN97" i="1"/>
  <c r="FM93" i="1"/>
  <c r="FN93" i="1"/>
  <c r="FO93" i="1"/>
  <c r="FM89" i="1"/>
  <c r="FN89" i="1"/>
  <c r="FM84" i="1"/>
  <c r="FN84" i="1"/>
  <c r="FO84" i="1"/>
  <c r="FM76" i="1"/>
  <c r="FN76" i="1"/>
  <c r="FO76" i="1"/>
  <c r="FM68" i="1"/>
  <c r="FN68" i="1"/>
  <c r="FO68" i="1"/>
  <c r="FM60" i="1"/>
  <c r="FN60" i="1"/>
  <c r="FO60" i="1"/>
  <c r="FM52" i="1"/>
  <c r="FN52" i="1"/>
  <c r="FO52" i="1"/>
  <c r="FM44" i="1"/>
  <c r="FN44" i="1"/>
  <c r="FO44" i="1"/>
  <c r="FM36" i="1"/>
  <c r="FN36" i="1"/>
  <c r="FO36" i="1"/>
  <c r="FM28" i="1"/>
  <c r="FN28" i="1"/>
  <c r="FO28" i="1"/>
  <c r="FM20" i="1"/>
  <c r="FN20" i="1"/>
  <c r="FO20" i="1"/>
  <c r="FM12" i="1"/>
  <c r="FN12" i="1"/>
  <c r="FO12" i="1"/>
  <c r="FO8" i="1"/>
  <c r="FO242" i="1"/>
  <c r="FN237" i="1"/>
  <c r="FM236" i="1"/>
  <c r="FN233" i="1"/>
  <c r="FM232" i="1"/>
  <c r="FN229" i="1"/>
  <c r="FM228" i="1"/>
  <c r="FN225" i="1"/>
  <c r="FM224" i="1"/>
  <c r="FN221" i="1"/>
  <c r="FM220" i="1"/>
  <c r="FN217" i="1"/>
  <c r="FM216" i="1"/>
  <c r="FN213" i="1"/>
  <c r="FM212" i="1"/>
  <c r="FN209" i="1"/>
  <c r="FM208" i="1"/>
  <c r="FN205" i="1"/>
  <c r="FM204" i="1"/>
  <c r="FN201" i="1"/>
  <c r="FM200" i="1"/>
  <c r="FN197" i="1"/>
  <c r="FM196" i="1"/>
  <c r="FN193" i="1"/>
  <c r="FM192" i="1"/>
  <c r="FN189" i="1"/>
  <c r="FM188" i="1"/>
  <c r="FN185" i="1"/>
  <c r="FM184" i="1"/>
  <c r="FN181" i="1"/>
  <c r="FN173" i="1"/>
  <c r="FM168" i="1"/>
  <c r="FN165" i="1"/>
  <c r="FM160" i="1"/>
  <c r="FN154" i="1"/>
  <c r="FO151" i="1"/>
  <c r="FM149" i="1"/>
  <c r="FN141" i="1"/>
  <c r="FO138" i="1"/>
  <c r="FM129" i="1"/>
  <c r="FO121" i="1"/>
  <c r="FN116" i="1"/>
  <c r="FO105" i="1"/>
  <c r="FN100" i="1"/>
  <c r="FO89" i="1"/>
  <c r="FO80" i="1"/>
  <c r="FN75" i="1"/>
  <c r="FO64" i="1"/>
  <c r="FN59" i="1"/>
  <c r="FO48" i="1"/>
  <c r="FN43" i="1"/>
  <c r="FO32" i="1"/>
  <c r="FN27" i="1"/>
  <c r="FO16" i="1"/>
  <c r="FN9" i="1"/>
  <c r="FO63" i="1"/>
  <c r="FM63" i="1"/>
  <c r="FN63" i="1"/>
  <c r="FO55" i="1"/>
  <c r="FM55" i="1"/>
  <c r="FN55" i="1"/>
  <c r="FO47" i="1"/>
  <c r="FM47" i="1"/>
  <c r="FN47" i="1"/>
  <c r="FO39" i="1"/>
  <c r="FM39" i="1"/>
  <c r="FN39" i="1"/>
  <c r="FO31" i="1"/>
  <c r="FM31" i="1"/>
  <c r="FN31" i="1"/>
  <c r="FO23" i="1"/>
  <c r="FM23" i="1"/>
  <c r="FN23" i="1"/>
  <c r="FO15" i="1"/>
  <c r="FM15" i="1"/>
  <c r="FN15" i="1"/>
  <c r="FO243" i="1"/>
  <c r="FN242" i="1"/>
  <c r="FM237" i="1"/>
  <c r="FO235" i="1"/>
  <c r="FM233" i="1"/>
  <c r="FO231" i="1"/>
  <c r="FM229" i="1"/>
  <c r="FO227" i="1"/>
  <c r="FM225" i="1"/>
  <c r="FO223" i="1"/>
  <c r="FM221" i="1"/>
  <c r="FO219" i="1"/>
  <c r="FM217" i="1"/>
  <c r="FO215" i="1"/>
  <c r="FM213" i="1"/>
  <c r="FO211" i="1"/>
  <c r="FM209" i="1"/>
  <c r="FO207" i="1"/>
  <c r="FM205" i="1"/>
  <c r="FO203" i="1"/>
  <c r="FM201" i="1"/>
  <c r="FO199" i="1"/>
  <c r="FM197" i="1"/>
  <c r="FO195" i="1"/>
  <c r="FM193" i="1"/>
  <c r="FO191" i="1"/>
  <c r="FM189" i="1"/>
  <c r="FO187" i="1"/>
  <c r="FM185" i="1"/>
  <c r="FM181" i="1"/>
  <c r="FM173" i="1"/>
  <c r="FM165" i="1"/>
  <c r="FN153" i="1"/>
  <c r="FO150" i="1"/>
  <c r="FM141" i="1"/>
  <c r="FN138" i="1"/>
  <c r="FM136" i="1"/>
  <c r="FN133" i="1"/>
  <c r="FM128" i="1"/>
  <c r="FO124" i="1"/>
  <c r="FO108" i="1"/>
  <c r="FO92" i="1"/>
  <c r="FN80" i="1"/>
  <c r="FM75" i="1"/>
  <c r="FN64" i="1"/>
  <c r="FM59" i="1"/>
  <c r="FN48" i="1"/>
  <c r="FM43" i="1"/>
  <c r="FN32" i="1"/>
  <c r="FM27" i="1"/>
  <c r="FN16" i="1"/>
  <c r="FM9" i="1"/>
  <c r="FN176" i="1"/>
  <c r="FO176" i="1"/>
  <c r="FN164" i="1"/>
  <c r="FO164" i="1"/>
  <c r="FN132" i="1"/>
  <c r="FO132" i="1"/>
  <c r="FM120" i="1"/>
  <c r="FN120" i="1"/>
  <c r="FO120" i="1"/>
  <c r="FM112" i="1"/>
  <c r="FN112" i="1"/>
  <c r="FO112" i="1"/>
  <c r="FO79" i="1"/>
  <c r="FM79" i="1"/>
  <c r="FN79" i="1"/>
  <c r="FM183" i="1"/>
  <c r="FN183" i="1"/>
  <c r="FM179" i="1"/>
  <c r="FN179" i="1"/>
  <c r="FM175" i="1"/>
  <c r="FN175" i="1"/>
  <c r="FM171" i="1"/>
  <c r="FN171" i="1"/>
  <c r="FM167" i="1"/>
  <c r="FN167" i="1"/>
  <c r="FM163" i="1"/>
  <c r="FN163" i="1"/>
  <c r="FM159" i="1"/>
  <c r="FN159" i="1"/>
  <c r="FN144" i="1"/>
  <c r="FO144" i="1"/>
  <c r="FN140" i="1"/>
  <c r="FO140" i="1"/>
  <c r="FM135" i="1"/>
  <c r="FN135" i="1"/>
  <c r="FM131" i="1"/>
  <c r="FN131" i="1"/>
  <c r="FM127" i="1"/>
  <c r="FN127" i="1"/>
  <c r="FO123" i="1"/>
  <c r="FM123" i="1"/>
  <c r="FN123" i="1"/>
  <c r="FO115" i="1"/>
  <c r="FM115" i="1"/>
  <c r="FN115" i="1"/>
  <c r="FO107" i="1"/>
  <c r="FM107" i="1"/>
  <c r="FN107" i="1"/>
  <c r="FO99" i="1"/>
  <c r="FM99" i="1"/>
  <c r="FN99" i="1"/>
  <c r="FO91" i="1"/>
  <c r="FM91" i="1"/>
  <c r="FN91" i="1"/>
  <c r="FN82" i="1"/>
  <c r="FO82" i="1"/>
  <c r="FM82" i="1"/>
  <c r="FN78" i="1"/>
  <c r="FO78" i="1"/>
  <c r="FN74" i="1"/>
  <c r="FO74" i="1"/>
  <c r="FM74" i="1"/>
  <c r="FN70" i="1"/>
  <c r="FO70" i="1"/>
  <c r="FN66" i="1"/>
  <c r="FO66" i="1"/>
  <c r="FM66" i="1"/>
  <c r="FN62" i="1"/>
  <c r="FO62" i="1"/>
  <c r="FN58" i="1"/>
  <c r="FO58" i="1"/>
  <c r="FM58" i="1"/>
  <c r="FN54" i="1"/>
  <c r="FO54" i="1"/>
  <c r="FN50" i="1"/>
  <c r="FO50" i="1"/>
  <c r="FM50" i="1"/>
  <c r="FN46" i="1"/>
  <c r="FO46" i="1"/>
  <c r="FN42" i="1"/>
  <c r="FO42" i="1"/>
  <c r="FM42" i="1"/>
  <c r="FN38" i="1"/>
  <c r="FO38" i="1"/>
  <c r="FN34" i="1"/>
  <c r="FO34" i="1"/>
  <c r="FM34" i="1"/>
  <c r="FN30" i="1"/>
  <c r="FO30" i="1"/>
  <c r="FN26" i="1"/>
  <c r="FO26" i="1"/>
  <c r="FM26" i="1"/>
  <c r="FN22" i="1"/>
  <c r="FO22" i="1"/>
  <c r="FN18" i="1"/>
  <c r="FO18" i="1"/>
  <c r="FM18" i="1"/>
  <c r="FN14" i="1"/>
  <c r="FO14" i="1"/>
  <c r="FM8" i="1"/>
  <c r="FN243" i="1"/>
  <c r="FO236" i="1"/>
  <c r="FN235" i="1"/>
  <c r="FO232" i="1"/>
  <c r="FN231" i="1"/>
  <c r="FO228" i="1"/>
  <c r="FN227" i="1"/>
  <c r="FO224" i="1"/>
  <c r="FN223" i="1"/>
  <c r="FO220" i="1"/>
  <c r="FN219" i="1"/>
  <c r="FO216" i="1"/>
  <c r="FN215" i="1"/>
  <c r="FO212" i="1"/>
  <c r="FN211" i="1"/>
  <c r="FO208" i="1"/>
  <c r="FN207" i="1"/>
  <c r="FO204" i="1"/>
  <c r="FN203" i="1"/>
  <c r="FO200" i="1"/>
  <c r="FN199" i="1"/>
  <c r="FO196" i="1"/>
  <c r="FN195" i="1"/>
  <c r="FO192" i="1"/>
  <c r="FN191" i="1"/>
  <c r="FO188" i="1"/>
  <c r="FN187" i="1"/>
  <c r="FO184" i="1"/>
  <c r="FO182" i="1"/>
  <c r="FM180" i="1"/>
  <c r="FN177" i="1"/>
  <c r="FO174" i="1"/>
  <c r="FN169" i="1"/>
  <c r="FO166" i="1"/>
  <c r="FM164" i="1"/>
  <c r="FN161" i="1"/>
  <c r="FO158" i="1"/>
  <c r="FM153" i="1"/>
  <c r="FN150" i="1"/>
  <c r="FO147" i="1"/>
  <c r="FN145" i="1"/>
  <c r="FO142" i="1"/>
  <c r="FM140" i="1"/>
  <c r="FO135" i="1"/>
  <c r="FM133" i="1"/>
  <c r="FN130" i="1"/>
  <c r="FO127" i="1"/>
  <c r="FN124" i="1"/>
  <c r="FM119" i="1"/>
  <c r="FO113" i="1"/>
  <c r="FN108" i="1"/>
  <c r="FM103" i="1"/>
  <c r="FO97" i="1"/>
  <c r="FN92" i="1"/>
  <c r="FM87" i="1"/>
  <c r="FN83" i="1"/>
  <c r="FM78" i="1"/>
  <c r="FO72" i="1"/>
  <c r="FN67" i="1"/>
  <c r="FM62" i="1"/>
  <c r="FO56" i="1"/>
  <c r="FN51" i="1"/>
  <c r="FM46" i="1"/>
  <c r="FO40" i="1"/>
  <c r="FN35" i="1"/>
  <c r="FM30" i="1"/>
  <c r="FO24" i="1"/>
  <c r="FN19" i="1"/>
  <c r="FM14" i="1"/>
  <c r="FN172" i="1"/>
  <c r="FO172" i="1"/>
  <c r="FM96" i="1"/>
  <c r="FN96" i="1"/>
  <c r="FO96" i="1"/>
  <c r="FM88" i="1"/>
  <c r="FN88" i="1"/>
  <c r="FO88" i="1"/>
  <c r="FO71" i="1"/>
  <c r="FM71" i="1"/>
  <c r="FN71" i="1"/>
  <c r="FN152" i="1"/>
  <c r="FO152" i="1"/>
  <c r="FN148" i="1"/>
  <c r="FO148" i="1"/>
  <c r="FM143" i="1"/>
  <c r="FN143" i="1"/>
  <c r="FM139" i="1"/>
  <c r="FN139" i="1"/>
  <c r="FN122" i="1"/>
  <c r="FO122" i="1"/>
  <c r="FN118" i="1"/>
  <c r="FO118" i="1"/>
  <c r="FM118" i="1"/>
  <c r="FN114" i="1"/>
  <c r="FO114" i="1"/>
  <c r="FN110" i="1"/>
  <c r="FO110" i="1"/>
  <c r="FM110" i="1"/>
  <c r="FN106" i="1"/>
  <c r="FO106" i="1"/>
  <c r="FN102" i="1"/>
  <c r="FO102" i="1"/>
  <c r="FM102" i="1"/>
  <c r="FN98" i="1"/>
  <c r="FO98" i="1"/>
  <c r="FN94" i="1"/>
  <c r="FO94" i="1"/>
  <c r="FM94" i="1"/>
  <c r="FN90" i="1"/>
  <c r="FO90" i="1"/>
  <c r="FN86" i="1"/>
  <c r="FO86" i="1"/>
  <c r="FM86" i="1"/>
  <c r="FM81" i="1"/>
  <c r="FN81" i="1"/>
  <c r="FO81" i="1"/>
  <c r="FM77" i="1"/>
  <c r="FN77" i="1"/>
  <c r="FM73" i="1"/>
  <c r="FN73" i="1"/>
  <c r="FO73" i="1"/>
  <c r="FM69" i="1"/>
  <c r="FN69" i="1"/>
  <c r="FM65" i="1"/>
  <c r="FN65" i="1"/>
  <c r="FO65" i="1"/>
  <c r="FM61" i="1"/>
  <c r="FN61" i="1"/>
  <c r="FM57" i="1"/>
  <c r="FN57" i="1"/>
  <c r="FO57" i="1"/>
  <c r="FM53" i="1"/>
  <c r="FN53" i="1"/>
  <c r="FM49" i="1"/>
  <c r="FN49" i="1"/>
  <c r="FO49" i="1"/>
  <c r="FM45" i="1"/>
  <c r="FN45" i="1"/>
  <c r="FM41" i="1"/>
  <c r="FN41" i="1"/>
  <c r="FO41" i="1"/>
  <c r="FM37" i="1"/>
  <c r="FN37" i="1"/>
  <c r="FM33" i="1"/>
  <c r="FN33" i="1"/>
  <c r="FO33" i="1"/>
  <c r="FM29" i="1"/>
  <c r="FN29" i="1"/>
  <c r="FM25" i="1"/>
  <c r="FN25" i="1"/>
  <c r="FO25" i="1"/>
  <c r="FM21" i="1"/>
  <c r="FN21" i="1"/>
  <c r="FM17" i="1"/>
  <c r="FN17" i="1"/>
  <c r="FO17" i="1"/>
  <c r="FM13" i="1"/>
  <c r="FN13" i="1"/>
  <c r="FN182" i="1"/>
  <c r="FO179" i="1"/>
  <c r="FM177" i="1"/>
  <c r="FN174" i="1"/>
  <c r="FO171" i="1"/>
  <c r="FM169" i="1"/>
  <c r="FN166" i="1"/>
  <c r="FO163" i="1"/>
  <c r="FM161" i="1"/>
  <c r="FN158" i="1"/>
  <c r="FM156" i="1"/>
  <c r="FO154" i="1"/>
  <c r="FM152" i="1"/>
  <c r="FN149" i="1"/>
  <c r="FM145" i="1"/>
  <c r="FN142" i="1"/>
  <c r="FO139" i="1"/>
  <c r="FO134" i="1"/>
  <c r="FM132" i="1"/>
  <c r="FN129" i="1"/>
  <c r="FO126" i="1"/>
  <c r="FM122" i="1"/>
  <c r="FO116" i="1"/>
  <c r="FN111" i="1"/>
  <c r="FM106" i="1"/>
  <c r="FO100" i="1"/>
  <c r="FN95" i="1"/>
  <c r="FM90" i="1"/>
  <c r="FM83" i="1"/>
  <c r="FO77" i="1"/>
  <c r="FN72" i="1"/>
  <c r="FM67" i="1"/>
  <c r="FO61" i="1"/>
  <c r="FN56" i="1"/>
  <c r="FM51" i="1"/>
  <c r="FO45" i="1"/>
  <c r="FN40" i="1"/>
  <c r="FM35" i="1"/>
  <c r="FO29" i="1"/>
  <c r="FN24" i="1"/>
  <c r="FM19" i="1"/>
  <c r="FO13" i="1"/>
  <c r="FF138" i="1"/>
  <c r="FE223" i="1"/>
  <c r="FD234" i="1"/>
  <c r="FF230" i="1"/>
  <c r="FF221" i="1"/>
  <c r="FD207" i="1"/>
  <c r="FD191" i="1"/>
  <c r="FF178" i="1"/>
  <c r="FF162" i="1"/>
  <c r="FF154" i="1"/>
  <c r="FF142" i="1"/>
  <c r="FE134" i="1"/>
  <c r="FF126" i="1"/>
  <c r="FD115" i="1"/>
  <c r="FF19" i="1"/>
  <c r="FD227" i="1"/>
  <c r="FD173" i="1"/>
  <c r="FE162" i="1"/>
  <c r="FE150" i="1"/>
  <c r="FE142" i="1"/>
  <c r="FF130" i="1"/>
  <c r="FE126" i="1"/>
  <c r="FF33" i="1"/>
  <c r="FF237" i="1"/>
  <c r="FE225" i="1"/>
  <c r="FD215" i="1"/>
  <c r="FD199" i="1"/>
  <c r="FD183" i="1"/>
  <c r="FE169" i="1"/>
  <c r="FF158" i="1"/>
  <c r="FD139" i="1"/>
  <c r="FE130" i="1"/>
  <c r="FF65" i="1"/>
  <c r="FD33" i="1"/>
  <c r="FF168" i="1"/>
  <c r="FE168" i="1"/>
  <c r="FF152" i="1"/>
  <c r="FE152" i="1"/>
  <c r="FF140" i="1"/>
  <c r="FD140" i="1"/>
  <c r="FE140" i="1"/>
  <c r="FF128" i="1"/>
  <c r="FD128" i="1"/>
  <c r="FD112" i="1"/>
  <c r="FF112" i="1"/>
  <c r="FD100" i="1"/>
  <c r="FF100" i="1"/>
  <c r="FD84" i="1"/>
  <c r="FF84" i="1"/>
  <c r="FE84" i="1"/>
  <c r="FD72" i="1"/>
  <c r="FF72" i="1"/>
  <c r="FD60" i="1"/>
  <c r="FF60" i="1"/>
  <c r="FE60" i="1"/>
  <c r="FD44" i="1"/>
  <c r="FF44" i="1"/>
  <c r="FD40" i="1"/>
  <c r="FF40" i="1"/>
  <c r="FD36" i="1"/>
  <c r="FF36" i="1"/>
  <c r="FD32" i="1"/>
  <c r="FF32" i="1"/>
  <c r="FE32" i="1"/>
  <c r="FD28" i="1"/>
  <c r="FF28" i="1"/>
  <c r="FE28" i="1"/>
  <c r="FD24" i="1"/>
  <c r="FF24" i="1"/>
  <c r="FE24" i="1"/>
  <c r="FD20" i="1"/>
  <c r="FF20" i="1"/>
  <c r="FE20" i="1"/>
  <c r="FD16" i="1"/>
  <c r="FF16" i="1"/>
  <c r="FD12" i="1"/>
  <c r="FF12" i="1"/>
  <c r="FF243" i="1"/>
  <c r="FD236" i="1"/>
  <c r="FE232" i="1"/>
  <c r="FF228" i="1"/>
  <c r="FD220" i="1"/>
  <c r="FE212" i="1"/>
  <c r="FE204" i="1"/>
  <c r="FE196" i="1"/>
  <c r="FE188" i="1"/>
  <c r="FD180" i="1"/>
  <c r="FD152" i="1"/>
  <c r="FE148" i="1"/>
  <c r="FE132" i="1"/>
  <c r="FE179" i="1"/>
  <c r="FD179" i="1"/>
  <c r="FF179" i="1"/>
  <c r="FE175" i="1"/>
  <c r="FF175" i="1"/>
  <c r="FE167" i="1"/>
  <c r="FD167" i="1"/>
  <c r="FE163" i="1"/>
  <c r="FD163" i="1"/>
  <c r="FF163" i="1"/>
  <c r="FE159" i="1"/>
  <c r="FF159" i="1"/>
  <c r="FE151" i="1"/>
  <c r="FD151" i="1"/>
  <c r="FE147" i="1"/>
  <c r="FD147" i="1"/>
  <c r="FF147" i="1"/>
  <c r="FE143" i="1"/>
  <c r="FF143" i="1"/>
  <c r="FE135" i="1"/>
  <c r="FD135" i="1"/>
  <c r="FE131" i="1"/>
  <c r="FD131" i="1"/>
  <c r="FF131" i="1"/>
  <c r="FE127" i="1"/>
  <c r="FF127" i="1"/>
  <c r="FE123" i="1"/>
  <c r="FF123" i="1"/>
  <c r="FE119" i="1"/>
  <c r="FF119" i="1"/>
  <c r="FE111" i="1"/>
  <c r="FF111" i="1"/>
  <c r="FE107" i="1"/>
  <c r="FD107" i="1"/>
  <c r="FE103" i="1"/>
  <c r="FF103" i="1"/>
  <c r="FD103" i="1"/>
  <c r="FE99" i="1"/>
  <c r="FD99" i="1"/>
  <c r="FF99" i="1"/>
  <c r="FE95" i="1"/>
  <c r="FF95" i="1"/>
  <c r="FD95" i="1"/>
  <c r="FE91" i="1"/>
  <c r="FF91" i="1"/>
  <c r="FE87" i="1"/>
  <c r="FF87" i="1"/>
  <c r="FE79" i="1"/>
  <c r="FF79" i="1"/>
  <c r="FE75" i="1"/>
  <c r="FD75" i="1"/>
  <c r="FE71" i="1"/>
  <c r="FF71" i="1"/>
  <c r="FD71" i="1"/>
  <c r="FE67" i="1"/>
  <c r="FD67" i="1"/>
  <c r="FF67" i="1"/>
  <c r="FE63" i="1"/>
  <c r="FF63" i="1"/>
  <c r="FD63" i="1"/>
  <c r="FE59" i="1"/>
  <c r="FF59" i="1"/>
  <c r="FE55" i="1"/>
  <c r="FF55" i="1"/>
  <c r="FE47" i="1"/>
  <c r="FF47" i="1"/>
  <c r="FE43" i="1"/>
  <c r="FD43" i="1"/>
  <c r="FE39" i="1"/>
  <c r="FF39" i="1"/>
  <c r="FD39" i="1"/>
  <c r="FE35" i="1"/>
  <c r="FD35" i="1"/>
  <c r="FF35" i="1"/>
  <c r="FE31" i="1"/>
  <c r="FF31" i="1"/>
  <c r="FD31" i="1"/>
  <c r="FE27" i="1"/>
  <c r="FF27" i="1"/>
  <c r="FE23" i="1"/>
  <c r="FF23" i="1"/>
  <c r="FE15" i="1"/>
  <c r="FF15" i="1"/>
  <c r="FE9" i="1"/>
  <c r="FD9" i="1"/>
  <c r="FD243" i="1"/>
  <c r="FE237" i="1"/>
  <c r="FE235" i="1"/>
  <c r="FF233" i="1"/>
  <c r="FD232" i="1"/>
  <c r="FD230" i="1"/>
  <c r="FE228" i="1"/>
  <c r="FF226" i="1"/>
  <c r="FF224" i="1"/>
  <c r="FD223" i="1"/>
  <c r="FE221" i="1"/>
  <c r="FE219" i="1"/>
  <c r="FF216" i="1"/>
  <c r="FE211" i="1"/>
  <c r="FF208" i="1"/>
  <c r="FE203" i="1"/>
  <c r="FF200" i="1"/>
  <c r="FE195" i="1"/>
  <c r="FF192" i="1"/>
  <c r="FE187" i="1"/>
  <c r="FF184" i="1"/>
  <c r="FD175" i="1"/>
  <c r="FF171" i="1"/>
  <c r="FD168" i="1"/>
  <c r="FE164" i="1"/>
  <c r="FE157" i="1"/>
  <c r="FF151" i="1"/>
  <c r="FD148" i="1"/>
  <c r="FE141" i="1"/>
  <c r="FF135" i="1"/>
  <c r="FD132" i="1"/>
  <c r="FE128" i="1"/>
  <c r="FE125" i="1"/>
  <c r="FD119" i="1"/>
  <c r="FE112" i="1"/>
  <c r="FF107" i="1"/>
  <c r="FE100" i="1"/>
  <c r="FD79" i="1"/>
  <c r="FD59" i="1"/>
  <c r="FF51" i="1"/>
  <c r="FE40" i="1"/>
  <c r="FD19" i="1"/>
  <c r="FE12" i="1"/>
  <c r="FF176" i="1"/>
  <c r="FD176" i="1"/>
  <c r="FF160" i="1"/>
  <c r="FD160" i="1"/>
  <c r="FF136" i="1"/>
  <c r="FE136" i="1"/>
  <c r="FD120" i="1"/>
  <c r="FF120" i="1"/>
  <c r="FE120" i="1"/>
  <c r="FD108" i="1"/>
  <c r="FF108" i="1"/>
  <c r="FD92" i="1"/>
  <c r="FF92" i="1"/>
  <c r="FE92" i="1"/>
  <c r="FD80" i="1"/>
  <c r="FF80" i="1"/>
  <c r="FD64" i="1"/>
  <c r="FF64" i="1"/>
  <c r="FE64" i="1"/>
  <c r="FD52" i="1"/>
  <c r="FF52" i="1"/>
  <c r="FE52" i="1"/>
  <c r="FE218" i="1"/>
  <c r="FF218" i="1"/>
  <c r="FE214" i="1"/>
  <c r="FF214" i="1"/>
  <c r="FE210" i="1"/>
  <c r="FF210" i="1"/>
  <c r="FE206" i="1"/>
  <c r="FF206" i="1"/>
  <c r="FE202" i="1"/>
  <c r="FF202" i="1"/>
  <c r="FE198" i="1"/>
  <c r="FF198" i="1"/>
  <c r="FE194" i="1"/>
  <c r="FF194" i="1"/>
  <c r="FE190" i="1"/>
  <c r="FF190" i="1"/>
  <c r="FE186" i="1"/>
  <c r="FF186" i="1"/>
  <c r="FE182" i="1"/>
  <c r="FF182" i="1"/>
  <c r="FD174" i="1"/>
  <c r="FE174" i="1"/>
  <c r="FD170" i="1"/>
  <c r="FE170" i="1"/>
  <c r="FF170" i="1"/>
  <c r="FD166" i="1"/>
  <c r="FF166" i="1"/>
  <c r="FE8" i="1"/>
  <c r="FF242" i="1"/>
  <c r="FF238" i="1"/>
  <c r="FF236" i="1"/>
  <c r="FD235" i="1"/>
  <c r="FE233" i="1"/>
  <c r="FE231" i="1"/>
  <c r="FF229" i="1"/>
  <c r="FD226" i="1"/>
  <c r="FE224" i="1"/>
  <c r="FF222" i="1"/>
  <c r="FF220" i="1"/>
  <c r="FD219" i="1"/>
  <c r="FE216" i="1"/>
  <c r="FD211" i="1"/>
  <c r="FE208" i="1"/>
  <c r="FD203" i="1"/>
  <c r="FE200" i="1"/>
  <c r="FD195" i="1"/>
  <c r="FE192" i="1"/>
  <c r="FD187" i="1"/>
  <c r="FE184" i="1"/>
  <c r="FE178" i="1"/>
  <c r="FF174" i="1"/>
  <c r="FD171" i="1"/>
  <c r="FF167" i="1"/>
  <c r="FD164" i="1"/>
  <c r="FE160" i="1"/>
  <c r="FD157" i="1"/>
  <c r="FF153" i="1"/>
  <c r="FD143" i="1"/>
  <c r="FD141" i="1"/>
  <c r="FD127" i="1"/>
  <c r="FD125" i="1"/>
  <c r="FD111" i="1"/>
  <c r="FF97" i="1"/>
  <c r="FD91" i="1"/>
  <c r="FF83" i="1"/>
  <c r="FE72" i="1"/>
  <c r="FD65" i="1"/>
  <c r="FD51" i="1"/>
  <c r="FE44" i="1"/>
  <c r="FD23" i="1"/>
  <c r="FE16" i="1"/>
  <c r="FF9" i="1"/>
  <c r="FF172" i="1"/>
  <c r="FD172" i="1"/>
  <c r="FE172" i="1"/>
  <c r="FF156" i="1"/>
  <c r="FD156" i="1"/>
  <c r="FE156" i="1"/>
  <c r="FF144" i="1"/>
  <c r="FD144" i="1"/>
  <c r="FD124" i="1"/>
  <c r="FF124" i="1"/>
  <c r="FE124" i="1"/>
  <c r="FD116" i="1"/>
  <c r="FF116" i="1"/>
  <c r="FE116" i="1"/>
  <c r="FD104" i="1"/>
  <c r="FF104" i="1"/>
  <c r="FD96" i="1"/>
  <c r="FF96" i="1"/>
  <c r="FE96" i="1"/>
  <c r="FD88" i="1"/>
  <c r="FF88" i="1"/>
  <c r="FE88" i="1"/>
  <c r="FD76" i="1"/>
  <c r="FF76" i="1"/>
  <c r="FD68" i="1"/>
  <c r="FF68" i="1"/>
  <c r="FD56" i="1"/>
  <c r="FF56" i="1"/>
  <c r="FE56" i="1"/>
  <c r="FD48" i="1"/>
  <c r="FF48" i="1"/>
  <c r="FD217" i="1"/>
  <c r="FE217" i="1"/>
  <c r="FD213" i="1"/>
  <c r="FE213" i="1"/>
  <c r="FD209" i="1"/>
  <c r="FE209" i="1"/>
  <c r="FD205" i="1"/>
  <c r="FE205" i="1"/>
  <c r="FD201" i="1"/>
  <c r="FE201" i="1"/>
  <c r="FD197" i="1"/>
  <c r="FE197" i="1"/>
  <c r="FD193" i="1"/>
  <c r="FE193" i="1"/>
  <c r="FD189" i="1"/>
  <c r="FE189" i="1"/>
  <c r="FD185" i="1"/>
  <c r="FE185" i="1"/>
  <c r="FD181" i="1"/>
  <c r="FE181" i="1"/>
  <c r="FE177" i="1"/>
  <c r="FF177" i="1"/>
  <c r="FD165" i="1"/>
  <c r="FE165" i="1"/>
  <c r="FE161" i="1"/>
  <c r="FF161" i="1"/>
  <c r="FD149" i="1"/>
  <c r="FE149" i="1"/>
  <c r="FE145" i="1"/>
  <c r="FF145" i="1"/>
  <c r="FD133" i="1"/>
  <c r="FE133" i="1"/>
  <c r="FE129" i="1"/>
  <c r="FF129" i="1"/>
  <c r="FE121" i="1"/>
  <c r="FD121" i="1"/>
  <c r="FE117" i="1"/>
  <c r="FD117" i="1"/>
  <c r="FF117" i="1"/>
  <c r="FE113" i="1"/>
  <c r="FD113" i="1"/>
  <c r="FF113" i="1"/>
  <c r="FE109" i="1"/>
  <c r="FD109" i="1"/>
  <c r="FF109" i="1"/>
  <c r="FE105" i="1"/>
  <c r="FF105" i="1"/>
  <c r="FE101" i="1"/>
  <c r="FD101" i="1"/>
  <c r="FE93" i="1"/>
  <c r="FD93" i="1"/>
  <c r="FE89" i="1"/>
  <c r="FD89" i="1"/>
  <c r="FE85" i="1"/>
  <c r="FD85" i="1"/>
  <c r="FE81" i="1"/>
  <c r="FD81" i="1"/>
  <c r="FF81" i="1"/>
  <c r="FE77" i="1"/>
  <c r="FD77" i="1"/>
  <c r="FF77" i="1"/>
  <c r="FE73" i="1"/>
  <c r="FF73" i="1"/>
  <c r="FE69" i="1"/>
  <c r="FD69" i="1"/>
  <c r="FE61" i="1"/>
  <c r="FD61" i="1"/>
  <c r="FE57" i="1"/>
  <c r="FD57" i="1"/>
  <c r="FE53" i="1"/>
  <c r="FD53" i="1"/>
  <c r="FF53" i="1"/>
  <c r="FE49" i="1"/>
  <c r="FD49" i="1"/>
  <c r="FF49" i="1"/>
  <c r="FE45" i="1"/>
  <c r="FD45" i="1"/>
  <c r="FF45" i="1"/>
  <c r="FE41" i="1"/>
  <c r="FF41" i="1"/>
  <c r="FE37" i="1"/>
  <c r="FD37" i="1"/>
  <c r="FE29" i="1"/>
  <c r="FD29" i="1"/>
  <c r="FE25" i="1"/>
  <c r="FD25" i="1"/>
  <c r="FE21" i="1"/>
  <c r="FD21" i="1"/>
  <c r="FF21" i="1"/>
  <c r="FE17" i="1"/>
  <c r="FD17" i="1"/>
  <c r="FF17" i="1"/>
  <c r="FE13" i="1"/>
  <c r="FD13" i="1"/>
  <c r="FF13" i="1"/>
  <c r="FF8" i="1"/>
  <c r="FE242" i="1"/>
  <c r="FD238" i="1"/>
  <c r="FF234" i="1"/>
  <c r="FD231" i="1"/>
  <c r="FE229" i="1"/>
  <c r="FE227" i="1"/>
  <c r="FF225" i="1"/>
  <c r="FD222" i="1"/>
  <c r="FD218" i="1"/>
  <c r="FE215" i="1"/>
  <c r="FF212" i="1"/>
  <c r="FD210" i="1"/>
  <c r="FE207" i="1"/>
  <c r="FF204" i="1"/>
  <c r="FD202" i="1"/>
  <c r="FE199" i="1"/>
  <c r="FF196" i="1"/>
  <c r="FD194" i="1"/>
  <c r="FE191" i="1"/>
  <c r="FF188" i="1"/>
  <c r="FD186" i="1"/>
  <c r="FE183" i="1"/>
  <c r="FE180" i="1"/>
  <c r="FD177" i="1"/>
  <c r="FE173" i="1"/>
  <c r="FF169" i="1"/>
  <c r="FE166" i="1"/>
  <c r="FD159" i="1"/>
  <c r="FE153" i="1"/>
  <c r="FF149" i="1"/>
  <c r="FF139" i="1"/>
  <c r="FE137" i="1"/>
  <c r="FF133" i="1"/>
  <c r="FD123" i="1"/>
  <c r="FF115" i="1"/>
  <c r="FE104" i="1"/>
  <c r="FD97" i="1"/>
  <c r="FF89" i="1"/>
  <c r="FD83" i="1"/>
  <c r="FE76" i="1"/>
  <c r="FF69" i="1"/>
  <c r="FD55" i="1"/>
  <c r="FE48" i="1"/>
  <c r="FF43" i="1"/>
  <c r="FE36" i="1"/>
  <c r="FF29" i="1"/>
  <c r="FD15" i="1"/>
  <c r="FE158" i="1"/>
  <c r="FF122" i="1"/>
  <c r="FD122" i="1"/>
  <c r="FE122" i="1"/>
  <c r="FF118" i="1"/>
  <c r="FD118" i="1"/>
  <c r="FF114" i="1"/>
  <c r="FD114" i="1"/>
  <c r="FE114" i="1"/>
  <c r="FF110" i="1"/>
  <c r="FD110" i="1"/>
  <c r="FF106" i="1"/>
  <c r="FD106" i="1"/>
  <c r="FE106" i="1"/>
  <c r="FF102" i="1"/>
  <c r="FD102" i="1"/>
  <c r="FF98" i="1"/>
  <c r="FD98" i="1"/>
  <c r="FE98" i="1"/>
  <c r="FF94" i="1"/>
  <c r="FD94" i="1"/>
  <c r="FF90" i="1"/>
  <c r="FD90" i="1"/>
  <c r="FE90" i="1"/>
  <c r="FF86" i="1"/>
  <c r="FD86" i="1"/>
  <c r="FF82" i="1"/>
  <c r="FD82" i="1"/>
  <c r="FE82" i="1"/>
  <c r="FF78" i="1"/>
  <c r="FD78" i="1"/>
  <c r="FF74" i="1"/>
  <c r="FD74" i="1"/>
  <c r="FE74" i="1"/>
  <c r="FF70" i="1"/>
  <c r="FD70" i="1"/>
  <c r="FF66" i="1"/>
  <c r="FD66" i="1"/>
  <c r="FE66" i="1"/>
  <c r="FF62" i="1"/>
  <c r="FD62" i="1"/>
  <c r="FF58" i="1"/>
  <c r="FD58" i="1"/>
  <c r="FE58" i="1"/>
  <c r="FF54" i="1"/>
  <c r="FD54" i="1"/>
  <c r="FF50" i="1"/>
  <c r="FD50" i="1"/>
  <c r="FE50" i="1"/>
  <c r="FF46" i="1"/>
  <c r="FD46" i="1"/>
  <c r="FF42" i="1"/>
  <c r="FD42" i="1"/>
  <c r="FE42" i="1"/>
  <c r="FF38" i="1"/>
  <c r="FD38" i="1"/>
  <c r="FF34" i="1"/>
  <c r="FD34" i="1"/>
  <c r="FE34" i="1"/>
  <c r="FF30" i="1"/>
  <c r="FD30" i="1"/>
  <c r="FF26" i="1"/>
  <c r="FD26" i="1"/>
  <c r="FE26" i="1"/>
  <c r="FF22" i="1"/>
  <c r="FD22" i="1"/>
  <c r="FF18" i="1"/>
  <c r="FD18" i="1"/>
  <c r="FE18" i="1"/>
  <c r="FF14" i="1"/>
  <c r="FD14" i="1"/>
  <c r="FE154" i="1"/>
  <c r="FF150" i="1"/>
  <c r="FE138" i="1"/>
  <c r="FF134" i="1"/>
  <c r="FE102" i="1"/>
  <c r="FE70" i="1"/>
  <c r="FE38" i="1"/>
  <c r="HR244" i="1" l="1"/>
  <c r="HI244" i="1"/>
  <c r="GZ244" i="1"/>
  <c r="GQ244" i="1"/>
  <c r="GH244" i="1"/>
  <c r="FY244" i="1"/>
  <c r="FP244" i="1"/>
  <c r="GG244" i="1"/>
  <c r="EU10" i="1" l="1"/>
  <c r="EV10" i="1"/>
  <c r="EU11" i="1"/>
  <c r="EV11" i="1"/>
  <c r="EQ9" i="1"/>
  <c r="EX9" i="1" s="1"/>
  <c r="EY9" i="1" s="1"/>
  <c r="EQ12" i="1"/>
  <c r="EX12" i="1" s="1"/>
  <c r="EY12" i="1" s="1"/>
  <c r="EQ13" i="1"/>
  <c r="EX13" i="1" s="1"/>
  <c r="EY13" i="1" s="1"/>
  <c r="EQ14" i="1"/>
  <c r="EX14" i="1" s="1"/>
  <c r="EY14" i="1" s="1"/>
  <c r="EQ15" i="1"/>
  <c r="EX15" i="1" s="1"/>
  <c r="EY15" i="1" s="1"/>
  <c r="EQ16" i="1"/>
  <c r="EX16" i="1" s="1"/>
  <c r="EY16" i="1" s="1"/>
  <c r="EQ17" i="1"/>
  <c r="EX17" i="1" s="1"/>
  <c r="EY17" i="1" s="1"/>
  <c r="EQ18" i="1"/>
  <c r="EX18" i="1" s="1"/>
  <c r="EY18" i="1" s="1"/>
  <c r="EQ19" i="1"/>
  <c r="EX19" i="1" s="1"/>
  <c r="EY19" i="1" s="1"/>
  <c r="EQ20" i="1"/>
  <c r="EX20" i="1" s="1"/>
  <c r="EY20" i="1" s="1"/>
  <c r="EQ21" i="1"/>
  <c r="EX21" i="1" s="1"/>
  <c r="EY21" i="1" s="1"/>
  <c r="EQ22" i="1"/>
  <c r="EX22" i="1" s="1"/>
  <c r="EY22" i="1" s="1"/>
  <c r="EQ23" i="1"/>
  <c r="EX23" i="1" s="1"/>
  <c r="EY23" i="1" s="1"/>
  <c r="EQ24" i="1"/>
  <c r="EX24" i="1" s="1"/>
  <c r="EY24" i="1" s="1"/>
  <c r="EQ25" i="1"/>
  <c r="EX25" i="1" s="1"/>
  <c r="EY25" i="1" s="1"/>
  <c r="EQ26" i="1"/>
  <c r="EX26" i="1" s="1"/>
  <c r="EY26" i="1" s="1"/>
  <c r="EQ27" i="1"/>
  <c r="EX27" i="1" s="1"/>
  <c r="EY27" i="1" s="1"/>
  <c r="EQ28" i="1"/>
  <c r="EX28" i="1" s="1"/>
  <c r="EY28" i="1" s="1"/>
  <c r="EQ29" i="1"/>
  <c r="EX29" i="1" s="1"/>
  <c r="EY29" i="1" s="1"/>
  <c r="EQ30" i="1"/>
  <c r="EX30" i="1" s="1"/>
  <c r="EY30" i="1" s="1"/>
  <c r="EQ31" i="1"/>
  <c r="EX31" i="1" s="1"/>
  <c r="EY31" i="1" s="1"/>
  <c r="EQ32" i="1"/>
  <c r="EX32" i="1" s="1"/>
  <c r="EY32" i="1" s="1"/>
  <c r="EQ33" i="1"/>
  <c r="EX33" i="1" s="1"/>
  <c r="EY33" i="1" s="1"/>
  <c r="EQ34" i="1"/>
  <c r="EX34" i="1" s="1"/>
  <c r="EY34" i="1" s="1"/>
  <c r="EQ35" i="1"/>
  <c r="EX35" i="1" s="1"/>
  <c r="EY35" i="1" s="1"/>
  <c r="EQ36" i="1"/>
  <c r="EX36" i="1" s="1"/>
  <c r="EY36" i="1" s="1"/>
  <c r="EQ37" i="1"/>
  <c r="EX37" i="1" s="1"/>
  <c r="EY37" i="1" s="1"/>
  <c r="EQ38" i="1"/>
  <c r="EX38" i="1" s="1"/>
  <c r="EY38" i="1" s="1"/>
  <c r="EQ39" i="1"/>
  <c r="EX39" i="1" s="1"/>
  <c r="EY39" i="1" s="1"/>
  <c r="EQ40" i="1"/>
  <c r="EX40" i="1" s="1"/>
  <c r="EY40" i="1" s="1"/>
  <c r="EQ41" i="1"/>
  <c r="EX41" i="1" s="1"/>
  <c r="EY41" i="1" s="1"/>
  <c r="EQ42" i="1"/>
  <c r="EX42" i="1" s="1"/>
  <c r="EY42" i="1" s="1"/>
  <c r="EQ43" i="1"/>
  <c r="EX43" i="1" s="1"/>
  <c r="EY43" i="1" s="1"/>
  <c r="EQ44" i="1"/>
  <c r="EX44" i="1" s="1"/>
  <c r="EY44" i="1" s="1"/>
  <c r="EQ45" i="1"/>
  <c r="EX45" i="1" s="1"/>
  <c r="EY45" i="1" s="1"/>
  <c r="EQ46" i="1"/>
  <c r="EX46" i="1" s="1"/>
  <c r="EY46" i="1" s="1"/>
  <c r="EQ47" i="1"/>
  <c r="EX47" i="1" s="1"/>
  <c r="EY47" i="1" s="1"/>
  <c r="EQ48" i="1"/>
  <c r="EX48" i="1" s="1"/>
  <c r="EY48" i="1" s="1"/>
  <c r="EQ49" i="1"/>
  <c r="EX49" i="1" s="1"/>
  <c r="EY49" i="1" s="1"/>
  <c r="EQ50" i="1"/>
  <c r="EX50" i="1" s="1"/>
  <c r="EY50" i="1" s="1"/>
  <c r="EQ51" i="1"/>
  <c r="EX51" i="1" s="1"/>
  <c r="EY51" i="1" s="1"/>
  <c r="EQ52" i="1"/>
  <c r="EX52" i="1" s="1"/>
  <c r="EY52" i="1" s="1"/>
  <c r="EQ53" i="1"/>
  <c r="EX53" i="1" s="1"/>
  <c r="EY53" i="1" s="1"/>
  <c r="EQ54" i="1"/>
  <c r="EX54" i="1" s="1"/>
  <c r="EY54" i="1" s="1"/>
  <c r="EQ55" i="1"/>
  <c r="EX55" i="1" s="1"/>
  <c r="EY55" i="1" s="1"/>
  <c r="EQ56" i="1"/>
  <c r="EX56" i="1" s="1"/>
  <c r="EY56" i="1" s="1"/>
  <c r="EQ57" i="1"/>
  <c r="EX57" i="1" s="1"/>
  <c r="EY57" i="1" s="1"/>
  <c r="EQ58" i="1"/>
  <c r="EX58" i="1" s="1"/>
  <c r="EY58" i="1" s="1"/>
  <c r="EQ59" i="1"/>
  <c r="EX59" i="1" s="1"/>
  <c r="EY59" i="1" s="1"/>
  <c r="EQ60" i="1"/>
  <c r="EX60" i="1" s="1"/>
  <c r="EY60" i="1" s="1"/>
  <c r="EQ61" i="1"/>
  <c r="EX61" i="1" s="1"/>
  <c r="EY61" i="1" s="1"/>
  <c r="EQ62" i="1"/>
  <c r="EX62" i="1" s="1"/>
  <c r="EY62" i="1" s="1"/>
  <c r="EQ63" i="1"/>
  <c r="EX63" i="1" s="1"/>
  <c r="EY63" i="1" s="1"/>
  <c r="EQ64" i="1"/>
  <c r="EX64" i="1" s="1"/>
  <c r="EY64" i="1" s="1"/>
  <c r="EQ65" i="1"/>
  <c r="EX65" i="1" s="1"/>
  <c r="EY65" i="1" s="1"/>
  <c r="EQ66" i="1"/>
  <c r="EX66" i="1" s="1"/>
  <c r="EY66" i="1" s="1"/>
  <c r="EQ67" i="1"/>
  <c r="EX67" i="1" s="1"/>
  <c r="EY67" i="1" s="1"/>
  <c r="EQ68" i="1"/>
  <c r="EX68" i="1" s="1"/>
  <c r="EY68" i="1" s="1"/>
  <c r="EQ69" i="1"/>
  <c r="EX69" i="1" s="1"/>
  <c r="EY69" i="1" s="1"/>
  <c r="EQ70" i="1"/>
  <c r="EX70" i="1" s="1"/>
  <c r="EY70" i="1" s="1"/>
  <c r="EQ71" i="1"/>
  <c r="EX71" i="1" s="1"/>
  <c r="EY71" i="1" s="1"/>
  <c r="EQ72" i="1"/>
  <c r="EX72" i="1" s="1"/>
  <c r="EY72" i="1" s="1"/>
  <c r="EQ73" i="1"/>
  <c r="EX73" i="1" s="1"/>
  <c r="EY73" i="1" s="1"/>
  <c r="EQ74" i="1"/>
  <c r="EX74" i="1" s="1"/>
  <c r="EY74" i="1" s="1"/>
  <c r="EQ75" i="1"/>
  <c r="EX75" i="1" s="1"/>
  <c r="EY75" i="1" s="1"/>
  <c r="EQ76" i="1"/>
  <c r="EX76" i="1" s="1"/>
  <c r="EY76" i="1" s="1"/>
  <c r="EQ77" i="1"/>
  <c r="EX77" i="1" s="1"/>
  <c r="EY77" i="1" s="1"/>
  <c r="EQ78" i="1"/>
  <c r="EX78" i="1" s="1"/>
  <c r="EY78" i="1" s="1"/>
  <c r="EQ79" i="1"/>
  <c r="EX79" i="1" s="1"/>
  <c r="EY79" i="1" s="1"/>
  <c r="EQ80" i="1"/>
  <c r="EX80" i="1" s="1"/>
  <c r="EY80" i="1" s="1"/>
  <c r="EQ81" i="1"/>
  <c r="EX81" i="1" s="1"/>
  <c r="EY81" i="1" s="1"/>
  <c r="EQ82" i="1"/>
  <c r="EX82" i="1" s="1"/>
  <c r="EY82" i="1" s="1"/>
  <c r="EQ83" i="1"/>
  <c r="EX83" i="1" s="1"/>
  <c r="EY83" i="1" s="1"/>
  <c r="EQ84" i="1"/>
  <c r="EX84" i="1" s="1"/>
  <c r="EY84" i="1" s="1"/>
  <c r="EQ85" i="1"/>
  <c r="EX85" i="1" s="1"/>
  <c r="EY85" i="1" s="1"/>
  <c r="EQ86" i="1"/>
  <c r="EX86" i="1" s="1"/>
  <c r="EY86" i="1" s="1"/>
  <c r="EQ87" i="1"/>
  <c r="EX87" i="1" s="1"/>
  <c r="EY87" i="1" s="1"/>
  <c r="EQ88" i="1"/>
  <c r="EX88" i="1" s="1"/>
  <c r="EY88" i="1" s="1"/>
  <c r="EQ89" i="1"/>
  <c r="EX89" i="1" s="1"/>
  <c r="EY89" i="1" s="1"/>
  <c r="EQ90" i="1"/>
  <c r="EX90" i="1" s="1"/>
  <c r="EY90" i="1" s="1"/>
  <c r="EQ91" i="1"/>
  <c r="EX91" i="1" s="1"/>
  <c r="EY91" i="1" s="1"/>
  <c r="EQ92" i="1"/>
  <c r="EX92" i="1" s="1"/>
  <c r="EY92" i="1" s="1"/>
  <c r="EQ93" i="1"/>
  <c r="EX93" i="1" s="1"/>
  <c r="EY93" i="1" s="1"/>
  <c r="EQ94" i="1"/>
  <c r="EX94" i="1" s="1"/>
  <c r="EY94" i="1" s="1"/>
  <c r="EQ95" i="1"/>
  <c r="EX95" i="1" s="1"/>
  <c r="EY95" i="1" s="1"/>
  <c r="EQ96" i="1"/>
  <c r="EX96" i="1" s="1"/>
  <c r="EY96" i="1" s="1"/>
  <c r="EQ97" i="1"/>
  <c r="EX97" i="1" s="1"/>
  <c r="EY97" i="1" s="1"/>
  <c r="EQ98" i="1"/>
  <c r="EX98" i="1" s="1"/>
  <c r="EY98" i="1" s="1"/>
  <c r="EQ99" i="1"/>
  <c r="EX99" i="1" s="1"/>
  <c r="EY99" i="1" s="1"/>
  <c r="EQ100" i="1"/>
  <c r="EX100" i="1" s="1"/>
  <c r="EY100" i="1" s="1"/>
  <c r="EQ101" i="1"/>
  <c r="EX101" i="1" s="1"/>
  <c r="EY101" i="1" s="1"/>
  <c r="EQ102" i="1"/>
  <c r="EX102" i="1" s="1"/>
  <c r="EY102" i="1" s="1"/>
  <c r="EQ103" i="1"/>
  <c r="EX103" i="1" s="1"/>
  <c r="EY103" i="1" s="1"/>
  <c r="EQ104" i="1"/>
  <c r="EX104" i="1" s="1"/>
  <c r="EY104" i="1" s="1"/>
  <c r="EQ105" i="1"/>
  <c r="EX105" i="1" s="1"/>
  <c r="EY105" i="1" s="1"/>
  <c r="EQ106" i="1"/>
  <c r="EX106" i="1" s="1"/>
  <c r="EY106" i="1" s="1"/>
  <c r="EQ107" i="1"/>
  <c r="EX107" i="1" s="1"/>
  <c r="EY107" i="1" s="1"/>
  <c r="EQ108" i="1"/>
  <c r="EX108" i="1" s="1"/>
  <c r="EY108" i="1" s="1"/>
  <c r="EQ109" i="1"/>
  <c r="EX109" i="1" s="1"/>
  <c r="EY109" i="1" s="1"/>
  <c r="EQ110" i="1"/>
  <c r="EX110" i="1" s="1"/>
  <c r="EY110" i="1" s="1"/>
  <c r="EQ111" i="1"/>
  <c r="EX111" i="1" s="1"/>
  <c r="EY111" i="1" s="1"/>
  <c r="EQ112" i="1"/>
  <c r="EX112" i="1" s="1"/>
  <c r="EY112" i="1" s="1"/>
  <c r="EQ113" i="1"/>
  <c r="EX113" i="1" s="1"/>
  <c r="EY113" i="1" s="1"/>
  <c r="EQ114" i="1"/>
  <c r="EX114" i="1" s="1"/>
  <c r="EY114" i="1" s="1"/>
  <c r="EQ115" i="1"/>
  <c r="EX115" i="1" s="1"/>
  <c r="EY115" i="1" s="1"/>
  <c r="EQ116" i="1"/>
  <c r="EX116" i="1" s="1"/>
  <c r="EY116" i="1" s="1"/>
  <c r="EQ117" i="1"/>
  <c r="EX117" i="1" s="1"/>
  <c r="EY117" i="1" s="1"/>
  <c r="EQ118" i="1"/>
  <c r="EX118" i="1" s="1"/>
  <c r="EY118" i="1" s="1"/>
  <c r="EQ119" i="1"/>
  <c r="EX119" i="1" s="1"/>
  <c r="EY119" i="1" s="1"/>
  <c r="EQ120" i="1"/>
  <c r="EX120" i="1" s="1"/>
  <c r="EY120" i="1" s="1"/>
  <c r="EQ121" i="1"/>
  <c r="EX121" i="1" s="1"/>
  <c r="EY121" i="1" s="1"/>
  <c r="EQ122" i="1"/>
  <c r="EX122" i="1" s="1"/>
  <c r="EY122" i="1" s="1"/>
  <c r="EQ123" i="1"/>
  <c r="EX123" i="1" s="1"/>
  <c r="EY123" i="1" s="1"/>
  <c r="EQ124" i="1"/>
  <c r="EX124" i="1" s="1"/>
  <c r="EY124" i="1" s="1"/>
  <c r="EQ125" i="1"/>
  <c r="EX125" i="1" s="1"/>
  <c r="EY125" i="1" s="1"/>
  <c r="EQ126" i="1"/>
  <c r="EX126" i="1" s="1"/>
  <c r="EY126" i="1" s="1"/>
  <c r="EQ127" i="1"/>
  <c r="EX127" i="1" s="1"/>
  <c r="EY127" i="1" s="1"/>
  <c r="EQ128" i="1"/>
  <c r="EX128" i="1" s="1"/>
  <c r="EY128" i="1" s="1"/>
  <c r="EQ129" i="1"/>
  <c r="EX129" i="1" s="1"/>
  <c r="EY129" i="1" s="1"/>
  <c r="EQ130" i="1"/>
  <c r="EX130" i="1" s="1"/>
  <c r="EY130" i="1" s="1"/>
  <c r="EQ131" i="1"/>
  <c r="EX131" i="1" s="1"/>
  <c r="EY131" i="1" s="1"/>
  <c r="EQ132" i="1"/>
  <c r="EX132" i="1" s="1"/>
  <c r="EY132" i="1" s="1"/>
  <c r="EQ133" i="1"/>
  <c r="EX133" i="1" s="1"/>
  <c r="EY133" i="1" s="1"/>
  <c r="EQ134" i="1"/>
  <c r="EX134" i="1" s="1"/>
  <c r="EY134" i="1" s="1"/>
  <c r="EQ135" i="1"/>
  <c r="EX135" i="1" s="1"/>
  <c r="EY135" i="1" s="1"/>
  <c r="EQ136" i="1"/>
  <c r="EX136" i="1" s="1"/>
  <c r="EY136" i="1" s="1"/>
  <c r="EQ137" i="1"/>
  <c r="EX137" i="1" s="1"/>
  <c r="EY137" i="1" s="1"/>
  <c r="EQ138" i="1"/>
  <c r="EX138" i="1" s="1"/>
  <c r="EY138" i="1" s="1"/>
  <c r="EQ139" i="1"/>
  <c r="EX139" i="1" s="1"/>
  <c r="EY139" i="1" s="1"/>
  <c r="EQ140" i="1"/>
  <c r="EX140" i="1" s="1"/>
  <c r="EY140" i="1" s="1"/>
  <c r="EQ141" i="1"/>
  <c r="EX141" i="1" s="1"/>
  <c r="EY141" i="1" s="1"/>
  <c r="EQ142" i="1"/>
  <c r="EX142" i="1" s="1"/>
  <c r="EY142" i="1" s="1"/>
  <c r="EQ143" i="1"/>
  <c r="EX143" i="1" s="1"/>
  <c r="EY143" i="1" s="1"/>
  <c r="EQ144" i="1"/>
  <c r="EX144" i="1" s="1"/>
  <c r="EY144" i="1" s="1"/>
  <c r="EQ145" i="1"/>
  <c r="EX145" i="1" s="1"/>
  <c r="EY145" i="1" s="1"/>
  <c r="EQ146" i="1"/>
  <c r="EX146" i="1" s="1"/>
  <c r="EY146" i="1" s="1"/>
  <c r="EQ147" i="1"/>
  <c r="EX147" i="1" s="1"/>
  <c r="EY147" i="1" s="1"/>
  <c r="EQ148" i="1"/>
  <c r="EX148" i="1" s="1"/>
  <c r="EY148" i="1" s="1"/>
  <c r="EQ149" i="1"/>
  <c r="EX149" i="1" s="1"/>
  <c r="EY149" i="1" s="1"/>
  <c r="EQ150" i="1"/>
  <c r="EX150" i="1" s="1"/>
  <c r="EY150" i="1" s="1"/>
  <c r="EQ151" i="1"/>
  <c r="EX151" i="1" s="1"/>
  <c r="EY151" i="1" s="1"/>
  <c r="EQ152" i="1"/>
  <c r="EX152" i="1" s="1"/>
  <c r="EY152" i="1" s="1"/>
  <c r="EQ153" i="1"/>
  <c r="EX153" i="1" s="1"/>
  <c r="EY153" i="1" s="1"/>
  <c r="EQ154" i="1"/>
  <c r="EX154" i="1" s="1"/>
  <c r="EY154" i="1" s="1"/>
  <c r="EQ155" i="1"/>
  <c r="EX155" i="1" s="1"/>
  <c r="EY155" i="1" s="1"/>
  <c r="EQ156" i="1"/>
  <c r="EX156" i="1" s="1"/>
  <c r="EY156" i="1" s="1"/>
  <c r="EQ157" i="1"/>
  <c r="EX157" i="1" s="1"/>
  <c r="EY157" i="1" s="1"/>
  <c r="EQ158" i="1"/>
  <c r="EX158" i="1" s="1"/>
  <c r="EY158" i="1" s="1"/>
  <c r="EQ159" i="1"/>
  <c r="EX159" i="1" s="1"/>
  <c r="EY159" i="1" s="1"/>
  <c r="EQ160" i="1"/>
  <c r="EX160" i="1" s="1"/>
  <c r="EY160" i="1" s="1"/>
  <c r="EQ161" i="1"/>
  <c r="EX161" i="1" s="1"/>
  <c r="EY161" i="1" s="1"/>
  <c r="EQ162" i="1"/>
  <c r="EX162" i="1" s="1"/>
  <c r="EY162" i="1" s="1"/>
  <c r="EQ163" i="1"/>
  <c r="EX163" i="1" s="1"/>
  <c r="EY163" i="1" s="1"/>
  <c r="EQ164" i="1"/>
  <c r="EX164" i="1" s="1"/>
  <c r="EY164" i="1" s="1"/>
  <c r="EQ165" i="1"/>
  <c r="EX165" i="1" s="1"/>
  <c r="EY165" i="1" s="1"/>
  <c r="EQ166" i="1"/>
  <c r="EX166" i="1" s="1"/>
  <c r="EY166" i="1" s="1"/>
  <c r="EQ167" i="1"/>
  <c r="EX167" i="1" s="1"/>
  <c r="EY167" i="1" s="1"/>
  <c r="EQ168" i="1"/>
  <c r="EX168" i="1" s="1"/>
  <c r="EY168" i="1" s="1"/>
  <c r="EQ169" i="1"/>
  <c r="EX169" i="1" s="1"/>
  <c r="EY169" i="1" s="1"/>
  <c r="EQ170" i="1"/>
  <c r="EX170" i="1" s="1"/>
  <c r="EY170" i="1" s="1"/>
  <c r="EQ171" i="1"/>
  <c r="EX171" i="1" s="1"/>
  <c r="EY171" i="1" s="1"/>
  <c r="EQ172" i="1"/>
  <c r="EX172" i="1" s="1"/>
  <c r="EY172" i="1" s="1"/>
  <c r="EQ173" i="1"/>
  <c r="EX173" i="1" s="1"/>
  <c r="EY173" i="1" s="1"/>
  <c r="EQ174" i="1"/>
  <c r="EX174" i="1" s="1"/>
  <c r="EY174" i="1" s="1"/>
  <c r="EQ175" i="1"/>
  <c r="EX175" i="1" s="1"/>
  <c r="EY175" i="1" s="1"/>
  <c r="EQ176" i="1"/>
  <c r="EX176" i="1" s="1"/>
  <c r="EY176" i="1" s="1"/>
  <c r="EQ177" i="1"/>
  <c r="EX177" i="1" s="1"/>
  <c r="EY177" i="1" s="1"/>
  <c r="EQ178" i="1"/>
  <c r="EX178" i="1" s="1"/>
  <c r="EY178" i="1" s="1"/>
  <c r="EQ179" i="1"/>
  <c r="EX179" i="1" s="1"/>
  <c r="EY179" i="1" s="1"/>
  <c r="EQ180" i="1"/>
  <c r="EX180" i="1" s="1"/>
  <c r="EY180" i="1" s="1"/>
  <c r="EQ181" i="1"/>
  <c r="EX181" i="1" s="1"/>
  <c r="EY181" i="1" s="1"/>
  <c r="EQ182" i="1"/>
  <c r="EX182" i="1" s="1"/>
  <c r="EY182" i="1" s="1"/>
  <c r="EQ183" i="1"/>
  <c r="EX183" i="1" s="1"/>
  <c r="EY183" i="1" s="1"/>
  <c r="EQ184" i="1"/>
  <c r="EX184" i="1" s="1"/>
  <c r="EY184" i="1" s="1"/>
  <c r="EQ185" i="1"/>
  <c r="EX185" i="1" s="1"/>
  <c r="EY185" i="1" s="1"/>
  <c r="EQ186" i="1"/>
  <c r="EX186" i="1" s="1"/>
  <c r="EY186" i="1" s="1"/>
  <c r="EQ187" i="1"/>
  <c r="EX187" i="1" s="1"/>
  <c r="EY187" i="1" s="1"/>
  <c r="EQ188" i="1"/>
  <c r="EX188" i="1" s="1"/>
  <c r="EY188" i="1" s="1"/>
  <c r="EQ189" i="1"/>
  <c r="EX189" i="1" s="1"/>
  <c r="EY189" i="1" s="1"/>
  <c r="EQ190" i="1"/>
  <c r="EX190" i="1" s="1"/>
  <c r="EY190" i="1" s="1"/>
  <c r="EQ191" i="1"/>
  <c r="EX191" i="1" s="1"/>
  <c r="EY191" i="1" s="1"/>
  <c r="EQ192" i="1"/>
  <c r="EX192" i="1" s="1"/>
  <c r="EY192" i="1" s="1"/>
  <c r="EQ193" i="1"/>
  <c r="EX193" i="1" s="1"/>
  <c r="EY193" i="1" s="1"/>
  <c r="EQ194" i="1"/>
  <c r="EX194" i="1" s="1"/>
  <c r="EY194" i="1" s="1"/>
  <c r="EQ195" i="1"/>
  <c r="EX195" i="1" s="1"/>
  <c r="EY195" i="1" s="1"/>
  <c r="EQ196" i="1"/>
  <c r="EX196" i="1" s="1"/>
  <c r="EY196" i="1" s="1"/>
  <c r="EQ197" i="1"/>
  <c r="EX197" i="1" s="1"/>
  <c r="EY197" i="1" s="1"/>
  <c r="EQ198" i="1"/>
  <c r="EX198" i="1" s="1"/>
  <c r="EY198" i="1" s="1"/>
  <c r="EQ199" i="1"/>
  <c r="EX199" i="1" s="1"/>
  <c r="EY199" i="1" s="1"/>
  <c r="EQ200" i="1"/>
  <c r="EX200" i="1" s="1"/>
  <c r="EY200" i="1" s="1"/>
  <c r="EQ201" i="1"/>
  <c r="EX201" i="1" s="1"/>
  <c r="EY201" i="1" s="1"/>
  <c r="EQ202" i="1"/>
  <c r="EX202" i="1" s="1"/>
  <c r="EY202" i="1" s="1"/>
  <c r="EQ203" i="1"/>
  <c r="EX203" i="1" s="1"/>
  <c r="EY203" i="1" s="1"/>
  <c r="EQ204" i="1"/>
  <c r="EX204" i="1" s="1"/>
  <c r="EY204" i="1" s="1"/>
  <c r="EQ205" i="1"/>
  <c r="EX205" i="1" s="1"/>
  <c r="EY205" i="1" s="1"/>
  <c r="EQ206" i="1"/>
  <c r="EX206" i="1" s="1"/>
  <c r="EY206" i="1" s="1"/>
  <c r="EQ207" i="1"/>
  <c r="EX207" i="1" s="1"/>
  <c r="EY207" i="1" s="1"/>
  <c r="EQ208" i="1"/>
  <c r="EX208" i="1" s="1"/>
  <c r="EY208" i="1" s="1"/>
  <c r="EQ209" i="1"/>
  <c r="EX209" i="1" s="1"/>
  <c r="EY209" i="1" s="1"/>
  <c r="EQ210" i="1"/>
  <c r="EX210" i="1" s="1"/>
  <c r="EY210" i="1" s="1"/>
  <c r="EQ211" i="1"/>
  <c r="EX211" i="1" s="1"/>
  <c r="EY211" i="1" s="1"/>
  <c r="EQ212" i="1"/>
  <c r="EX212" i="1" s="1"/>
  <c r="EY212" i="1" s="1"/>
  <c r="EQ213" i="1"/>
  <c r="EX213" i="1" s="1"/>
  <c r="EY213" i="1" s="1"/>
  <c r="EQ214" i="1"/>
  <c r="EX214" i="1" s="1"/>
  <c r="EY214" i="1" s="1"/>
  <c r="EQ215" i="1"/>
  <c r="EX215" i="1" s="1"/>
  <c r="EY215" i="1" s="1"/>
  <c r="EQ216" i="1"/>
  <c r="EX216" i="1" s="1"/>
  <c r="EY216" i="1" s="1"/>
  <c r="EQ217" i="1"/>
  <c r="EX217" i="1" s="1"/>
  <c r="EY217" i="1" s="1"/>
  <c r="EQ218" i="1"/>
  <c r="EX218" i="1" s="1"/>
  <c r="EY218" i="1" s="1"/>
  <c r="EQ219" i="1"/>
  <c r="EX219" i="1" s="1"/>
  <c r="EY219" i="1" s="1"/>
  <c r="EQ220" i="1"/>
  <c r="EX220" i="1" s="1"/>
  <c r="EY220" i="1" s="1"/>
  <c r="EQ221" i="1"/>
  <c r="EX221" i="1" s="1"/>
  <c r="EY221" i="1" s="1"/>
  <c r="EQ222" i="1"/>
  <c r="EX222" i="1" s="1"/>
  <c r="EY222" i="1" s="1"/>
  <c r="EQ223" i="1"/>
  <c r="EX223" i="1" s="1"/>
  <c r="EY223" i="1" s="1"/>
  <c r="EQ224" i="1"/>
  <c r="EX224" i="1" s="1"/>
  <c r="EY224" i="1" s="1"/>
  <c r="EQ225" i="1"/>
  <c r="EX225" i="1" s="1"/>
  <c r="EY225" i="1" s="1"/>
  <c r="EQ226" i="1"/>
  <c r="EX226" i="1" s="1"/>
  <c r="EY226" i="1" s="1"/>
  <c r="EQ227" i="1"/>
  <c r="EX227" i="1" s="1"/>
  <c r="EY227" i="1" s="1"/>
  <c r="EQ228" i="1"/>
  <c r="EX228" i="1" s="1"/>
  <c r="EY228" i="1" s="1"/>
  <c r="EQ229" i="1"/>
  <c r="EX229" i="1" s="1"/>
  <c r="EY229" i="1" s="1"/>
  <c r="EQ230" i="1"/>
  <c r="EX230" i="1" s="1"/>
  <c r="EY230" i="1" s="1"/>
  <c r="EQ231" i="1"/>
  <c r="EX231" i="1" s="1"/>
  <c r="EY231" i="1" s="1"/>
  <c r="EQ232" i="1"/>
  <c r="EX232" i="1" s="1"/>
  <c r="EY232" i="1" s="1"/>
  <c r="EQ233" i="1"/>
  <c r="EX233" i="1" s="1"/>
  <c r="EY233" i="1" s="1"/>
  <c r="EQ234" i="1"/>
  <c r="EX234" i="1" s="1"/>
  <c r="EY234" i="1" s="1"/>
  <c r="EQ235" i="1"/>
  <c r="EX235" i="1" s="1"/>
  <c r="EY235" i="1" s="1"/>
  <c r="EQ236" i="1"/>
  <c r="EX236" i="1" s="1"/>
  <c r="EY236" i="1" s="1"/>
  <c r="EQ237" i="1"/>
  <c r="EX237" i="1" s="1"/>
  <c r="EY237" i="1" s="1"/>
  <c r="EQ238" i="1"/>
  <c r="EX238" i="1" s="1"/>
  <c r="EY238" i="1" s="1"/>
  <c r="EQ239" i="1"/>
  <c r="EX239" i="1" s="1"/>
  <c r="EY239" i="1" s="1"/>
  <c r="EQ240" i="1"/>
  <c r="EX240" i="1" s="1"/>
  <c r="EY240" i="1" s="1"/>
  <c r="EQ241" i="1"/>
  <c r="EX241" i="1" s="1"/>
  <c r="EY241" i="1" s="1"/>
  <c r="EQ242" i="1"/>
  <c r="EX242" i="1" s="1"/>
  <c r="EY242" i="1" s="1"/>
  <c r="EQ243" i="1"/>
  <c r="EX243" i="1" s="1"/>
  <c r="EY243" i="1" s="1"/>
  <c r="EQ8" i="1"/>
  <c r="EX8" i="1" s="1"/>
  <c r="EY8" i="1" s="1"/>
  <c r="EN11" i="1"/>
  <c r="EN10" i="1"/>
  <c r="EL10" i="1"/>
  <c r="EM10" i="1"/>
  <c r="EL11" i="1"/>
  <c r="EM11" i="1"/>
  <c r="EH9" i="1"/>
  <c r="EO9" i="1" s="1"/>
  <c r="EP9" i="1" s="1"/>
  <c r="EH12" i="1"/>
  <c r="EO12" i="1" s="1"/>
  <c r="EP12" i="1" s="1"/>
  <c r="EH13" i="1"/>
  <c r="EO13" i="1" s="1"/>
  <c r="EP13" i="1" s="1"/>
  <c r="EH14" i="1"/>
  <c r="EH15" i="1"/>
  <c r="EO15" i="1" s="1"/>
  <c r="EP15" i="1" s="1"/>
  <c r="EH16" i="1"/>
  <c r="EO16" i="1" s="1"/>
  <c r="EP16" i="1" s="1"/>
  <c r="EH17" i="1"/>
  <c r="EO17" i="1" s="1"/>
  <c r="EP17" i="1" s="1"/>
  <c r="EH18" i="1"/>
  <c r="EO18" i="1" s="1"/>
  <c r="EP18" i="1" s="1"/>
  <c r="EH19" i="1"/>
  <c r="EO19" i="1" s="1"/>
  <c r="EP19" i="1" s="1"/>
  <c r="EH20" i="1"/>
  <c r="EH21" i="1"/>
  <c r="EO21" i="1" s="1"/>
  <c r="EP21" i="1" s="1"/>
  <c r="EH22" i="1"/>
  <c r="EO22" i="1" s="1"/>
  <c r="EP22" i="1" s="1"/>
  <c r="EH23" i="1"/>
  <c r="EO23" i="1" s="1"/>
  <c r="EP23" i="1" s="1"/>
  <c r="EH24" i="1"/>
  <c r="EO24" i="1" s="1"/>
  <c r="EP24" i="1" s="1"/>
  <c r="EH25" i="1"/>
  <c r="EO25" i="1" s="1"/>
  <c r="EP25" i="1" s="1"/>
  <c r="EH26" i="1"/>
  <c r="EO26" i="1" s="1"/>
  <c r="EP26" i="1" s="1"/>
  <c r="EH27" i="1"/>
  <c r="EO27" i="1" s="1"/>
  <c r="EP27" i="1" s="1"/>
  <c r="EH28" i="1"/>
  <c r="EO28" i="1" s="1"/>
  <c r="EP28" i="1" s="1"/>
  <c r="EH29" i="1"/>
  <c r="EO29" i="1" s="1"/>
  <c r="EP29" i="1" s="1"/>
  <c r="EH30" i="1"/>
  <c r="EO30" i="1" s="1"/>
  <c r="EP30" i="1" s="1"/>
  <c r="EH31" i="1"/>
  <c r="EO31" i="1" s="1"/>
  <c r="EP31" i="1" s="1"/>
  <c r="EH32" i="1"/>
  <c r="EO32" i="1" s="1"/>
  <c r="EP32" i="1" s="1"/>
  <c r="EH33" i="1"/>
  <c r="EO33" i="1" s="1"/>
  <c r="EP33" i="1" s="1"/>
  <c r="EH34" i="1"/>
  <c r="EO34" i="1" s="1"/>
  <c r="EP34" i="1" s="1"/>
  <c r="EH35" i="1"/>
  <c r="EH36" i="1"/>
  <c r="EO36" i="1" s="1"/>
  <c r="EP36" i="1" s="1"/>
  <c r="EH37" i="1"/>
  <c r="EO37" i="1" s="1"/>
  <c r="EP37" i="1" s="1"/>
  <c r="EH38" i="1"/>
  <c r="EO38" i="1" s="1"/>
  <c r="EP38" i="1" s="1"/>
  <c r="EH39" i="1"/>
  <c r="EO39" i="1" s="1"/>
  <c r="EP39" i="1" s="1"/>
  <c r="EH40" i="1"/>
  <c r="EO40" i="1" s="1"/>
  <c r="EP40" i="1" s="1"/>
  <c r="EH41" i="1"/>
  <c r="EO41" i="1" s="1"/>
  <c r="EP41" i="1" s="1"/>
  <c r="EH42" i="1"/>
  <c r="EO42" i="1" s="1"/>
  <c r="EP42" i="1" s="1"/>
  <c r="EH43" i="1"/>
  <c r="EO43" i="1" s="1"/>
  <c r="EP43" i="1" s="1"/>
  <c r="EH44" i="1"/>
  <c r="EO44" i="1" s="1"/>
  <c r="EP44" i="1" s="1"/>
  <c r="EH45" i="1"/>
  <c r="EO45" i="1" s="1"/>
  <c r="EP45" i="1" s="1"/>
  <c r="EH46" i="1"/>
  <c r="EO46" i="1" s="1"/>
  <c r="EP46" i="1" s="1"/>
  <c r="EH47" i="1"/>
  <c r="EO47" i="1" s="1"/>
  <c r="EP47" i="1" s="1"/>
  <c r="EH48" i="1"/>
  <c r="EO48" i="1" s="1"/>
  <c r="EP48" i="1" s="1"/>
  <c r="EH49" i="1"/>
  <c r="EO49" i="1" s="1"/>
  <c r="EP49" i="1" s="1"/>
  <c r="EH50" i="1"/>
  <c r="EO50" i="1" s="1"/>
  <c r="EP50" i="1" s="1"/>
  <c r="EH51" i="1"/>
  <c r="EO51" i="1" s="1"/>
  <c r="EP51" i="1" s="1"/>
  <c r="EH52" i="1"/>
  <c r="EO52" i="1" s="1"/>
  <c r="EP52" i="1" s="1"/>
  <c r="EH53" i="1"/>
  <c r="EO53" i="1" s="1"/>
  <c r="EP53" i="1" s="1"/>
  <c r="EH54" i="1"/>
  <c r="EO54" i="1" s="1"/>
  <c r="EP54" i="1" s="1"/>
  <c r="EH55" i="1"/>
  <c r="EO55" i="1" s="1"/>
  <c r="EP55" i="1" s="1"/>
  <c r="EH56" i="1"/>
  <c r="EO56" i="1" s="1"/>
  <c r="EP56" i="1" s="1"/>
  <c r="EH57" i="1"/>
  <c r="EO57" i="1" s="1"/>
  <c r="EP57" i="1" s="1"/>
  <c r="EH58" i="1"/>
  <c r="EO58" i="1" s="1"/>
  <c r="EP58" i="1" s="1"/>
  <c r="EH59" i="1"/>
  <c r="EO59" i="1" s="1"/>
  <c r="EP59" i="1" s="1"/>
  <c r="EH60" i="1"/>
  <c r="EO60" i="1" s="1"/>
  <c r="EP60" i="1" s="1"/>
  <c r="EH61" i="1"/>
  <c r="EO61" i="1" s="1"/>
  <c r="EP61" i="1" s="1"/>
  <c r="EH62" i="1"/>
  <c r="EO62" i="1" s="1"/>
  <c r="EP62" i="1" s="1"/>
  <c r="EH63" i="1"/>
  <c r="EH64" i="1"/>
  <c r="EO64" i="1" s="1"/>
  <c r="EP64" i="1" s="1"/>
  <c r="EH65" i="1"/>
  <c r="EO65" i="1" s="1"/>
  <c r="EP65" i="1" s="1"/>
  <c r="EH66" i="1"/>
  <c r="EO66" i="1" s="1"/>
  <c r="EP66" i="1" s="1"/>
  <c r="EH67" i="1"/>
  <c r="EO67" i="1" s="1"/>
  <c r="EP67" i="1" s="1"/>
  <c r="EH68" i="1"/>
  <c r="EO68" i="1" s="1"/>
  <c r="EP68" i="1" s="1"/>
  <c r="EH69" i="1"/>
  <c r="EO69" i="1" s="1"/>
  <c r="EP69" i="1" s="1"/>
  <c r="EH70" i="1"/>
  <c r="EO70" i="1" s="1"/>
  <c r="EP70" i="1" s="1"/>
  <c r="EH71" i="1"/>
  <c r="EH72" i="1"/>
  <c r="EO72" i="1" s="1"/>
  <c r="EP72" i="1" s="1"/>
  <c r="EH73" i="1"/>
  <c r="EO73" i="1" s="1"/>
  <c r="EP73" i="1" s="1"/>
  <c r="EH74" i="1"/>
  <c r="EO74" i="1" s="1"/>
  <c r="EP74" i="1" s="1"/>
  <c r="EH75" i="1"/>
  <c r="EO75" i="1" s="1"/>
  <c r="EP75" i="1" s="1"/>
  <c r="EH76" i="1"/>
  <c r="EO76" i="1" s="1"/>
  <c r="EP76" i="1" s="1"/>
  <c r="EH77" i="1"/>
  <c r="EO77" i="1" s="1"/>
  <c r="EP77" i="1" s="1"/>
  <c r="EH78" i="1"/>
  <c r="EO78" i="1" s="1"/>
  <c r="EP78" i="1" s="1"/>
  <c r="EH79" i="1"/>
  <c r="EO79" i="1" s="1"/>
  <c r="EP79" i="1" s="1"/>
  <c r="EH80" i="1"/>
  <c r="EO80" i="1" s="1"/>
  <c r="EP80" i="1" s="1"/>
  <c r="EH81" i="1"/>
  <c r="EO81" i="1" s="1"/>
  <c r="EP81" i="1" s="1"/>
  <c r="EH82" i="1"/>
  <c r="EO82" i="1" s="1"/>
  <c r="EP82" i="1" s="1"/>
  <c r="EH83" i="1"/>
  <c r="EO83" i="1" s="1"/>
  <c r="EP83" i="1" s="1"/>
  <c r="EH84" i="1"/>
  <c r="EO84" i="1" s="1"/>
  <c r="EP84" i="1" s="1"/>
  <c r="EH85" i="1"/>
  <c r="EO85" i="1" s="1"/>
  <c r="EP85" i="1" s="1"/>
  <c r="EH86" i="1"/>
  <c r="EO86" i="1" s="1"/>
  <c r="EP86" i="1" s="1"/>
  <c r="EH87" i="1"/>
  <c r="EO87" i="1" s="1"/>
  <c r="EP87" i="1" s="1"/>
  <c r="EH88" i="1"/>
  <c r="EO88" i="1" s="1"/>
  <c r="EP88" i="1" s="1"/>
  <c r="EH89" i="1"/>
  <c r="EO89" i="1" s="1"/>
  <c r="EP89" i="1" s="1"/>
  <c r="EH90" i="1"/>
  <c r="EO90" i="1" s="1"/>
  <c r="EP90" i="1" s="1"/>
  <c r="EH91" i="1"/>
  <c r="EO91" i="1" s="1"/>
  <c r="EP91" i="1" s="1"/>
  <c r="EH92" i="1"/>
  <c r="EO92" i="1" s="1"/>
  <c r="EP92" i="1" s="1"/>
  <c r="EH93" i="1"/>
  <c r="EO93" i="1" s="1"/>
  <c r="EP93" i="1" s="1"/>
  <c r="EH94" i="1"/>
  <c r="EO94" i="1" s="1"/>
  <c r="EP94" i="1" s="1"/>
  <c r="EH95" i="1"/>
  <c r="EO95" i="1" s="1"/>
  <c r="EP95" i="1" s="1"/>
  <c r="EH96" i="1"/>
  <c r="EO96" i="1" s="1"/>
  <c r="EP96" i="1" s="1"/>
  <c r="EH97" i="1"/>
  <c r="EO97" i="1" s="1"/>
  <c r="EP97" i="1" s="1"/>
  <c r="EH98" i="1"/>
  <c r="EO98" i="1" s="1"/>
  <c r="EP98" i="1" s="1"/>
  <c r="EH99" i="1"/>
  <c r="EH100" i="1"/>
  <c r="EO100" i="1" s="1"/>
  <c r="EP100" i="1" s="1"/>
  <c r="EH101" i="1"/>
  <c r="EO101" i="1" s="1"/>
  <c r="EP101" i="1" s="1"/>
  <c r="EH102" i="1"/>
  <c r="EO102" i="1" s="1"/>
  <c r="EP102" i="1" s="1"/>
  <c r="EH103" i="1"/>
  <c r="EO103" i="1" s="1"/>
  <c r="EP103" i="1" s="1"/>
  <c r="EH104" i="1"/>
  <c r="EO104" i="1" s="1"/>
  <c r="EP104" i="1" s="1"/>
  <c r="EH105" i="1"/>
  <c r="EO105" i="1" s="1"/>
  <c r="EP105" i="1" s="1"/>
  <c r="EH106" i="1"/>
  <c r="EO106" i="1" s="1"/>
  <c r="EP106" i="1" s="1"/>
  <c r="EH107" i="1"/>
  <c r="EO107" i="1" s="1"/>
  <c r="EP107" i="1" s="1"/>
  <c r="EH108" i="1"/>
  <c r="EO108" i="1" s="1"/>
  <c r="EP108" i="1" s="1"/>
  <c r="EH109" i="1"/>
  <c r="EO109" i="1" s="1"/>
  <c r="EP109" i="1" s="1"/>
  <c r="EH110" i="1"/>
  <c r="EO110" i="1" s="1"/>
  <c r="EP110" i="1" s="1"/>
  <c r="EH111" i="1"/>
  <c r="EO111" i="1" s="1"/>
  <c r="EP111" i="1" s="1"/>
  <c r="EH112" i="1"/>
  <c r="EO112" i="1" s="1"/>
  <c r="EP112" i="1" s="1"/>
  <c r="EH113" i="1"/>
  <c r="EO113" i="1" s="1"/>
  <c r="EP113" i="1" s="1"/>
  <c r="EH114" i="1"/>
  <c r="EO114" i="1" s="1"/>
  <c r="EP114" i="1" s="1"/>
  <c r="EH115" i="1"/>
  <c r="EO115" i="1" s="1"/>
  <c r="EP115" i="1" s="1"/>
  <c r="EH116" i="1"/>
  <c r="EO116" i="1" s="1"/>
  <c r="EP116" i="1" s="1"/>
  <c r="EH117" i="1"/>
  <c r="EO117" i="1" s="1"/>
  <c r="EP117" i="1" s="1"/>
  <c r="EH118" i="1"/>
  <c r="EO118" i="1" s="1"/>
  <c r="EP118" i="1" s="1"/>
  <c r="EH119" i="1"/>
  <c r="EH120" i="1"/>
  <c r="EO120" i="1" s="1"/>
  <c r="EP120" i="1" s="1"/>
  <c r="EH121" i="1"/>
  <c r="EO121" i="1" s="1"/>
  <c r="EP121" i="1" s="1"/>
  <c r="EH122" i="1"/>
  <c r="EO122" i="1" s="1"/>
  <c r="EP122" i="1" s="1"/>
  <c r="EH123" i="1"/>
  <c r="EO123" i="1" s="1"/>
  <c r="EP123" i="1" s="1"/>
  <c r="EH124" i="1"/>
  <c r="EH125" i="1"/>
  <c r="EO125" i="1" s="1"/>
  <c r="EP125" i="1" s="1"/>
  <c r="EH126" i="1"/>
  <c r="EO126" i="1" s="1"/>
  <c r="EP126" i="1" s="1"/>
  <c r="EH127" i="1"/>
  <c r="EH128" i="1"/>
  <c r="EO128" i="1" s="1"/>
  <c r="EP128" i="1" s="1"/>
  <c r="EH129" i="1"/>
  <c r="EO129" i="1" s="1"/>
  <c r="EP129" i="1" s="1"/>
  <c r="EH130" i="1"/>
  <c r="EO130" i="1" s="1"/>
  <c r="EP130" i="1" s="1"/>
  <c r="EH131" i="1"/>
  <c r="EH132" i="1"/>
  <c r="EO132" i="1" s="1"/>
  <c r="EP132" i="1" s="1"/>
  <c r="EH133" i="1"/>
  <c r="EO133" i="1" s="1"/>
  <c r="EP133" i="1" s="1"/>
  <c r="EH134" i="1"/>
  <c r="EO134" i="1" s="1"/>
  <c r="EP134" i="1" s="1"/>
  <c r="EH135" i="1"/>
  <c r="EO135" i="1" s="1"/>
  <c r="EP135" i="1" s="1"/>
  <c r="EH136" i="1"/>
  <c r="EH137" i="1"/>
  <c r="EO137" i="1" s="1"/>
  <c r="EP137" i="1" s="1"/>
  <c r="EH138" i="1"/>
  <c r="EO138" i="1" s="1"/>
  <c r="EP138" i="1" s="1"/>
  <c r="EH139" i="1"/>
  <c r="EO139" i="1" s="1"/>
  <c r="EP139" i="1" s="1"/>
  <c r="EH140" i="1"/>
  <c r="EO140" i="1" s="1"/>
  <c r="EP140" i="1" s="1"/>
  <c r="EH141" i="1"/>
  <c r="EO141" i="1" s="1"/>
  <c r="EP141" i="1" s="1"/>
  <c r="EH142" i="1"/>
  <c r="EO142" i="1" s="1"/>
  <c r="EP142" i="1" s="1"/>
  <c r="EH143" i="1"/>
  <c r="EH144" i="1"/>
  <c r="EO144" i="1" s="1"/>
  <c r="EP144" i="1" s="1"/>
  <c r="EH145" i="1"/>
  <c r="EH146" i="1"/>
  <c r="EO146" i="1" s="1"/>
  <c r="EP146" i="1" s="1"/>
  <c r="EH147" i="1"/>
  <c r="EO147" i="1" s="1"/>
  <c r="EP147" i="1" s="1"/>
  <c r="EH148" i="1"/>
  <c r="EO148" i="1" s="1"/>
  <c r="EP148" i="1" s="1"/>
  <c r="EH149" i="1"/>
  <c r="EO149" i="1" s="1"/>
  <c r="EP149" i="1" s="1"/>
  <c r="EH150" i="1"/>
  <c r="EH151" i="1"/>
  <c r="EO151" i="1" s="1"/>
  <c r="EP151" i="1" s="1"/>
  <c r="EH152" i="1"/>
  <c r="EH153" i="1"/>
  <c r="EO153" i="1" s="1"/>
  <c r="EP153" i="1" s="1"/>
  <c r="EH154" i="1"/>
  <c r="EO154" i="1" s="1"/>
  <c r="EP154" i="1" s="1"/>
  <c r="EH155" i="1"/>
  <c r="EO155" i="1" s="1"/>
  <c r="EP155" i="1" s="1"/>
  <c r="EH156" i="1"/>
  <c r="EO156" i="1" s="1"/>
  <c r="EP156" i="1" s="1"/>
  <c r="EH157" i="1"/>
  <c r="EO157" i="1" s="1"/>
  <c r="EP157" i="1" s="1"/>
  <c r="EH158" i="1"/>
  <c r="EO158" i="1" s="1"/>
  <c r="EP158" i="1" s="1"/>
  <c r="EH159" i="1"/>
  <c r="EH160" i="1"/>
  <c r="EO160" i="1" s="1"/>
  <c r="EP160" i="1" s="1"/>
  <c r="EH161" i="1"/>
  <c r="EO161" i="1" s="1"/>
  <c r="EP161" i="1" s="1"/>
  <c r="EH162" i="1"/>
  <c r="EO162" i="1" s="1"/>
  <c r="EP162" i="1" s="1"/>
  <c r="EH163" i="1"/>
  <c r="EH164" i="1"/>
  <c r="EH165" i="1"/>
  <c r="EO165" i="1" s="1"/>
  <c r="EP165" i="1" s="1"/>
  <c r="EH166" i="1"/>
  <c r="EH167" i="1"/>
  <c r="EO167" i="1" s="1"/>
  <c r="EP167" i="1" s="1"/>
  <c r="EH168" i="1"/>
  <c r="EO168" i="1" s="1"/>
  <c r="EP168" i="1" s="1"/>
  <c r="EH169" i="1"/>
  <c r="EO169" i="1" s="1"/>
  <c r="EP169" i="1" s="1"/>
  <c r="EH170" i="1"/>
  <c r="EO170" i="1" s="1"/>
  <c r="EP170" i="1" s="1"/>
  <c r="EH171" i="1"/>
  <c r="EO171" i="1" s="1"/>
  <c r="EP171" i="1" s="1"/>
  <c r="EH172" i="1"/>
  <c r="EH173" i="1"/>
  <c r="EH174" i="1"/>
  <c r="EO174" i="1" s="1"/>
  <c r="EP174" i="1" s="1"/>
  <c r="EH175" i="1"/>
  <c r="EO175" i="1" s="1"/>
  <c r="EP175" i="1" s="1"/>
  <c r="EH176" i="1"/>
  <c r="EO176" i="1" s="1"/>
  <c r="EP176" i="1" s="1"/>
  <c r="EH177" i="1"/>
  <c r="EO177" i="1" s="1"/>
  <c r="EP177" i="1" s="1"/>
  <c r="EH178" i="1"/>
  <c r="EO178" i="1" s="1"/>
  <c r="EP178" i="1" s="1"/>
  <c r="EH179" i="1"/>
  <c r="EH180" i="1"/>
  <c r="EH181" i="1"/>
  <c r="EO181" i="1" s="1"/>
  <c r="EP181" i="1" s="1"/>
  <c r="EH182" i="1"/>
  <c r="EO182" i="1" s="1"/>
  <c r="EP182" i="1" s="1"/>
  <c r="EH183" i="1"/>
  <c r="EO183" i="1" s="1"/>
  <c r="EP183" i="1" s="1"/>
  <c r="EH184" i="1"/>
  <c r="EO184" i="1" s="1"/>
  <c r="EP184" i="1" s="1"/>
  <c r="EH185" i="1"/>
  <c r="EO185" i="1" s="1"/>
  <c r="EP185" i="1" s="1"/>
  <c r="EH186" i="1"/>
  <c r="EO186" i="1" s="1"/>
  <c r="EP186" i="1" s="1"/>
  <c r="EH187" i="1"/>
  <c r="EO187" i="1" s="1"/>
  <c r="EP187" i="1" s="1"/>
  <c r="EH188" i="1"/>
  <c r="EH189" i="1"/>
  <c r="EO189" i="1" s="1"/>
  <c r="EP189" i="1" s="1"/>
  <c r="EH190" i="1"/>
  <c r="EO190" i="1" s="1"/>
  <c r="EP190" i="1" s="1"/>
  <c r="EH191" i="1"/>
  <c r="EH192" i="1"/>
  <c r="EO192" i="1" s="1"/>
  <c r="EP192" i="1" s="1"/>
  <c r="EH193" i="1"/>
  <c r="EO193" i="1" s="1"/>
  <c r="EP193" i="1" s="1"/>
  <c r="EH194" i="1"/>
  <c r="EO194" i="1" s="1"/>
  <c r="EP194" i="1" s="1"/>
  <c r="EH195" i="1"/>
  <c r="EH196" i="1"/>
  <c r="EO196" i="1" s="1"/>
  <c r="EP196" i="1" s="1"/>
  <c r="EH197" i="1"/>
  <c r="EO197" i="1" s="1"/>
  <c r="EP197" i="1" s="1"/>
  <c r="EH198" i="1"/>
  <c r="EO198" i="1" s="1"/>
  <c r="EP198" i="1" s="1"/>
  <c r="EH199" i="1"/>
  <c r="EO199" i="1" s="1"/>
  <c r="EP199" i="1" s="1"/>
  <c r="EH200" i="1"/>
  <c r="EH201" i="1"/>
  <c r="EO201" i="1" s="1"/>
  <c r="EP201" i="1" s="1"/>
  <c r="EH202" i="1"/>
  <c r="EO202" i="1" s="1"/>
  <c r="EP202" i="1" s="1"/>
  <c r="EH203" i="1"/>
  <c r="EO203" i="1" s="1"/>
  <c r="EP203" i="1" s="1"/>
  <c r="EH204" i="1"/>
  <c r="EO204" i="1" s="1"/>
  <c r="EP204" i="1" s="1"/>
  <c r="EH205" i="1"/>
  <c r="EO205" i="1" s="1"/>
  <c r="EP205" i="1" s="1"/>
  <c r="EH206" i="1"/>
  <c r="EO206" i="1" s="1"/>
  <c r="EP206" i="1" s="1"/>
  <c r="EH207" i="1"/>
  <c r="EH208" i="1"/>
  <c r="EH209" i="1"/>
  <c r="EO209" i="1" s="1"/>
  <c r="EP209" i="1" s="1"/>
  <c r="EH210" i="1"/>
  <c r="EO210" i="1" s="1"/>
  <c r="EP210" i="1" s="1"/>
  <c r="EH211" i="1"/>
  <c r="EH212" i="1"/>
  <c r="EH213" i="1"/>
  <c r="EH214" i="1"/>
  <c r="EO214" i="1" s="1"/>
  <c r="EP214" i="1" s="1"/>
  <c r="EH215" i="1"/>
  <c r="EH216" i="1"/>
  <c r="EH217" i="1"/>
  <c r="EH218" i="1"/>
  <c r="EO218" i="1" s="1"/>
  <c r="EP218" i="1" s="1"/>
  <c r="EH219" i="1"/>
  <c r="EH220" i="1"/>
  <c r="EH221" i="1"/>
  <c r="EH222" i="1"/>
  <c r="EO222" i="1" s="1"/>
  <c r="EP222" i="1" s="1"/>
  <c r="EH223" i="1"/>
  <c r="EH224" i="1"/>
  <c r="EH225" i="1"/>
  <c r="EH226" i="1"/>
  <c r="EO226" i="1" s="1"/>
  <c r="EP226" i="1" s="1"/>
  <c r="EH227" i="1"/>
  <c r="EH228" i="1"/>
  <c r="EH229" i="1"/>
  <c r="EH230" i="1"/>
  <c r="EO230" i="1" s="1"/>
  <c r="EP230" i="1" s="1"/>
  <c r="EH231" i="1"/>
  <c r="EH232" i="1"/>
  <c r="EH233" i="1"/>
  <c r="EH234" i="1"/>
  <c r="EO234" i="1" s="1"/>
  <c r="EP234" i="1" s="1"/>
  <c r="EH235" i="1"/>
  <c r="EH236" i="1"/>
  <c r="EH237" i="1"/>
  <c r="EH238" i="1"/>
  <c r="EH239" i="1"/>
  <c r="EH240" i="1"/>
  <c r="EH241" i="1"/>
  <c r="EH242" i="1"/>
  <c r="EH243" i="1"/>
  <c r="EH8" i="1"/>
  <c r="EE11" i="1"/>
  <c r="EE10" i="1"/>
  <c r="EC10" i="1"/>
  <c r="ED10" i="1"/>
  <c r="EC11" i="1"/>
  <c r="ED11" i="1"/>
  <c r="DY9" i="1"/>
  <c r="DY12" i="1"/>
  <c r="EF12" i="1" s="1"/>
  <c r="EG12" i="1" s="1"/>
  <c r="DY13" i="1"/>
  <c r="EF13" i="1" s="1"/>
  <c r="EG13" i="1" s="1"/>
  <c r="DY14" i="1"/>
  <c r="DY15" i="1"/>
  <c r="EF15" i="1" s="1"/>
  <c r="EG15" i="1" s="1"/>
  <c r="DY16" i="1"/>
  <c r="EF16" i="1" s="1"/>
  <c r="EG16" i="1" s="1"/>
  <c r="DY17" i="1"/>
  <c r="EF17" i="1" s="1"/>
  <c r="EG17" i="1" s="1"/>
  <c r="DY18" i="1"/>
  <c r="EF18" i="1" s="1"/>
  <c r="EG18" i="1" s="1"/>
  <c r="DY19" i="1"/>
  <c r="DY20" i="1"/>
  <c r="EF20" i="1" s="1"/>
  <c r="EG20" i="1" s="1"/>
  <c r="DY21" i="1"/>
  <c r="EF21" i="1" s="1"/>
  <c r="EG21" i="1" s="1"/>
  <c r="DY22" i="1"/>
  <c r="EF22" i="1" s="1"/>
  <c r="EG22" i="1" s="1"/>
  <c r="DY23" i="1"/>
  <c r="EF23" i="1" s="1"/>
  <c r="EG23" i="1" s="1"/>
  <c r="DY24" i="1"/>
  <c r="DY25" i="1"/>
  <c r="EF25" i="1" s="1"/>
  <c r="EG25" i="1" s="1"/>
  <c r="DY26" i="1"/>
  <c r="EF26" i="1" s="1"/>
  <c r="EG26" i="1" s="1"/>
  <c r="DY27" i="1"/>
  <c r="EF27" i="1" s="1"/>
  <c r="EG27" i="1" s="1"/>
  <c r="DY28" i="1"/>
  <c r="EF28" i="1" s="1"/>
  <c r="EG28" i="1" s="1"/>
  <c r="DY29" i="1"/>
  <c r="EF29" i="1" s="1"/>
  <c r="EG29" i="1" s="1"/>
  <c r="DY30" i="1"/>
  <c r="EF30" i="1" s="1"/>
  <c r="EG30" i="1" s="1"/>
  <c r="DY31" i="1"/>
  <c r="EF31" i="1" s="1"/>
  <c r="EG31" i="1" s="1"/>
  <c r="DY32" i="1"/>
  <c r="DY33" i="1"/>
  <c r="EF33" i="1" s="1"/>
  <c r="EG33" i="1" s="1"/>
  <c r="DY34" i="1"/>
  <c r="EF34" i="1" s="1"/>
  <c r="EG34" i="1" s="1"/>
  <c r="DY35" i="1"/>
  <c r="DY36" i="1"/>
  <c r="EF36" i="1" s="1"/>
  <c r="EG36" i="1" s="1"/>
  <c r="DY37" i="1"/>
  <c r="EF37" i="1" s="1"/>
  <c r="EG37" i="1" s="1"/>
  <c r="DY38" i="1"/>
  <c r="EF38" i="1" s="1"/>
  <c r="EG38" i="1" s="1"/>
  <c r="DY39" i="1"/>
  <c r="EF39" i="1" s="1"/>
  <c r="EG39" i="1" s="1"/>
  <c r="DY40" i="1"/>
  <c r="EF40" i="1" s="1"/>
  <c r="EG40" i="1" s="1"/>
  <c r="DY41" i="1"/>
  <c r="EF41" i="1" s="1"/>
  <c r="EG41" i="1" s="1"/>
  <c r="DY42" i="1"/>
  <c r="EF42" i="1" s="1"/>
  <c r="EG42" i="1" s="1"/>
  <c r="DY43" i="1"/>
  <c r="DY44" i="1"/>
  <c r="EF44" i="1" s="1"/>
  <c r="EG44" i="1" s="1"/>
  <c r="DY45" i="1"/>
  <c r="EF45" i="1" s="1"/>
  <c r="EG45" i="1" s="1"/>
  <c r="DY46" i="1"/>
  <c r="DY47" i="1"/>
  <c r="EF47" i="1" s="1"/>
  <c r="EG47" i="1" s="1"/>
  <c r="DY48" i="1"/>
  <c r="EF48" i="1" s="1"/>
  <c r="EG48" i="1" s="1"/>
  <c r="DY49" i="1"/>
  <c r="EF49" i="1" s="1"/>
  <c r="EG49" i="1" s="1"/>
  <c r="DY50" i="1"/>
  <c r="EF50" i="1" s="1"/>
  <c r="EG50" i="1" s="1"/>
  <c r="DY51" i="1"/>
  <c r="DY52" i="1"/>
  <c r="EF52" i="1" s="1"/>
  <c r="EG52" i="1" s="1"/>
  <c r="DY53" i="1"/>
  <c r="EF53" i="1" s="1"/>
  <c r="EG53" i="1" s="1"/>
  <c r="DY54" i="1"/>
  <c r="EF54" i="1" s="1"/>
  <c r="EG54" i="1" s="1"/>
  <c r="DY55" i="1"/>
  <c r="EF55" i="1" s="1"/>
  <c r="EG55" i="1" s="1"/>
  <c r="DY56" i="1"/>
  <c r="DY57" i="1"/>
  <c r="EF57" i="1" s="1"/>
  <c r="EG57" i="1" s="1"/>
  <c r="DY58" i="1"/>
  <c r="EF58" i="1" s="1"/>
  <c r="EG58" i="1" s="1"/>
  <c r="DY59" i="1"/>
  <c r="EF59" i="1" s="1"/>
  <c r="EG59" i="1" s="1"/>
  <c r="DY60" i="1"/>
  <c r="EF60" i="1" s="1"/>
  <c r="EG60" i="1" s="1"/>
  <c r="DY61" i="1"/>
  <c r="EF61" i="1" s="1"/>
  <c r="EG61" i="1" s="1"/>
  <c r="DY62" i="1"/>
  <c r="EF62" i="1" s="1"/>
  <c r="EG62" i="1" s="1"/>
  <c r="DY63" i="1"/>
  <c r="EF63" i="1" s="1"/>
  <c r="EG63" i="1" s="1"/>
  <c r="DY64" i="1"/>
  <c r="DY65" i="1"/>
  <c r="EF65" i="1" s="1"/>
  <c r="EG65" i="1" s="1"/>
  <c r="DY66" i="1"/>
  <c r="EF66" i="1" s="1"/>
  <c r="EG66" i="1" s="1"/>
  <c r="DY67" i="1"/>
  <c r="DY68" i="1"/>
  <c r="EF68" i="1" s="1"/>
  <c r="EG68" i="1" s="1"/>
  <c r="DY69" i="1"/>
  <c r="EF69" i="1" s="1"/>
  <c r="EG69" i="1" s="1"/>
  <c r="DY70" i="1"/>
  <c r="EF70" i="1" s="1"/>
  <c r="EG70" i="1" s="1"/>
  <c r="DY71" i="1"/>
  <c r="EF71" i="1" s="1"/>
  <c r="EG71" i="1" s="1"/>
  <c r="DY72" i="1"/>
  <c r="EF72" i="1" s="1"/>
  <c r="EG72" i="1" s="1"/>
  <c r="DY73" i="1"/>
  <c r="EF73" i="1" s="1"/>
  <c r="EG73" i="1" s="1"/>
  <c r="DY74" i="1"/>
  <c r="EF74" i="1" s="1"/>
  <c r="EG74" i="1" s="1"/>
  <c r="DY75" i="1"/>
  <c r="DY76" i="1"/>
  <c r="EF76" i="1" s="1"/>
  <c r="EG76" i="1" s="1"/>
  <c r="DY77" i="1"/>
  <c r="EF77" i="1" s="1"/>
  <c r="EG77" i="1" s="1"/>
  <c r="DY78" i="1"/>
  <c r="EF78" i="1" s="1"/>
  <c r="EG78" i="1" s="1"/>
  <c r="DY79" i="1"/>
  <c r="EF79" i="1" s="1"/>
  <c r="EG79" i="1" s="1"/>
  <c r="DY80" i="1"/>
  <c r="EF80" i="1" s="1"/>
  <c r="EG80" i="1" s="1"/>
  <c r="DY81" i="1"/>
  <c r="EF81" i="1" s="1"/>
  <c r="EG81" i="1" s="1"/>
  <c r="DY82" i="1"/>
  <c r="EF82" i="1" s="1"/>
  <c r="EG82" i="1" s="1"/>
  <c r="DY83" i="1"/>
  <c r="DY84" i="1"/>
  <c r="EF84" i="1" s="1"/>
  <c r="EG84" i="1" s="1"/>
  <c r="DY85" i="1"/>
  <c r="EF85" i="1" s="1"/>
  <c r="EG85" i="1" s="1"/>
  <c r="DY86" i="1"/>
  <c r="EF86" i="1" s="1"/>
  <c r="EG86" i="1" s="1"/>
  <c r="DY87" i="1"/>
  <c r="EF87" i="1" s="1"/>
  <c r="EG87" i="1" s="1"/>
  <c r="DY88" i="1"/>
  <c r="DY89" i="1"/>
  <c r="EF89" i="1" s="1"/>
  <c r="EG89" i="1" s="1"/>
  <c r="DY90" i="1"/>
  <c r="EF90" i="1" s="1"/>
  <c r="EG90" i="1" s="1"/>
  <c r="DY91" i="1"/>
  <c r="EF91" i="1" s="1"/>
  <c r="EG91" i="1" s="1"/>
  <c r="DY92" i="1"/>
  <c r="EF92" i="1" s="1"/>
  <c r="EG92" i="1" s="1"/>
  <c r="DY93" i="1"/>
  <c r="EF93" i="1" s="1"/>
  <c r="EG93" i="1" s="1"/>
  <c r="DY94" i="1"/>
  <c r="EF94" i="1" s="1"/>
  <c r="EG94" i="1" s="1"/>
  <c r="DY95" i="1"/>
  <c r="EF95" i="1" s="1"/>
  <c r="EG95" i="1" s="1"/>
  <c r="DY96" i="1"/>
  <c r="DY97" i="1"/>
  <c r="EF97" i="1" s="1"/>
  <c r="EG97" i="1" s="1"/>
  <c r="DY98" i="1"/>
  <c r="EF98" i="1" s="1"/>
  <c r="EG98" i="1" s="1"/>
  <c r="DY99" i="1"/>
  <c r="DY100" i="1"/>
  <c r="EF100" i="1" s="1"/>
  <c r="EG100" i="1" s="1"/>
  <c r="DY101" i="1"/>
  <c r="EF101" i="1" s="1"/>
  <c r="EG101" i="1" s="1"/>
  <c r="DY102" i="1"/>
  <c r="EF102" i="1" s="1"/>
  <c r="EG102" i="1" s="1"/>
  <c r="DY103" i="1"/>
  <c r="EF103" i="1" s="1"/>
  <c r="EG103" i="1" s="1"/>
  <c r="DY104" i="1"/>
  <c r="EF104" i="1" s="1"/>
  <c r="EG104" i="1" s="1"/>
  <c r="DY105" i="1"/>
  <c r="EF105" i="1" s="1"/>
  <c r="EG105" i="1" s="1"/>
  <c r="DY106" i="1"/>
  <c r="EF106" i="1" s="1"/>
  <c r="EG106" i="1" s="1"/>
  <c r="DY107" i="1"/>
  <c r="DY108" i="1"/>
  <c r="EF108" i="1" s="1"/>
  <c r="EG108" i="1" s="1"/>
  <c r="DY109" i="1"/>
  <c r="EF109" i="1" s="1"/>
  <c r="EG109" i="1" s="1"/>
  <c r="DY110" i="1"/>
  <c r="DY111" i="1"/>
  <c r="EF111" i="1" s="1"/>
  <c r="EG111" i="1" s="1"/>
  <c r="DY112" i="1"/>
  <c r="EF112" i="1" s="1"/>
  <c r="EG112" i="1" s="1"/>
  <c r="DY113" i="1"/>
  <c r="EF113" i="1" s="1"/>
  <c r="EG113" i="1" s="1"/>
  <c r="DY114" i="1"/>
  <c r="EF114" i="1" s="1"/>
  <c r="EG114" i="1" s="1"/>
  <c r="DY115" i="1"/>
  <c r="DY116" i="1"/>
  <c r="EF116" i="1" s="1"/>
  <c r="EG116" i="1" s="1"/>
  <c r="DY117" i="1"/>
  <c r="EF117" i="1" s="1"/>
  <c r="EG117" i="1" s="1"/>
  <c r="DY118" i="1"/>
  <c r="EF118" i="1" s="1"/>
  <c r="EG118" i="1" s="1"/>
  <c r="DY119" i="1"/>
  <c r="EF119" i="1" s="1"/>
  <c r="EG119" i="1" s="1"/>
  <c r="DY120" i="1"/>
  <c r="DY121" i="1"/>
  <c r="EF121" i="1" s="1"/>
  <c r="EG121" i="1" s="1"/>
  <c r="DY122" i="1"/>
  <c r="EF122" i="1" s="1"/>
  <c r="EG122" i="1" s="1"/>
  <c r="DY123" i="1"/>
  <c r="EF123" i="1" s="1"/>
  <c r="EG123" i="1" s="1"/>
  <c r="DY124" i="1"/>
  <c r="EF124" i="1" s="1"/>
  <c r="EG124" i="1" s="1"/>
  <c r="DY125" i="1"/>
  <c r="EF125" i="1" s="1"/>
  <c r="EG125" i="1" s="1"/>
  <c r="DY126" i="1"/>
  <c r="EF126" i="1" s="1"/>
  <c r="EG126" i="1" s="1"/>
  <c r="DY127" i="1"/>
  <c r="EF127" i="1" s="1"/>
  <c r="EG127" i="1" s="1"/>
  <c r="DY128" i="1"/>
  <c r="DY129" i="1"/>
  <c r="EF129" i="1" s="1"/>
  <c r="EG129" i="1" s="1"/>
  <c r="DY130" i="1"/>
  <c r="EF130" i="1" s="1"/>
  <c r="EG130" i="1" s="1"/>
  <c r="DY131" i="1"/>
  <c r="EF131" i="1" s="1"/>
  <c r="EG131" i="1" s="1"/>
  <c r="DY132" i="1"/>
  <c r="EF132" i="1" s="1"/>
  <c r="EG132" i="1" s="1"/>
  <c r="DY133" i="1"/>
  <c r="EF133" i="1" s="1"/>
  <c r="EG133" i="1" s="1"/>
  <c r="DY134" i="1"/>
  <c r="EF134" i="1" s="1"/>
  <c r="EG134" i="1" s="1"/>
  <c r="DY135" i="1"/>
  <c r="EF135" i="1" s="1"/>
  <c r="EG135" i="1" s="1"/>
  <c r="DY136" i="1"/>
  <c r="EF136" i="1" s="1"/>
  <c r="EG136" i="1" s="1"/>
  <c r="DY137" i="1"/>
  <c r="EF137" i="1" s="1"/>
  <c r="EG137" i="1" s="1"/>
  <c r="DY138" i="1"/>
  <c r="DY139" i="1"/>
  <c r="EF139" i="1" s="1"/>
  <c r="EG139" i="1" s="1"/>
  <c r="DY140" i="1"/>
  <c r="EF140" i="1" s="1"/>
  <c r="EG140" i="1" s="1"/>
  <c r="DY141" i="1"/>
  <c r="EF141" i="1" s="1"/>
  <c r="EG141" i="1" s="1"/>
  <c r="DY142" i="1"/>
  <c r="EF142" i="1" s="1"/>
  <c r="EG142" i="1" s="1"/>
  <c r="DY143" i="1"/>
  <c r="EF143" i="1" s="1"/>
  <c r="EG143" i="1" s="1"/>
  <c r="DY144" i="1"/>
  <c r="EF144" i="1" s="1"/>
  <c r="EG144" i="1" s="1"/>
  <c r="DY145" i="1"/>
  <c r="EF145" i="1" s="1"/>
  <c r="EG145" i="1" s="1"/>
  <c r="DY146" i="1"/>
  <c r="EF146" i="1" s="1"/>
  <c r="EG146" i="1" s="1"/>
  <c r="DY147" i="1"/>
  <c r="EF147" i="1" s="1"/>
  <c r="EG147" i="1" s="1"/>
  <c r="DY148" i="1"/>
  <c r="EF148" i="1" s="1"/>
  <c r="EG148" i="1" s="1"/>
  <c r="DY149" i="1"/>
  <c r="EF149" i="1" s="1"/>
  <c r="EG149" i="1" s="1"/>
  <c r="DY150" i="1"/>
  <c r="EF150" i="1" s="1"/>
  <c r="EG150" i="1" s="1"/>
  <c r="DY151" i="1"/>
  <c r="EF151" i="1" s="1"/>
  <c r="EG151" i="1" s="1"/>
  <c r="DY152" i="1"/>
  <c r="EF152" i="1" s="1"/>
  <c r="EG152" i="1" s="1"/>
  <c r="DY153" i="1"/>
  <c r="DY154" i="1"/>
  <c r="EF154" i="1" s="1"/>
  <c r="EG154" i="1" s="1"/>
  <c r="DY155" i="1"/>
  <c r="DY156" i="1"/>
  <c r="EF156" i="1" s="1"/>
  <c r="EG156" i="1" s="1"/>
  <c r="DY157" i="1"/>
  <c r="EF157" i="1" s="1"/>
  <c r="EG157" i="1" s="1"/>
  <c r="DY158" i="1"/>
  <c r="EF158" i="1" s="1"/>
  <c r="EG158" i="1" s="1"/>
  <c r="DY159" i="1"/>
  <c r="EF159" i="1" s="1"/>
  <c r="EG159" i="1" s="1"/>
  <c r="DY160" i="1"/>
  <c r="EF160" i="1" s="1"/>
  <c r="EG160" i="1" s="1"/>
  <c r="DY161" i="1"/>
  <c r="EF161" i="1" s="1"/>
  <c r="EG161" i="1" s="1"/>
  <c r="DY162" i="1"/>
  <c r="EF162" i="1" s="1"/>
  <c r="EG162" i="1" s="1"/>
  <c r="DY163" i="1"/>
  <c r="DY164" i="1"/>
  <c r="EF164" i="1" s="1"/>
  <c r="EG164" i="1" s="1"/>
  <c r="DY165" i="1"/>
  <c r="EF165" i="1" s="1"/>
  <c r="EG165" i="1" s="1"/>
  <c r="DY166" i="1"/>
  <c r="DY167" i="1"/>
  <c r="EF167" i="1" s="1"/>
  <c r="EG167" i="1" s="1"/>
  <c r="DY168" i="1"/>
  <c r="EF168" i="1" s="1"/>
  <c r="EG168" i="1" s="1"/>
  <c r="DY169" i="1"/>
  <c r="EF169" i="1" s="1"/>
  <c r="EG169" i="1" s="1"/>
  <c r="DY170" i="1"/>
  <c r="EF170" i="1" s="1"/>
  <c r="EG170" i="1" s="1"/>
  <c r="DY171" i="1"/>
  <c r="EF171" i="1" s="1"/>
  <c r="EG171" i="1" s="1"/>
  <c r="DY172" i="1"/>
  <c r="EF172" i="1" s="1"/>
  <c r="EG172" i="1" s="1"/>
  <c r="DY173" i="1"/>
  <c r="EF173" i="1" s="1"/>
  <c r="EG173" i="1" s="1"/>
  <c r="DY174" i="1"/>
  <c r="DY175" i="1"/>
  <c r="EF175" i="1" s="1"/>
  <c r="EG175" i="1" s="1"/>
  <c r="DY176" i="1"/>
  <c r="EF176" i="1" s="1"/>
  <c r="EG176" i="1" s="1"/>
  <c r="DY177" i="1"/>
  <c r="EF177" i="1" s="1"/>
  <c r="EG177" i="1" s="1"/>
  <c r="DY178" i="1"/>
  <c r="EF178" i="1" s="1"/>
  <c r="EG178" i="1" s="1"/>
  <c r="DY179" i="1"/>
  <c r="EF179" i="1" s="1"/>
  <c r="EG179" i="1" s="1"/>
  <c r="DY180" i="1"/>
  <c r="EF180" i="1" s="1"/>
  <c r="EG180" i="1" s="1"/>
  <c r="DY181" i="1"/>
  <c r="EF181" i="1" s="1"/>
  <c r="EG181" i="1" s="1"/>
  <c r="DY182" i="1"/>
  <c r="EF182" i="1" s="1"/>
  <c r="EG182" i="1" s="1"/>
  <c r="DY183" i="1"/>
  <c r="DY184" i="1"/>
  <c r="DY185" i="1"/>
  <c r="EF185" i="1" s="1"/>
  <c r="EG185" i="1" s="1"/>
  <c r="DY186" i="1"/>
  <c r="EF186" i="1" s="1"/>
  <c r="EG186" i="1" s="1"/>
  <c r="DY187" i="1"/>
  <c r="EF187" i="1" s="1"/>
  <c r="EG187" i="1" s="1"/>
  <c r="DY188" i="1"/>
  <c r="EF188" i="1" s="1"/>
  <c r="EG188" i="1" s="1"/>
  <c r="DY189" i="1"/>
  <c r="EF189" i="1" s="1"/>
  <c r="EG189" i="1" s="1"/>
  <c r="DY190" i="1"/>
  <c r="DY191" i="1"/>
  <c r="EF191" i="1" s="1"/>
  <c r="EG191" i="1" s="1"/>
  <c r="DY192" i="1"/>
  <c r="EF192" i="1" s="1"/>
  <c r="EG192" i="1" s="1"/>
  <c r="DY193" i="1"/>
  <c r="EF193" i="1" s="1"/>
  <c r="EG193" i="1" s="1"/>
  <c r="DY194" i="1"/>
  <c r="DY195" i="1"/>
  <c r="DY196" i="1"/>
  <c r="EF196" i="1" s="1"/>
  <c r="EG196" i="1" s="1"/>
  <c r="DY197" i="1"/>
  <c r="EF197" i="1" s="1"/>
  <c r="EG197" i="1" s="1"/>
  <c r="DY198" i="1"/>
  <c r="DY199" i="1"/>
  <c r="DY200" i="1"/>
  <c r="DY201" i="1"/>
  <c r="EF201" i="1" s="1"/>
  <c r="EG201" i="1" s="1"/>
  <c r="DY202" i="1"/>
  <c r="EF202" i="1" s="1"/>
  <c r="EG202" i="1" s="1"/>
  <c r="DY203" i="1"/>
  <c r="EF203" i="1" s="1"/>
  <c r="EG203" i="1" s="1"/>
  <c r="DY204" i="1"/>
  <c r="EF204" i="1" s="1"/>
  <c r="EG204" i="1" s="1"/>
  <c r="DY205" i="1"/>
  <c r="EF205" i="1" s="1"/>
  <c r="EG205" i="1" s="1"/>
  <c r="DY206" i="1"/>
  <c r="DY207" i="1"/>
  <c r="EF207" i="1" s="1"/>
  <c r="EG207" i="1" s="1"/>
  <c r="DY208" i="1"/>
  <c r="EF208" i="1" s="1"/>
  <c r="EG208" i="1" s="1"/>
  <c r="DY209" i="1"/>
  <c r="EF209" i="1" s="1"/>
  <c r="EG209" i="1" s="1"/>
  <c r="DY210" i="1"/>
  <c r="DY211" i="1"/>
  <c r="DY212" i="1"/>
  <c r="EF212" i="1" s="1"/>
  <c r="EG212" i="1" s="1"/>
  <c r="DY213" i="1"/>
  <c r="EF213" i="1" s="1"/>
  <c r="EG213" i="1" s="1"/>
  <c r="DY214" i="1"/>
  <c r="DY215" i="1"/>
  <c r="DY216" i="1"/>
  <c r="DY217" i="1"/>
  <c r="EF217" i="1" s="1"/>
  <c r="EG217" i="1" s="1"/>
  <c r="DY218" i="1"/>
  <c r="EF218" i="1" s="1"/>
  <c r="EG218" i="1" s="1"/>
  <c r="DY219" i="1"/>
  <c r="EF219" i="1" s="1"/>
  <c r="EG219" i="1" s="1"/>
  <c r="DY220" i="1"/>
  <c r="EF220" i="1" s="1"/>
  <c r="EG220" i="1" s="1"/>
  <c r="DY221" i="1"/>
  <c r="EF221" i="1" s="1"/>
  <c r="EG221" i="1" s="1"/>
  <c r="DY222" i="1"/>
  <c r="DY223" i="1"/>
  <c r="EF223" i="1" s="1"/>
  <c r="EG223" i="1" s="1"/>
  <c r="DY224" i="1"/>
  <c r="EF224" i="1" s="1"/>
  <c r="EG224" i="1" s="1"/>
  <c r="DY225" i="1"/>
  <c r="EF225" i="1" s="1"/>
  <c r="EG225" i="1" s="1"/>
  <c r="DY226" i="1"/>
  <c r="DY227" i="1"/>
  <c r="DY228" i="1"/>
  <c r="EF228" i="1" s="1"/>
  <c r="EG228" i="1" s="1"/>
  <c r="DY229" i="1"/>
  <c r="EF229" i="1" s="1"/>
  <c r="EG229" i="1" s="1"/>
  <c r="DY230" i="1"/>
  <c r="DY231" i="1"/>
  <c r="DY232" i="1"/>
  <c r="DY233" i="1"/>
  <c r="EF233" i="1" s="1"/>
  <c r="EG233" i="1" s="1"/>
  <c r="DY234" i="1"/>
  <c r="EF234" i="1" s="1"/>
  <c r="EG234" i="1" s="1"/>
  <c r="DY235" i="1"/>
  <c r="EF235" i="1" s="1"/>
  <c r="EG235" i="1" s="1"/>
  <c r="DY236" i="1"/>
  <c r="EF236" i="1" s="1"/>
  <c r="EG236" i="1" s="1"/>
  <c r="DY237" i="1"/>
  <c r="EF237" i="1" s="1"/>
  <c r="EG237" i="1" s="1"/>
  <c r="DY238" i="1"/>
  <c r="DY239" i="1"/>
  <c r="EF239" i="1" s="1"/>
  <c r="EG239" i="1" s="1"/>
  <c r="DY240" i="1"/>
  <c r="EF240" i="1" s="1"/>
  <c r="EG240" i="1" s="1"/>
  <c r="DY241" i="1"/>
  <c r="EF241" i="1" s="1"/>
  <c r="EG241" i="1" s="1"/>
  <c r="DY242" i="1"/>
  <c r="DY243" i="1"/>
  <c r="DY8" i="1"/>
  <c r="EF8" i="1" s="1"/>
  <c r="EG8" i="1" s="1"/>
  <c r="DV11" i="1"/>
  <c r="DV10" i="1"/>
  <c r="DT10" i="1"/>
  <c r="DU10" i="1"/>
  <c r="DT11" i="1"/>
  <c r="DU11" i="1"/>
  <c r="DP9" i="1"/>
  <c r="DW9" i="1" s="1"/>
  <c r="DX9" i="1" s="1"/>
  <c r="DP12" i="1"/>
  <c r="DW12" i="1" s="1"/>
  <c r="DX12" i="1" s="1"/>
  <c r="DP13" i="1"/>
  <c r="DW13" i="1" s="1"/>
  <c r="DX13" i="1" s="1"/>
  <c r="DP14" i="1"/>
  <c r="DW14" i="1" s="1"/>
  <c r="DX14" i="1" s="1"/>
  <c r="DP15" i="1"/>
  <c r="DW15" i="1" s="1"/>
  <c r="DX15" i="1" s="1"/>
  <c r="DP16" i="1"/>
  <c r="DW16" i="1" s="1"/>
  <c r="DX16" i="1" s="1"/>
  <c r="DP17" i="1"/>
  <c r="DW17" i="1" s="1"/>
  <c r="DX17" i="1" s="1"/>
  <c r="DP18" i="1"/>
  <c r="DP19" i="1"/>
  <c r="DW19" i="1" s="1"/>
  <c r="DX19" i="1" s="1"/>
  <c r="DP20" i="1"/>
  <c r="DW20" i="1" s="1"/>
  <c r="DX20" i="1" s="1"/>
  <c r="DP21" i="1"/>
  <c r="DW21" i="1" s="1"/>
  <c r="DX21" i="1" s="1"/>
  <c r="DP22" i="1"/>
  <c r="DW22" i="1" s="1"/>
  <c r="DX22" i="1" s="1"/>
  <c r="DP23" i="1"/>
  <c r="DW23" i="1" s="1"/>
  <c r="DX23" i="1" s="1"/>
  <c r="DP24" i="1"/>
  <c r="DW24" i="1" s="1"/>
  <c r="DX24" i="1" s="1"/>
  <c r="DP25" i="1"/>
  <c r="DW25" i="1" s="1"/>
  <c r="DX25" i="1" s="1"/>
  <c r="DP26" i="1"/>
  <c r="DW26" i="1" s="1"/>
  <c r="DX26" i="1" s="1"/>
  <c r="DP27" i="1"/>
  <c r="DW27" i="1" s="1"/>
  <c r="DX27" i="1" s="1"/>
  <c r="DP28" i="1"/>
  <c r="DW28" i="1" s="1"/>
  <c r="DX28" i="1" s="1"/>
  <c r="DP29" i="1"/>
  <c r="DW29" i="1" s="1"/>
  <c r="DX29" i="1" s="1"/>
  <c r="DP30" i="1"/>
  <c r="DW30" i="1" s="1"/>
  <c r="DX30" i="1" s="1"/>
  <c r="DP31" i="1"/>
  <c r="DW31" i="1" s="1"/>
  <c r="DX31" i="1" s="1"/>
  <c r="DP32" i="1"/>
  <c r="DW32" i="1" s="1"/>
  <c r="DX32" i="1" s="1"/>
  <c r="DP33" i="1"/>
  <c r="DW33" i="1" s="1"/>
  <c r="DX33" i="1" s="1"/>
  <c r="DP34" i="1"/>
  <c r="DP35" i="1"/>
  <c r="DW35" i="1" s="1"/>
  <c r="DX35" i="1" s="1"/>
  <c r="DP36" i="1"/>
  <c r="DW36" i="1" s="1"/>
  <c r="DX36" i="1" s="1"/>
  <c r="DP37" i="1"/>
  <c r="DW37" i="1" s="1"/>
  <c r="DX37" i="1" s="1"/>
  <c r="DP38" i="1"/>
  <c r="DW38" i="1" s="1"/>
  <c r="DX38" i="1" s="1"/>
  <c r="DP39" i="1"/>
  <c r="DP40" i="1"/>
  <c r="DW40" i="1" s="1"/>
  <c r="DX40" i="1" s="1"/>
  <c r="DP41" i="1"/>
  <c r="DW41" i="1" s="1"/>
  <c r="DX41" i="1" s="1"/>
  <c r="DP42" i="1"/>
  <c r="DW42" i="1" s="1"/>
  <c r="DX42" i="1" s="1"/>
  <c r="DP43" i="1"/>
  <c r="DW43" i="1" s="1"/>
  <c r="DX43" i="1" s="1"/>
  <c r="DP44" i="1"/>
  <c r="DW44" i="1" s="1"/>
  <c r="DX44" i="1" s="1"/>
  <c r="DP45" i="1"/>
  <c r="DW45" i="1" s="1"/>
  <c r="DX45" i="1" s="1"/>
  <c r="DP46" i="1"/>
  <c r="DW46" i="1" s="1"/>
  <c r="DX46" i="1" s="1"/>
  <c r="DP47" i="1"/>
  <c r="DW47" i="1" s="1"/>
  <c r="DX47" i="1" s="1"/>
  <c r="DP48" i="1"/>
  <c r="DW48" i="1" s="1"/>
  <c r="DX48" i="1" s="1"/>
  <c r="DP49" i="1"/>
  <c r="DW49" i="1" s="1"/>
  <c r="DX49" i="1" s="1"/>
  <c r="DP50" i="1"/>
  <c r="DW50" i="1" s="1"/>
  <c r="DX50" i="1" s="1"/>
  <c r="DP51" i="1"/>
  <c r="DP52" i="1"/>
  <c r="DW52" i="1" s="1"/>
  <c r="DX52" i="1" s="1"/>
  <c r="DP53" i="1"/>
  <c r="DW53" i="1" s="1"/>
  <c r="DX53" i="1" s="1"/>
  <c r="DP54" i="1"/>
  <c r="DP55" i="1"/>
  <c r="DW55" i="1" s="1"/>
  <c r="DX55" i="1" s="1"/>
  <c r="DP56" i="1"/>
  <c r="DW56" i="1" s="1"/>
  <c r="DX56" i="1" s="1"/>
  <c r="DP57" i="1"/>
  <c r="DW57" i="1" s="1"/>
  <c r="DX57" i="1" s="1"/>
  <c r="DP58" i="1"/>
  <c r="DW58" i="1" s="1"/>
  <c r="DX58" i="1" s="1"/>
  <c r="DP59" i="1"/>
  <c r="DW59" i="1" s="1"/>
  <c r="DX59" i="1" s="1"/>
  <c r="DP60" i="1"/>
  <c r="DW60" i="1" s="1"/>
  <c r="DX60" i="1" s="1"/>
  <c r="DP61" i="1"/>
  <c r="DW61" i="1" s="1"/>
  <c r="DX61" i="1" s="1"/>
  <c r="DP62" i="1"/>
  <c r="DP63" i="1"/>
  <c r="DW63" i="1" s="1"/>
  <c r="DX63" i="1" s="1"/>
  <c r="DP64" i="1"/>
  <c r="DP65" i="1"/>
  <c r="DW65" i="1" s="1"/>
  <c r="DX65" i="1" s="1"/>
  <c r="DP66" i="1"/>
  <c r="DW66" i="1" s="1"/>
  <c r="DX66" i="1" s="1"/>
  <c r="DP67" i="1"/>
  <c r="DW67" i="1" s="1"/>
  <c r="DX67" i="1" s="1"/>
  <c r="DP68" i="1"/>
  <c r="DW68" i="1" s="1"/>
  <c r="DX68" i="1" s="1"/>
  <c r="DP69" i="1"/>
  <c r="DW69" i="1" s="1"/>
  <c r="DX69" i="1" s="1"/>
  <c r="DP70" i="1"/>
  <c r="DP71" i="1"/>
  <c r="DW71" i="1" s="1"/>
  <c r="DX71" i="1" s="1"/>
  <c r="DP72" i="1"/>
  <c r="DW72" i="1" s="1"/>
  <c r="DX72" i="1" s="1"/>
  <c r="DP73" i="1"/>
  <c r="DW73" i="1" s="1"/>
  <c r="DX73" i="1" s="1"/>
  <c r="DP74" i="1"/>
  <c r="DW74" i="1" s="1"/>
  <c r="DX74" i="1" s="1"/>
  <c r="DP75" i="1"/>
  <c r="DP76" i="1"/>
  <c r="DW76" i="1" s="1"/>
  <c r="DX76" i="1" s="1"/>
  <c r="DP77" i="1"/>
  <c r="DW77" i="1" s="1"/>
  <c r="DX77" i="1" s="1"/>
  <c r="DP78" i="1"/>
  <c r="DW78" i="1" s="1"/>
  <c r="DX78" i="1" s="1"/>
  <c r="DP79" i="1"/>
  <c r="DW79" i="1" s="1"/>
  <c r="DX79" i="1" s="1"/>
  <c r="DP80" i="1"/>
  <c r="DW80" i="1" s="1"/>
  <c r="DX80" i="1" s="1"/>
  <c r="DP81" i="1"/>
  <c r="DW81" i="1" s="1"/>
  <c r="DX81" i="1" s="1"/>
  <c r="DP82" i="1"/>
  <c r="DW82" i="1" s="1"/>
  <c r="DX82" i="1" s="1"/>
  <c r="DP83" i="1"/>
  <c r="DP84" i="1"/>
  <c r="DW84" i="1" s="1"/>
  <c r="DX84" i="1" s="1"/>
  <c r="DP85" i="1"/>
  <c r="DW85" i="1" s="1"/>
  <c r="DX85" i="1" s="1"/>
  <c r="DP86" i="1"/>
  <c r="DP87" i="1"/>
  <c r="DW87" i="1" s="1"/>
  <c r="DX87" i="1" s="1"/>
  <c r="DP88" i="1"/>
  <c r="DW88" i="1" s="1"/>
  <c r="DX88" i="1" s="1"/>
  <c r="DP89" i="1"/>
  <c r="DW89" i="1" s="1"/>
  <c r="DX89" i="1" s="1"/>
  <c r="DP90" i="1"/>
  <c r="DW90" i="1" s="1"/>
  <c r="DX90" i="1" s="1"/>
  <c r="DP91" i="1"/>
  <c r="DW91" i="1" s="1"/>
  <c r="DX91" i="1" s="1"/>
  <c r="DP92" i="1"/>
  <c r="DW92" i="1" s="1"/>
  <c r="DX92" i="1" s="1"/>
  <c r="DP93" i="1"/>
  <c r="DW93" i="1" s="1"/>
  <c r="DX93" i="1" s="1"/>
  <c r="DP94" i="1"/>
  <c r="DP95" i="1"/>
  <c r="DW95" i="1" s="1"/>
  <c r="DX95" i="1" s="1"/>
  <c r="DP96" i="1"/>
  <c r="DP97" i="1"/>
  <c r="DW97" i="1" s="1"/>
  <c r="DX97" i="1" s="1"/>
  <c r="DP98" i="1"/>
  <c r="DW98" i="1" s="1"/>
  <c r="DX98" i="1" s="1"/>
  <c r="DP99" i="1"/>
  <c r="DW99" i="1" s="1"/>
  <c r="DX99" i="1" s="1"/>
  <c r="DP100" i="1"/>
  <c r="DW100" i="1" s="1"/>
  <c r="DX100" i="1" s="1"/>
  <c r="DP101" i="1"/>
  <c r="DW101" i="1" s="1"/>
  <c r="DX101" i="1" s="1"/>
  <c r="DP102" i="1"/>
  <c r="DP103" i="1"/>
  <c r="DW103" i="1" s="1"/>
  <c r="DX103" i="1" s="1"/>
  <c r="DP104" i="1"/>
  <c r="DW104" i="1" s="1"/>
  <c r="DX104" i="1" s="1"/>
  <c r="DP105" i="1"/>
  <c r="DW105" i="1" s="1"/>
  <c r="DX105" i="1" s="1"/>
  <c r="DP106" i="1"/>
  <c r="DW106" i="1" s="1"/>
  <c r="DX106" i="1" s="1"/>
  <c r="DP107" i="1"/>
  <c r="DP108" i="1"/>
  <c r="DW108" i="1" s="1"/>
  <c r="DX108" i="1" s="1"/>
  <c r="DP109" i="1"/>
  <c r="DW109" i="1" s="1"/>
  <c r="DX109" i="1" s="1"/>
  <c r="DP110" i="1"/>
  <c r="DW110" i="1" s="1"/>
  <c r="DX110" i="1" s="1"/>
  <c r="DP111" i="1"/>
  <c r="DW111" i="1" s="1"/>
  <c r="DX111" i="1" s="1"/>
  <c r="DP112" i="1"/>
  <c r="DW112" i="1" s="1"/>
  <c r="DX112" i="1" s="1"/>
  <c r="DP113" i="1"/>
  <c r="DW113" i="1" s="1"/>
  <c r="DX113" i="1" s="1"/>
  <c r="DP114" i="1"/>
  <c r="DW114" i="1" s="1"/>
  <c r="DX114" i="1" s="1"/>
  <c r="DP115" i="1"/>
  <c r="DP116" i="1"/>
  <c r="DW116" i="1" s="1"/>
  <c r="DX116" i="1" s="1"/>
  <c r="DP117" i="1"/>
  <c r="DW117" i="1" s="1"/>
  <c r="DX117" i="1" s="1"/>
  <c r="DP118" i="1"/>
  <c r="DP119" i="1"/>
  <c r="DW119" i="1" s="1"/>
  <c r="DX119" i="1" s="1"/>
  <c r="DP120" i="1"/>
  <c r="DW120" i="1" s="1"/>
  <c r="DX120" i="1" s="1"/>
  <c r="DP121" i="1"/>
  <c r="DW121" i="1" s="1"/>
  <c r="DX121" i="1" s="1"/>
  <c r="DP122" i="1"/>
  <c r="DW122" i="1" s="1"/>
  <c r="DX122" i="1" s="1"/>
  <c r="DP123" i="1"/>
  <c r="DW123" i="1" s="1"/>
  <c r="DX123" i="1" s="1"/>
  <c r="DP124" i="1"/>
  <c r="DW124" i="1" s="1"/>
  <c r="DX124" i="1" s="1"/>
  <c r="DP125" i="1"/>
  <c r="DW125" i="1" s="1"/>
  <c r="DX125" i="1" s="1"/>
  <c r="DP126" i="1"/>
  <c r="DP127" i="1"/>
  <c r="DW127" i="1" s="1"/>
  <c r="DX127" i="1" s="1"/>
  <c r="DP128" i="1"/>
  <c r="DW128" i="1" s="1"/>
  <c r="DX128" i="1" s="1"/>
  <c r="DP129" i="1"/>
  <c r="DW129" i="1" s="1"/>
  <c r="DX129" i="1" s="1"/>
  <c r="DP130" i="1"/>
  <c r="DP131" i="1"/>
  <c r="DP132" i="1"/>
  <c r="DW132" i="1" s="1"/>
  <c r="DX132" i="1" s="1"/>
  <c r="DP133" i="1"/>
  <c r="DW133" i="1" s="1"/>
  <c r="DX133" i="1" s="1"/>
  <c r="DP134" i="1"/>
  <c r="DP135" i="1"/>
  <c r="DP136" i="1"/>
  <c r="DW136" i="1" s="1"/>
  <c r="DX136" i="1" s="1"/>
  <c r="DP137" i="1"/>
  <c r="DW137" i="1" s="1"/>
  <c r="DX137" i="1" s="1"/>
  <c r="DP138" i="1"/>
  <c r="DW138" i="1" s="1"/>
  <c r="DX138" i="1" s="1"/>
  <c r="DP139" i="1"/>
  <c r="DW139" i="1" s="1"/>
  <c r="DX139" i="1" s="1"/>
  <c r="DP140" i="1"/>
  <c r="DW140" i="1" s="1"/>
  <c r="DX140" i="1" s="1"/>
  <c r="DP141" i="1"/>
  <c r="DW141" i="1" s="1"/>
  <c r="DX141" i="1" s="1"/>
  <c r="DP142" i="1"/>
  <c r="DP143" i="1"/>
  <c r="DW143" i="1" s="1"/>
  <c r="DX143" i="1" s="1"/>
  <c r="DP144" i="1"/>
  <c r="DW144" i="1" s="1"/>
  <c r="DX144" i="1" s="1"/>
  <c r="DP145" i="1"/>
  <c r="DW145" i="1" s="1"/>
  <c r="DX145" i="1" s="1"/>
  <c r="DP146" i="1"/>
  <c r="DP147" i="1"/>
  <c r="DP148" i="1"/>
  <c r="DW148" i="1" s="1"/>
  <c r="DX148" i="1" s="1"/>
  <c r="DP149" i="1"/>
  <c r="DW149" i="1" s="1"/>
  <c r="DX149" i="1" s="1"/>
  <c r="DP150" i="1"/>
  <c r="DP151" i="1"/>
  <c r="DP152" i="1"/>
  <c r="DW152" i="1" s="1"/>
  <c r="DX152" i="1" s="1"/>
  <c r="DP153" i="1"/>
  <c r="DW153" i="1" s="1"/>
  <c r="DX153" i="1" s="1"/>
  <c r="DP154" i="1"/>
  <c r="DW154" i="1" s="1"/>
  <c r="DX154" i="1" s="1"/>
  <c r="DP155" i="1"/>
  <c r="DW155" i="1" s="1"/>
  <c r="DX155" i="1" s="1"/>
  <c r="DP156" i="1"/>
  <c r="DW156" i="1" s="1"/>
  <c r="DX156" i="1" s="1"/>
  <c r="DP157" i="1"/>
  <c r="DW157" i="1" s="1"/>
  <c r="DX157" i="1" s="1"/>
  <c r="DP158" i="1"/>
  <c r="DP159" i="1"/>
  <c r="DW159" i="1" s="1"/>
  <c r="DX159" i="1" s="1"/>
  <c r="DP160" i="1"/>
  <c r="DW160" i="1" s="1"/>
  <c r="DX160" i="1" s="1"/>
  <c r="DP161" i="1"/>
  <c r="DW161" i="1" s="1"/>
  <c r="DX161" i="1" s="1"/>
  <c r="DP162" i="1"/>
  <c r="DP163" i="1"/>
  <c r="DP164" i="1"/>
  <c r="DW164" i="1" s="1"/>
  <c r="DX164" i="1" s="1"/>
  <c r="DP165" i="1"/>
  <c r="DW165" i="1" s="1"/>
  <c r="DX165" i="1" s="1"/>
  <c r="DP166" i="1"/>
  <c r="DP167" i="1"/>
  <c r="DP168" i="1"/>
  <c r="DW168" i="1" s="1"/>
  <c r="DX168" i="1" s="1"/>
  <c r="DP169" i="1"/>
  <c r="DW169" i="1" s="1"/>
  <c r="DX169" i="1" s="1"/>
  <c r="DP170" i="1"/>
  <c r="DW170" i="1" s="1"/>
  <c r="DX170" i="1" s="1"/>
  <c r="DP171" i="1"/>
  <c r="DW171" i="1" s="1"/>
  <c r="DX171" i="1" s="1"/>
  <c r="DP172" i="1"/>
  <c r="DW172" i="1" s="1"/>
  <c r="DX172" i="1" s="1"/>
  <c r="DP173" i="1"/>
  <c r="DW173" i="1" s="1"/>
  <c r="DX173" i="1" s="1"/>
  <c r="DP174" i="1"/>
  <c r="DP175" i="1"/>
  <c r="DW175" i="1" s="1"/>
  <c r="DX175" i="1" s="1"/>
  <c r="DP176" i="1"/>
  <c r="DW176" i="1" s="1"/>
  <c r="DX176" i="1" s="1"/>
  <c r="DP177" i="1"/>
  <c r="DW177" i="1" s="1"/>
  <c r="DX177" i="1" s="1"/>
  <c r="DP178" i="1"/>
  <c r="DP179" i="1"/>
  <c r="DP180" i="1"/>
  <c r="DW180" i="1" s="1"/>
  <c r="DX180" i="1" s="1"/>
  <c r="DP181" i="1"/>
  <c r="DW181" i="1" s="1"/>
  <c r="DX181" i="1" s="1"/>
  <c r="DP182" i="1"/>
  <c r="DP183" i="1"/>
  <c r="DP184" i="1"/>
  <c r="DW184" i="1" s="1"/>
  <c r="DX184" i="1" s="1"/>
  <c r="DP185" i="1"/>
  <c r="DW185" i="1" s="1"/>
  <c r="DX185" i="1" s="1"/>
  <c r="DP186" i="1"/>
  <c r="DW186" i="1" s="1"/>
  <c r="DX186" i="1" s="1"/>
  <c r="DP187" i="1"/>
  <c r="DW187" i="1" s="1"/>
  <c r="DX187" i="1" s="1"/>
  <c r="DP188" i="1"/>
  <c r="DW188" i="1" s="1"/>
  <c r="DX188" i="1" s="1"/>
  <c r="DP189" i="1"/>
  <c r="DW189" i="1" s="1"/>
  <c r="DX189" i="1" s="1"/>
  <c r="DP190" i="1"/>
  <c r="DP191" i="1"/>
  <c r="DP192" i="1"/>
  <c r="DW192" i="1" s="1"/>
  <c r="DX192" i="1" s="1"/>
  <c r="DP193" i="1"/>
  <c r="DP194" i="1"/>
  <c r="DP195" i="1"/>
  <c r="DP196" i="1"/>
  <c r="DW196" i="1" s="1"/>
  <c r="DX196" i="1" s="1"/>
  <c r="DP197" i="1"/>
  <c r="DP198" i="1"/>
  <c r="DP199" i="1"/>
  <c r="DP200" i="1"/>
  <c r="DW200" i="1" s="1"/>
  <c r="DX200" i="1" s="1"/>
  <c r="DP201" i="1"/>
  <c r="DP202" i="1"/>
  <c r="DP203" i="1"/>
  <c r="DP204" i="1"/>
  <c r="DW204" i="1" s="1"/>
  <c r="DX204" i="1" s="1"/>
  <c r="DP205" i="1"/>
  <c r="DP206" i="1"/>
  <c r="DP207" i="1"/>
  <c r="DP208" i="1"/>
  <c r="DW208" i="1" s="1"/>
  <c r="DX208" i="1" s="1"/>
  <c r="DP209" i="1"/>
  <c r="DP210" i="1"/>
  <c r="DP211" i="1"/>
  <c r="DP212" i="1"/>
  <c r="DW212" i="1" s="1"/>
  <c r="DX212" i="1" s="1"/>
  <c r="DP213" i="1"/>
  <c r="DP214" i="1"/>
  <c r="DP215" i="1"/>
  <c r="DP216" i="1"/>
  <c r="DW216" i="1" s="1"/>
  <c r="DX216" i="1" s="1"/>
  <c r="DP217" i="1"/>
  <c r="DP218" i="1"/>
  <c r="DP219" i="1"/>
  <c r="DP220" i="1"/>
  <c r="DW220" i="1" s="1"/>
  <c r="DX220" i="1" s="1"/>
  <c r="DP221" i="1"/>
  <c r="DP222" i="1"/>
  <c r="DP223" i="1"/>
  <c r="DP224" i="1"/>
  <c r="DW224" i="1" s="1"/>
  <c r="DX224" i="1" s="1"/>
  <c r="DP225" i="1"/>
  <c r="DP226" i="1"/>
  <c r="DP227" i="1"/>
  <c r="DP228" i="1"/>
  <c r="DW228" i="1" s="1"/>
  <c r="DX228" i="1" s="1"/>
  <c r="DP229" i="1"/>
  <c r="DP230" i="1"/>
  <c r="DP231" i="1"/>
  <c r="DP232" i="1"/>
  <c r="DW232" i="1" s="1"/>
  <c r="DX232" i="1" s="1"/>
  <c r="DP233" i="1"/>
  <c r="DP234" i="1"/>
  <c r="DP235" i="1"/>
  <c r="DP236" i="1"/>
  <c r="DW236" i="1" s="1"/>
  <c r="DX236" i="1" s="1"/>
  <c r="DP237" i="1"/>
  <c r="DP238" i="1"/>
  <c r="DP239" i="1"/>
  <c r="DP240" i="1"/>
  <c r="DW240" i="1" s="1"/>
  <c r="DX240" i="1" s="1"/>
  <c r="DP241" i="1"/>
  <c r="DP242" i="1"/>
  <c r="DP243" i="1"/>
  <c r="DP8" i="1"/>
  <c r="DW8" i="1" s="1"/>
  <c r="DX8" i="1" s="1"/>
  <c r="DM11" i="1"/>
  <c r="DM10" i="1"/>
  <c r="DK10" i="1"/>
  <c r="DL10" i="1"/>
  <c r="DK11" i="1"/>
  <c r="DL11" i="1"/>
  <c r="DG9" i="1"/>
  <c r="DN9" i="1" s="1"/>
  <c r="DO9" i="1" s="1"/>
  <c r="DG12" i="1"/>
  <c r="DG13" i="1"/>
  <c r="DN13" i="1" s="1"/>
  <c r="DO13" i="1" s="1"/>
  <c r="DG14" i="1"/>
  <c r="DN14" i="1" s="1"/>
  <c r="DO14" i="1" s="1"/>
  <c r="DG15" i="1"/>
  <c r="DN15" i="1" s="1"/>
  <c r="DO15" i="1" s="1"/>
  <c r="DG16" i="1"/>
  <c r="DN16" i="1" s="1"/>
  <c r="DO16" i="1" s="1"/>
  <c r="DG17" i="1"/>
  <c r="DN17" i="1" s="1"/>
  <c r="DO17" i="1" s="1"/>
  <c r="DG18" i="1"/>
  <c r="DG19" i="1"/>
  <c r="DN19" i="1" s="1"/>
  <c r="DO19" i="1" s="1"/>
  <c r="DG20" i="1"/>
  <c r="DN20" i="1" s="1"/>
  <c r="DO20" i="1" s="1"/>
  <c r="DG21" i="1"/>
  <c r="DN21" i="1" s="1"/>
  <c r="DO21" i="1" s="1"/>
  <c r="DG22" i="1"/>
  <c r="DN22" i="1" s="1"/>
  <c r="DO22" i="1" s="1"/>
  <c r="DG23" i="1"/>
  <c r="DN23" i="1" s="1"/>
  <c r="DO23" i="1" s="1"/>
  <c r="DG24" i="1"/>
  <c r="DN24" i="1" s="1"/>
  <c r="DO24" i="1" s="1"/>
  <c r="DG25" i="1"/>
  <c r="DN25" i="1" s="1"/>
  <c r="DO25" i="1" s="1"/>
  <c r="DG26" i="1"/>
  <c r="DN26" i="1" s="1"/>
  <c r="DO26" i="1" s="1"/>
  <c r="DG27" i="1"/>
  <c r="DN27" i="1" s="1"/>
  <c r="DO27" i="1" s="1"/>
  <c r="DG28" i="1"/>
  <c r="DG29" i="1"/>
  <c r="DN29" i="1" s="1"/>
  <c r="DO29" i="1" s="1"/>
  <c r="DG30" i="1"/>
  <c r="DN30" i="1" s="1"/>
  <c r="DO30" i="1" s="1"/>
  <c r="DG31" i="1"/>
  <c r="DN31" i="1" s="1"/>
  <c r="DO31" i="1" s="1"/>
  <c r="DG32" i="1"/>
  <c r="DN32" i="1" s="1"/>
  <c r="DO32" i="1" s="1"/>
  <c r="DG33" i="1"/>
  <c r="DN33" i="1" s="1"/>
  <c r="DO33" i="1" s="1"/>
  <c r="DG34" i="1"/>
  <c r="DN34" i="1" s="1"/>
  <c r="DO34" i="1" s="1"/>
  <c r="DG35" i="1"/>
  <c r="DN35" i="1" s="1"/>
  <c r="DO35" i="1" s="1"/>
  <c r="DG36" i="1"/>
  <c r="DN36" i="1" s="1"/>
  <c r="DO36" i="1" s="1"/>
  <c r="DG37" i="1"/>
  <c r="DN37" i="1" s="1"/>
  <c r="DO37" i="1" s="1"/>
  <c r="DG38" i="1"/>
  <c r="DN38" i="1" s="1"/>
  <c r="DO38" i="1" s="1"/>
  <c r="DG39" i="1"/>
  <c r="DN39" i="1" s="1"/>
  <c r="DO39" i="1" s="1"/>
  <c r="DG40" i="1"/>
  <c r="DN40" i="1" s="1"/>
  <c r="DO40" i="1" s="1"/>
  <c r="DG41" i="1"/>
  <c r="DN41" i="1" s="1"/>
  <c r="DO41" i="1" s="1"/>
  <c r="DG42" i="1"/>
  <c r="DN42" i="1" s="1"/>
  <c r="DO42" i="1" s="1"/>
  <c r="DG43" i="1"/>
  <c r="DN43" i="1" s="1"/>
  <c r="DO43" i="1" s="1"/>
  <c r="DG44" i="1"/>
  <c r="DN44" i="1" s="1"/>
  <c r="DO44" i="1" s="1"/>
  <c r="DG45" i="1"/>
  <c r="DN45" i="1" s="1"/>
  <c r="DO45" i="1" s="1"/>
  <c r="DG46" i="1"/>
  <c r="DN46" i="1" s="1"/>
  <c r="DO46" i="1" s="1"/>
  <c r="DG47" i="1"/>
  <c r="DN47" i="1" s="1"/>
  <c r="DO47" i="1" s="1"/>
  <c r="DG48" i="1"/>
  <c r="DN48" i="1" s="1"/>
  <c r="DO48" i="1" s="1"/>
  <c r="DG49" i="1"/>
  <c r="DN49" i="1" s="1"/>
  <c r="DO49" i="1" s="1"/>
  <c r="DG50" i="1"/>
  <c r="DN50" i="1" s="1"/>
  <c r="DO50" i="1" s="1"/>
  <c r="DG51" i="1"/>
  <c r="DN51" i="1" s="1"/>
  <c r="DO51" i="1" s="1"/>
  <c r="DG52" i="1"/>
  <c r="DN52" i="1" s="1"/>
  <c r="DO52" i="1" s="1"/>
  <c r="DG53" i="1"/>
  <c r="DN53" i="1" s="1"/>
  <c r="DO53" i="1" s="1"/>
  <c r="DG54" i="1"/>
  <c r="DN54" i="1" s="1"/>
  <c r="DO54" i="1" s="1"/>
  <c r="DG55" i="1"/>
  <c r="DN55" i="1" s="1"/>
  <c r="DO55" i="1" s="1"/>
  <c r="DG56" i="1"/>
  <c r="DN56" i="1" s="1"/>
  <c r="DO56" i="1" s="1"/>
  <c r="DG57" i="1"/>
  <c r="DN57" i="1" s="1"/>
  <c r="DO57" i="1" s="1"/>
  <c r="DG58" i="1"/>
  <c r="DN58" i="1" s="1"/>
  <c r="DO58" i="1" s="1"/>
  <c r="DG59" i="1"/>
  <c r="DN59" i="1" s="1"/>
  <c r="DO59" i="1" s="1"/>
  <c r="DG60" i="1"/>
  <c r="DG61" i="1"/>
  <c r="DN61" i="1" s="1"/>
  <c r="DO61" i="1" s="1"/>
  <c r="DG62" i="1"/>
  <c r="DN62" i="1" s="1"/>
  <c r="DO62" i="1" s="1"/>
  <c r="DG63" i="1"/>
  <c r="DN63" i="1" s="1"/>
  <c r="DO63" i="1" s="1"/>
  <c r="DG64" i="1"/>
  <c r="DN64" i="1" s="1"/>
  <c r="DO64" i="1" s="1"/>
  <c r="DG65" i="1"/>
  <c r="DN65" i="1" s="1"/>
  <c r="DO65" i="1" s="1"/>
  <c r="DG66" i="1"/>
  <c r="DN66" i="1" s="1"/>
  <c r="DO66" i="1" s="1"/>
  <c r="DG67" i="1"/>
  <c r="DN67" i="1" s="1"/>
  <c r="DO67" i="1" s="1"/>
  <c r="DG68" i="1"/>
  <c r="DG69" i="1"/>
  <c r="DN69" i="1" s="1"/>
  <c r="DO69" i="1" s="1"/>
  <c r="DG70" i="1"/>
  <c r="DN70" i="1" s="1"/>
  <c r="DO70" i="1" s="1"/>
  <c r="DG71" i="1"/>
  <c r="DN71" i="1" s="1"/>
  <c r="DO71" i="1" s="1"/>
  <c r="DG72" i="1"/>
  <c r="DN72" i="1" s="1"/>
  <c r="DO72" i="1" s="1"/>
  <c r="DG73" i="1"/>
  <c r="DN73" i="1" s="1"/>
  <c r="DO73" i="1" s="1"/>
  <c r="DG74" i="1"/>
  <c r="DN74" i="1" s="1"/>
  <c r="DO74" i="1" s="1"/>
  <c r="DG75" i="1"/>
  <c r="DN75" i="1" s="1"/>
  <c r="DO75" i="1" s="1"/>
  <c r="DG76" i="1"/>
  <c r="DG77" i="1"/>
  <c r="DN77" i="1" s="1"/>
  <c r="DO77" i="1" s="1"/>
  <c r="DG78" i="1"/>
  <c r="DN78" i="1" s="1"/>
  <c r="DO78" i="1" s="1"/>
  <c r="DG79" i="1"/>
  <c r="DN79" i="1" s="1"/>
  <c r="DO79" i="1" s="1"/>
  <c r="DG80" i="1"/>
  <c r="DN80" i="1" s="1"/>
  <c r="DO80" i="1" s="1"/>
  <c r="DG81" i="1"/>
  <c r="DN81" i="1" s="1"/>
  <c r="DO81" i="1" s="1"/>
  <c r="DG82" i="1"/>
  <c r="DG83" i="1"/>
  <c r="DN83" i="1" s="1"/>
  <c r="DO83" i="1" s="1"/>
  <c r="DG84" i="1"/>
  <c r="DN84" i="1" s="1"/>
  <c r="DO84" i="1" s="1"/>
  <c r="DG85" i="1"/>
  <c r="DN85" i="1" s="1"/>
  <c r="DO85" i="1" s="1"/>
  <c r="DG86" i="1"/>
  <c r="DN86" i="1" s="1"/>
  <c r="DO86" i="1" s="1"/>
  <c r="DG87" i="1"/>
  <c r="DN87" i="1" s="1"/>
  <c r="DO87" i="1" s="1"/>
  <c r="DG88" i="1"/>
  <c r="DN88" i="1" s="1"/>
  <c r="DO88" i="1" s="1"/>
  <c r="DG89" i="1"/>
  <c r="DN89" i="1" s="1"/>
  <c r="DO89" i="1" s="1"/>
  <c r="DG90" i="1"/>
  <c r="DN90" i="1" s="1"/>
  <c r="DO90" i="1" s="1"/>
  <c r="DG91" i="1"/>
  <c r="DN91" i="1" s="1"/>
  <c r="DO91" i="1" s="1"/>
  <c r="DG92" i="1"/>
  <c r="DG93" i="1"/>
  <c r="DN93" i="1" s="1"/>
  <c r="DO93" i="1" s="1"/>
  <c r="DG94" i="1"/>
  <c r="DN94" i="1" s="1"/>
  <c r="DO94" i="1" s="1"/>
  <c r="DG95" i="1"/>
  <c r="DN95" i="1" s="1"/>
  <c r="DO95" i="1" s="1"/>
  <c r="DG96" i="1"/>
  <c r="DN96" i="1" s="1"/>
  <c r="DO96" i="1" s="1"/>
  <c r="DG97" i="1"/>
  <c r="DN97" i="1" s="1"/>
  <c r="DO97" i="1" s="1"/>
  <c r="DG98" i="1"/>
  <c r="DN98" i="1" s="1"/>
  <c r="DO98" i="1" s="1"/>
  <c r="DG99" i="1"/>
  <c r="DN99" i="1" s="1"/>
  <c r="DO99" i="1" s="1"/>
  <c r="DG100" i="1"/>
  <c r="DG101" i="1"/>
  <c r="DN101" i="1" s="1"/>
  <c r="DO101" i="1" s="1"/>
  <c r="DG102" i="1"/>
  <c r="DN102" i="1" s="1"/>
  <c r="DO102" i="1" s="1"/>
  <c r="DG103" i="1"/>
  <c r="DN103" i="1" s="1"/>
  <c r="DO103" i="1" s="1"/>
  <c r="DG104" i="1"/>
  <c r="DN104" i="1" s="1"/>
  <c r="DO104" i="1" s="1"/>
  <c r="DG105" i="1"/>
  <c r="DN105" i="1" s="1"/>
  <c r="DO105" i="1" s="1"/>
  <c r="DG106" i="1"/>
  <c r="DN106" i="1" s="1"/>
  <c r="DO106" i="1" s="1"/>
  <c r="DG107" i="1"/>
  <c r="DN107" i="1" s="1"/>
  <c r="DO107" i="1" s="1"/>
  <c r="DG108" i="1"/>
  <c r="DG109" i="1"/>
  <c r="DN109" i="1" s="1"/>
  <c r="DO109" i="1" s="1"/>
  <c r="DG110" i="1"/>
  <c r="DN110" i="1" s="1"/>
  <c r="DO110" i="1" s="1"/>
  <c r="DG111" i="1"/>
  <c r="DN111" i="1" s="1"/>
  <c r="DO111" i="1" s="1"/>
  <c r="DG112" i="1"/>
  <c r="DN112" i="1" s="1"/>
  <c r="DO112" i="1" s="1"/>
  <c r="DG113" i="1"/>
  <c r="DN113" i="1" s="1"/>
  <c r="DO113" i="1" s="1"/>
  <c r="DG114" i="1"/>
  <c r="DG115" i="1"/>
  <c r="DN115" i="1" s="1"/>
  <c r="DO115" i="1" s="1"/>
  <c r="DG116" i="1"/>
  <c r="DN116" i="1" s="1"/>
  <c r="DO116" i="1" s="1"/>
  <c r="DG117" i="1"/>
  <c r="DN117" i="1" s="1"/>
  <c r="DO117" i="1" s="1"/>
  <c r="DG118" i="1"/>
  <c r="DN118" i="1" s="1"/>
  <c r="DO118" i="1" s="1"/>
  <c r="DG119" i="1"/>
  <c r="DN119" i="1" s="1"/>
  <c r="DO119" i="1" s="1"/>
  <c r="DG120" i="1"/>
  <c r="DN120" i="1" s="1"/>
  <c r="DO120" i="1" s="1"/>
  <c r="DG121" i="1"/>
  <c r="DN121" i="1" s="1"/>
  <c r="DO121" i="1" s="1"/>
  <c r="DG122" i="1"/>
  <c r="DN122" i="1" s="1"/>
  <c r="DO122" i="1" s="1"/>
  <c r="DG123" i="1"/>
  <c r="DN123" i="1" s="1"/>
  <c r="DO123" i="1" s="1"/>
  <c r="DG124" i="1"/>
  <c r="DG125" i="1"/>
  <c r="DN125" i="1" s="1"/>
  <c r="DO125" i="1" s="1"/>
  <c r="DG126" i="1"/>
  <c r="DN126" i="1" s="1"/>
  <c r="DO126" i="1" s="1"/>
  <c r="DG127" i="1"/>
  <c r="DN127" i="1" s="1"/>
  <c r="DO127" i="1" s="1"/>
  <c r="DG128" i="1"/>
  <c r="DG129" i="1"/>
  <c r="DG130" i="1"/>
  <c r="DN130" i="1" s="1"/>
  <c r="DO130" i="1" s="1"/>
  <c r="DG131" i="1"/>
  <c r="DN131" i="1" s="1"/>
  <c r="DO131" i="1" s="1"/>
  <c r="DG132" i="1"/>
  <c r="DG133" i="1"/>
  <c r="DG134" i="1"/>
  <c r="DN134" i="1" s="1"/>
  <c r="DO134" i="1" s="1"/>
  <c r="DG135" i="1"/>
  <c r="DN135" i="1" s="1"/>
  <c r="DO135" i="1" s="1"/>
  <c r="DG136" i="1"/>
  <c r="DN136" i="1" s="1"/>
  <c r="DO136" i="1" s="1"/>
  <c r="DG137" i="1"/>
  <c r="DN137" i="1" s="1"/>
  <c r="DO137" i="1" s="1"/>
  <c r="DG138" i="1"/>
  <c r="DN138" i="1" s="1"/>
  <c r="DO138" i="1" s="1"/>
  <c r="DG139" i="1"/>
  <c r="DN139" i="1" s="1"/>
  <c r="DO139" i="1" s="1"/>
  <c r="DG140" i="1"/>
  <c r="DG141" i="1"/>
  <c r="DN141" i="1" s="1"/>
  <c r="DO141" i="1" s="1"/>
  <c r="DG142" i="1"/>
  <c r="DN142" i="1" s="1"/>
  <c r="DO142" i="1" s="1"/>
  <c r="DG143" i="1"/>
  <c r="DN143" i="1" s="1"/>
  <c r="DO143" i="1" s="1"/>
  <c r="DG144" i="1"/>
  <c r="DG145" i="1"/>
  <c r="DG146" i="1"/>
  <c r="DN146" i="1" s="1"/>
  <c r="DO146" i="1" s="1"/>
  <c r="DG147" i="1"/>
  <c r="DN147" i="1" s="1"/>
  <c r="DO147" i="1" s="1"/>
  <c r="DG148" i="1"/>
  <c r="DG149" i="1"/>
  <c r="DG150" i="1"/>
  <c r="DN150" i="1" s="1"/>
  <c r="DO150" i="1" s="1"/>
  <c r="DG151" i="1"/>
  <c r="DN151" i="1" s="1"/>
  <c r="DO151" i="1" s="1"/>
  <c r="DG152" i="1"/>
  <c r="DN152" i="1" s="1"/>
  <c r="DO152" i="1" s="1"/>
  <c r="DG153" i="1"/>
  <c r="DN153" i="1" s="1"/>
  <c r="DO153" i="1" s="1"/>
  <c r="DG154" i="1"/>
  <c r="DN154" i="1" s="1"/>
  <c r="DO154" i="1" s="1"/>
  <c r="DG155" i="1"/>
  <c r="DN155" i="1" s="1"/>
  <c r="DO155" i="1" s="1"/>
  <c r="DG156" i="1"/>
  <c r="DG157" i="1"/>
  <c r="DN157" i="1" s="1"/>
  <c r="DO157" i="1" s="1"/>
  <c r="DG158" i="1"/>
  <c r="DN158" i="1" s="1"/>
  <c r="DO158" i="1" s="1"/>
  <c r="DG159" i="1"/>
  <c r="DN159" i="1" s="1"/>
  <c r="DO159" i="1" s="1"/>
  <c r="DG160" i="1"/>
  <c r="DG161" i="1"/>
  <c r="DG162" i="1"/>
  <c r="DN162" i="1" s="1"/>
  <c r="DO162" i="1" s="1"/>
  <c r="DG163" i="1"/>
  <c r="DN163" i="1" s="1"/>
  <c r="DO163" i="1" s="1"/>
  <c r="DG164" i="1"/>
  <c r="DG165" i="1"/>
  <c r="DG166" i="1"/>
  <c r="DN166" i="1" s="1"/>
  <c r="DO166" i="1" s="1"/>
  <c r="DG167" i="1"/>
  <c r="DN167" i="1" s="1"/>
  <c r="DO167" i="1" s="1"/>
  <c r="DG168" i="1"/>
  <c r="DG169" i="1"/>
  <c r="DG170" i="1"/>
  <c r="DN170" i="1" s="1"/>
  <c r="DO170" i="1" s="1"/>
  <c r="DG171" i="1"/>
  <c r="DN171" i="1" s="1"/>
  <c r="DO171" i="1" s="1"/>
  <c r="DG172" i="1"/>
  <c r="DG173" i="1"/>
  <c r="DG174" i="1"/>
  <c r="DN174" i="1" s="1"/>
  <c r="DO174" i="1" s="1"/>
  <c r="DG175" i="1"/>
  <c r="DN175" i="1" s="1"/>
  <c r="DO175" i="1" s="1"/>
  <c r="DG176" i="1"/>
  <c r="DG177" i="1"/>
  <c r="DG178" i="1"/>
  <c r="DN178" i="1" s="1"/>
  <c r="DO178" i="1" s="1"/>
  <c r="DG179" i="1"/>
  <c r="DN179" i="1" s="1"/>
  <c r="DO179" i="1" s="1"/>
  <c r="DG180" i="1"/>
  <c r="DG181" i="1"/>
  <c r="DG182" i="1"/>
  <c r="DN182" i="1" s="1"/>
  <c r="DO182" i="1" s="1"/>
  <c r="DG183" i="1"/>
  <c r="DN183" i="1" s="1"/>
  <c r="DO183" i="1" s="1"/>
  <c r="DG184" i="1"/>
  <c r="DG185" i="1"/>
  <c r="DG186" i="1"/>
  <c r="DN186" i="1" s="1"/>
  <c r="DO186" i="1" s="1"/>
  <c r="DG187" i="1"/>
  <c r="DN187" i="1" s="1"/>
  <c r="DO187" i="1" s="1"/>
  <c r="DG188" i="1"/>
  <c r="DG189" i="1"/>
  <c r="DG190" i="1"/>
  <c r="DN190" i="1" s="1"/>
  <c r="DO190" i="1" s="1"/>
  <c r="DG191" i="1"/>
  <c r="DN191" i="1" s="1"/>
  <c r="DO191" i="1" s="1"/>
  <c r="DG192" i="1"/>
  <c r="DG193" i="1"/>
  <c r="DG194" i="1"/>
  <c r="DG195" i="1"/>
  <c r="DN195" i="1" s="1"/>
  <c r="DO195" i="1" s="1"/>
  <c r="DG196" i="1"/>
  <c r="DG197" i="1"/>
  <c r="DG198" i="1"/>
  <c r="DG199" i="1"/>
  <c r="DN199" i="1" s="1"/>
  <c r="DO199" i="1" s="1"/>
  <c r="DG200" i="1"/>
  <c r="DG201" i="1"/>
  <c r="DG202" i="1"/>
  <c r="DG203" i="1"/>
  <c r="DN203" i="1" s="1"/>
  <c r="DO203" i="1" s="1"/>
  <c r="DG204" i="1"/>
  <c r="DG205" i="1"/>
  <c r="DG206" i="1"/>
  <c r="DG207" i="1"/>
  <c r="DN207" i="1" s="1"/>
  <c r="DO207" i="1" s="1"/>
  <c r="DG208" i="1"/>
  <c r="DG209" i="1"/>
  <c r="DG210" i="1"/>
  <c r="DG211" i="1"/>
  <c r="DN211" i="1" s="1"/>
  <c r="DO211" i="1" s="1"/>
  <c r="DG212" i="1"/>
  <c r="DG213" i="1"/>
  <c r="DG214" i="1"/>
  <c r="DG215" i="1"/>
  <c r="DN215" i="1" s="1"/>
  <c r="DO215" i="1" s="1"/>
  <c r="DG216" i="1"/>
  <c r="DG217" i="1"/>
  <c r="DG218" i="1"/>
  <c r="DG219" i="1"/>
  <c r="DG220" i="1"/>
  <c r="DG221" i="1"/>
  <c r="DG222" i="1"/>
  <c r="DG223" i="1"/>
  <c r="DG224" i="1"/>
  <c r="DG225" i="1"/>
  <c r="DG226" i="1"/>
  <c r="DG227" i="1"/>
  <c r="DN227" i="1" s="1"/>
  <c r="DO227" i="1" s="1"/>
  <c r="DG228" i="1"/>
  <c r="DG229" i="1"/>
  <c r="DG230" i="1"/>
  <c r="DG231" i="1"/>
  <c r="DG232" i="1"/>
  <c r="DG233" i="1"/>
  <c r="DG234" i="1"/>
  <c r="DG235" i="1"/>
  <c r="DG236" i="1"/>
  <c r="DG237" i="1"/>
  <c r="DG238" i="1"/>
  <c r="DG239" i="1"/>
  <c r="DG240" i="1"/>
  <c r="DG241" i="1"/>
  <c r="DG242" i="1"/>
  <c r="DG243" i="1"/>
  <c r="DN243" i="1" s="1"/>
  <c r="DO243" i="1" s="1"/>
  <c r="DG8" i="1"/>
  <c r="DD11" i="1"/>
  <c r="DD10" i="1"/>
  <c r="DB10" i="1"/>
  <c r="DC10" i="1"/>
  <c r="DB11" i="1"/>
  <c r="DC11" i="1"/>
  <c r="CX9" i="1"/>
  <c r="CX12" i="1"/>
  <c r="DE12" i="1" s="1"/>
  <c r="DF12" i="1" s="1"/>
  <c r="CX13" i="1"/>
  <c r="DE13" i="1" s="1"/>
  <c r="DF13" i="1" s="1"/>
  <c r="CX14" i="1"/>
  <c r="DE14" i="1" s="1"/>
  <c r="DF14" i="1" s="1"/>
  <c r="CX15" i="1"/>
  <c r="CX16" i="1"/>
  <c r="DE16" i="1" s="1"/>
  <c r="DF16" i="1" s="1"/>
  <c r="CX17" i="1"/>
  <c r="DE17" i="1" s="1"/>
  <c r="DF17" i="1" s="1"/>
  <c r="CX18" i="1"/>
  <c r="DE18" i="1" s="1"/>
  <c r="DF18" i="1" s="1"/>
  <c r="CX19" i="1"/>
  <c r="DE19" i="1" s="1"/>
  <c r="DF19" i="1" s="1"/>
  <c r="CX20" i="1"/>
  <c r="DE20" i="1" s="1"/>
  <c r="DF20" i="1" s="1"/>
  <c r="CX21" i="1"/>
  <c r="DE21" i="1" s="1"/>
  <c r="DF21" i="1" s="1"/>
  <c r="CX22" i="1"/>
  <c r="DE22" i="1" s="1"/>
  <c r="DF22" i="1" s="1"/>
  <c r="CX23" i="1"/>
  <c r="DE23" i="1" s="1"/>
  <c r="DF23" i="1" s="1"/>
  <c r="CX24" i="1"/>
  <c r="DE24" i="1" s="1"/>
  <c r="DF24" i="1" s="1"/>
  <c r="CX25" i="1"/>
  <c r="DE25" i="1" s="1"/>
  <c r="DF25" i="1" s="1"/>
  <c r="CX26" i="1"/>
  <c r="DE26" i="1" s="1"/>
  <c r="DF26" i="1" s="1"/>
  <c r="CX27" i="1"/>
  <c r="DE27" i="1" s="1"/>
  <c r="DF27" i="1" s="1"/>
  <c r="CX28" i="1"/>
  <c r="DE28" i="1" s="1"/>
  <c r="DF28" i="1" s="1"/>
  <c r="CX29" i="1"/>
  <c r="CX30" i="1"/>
  <c r="DE30" i="1" s="1"/>
  <c r="DF30" i="1" s="1"/>
  <c r="CX31" i="1"/>
  <c r="DE31" i="1" s="1"/>
  <c r="DF31" i="1" s="1"/>
  <c r="CX32" i="1"/>
  <c r="DE32" i="1" s="1"/>
  <c r="DF32" i="1" s="1"/>
  <c r="CX33" i="1"/>
  <c r="DE33" i="1" s="1"/>
  <c r="DF33" i="1" s="1"/>
  <c r="CX34" i="1"/>
  <c r="DE34" i="1" s="1"/>
  <c r="DF34" i="1" s="1"/>
  <c r="CX35" i="1"/>
  <c r="DE35" i="1" s="1"/>
  <c r="DF35" i="1" s="1"/>
  <c r="CX36" i="1"/>
  <c r="DE36" i="1" s="1"/>
  <c r="DF36" i="1" s="1"/>
  <c r="CX37" i="1"/>
  <c r="DE37" i="1" s="1"/>
  <c r="DF37" i="1" s="1"/>
  <c r="CX38" i="1"/>
  <c r="DE38" i="1" s="1"/>
  <c r="DF38" i="1" s="1"/>
  <c r="CX39" i="1"/>
  <c r="DE39" i="1" s="1"/>
  <c r="DF39" i="1" s="1"/>
  <c r="CX40" i="1"/>
  <c r="CX41" i="1"/>
  <c r="DE41" i="1" s="1"/>
  <c r="DF41" i="1" s="1"/>
  <c r="CX42" i="1"/>
  <c r="DE42" i="1" s="1"/>
  <c r="DF42" i="1" s="1"/>
  <c r="CX43" i="1"/>
  <c r="CX44" i="1"/>
  <c r="DE44" i="1" s="1"/>
  <c r="DF44" i="1" s="1"/>
  <c r="CX45" i="1"/>
  <c r="DE45" i="1" s="1"/>
  <c r="DF45" i="1" s="1"/>
  <c r="CX46" i="1"/>
  <c r="DE46" i="1" s="1"/>
  <c r="DF46" i="1" s="1"/>
  <c r="CX47" i="1"/>
  <c r="DE47" i="1" s="1"/>
  <c r="DF47" i="1" s="1"/>
  <c r="CX48" i="1"/>
  <c r="DE48" i="1" s="1"/>
  <c r="DF48" i="1" s="1"/>
  <c r="CX49" i="1"/>
  <c r="DE49" i="1" s="1"/>
  <c r="DF49" i="1" s="1"/>
  <c r="CX50" i="1"/>
  <c r="DE50" i="1" s="1"/>
  <c r="DF50" i="1" s="1"/>
  <c r="CX51" i="1"/>
  <c r="CX52" i="1"/>
  <c r="DE52" i="1" s="1"/>
  <c r="DF52" i="1" s="1"/>
  <c r="CX53" i="1"/>
  <c r="DE53" i="1" s="1"/>
  <c r="DF53" i="1" s="1"/>
  <c r="CX54" i="1"/>
  <c r="DE54" i="1" s="1"/>
  <c r="DF54" i="1" s="1"/>
  <c r="CX55" i="1"/>
  <c r="DE55" i="1" s="1"/>
  <c r="DF55" i="1" s="1"/>
  <c r="CX56" i="1"/>
  <c r="DE56" i="1" s="1"/>
  <c r="DF56" i="1" s="1"/>
  <c r="CX57" i="1"/>
  <c r="CX58" i="1"/>
  <c r="DE58" i="1" s="1"/>
  <c r="DF58" i="1" s="1"/>
  <c r="CX59" i="1"/>
  <c r="DE59" i="1" s="1"/>
  <c r="DF59" i="1" s="1"/>
  <c r="CX60" i="1"/>
  <c r="DE60" i="1" s="1"/>
  <c r="DF60" i="1" s="1"/>
  <c r="CX61" i="1"/>
  <c r="DE61" i="1" s="1"/>
  <c r="DF61" i="1" s="1"/>
  <c r="CX62" i="1"/>
  <c r="DE62" i="1" s="1"/>
  <c r="DF62" i="1" s="1"/>
  <c r="CX63" i="1"/>
  <c r="DE63" i="1" s="1"/>
  <c r="DF63" i="1" s="1"/>
  <c r="CX64" i="1"/>
  <c r="DE64" i="1" s="1"/>
  <c r="DF64" i="1" s="1"/>
  <c r="CX65" i="1"/>
  <c r="DE65" i="1" s="1"/>
  <c r="DF65" i="1" s="1"/>
  <c r="CX66" i="1"/>
  <c r="DE66" i="1" s="1"/>
  <c r="DF66" i="1" s="1"/>
  <c r="CX67" i="1"/>
  <c r="DE67" i="1" s="1"/>
  <c r="DF67" i="1" s="1"/>
  <c r="CX68" i="1"/>
  <c r="CX69" i="1"/>
  <c r="DE69" i="1" s="1"/>
  <c r="DF69" i="1" s="1"/>
  <c r="CX70" i="1"/>
  <c r="DE70" i="1" s="1"/>
  <c r="DF70" i="1" s="1"/>
  <c r="CX71" i="1"/>
  <c r="DE71" i="1" s="1"/>
  <c r="DF71" i="1" s="1"/>
  <c r="CX72" i="1"/>
  <c r="CX73" i="1"/>
  <c r="DE73" i="1" s="1"/>
  <c r="DF73" i="1" s="1"/>
  <c r="CX74" i="1"/>
  <c r="DE74" i="1" s="1"/>
  <c r="DF74" i="1" s="1"/>
  <c r="CX75" i="1"/>
  <c r="DE75" i="1" s="1"/>
  <c r="DF75" i="1" s="1"/>
  <c r="CX76" i="1"/>
  <c r="DE76" i="1" s="1"/>
  <c r="DF76" i="1" s="1"/>
  <c r="CX77" i="1"/>
  <c r="DE77" i="1" s="1"/>
  <c r="DF77" i="1" s="1"/>
  <c r="CX78" i="1"/>
  <c r="DE78" i="1" s="1"/>
  <c r="DF78" i="1" s="1"/>
  <c r="CX79" i="1"/>
  <c r="CX80" i="1"/>
  <c r="DE80" i="1" s="1"/>
  <c r="DF80" i="1" s="1"/>
  <c r="CX81" i="1"/>
  <c r="DE81" i="1" s="1"/>
  <c r="DF81" i="1" s="1"/>
  <c r="CX82" i="1"/>
  <c r="DE82" i="1" s="1"/>
  <c r="DF82" i="1" s="1"/>
  <c r="CX83" i="1"/>
  <c r="CX84" i="1"/>
  <c r="DE84" i="1" s="1"/>
  <c r="DF84" i="1" s="1"/>
  <c r="CX85" i="1"/>
  <c r="DE85" i="1" s="1"/>
  <c r="DF85" i="1" s="1"/>
  <c r="CX86" i="1"/>
  <c r="DE86" i="1" s="1"/>
  <c r="DF86" i="1" s="1"/>
  <c r="CX87" i="1"/>
  <c r="DE87" i="1" s="1"/>
  <c r="DF87" i="1" s="1"/>
  <c r="CX88" i="1"/>
  <c r="DE88" i="1" s="1"/>
  <c r="DF88" i="1" s="1"/>
  <c r="CX89" i="1"/>
  <c r="DE89" i="1" s="1"/>
  <c r="DF89" i="1" s="1"/>
  <c r="CX90" i="1"/>
  <c r="DE90" i="1" s="1"/>
  <c r="DF90" i="1" s="1"/>
  <c r="CX91" i="1"/>
  <c r="DE91" i="1" s="1"/>
  <c r="DF91" i="1" s="1"/>
  <c r="CX92" i="1"/>
  <c r="DE92" i="1" s="1"/>
  <c r="DF92" i="1" s="1"/>
  <c r="CX93" i="1"/>
  <c r="DE93" i="1" s="1"/>
  <c r="DF93" i="1" s="1"/>
  <c r="CX94" i="1"/>
  <c r="DE94" i="1" s="1"/>
  <c r="DF94" i="1" s="1"/>
  <c r="CX95" i="1"/>
  <c r="DE95" i="1" s="1"/>
  <c r="DF95" i="1" s="1"/>
  <c r="CX96" i="1"/>
  <c r="CX97" i="1"/>
  <c r="DE97" i="1" s="1"/>
  <c r="DF97" i="1" s="1"/>
  <c r="CX98" i="1"/>
  <c r="DE98" i="1" s="1"/>
  <c r="DF98" i="1" s="1"/>
  <c r="CX99" i="1"/>
  <c r="DE99" i="1" s="1"/>
  <c r="DF99" i="1" s="1"/>
  <c r="CX100" i="1"/>
  <c r="CX101" i="1"/>
  <c r="DE101" i="1" s="1"/>
  <c r="DF101" i="1" s="1"/>
  <c r="CX102" i="1"/>
  <c r="DE102" i="1" s="1"/>
  <c r="DF102" i="1" s="1"/>
  <c r="CX103" i="1"/>
  <c r="DE103" i="1" s="1"/>
  <c r="DF103" i="1" s="1"/>
  <c r="CX104" i="1"/>
  <c r="DE104" i="1" s="1"/>
  <c r="DF104" i="1" s="1"/>
  <c r="CX105" i="1"/>
  <c r="DE105" i="1" s="1"/>
  <c r="DF105" i="1" s="1"/>
  <c r="CX106" i="1"/>
  <c r="DE106" i="1" s="1"/>
  <c r="DF106" i="1" s="1"/>
  <c r="CX107" i="1"/>
  <c r="DE107" i="1" s="1"/>
  <c r="DF107" i="1" s="1"/>
  <c r="CX108" i="1"/>
  <c r="CX109" i="1"/>
  <c r="DE109" i="1" s="1"/>
  <c r="DF109" i="1" s="1"/>
  <c r="CX110" i="1"/>
  <c r="DE110" i="1" s="1"/>
  <c r="DF110" i="1" s="1"/>
  <c r="CX111" i="1"/>
  <c r="CX112" i="1"/>
  <c r="DE112" i="1" s="1"/>
  <c r="DF112" i="1" s="1"/>
  <c r="CX113" i="1"/>
  <c r="DE113" i="1" s="1"/>
  <c r="DF113" i="1" s="1"/>
  <c r="CX114" i="1"/>
  <c r="DE114" i="1" s="1"/>
  <c r="DF114" i="1" s="1"/>
  <c r="CX115" i="1"/>
  <c r="CX116" i="1"/>
  <c r="DE116" i="1" s="1"/>
  <c r="DF116" i="1" s="1"/>
  <c r="CX117" i="1"/>
  <c r="DE117" i="1" s="1"/>
  <c r="DF117" i="1" s="1"/>
  <c r="CX118" i="1"/>
  <c r="DE118" i="1" s="1"/>
  <c r="DF118" i="1" s="1"/>
  <c r="CX119" i="1"/>
  <c r="DE119" i="1" s="1"/>
  <c r="DF119" i="1" s="1"/>
  <c r="CX120" i="1"/>
  <c r="CX121" i="1"/>
  <c r="DE121" i="1" s="1"/>
  <c r="DF121" i="1" s="1"/>
  <c r="CX122" i="1"/>
  <c r="DE122" i="1" s="1"/>
  <c r="DF122" i="1" s="1"/>
  <c r="CX123" i="1"/>
  <c r="DE123" i="1" s="1"/>
  <c r="DF123" i="1" s="1"/>
  <c r="CX124" i="1"/>
  <c r="DE124" i="1" s="1"/>
  <c r="DF124" i="1" s="1"/>
  <c r="CX125" i="1"/>
  <c r="DE125" i="1" s="1"/>
  <c r="DF125" i="1" s="1"/>
  <c r="CX126" i="1"/>
  <c r="DE126" i="1" s="1"/>
  <c r="DF126" i="1" s="1"/>
  <c r="CX127" i="1"/>
  <c r="DE127" i="1" s="1"/>
  <c r="DF127" i="1" s="1"/>
  <c r="CX128" i="1"/>
  <c r="CX129" i="1"/>
  <c r="DE129" i="1" s="1"/>
  <c r="DF129" i="1" s="1"/>
  <c r="CX130" i="1"/>
  <c r="DE130" i="1" s="1"/>
  <c r="DF130" i="1" s="1"/>
  <c r="CX131" i="1"/>
  <c r="DE131" i="1" s="1"/>
  <c r="DF131" i="1" s="1"/>
  <c r="CX132" i="1"/>
  <c r="DE132" i="1" s="1"/>
  <c r="DF132" i="1" s="1"/>
  <c r="CX133" i="1"/>
  <c r="DE133" i="1" s="1"/>
  <c r="DF133" i="1" s="1"/>
  <c r="CX134" i="1"/>
  <c r="DE134" i="1" s="1"/>
  <c r="DF134" i="1" s="1"/>
  <c r="CX135" i="1"/>
  <c r="CX136" i="1"/>
  <c r="DE136" i="1" s="1"/>
  <c r="DF136" i="1" s="1"/>
  <c r="CX137" i="1"/>
  <c r="DE137" i="1" s="1"/>
  <c r="DF137" i="1" s="1"/>
  <c r="CX138" i="1"/>
  <c r="DE138" i="1" s="1"/>
  <c r="DF138" i="1" s="1"/>
  <c r="CX139" i="1"/>
  <c r="CX140" i="1"/>
  <c r="DE140" i="1" s="1"/>
  <c r="DF140" i="1" s="1"/>
  <c r="CX141" i="1"/>
  <c r="DE141" i="1" s="1"/>
  <c r="DF141" i="1" s="1"/>
  <c r="CX142" i="1"/>
  <c r="DE142" i="1" s="1"/>
  <c r="DF142" i="1" s="1"/>
  <c r="CX143" i="1"/>
  <c r="DE143" i="1" s="1"/>
  <c r="DF143" i="1" s="1"/>
  <c r="CX144" i="1"/>
  <c r="DE144" i="1" s="1"/>
  <c r="DF144" i="1" s="1"/>
  <c r="CX145" i="1"/>
  <c r="DE145" i="1" s="1"/>
  <c r="DF145" i="1" s="1"/>
  <c r="CX146" i="1"/>
  <c r="DE146" i="1" s="1"/>
  <c r="DF146" i="1" s="1"/>
  <c r="CX147" i="1"/>
  <c r="DE147" i="1" s="1"/>
  <c r="DF147" i="1" s="1"/>
  <c r="CX148" i="1"/>
  <c r="CX149" i="1"/>
  <c r="CX150" i="1"/>
  <c r="DE150" i="1" s="1"/>
  <c r="DF150" i="1" s="1"/>
  <c r="CX151" i="1"/>
  <c r="DE151" i="1" s="1"/>
  <c r="DF151" i="1" s="1"/>
  <c r="CX152" i="1"/>
  <c r="DE152" i="1" s="1"/>
  <c r="DF152" i="1" s="1"/>
  <c r="CX153" i="1"/>
  <c r="DE153" i="1" s="1"/>
  <c r="DF153" i="1" s="1"/>
  <c r="CX154" i="1"/>
  <c r="DE154" i="1" s="1"/>
  <c r="DF154" i="1" s="1"/>
  <c r="CX155" i="1"/>
  <c r="CX156" i="1"/>
  <c r="DE156" i="1" s="1"/>
  <c r="DF156" i="1" s="1"/>
  <c r="CX157" i="1"/>
  <c r="CX158" i="1"/>
  <c r="DE158" i="1" s="1"/>
  <c r="DF158" i="1" s="1"/>
  <c r="CX159" i="1"/>
  <c r="DE159" i="1" s="1"/>
  <c r="DF159" i="1" s="1"/>
  <c r="CX160" i="1"/>
  <c r="DE160" i="1" s="1"/>
  <c r="DF160" i="1" s="1"/>
  <c r="CX161" i="1"/>
  <c r="DE161" i="1" s="1"/>
  <c r="DF161" i="1" s="1"/>
  <c r="CX162" i="1"/>
  <c r="DE162" i="1" s="1"/>
  <c r="DF162" i="1" s="1"/>
  <c r="CX163" i="1"/>
  <c r="DE163" i="1" s="1"/>
  <c r="DF163" i="1" s="1"/>
  <c r="CX164" i="1"/>
  <c r="CX165" i="1"/>
  <c r="DE165" i="1" s="1"/>
  <c r="DF165" i="1" s="1"/>
  <c r="CX166" i="1"/>
  <c r="DE166" i="1" s="1"/>
  <c r="DF166" i="1" s="1"/>
  <c r="CX167" i="1"/>
  <c r="CX168" i="1"/>
  <c r="DE168" i="1" s="1"/>
  <c r="DF168" i="1" s="1"/>
  <c r="CX169" i="1"/>
  <c r="DE169" i="1" s="1"/>
  <c r="DF169" i="1" s="1"/>
  <c r="CX170" i="1"/>
  <c r="DE170" i="1" s="1"/>
  <c r="DF170" i="1" s="1"/>
  <c r="CX171" i="1"/>
  <c r="CX172" i="1"/>
  <c r="DE172" i="1" s="1"/>
  <c r="DF172" i="1" s="1"/>
  <c r="CX173" i="1"/>
  <c r="DE173" i="1" s="1"/>
  <c r="DF173" i="1" s="1"/>
  <c r="CX174" i="1"/>
  <c r="DE174" i="1" s="1"/>
  <c r="DF174" i="1" s="1"/>
  <c r="CX175" i="1"/>
  <c r="DE175" i="1" s="1"/>
  <c r="DF175" i="1" s="1"/>
  <c r="CX176" i="1"/>
  <c r="CX177" i="1"/>
  <c r="CX178" i="1"/>
  <c r="DE178" i="1" s="1"/>
  <c r="DF178" i="1" s="1"/>
  <c r="CX179" i="1"/>
  <c r="DE179" i="1" s="1"/>
  <c r="DF179" i="1" s="1"/>
  <c r="CX180" i="1"/>
  <c r="DE180" i="1" s="1"/>
  <c r="DF180" i="1" s="1"/>
  <c r="CX181" i="1"/>
  <c r="DE181" i="1" s="1"/>
  <c r="DF181" i="1" s="1"/>
  <c r="CX182" i="1"/>
  <c r="DE182" i="1" s="1"/>
  <c r="DF182" i="1" s="1"/>
  <c r="CX183" i="1"/>
  <c r="CX184" i="1"/>
  <c r="DE184" i="1" s="1"/>
  <c r="DF184" i="1" s="1"/>
  <c r="CX185" i="1"/>
  <c r="DE185" i="1" s="1"/>
  <c r="DF185" i="1" s="1"/>
  <c r="CX186" i="1"/>
  <c r="DE186" i="1" s="1"/>
  <c r="DF186" i="1" s="1"/>
  <c r="CX187" i="1"/>
  <c r="CX188" i="1"/>
  <c r="CX189" i="1"/>
  <c r="DE189" i="1" s="1"/>
  <c r="DF189" i="1" s="1"/>
  <c r="CX190" i="1"/>
  <c r="DE190" i="1" s="1"/>
  <c r="DF190" i="1" s="1"/>
  <c r="CX191" i="1"/>
  <c r="CX192" i="1"/>
  <c r="CX193" i="1"/>
  <c r="CX194" i="1"/>
  <c r="DE194" i="1" s="1"/>
  <c r="DF194" i="1" s="1"/>
  <c r="CX195" i="1"/>
  <c r="DE195" i="1" s="1"/>
  <c r="DF195" i="1" s="1"/>
  <c r="CX196" i="1"/>
  <c r="DE196" i="1" s="1"/>
  <c r="DF196" i="1" s="1"/>
  <c r="CX197" i="1"/>
  <c r="DE197" i="1" s="1"/>
  <c r="DF197" i="1" s="1"/>
  <c r="CX198" i="1"/>
  <c r="DE198" i="1" s="1"/>
  <c r="DF198" i="1" s="1"/>
  <c r="CX199" i="1"/>
  <c r="CX200" i="1"/>
  <c r="DE200" i="1" s="1"/>
  <c r="DF200" i="1" s="1"/>
  <c r="CX201" i="1"/>
  <c r="DE201" i="1" s="1"/>
  <c r="DF201" i="1" s="1"/>
  <c r="CX202" i="1"/>
  <c r="DE202" i="1" s="1"/>
  <c r="DF202" i="1" s="1"/>
  <c r="CX203" i="1"/>
  <c r="CX204" i="1"/>
  <c r="CX205" i="1"/>
  <c r="CX206" i="1"/>
  <c r="CX207" i="1"/>
  <c r="CX208" i="1"/>
  <c r="CX209" i="1"/>
  <c r="CX210" i="1"/>
  <c r="CX211" i="1"/>
  <c r="CX212" i="1"/>
  <c r="CX213" i="1"/>
  <c r="CX214" i="1"/>
  <c r="CX215" i="1"/>
  <c r="CX216" i="1"/>
  <c r="CX217" i="1"/>
  <c r="CX218" i="1"/>
  <c r="CX219" i="1"/>
  <c r="CX220" i="1"/>
  <c r="CX221" i="1"/>
  <c r="CX222" i="1"/>
  <c r="CX223" i="1"/>
  <c r="CX224" i="1"/>
  <c r="CX225" i="1"/>
  <c r="CX226" i="1"/>
  <c r="CX227" i="1"/>
  <c r="CX228" i="1"/>
  <c r="CX229" i="1"/>
  <c r="CX230" i="1"/>
  <c r="CX231" i="1"/>
  <c r="CX232" i="1"/>
  <c r="CX233" i="1"/>
  <c r="CX234" i="1"/>
  <c r="CX235" i="1"/>
  <c r="CX236" i="1"/>
  <c r="CX237" i="1"/>
  <c r="CX238" i="1"/>
  <c r="CX239" i="1"/>
  <c r="CX240" i="1"/>
  <c r="CX241" i="1"/>
  <c r="CX242" i="1"/>
  <c r="CX243" i="1"/>
  <c r="CX8" i="1"/>
  <c r="CU11" i="1"/>
  <c r="CU10" i="1"/>
  <c r="CS10" i="1"/>
  <c r="CT10" i="1"/>
  <c r="CS11" i="1"/>
  <c r="CT11" i="1"/>
  <c r="CO9" i="1"/>
  <c r="CV9" i="1" s="1"/>
  <c r="CW9" i="1" s="1"/>
  <c r="CO12" i="1"/>
  <c r="CO13" i="1"/>
  <c r="CV13" i="1" s="1"/>
  <c r="CW13" i="1" s="1"/>
  <c r="CO14" i="1"/>
  <c r="CV14" i="1" s="1"/>
  <c r="CW14" i="1" s="1"/>
  <c r="CO15" i="1"/>
  <c r="CV15" i="1" s="1"/>
  <c r="CW15" i="1" s="1"/>
  <c r="CO16" i="1"/>
  <c r="CV16" i="1" s="1"/>
  <c r="CW16" i="1" s="1"/>
  <c r="CO17" i="1"/>
  <c r="CV17" i="1" s="1"/>
  <c r="CW17" i="1" s="1"/>
  <c r="CO18" i="1"/>
  <c r="CV18" i="1" s="1"/>
  <c r="CW18" i="1" s="1"/>
  <c r="CO19" i="1"/>
  <c r="CV19" i="1" s="1"/>
  <c r="CW19" i="1" s="1"/>
  <c r="CO20" i="1"/>
  <c r="CV20" i="1" s="1"/>
  <c r="CW20" i="1" s="1"/>
  <c r="CO21" i="1"/>
  <c r="CV21" i="1" s="1"/>
  <c r="CW21" i="1" s="1"/>
  <c r="CO22" i="1"/>
  <c r="CV22" i="1" s="1"/>
  <c r="CW22" i="1" s="1"/>
  <c r="CO23" i="1"/>
  <c r="CV23" i="1" s="1"/>
  <c r="CW23" i="1" s="1"/>
  <c r="CO24" i="1"/>
  <c r="CV24" i="1" s="1"/>
  <c r="CW24" i="1" s="1"/>
  <c r="CO25" i="1"/>
  <c r="CV25" i="1" s="1"/>
  <c r="CW25" i="1" s="1"/>
  <c r="CO26" i="1"/>
  <c r="CV26" i="1" s="1"/>
  <c r="CW26" i="1" s="1"/>
  <c r="CO27" i="1"/>
  <c r="CV27" i="1" s="1"/>
  <c r="CW27" i="1" s="1"/>
  <c r="CO28" i="1"/>
  <c r="CV28" i="1" s="1"/>
  <c r="CW28" i="1" s="1"/>
  <c r="CO29" i="1"/>
  <c r="CV29" i="1" s="1"/>
  <c r="CW29" i="1" s="1"/>
  <c r="CO30" i="1"/>
  <c r="CV30" i="1" s="1"/>
  <c r="CW30" i="1" s="1"/>
  <c r="CO31" i="1"/>
  <c r="CV31" i="1" s="1"/>
  <c r="CW31" i="1" s="1"/>
  <c r="CO32" i="1"/>
  <c r="CV32" i="1" s="1"/>
  <c r="CW32" i="1" s="1"/>
  <c r="CO33" i="1"/>
  <c r="CV33" i="1" s="1"/>
  <c r="CW33" i="1" s="1"/>
  <c r="CO34" i="1"/>
  <c r="CV34" i="1" s="1"/>
  <c r="CW34" i="1" s="1"/>
  <c r="CO35" i="1"/>
  <c r="CV35" i="1" s="1"/>
  <c r="CW35" i="1" s="1"/>
  <c r="CO36" i="1"/>
  <c r="CV36" i="1" s="1"/>
  <c r="CW36" i="1" s="1"/>
  <c r="CO37" i="1"/>
  <c r="CV37" i="1" s="1"/>
  <c r="CW37" i="1" s="1"/>
  <c r="CO38" i="1"/>
  <c r="CV38" i="1" s="1"/>
  <c r="CW38" i="1" s="1"/>
  <c r="CO39" i="1"/>
  <c r="CO40" i="1"/>
  <c r="CV40" i="1" s="1"/>
  <c r="CW40" i="1" s="1"/>
  <c r="CO41" i="1"/>
  <c r="CV41" i="1" s="1"/>
  <c r="CW41" i="1" s="1"/>
  <c r="CO42" i="1"/>
  <c r="CV42" i="1" s="1"/>
  <c r="CW42" i="1" s="1"/>
  <c r="CO43" i="1"/>
  <c r="CV43" i="1" s="1"/>
  <c r="CW43" i="1" s="1"/>
  <c r="CO44" i="1"/>
  <c r="CV44" i="1" s="1"/>
  <c r="CW44" i="1" s="1"/>
  <c r="CO45" i="1"/>
  <c r="CV45" i="1" s="1"/>
  <c r="CW45" i="1" s="1"/>
  <c r="CO46" i="1"/>
  <c r="CV46" i="1" s="1"/>
  <c r="CW46" i="1" s="1"/>
  <c r="CO47" i="1"/>
  <c r="CV47" i="1" s="1"/>
  <c r="CW47" i="1" s="1"/>
  <c r="CO48" i="1"/>
  <c r="CV48" i="1" s="1"/>
  <c r="CW48" i="1" s="1"/>
  <c r="CO49" i="1"/>
  <c r="CV49" i="1" s="1"/>
  <c r="CW49" i="1" s="1"/>
  <c r="CO50" i="1"/>
  <c r="CV50" i="1" s="1"/>
  <c r="CW50" i="1" s="1"/>
  <c r="CO51" i="1"/>
  <c r="CV51" i="1" s="1"/>
  <c r="CW51" i="1" s="1"/>
  <c r="CO52" i="1"/>
  <c r="CV52" i="1" s="1"/>
  <c r="CW52" i="1" s="1"/>
  <c r="CO53" i="1"/>
  <c r="CV53" i="1" s="1"/>
  <c r="CW53" i="1" s="1"/>
  <c r="CO54" i="1"/>
  <c r="CV54" i="1" s="1"/>
  <c r="CW54" i="1" s="1"/>
  <c r="CO55" i="1"/>
  <c r="CO56" i="1"/>
  <c r="CV56" i="1" s="1"/>
  <c r="CW56" i="1" s="1"/>
  <c r="CO57" i="1"/>
  <c r="CV57" i="1" s="1"/>
  <c r="CW57" i="1" s="1"/>
  <c r="CO58" i="1"/>
  <c r="CV58" i="1" s="1"/>
  <c r="CW58" i="1" s="1"/>
  <c r="CO59" i="1"/>
  <c r="CV59" i="1" s="1"/>
  <c r="CW59" i="1" s="1"/>
  <c r="CO60" i="1"/>
  <c r="CO61" i="1"/>
  <c r="CV61" i="1" s="1"/>
  <c r="CW61" i="1" s="1"/>
  <c r="CO62" i="1"/>
  <c r="CV62" i="1" s="1"/>
  <c r="CW62" i="1" s="1"/>
  <c r="CO63" i="1"/>
  <c r="CV63" i="1" s="1"/>
  <c r="CW63" i="1" s="1"/>
  <c r="CO64" i="1"/>
  <c r="CV64" i="1" s="1"/>
  <c r="CW64" i="1" s="1"/>
  <c r="CO65" i="1"/>
  <c r="CV65" i="1" s="1"/>
  <c r="CW65" i="1" s="1"/>
  <c r="CO66" i="1"/>
  <c r="CV66" i="1" s="1"/>
  <c r="CW66" i="1" s="1"/>
  <c r="CO67" i="1"/>
  <c r="CV67" i="1" s="1"/>
  <c r="CW67" i="1" s="1"/>
  <c r="CO68" i="1"/>
  <c r="CV68" i="1" s="1"/>
  <c r="CW68" i="1" s="1"/>
  <c r="CO69" i="1"/>
  <c r="CV69" i="1" s="1"/>
  <c r="CW69" i="1" s="1"/>
  <c r="CO70" i="1"/>
  <c r="CV70" i="1" s="1"/>
  <c r="CW70" i="1" s="1"/>
  <c r="CO71" i="1"/>
  <c r="CO72" i="1"/>
  <c r="CV72" i="1" s="1"/>
  <c r="CW72" i="1" s="1"/>
  <c r="CO73" i="1"/>
  <c r="CV73" i="1" s="1"/>
  <c r="CW73" i="1" s="1"/>
  <c r="CO74" i="1"/>
  <c r="CV74" i="1" s="1"/>
  <c r="CW74" i="1" s="1"/>
  <c r="CO75" i="1"/>
  <c r="CV75" i="1" s="1"/>
  <c r="CW75" i="1" s="1"/>
  <c r="CO76" i="1"/>
  <c r="CO77" i="1"/>
  <c r="CV77" i="1" s="1"/>
  <c r="CW77" i="1" s="1"/>
  <c r="CO78" i="1"/>
  <c r="CV78" i="1" s="1"/>
  <c r="CW78" i="1" s="1"/>
  <c r="CO79" i="1"/>
  <c r="CV79" i="1" s="1"/>
  <c r="CW79" i="1" s="1"/>
  <c r="CO80" i="1"/>
  <c r="CV80" i="1" s="1"/>
  <c r="CW80" i="1" s="1"/>
  <c r="CO81" i="1"/>
  <c r="CV81" i="1" s="1"/>
  <c r="CW81" i="1" s="1"/>
  <c r="CO82" i="1"/>
  <c r="CV82" i="1" s="1"/>
  <c r="CW82" i="1" s="1"/>
  <c r="CO83" i="1"/>
  <c r="CV83" i="1" s="1"/>
  <c r="CW83" i="1" s="1"/>
  <c r="CO84" i="1"/>
  <c r="CV84" i="1" s="1"/>
  <c r="CW84" i="1" s="1"/>
  <c r="CO85" i="1"/>
  <c r="CV85" i="1" s="1"/>
  <c r="CW85" i="1" s="1"/>
  <c r="CO86" i="1"/>
  <c r="CV86" i="1" s="1"/>
  <c r="CW86" i="1" s="1"/>
  <c r="CO87" i="1"/>
  <c r="CV87" i="1" s="1"/>
  <c r="CW87" i="1" s="1"/>
  <c r="CO88" i="1"/>
  <c r="CV88" i="1" s="1"/>
  <c r="CW88" i="1" s="1"/>
  <c r="CO89" i="1"/>
  <c r="CV89" i="1" s="1"/>
  <c r="CW89" i="1" s="1"/>
  <c r="CO90" i="1"/>
  <c r="CV90" i="1" s="1"/>
  <c r="CW90" i="1" s="1"/>
  <c r="CO91" i="1"/>
  <c r="CV91" i="1" s="1"/>
  <c r="CW91" i="1" s="1"/>
  <c r="CO92" i="1"/>
  <c r="CV92" i="1" s="1"/>
  <c r="CW92" i="1" s="1"/>
  <c r="CO93" i="1"/>
  <c r="CV93" i="1" s="1"/>
  <c r="CW93" i="1" s="1"/>
  <c r="CO94" i="1"/>
  <c r="CV94" i="1" s="1"/>
  <c r="CW94" i="1" s="1"/>
  <c r="CO95" i="1"/>
  <c r="CV95" i="1" s="1"/>
  <c r="CW95" i="1" s="1"/>
  <c r="CO96" i="1"/>
  <c r="CV96" i="1" s="1"/>
  <c r="CW96" i="1" s="1"/>
  <c r="CO97" i="1"/>
  <c r="CV97" i="1" s="1"/>
  <c r="CW97" i="1" s="1"/>
  <c r="CO98" i="1"/>
  <c r="CV98" i="1" s="1"/>
  <c r="CW98" i="1" s="1"/>
  <c r="CO99" i="1"/>
  <c r="CV99" i="1" s="1"/>
  <c r="CW99" i="1" s="1"/>
  <c r="CO100" i="1"/>
  <c r="CV100" i="1" s="1"/>
  <c r="CW100" i="1" s="1"/>
  <c r="CO101" i="1"/>
  <c r="CV101" i="1" s="1"/>
  <c r="CW101" i="1" s="1"/>
  <c r="CO102" i="1"/>
  <c r="CV102" i="1" s="1"/>
  <c r="CW102" i="1" s="1"/>
  <c r="CO103" i="1"/>
  <c r="CO104" i="1"/>
  <c r="CV104" i="1" s="1"/>
  <c r="CW104" i="1" s="1"/>
  <c r="CO105" i="1"/>
  <c r="CV105" i="1" s="1"/>
  <c r="CW105" i="1" s="1"/>
  <c r="CO106" i="1"/>
  <c r="CV106" i="1" s="1"/>
  <c r="CW106" i="1" s="1"/>
  <c r="CO107" i="1"/>
  <c r="CV107" i="1" s="1"/>
  <c r="CW107" i="1" s="1"/>
  <c r="CO108" i="1"/>
  <c r="CV108" i="1" s="1"/>
  <c r="CW108" i="1" s="1"/>
  <c r="CO109" i="1"/>
  <c r="CV109" i="1" s="1"/>
  <c r="CW109" i="1" s="1"/>
  <c r="CO110" i="1"/>
  <c r="CV110" i="1" s="1"/>
  <c r="CW110" i="1" s="1"/>
  <c r="CO111" i="1"/>
  <c r="CV111" i="1" s="1"/>
  <c r="CW111" i="1" s="1"/>
  <c r="CO112" i="1"/>
  <c r="CV112" i="1" s="1"/>
  <c r="CW112" i="1" s="1"/>
  <c r="CO113" i="1"/>
  <c r="CV113" i="1" s="1"/>
  <c r="CW113" i="1" s="1"/>
  <c r="CO114" i="1"/>
  <c r="CV114" i="1" s="1"/>
  <c r="CW114" i="1" s="1"/>
  <c r="CO115" i="1"/>
  <c r="CV115" i="1" s="1"/>
  <c r="CW115" i="1" s="1"/>
  <c r="CO116" i="1"/>
  <c r="CV116" i="1" s="1"/>
  <c r="CW116" i="1" s="1"/>
  <c r="CO117" i="1"/>
  <c r="CV117" i="1" s="1"/>
  <c r="CW117" i="1" s="1"/>
  <c r="CO118" i="1"/>
  <c r="CV118" i="1" s="1"/>
  <c r="CW118" i="1" s="1"/>
  <c r="CO119" i="1"/>
  <c r="CO120" i="1"/>
  <c r="CV120" i="1" s="1"/>
  <c r="CW120" i="1" s="1"/>
  <c r="CO121" i="1"/>
  <c r="CV121" i="1" s="1"/>
  <c r="CW121" i="1" s="1"/>
  <c r="CO122" i="1"/>
  <c r="CV122" i="1" s="1"/>
  <c r="CW122" i="1" s="1"/>
  <c r="CO123" i="1"/>
  <c r="CO124" i="1"/>
  <c r="CV124" i="1" s="1"/>
  <c r="CW124" i="1" s="1"/>
  <c r="CO125" i="1"/>
  <c r="CV125" i="1" s="1"/>
  <c r="CW125" i="1" s="1"/>
  <c r="CO126" i="1"/>
  <c r="CV126" i="1" s="1"/>
  <c r="CW126" i="1" s="1"/>
  <c r="CO127" i="1"/>
  <c r="CV127" i="1" s="1"/>
  <c r="CW127" i="1" s="1"/>
  <c r="CO128" i="1"/>
  <c r="CO129" i="1"/>
  <c r="CO130" i="1"/>
  <c r="CV130" i="1" s="1"/>
  <c r="CW130" i="1" s="1"/>
  <c r="CO131" i="1"/>
  <c r="CV131" i="1" s="1"/>
  <c r="CW131" i="1" s="1"/>
  <c r="CO132" i="1"/>
  <c r="CV132" i="1" s="1"/>
  <c r="CW132" i="1" s="1"/>
  <c r="CO133" i="1"/>
  <c r="CV133" i="1" s="1"/>
  <c r="CW133" i="1" s="1"/>
  <c r="CO134" i="1"/>
  <c r="CV134" i="1" s="1"/>
  <c r="CW134" i="1" s="1"/>
  <c r="CO135" i="1"/>
  <c r="CV135" i="1" s="1"/>
  <c r="CW135" i="1" s="1"/>
  <c r="CO136" i="1"/>
  <c r="CV136" i="1" s="1"/>
  <c r="CW136" i="1" s="1"/>
  <c r="CO137" i="1"/>
  <c r="CV137" i="1" s="1"/>
  <c r="CW137" i="1" s="1"/>
  <c r="CO138" i="1"/>
  <c r="CV138" i="1" s="1"/>
  <c r="CW138" i="1" s="1"/>
  <c r="CO139" i="1"/>
  <c r="CV139" i="1" s="1"/>
  <c r="CW139" i="1" s="1"/>
  <c r="CO140" i="1"/>
  <c r="CO141" i="1"/>
  <c r="CV141" i="1" s="1"/>
  <c r="CW141" i="1" s="1"/>
  <c r="CO142" i="1"/>
  <c r="CV142" i="1" s="1"/>
  <c r="CW142" i="1" s="1"/>
  <c r="CO143" i="1"/>
  <c r="CV143" i="1" s="1"/>
  <c r="CW143" i="1" s="1"/>
  <c r="CO144" i="1"/>
  <c r="CO145" i="1"/>
  <c r="CO146" i="1"/>
  <c r="CV146" i="1" s="1"/>
  <c r="CW146" i="1" s="1"/>
  <c r="CO147" i="1"/>
  <c r="CV147" i="1" s="1"/>
  <c r="CW147" i="1" s="1"/>
  <c r="CO148" i="1"/>
  <c r="CV148" i="1" s="1"/>
  <c r="CW148" i="1" s="1"/>
  <c r="CO149" i="1"/>
  <c r="CV149" i="1" s="1"/>
  <c r="CW149" i="1" s="1"/>
  <c r="CO150" i="1"/>
  <c r="CV150" i="1" s="1"/>
  <c r="CW150" i="1" s="1"/>
  <c r="CO151" i="1"/>
  <c r="CV151" i="1" s="1"/>
  <c r="CW151" i="1" s="1"/>
  <c r="CO152" i="1"/>
  <c r="CV152" i="1" s="1"/>
  <c r="CW152" i="1" s="1"/>
  <c r="CO153" i="1"/>
  <c r="CV153" i="1" s="1"/>
  <c r="CW153" i="1" s="1"/>
  <c r="CO154" i="1"/>
  <c r="CV154" i="1" s="1"/>
  <c r="CW154" i="1" s="1"/>
  <c r="CO155" i="1"/>
  <c r="CV155" i="1" s="1"/>
  <c r="CW155" i="1" s="1"/>
  <c r="CO156" i="1"/>
  <c r="CO157" i="1"/>
  <c r="CV157" i="1" s="1"/>
  <c r="CW157" i="1" s="1"/>
  <c r="CO158" i="1"/>
  <c r="CV158" i="1" s="1"/>
  <c r="CW158" i="1" s="1"/>
  <c r="CO159" i="1"/>
  <c r="CV159" i="1" s="1"/>
  <c r="CW159" i="1" s="1"/>
  <c r="CO160" i="1"/>
  <c r="CO161" i="1"/>
  <c r="CO162" i="1"/>
  <c r="CV162" i="1" s="1"/>
  <c r="CW162" i="1" s="1"/>
  <c r="CO163" i="1"/>
  <c r="CV163" i="1" s="1"/>
  <c r="CW163" i="1" s="1"/>
  <c r="CO164" i="1"/>
  <c r="CV164" i="1" s="1"/>
  <c r="CW164" i="1" s="1"/>
  <c r="CO165" i="1"/>
  <c r="CV165" i="1" s="1"/>
  <c r="CW165" i="1" s="1"/>
  <c r="CO166" i="1"/>
  <c r="CV166" i="1" s="1"/>
  <c r="CW166" i="1" s="1"/>
  <c r="CO167" i="1"/>
  <c r="CV167" i="1" s="1"/>
  <c r="CW167" i="1" s="1"/>
  <c r="CO168" i="1"/>
  <c r="CV168" i="1" s="1"/>
  <c r="CW168" i="1" s="1"/>
  <c r="CO169" i="1"/>
  <c r="CV169" i="1" s="1"/>
  <c r="CW169" i="1" s="1"/>
  <c r="CO170" i="1"/>
  <c r="CV170" i="1" s="1"/>
  <c r="CW170" i="1" s="1"/>
  <c r="CO171" i="1"/>
  <c r="CV171" i="1" s="1"/>
  <c r="CW171" i="1" s="1"/>
  <c r="CO172" i="1"/>
  <c r="CO173" i="1"/>
  <c r="CV173" i="1" s="1"/>
  <c r="CW173" i="1" s="1"/>
  <c r="CO174" i="1"/>
  <c r="CV174" i="1" s="1"/>
  <c r="CW174" i="1" s="1"/>
  <c r="CO175" i="1"/>
  <c r="CV175" i="1" s="1"/>
  <c r="CW175" i="1" s="1"/>
  <c r="CO176" i="1"/>
  <c r="CO177" i="1"/>
  <c r="CO178" i="1"/>
  <c r="CV178" i="1" s="1"/>
  <c r="CW178" i="1" s="1"/>
  <c r="CO179" i="1"/>
  <c r="CV179" i="1" s="1"/>
  <c r="CW179" i="1" s="1"/>
  <c r="CO180" i="1"/>
  <c r="CV180" i="1" s="1"/>
  <c r="CW180" i="1" s="1"/>
  <c r="CO181" i="1"/>
  <c r="CV181" i="1" s="1"/>
  <c r="CW181" i="1" s="1"/>
  <c r="CO182" i="1"/>
  <c r="CV182" i="1" s="1"/>
  <c r="CW182" i="1" s="1"/>
  <c r="CO183" i="1"/>
  <c r="CV183" i="1" s="1"/>
  <c r="CW183" i="1" s="1"/>
  <c r="CO184" i="1"/>
  <c r="CV184" i="1" s="1"/>
  <c r="CW184" i="1" s="1"/>
  <c r="CO185" i="1"/>
  <c r="CV185" i="1" s="1"/>
  <c r="CW185" i="1" s="1"/>
  <c r="CO186" i="1"/>
  <c r="CV186" i="1" s="1"/>
  <c r="CW186" i="1" s="1"/>
  <c r="CO187" i="1"/>
  <c r="CV187" i="1" s="1"/>
  <c r="CW187" i="1" s="1"/>
  <c r="CO188" i="1"/>
  <c r="CO189" i="1"/>
  <c r="CV189" i="1" s="1"/>
  <c r="CW189" i="1" s="1"/>
  <c r="CO190" i="1"/>
  <c r="CV190" i="1" s="1"/>
  <c r="CW190" i="1" s="1"/>
  <c r="CO191" i="1"/>
  <c r="CV191" i="1" s="1"/>
  <c r="CW191" i="1" s="1"/>
  <c r="CO192" i="1"/>
  <c r="CO193" i="1"/>
  <c r="CO194" i="1"/>
  <c r="CV194" i="1" s="1"/>
  <c r="CW194" i="1" s="1"/>
  <c r="CO195" i="1"/>
  <c r="CV195" i="1" s="1"/>
  <c r="CW195" i="1" s="1"/>
  <c r="CO196" i="1"/>
  <c r="CV196" i="1" s="1"/>
  <c r="CW196" i="1" s="1"/>
  <c r="CO197" i="1"/>
  <c r="CV197" i="1" s="1"/>
  <c r="CW197" i="1" s="1"/>
  <c r="CO198" i="1"/>
  <c r="CV198" i="1" s="1"/>
  <c r="CW198" i="1" s="1"/>
  <c r="CO199" i="1"/>
  <c r="CV199" i="1" s="1"/>
  <c r="CW199" i="1" s="1"/>
  <c r="CO200" i="1"/>
  <c r="CV200" i="1" s="1"/>
  <c r="CW200" i="1" s="1"/>
  <c r="CO201" i="1"/>
  <c r="CV201" i="1" s="1"/>
  <c r="CW201" i="1" s="1"/>
  <c r="CO202" i="1"/>
  <c r="CV202" i="1" s="1"/>
  <c r="CW202" i="1" s="1"/>
  <c r="CO203" i="1"/>
  <c r="CV203" i="1" s="1"/>
  <c r="CW203" i="1" s="1"/>
  <c r="CO204" i="1"/>
  <c r="CO205" i="1"/>
  <c r="CV205" i="1" s="1"/>
  <c r="CW205" i="1" s="1"/>
  <c r="CO206" i="1"/>
  <c r="CV206" i="1" s="1"/>
  <c r="CW206" i="1" s="1"/>
  <c r="CO207" i="1"/>
  <c r="CV207" i="1" s="1"/>
  <c r="CW207" i="1" s="1"/>
  <c r="CO208" i="1"/>
  <c r="CO209" i="1"/>
  <c r="CO210" i="1"/>
  <c r="CO211" i="1"/>
  <c r="CO212" i="1"/>
  <c r="CO213" i="1"/>
  <c r="CO214" i="1"/>
  <c r="CO215" i="1"/>
  <c r="CO216" i="1"/>
  <c r="CO217" i="1"/>
  <c r="CO218" i="1"/>
  <c r="CO219" i="1"/>
  <c r="CO220" i="1"/>
  <c r="CO221" i="1"/>
  <c r="CO222" i="1"/>
  <c r="CO223" i="1"/>
  <c r="CO224" i="1"/>
  <c r="CO225" i="1"/>
  <c r="CO226" i="1"/>
  <c r="CO227" i="1"/>
  <c r="CO228" i="1"/>
  <c r="CO229" i="1"/>
  <c r="CO230" i="1"/>
  <c r="CO231" i="1"/>
  <c r="CO232" i="1"/>
  <c r="CO233" i="1"/>
  <c r="CO234" i="1"/>
  <c r="CO235" i="1"/>
  <c r="CO236" i="1"/>
  <c r="CO237" i="1"/>
  <c r="CO238" i="1"/>
  <c r="CO239" i="1"/>
  <c r="CO240" i="1"/>
  <c r="CO241" i="1"/>
  <c r="CO242" i="1"/>
  <c r="CO243" i="1"/>
  <c r="CO8" i="1"/>
  <c r="CL11" i="1"/>
  <c r="CL10" i="1"/>
  <c r="CJ10" i="1"/>
  <c r="CK10" i="1"/>
  <c r="CJ11" i="1"/>
  <c r="CK11" i="1"/>
  <c r="CF9" i="1"/>
  <c r="CM9" i="1" s="1"/>
  <c r="CN9" i="1" s="1"/>
  <c r="CF12" i="1"/>
  <c r="CF13" i="1"/>
  <c r="CM13" i="1" s="1"/>
  <c r="CN13" i="1" s="1"/>
  <c r="CF14" i="1"/>
  <c r="CM14" i="1" s="1"/>
  <c r="CN14" i="1" s="1"/>
  <c r="CF15" i="1"/>
  <c r="CM15" i="1" s="1"/>
  <c r="CN15" i="1" s="1"/>
  <c r="CF16" i="1"/>
  <c r="CM16" i="1" s="1"/>
  <c r="CN16" i="1" s="1"/>
  <c r="CF17" i="1"/>
  <c r="CM17" i="1" s="1"/>
  <c r="CN17" i="1" s="1"/>
  <c r="CF18" i="1"/>
  <c r="CF19" i="1"/>
  <c r="CM19" i="1" s="1"/>
  <c r="CN19" i="1" s="1"/>
  <c r="CF20" i="1"/>
  <c r="CM20" i="1" s="1"/>
  <c r="CN20" i="1" s="1"/>
  <c r="CF21" i="1"/>
  <c r="CM21" i="1" s="1"/>
  <c r="CN21" i="1" s="1"/>
  <c r="CF22" i="1"/>
  <c r="CM22" i="1" s="1"/>
  <c r="CN22" i="1" s="1"/>
  <c r="CF23" i="1"/>
  <c r="CM23" i="1" s="1"/>
  <c r="CN23" i="1" s="1"/>
  <c r="CF24" i="1"/>
  <c r="CM24" i="1" s="1"/>
  <c r="CN24" i="1" s="1"/>
  <c r="CF25" i="1"/>
  <c r="CM25" i="1" s="1"/>
  <c r="CN25" i="1" s="1"/>
  <c r="CF26" i="1"/>
  <c r="CM26" i="1" s="1"/>
  <c r="CN26" i="1" s="1"/>
  <c r="CF27" i="1"/>
  <c r="CM27" i="1" s="1"/>
  <c r="CN27" i="1" s="1"/>
  <c r="CF28" i="1"/>
  <c r="CF29" i="1"/>
  <c r="CM29" i="1" s="1"/>
  <c r="CN29" i="1" s="1"/>
  <c r="CF30" i="1"/>
  <c r="CM30" i="1" s="1"/>
  <c r="CN30" i="1" s="1"/>
  <c r="CF31" i="1"/>
  <c r="CM31" i="1" s="1"/>
  <c r="CN31" i="1" s="1"/>
  <c r="CF32" i="1"/>
  <c r="CM32" i="1" s="1"/>
  <c r="CN32" i="1" s="1"/>
  <c r="CF33" i="1"/>
  <c r="CM33" i="1" s="1"/>
  <c r="CN33" i="1" s="1"/>
  <c r="CF34" i="1"/>
  <c r="CM34" i="1" s="1"/>
  <c r="CN34" i="1" s="1"/>
  <c r="CF35" i="1"/>
  <c r="CM35" i="1" s="1"/>
  <c r="CN35" i="1" s="1"/>
  <c r="CF36" i="1"/>
  <c r="CM36" i="1" s="1"/>
  <c r="CN36" i="1" s="1"/>
  <c r="CF37" i="1"/>
  <c r="CM37" i="1" s="1"/>
  <c r="CN37" i="1" s="1"/>
  <c r="CF38" i="1"/>
  <c r="CM38" i="1" s="1"/>
  <c r="CN38" i="1" s="1"/>
  <c r="CF39" i="1"/>
  <c r="CM39" i="1" s="1"/>
  <c r="CN39" i="1" s="1"/>
  <c r="CF40" i="1"/>
  <c r="CM40" i="1" s="1"/>
  <c r="CN40" i="1" s="1"/>
  <c r="CF41" i="1"/>
  <c r="CM41" i="1" s="1"/>
  <c r="CN41" i="1" s="1"/>
  <c r="CF42" i="1"/>
  <c r="CM42" i="1" s="1"/>
  <c r="CN42" i="1" s="1"/>
  <c r="CF43" i="1"/>
  <c r="CM43" i="1" s="1"/>
  <c r="CN43" i="1" s="1"/>
  <c r="CF44" i="1"/>
  <c r="CM44" i="1" s="1"/>
  <c r="CN44" i="1" s="1"/>
  <c r="CF45" i="1"/>
  <c r="CM45" i="1" s="1"/>
  <c r="CN45" i="1" s="1"/>
  <c r="CF46" i="1"/>
  <c r="CM46" i="1" s="1"/>
  <c r="CN46" i="1" s="1"/>
  <c r="CF47" i="1"/>
  <c r="CM47" i="1" s="1"/>
  <c r="CN47" i="1" s="1"/>
  <c r="CF48" i="1"/>
  <c r="CM48" i="1" s="1"/>
  <c r="CN48" i="1" s="1"/>
  <c r="CF49" i="1"/>
  <c r="CM49" i="1" s="1"/>
  <c r="CN49" i="1" s="1"/>
  <c r="CF50" i="1"/>
  <c r="CM50" i="1" s="1"/>
  <c r="CN50" i="1" s="1"/>
  <c r="CF51" i="1"/>
  <c r="CM51" i="1" s="1"/>
  <c r="CN51" i="1" s="1"/>
  <c r="CF52" i="1"/>
  <c r="CM52" i="1" s="1"/>
  <c r="CN52" i="1" s="1"/>
  <c r="CF53" i="1"/>
  <c r="CM53" i="1" s="1"/>
  <c r="CN53" i="1" s="1"/>
  <c r="CF54" i="1"/>
  <c r="CM54" i="1" s="1"/>
  <c r="CN54" i="1" s="1"/>
  <c r="CF55" i="1"/>
  <c r="CM55" i="1" s="1"/>
  <c r="CN55" i="1" s="1"/>
  <c r="CF56" i="1"/>
  <c r="CM56" i="1" s="1"/>
  <c r="CN56" i="1" s="1"/>
  <c r="CF57" i="1"/>
  <c r="CM57" i="1" s="1"/>
  <c r="CN57" i="1" s="1"/>
  <c r="CF58" i="1"/>
  <c r="CM58" i="1" s="1"/>
  <c r="CN58" i="1" s="1"/>
  <c r="CF59" i="1"/>
  <c r="CM59" i="1" s="1"/>
  <c r="CN59" i="1" s="1"/>
  <c r="CF60" i="1"/>
  <c r="CF61" i="1"/>
  <c r="CM61" i="1" s="1"/>
  <c r="CN61" i="1" s="1"/>
  <c r="CF62" i="1"/>
  <c r="CM62" i="1" s="1"/>
  <c r="CN62" i="1" s="1"/>
  <c r="CF63" i="1"/>
  <c r="CM63" i="1" s="1"/>
  <c r="CN63" i="1" s="1"/>
  <c r="CF64" i="1"/>
  <c r="CM64" i="1" s="1"/>
  <c r="CN64" i="1" s="1"/>
  <c r="CF65" i="1"/>
  <c r="CM65" i="1" s="1"/>
  <c r="CN65" i="1" s="1"/>
  <c r="CF66" i="1"/>
  <c r="CM66" i="1" s="1"/>
  <c r="CN66" i="1" s="1"/>
  <c r="CF67" i="1"/>
  <c r="CM67" i="1" s="1"/>
  <c r="CN67" i="1" s="1"/>
  <c r="CF68" i="1"/>
  <c r="CM68" i="1" s="1"/>
  <c r="CN68" i="1" s="1"/>
  <c r="CF69" i="1"/>
  <c r="CM69" i="1" s="1"/>
  <c r="CN69" i="1" s="1"/>
  <c r="CF70" i="1"/>
  <c r="CM70" i="1" s="1"/>
  <c r="CN70" i="1" s="1"/>
  <c r="CF71" i="1"/>
  <c r="CM71" i="1" s="1"/>
  <c r="CN71" i="1" s="1"/>
  <c r="CF72" i="1"/>
  <c r="CM72" i="1" s="1"/>
  <c r="CN72" i="1" s="1"/>
  <c r="CF73" i="1"/>
  <c r="CM73" i="1" s="1"/>
  <c r="CN73" i="1" s="1"/>
  <c r="CF74" i="1"/>
  <c r="CM74" i="1" s="1"/>
  <c r="CN74" i="1" s="1"/>
  <c r="CF75" i="1"/>
  <c r="CM75" i="1" s="1"/>
  <c r="CN75" i="1" s="1"/>
  <c r="CF76" i="1"/>
  <c r="CF77" i="1"/>
  <c r="CM77" i="1" s="1"/>
  <c r="CN77" i="1" s="1"/>
  <c r="CF78" i="1"/>
  <c r="CM78" i="1" s="1"/>
  <c r="CN78" i="1" s="1"/>
  <c r="CF79" i="1"/>
  <c r="CM79" i="1" s="1"/>
  <c r="CN79" i="1" s="1"/>
  <c r="CF80" i="1"/>
  <c r="CM80" i="1" s="1"/>
  <c r="CN80" i="1" s="1"/>
  <c r="CF81" i="1"/>
  <c r="CM81" i="1" s="1"/>
  <c r="CN81" i="1" s="1"/>
  <c r="CF82" i="1"/>
  <c r="CF83" i="1"/>
  <c r="CM83" i="1" s="1"/>
  <c r="CN83" i="1" s="1"/>
  <c r="CF84" i="1"/>
  <c r="CM84" i="1" s="1"/>
  <c r="CN84" i="1" s="1"/>
  <c r="CF85" i="1"/>
  <c r="CM85" i="1" s="1"/>
  <c r="CN85" i="1" s="1"/>
  <c r="CF86" i="1"/>
  <c r="CM86" i="1" s="1"/>
  <c r="CN86" i="1" s="1"/>
  <c r="CF87" i="1"/>
  <c r="CM87" i="1" s="1"/>
  <c r="CN87" i="1" s="1"/>
  <c r="CF88" i="1"/>
  <c r="CM88" i="1" s="1"/>
  <c r="CN88" i="1" s="1"/>
  <c r="CF89" i="1"/>
  <c r="CM89" i="1" s="1"/>
  <c r="CN89" i="1" s="1"/>
  <c r="CF90" i="1"/>
  <c r="CM90" i="1" s="1"/>
  <c r="CN90" i="1" s="1"/>
  <c r="CF91" i="1"/>
  <c r="CM91" i="1" s="1"/>
  <c r="CN91" i="1" s="1"/>
  <c r="CF92" i="1"/>
  <c r="CF93" i="1"/>
  <c r="CM93" i="1" s="1"/>
  <c r="CN93" i="1" s="1"/>
  <c r="CF94" i="1"/>
  <c r="CM94" i="1" s="1"/>
  <c r="CN94" i="1" s="1"/>
  <c r="CF95" i="1"/>
  <c r="CM95" i="1" s="1"/>
  <c r="CN95" i="1" s="1"/>
  <c r="CF96" i="1"/>
  <c r="CM96" i="1" s="1"/>
  <c r="CN96" i="1" s="1"/>
  <c r="CF97" i="1"/>
  <c r="CM97" i="1" s="1"/>
  <c r="CN97" i="1" s="1"/>
  <c r="CF98" i="1"/>
  <c r="CM98" i="1" s="1"/>
  <c r="CN98" i="1" s="1"/>
  <c r="CF99" i="1"/>
  <c r="CM99" i="1" s="1"/>
  <c r="CN99" i="1" s="1"/>
  <c r="CF100" i="1"/>
  <c r="CM100" i="1" s="1"/>
  <c r="CN100" i="1" s="1"/>
  <c r="CF101" i="1"/>
  <c r="CM101" i="1" s="1"/>
  <c r="CN101" i="1" s="1"/>
  <c r="CF102" i="1"/>
  <c r="CM102" i="1" s="1"/>
  <c r="CN102" i="1" s="1"/>
  <c r="CF103" i="1"/>
  <c r="CM103" i="1" s="1"/>
  <c r="CN103" i="1" s="1"/>
  <c r="CF104" i="1"/>
  <c r="CM104" i="1" s="1"/>
  <c r="CN104" i="1" s="1"/>
  <c r="CF105" i="1"/>
  <c r="CM105" i="1" s="1"/>
  <c r="CN105" i="1" s="1"/>
  <c r="CF106" i="1"/>
  <c r="CM106" i="1" s="1"/>
  <c r="CN106" i="1" s="1"/>
  <c r="CF107" i="1"/>
  <c r="CM107" i="1" s="1"/>
  <c r="CN107" i="1" s="1"/>
  <c r="CF108" i="1"/>
  <c r="CM108" i="1" s="1"/>
  <c r="CN108" i="1" s="1"/>
  <c r="CF109" i="1"/>
  <c r="CM109" i="1" s="1"/>
  <c r="CN109" i="1" s="1"/>
  <c r="CF110" i="1"/>
  <c r="CM110" i="1" s="1"/>
  <c r="CN110" i="1" s="1"/>
  <c r="CF111" i="1"/>
  <c r="CM111" i="1" s="1"/>
  <c r="CN111" i="1" s="1"/>
  <c r="CF112" i="1"/>
  <c r="CM112" i="1" s="1"/>
  <c r="CN112" i="1" s="1"/>
  <c r="CF113" i="1"/>
  <c r="CM113" i="1" s="1"/>
  <c r="CN113" i="1" s="1"/>
  <c r="CF114" i="1"/>
  <c r="CM114" i="1" s="1"/>
  <c r="CN114" i="1" s="1"/>
  <c r="CF115" i="1"/>
  <c r="CM115" i="1" s="1"/>
  <c r="CN115" i="1" s="1"/>
  <c r="CF116" i="1"/>
  <c r="CM116" i="1" s="1"/>
  <c r="CN116" i="1" s="1"/>
  <c r="CF117" i="1"/>
  <c r="CM117" i="1" s="1"/>
  <c r="CN117" i="1" s="1"/>
  <c r="CF118" i="1"/>
  <c r="CM118" i="1" s="1"/>
  <c r="CN118" i="1" s="1"/>
  <c r="CF119" i="1"/>
  <c r="CM119" i="1" s="1"/>
  <c r="CN119" i="1" s="1"/>
  <c r="CF120" i="1"/>
  <c r="CM120" i="1" s="1"/>
  <c r="CN120" i="1" s="1"/>
  <c r="CF121" i="1"/>
  <c r="CM121" i="1" s="1"/>
  <c r="CN121" i="1" s="1"/>
  <c r="CF122" i="1"/>
  <c r="CM122" i="1" s="1"/>
  <c r="CN122" i="1" s="1"/>
  <c r="CF123" i="1"/>
  <c r="CM123" i="1" s="1"/>
  <c r="CN123" i="1" s="1"/>
  <c r="CF124" i="1"/>
  <c r="CM124" i="1" s="1"/>
  <c r="CN124" i="1" s="1"/>
  <c r="CF125" i="1"/>
  <c r="CM125" i="1" s="1"/>
  <c r="CN125" i="1" s="1"/>
  <c r="CF126" i="1"/>
  <c r="CM126" i="1" s="1"/>
  <c r="CN126" i="1" s="1"/>
  <c r="CF127" i="1"/>
  <c r="CM127" i="1" s="1"/>
  <c r="CN127" i="1" s="1"/>
  <c r="CF128" i="1"/>
  <c r="CM128" i="1" s="1"/>
  <c r="CN128" i="1" s="1"/>
  <c r="CF129" i="1"/>
  <c r="CF130" i="1"/>
  <c r="CM130" i="1" s="1"/>
  <c r="CN130" i="1" s="1"/>
  <c r="CF131" i="1"/>
  <c r="CM131" i="1" s="1"/>
  <c r="CN131" i="1" s="1"/>
  <c r="CF132" i="1"/>
  <c r="CM132" i="1" s="1"/>
  <c r="CN132" i="1" s="1"/>
  <c r="CF133" i="1"/>
  <c r="CF134" i="1"/>
  <c r="CF135" i="1"/>
  <c r="CM135" i="1" s="1"/>
  <c r="CN135" i="1" s="1"/>
  <c r="CF136" i="1"/>
  <c r="CM136" i="1" s="1"/>
  <c r="CN136" i="1" s="1"/>
  <c r="CF137" i="1"/>
  <c r="CM137" i="1" s="1"/>
  <c r="CN137" i="1" s="1"/>
  <c r="CF138" i="1"/>
  <c r="CM138" i="1" s="1"/>
  <c r="CN138" i="1" s="1"/>
  <c r="CF139" i="1"/>
  <c r="CM139" i="1" s="1"/>
  <c r="CN139" i="1" s="1"/>
  <c r="CF140" i="1"/>
  <c r="CM140" i="1" s="1"/>
  <c r="CN140" i="1" s="1"/>
  <c r="CF141" i="1"/>
  <c r="CM141" i="1" s="1"/>
  <c r="CN141" i="1" s="1"/>
  <c r="CF142" i="1"/>
  <c r="CM142" i="1" s="1"/>
  <c r="CN142" i="1" s="1"/>
  <c r="CF143" i="1"/>
  <c r="CM143" i="1" s="1"/>
  <c r="CN143" i="1" s="1"/>
  <c r="CF144" i="1"/>
  <c r="CM144" i="1" s="1"/>
  <c r="CN144" i="1" s="1"/>
  <c r="CF145" i="1"/>
  <c r="CF146" i="1"/>
  <c r="CM146" i="1" s="1"/>
  <c r="CN146" i="1" s="1"/>
  <c r="CF147" i="1"/>
  <c r="CM147" i="1" s="1"/>
  <c r="CN147" i="1" s="1"/>
  <c r="CF148" i="1"/>
  <c r="CM148" i="1" s="1"/>
  <c r="CN148" i="1" s="1"/>
  <c r="CF149" i="1"/>
  <c r="CF150" i="1"/>
  <c r="CF151" i="1"/>
  <c r="CM151" i="1" s="1"/>
  <c r="CN151" i="1" s="1"/>
  <c r="CF152" i="1"/>
  <c r="CM152" i="1" s="1"/>
  <c r="CN152" i="1" s="1"/>
  <c r="CF153" i="1"/>
  <c r="CM153" i="1" s="1"/>
  <c r="CN153" i="1" s="1"/>
  <c r="CF154" i="1"/>
  <c r="CM154" i="1" s="1"/>
  <c r="CN154" i="1" s="1"/>
  <c r="CF155" i="1"/>
  <c r="CM155" i="1" s="1"/>
  <c r="CN155" i="1" s="1"/>
  <c r="CF156" i="1"/>
  <c r="CM156" i="1" s="1"/>
  <c r="CN156" i="1" s="1"/>
  <c r="CF157" i="1"/>
  <c r="CM157" i="1" s="1"/>
  <c r="CN157" i="1" s="1"/>
  <c r="CF158" i="1"/>
  <c r="CM158" i="1" s="1"/>
  <c r="CN158" i="1" s="1"/>
  <c r="CF159" i="1"/>
  <c r="CM159" i="1" s="1"/>
  <c r="CN159" i="1" s="1"/>
  <c r="CF160" i="1"/>
  <c r="CM160" i="1" s="1"/>
  <c r="CN160" i="1" s="1"/>
  <c r="CF161" i="1"/>
  <c r="CF162" i="1"/>
  <c r="CM162" i="1" s="1"/>
  <c r="CN162" i="1" s="1"/>
  <c r="CF163" i="1"/>
  <c r="CM163" i="1" s="1"/>
  <c r="CN163" i="1" s="1"/>
  <c r="CF164" i="1"/>
  <c r="CM164" i="1" s="1"/>
  <c r="CN164" i="1" s="1"/>
  <c r="CF165" i="1"/>
  <c r="CF166" i="1"/>
  <c r="CF167" i="1"/>
  <c r="CM167" i="1" s="1"/>
  <c r="CN167" i="1" s="1"/>
  <c r="CF168" i="1"/>
  <c r="CM168" i="1" s="1"/>
  <c r="CN168" i="1" s="1"/>
  <c r="CF169" i="1"/>
  <c r="CM169" i="1" s="1"/>
  <c r="CN169" i="1" s="1"/>
  <c r="CF170" i="1"/>
  <c r="CM170" i="1" s="1"/>
  <c r="CN170" i="1" s="1"/>
  <c r="CF171" i="1"/>
  <c r="CM171" i="1" s="1"/>
  <c r="CN171" i="1" s="1"/>
  <c r="CF172" i="1"/>
  <c r="CM172" i="1" s="1"/>
  <c r="CN172" i="1" s="1"/>
  <c r="CF173" i="1"/>
  <c r="CM173" i="1" s="1"/>
  <c r="CN173" i="1" s="1"/>
  <c r="CF174" i="1"/>
  <c r="CM174" i="1" s="1"/>
  <c r="CN174" i="1" s="1"/>
  <c r="CF175" i="1"/>
  <c r="CM175" i="1" s="1"/>
  <c r="CN175" i="1" s="1"/>
  <c r="CF176" i="1"/>
  <c r="CM176" i="1" s="1"/>
  <c r="CN176" i="1" s="1"/>
  <c r="CF177" i="1"/>
  <c r="CF178" i="1"/>
  <c r="CM178" i="1" s="1"/>
  <c r="CN178" i="1" s="1"/>
  <c r="CF179" i="1"/>
  <c r="CM179" i="1" s="1"/>
  <c r="CN179" i="1" s="1"/>
  <c r="CF180" i="1"/>
  <c r="CM180" i="1" s="1"/>
  <c r="CN180" i="1" s="1"/>
  <c r="CF181" i="1"/>
  <c r="CF182" i="1"/>
  <c r="CF183" i="1"/>
  <c r="CM183" i="1" s="1"/>
  <c r="CN183" i="1" s="1"/>
  <c r="CF184" i="1"/>
  <c r="CM184" i="1" s="1"/>
  <c r="CN184" i="1" s="1"/>
  <c r="CF185" i="1"/>
  <c r="CM185" i="1" s="1"/>
  <c r="CN185" i="1" s="1"/>
  <c r="CF186" i="1"/>
  <c r="CM186" i="1" s="1"/>
  <c r="CN186" i="1" s="1"/>
  <c r="CF187" i="1"/>
  <c r="CM187" i="1" s="1"/>
  <c r="CN187" i="1" s="1"/>
  <c r="CF188" i="1"/>
  <c r="CM188" i="1" s="1"/>
  <c r="CN188" i="1" s="1"/>
  <c r="CF189" i="1"/>
  <c r="CM189" i="1" s="1"/>
  <c r="CN189" i="1" s="1"/>
  <c r="CF190" i="1"/>
  <c r="CM190" i="1" s="1"/>
  <c r="CN190" i="1" s="1"/>
  <c r="CF191" i="1"/>
  <c r="CM191" i="1" s="1"/>
  <c r="CN191" i="1" s="1"/>
  <c r="CF192" i="1"/>
  <c r="CM192" i="1" s="1"/>
  <c r="CN192" i="1" s="1"/>
  <c r="CF193" i="1"/>
  <c r="CF194" i="1"/>
  <c r="CM194" i="1" s="1"/>
  <c r="CN194" i="1" s="1"/>
  <c r="CF195" i="1"/>
  <c r="CM195" i="1" s="1"/>
  <c r="CN195" i="1" s="1"/>
  <c r="CF196" i="1"/>
  <c r="CM196" i="1" s="1"/>
  <c r="CN196" i="1" s="1"/>
  <c r="CF197" i="1"/>
  <c r="CF198" i="1"/>
  <c r="CF199" i="1"/>
  <c r="CM199" i="1" s="1"/>
  <c r="CN199" i="1" s="1"/>
  <c r="CF200" i="1"/>
  <c r="CM200" i="1" s="1"/>
  <c r="CN200" i="1" s="1"/>
  <c r="CF201" i="1"/>
  <c r="CM201" i="1" s="1"/>
  <c r="CN201" i="1" s="1"/>
  <c r="CF202" i="1"/>
  <c r="CM202" i="1" s="1"/>
  <c r="CN202" i="1" s="1"/>
  <c r="CF203" i="1"/>
  <c r="CM203" i="1" s="1"/>
  <c r="CN203" i="1" s="1"/>
  <c r="CF204" i="1"/>
  <c r="CM204" i="1" s="1"/>
  <c r="CN204" i="1" s="1"/>
  <c r="CF205" i="1"/>
  <c r="CM205" i="1" s="1"/>
  <c r="CN205" i="1" s="1"/>
  <c r="CF206" i="1"/>
  <c r="CM206" i="1" s="1"/>
  <c r="CN206" i="1" s="1"/>
  <c r="CF207" i="1"/>
  <c r="CM207" i="1" s="1"/>
  <c r="CN207" i="1" s="1"/>
  <c r="CF208" i="1"/>
  <c r="CM208" i="1" s="1"/>
  <c r="CN208" i="1" s="1"/>
  <c r="CF209" i="1"/>
  <c r="CF210" i="1"/>
  <c r="CF211" i="1"/>
  <c r="CF212" i="1"/>
  <c r="CF213" i="1"/>
  <c r="CF214" i="1"/>
  <c r="CF215" i="1"/>
  <c r="CF216" i="1"/>
  <c r="CF217" i="1"/>
  <c r="CF218" i="1"/>
  <c r="CF219" i="1"/>
  <c r="CF220" i="1"/>
  <c r="CF221" i="1"/>
  <c r="CF222" i="1"/>
  <c r="CF223" i="1"/>
  <c r="CF224" i="1"/>
  <c r="CF225" i="1"/>
  <c r="CF226" i="1"/>
  <c r="CF227" i="1"/>
  <c r="CF228" i="1"/>
  <c r="CF229" i="1"/>
  <c r="CF230" i="1"/>
  <c r="CF231" i="1"/>
  <c r="CF232" i="1"/>
  <c r="CF233" i="1"/>
  <c r="CF234" i="1"/>
  <c r="CF235" i="1"/>
  <c r="CF236" i="1"/>
  <c r="CF237" i="1"/>
  <c r="CF238" i="1"/>
  <c r="CF239" i="1"/>
  <c r="CF240" i="1"/>
  <c r="CF241" i="1"/>
  <c r="CF242" i="1"/>
  <c r="CF243" i="1"/>
  <c r="CF8" i="1"/>
  <c r="CC11" i="1"/>
  <c r="CC10" i="1"/>
  <c r="CA10" i="1"/>
  <c r="CB10" i="1"/>
  <c r="CA11" i="1"/>
  <c r="CB11" i="1"/>
  <c r="BW9" i="1"/>
  <c r="CD9" i="1" s="1"/>
  <c r="CE9" i="1" s="1"/>
  <c r="BW12" i="1"/>
  <c r="BW13" i="1"/>
  <c r="CD13" i="1" s="1"/>
  <c r="CE13" i="1" s="1"/>
  <c r="BW14" i="1"/>
  <c r="CD14" i="1" s="1"/>
  <c r="CE14" i="1" s="1"/>
  <c r="BW15" i="1"/>
  <c r="CD15" i="1" s="1"/>
  <c r="CE15" i="1" s="1"/>
  <c r="BW16" i="1"/>
  <c r="CD16" i="1" s="1"/>
  <c r="CE16" i="1" s="1"/>
  <c r="BW17" i="1"/>
  <c r="CD17" i="1" s="1"/>
  <c r="CE17" i="1" s="1"/>
  <c r="BW18" i="1"/>
  <c r="BW19" i="1"/>
  <c r="CD19" i="1" s="1"/>
  <c r="CE19" i="1" s="1"/>
  <c r="BW20" i="1"/>
  <c r="CD20" i="1" s="1"/>
  <c r="CE20" i="1" s="1"/>
  <c r="BW21" i="1"/>
  <c r="CD21" i="1" s="1"/>
  <c r="CE21" i="1" s="1"/>
  <c r="BW22" i="1"/>
  <c r="CD22" i="1" s="1"/>
  <c r="CE22" i="1" s="1"/>
  <c r="BW23" i="1"/>
  <c r="CD23" i="1" s="1"/>
  <c r="CE23" i="1" s="1"/>
  <c r="BW24" i="1"/>
  <c r="CD24" i="1" s="1"/>
  <c r="CE24" i="1" s="1"/>
  <c r="BW25" i="1"/>
  <c r="CD25" i="1" s="1"/>
  <c r="CE25" i="1" s="1"/>
  <c r="BW26" i="1"/>
  <c r="CD26" i="1" s="1"/>
  <c r="CE26" i="1" s="1"/>
  <c r="BW27" i="1"/>
  <c r="CD27" i="1" s="1"/>
  <c r="CE27" i="1" s="1"/>
  <c r="BW28" i="1"/>
  <c r="BW29" i="1"/>
  <c r="CD29" i="1" s="1"/>
  <c r="CE29" i="1" s="1"/>
  <c r="BW30" i="1"/>
  <c r="CD30" i="1" s="1"/>
  <c r="CE30" i="1" s="1"/>
  <c r="BW31" i="1"/>
  <c r="CD31" i="1" s="1"/>
  <c r="CE31" i="1" s="1"/>
  <c r="BW32" i="1"/>
  <c r="CD32" i="1" s="1"/>
  <c r="CE32" i="1" s="1"/>
  <c r="BW33" i="1"/>
  <c r="CD33" i="1" s="1"/>
  <c r="CE33" i="1" s="1"/>
  <c r="BW34" i="1"/>
  <c r="CD34" i="1" s="1"/>
  <c r="CE34" i="1" s="1"/>
  <c r="BW35" i="1"/>
  <c r="CD35" i="1" s="1"/>
  <c r="CE35" i="1" s="1"/>
  <c r="BW36" i="1"/>
  <c r="CD36" i="1" s="1"/>
  <c r="CE36" i="1" s="1"/>
  <c r="BW37" i="1"/>
  <c r="CD37" i="1" s="1"/>
  <c r="CE37" i="1" s="1"/>
  <c r="BW38" i="1"/>
  <c r="CD38" i="1" s="1"/>
  <c r="CE38" i="1" s="1"/>
  <c r="BW39" i="1"/>
  <c r="CD39" i="1" s="1"/>
  <c r="CE39" i="1" s="1"/>
  <c r="BW40" i="1"/>
  <c r="CD40" i="1" s="1"/>
  <c r="CE40" i="1" s="1"/>
  <c r="BW41" i="1"/>
  <c r="CD41" i="1" s="1"/>
  <c r="CE41" i="1" s="1"/>
  <c r="BW42" i="1"/>
  <c r="CD42" i="1" s="1"/>
  <c r="CE42" i="1" s="1"/>
  <c r="BW43" i="1"/>
  <c r="CD43" i="1" s="1"/>
  <c r="CE43" i="1" s="1"/>
  <c r="BW44" i="1"/>
  <c r="CD44" i="1" s="1"/>
  <c r="CE44" i="1" s="1"/>
  <c r="BW45" i="1"/>
  <c r="CD45" i="1" s="1"/>
  <c r="CE45" i="1" s="1"/>
  <c r="BW46" i="1"/>
  <c r="CD46" i="1" s="1"/>
  <c r="CE46" i="1" s="1"/>
  <c r="BW47" i="1"/>
  <c r="CD47" i="1" s="1"/>
  <c r="CE47" i="1" s="1"/>
  <c r="BW48" i="1"/>
  <c r="CD48" i="1" s="1"/>
  <c r="CE48" i="1" s="1"/>
  <c r="BW49" i="1"/>
  <c r="CD49" i="1" s="1"/>
  <c r="CE49" i="1" s="1"/>
  <c r="BW50" i="1"/>
  <c r="CD50" i="1" s="1"/>
  <c r="CE50" i="1" s="1"/>
  <c r="BW51" i="1"/>
  <c r="CD51" i="1" s="1"/>
  <c r="CE51" i="1" s="1"/>
  <c r="BW52" i="1"/>
  <c r="CD52" i="1" s="1"/>
  <c r="CE52" i="1" s="1"/>
  <c r="BW53" i="1"/>
  <c r="CD53" i="1" s="1"/>
  <c r="CE53" i="1" s="1"/>
  <c r="BW54" i="1"/>
  <c r="CD54" i="1" s="1"/>
  <c r="CE54" i="1" s="1"/>
  <c r="BW55" i="1"/>
  <c r="BW56" i="1"/>
  <c r="CD56" i="1" s="1"/>
  <c r="CE56" i="1" s="1"/>
  <c r="BW57" i="1"/>
  <c r="CD57" i="1" s="1"/>
  <c r="CE57" i="1" s="1"/>
  <c r="BW58" i="1"/>
  <c r="CD58" i="1" s="1"/>
  <c r="CE58" i="1" s="1"/>
  <c r="BW59" i="1"/>
  <c r="CD59" i="1" s="1"/>
  <c r="CE59" i="1" s="1"/>
  <c r="BW60" i="1"/>
  <c r="BW61" i="1"/>
  <c r="CD61" i="1" s="1"/>
  <c r="CE61" i="1" s="1"/>
  <c r="BW62" i="1"/>
  <c r="CD62" i="1" s="1"/>
  <c r="CE62" i="1" s="1"/>
  <c r="BW63" i="1"/>
  <c r="CD63" i="1" s="1"/>
  <c r="CE63" i="1" s="1"/>
  <c r="BW64" i="1"/>
  <c r="CD64" i="1" s="1"/>
  <c r="CE64" i="1" s="1"/>
  <c r="BW65" i="1"/>
  <c r="CD65" i="1" s="1"/>
  <c r="CE65" i="1" s="1"/>
  <c r="BW66" i="1"/>
  <c r="BW67" i="1"/>
  <c r="CD67" i="1" s="1"/>
  <c r="CE67" i="1" s="1"/>
  <c r="BW68" i="1"/>
  <c r="CD68" i="1" s="1"/>
  <c r="CE68" i="1" s="1"/>
  <c r="BW69" i="1"/>
  <c r="CD69" i="1" s="1"/>
  <c r="CE69" i="1" s="1"/>
  <c r="BW70" i="1"/>
  <c r="CD70" i="1" s="1"/>
  <c r="CE70" i="1" s="1"/>
  <c r="BW71" i="1"/>
  <c r="CD71" i="1" s="1"/>
  <c r="CE71" i="1" s="1"/>
  <c r="BW72" i="1"/>
  <c r="CD72" i="1" s="1"/>
  <c r="CE72" i="1" s="1"/>
  <c r="BW73" i="1"/>
  <c r="CD73" i="1" s="1"/>
  <c r="CE73" i="1" s="1"/>
  <c r="BW74" i="1"/>
  <c r="CD74" i="1" s="1"/>
  <c r="CE74" i="1" s="1"/>
  <c r="BW75" i="1"/>
  <c r="CD75" i="1" s="1"/>
  <c r="CE75" i="1" s="1"/>
  <c r="BW76" i="1"/>
  <c r="BW77" i="1"/>
  <c r="CD77" i="1" s="1"/>
  <c r="CE77" i="1" s="1"/>
  <c r="BW78" i="1"/>
  <c r="CD78" i="1" s="1"/>
  <c r="CE78" i="1" s="1"/>
  <c r="BW79" i="1"/>
  <c r="CD79" i="1" s="1"/>
  <c r="CE79" i="1" s="1"/>
  <c r="BW80" i="1"/>
  <c r="CD80" i="1" s="1"/>
  <c r="CE80" i="1" s="1"/>
  <c r="BW81" i="1"/>
  <c r="CD81" i="1" s="1"/>
  <c r="CE81" i="1" s="1"/>
  <c r="BW82" i="1"/>
  <c r="BW83" i="1"/>
  <c r="CD83" i="1" s="1"/>
  <c r="CE83" i="1" s="1"/>
  <c r="BW84" i="1"/>
  <c r="CD84" i="1" s="1"/>
  <c r="CE84" i="1" s="1"/>
  <c r="BW85" i="1"/>
  <c r="CD85" i="1" s="1"/>
  <c r="CE85" i="1" s="1"/>
  <c r="BW86" i="1"/>
  <c r="CD86" i="1" s="1"/>
  <c r="CE86" i="1" s="1"/>
  <c r="BW87" i="1"/>
  <c r="CD87" i="1" s="1"/>
  <c r="CE87" i="1" s="1"/>
  <c r="BW88" i="1"/>
  <c r="CD88" i="1" s="1"/>
  <c r="CE88" i="1" s="1"/>
  <c r="BW89" i="1"/>
  <c r="CD89" i="1" s="1"/>
  <c r="CE89" i="1" s="1"/>
  <c r="BW90" i="1"/>
  <c r="CD90" i="1" s="1"/>
  <c r="CE90" i="1" s="1"/>
  <c r="BW91" i="1"/>
  <c r="CD91" i="1" s="1"/>
  <c r="CE91" i="1" s="1"/>
  <c r="BW92" i="1"/>
  <c r="BW93" i="1"/>
  <c r="CD93" i="1" s="1"/>
  <c r="CE93" i="1" s="1"/>
  <c r="BW94" i="1"/>
  <c r="CD94" i="1" s="1"/>
  <c r="CE94" i="1" s="1"/>
  <c r="BW95" i="1"/>
  <c r="CD95" i="1" s="1"/>
  <c r="CE95" i="1" s="1"/>
  <c r="BW96" i="1"/>
  <c r="CD96" i="1" s="1"/>
  <c r="CE96" i="1" s="1"/>
  <c r="BW97" i="1"/>
  <c r="CD97" i="1" s="1"/>
  <c r="CE97" i="1" s="1"/>
  <c r="BW98" i="1"/>
  <c r="CD98" i="1" s="1"/>
  <c r="CE98" i="1" s="1"/>
  <c r="BW99" i="1"/>
  <c r="CD99" i="1" s="1"/>
  <c r="CE99" i="1" s="1"/>
  <c r="BW100" i="1"/>
  <c r="CD100" i="1" s="1"/>
  <c r="CE100" i="1" s="1"/>
  <c r="BW101" i="1"/>
  <c r="CD101" i="1" s="1"/>
  <c r="CE101" i="1" s="1"/>
  <c r="BW102" i="1"/>
  <c r="CD102" i="1" s="1"/>
  <c r="CE102" i="1" s="1"/>
  <c r="BW103" i="1"/>
  <c r="BW104" i="1"/>
  <c r="CD104" i="1" s="1"/>
  <c r="CE104" i="1" s="1"/>
  <c r="BW105" i="1"/>
  <c r="CD105" i="1" s="1"/>
  <c r="CE105" i="1" s="1"/>
  <c r="BW106" i="1"/>
  <c r="CD106" i="1" s="1"/>
  <c r="CE106" i="1" s="1"/>
  <c r="BW107" i="1"/>
  <c r="CD107" i="1" s="1"/>
  <c r="CE107" i="1" s="1"/>
  <c r="BW108" i="1"/>
  <c r="CD108" i="1" s="1"/>
  <c r="CE108" i="1" s="1"/>
  <c r="BW109" i="1"/>
  <c r="CD109" i="1" s="1"/>
  <c r="CE109" i="1" s="1"/>
  <c r="BW110" i="1"/>
  <c r="CD110" i="1" s="1"/>
  <c r="CE110" i="1" s="1"/>
  <c r="BW111" i="1"/>
  <c r="CD111" i="1" s="1"/>
  <c r="CE111" i="1" s="1"/>
  <c r="BW112" i="1"/>
  <c r="BW113" i="1"/>
  <c r="CD113" i="1" s="1"/>
  <c r="CE113" i="1" s="1"/>
  <c r="BW114" i="1"/>
  <c r="CD114" i="1" s="1"/>
  <c r="CE114" i="1" s="1"/>
  <c r="BW115" i="1"/>
  <c r="CD115" i="1" s="1"/>
  <c r="CE115" i="1" s="1"/>
  <c r="BW116" i="1"/>
  <c r="CD116" i="1" s="1"/>
  <c r="CE116" i="1" s="1"/>
  <c r="BW117" i="1"/>
  <c r="CD117" i="1" s="1"/>
  <c r="CE117" i="1" s="1"/>
  <c r="BW118" i="1"/>
  <c r="BW119" i="1"/>
  <c r="CD119" i="1" s="1"/>
  <c r="CE119" i="1" s="1"/>
  <c r="BW120" i="1"/>
  <c r="CD120" i="1" s="1"/>
  <c r="CE120" i="1" s="1"/>
  <c r="BW121" i="1"/>
  <c r="CD121" i="1" s="1"/>
  <c r="CE121" i="1" s="1"/>
  <c r="BW122" i="1"/>
  <c r="CD122" i="1" s="1"/>
  <c r="CE122" i="1" s="1"/>
  <c r="BW123" i="1"/>
  <c r="CD123" i="1" s="1"/>
  <c r="CE123" i="1" s="1"/>
  <c r="BW124" i="1"/>
  <c r="CD124" i="1" s="1"/>
  <c r="CE124" i="1" s="1"/>
  <c r="BW125" i="1"/>
  <c r="BW126" i="1"/>
  <c r="BW127" i="1"/>
  <c r="CD127" i="1" s="1"/>
  <c r="CE127" i="1" s="1"/>
  <c r="BW128" i="1"/>
  <c r="CD128" i="1" s="1"/>
  <c r="CE128" i="1" s="1"/>
  <c r="BW129" i="1"/>
  <c r="CD129" i="1" s="1"/>
  <c r="CE129" i="1" s="1"/>
  <c r="BW130" i="1"/>
  <c r="CD130" i="1" s="1"/>
  <c r="CE130" i="1" s="1"/>
  <c r="BW131" i="1"/>
  <c r="BW132" i="1"/>
  <c r="CD132" i="1" s="1"/>
  <c r="CE132" i="1" s="1"/>
  <c r="BW133" i="1"/>
  <c r="BW134" i="1"/>
  <c r="CD134" i="1" s="1"/>
  <c r="CE134" i="1" s="1"/>
  <c r="BW135" i="1"/>
  <c r="CD135" i="1" s="1"/>
  <c r="CE135" i="1" s="1"/>
  <c r="BW136" i="1"/>
  <c r="CD136" i="1" s="1"/>
  <c r="CE136" i="1" s="1"/>
  <c r="BW137" i="1"/>
  <c r="BW138" i="1"/>
  <c r="BW139" i="1"/>
  <c r="CD139" i="1" s="1"/>
  <c r="CE139" i="1" s="1"/>
  <c r="BW140" i="1"/>
  <c r="CD140" i="1" s="1"/>
  <c r="CE140" i="1" s="1"/>
  <c r="BW141" i="1"/>
  <c r="BW142" i="1"/>
  <c r="BW143" i="1"/>
  <c r="CD143" i="1" s="1"/>
  <c r="CE143" i="1" s="1"/>
  <c r="BW144" i="1"/>
  <c r="CD144" i="1" s="1"/>
  <c r="CE144" i="1" s="1"/>
  <c r="BW145" i="1"/>
  <c r="CD145" i="1" s="1"/>
  <c r="CE145" i="1" s="1"/>
  <c r="BW146" i="1"/>
  <c r="CD146" i="1" s="1"/>
  <c r="CE146" i="1" s="1"/>
  <c r="BW147" i="1"/>
  <c r="CD147" i="1" s="1"/>
  <c r="CE147" i="1" s="1"/>
  <c r="BW148" i="1"/>
  <c r="CD148" i="1" s="1"/>
  <c r="CE148" i="1" s="1"/>
  <c r="BW149" i="1"/>
  <c r="BW150" i="1"/>
  <c r="CD150" i="1" s="1"/>
  <c r="CE150" i="1" s="1"/>
  <c r="BW151" i="1"/>
  <c r="BW152" i="1"/>
  <c r="CD152" i="1" s="1"/>
  <c r="CE152" i="1" s="1"/>
  <c r="BW153" i="1"/>
  <c r="BW154" i="1"/>
  <c r="CD154" i="1" s="1"/>
  <c r="CE154" i="1" s="1"/>
  <c r="BW155" i="1"/>
  <c r="CD155" i="1" s="1"/>
  <c r="CE155" i="1" s="1"/>
  <c r="BW156" i="1"/>
  <c r="CD156" i="1" s="1"/>
  <c r="CE156" i="1" s="1"/>
  <c r="BW157" i="1"/>
  <c r="BW158" i="1"/>
  <c r="BW159" i="1"/>
  <c r="CD159" i="1" s="1"/>
  <c r="CE159" i="1" s="1"/>
  <c r="BW160" i="1"/>
  <c r="CD160" i="1" s="1"/>
  <c r="CE160" i="1" s="1"/>
  <c r="BW161" i="1"/>
  <c r="CD161" i="1" s="1"/>
  <c r="CE161" i="1" s="1"/>
  <c r="BW162" i="1"/>
  <c r="CD162" i="1" s="1"/>
  <c r="CE162" i="1" s="1"/>
  <c r="BW163" i="1"/>
  <c r="CD163" i="1" s="1"/>
  <c r="CE163" i="1" s="1"/>
  <c r="BW164" i="1"/>
  <c r="CD164" i="1" s="1"/>
  <c r="CE164" i="1" s="1"/>
  <c r="BW165" i="1"/>
  <c r="BW166" i="1"/>
  <c r="CD166" i="1" s="1"/>
  <c r="CE166" i="1" s="1"/>
  <c r="BW167" i="1"/>
  <c r="CD167" i="1" s="1"/>
  <c r="CE167" i="1" s="1"/>
  <c r="BW168" i="1"/>
  <c r="CD168" i="1" s="1"/>
  <c r="CE168" i="1" s="1"/>
  <c r="BW169" i="1"/>
  <c r="BW170" i="1"/>
  <c r="CD170" i="1" s="1"/>
  <c r="CE170" i="1" s="1"/>
  <c r="BW171" i="1"/>
  <c r="CD171" i="1" s="1"/>
  <c r="CE171" i="1" s="1"/>
  <c r="BW172" i="1"/>
  <c r="CD172" i="1" s="1"/>
  <c r="CE172" i="1" s="1"/>
  <c r="BW173" i="1"/>
  <c r="BW174" i="1"/>
  <c r="BW175" i="1"/>
  <c r="CD175" i="1" s="1"/>
  <c r="CE175" i="1" s="1"/>
  <c r="BW176" i="1"/>
  <c r="CD176" i="1" s="1"/>
  <c r="CE176" i="1" s="1"/>
  <c r="BW177" i="1"/>
  <c r="CD177" i="1" s="1"/>
  <c r="CE177" i="1" s="1"/>
  <c r="BW178" i="1"/>
  <c r="CD178" i="1" s="1"/>
  <c r="CE178" i="1" s="1"/>
  <c r="BW179" i="1"/>
  <c r="BW180" i="1"/>
  <c r="CD180" i="1" s="1"/>
  <c r="CE180" i="1" s="1"/>
  <c r="BW181" i="1"/>
  <c r="CD181" i="1" s="1"/>
  <c r="CE181" i="1" s="1"/>
  <c r="BW182" i="1"/>
  <c r="CD182" i="1" s="1"/>
  <c r="CE182" i="1" s="1"/>
  <c r="BW183" i="1"/>
  <c r="CD183" i="1" s="1"/>
  <c r="CE183" i="1" s="1"/>
  <c r="BW184" i="1"/>
  <c r="CD184" i="1" s="1"/>
  <c r="CE184" i="1" s="1"/>
  <c r="BW185" i="1"/>
  <c r="BW186" i="1"/>
  <c r="CD186" i="1" s="1"/>
  <c r="CE186" i="1" s="1"/>
  <c r="BW187" i="1"/>
  <c r="CD187" i="1" s="1"/>
  <c r="CE187" i="1" s="1"/>
  <c r="BW188" i="1"/>
  <c r="CD188" i="1" s="1"/>
  <c r="CE188" i="1" s="1"/>
  <c r="BW189" i="1"/>
  <c r="BW190" i="1"/>
  <c r="BW191" i="1"/>
  <c r="CD191" i="1" s="1"/>
  <c r="CE191" i="1" s="1"/>
  <c r="BW192" i="1"/>
  <c r="CD192" i="1" s="1"/>
  <c r="CE192" i="1" s="1"/>
  <c r="BW193" i="1"/>
  <c r="CD193" i="1" s="1"/>
  <c r="CE193" i="1" s="1"/>
  <c r="BW194" i="1"/>
  <c r="CD194" i="1" s="1"/>
  <c r="CE194" i="1" s="1"/>
  <c r="BW195" i="1"/>
  <c r="CD195" i="1" s="1"/>
  <c r="CE195" i="1" s="1"/>
  <c r="BW196" i="1"/>
  <c r="CD196" i="1" s="1"/>
  <c r="CE196" i="1" s="1"/>
  <c r="BW197" i="1"/>
  <c r="CD197" i="1" s="1"/>
  <c r="CE197" i="1" s="1"/>
  <c r="BW198" i="1"/>
  <c r="CD198" i="1" s="1"/>
  <c r="CE198" i="1" s="1"/>
  <c r="BW199" i="1"/>
  <c r="BW200" i="1"/>
  <c r="CD200" i="1" s="1"/>
  <c r="CE200" i="1" s="1"/>
  <c r="BW201" i="1"/>
  <c r="BW202" i="1"/>
  <c r="CD202" i="1" s="1"/>
  <c r="CE202" i="1" s="1"/>
  <c r="BW203" i="1"/>
  <c r="CD203" i="1" s="1"/>
  <c r="CE203" i="1" s="1"/>
  <c r="BW204" i="1"/>
  <c r="CD204" i="1" s="1"/>
  <c r="CE204" i="1" s="1"/>
  <c r="BW205" i="1"/>
  <c r="BW206" i="1"/>
  <c r="BW207" i="1"/>
  <c r="BW208" i="1"/>
  <c r="BW209" i="1"/>
  <c r="BW210" i="1"/>
  <c r="BW211" i="1"/>
  <c r="BW212" i="1"/>
  <c r="BW213" i="1"/>
  <c r="BW214" i="1"/>
  <c r="BW215" i="1"/>
  <c r="BW216" i="1"/>
  <c r="BW217" i="1"/>
  <c r="BW218" i="1"/>
  <c r="BW219" i="1"/>
  <c r="BW220" i="1"/>
  <c r="BW221" i="1"/>
  <c r="BW222" i="1"/>
  <c r="BW223" i="1"/>
  <c r="BW224" i="1"/>
  <c r="BW225" i="1"/>
  <c r="BW226" i="1"/>
  <c r="BW227" i="1"/>
  <c r="BW228" i="1"/>
  <c r="BW229" i="1"/>
  <c r="BW230" i="1"/>
  <c r="BW231" i="1"/>
  <c r="BW232" i="1"/>
  <c r="BW233" i="1"/>
  <c r="BW234" i="1"/>
  <c r="BW235" i="1"/>
  <c r="BW236" i="1"/>
  <c r="BW237" i="1"/>
  <c r="BW238" i="1"/>
  <c r="BW239" i="1"/>
  <c r="BW240" i="1"/>
  <c r="BW241" i="1"/>
  <c r="BW242" i="1"/>
  <c r="BW243" i="1"/>
  <c r="BW8" i="1"/>
  <c r="BT11" i="1"/>
  <c r="BT10" i="1"/>
  <c r="BR10" i="1"/>
  <c r="BS10" i="1"/>
  <c r="BR11" i="1"/>
  <c r="BS11" i="1"/>
  <c r="BN9" i="1"/>
  <c r="BU9" i="1" s="1"/>
  <c r="BV9" i="1" s="1"/>
  <c r="BN12" i="1"/>
  <c r="BN13" i="1"/>
  <c r="BU13" i="1" s="1"/>
  <c r="BV13" i="1" s="1"/>
  <c r="BN14" i="1"/>
  <c r="BU14" i="1" s="1"/>
  <c r="BV14" i="1" s="1"/>
  <c r="BN15" i="1"/>
  <c r="BU15" i="1" s="1"/>
  <c r="BV15" i="1" s="1"/>
  <c r="BN16" i="1"/>
  <c r="BU16" i="1" s="1"/>
  <c r="BV16" i="1" s="1"/>
  <c r="BN17" i="1"/>
  <c r="BU17" i="1" s="1"/>
  <c r="BV17" i="1" s="1"/>
  <c r="BN18" i="1"/>
  <c r="BN19" i="1"/>
  <c r="BU19" i="1" s="1"/>
  <c r="BV19" i="1" s="1"/>
  <c r="BN20" i="1"/>
  <c r="BU20" i="1" s="1"/>
  <c r="BV20" i="1" s="1"/>
  <c r="BN21" i="1"/>
  <c r="BU21" i="1" s="1"/>
  <c r="BV21" i="1" s="1"/>
  <c r="BN22" i="1"/>
  <c r="BU22" i="1" s="1"/>
  <c r="BV22" i="1" s="1"/>
  <c r="BN23" i="1"/>
  <c r="BU23" i="1" s="1"/>
  <c r="BV23" i="1" s="1"/>
  <c r="BN24" i="1"/>
  <c r="BU24" i="1" s="1"/>
  <c r="BV24" i="1" s="1"/>
  <c r="BN25" i="1"/>
  <c r="BU25" i="1" s="1"/>
  <c r="BV25" i="1" s="1"/>
  <c r="BN26" i="1"/>
  <c r="BU26" i="1" s="1"/>
  <c r="BV26" i="1" s="1"/>
  <c r="BN27" i="1"/>
  <c r="BU27" i="1" s="1"/>
  <c r="BV27" i="1" s="1"/>
  <c r="BN28" i="1"/>
  <c r="BU28" i="1" s="1"/>
  <c r="BV28" i="1" s="1"/>
  <c r="BN29" i="1"/>
  <c r="BU29" i="1" s="1"/>
  <c r="BV29" i="1" s="1"/>
  <c r="BN30" i="1"/>
  <c r="BU30" i="1" s="1"/>
  <c r="BV30" i="1" s="1"/>
  <c r="BN31" i="1"/>
  <c r="BU31" i="1" s="1"/>
  <c r="BV31" i="1" s="1"/>
  <c r="BN32" i="1"/>
  <c r="BU32" i="1" s="1"/>
  <c r="BV32" i="1" s="1"/>
  <c r="BN33" i="1"/>
  <c r="BU33" i="1" s="1"/>
  <c r="BV33" i="1" s="1"/>
  <c r="BN34" i="1"/>
  <c r="BN35" i="1"/>
  <c r="BU35" i="1" s="1"/>
  <c r="BV35" i="1" s="1"/>
  <c r="BN36" i="1"/>
  <c r="BU36" i="1" s="1"/>
  <c r="BV36" i="1" s="1"/>
  <c r="BN37" i="1"/>
  <c r="BU37" i="1" s="1"/>
  <c r="BV37" i="1" s="1"/>
  <c r="BN38" i="1"/>
  <c r="BU38" i="1" s="1"/>
  <c r="BV38" i="1" s="1"/>
  <c r="BN39" i="1"/>
  <c r="BN40" i="1"/>
  <c r="BU40" i="1" s="1"/>
  <c r="BV40" i="1" s="1"/>
  <c r="BN41" i="1"/>
  <c r="BU41" i="1" s="1"/>
  <c r="BV41" i="1" s="1"/>
  <c r="BN42" i="1"/>
  <c r="BU42" i="1" s="1"/>
  <c r="BV42" i="1" s="1"/>
  <c r="BN43" i="1"/>
  <c r="BU43" i="1" s="1"/>
  <c r="BV43" i="1" s="1"/>
  <c r="BN44" i="1"/>
  <c r="BU44" i="1" s="1"/>
  <c r="BV44" i="1" s="1"/>
  <c r="BN45" i="1"/>
  <c r="BU45" i="1" s="1"/>
  <c r="BV45" i="1" s="1"/>
  <c r="BN46" i="1"/>
  <c r="BU46" i="1" s="1"/>
  <c r="BV46" i="1" s="1"/>
  <c r="BN47" i="1"/>
  <c r="BU47" i="1" s="1"/>
  <c r="BV47" i="1" s="1"/>
  <c r="BN48" i="1"/>
  <c r="BU48" i="1" s="1"/>
  <c r="BV48" i="1" s="1"/>
  <c r="BN49" i="1"/>
  <c r="BU49" i="1" s="1"/>
  <c r="BV49" i="1" s="1"/>
  <c r="BN50" i="1"/>
  <c r="BU50" i="1" s="1"/>
  <c r="BV50" i="1" s="1"/>
  <c r="BN51" i="1"/>
  <c r="BU51" i="1" s="1"/>
  <c r="BV51" i="1" s="1"/>
  <c r="BN52" i="1"/>
  <c r="BU52" i="1" s="1"/>
  <c r="BV52" i="1" s="1"/>
  <c r="BN53" i="1"/>
  <c r="BU53" i="1" s="1"/>
  <c r="BV53" i="1" s="1"/>
  <c r="BN54" i="1"/>
  <c r="BU54" i="1" s="1"/>
  <c r="BV54" i="1" s="1"/>
  <c r="BN55" i="1"/>
  <c r="BU55" i="1" s="1"/>
  <c r="BV55" i="1" s="1"/>
  <c r="BN56" i="1"/>
  <c r="BU56" i="1" s="1"/>
  <c r="BV56" i="1" s="1"/>
  <c r="BN57" i="1"/>
  <c r="BU57" i="1" s="1"/>
  <c r="BV57" i="1" s="1"/>
  <c r="BN58" i="1"/>
  <c r="BU58" i="1" s="1"/>
  <c r="BV58" i="1" s="1"/>
  <c r="BN59" i="1"/>
  <c r="BU59" i="1" s="1"/>
  <c r="BV59" i="1" s="1"/>
  <c r="BN60" i="1"/>
  <c r="BU60" i="1" s="1"/>
  <c r="BV60" i="1" s="1"/>
  <c r="BN61" i="1"/>
  <c r="BU61" i="1" s="1"/>
  <c r="BV61" i="1" s="1"/>
  <c r="BN62" i="1"/>
  <c r="BU62" i="1" s="1"/>
  <c r="BV62" i="1" s="1"/>
  <c r="BN63" i="1"/>
  <c r="BU63" i="1" s="1"/>
  <c r="BV63" i="1" s="1"/>
  <c r="BN64" i="1"/>
  <c r="BU64" i="1" s="1"/>
  <c r="BV64" i="1" s="1"/>
  <c r="BN65" i="1"/>
  <c r="BU65" i="1" s="1"/>
  <c r="BV65" i="1" s="1"/>
  <c r="BN66" i="1"/>
  <c r="BU66" i="1" s="1"/>
  <c r="BV66" i="1" s="1"/>
  <c r="BN67" i="1"/>
  <c r="BU67" i="1" s="1"/>
  <c r="BV67" i="1" s="1"/>
  <c r="BN68" i="1"/>
  <c r="BU68" i="1" s="1"/>
  <c r="BV68" i="1" s="1"/>
  <c r="BN69" i="1"/>
  <c r="BU69" i="1" s="1"/>
  <c r="BV69" i="1" s="1"/>
  <c r="BN70" i="1"/>
  <c r="BU70" i="1" s="1"/>
  <c r="BV70" i="1" s="1"/>
  <c r="BN71" i="1"/>
  <c r="BU71" i="1" s="1"/>
  <c r="BV71" i="1" s="1"/>
  <c r="BN72" i="1"/>
  <c r="BU72" i="1" s="1"/>
  <c r="BV72" i="1" s="1"/>
  <c r="BN73" i="1"/>
  <c r="BU73" i="1" s="1"/>
  <c r="BV73" i="1" s="1"/>
  <c r="BN74" i="1"/>
  <c r="BU74" i="1" s="1"/>
  <c r="BV74" i="1" s="1"/>
  <c r="BN75" i="1"/>
  <c r="BU75" i="1" s="1"/>
  <c r="BV75" i="1" s="1"/>
  <c r="BN76" i="1"/>
  <c r="BN77" i="1"/>
  <c r="BU77" i="1" s="1"/>
  <c r="BV77" i="1" s="1"/>
  <c r="BN78" i="1"/>
  <c r="BU78" i="1" s="1"/>
  <c r="BV78" i="1" s="1"/>
  <c r="BN79" i="1"/>
  <c r="BU79" i="1" s="1"/>
  <c r="BV79" i="1" s="1"/>
  <c r="BN80" i="1"/>
  <c r="BU80" i="1" s="1"/>
  <c r="BV80" i="1" s="1"/>
  <c r="BN81" i="1"/>
  <c r="BU81" i="1" s="1"/>
  <c r="BV81" i="1" s="1"/>
  <c r="BN82" i="1"/>
  <c r="BN83" i="1"/>
  <c r="BU83" i="1" s="1"/>
  <c r="BV83" i="1" s="1"/>
  <c r="BN84" i="1"/>
  <c r="BU84" i="1" s="1"/>
  <c r="BV84" i="1" s="1"/>
  <c r="BN85" i="1"/>
  <c r="BU85" i="1" s="1"/>
  <c r="BV85" i="1" s="1"/>
  <c r="BN86" i="1"/>
  <c r="BU86" i="1" s="1"/>
  <c r="BV86" i="1" s="1"/>
  <c r="BN87" i="1"/>
  <c r="BU87" i="1" s="1"/>
  <c r="BV87" i="1" s="1"/>
  <c r="BN88" i="1"/>
  <c r="BU88" i="1" s="1"/>
  <c r="BV88" i="1" s="1"/>
  <c r="BN89" i="1"/>
  <c r="BU89" i="1" s="1"/>
  <c r="BV89" i="1" s="1"/>
  <c r="BN90" i="1"/>
  <c r="BU90" i="1" s="1"/>
  <c r="BV90" i="1" s="1"/>
  <c r="BN91" i="1"/>
  <c r="BU91" i="1" s="1"/>
  <c r="BV91" i="1" s="1"/>
  <c r="BN92" i="1"/>
  <c r="BU92" i="1" s="1"/>
  <c r="BV92" i="1" s="1"/>
  <c r="BN93" i="1"/>
  <c r="BU93" i="1" s="1"/>
  <c r="BV93" i="1" s="1"/>
  <c r="BN94" i="1"/>
  <c r="BU94" i="1" s="1"/>
  <c r="BV94" i="1" s="1"/>
  <c r="BN95" i="1"/>
  <c r="BU95" i="1" s="1"/>
  <c r="BV95" i="1" s="1"/>
  <c r="BN96" i="1"/>
  <c r="BU96" i="1" s="1"/>
  <c r="BV96" i="1" s="1"/>
  <c r="BN97" i="1"/>
  <c r="BU97" i="1" s="1"/>
  <c r="BV97" i="1" s="1"/>
  <c r="BN98" i="1"/>
  <c r="BN99" i="1"/>
  <c r="BU99" i="1" s="1"/>
  <c r="BV99" i="1" s="1"/>
  <c r="BN100" i="1"/>
  <c r="BU100" i="1" s="1"/>
  <c r="BV100" i="1" s="1"/>
  <c r="BN101" i="1"/>
  <c r="BU101" i="1" s="1"/>
  <c r="BV101" i="1" s="1"/>
  <c r="BN102" i="1"/>
  <c r="BU102" i="1" s="1"/>
  <c r="BV102" i="1" s="1"/>
  <c r="BN103" i="1"/>
  <c r="BN104" i="1"/>
  <c r="BU104" i="1" s="1"/>
  <c r="BV104" i="1" s="1"/>
  <c r="BN105" i="1"/>
  <c r="BU105" i="1" s="1"/>
  <c r="BV105" i="1" s="1"/>
  <c r="BN106" i="1"/>
  <c r="BU106" i="1" s="1"/>
  <c r="BV106" i="1" s="1"/>
  <c r="BN107" i="1"/>
  <c r="BU107" i="1" s="1"/>
  <c r="BV107" i="1" s="1"/>
  <c r="BN108" i="1"/>
  <c r="BU108" i="1" s="1"/>
  <c r="BV108" i="1" s="1"/>
  <c r="BN109" i="1"/>
  <c r="BU109" i="1" s="1"/>
  <c r="BV109" i="1" s="1"/>
  <c r="BN110" i="1"/>
  <c r="BU110" i="1" s="1"/>
  <c r="BV110" i="1" s="1"/>
  <c r="BN111" i="1"/>
  <c r="BU111" i="1" s="1"/>
  <c r="BV111" i="1" s="1"/>
  <c r="BN112" i="1"/>
  <c r="BU112" i="1" s="1"/>
  <c r="BV112" i="1" s="1"/>
  <c r="BN113" i="1"/>
  <c r="BU113" i="1" s="1"/>
  <c r="BV113" i="1" s="1"/>
  <c r="BN114" i="1"/>
  <c r="BU114" i="1" s="1"/>
  <c r="BV114" i="1" s="1"/>
  <c r="BN115" i="1"/>
  <c r="BU115" i="1" s="1"/>
  <c r="BV115" i="1" s="1"/>
  <c r="BN116" i="1"/>
  <c r="BU116" i="1" s="1"/>
  <c r="BV116" i="1" s="1"/>
  <c r="BN117" i="1"/>
  <c r="BU117" i="1" s="1"/>
  <c r="BV117" i="1" s="1"/>
  <c r="BN118" i="1"/>
  <c r="BU118" i="1" s="1"/>
  <c r="BV118" i="1" s="1"/>
  <c r="BN119" i="1"/>
  <c r="BU119" i="1" s="1"/>
  <c r="BV119" i="1" s="1"/>
  <c r="BN120" i="1"/>
  <c r="BU120" i="1" s="1"/>
  <c r="BV120" i="1" s="1"/>
  <c r="BN121" i="1"/>
  <c r="BU121" i="1" s="1"/>
  <c r="BV121" i="1" s="1"/>
  <c r="BN122" i="1"/>
  <c r="BU122" i="1" s="1"/>
  <c r="BV122" i="1" s="1"/>
  <c r="BN123" i="1"/>
  <c r="BU123" i="1" s="1"/>
  <c r="BV123" i="1" s="1"/>
  <c r="BN124" i="1"/>
  <c r="BN125" i="1"/>
  <c r="BU125" i="1" s="1"/>
  <c r="BV125" i="1" s="1"/>
  <c r="BN126" i="1"/>
  <c r="BU126" i="1" s="1"/>
  <c r="BV126" i="1" s="1"/>
  <c r="BN127" i="1"/>
  <c r="BU127" i="1" s="1"/>
  <c r="BV127" i="1" s="1"/>
  <c r="BN128" i="1"/>
  <c r="BU128" i="1" s="1"/>
  <c r="BV128" i="1" s="1"/>
  <c r="BN129" i="1"/>
  <c r="BN130" i="1"/>
  <c r="BU130" i="1" s="1"/>
  <c r="BV130" i="1" s="1"/>
  <c r="BN131" i="1"/>
  <c r="BU131" i="1" s="1"/>
  <c r="BV131" i="1" s="1"/>
  <c r="BN132" i="1"/>
  <c r="BU132" i="1" s="1"/>
  <c r="BV132" i="1" s="1"/>
  <c r="BN133" i="1"/>
  <c r="BN134" i="1"/>
  <c r="BU134" i="1" s="1"/>
  <c r="BV134" i="1" s="1"/>
  <c r="BN135" i="1"/>
  <c r="BN136" i="1"/>
  <c r="BU136" i="1" s="1"/>
  <c r="BV136" i="1" s="1"/>
  <c r="BN137" i="1"/>
  <c r="BN138" i="1"/>
  <c r="BU138" i="1" s="1"/>
  <c r="BV138" i="1" s="1"/>
  <c r="BN139" i="1"/>
  <c r="BU139" i="1" s="1"/>
  <c r="BV139" i="1" s="1"/>
  <c r="BN140" i="1"/>
  <c r="BU140" i="1" s="1"/>
  <c r="BV140" i="1" s="1"/>
  <c r="BN141" i="1"/>
  <c r="BU141" i="1" s="1"/>
  <c r="BV141" i="1" s="1"/>
  <c r="BN142" i="1"/>
  <c r="BU142" i="1" s="1"/>
  <c r="BV142" i="1" s="1"/>
  <c r="BN143" i="1"/>
  <c r="BU143" i="1" s="1"/>
  <c r="BV143" i="1" s="1"/>
  <c r="BN144" i="1"/>
  <c r="BN145" i="1"/>
  <c r="BN146" i="1"/>
  <c r="BU146" i="1" s="1"/>
  <c r="BV146" i="1" s="1"/>
  <c r="BN147" i="1"/>
  <c r="BU147" i="1" s="1"/>
  <c r="BV147" i="1" s="1"/>
  <c r="BN148" i="1"/>
  <c r="BU148" i="1" s="1"/>
  <c r="BV148" i="1" s="1"/>
  <c r="BN149" i="1"/>
  <c r="BN150" i="1"/>
  <c r="BU150" i="1" s="1"/>
  <c r="BV150" i="1" s="1"/>
  <c r="BN151" i="1"/>
  <c r="BN152" i="1"/>
  <c r="BU152" i="1" s="1"/>
  <c r="BV152" i="1" s="1"/>
  <c r="BN153" i="1"/>
  <c r="BN154" i="1"/>
  <c r="BU154" i="1" s="1"/>
  <c r="BV154" i="1" s="1"/>
  <c r="BN155" i="1"/>
  <c r="BU155" i="1" s="1"/>
  <c r="BV155" i="1" s="1"/>
  <c r="BN156" i="1"/>
  <c r="BU156" i="1" s="1"/>
  <c r="BV156" i="1" s="1"/>
  <c r="BN157" i="1"/>
  <c r="BU157" i="1" s="1"/>
  <c r="BV157" i="1" s="1"/>
  <c r="BN158" i="1"/>
  <c r="BU158" i="1" s="1"/>
  <c r="BV158" i="1" s="1"/>
  <c r="BN159" i="1"/>
  <c r="BU159" i="1" s="1"/>
  <c r="BV159" i="1" s="1"/>
  <c r="BN160" i="1"/>
  <c r="BU160" i="1" s="1"/>
  <c r="BV160" i="1" s="1"/>
  <c r="BN161" i="1"/>
  <c r="BN162" i="1"/>
  <c r="BU162" i="1" s="1"/>
  <c r="BV162" i="1" s="1"/>
  <c r="BN163" i="1"/>
  <c r="BU163" i="1" s="1"/>
  <c r="BV163" i="1" s="1"/>
  <c r="BN164" i="1"/>
  <c r="BU164" i="1" s="1"/>
  <c r="BV164" i="1" s="1"/>
  <c r="BN165" i="1"/>
  <c r="BN166" i="1"/>
  <c r="BU166" i="1" s="1"/>
  <c r="BV166" i="1" s="1"/>
  <c r="BN167" i="1"/>
  <c r="BN168" i="1"/>
  <c r="BU168" i="1" s="1"/>
  <c r="BV168" i="1" s="1"/>
  <c r="BN169" i="1"/>
  <c r="BN170" i="1"/>
  <c r="BU170" i="1" s="1"/>
  <c r="BV170" i="1" s="1"/>
  <c r="BN171" i="1"/>
  <c r="BU171" i="1" s="1"/>
  <c r="BV171" i="1" s="1"/>
  <c r="BN172" i="1"/>
  <c r="BU172" i="1" s="1"/>
  <c r="BV172" i="1" s="1"/>
  <c r="BN173" i="1"/>
  <c r="BU173" i="1" s="1"/>
  <c r="BV173" i="1" s="1"/>
  <c r="BN174" i="1"/>
  <c r="BU174" i="1" s="1"/>
  <c r="BV174" i="1" s="1"/>
  <c r="BN175" i="1"/>
  <c r="BU175" i="1" s="1"/>
  <c r="BV175" i="1" s="1"/>
  <c r="BN176" i="1"/>
  <c r="BU176" i="1" s="1"/>
  <c r="BV176" i="1" s="1"/>
  <c r="BN177" i="1"/>
  <c r="BN178" i="1"/>
  <c r="BU178" i="1" s="1"/>
  <c r="BV178" i="1" s="1"/>
  <c r="BN179" i="1"/>
  <c r="BU179" i="1" s="1"/>
  <c r="BV179" i="1" s="1"/>
  <c r="BN180" i="1"/>
  <c r="BU180" i="1" s="1"/>
  <c r="BV180" i="1" s="1"/>
  <c r="BN181" i="1"/>
  <c r="BN182" i="1"/>
  <c r="BU182" i="1" s="1"/>
  <c r="BV182" i="1" s="1"/>
  <c r="BN183" i="1"/>
  <c r="BN184" i="1"/>
  <c r="BU184" i="1" s="1"/>
  <c r="BV184" i="1" s="1"/>
  <c r="BN185" i="1"/>
  <c r="BN186" i="1"/>
  <c r="BU186" i="1" s="1"/>
  <c r="BV186" i="1" s="1"/>
  <c r="BN187" i="1"/>
  <c r="BU187" i="1" s="1"/>
  <c r="BV187" i="1" s="1"/>
  <c r="BN188" i="1"/>
  <c r="BU188" i="1" s="1"/>
  <c r="BV188" i="1" s="1"/>
  <c r="BN189" i="1"/>
  <c r="BU189" i="1" s="1"/>
  <c r="BV189" i="1" s="1"/>
  <c r="BN190" i="1"/>
  <c r="BU190" i="1" s="1"/>
  <c r="BV190" i="1" s="1"/>
  <c r="BN191" i="1"/>
  <c r="BU191" i="1" s="1"/>
  <c r="BV191" i="1" s="1"/>
  <c r="BN192" i="1"/>
  <c r="BU192" i="1" s="1"/>
  <c r="BV192" i="1" s="1"/>
  <c r="BN193" i="1"/>
  <c r="BN194" i="1"/>
  <c r="BU194" i="1" s="1"/>
  <c r="BV194" i="1" s="1"/>
  <c r="BN195" i="1"/>
  <c r="BU195" i="1" s="1"/>
  <c r="BV195" i="1" s="1"/>
  <c r="BN196" i="1"/>
  <c r="BU196" i="1" s="1"/>
  <c r="BV196" i="1" s="1"/>
  <c r="BN197" i="1"/>
  <c r="BN198" i="1"/>
  <c r="BU198" i="1" s="1"/>
  <c r="BV198" i="1" s="1"/>
  <c r="BN199" i="1"/>
  <c r="BN200" i="1"/>
  <c r="BU200" i="1" s="1"/>
  <c r="BV200" i="1" s="1"/>
  <c r="BN201" i="1"/>
  <c r="BN202" i="1"/>
  <c r="BU202" i="1" s="1"/>
  <c r="BV202" i="1" s="1"/>
  <c r="BN203" i="1"/>
  <c r="BN204" i="1"/>
  <c r="BU204" i="1" s="1"/>
  <c r="BV204" i="1" s="1"/>
  <c r="BN205" i="1"/>
  <c r="BN206" i="1"/>
  <c r="BN207" i="1"/>
  <c r="BN208" i="1"/>
  <c r="BU208" i="1" s="1"/>
  <c r="BV208" i="1" s="1"/>
  <c r="BN209" i="1"/>
  <c r="BN210" i="1"/>
  <c r="BN211" i="1"/>
  <c r="BN212" i="1"/>
  <c r="BN213" i="1"/>
  <c r="BN214" i="1"/>
  <c r="BN215" i="1"/>
  <c r="BN216" i="1"/>
  <c r="BN217" i="1"/>
  <c r="BN218" i="1"/>
  <c r="BN219" i="1"/>
  <c r="BN220" i="1"/>
  <c r="BN221" i="1"/>
  <c r="BN222" i="1"/>
  <c r="BN223" i="1"/>
  <c r="BN224" i="1"/>
  <c r="BN225" i="1"/>
  <c r="BN226" i="1"/>
  <c r="BN227" i="1"/>
  <c r="BN228" i="1"/>
  <c r="BN229" i="1"/>
  <c r="BN230" i="1"/>
  <c r="BN231" i="1"/>
  <c r="BN232" i="1"/>
  <c r="BN233" i="1"/>
  <c r="BN234" i="1"/>
  <c r="BN235" i="1"/>
  <c r="BN236" i="1"/>
  <c r="BN237" i="1"/>
  <c r="BN238" i="1"/>
  <c r="BN239" i="1"/>
  <c r="BN240" i="1"/>
  <c r="BN241" i="1"/>
  <c r="BN242" i="1"/>
  <c r="BN243" i="1"/>
  <c r="BN8" i="1"/>
  <c r="BK11" i="1"/>
  <c r="BK10" i="1"/>
  <c r="BI10" i="1"/>
  <c r="BJ10" i="1"/>
  <c r="BI11" i="1"/>
  <c r="BJ11" i="1"/>
  <c r="BE9" i="1"/>
  <c r="BL9" i="1" s="1"/>
  <c r="BM9" i="1" s="1"/>
  <c r="BE12" i="1"/>
  <c r="BL12" i="1" s="1"/>
  <c r="BM12" i="1" s="1"/>
  <c r="BE13" i="1"/>
  <c r="BL13" i="1" s="1"/>
  <c r="BM13" i="1" s="1"/>
  <c r="BE14" i="1"/>
  <c r="BE15" i="1"/>
  <c r="BL15" i="1" s="1"/>
  <c r="BM15" i="1" s="1"/>
  <c r="BE16" i="1"/>
  <c r="BL16" i="1" s="1"/>
  <c r="BM16" i="1" s="1"/>
  <c r="BE17" i="1"/>
  <c r="BL17" i="1" s="1"/>
  <c r="BM17" i="1" s="1"/>
  <c r="BE18" i="1"/>
  <c r="BL18" i="1" s="1"/>
  <c r="BM18" i="1" s="1"/>
  <c r="BE19" i="1"/>
  <c r="BL19" i="1" s="1"/>
  <c r="BM19" i="1" s="1"/>
  <c r="BE20" i="1"/>
  <c r="BL20" i="1" s="1"/>
  <c r="BM20" i="1" s="1"/>
  <c r="BE21" i="1"/>
  <c r="BL21" i="1" s="1"/>
  <c r="BM21" i="1" s="1"/>
  <c r="BE22" i="1"/>
  <c r="BL22" i="1" s="1"/>
  <c r="BM22" i="1" s="1"/>
  <c r="BE23" i="1"/>
  <c r="BL23" i="1" s="1"/>
  <c r="BM23" i="1" s="1"/>
  <c r="BE24" i="1"/>
  <c r="BE25" i="1"/>
  <c r="BL25" i="1" s="1"/>
  <c r="BM25" i="1" s="1"/>
  <c r="BE26" i="1"/>
  <c r="BL26" i="1" s="1"/>
  <c r="BM26" i="1" s="1"/>
  <c r="BE27" i="1"/>
  <c r="BL27" i="1" s="1"/>
  <c r="BM27" i="1" s="1"/>
  <c r="BE28" i="1"/>
  <c r="BL28" i="1" s="1"/>
  <c r="BM28" i="1" s="1"/>
  <c r="BE29" i="1"/>
  <c r="BL29" i="1" s="1"/>
  <c r="BM29" i="1" s="1"/>
  <c r="BE30" i="1"/>
  <c r="BL30" i="1" s="1"/>
  <c r="BM30" i="1" s="1"/>
  <c r="BE31" i="1"/>
  <c r="BL31" i="1" s="1"/>
  <c r="BM31" i="1" s="1"/>
  <c r="BE32" i="1"/>
  <c r="BL32" i="1" s="1"/>
  <c r="BM32" i="1" s="1"/>
  <c r="BE33" i="1"/>
  <c r="BL33" i="1" s="1"/>
  <c r="BM33" i="1" s="1"/>
  <c r="BE34" i="1"/>
  <c r="BE35" i="1"/>
  <c r="BE36" i="1"/>
  <c r="BL36" i="1" s="1"/>
  <c r="BM36" i="1" s="1"/>
  <c r="BE37" i="1"/>
  <c r="BL37" i="1" s="1"/>
  <c r="BM37" i="1" s="1"/>
  <c r="BE38" i="1"/>
  <c r="BL38" i="1" s="1"/>
  <c r="BM38" i="1" s="1"/>
  <c r="BE39" i="1"/>
  <c r="BL39" i="1" s="1"/>
  <c r="BM39" i="1" s="1"/>
  <c r="BE40" i="1"/>
  <c r="BL40" i="1" s="1"/>
  <c r="BM40" i="1" s="1"/>
  <c r="BE41" i="1"/>
  <c r="BL41" i="1" s="1"/>
  <c r="BM41" i="1" s="1"/>
  <c r="BE42" i="1"/>
  <c r="BL42" i="1" s="1"/>
  <c r="BM42" i="1" s="1"/>
  <c r="BE43" i="1"/>
  <c r="BL43" i="1" s="1"/>
  <c r="BM43" i="1" s="1"/>
  <c r="BE44" i="1"/>
  <c r="BL44" i="1" s="1"/>
  <c r="BM44" i="1" s="1"/>
  <c r="BE45" i="1"/>
  <c r="BL45" i="1" s="1"/>
  <c r="BM45" i="1" s="1"/>
  <c r="BE46" i="1"/>
  <c r="BE47" i="1"/>
  <c r="BL47" i="1" s="1"/>
  <c r="BM47" i="1" s="1"/>
  <c r="BE48" i="1"/>
  <c r="BL48" i="1" s="1"/>
  <c r="BM48" i="1" s="1"/>
  <c r="BE49" i="1"/>
  <c r="BL49" i="1" s="1"/>
  <c r="BM49" i="1" s="1"/>
  <c r="BE50" i="1"/>
  <c r="BL50" i="1" s="1"/>
  <c r="BM50" i="1" s="1"/>
  <c r="BE51" i="1"/>
  <c r="BL51" i="1" s="1"/>
  <c r="BM51" i="1" s="1"/>
  <c r="BE52" i="1"/>
  <c r="BL52" i="1" s="1"/>
  <c r="BM52" i="1" s="1"/>
  <c r="BE53" i="1"/>
  <c r="BL53" i="1" s="1"/>
  <c r="BM53" i="1" s="1"/>
  <c r="BE54" i="1"/>
  <c r="BL54" i="1" s="1"/>
  <c r="BM54" i="1" s="1"/>
  <c r="BE55" i="1"/>
  <c r="BL55" i="1" s="1"/>
  <c r="BM55" i="1" s="1"/>
  <c r="BE56" i="1"/>
  <c r="BE57" i="1"/>
  <c r="BL57" i="1" s="1"/>
  <c r="BM57" i="1" s="1"/>
  <c r="BE58" i="1"/>
  <c r="BL58" i="1" s="1"/>
  <c r="BM58" i="1" s="1"/>
  <c r="BE59" i="1"/>
  <c r="BL59" i="1" s="1"/>
  <c r="BM59" i="1" s="1"/>
  <c r="BE60" i="1"/>
  <c r="BL60" i="1" s="1"/>
  <c r="BM60" i="1" s="1"/>
  <c r="BE61" i="1"/>
  <c r="BL61" i="1" s="1"/>
  <c r="BM61" i="1" s="1"/>
  <c r="BE62" i="1"/>
  <c r="BL62" i="1" s="1"/>
  <c r="BM62" i="1" s="1"/>
  <c r="BE63" i="1"/>
  <c r="BL63" i="1" s="1"/>
  <c r="BM63" i="1" s="1"/>
  <c r="BE64" i="1"/>
  <c r="BL64" i="1" s="1"/>
  <c r="BM64" i="1" s="1"/>
  <c r="BE65" i="1"/>
  <c r="BL65" i="1" s="1"/>
  <c r="BM65" i="1" s="1"/>
  <c r="BE66" i="1"/>
  <c r="BL66" i="1" s="1"/>
  <c r="BM66" i="1" s="1"/>
  <c r="BE67" i="1"/>
  <c r="BE68" i="1"/>
  <c r="BL68" i="1" s="1"/>
  <c r="BM68" i="1" s="1"/>
  <c r="BE69" i="1"/>
  <c r="BL69" i="1" s="1"/>
  <c r="BM69" i="1" s="1"/>
  <c r="BE70" i="1"/>
  <c r="BL70" i="1" s="1"/>
  <c r="BM70" i="1" s="1"/>
  <c r="BE71" i="1"/>
  <c r="BL71" i="1" s="1"/>
  <c r="BM71" i="1" s="1"/>
  <c r="BE72" i="1"/>
  <c r="BL72" i="1" s="1"/>
  <c r="BM72" i="1" s="1"/>
  <c r="BE73" i="1"/>
  <c r="BL73" i="1" s="1"/>
  <c r="BM73" i="1" s="1"/>
  <c r="BE74" i="1"/>
  <c r="BL74" i="1" s="1"/>
  <c r="BM74" i="1" s="1"/>
  <c r="BE75" i="1"/>
  <c r="BL75" i="1" s="1"/>
  <c r="BM75" i="1" s="1"/>
  <c r="BE76" i="1"/>
  <c r="BL76" i="1" s="1"/>
  <c r="BM76" i="1" s="1"/>
  <c r="BE77" i="1"/>
  <c r="BL77" i="1" s="1"/>
  <c r="BM77" i="1" s="1"/>
  <c r="BE78" i="1"/>
  <c r="BL78" i="1" s="1"/>
  <c r="BM78" i="1" s="1"/>
  <c r="BE79" i="1"/>
  <c r="BL79" i="1" s="1"/>
  <c r="BM79" i="1" s="1"/>
  <c r="BE80" i="1"/>
  <c r="BL80" i="1" s="1"/>
  <c r="BM80" i="1" s="1"/>
  <c r="BE81" i="1"/>
  <c r="BL81" i="1" s="1"/>
  <c r="BM81" i="1" s="1"/>
  <c r="BE82" i="1"/>
  <c r="BL82" i="1" s="1"/>
  <c r="BM82" i="1" s="1"/>
  <c r="BE83" i="1"/>
  <c r="BL83" i="1" s="1"/>
  <c r="BM83" i="1" s="1"/>
  <c r="BE84" i="1"/>
  <c r="BL84" i="1" s="1"/>
  <c r="BM84" i="1" s="1"/>
  <c r="BE85" i="1"/>
  <c r="BE86" i="1"/>
  <c r="BL86" i="1" s="1"/>
  <c r="BM86" i="1" s="1"/>
  <c r="BE87" i="1"/>
  <c r="BL87" i="1" s="1"/>
  <c r="BM87" i="1" s="1"/>
  <c r="BE88" i="1"/>
  <c r="BL88" i="1" s="1"/>
  <c r="BM88" i="1" s="1"/>
  <c r="BE89" i="1"/>
  <c r="BL89" i="1" s="1"/>
  <c r="BM89" i="1" s="1"/>
  <c r="BE90" i="1"/>
  <c r="BL90" i="1" s="1"/>
  <c r="BM90" i="1" s="1"/>
  <c r="BE91" i="1"/>
  <c r="BE92" i="1"/>
  <c r="BL92" i="1" s="1"/>
  <c r="BM92" i="1" s="1"/>
  <c r="BE93" i="1"/>
  <c r="BL93" i="1" s="1"/>
  <c r="BM93" i="1" s="1"/>
  <c r="BE94" i="1"/>
  <c r="BL94" i="1" s="1"/>
  <c r="BM94" i="1" s="1"/>
  <c r="BE95" i="1"/>
  <c r="BL95" i="1" s="1"/>
  <c r="BM95" i="1" s="1"/>
  <c r="BE96" i="1"/>
  <c r="BE97" i="1"/>
  <c r="BL97" i="1" s="1"/>
  <c r="BM97" i="1" s="1"/>
  <c r="BE98" i="1"/>
  <c r="BL98" i="1" s="1"/>
  <c r="BM98" i="1" s="1"/>
  <c r="BE99" i="1"/>
  <c r="BL99" i="1" s="1"/>
  <c r="BM99" i="1" s="1"/>
  <c r="BE100" i="1"/>
  <c r="BL100" i="1" s="1"/>
  <c r="BM100" i="1" s="1"/>
  <c r="BE101" i="1"/>
  <c r="BE102" i="1"/>
  <c r="BL102" i="1" s="1"/>
  <c r="BM102" i="1" s="1"/>
  <c r="BE103" i="1"/>
  <c r="BL103" i="1" s="1"/>
  <c r="BM103" i="1" s="1"/>
  <c r="BE104" i="1"/>
  <c r="BL104" i="1" s="1"/>
  <c r="BM104" i="1" s="1"/>
  <c r="BE105" i="1"/>
  <c r="BL105" i="1" s="1"/>
  <c r="BM105" i="1" s="1"/>
  <c r="BE106" i="1"/>
  <c r="BL106" i="1" s="1"/>
  <c r="BM106" i="1" s="1"/>
  <c r="BE107" i="1"/>
  <c r="BE108" i="1"/>
  <c r="BL108" i="1" s="1"/>
  <c r="BM108" i="1" s="1"/>
  <c r="BE109" i="1"/>
  <c r="BL109" i="1" s="1"/>
  <c r="BM109" i="1" s="1"/>
  <c r="BE110" i="1"/>
  <c r="BL110" i="1" s="1"/>
  <c r="BM110" i="1" s="1"/>
  <c r="BE111" i="1"/>
  <c r="BL111" i="1" s="1"/>
  <c r="BM111" i="1" s="1"/>
  <c r="BE112" i="1"/>
  <c r="BE113" i="1"/>
  <c r="BL113" i="1" s="1"/>
  <c r="BM113" i="1" s="1"/>
  <c r="BE114" i="1"/>
  <c r="BL114" i="1" s="1"/>
  <c r="BM114" i="1" s="1"/>
  <c r="BE115" i="1"/>
  <c r="BL115" i="1" s="1"/>
  <c r="BM115" i="1" s="1"/>
  <c r="BE116" i="1"/>
  <c r="BL116" i="1" s="1"/>
  <c r="BM116" i="1" s="1"/>
  <c r="BE117" i="1"/>
  <c r="BL117" i="1" s="1"/>
  <c r="BM117" i="1" s="1"/>
  <c r="BE118" i="1"/>
  <c r="BE119" i="1"/>
  <c r="BL119" i="1" s="1"/>
  <c r="BM119" i="1" s="1"/>
  <c r="BE120" i="1"/>
  <c r="BL120" i="1" s="1"/>
  <c r="BM120" i="1" s="1"/>
  <c r="BE121" i="1"/>
  <c r="BL121" i="1" s="1"/>
  <c r="BM121" i="1" s="1"/>
  <c r="BE122" i="1"/>
  <c r="BL122" i="1" s="1"/>
  <c r="BM122" i="1" s="1"/>
  <c r="BE123" i="1"/>
  <c r="BL123" i="1" s="1"/>
  <c r="BM123" i="1" s="1"/>
  <c r="BE124" i="1"/>
  <c r="BL124" i="1" s="1"/>
  <c r="BM124" i="1" s="1"/>
  <c r="BE125" i="1"/>
  <c r="BL125" i="1" s="1"/>
  <c r="BM125" i="1" s="1"/>
  <c r="BE126" i="1"/>
  <c r="BL126" i="1" s="1"/>
  <c r="BM126" i="1" s="1"/>
  <c r="BE127" i="1"/>
  <c r="BL127" i="1" s="1"/>
  <c r="BM127" i="1" s="1"/>
  <c r="BE128" i="1"/>
  <c r="BE129" i="1"/>
  <c r="BL129" i="1" s="1"/>
  <c r="BM129" i="1" s="1"/>
  <c r="BE130" i="1"/>
  <c r="BL130" i="1" s="1"/>
  <c r="BM130" i="1" s="1"/>
  <c r="BE131" i="1"/>
  <c r="BE132" i="1"/>
  <c r="BL132" i="1" s="1"/>
  <c r="BM132" i="1" s="1"/>
  <c r="BE133" i="1"/>
  <c r="BL133" i="1" s="1"/>
  <c r="BM133" i="1" s="1"/>
  <c r="BE134" i="1"/>
  <c r="BL134" i="1" s="1"/>
  <c r="BM134" i="1" s="1"/>
  <c r="BE135" i="1"/>
  <c r="BL135" i="1" s="1"/>
  <c r="BM135" i="1" s="1"/>
  <c r="BE136" i="1"/>
  <c r="BE137" i="1"/>
  <c r="BL137" i="1" s="1"/>
  <c r="BM137" i="1" s="1"/>
  <c r="BE138" i="1"/>
  <c r="BL138" i="1" s="1"/>
  <c r="BM138" i="1" s="1"/>
  <c r="BE139" i="1"/>
  <c r="BL139" i="1" s="1"/>
  <c r="BM139" i="1" s="1"/>
  <c r="BE140" i="1"/>
  <c r="BL140" i="1" s="1"/>
  <c r="BM140" i="1" s="1"/>
  <c r="BE141" i="1"/>
  <c r="BL141" i="1" s="1"/>
  <c r="BM141" i="1" s="1"/>
  <c r="BE142" i="1"/>
  <c r="BE143" i="1"/>
  <c r="BL143" i="1" s="1"/>
  <c r="BM143" i="1" s="1"/>
  <c r="BE144" i="1"/>
  <c r="BL144" i="1" s="1"/>
  <c r="BM144" i="1" s="1"/>
  <c r="BE145" i="1"/>
  <c r="BL145" i="1" s="1"/>
  <c r="BM145" i="1" s="1"/>
  <c r="BE146" i="1"/>
  <c r="BL146" i="1" s="1"/>
  <c r="BM146" i="1" s="1"/>
  <c r="BE147" i="1"/>
  <c r="BL147" i="1" s="1"/>
  <c r="BM147" i="1" s="1"/>
  <c r="BE148" i="1"/>
  <c r="BL148" i="1" s="1"/>
  <c r="BM148" i="1" s="1"/>
  <c r="BE149" i="1"/>
  <c r="BL149" i="1" s="1"/>
  <c r="BM149" i="1" s="1"/>
  <c r="BE150" i="1"/>
  <c r="BL150" i="1" s="1"/>
  <c r="BM150" i="1" s="1"/>
  <c r="BE151" i="1"/>
  <c r="BL151" i="1" s="1"/>
  <c r="BM151" i="1" s="1"/>
  <c r="BE152" i="1"/>
  <c r="BE153" i="1"/>
  <c r="BL153" i="1" s="1"/>
  <c r="BM153" i="1" s="1"/>
  <c r="BE154" i="1"/>
  <c r="BL154" i="1" s="1"/>
  <c r="BM154" i="1" s="1"/>
  <c r="BE155" i="1"/>
  <c r="BL155" i="1" s="1"/>
  <c r="BM155" i="1" s="1"/>
  <c r="BE156" i="1"/>
  <c r="BL156" i="1" s="1"/>
  <c r="BM156" i="1" s="1"/>
  <c r="BE157" i="1"/>
  <c r="BL157" i="1" s="1"/>
  <c r="BM157" i="1" s="1"/>
  <c r="BE158" i="1"/>
  <c r="BL158" i="1" s="1"/>
  <c r="BM158" i="1" s="1"/>
  <c r="BE159" i="1"/>
  <c r="BL159" i="1" s="1"/>
  <c r="BM159" i="1" s="1"/>
  <c r="BE160" i="1"/>
  <c r="BE161" i="1"/>
  <c r="BL161" i="1" s="1"/>
  <c r="BM161" i="1" s="1"/>
  <c r="BE162" i="1"/>
  <c r="BL162" i="1" s="1"/>
  <c r="BM162" i="1" s="1"/>
  <c r="BE163" i="1"/>
  <c r="BE164" i="1"/>
  <c r="BL164" i="1" s="1"/>
  <c r="BM164" i="1" s="1"/>
  <c r="BE165" i="1"/>
  <c r="BL165" i="1" s="1"/>
  <c r="BM165" i="1" s="1"/>
  <c r="BE166" i="1"/>
  <c r="BL166" i="1" s="1"/>
  <c r="BM166" i="1" s="1"/>
  <c r="BE167" i="1"/>
  <c r="BL167" i="1" s="1"/>
  <c r="BM167" i="1" s="1"/>
  <c r="BE168" i="1"/>
  <c r="BE169" i="1"/>
  <c r="BL169" i="1" s="1"/>
  <c r="BM169" i="1" s="1"/>
  <c r="BE170" i="1"/>
  <c r="BL170" i="1" s="1"/>
  <c r="BM170" i="1" s="1"/>
  <c r="BE171" i="1"/>
  <c r="BE172" i="1"/>
  <c r="BL172" i="1" s="1"/>
  <c r="BM172" i="1" s="1"/>
  <c r="BE173" i="1"/>
  <c r="BL173" i="1" s="1"/>
  <c r="BM173" i="1" s="1"/>
  <c r="BE174" i="1"/>
  <c r="BE175" i="1"/>
  <c r="BL175" i="1" s="1"/>
  <c r="BM175" i="1" s="1"/>
  <c r="BE176" i="1"/>
  <c r="BL176" i="1" s="1"/>
  <c r="BM176" i="1" s="1"/>
  <c r="BE177" i="1"/>
  <c r="BL177" i="1" s="1"/>
  <c r="BM177" i="1" s="1"/>
  <c r="BE178" i="1"/>
  <c r="BL178" i="1" s="1"/>
  <c r="BM178" i="1" s="1"/>
  <c r="BE179" i="1"/>
  <c r="BL179" i="1" s="1"/>
  <c r="BM179" i="1" s="1"/>
  <c r="BE180" i="1"/>
  <c r="BL180" i="1" s="1"/>
  <c r="BM180" i="1" s="1"/>
  <c r="BE181" i="1"/>
  <c r="BL181" i="1" s="1"/>
  <c r="BM181" i="1" s="1"/>
  <c r="BE182" i="1"/>
  <c r="BL182" i="1" s="1"/>
  <c r="BM182" i="1" s="1"/>
  <c r="BE183" i="1"/>
  <c r="BL183" i="1" s="1"/>
  <c r="BM183" i="1" s="1"/>
  <c r="BE184" i="1"/>
  <c r="BE185" i="1"/>
  <c r="BL185" i="1" s="1"/>
  <c r="BM185" i="1" s="1"/>
  <c r="BE186" i="1"/>
  <c r="BL186" i="1" s="1"/>
  <c r="BM186" i="1" s="1"/>
  <c r="BE187" i="1"/>
  <c r="BL187" i="1" s="1"/>
  <c r="BM187" i="1" s="1"/>
  <c r="BE188" i="1"/>
  <c r="BL188" i="1" s="1"/>
  <c r="BM188" i="1" s="1"/>
  <c r="BE189" i="1"/>
  <c r="BL189" i="1" s="1"/>
  <c r="BM189" i="1" s="1"/>
  <c r="BE190" i="1"/>
  <c r="BL190" i="1" s="1"/>
  <c r="BM190" i="1" s="1"/>
  <c r="BE191" i="1"/>
  <c r="BL191" i="1" s="1"/>
  <c r="BM191" i="1" s="1"/>
  <c r="BE192" i="1"/>
  <c r="BE193" i="1"/>
  <c r="BL193" i="1" s="1"/>
  <c r="BM193" i="1" s="1"/>
  <c r="BE194" i="1"/>
  <c r="BL194" i="1" s="1"/>
  <c r="BM194" i="1" s="1"/>
  <c r="BE195" i="1"/>
  <c r="BE196" i="1"/>
  <c r="BL196" i="1" s="1"/>
  <c r="BM196" i="1" s="1"/>
  <c r="BE197" i="1"/>
  <c r="BL197" i="1" s="1"/>
  <c r="BM197" i="1" s="1"/>
  <c r="BE198" i="1"/>
  <c r="BL198" i="1" s="1"/>
  <c r="BM198" i="1" s="1"/>
  <c r="BE199" i="1"/>
  <c r="BL199" i="1" s="1"/>
  <c r="BM199" i="1" s="1"/>
  <c r="BE200" i="1"/>
  <c r="BE201" i="1"/>
  <c r="BE202" i="1"/>
  <c r="BE203" i="1"/>
  <c r="BL203" i="1" s="1"/>
  <c r="BM203" i="1" s="1"/>
  <c r="BE204" i="1"/>
  <c r="BL204" i="1" s="1"/>
  <c r="BM204" i="1" s="1"/>
  <c r="BE205" i="1"/>
  <c r="BL205" i="1" s="1"/>
  <c r="BM205" i="1" s="1"/>
  <c r="BE206" i="1"/>
  <c r="BL206" i="1" s="1"/>
  <c r="BM206" i="1" s="1"/>
  <c r="BE207" i="1"/>
  <c r="BL207" i="1" s="1"/>
  <c r="BM207" i="1" s="1"/>
  <c r="BE208" i="1"/>
  <c r="BE209" i="1"/>
  <c r="BL209" i="1" s="1"/>
  <c r="BM209" i="1" s="1"/>
  <c r="BE210" i="1"/>
  <c r="BL210" i="1" s="1"/>
  <c r="BM210" i="1" s="1"/>
  <c r="BE211" i="1"/>
  <c r="BL211" i="1" s="1"/>
  <c r="BM211" i="1" s="1"/>
  <c r="BE212" i="1"/>
  <c r="BE213" i="1"/>
  <c r="BE214" i="1"/>
  <c r="BL214" i="1" s="1"/>
  <c r="BM214" i="1" s="1"/>
  <c r="BE215" i="1"/>
  <c r="BL215" i="1" s="1"/>
  <c r="BM215" i="1" s="1"/>
  <c r="BE216" i="1"/>
  <c r="BE217" i="1"/>
  <c r="BE218" i="1"/>
  <c r="BE219" i="1"/>
  <c r="BL219" i="1" s="1"/>
  <c r="BM219" i="1" s="1"/>
  <c r="BE220" i="1"/>
  <c r="BL220" i="1" s="1"/>
  <c r="BM220" i="1" s="1"/>
  <c r="BE221" i="1"/>
  <c r="BL221" i="1" s="1"/>
  <c r="BM221" i="1" s="1"/>
  <c r="BE222" i="1"/>
  <c r="BL222" i="1" s="1"/>
  <c r="BM222" i="1" s="1"/>
  <c r="BE223" i="1"/>
  <c r="BL223" i="1" s="1"/>
  <c r="BM223" i="1" s="1"/>
  <c r="BE224" i="1"/>
  <c r="BE225" i="1"/>
  <c r="BL225" i="1" s="1"/>
  <c r="BM225" i="1" s="1"/>
  <c r="BE226" i="1"/>
  <c r="BL226" i="1" s="1"/>
  <c r="BM226" i="1" s="1"/>
  <c r="BE227" i="1"/>
  <c r="BL227" i="1" s="1"/>
  <c r="BM227" i="1" s="1"/>
  <c r="BE228" i="1"/>
  <c r="BE229" i="1"/>
  <c r="BE230" i="1"/>
  <c r="BL230" i="1" s="1"/>
  <c r="BM230" i="1" s="1"/>
  <c r="BE231" i="1"/>
  <c r="BL231" i="1" s="1"/>
  <c r="BM231" i="1" s="1"/>
  <c r="BE232" i="1"/>
  <c r="BE233" i="1"/>
  <c r="BE234" i="1"/>
  <c r="BE235" i="1"/>
  <c r="BL235" i="1" s="1"/>
  <c r="BM235" i="1" s="1"/>
  <c r="BE236" i="1"/>
  <c r="BL236" i="1" s="1"/>
  <c r="BM236" i="1" s="1"/>
  <c r="BE237" i="1"/>
  <c r="BL237" i="1" s="1"/>
  <c r="BM237" i="1" s="1"/>
  <c r="BE238" i="1"/>
  <c r="BL238" i="1" s="1"/>
  <c r="BM238" i="1" s="1"/>
  <c r="BE239" i="1"/>
  <c r="BL239" i="1" s="1"/>
  <c r="BM239" i="1" s="1"/>
  <c r="BE240" i="1"/>
  <c r="BE241" i="1"/>
  <c r="BL241" i="1" s="1"/>
  <c r="BM241" i="1" s="1"/>
  <c r="BE242" i="1"/>
  <c r="BL242" i="1" s="1"/>
  <c r="BM242" i="1" s="1"/>
  <c r="BE243" i="1"/>
  <c r="BL243" i="1" s="1"/>
  <c r="BM243" i="1" s="1"/>
  <c r="BE8" i="1"/>
  <c r="BB11" i="1"/>
  <c r="BB10" i="1"/>
  <c r="AZ10" i="1"/>
  <c r="BA10" i="1"/>
  <c r="AZ11" i="1"/>
  <c r="BA11" i="1"/>
  <c r="AV9" i="1"/>
  <c r="BC9" i="1" s="1"/>
  <c r="BD9" i="1" s="1"/>
  <c r="AV12" i="1"/>
  <c r="AV13" i="1"/>
  <c r="BC13" i="1" s="1"/>
  <c r="BD13" i="1" s="1"/>
  <c r="AV14" i="1"/>
  <c r="BC14" i="1" s="1"/>
  <c r="BD14" i="1" s="1"/>
  <c r="AV15" i="1"/>
  <c r="BC15" i="1" s="1"/>
  <c r="BD15" i="1" s="1"/>
  <c r="AV16" i="1"/>
  <c r="BC16" i="1" s="1"/>
  <c r="BD16" i="1" s="1"/>
  <c r="AV17" i="1"/>
  <c r="BC17" i="1" s="1"/>
  <c r="BD17" i="1" s="1"/>
  <c r="AV18" i="1"/>
  <c r="AV19" i="1"/>
  <c r="BC19" i="1" s="1"/>
  <c r="BD19" i="1" s="1"/>
  <c r="AV20" i="1"/>
  <c r="BC20" i="1" s="1"/>
  <c r="BD20" i="1" s="1"/>
  <c r="AV21" i="1"/>
  <c r="BC21" i="1" s="1"/>
  <c r="BD21" i="1" s="1"/>
  <c r="AV22" i="1"/>
  <c r="BC22" i="1" s="1"/>
  <c r="BD22" i="1" s="1"/>
  <c r="AV23" i="1"/>
  <c r="BC23" i="1" s="1"/>
  <c r="BD23" i="1" s="1"/>
  <c r="AV24" i="1"/>
  <c r="BC24" i="1" s="1"/>
  <c r="BD24" i="1" s="1"/>
  <c r="AV25" i="1"/>
  <c r="BC25" i="1" s="1"/>
  <c r="BD25" i="1" s="1"/>
  <c r="AV26" i="1"/>
  <c r="BC26" i="1" s="1"/>
  <c r="BD26" i="1" s="1"/>
  <c r="AV27" i="1"/>
  <c r="BC27" i="1" s="1"/>
  <c r="BD27" i="1" s="1"/>
  <c r="AV28" i="1"/>
  <c r="BC28" i="1" s="1"/>
  <c r="BD28" i="1" s="1"/>
  <c r="AV29" i="1"/>
  <c r="BC29" i="1" s="1"/>
  <c r="BD29" i="1" s="1"/>
  <c r="AV30" i="1"/>
  <c r="BC30" i="1" s="1"/>
  <c r="BD30" i="1" s="1"/>
  <c r="AV31" i="1"/>
  <c r="BC31" i="1" s="1"/>
  <c r="BD31" i="1" s="1"/>
  <c r="AV32" i="1"/>
  <c r="BC32" i="1" s="1"/>
  <c r="BD32" i="1" s="1"/>
  <c r="AV33" i="1"/>
  <c r="BC33" i="1" s="1"/>
  <c r="BD33" i="1" s="1"/>
  <c r="AV34" i="1"/>
  <c r="BC34" i="1" s="1"/>
  <c r="BD34" i="1" s="1"/>
  <c r="AV35" i="1"/>
  <c r="BC35" i="1" s="1"/>
  <c r="BD35" i="1" s="1"/>
  <c r="AV36" i="1"/>
  <c r="BC36" i="1" s="1"/>
  <c r="BD36" i="1" s="1"/>
  <c r="AV37" i="1"/>
  <c r="BC37" i="1" s="1"/>
  <c r="BD37" i="1" s="1"/>
  <c r="AV38" i="1"/>
  <c r="BC38" i="1" s="1"/>
  <c r="BD38" i="1" s="1"/>
  <c r="AV39" i="1"/>
  <c r="AV40" i="1"/>
  <c r="BC40" i="1" s="1"/>
  <c r="BD40" i="1" s="1"/>
  <c r="AV41" i="1"/>
  <c r="BC41" i="1" s="1"/>
  <c r="BD41" i="1" s="1"/>
  <c r="AV42" i="1"/>
  <c r="BC42" i="1" s="1"/>
  <c r="BD42" i="1" s="1"/>
  <c r="AV43" i="1"/>
  <c r="BC43" i="1" s="1"/>
  <c r="BD43" i="1" s="1"/>
  <c r="AV44" i="1"/>
  <c r="BC44" i="1" s="1"/>
  <c r="BD44" i="1" s="1"/>
  <c r="AV45" i="1"/>
  <c r="BC45" i="1" s="1"/>
  <c r="BD45" i="1" s="1"/>
  <c r="AV46" i="1"/>
  <c r="BC46" i="1" s="1"/>
  <c r="BD46" i="1" s="1"/>
  <c r="AV47" i="1"/>
  <c r="BC47" i="1" s="1"/>
  <c r="BD47" i="1" s="1"/>
  <c r="AV48" i="1"/>
  <c r="BC48" i="1" s="1"/>
  <c r="BD48" i="1" s="1"/>
  <c r="AV49" i="1"/>
  <c r="BC49" i="1" s="1"/>
  <c r="BD49" i="1" s="1"/>
  <c r="AV50" i="1"/>
  <c r="AV51" i="1"/>
  <c r="BC51" i="1" s="1"/>
  <c r="BD51" i="1" s="1"/>
  <c r="AV52" i="1"/>
  <c r="BC52" i="1" s="1"/>
  <c r="BD52" i="1" s="1"/>
  <c r="AV53" i="1"/>
  <c r="BC53" i="1" s="1"/>
  <c r="BD53" i="1" s="1"/>
  <c r="AV54" i="1"/>
  <c r="BC54" i="1" s="1"/>
  <c r="BD54" i="1" s="1"/>
  <c r="AV55" i="1"/>
  <c r="AV56" i="1"/>
  <c r="BC56" i="1" s="1"/>
  <c r="BD56" i="1" s="1"/>
  <c r="AV57" i="1"/>
  <c r="BC57" i="1" s="1"/>
  <c r="BD57" i="1" s="1"/>
  <c r="AV58" i="1"/>
  <c r="BC58" i="1" s="1"/>
  <c r="BD58" i="1" s="1"/>
  <c r="AV59" i="1"/>
  <c r="BC59" i="1" s="1"/>
  <c r="BD59" i="1" s="1"/>
  <c r="AV60" i="1"/>
  <c r="AV61" i="1"/>
  <c r="BC61" i="1" s="1"/>
  <c r="BD61" i="1" s="1"/>
  <c r="AV62" i="1"/>
  <c r="BC62" i="1" s="1"/>
  <c r="BD62" i="1" s="1"/>
  <c r="AV63" i="1"/>
  <c r="BC63" i="1" s="1"/>
  <c r="BD63" i="1" s="1"/>
  <c r="AV64" i="1"/>
  <c r="BC64" i="1" s="1"/>
  <c r="BD64" i="1" s="1"/>
  <c r="AV65" i="1"/>
  <c r="BC65" i="1" s="1"/>
  <c r="BD65" i="1" s="1"/>
  <c r="AV66" i="1"/>
  <c r="BC66" i="1" s="1"/>
  <c r="BD66" i="1" s="1"/>
  <c r="AV67" i="1"/>
  <c r="BC67" i="1" s="1"/>
  <c r="BD67" i="1" s="1"/>
  <c r="AV68" i="1"/>
  <c r="BC68" i="1" s="1"/>
  <c r="BD68" i="1" s="1"/>
  <c r="AV69" i="1"/>
  <c r="BC69" i="1" s="1"/>
  <c r="BD69" i="1" s="1"/>
  <c r="AV70" i="1"/>
  <c r="BC70" i="1" s="1"/>
  <c r="BD70" i="1" s="1"/>
  <c r="AV71" i="1"/>
  <c r="AV72" i="1"/>
  <c r="BC72" i="1" s="1"/>
  <c r="BD72" i="1" s="1"/>
  <c r="AV73" i="1"/>
  <c r="BC73" i="1" s="1"/>
  <c r="BD73" i="1" s="1"/>
  <c r="AV74" i="1"/>
  <c r="BC74" i="1" s="1"/>
  <c r="BD74" i="1" s="1"/>
  <c r="AV75" i="1"/>
  <c r="BC75" i="1" s="1"/>
  <c r="BD75" i="1" s="1"/>
  <c r="AV76" i="1"/>
  <c r="AV77" i="1"/>
  <c r="BC77" i="1" s="1"/>
  <c r="BD77" i="1" s="1"/>
  <c r="AV78" i="1"/>
  <c r="BC78" i="1" s="1"/>
  <c r="BD78" i="1" s="1"/>
  <c r="AV79" i="1"/>
  <c r="BC79" i="1" s="1"/>
  <c r="BD79" i="1" s="1"/>
  <c r="AV80" i="1"/>
  <c r="BC80" i="1" s="1"/>
  <c r="BD80" i="1" s="1"/>
  <c r="AV81" i="1"/>
  <c r="BC81" i="1" s="1"/>
  <c r="BD81" i="1" s="1"/>
  <c r="AV82" i="1"/>
  <c r="AV83" i="1"/>
  <c r="BC83" i="1" s="1"/>
  <c r="BD83" i="1" s="1"/>
  <c r="AV84" i="1"/>
  <c r="BC84" i="1" s="1"/>
  <c r="BD84" i="1" s="1"/>
  <c r="AV85" i="1"/>
  <c r="BC85" i="1" s="1"/>
  <c r="BD85" i="1" s="1"/>
  <c r="AV86" i="1"/>
  <c r="BC86" i="1" s="1"/>
  <c r="BD86" i="1" s="1"/>
  <c r="AV87" i="1"/>
  <c r="BC87" i="1" s="1"/>
  <c r="BD87" i="1" s="1"/>
  <c r="AV88" i="1"/>
  <c r="BC88" i="1" s="1"/>
  <c r="BD88" i="1" s="1"/>
  <c r="AV89" i="1"/>
  <c r="BC89" i="1" s="1"/>
  <c r="BD89" i="1" s="1"/>
  <c r="AV90" i="1"/>
  <c r="BC90" i="1" s="1"/>
  <c r="BD90" i="1" s="1"/>
  <c r="AV91" i="1"/>
  <c r="BC91" i="1" s="1"/>
  <c r="BD91" i="1" s="1"/>
  <c r="AV92" i="1"/>
  <c r="AV93" i="1"/>
  <c r="BC93" i="1" s="1"/>
  <c r="BD93" i="1" s="1"/>
  <c r="AV94" i="1"/>
  <c r="BC94" i="1" s="1"/>
  <c r="BD94" i="1" s="1"/>
  <c r="AV95" i="1"/>
  <c r="AV96" i="1"/>
  <c r="BC96" i="1" s="1"/>
  <c r="BD96" i="1" s="1"/>
  <c r="AV97" i="1"/>
  <c r="BC97" i="1" s="1"/>
  <c r="BD97" i="1" s="1"/>
  <c r="AV98" i="1"/>
  <c r="BC98" i="1" s="1"/>
  <c r="BD98" i="1" s="1"/>
  <c r="AV99" i="1"/>
  <c r="BC99" i="1" s="1"/>
  <c r="BD99" i="1" s="1"/>
  <c r="AV100" i="1"/>
  <c r="BC100" i="1" s="1"/>
  <c r="BD100" i="1" s="1"/>
  <c r="AV101" i="1"/>
  <c r="BC101" i="1" s="1"/>
  <c r="BD101" i="1" s="1"/>
  <c r="AV102" i="1"/>
  <c r="BC102" i="1" s="1"/>
  <c r="BD102" i="1" s="1"/>
  <c r="AV103" i="1"/>
  <c r="AV104" i="1"/>
  <c r="BC104" i="1" s="1"/>
  <c r="BD104" i="1" s="1"/>
  <c r="AV105" i="1"/>
  <c r="BC105" i="1" s="1"/>
  <c r="BD105" i="1" s="1"/>
  <c r="AV106" i="1"/>
  <c r="AV107" i="1"/>
  <c r="BC107" i="1" s="1"/>
  <c r="BD107" i="1" s="1"/>
  <c r="AV108" i="1"/>
  <c r="BC108" i="1" s="1"/>
  <c r="BD108" i="1" s="1"/>
  <c r="AV109" i="1"/>
  <c r="BC109" i="1" s="1"/>
  <c r="BD109" i="1" s="1"/>
  <c r="AV110" i="1"/>
  <c r="BC110" i="1" s="1"/>
  <c r="BD110" i="1" s="1"/>
  <c r="AV111" i="1"/>
  <c r="AV112" i="1"/>
  <c r="BC112" i="1" s="1"/>
  <c r="BD112" i="1" s="1"/>
  <c r="AV113" i="1"/>
  <c r="BC113" i="1" s="1"/>
  <c r="BD113" i="1" s="1"/>
  <c r="AV114" i="1"/>
  <c r="AV115" i="1"/>
  <c r="BC115" i="1" s="1"/>
  <c r="BD115" i="1" s="1"/>
  <c r="AV116" i="1"/>
  <c r="AV117" i="1"/>
  <c r="BC117" i="1" s="1"/>
  <c r="BD117" i="1" s="1"/>
  <c r="AV118" i="1"/>
  <c r="BC118" i="1" s="1"/>
  <c r="BD118" i="1" s="1"/>
  <c r="AV119" i="1"/>
  <c r="BC119" i="1" s="1"/>
  <c r="BD119" i="1" s="1"/>
  <c r="AV120" i="1"/>
  <c r="BC120" i="1" s="1"/>
  <c r="BD120" i="1" s="1"/>
  <c r="AV121" i="1"/>
  <c r="BC121" i="1" s="1"/>
  <c r="BD121" i="1" s="1"/>
  <c r="AV122" i="1"/>
  <c r="AV123" i="1"/>
  <c r="BC123" i="1" s="1"/>
  <c r="BD123" i="1" s="1"/>
  <c r="AV124" i="1"/>
  <c r="AV125" i="1"/>
  <c r="AV126" i="1"/>
  <c r="BC126" i="1" s="1"/>
  <c r="BD126" i="1" s="1"/>
  <c r="AV127" i="1"/>
  <c r="BC127" i="1" s="1"/>
  <c r="BD127" i="1" s="1"/>
  <c r="AV128" i="1"/>
  <c r="BC128" i="1" s="1"/>
  <c r="BD128" i="1" s="1"/>
  <c r="AV129" i="1"/>
  <c r="BC129" i="1" s="1"/>
  <c r="BD129" i="1" s="1"/>
  <c r="AV130" i="1"/>
  <c r="BC130" i="1" s="1"/>
  <c r="BD130" i="1" s="1"/>
  <c r="AV131" i="1"/>
  <c r="AV132" i="1"/>
  <c r="BC132" i="1" s="1"/>
  <c r="BD132" i="1" s="1"/>
  <c r="AV133" i="1"/>
  <c r="BC133" i="1" s="1"/>
  <c r="BD133" i="1" s="1"/>
  <c r="AV134" i="1"/>
  <c r="BC134" i="1" s="1"/>
  <c r="BD134" i="1" s="1"/>
  <c r="AV135" i="1"/>
  <c r="AV136" i="1"/>
  <c r="AV137" i="1"/>
  <c r="BC137" i="1" s="1"/>
  <c r="BD137" i="1" s="1"/>
  <c r="AV138" i="1"/>
  <c r="BC138" i="1" s="1"/>
  <c r="BD138" i="1" s="1"/>
  <c r="AV139" i="1"/>
  <c r="AV140" i="1"/>
  <c r="AV141" i="1"/>
  <c r="AV142" i="1"/>
  <c r="BC142" i="1" s="1"/>
  <c r="BD142" i="1" s="1"/>
  <c r="AV143" i="1"/>
  <c r="BC143" i="1" s="1"/>
  <c r="BD143" i="1" s="1"/>
  <c r="AV144" i="1"/>
  <c r="BC144" i="1" s="1"/>
  <c r="BD144" i="1" s="1"/>
  <c r="AV145" i="1"/>
  <c r="BC145" i="1" s="1"/>
  <c r="BD145" i="1" s="1"/>
  <c r="AV146" i="1"/>
  <c r="BC146" i="1" s="1"/>
  <c r="BD146" i="1" s="1"/>
  <c r="AV147" i="1"/>
  <c r="AV148" i="1"/>
  <c r="BC148" i="1" s="1"/>
  <c r="BD148" i="1" s="1"/>
  <c r="AV149" i="1"/>
  <c r="BC149" i="1" s="1"/>
  <c r="BD149" i="1" s="1"/>
  <c r="AV150" i="1"/>
  <c r="BC150" i="1" s="1"/>
  <c r="BD150" i="1" s="1"/>
  <c r="AV151" i="1"/>
  <c r="AV152" i="1"/>
  <c r="AV153" i="1"/>
  <c r="BC153" i="1" s="1"/>
  <c r="BD153" i="1" s="1"/>
  <c r="AV154" i="1"/>
  <c r="BC154" i="1" s="1"/>
  <c r="BD154" i="1" s="1"/>
  <c r="AV155" i="1"/>
  <c r="AV156" i="1"/>
  <c r="AV157" i="1"/>
  <c r="AV158" i="1"/>
  <c r="BC158" i="1" s="1"/>
  <c r="BD158" i="1" s="1"/>
  <c r="AV159" i="1"/>
  <c r="BC159" i="1" s="1"/>
  <c r="BD159" i="1" s="1"/>
  <c r="AV160" i="1"/>
  <c r="BC160" i="1" s="1"/>
  <c r="BD160" i="1" s="1"/>
  <c r="AV161" i="1"/>
  <c r="BC161" i="1" s="1"/>
  <c r="BD161" i="1" s="1"/>
  <c r="AV162" i="1"/>
  <c r="BC162" i="1" s="1"/>
  <c r="BD162" i="1" s="1"/>
  <c r="AV163" i="1"/>
  <c r="AV164" i="1"/>
  <c r="BC164" i="1" s="1"/>
  <c r="BD164" i="1" s="1"/>
  <c r="AV165" i="1"/>
  <c r="BC165" i="1" s="1"/>
  <c r="BD165" i="1" s="1"/>
  <c r="AV166" i="1"/>
  <c r="BC166" i="1" s="1"/>
  <c r="BD166" i="1" s="1"/>
  <c r="AV167" i="1"/>
  <c r="AV168" i="1"/>
  <c r="AV169" i="1"/>
  <c r="BC169" i="1" s="1"/>
  <c r="BD169" i="1" s="1"/>
  <c r="AV170" i="1"/>
  <c r="BC170" i="1" s="1"/>
  <c r="BD170" i="1" s="1"/>
  <c r="AV171" i="1"/>
  <c r="AV172" i="1"/>
  <c r="AV173" i="1"/>
  <c r="AV174" i="1"/>
  <c r="BC174" i="1" s="1"/>
  <c r="BD174" i="1" s="1"/>
  <c r="AV175" i="1"/>
  <c r="BC175" i="1" s="1"/>
  <c r="BD175" i="1" s="1"/>
  <c r="AV176" i="1"/>
  <c r="BC176" i="1" s="1"/>
  <c r="BD176" i="1" s="1"/>
  <c r="AV177" i="1"/>
  <c r="BC177" i="1" s="1"/>
  <c r="BD177" i="1" s="1"/>
  <c r="AV178" i="1"/>
  <c r="BC178" i="1" s="1"/>
  <c r="BD178" i="1" s="1"/>
  <c r="AV179" i="1"/>
  <c r="AV180" i="1"/>
  <c r="BC180" i="1" s="1"/>
  <c r="BD180" i="1" s="1"/>
  <c r="AV181" i="1"/>
  <c r="BC181" i="1" s="1"/>
  <c r="BD181" i="1" s="1"/>
  <c r="AV182" i="1"/>
  <c r="BC182" i="1" s="1"/>
  <c r="BD182" i="1" s="1"/>
  <c r="AV183" i="1"/>
  <c r="AV184" i="1"/>
  <c r="AV185" i="1"/>
  <c r="BC185" i="1" s="1"/>
  <c r="BD185" i="1" s="1"/>
  <c r="AV186" i="1"/>
  <c r="BC186" i="1" s="1"/>
  <c r="BD186" i="1" s="1"/>
  <c r="AV187" i="1"/>
  <c r="AV188" i="1"/>
  <c r="AV189" i="1"/>
  <c r="AV190" i="1"/>
  <c r="BC190" i="1" s="1"/>
  <c r="BD190" i="1" s="1"/>
  <c r="AV191" i="1"/>
  <c r="BC191" i="1" s="1"/>
  <c r="BD191" i="1" s="1"/>
  <c r="AV192" i="1"/>
  <c r="BC192" i="1" s="1"/>
  <c r="BD192" i="1" s="1"/>
  <c r="AV193" i="1"/>
  <c r="BC193" i="1" s="1"/>
  <c r="BD193" i="1" s="1"/>
  <c r="AV194" i="1"/>
  <c r="BC194" i="1" s="1"/>
  <c r="BD194" i="1" s="1"/>
  <c r="AV195" i="1"/>
  <c r="AV196" i="1"/>
  <c r="BC196" i="1" s="1"/>
  <c r="BD196" i="1" s="1"/>
  <c r="AV197" i="1"/>
  <c r="BC197" i="1" s="1"/>
  <c r="BD197" i="1" s="1"/>
  <c r="AV198" i="1"/>
  <c r="BC198" i="1" s="1"/>
  <c r="BD198" i="1" s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8" i="1"/>
  <c r="AS11" i="1"/>
  <c r="AS10" i="1"/>
  <c r="AQ10" i="1"/>
  <c r="AR10" i="1"/>
  <c r="AQ11" i="1"/>
  <c r="AR11" i="1"/>
  <c r="AM12" i="1"/>
  <c r="AT12" i="1" s="1"/>
  <c r="AU12" i="1" s="1"/>
  <c r="AM13" i="1"/>
  <c r="AT13" i="1" s="1"/>
  <c r="AU13" i="1" s="1"/>
  <c r="AM14" i="1"/>
  <c r="AT14" i="1" s="1"/>
  <c r="AU14" i="1" s="1"/>
  <c r="AM15" i="1"/>
  <c r="AT15" i="1" s="1"/>
  <c r="AU15" i="1" s="1"/>
  <c r="AM16" i="1"/>
  <c r="AT16" i="1" s="1"/>
  <c r="AU16" i="1" s="1"/>
  <c r="AM17" i="1"/>
  <c r="AT17" i="1" s="1"/>
  <c r="AU17" i="1" s="1"/>
  <c r="AM18" i="1"/>
  <c r="AT18" i="1" s="1"/>
  <c r="AU18" i="1" s="1"/>
  <c r="AM19" i="1"/>
  <c r="AT19" i="1" s="1"/>
  <c r="AU19" i="1" s="1"/>
  <c r="AM20" i="1"/>
  <c r="AT20" i="1" s="1"/>
  <c r="AU20" i="1" s="1"/>
  <c r="AM21" i="1"/>
  <c r="AT21" i="1" s="1"/>
  <c r="AU21" i="1" s="1"/>
  <c r="AM22" i="1"/>
  <c r="AM23" i="1"/>
  <c r="AM24" i="1"/>
  <c r="AT24" i="1" s="1"/>
  <c r="AU24" i="1" s="1"/>
  <c r="AM25" i="1"/>
  <c r="AT25" i="1" s="1"/>
  <c r="AU25" i="1" s="1"/>
  <c r="AM26" i="1"/>
  <c r="AT26" i="1" s="1"/>
  <c r="AU26" i="1" s="1"/>
  <c r="AM27" i="1"/>
  <c r="AT27" i="1" s="1"/>
  <c r="AU27" i="1" s="1"/>
  <c r="AM28" i="1"/>
  <c r="AT28" i="1" s="1"/>
  <c r="AU28" i="1" s="1"/>
  <c r="AM29" i="1"/>
  <c r="AT29" i="1" s="1"/>
  <c r="AU29" i="1" s="1"/>
  <c r="AM30" i="1"/>
  <c r="AT30" i="1" s="1"/>
  <c r="AU30" i="1" s="1"/>
  <c r="AM31" i="1"/>
  <c r="AT31" i="1" s="1"/>
  <c r="AU31" i="1" s="1"/>
  <c r="AM32" i="1"/>
  <c r="AT32" i="1" s="1"/>
  <c r="AU32" i="1" s="1"/>
  <c r="AM33" i="1"/>
  <c r="AT33" i="1" s="1"/>
  <c r="AU33" i="1" s="1"/>
  <c r="AM34" i="1"/>
  <c r="AM35" i="1"/>
  <c r="AT35" i="1" s="1"/>
  <c r="AU35" i="1" s="1"/>
  <c r="AM36" i="1"/>
  <c r="AT36" i="1" s="1"/>
  <c r="AU36" i="1" s="1"/>
  <c r="AM37" i="1"/>
  <c r="AT37" i="1" s="1"/>
  <c r="AU37" i="1" s="1"/>
  <c r="AM38" i="1"/>
  <c r="AT38" i="1" s="1"/>
  <c r="AU38" i="1" s="1"/>
  <c r="AM39" i="1"/>
  <c r="AT39" i="1" s="1"/>
  <c r="AU39" i="1" s="1"/>
  <c r="AM40" i="1"/>
  <c r="AT40" i="1" s="1"/>
  <c r="AU40" i="1" s="1"/>
  <c r="AM41" i="1"/>
  <c r="AT41" i="1" s="1"/>
  <c r="AU41" i="1" s="1"/>
  <c r="AM42" i="1"/>
  <c r="AT42" i="1" s="1"/>
  <c r="AU42" i="1" s="1"/>
  <c r="AM43" i="1"/>
  <c r="AT43" i="1" s="1"/>
  <c r="AU43" i="1" s="1"/>
  <c r="AM44" i="1"/>
  <c r="AT44" i="1" s="1"/>
  <c r="AU44" i="1" s="1"/>
  <c r="AM45" i="1"/>
  <c r="AT45" i="1" s="1"/>
  <c r="AU45" i="1" s="1"/>
  <c r="AM46" i="1"/>
  <c r="AT46" i="1" s="1"/>
  <c r="AU46" i="1" s="1"/>
  <c r="AM47" i="1"/>
  <c r="AT47" i="1" s="1"/>
  <c r="AU47" i="1" s="1"/>
  <c r="AM48" i="1"/>
  <c r="AT48" i="1" s="1"/>
  <c r="AU48" i="1" s="1"/>
  <c r="AM49" i="1"/>
  <c r="AT49" i="1" s="1"/>
  <c r="AU49" i="1" s="1"/>
  <c r="AM50" i="1"/>
  <c r="AT50" i="1" s="1"/>
  <c r="AU50" i="1" s="1"/>
  <c r="AM51" i="1"/>
  <c r="AT51" i="1" s="1"/>
  <c r="AU51" i="1" s="1"/>
  <c r="AM52" i="1"/>
  <c r="AT52" i="1" s="1"/>
  <c r="AU52" i="1" s="1"/>
  <c r="AM53" i="1"/>
  <c r="AT53" i="1" s="1"/>
  <c r="AU53" i="1" s="1"/>
  <c r="AM54" i="1"/>
  <c r="AM55" i="1"/>
  <c r="AM56" i="1"/>
  <c r="AT56" i="1" s="1"/>
  <c r="AU56" i="1" s="1"/>
  <c r="AM57" i="1"/>
  <c r="AT57" i="1" s="1"/>
  <c r="AU57" i="1" s="1"/>
  <c r="AM58" i="1"/>
  <c r="AT58" i="1" s="1"/>
  <c r="AU58" i="1" s="1"/>
  <c r="AM59" i="1"/>
  <c r="AT59" i="1" s="1"/>
  <c r="AU59" i="1" s="1"/>
  <c r="AM60" i="1"/>
  <c r="AT60" i="1" s="1"/>
  <c r="AU60" i="1" s="1"/>
  <c r="AM61" i="1"/>
  <c r="AT61" i="1" s="1"/>
  <c r="AU61" i="1" s="1"/>
  <c r="AM62" i="1"/>
  <c r="AT62" i="1" s="1"/>
  <c r="AU62" i="1" s="1"/>
  <c r="AM63" i="1"/>
  <c r="AT63" i="1" s="1"/>
  <c r="AU63" i="1" s="1"/>
  <c r="AM64" i="1"/>
  <c r="AT64" i="1" s="1"/>
  <c r="AU64" i="1" s="1"/>
  <c r="AM65" i="1"/>
  <c r="AT65" i="1" s="1"/>
  <c r="AU65" i="1" s="1"/>
  <c r="AM66" i="1"/>
  <c r="AM67" i="1"/>
  <c r="AT67" i="1" s="1"/>
  <c r="AU67" i="1" s="1"/>
  <c r="AM68" i="1"/>
  <c r="AT68" i="1" s="1"/>
  <c r="AU68" i="1" s="1"/>
  <c r="AM69" i="1"/>
  <c r="AT69" i="1" s="1"/>
  <c r="AU69" i="1" s="1"/>
  <c r="AM70" i="1"/>
  <c r="AT70" i="1" s="1"/>
  <c r="AU70" i="1" s="1"/>
  <c r="AM71" i="1"/>
  <c r="AT71" i="1" s="1"/>
  <c r="AU71" i="1" s="1"/>
  <c r="AM72" i="1"/>
  <c r="AT72" i="1" s="1"/>
  <c r="AU72" i="1" s="1"/>
  <c r="AM73" i="1"/>
  <c r="AT73" i="1" s="1"/>
  <c r="AU73" i="1" s="1"/>
  <c r="AM74" i="1"/>
  <c r="AT74" i="1" s="1"/>
  <c r="AU74" i="1" s="1"/>
  <c r="AM75" i="1"/>
  <c r="AT75" i="1" s="1"/>
  <c r="AU75" i="1" s="1"/>
  <c r="AM76" i="1"/>
  <c r="AT76" i="1" s="1"/>
  <c r="AU76" i="1" s="1"/>
  <c r="AM77" i="1"/>
  <c r="AT77" i="1" s="1"/>
  <c r="AU77" i="1" s="1"/>
  <c r="AM78" i="1"/>
  <c r="AT78" i="1" s="1"/>
  <c r="AU78" i="1" s="1"/>
  <c r="AM79" i="1"/>
  <c r="AT79" i="1" s="1"/>
  <c r="AU79" i="1" s="1"/>
  <c r="AM80" i="1"/>
  <c r="AT80" i="1" s="1"/>
  <c r="AU80" i="1" s="1"/>
  <c r="AM81" i="1"/>
  <c r="AT81" i="1" s="1"/>
  <c r="AU81" i="1" s="1"/>
  <c r="AM82" i="1"/>
  <c r="AT82" i="1" s="1"/>
  <c r="AU82" i="1" s="1"/>
  <c r="AM83" i="1"/>
  <c r="AT83" i="1" s="1"/>
  <c r="AU83" i="1" s="1"/>
  <c r="AM84" i="1"/>
  <c r="AT84" i="1" s="1"/>
  <c r="AU84" i="1" s="1"/>
  <c r="AM85" i="1"/>
  <c r="AT85" i="1" s="1"/>
  <c r="AU85" i="1" s="1"/>
  <c r="AM86" i="1"/>
  <c r="AM87" i="1"/>
  <c r="AM88" i="1"/>
  <c r="AT88" i="1" s="1"/>
  <c r="AU88" i="1" s="1"/>
  <c r="AM89" i="1"/>
  <c r="AT89" i="1" s="1"/>
  <c r="AU89" i="1" s="1"/>
  <c r="AM90" i="1"/>
  <c r="AT90" i="1" s="1"/>
  <c r="AU90" i="1" s="1"/>
  <c r="AM91" i="1"/>
  <c r="AT91" i="1" s="1"/>
  <c r="AU91" i="1" s="1"/>
  <c r="AM92" i="1"/>
  <c r="AT92" i="1" s="1"/>
  <c r="AU92" i="1" s="1"/>
  <c r="AM93" i="1"/>
  <c r="AT93" i="1" s="1"/>
  <c r="AU93" i="1" s="1"/>
  <c r="AM94" i="1"/>
  <c r="AT94" i="1" s="1"/>
  <c r="AU94" i="1" s="1"/>
  <c r="AM95" i="1"/>
  <c r="AT95" i="1" s="1"/>
  <c r="AU95" i="1" s="1"/>
  <c r="AM96" i="1"/>
  <c r="AT96" i="1" s="1"/>
  <c r="AU96" i="1" s="1"/>
  <c r="AM97" i="1"/>
  <c r="AT97" i="1" s="1"/>
  <c r="AU97" i="1" s="1"/>
  <c r="AM98" i="1"/>
  <c r="AM99" i="1"/>
  <c r="AT99" i="1" s="1"/>
  <c r="AU99" i="1" s="1"/>
  <c r="AM100" i="1"/>
  <c r="AT100" i="1" s="1"/>
  <c r="AU100" i="1" s="1"/>
  <c r="AM101" i="1"/>
  <c r="AT101" i="1" s="1"/>
  <c r="AU101" i="1" s="1"/>
  <c r="AM102" i="1"/>
  <c r="AT102" i="1" s="1"/>
  <c r="AU102" i="1" s="1"/>
  <c r="AM103" i="1"/>
  <c r="AT103" i="1" s="1"/>
  <c r="AU103" i="1" s="1"/>
  <c r="AM104" i="1"/>
  <c r="AT104" i="1" s="1"/>
  <c r="AU104" i="1" s="1"/>
  <c r="AM105" i="1"/>
  <c r="AT105" i="1" s="1"/>
  <c r="AU105" i="1" s="1"/>
  <c r="AM106" i="1"/>
  <c r="AT106" i="1" s="1"/>
  <c r="AU106" i="1" s="1"/>
  <c r="AM107" i="1"/>
  <c r="AT107" i="1" s="1"/>
  <c r="AU107" i="1" s="1"/>
  <c r="AM108" i="1"/>
  <c r="AT108" i="1" s="1"/>
  <c r="AU108" i="1" s="1"/>
  <c r="AM109" i="1"/>
  <c r="AT109" i="1" s="1"/>
  <c r="AU109" i="1" s="1"/>
  <c r="AM110" i="1"/>
  <c r="AT110" i="1" s="1"/>
  <c r="AU110" i="1" s="1"/>
  <c r="AM111" i="1"/>
  <c r="AT111" i="1" s="1"/>
  <c r="AU111" i="1" s="1"/>
  <c r="AM112" i="1"/>
  <c r="AT112" i="1" s="1"/>
  <c r="AU112" i="1" s="1"/>
  <c r="AM113" i="1"/>
  <c r="AT113" i="1" s="1"/>
  <c r="AU113" i="1" s="1"/>
  <c r="AM114" i="1"/>
  <c r="AT114" i="1" s="1"/>
  <c r="AU114" i="1" s="1"/>
  <c r="AM115" i="1"/>
  <c r="AT115" i="1" s="1"/>
  <c r="AU115" i="1" s="1"/>
  <c r="AM116" i="1"/>
  <c r="AT116" i="1" s="1"/>
  <c r="AU116" i="1" s="1"/>
  <c r="AM117" i="1"/>
  <c r="AT117" i="1" s="1"/>
  <c r="AU117" i="1" s="1"/>
  <c r="AM118" i="1"/>
  <c r="AM119" i="1"/>
  <c r="AM120" i="1"/>
  <c r="AT120" i="1" s="1"/>
  <c r="AU120" i="1" s="1"/>
  <c r="AM121" i="1"/>
  <c r="AT121" i="1" s="1"/>
  <c r="AU121" i="1" s="1"/>
  <c r="AM122" i="1"/>
  <c r="AT122" i="1" s="1"/>
  <c r="AU122" i="1" s="1"/>
  <c r="AM123" i="1"/>
  <c r="AM124" i="1"/>
  <c r="AT124" i="1" s="1"/>
  <c r="AU124" i="1" s="1"/>
  <c r="AM125" i="1"/>
  <c r="AM126" i="1"/>
  <c r="AM127" i="1"/>
  <c r="AM128" i="1"/>
  <c r="AT128" i="1" s="1"/>
  <c r="AU128" i="1" s="1"/>
  <c r="AM129" i="1"/>
  <c r="AM130" i="1"/>
  <c r="AM131" i="1"/>
  <c r="AM132" i="1"/>
  <c r="AT132" i="1" s="1"/>
  <c r="AU132" i="1" s="1"/>
  <c r="AM133" i="1"/>
  <c r="AM134" i="1"/>
  <c r="AM135" i="1"/>
  <c r="AM136" i="1"/>
  <c r="AT136" i="1" s="1"/>
  <c r="AU136" i="1" s="1"/>
  <c r="AM137" i="1"/>
  <c r="AM138" i="1"/>
  <c r="AM139" i="1"/>
  <c r="AM140" i="1"/>
  <c r="AT140" i="1" s="1"/>
  <c r="AU140" i="1" s="1"/>
  <c r="AM141" i="1"/>
  <c r="AM142" i="1"/>
  <c r="AM143" i="1"/>
  <c r="AM144" i="1"/>
  <c r="AT144" i="1" s="1"/>
  <c r="AU144" i="1" s="1"/>
  <c r="AM145" i="1"/>
  <c r="AM146" i="1"/>
  <c r="AM147" i="1"/>
  <c r="AM148" i="1"/>
  <c r="AT148" i="1" s="1"/>
  <c r="AU148" i="1" s="1"/>
  <c r="AM149" i="1"/>
  <c r="AM150" i="1"/>
  <c r="AM151" i="1"/>
  <c r="AM152" i="1"/>
  <c r="AT152" i="1" s="1"/>
  <c r="AU152" i="1" s="1"/>
  <c r="AM153" i="1"/>
  <c r="AM154" i="1"/>
  <c r="AM155" i="1"/>
  <c r="AM156" i="1"/>
  <c r="AT156" i="1" s="1"/>
  <c r="AU156" i="1" s="1"/>
  <c r="AM157" i="1"/>
  <c r="AM158" i="1"/>
  <c r="AM159" i="1"/>
  <c r="AM160" i="1"/>
  <c r="AT160" i="1" s="1"/>
  <c r="AU160" i="1" s="1"/>
  <c r="AM161" i="1"/>
  <c r="AM162" i="1"/>
  <c r="AM163" i="1"/>
  <c r="AM164" i="1"/>
  <c r="AT164" i="1" s="1"/>
  <c r="AU164" i="1" s="1"/>
  <c r="AM165" i="1"/>
  <c r="AM166" i="1"/>
  <c r="AM167" i="1"/>
  <c r="AM168" i="1"/>
  <c r="AT168" i="1" s="1"/>
  <c r="AU168" i="1" s="1"/>
  <c r="AM169" i="1"/>
  <c r="AM170" i="1"/>
  <c r="AM171" i="1"/>
  <c r="AM172" i="1"/>
  <c r="AT172" i="1" s="1"/>
  <c r="AU172" i="1" s="1"/>
  <c r="AM173" i="1"/>
  <c r="AM174" i="1"/>
  <c r="AM175" i="1"/>
  <c r="AM176" i="1"/>
  <c r="AT176" i="1" s="1"/>
  <c r="AU176" i="1" s="1"/>
  <c r="AM177" i="1"/>
  <c r="AM178" i="1"/>
  <c r="AM179" i="1"/>
  <c r="AM180" i="1"/>
  <c r="AT180" i="1" s="1"/>
  <c r="AU180" i="1" s="1"/>
  <c r="AM181" i="1"/>
  <c r="AM182" i="1"/>
  <c r="AM183" i="1"/>
  <c r="AM184" i="1"/>
  <c r="AT184" i="1" s="1"/>
  <c r="AU184" i="1" s="1"/>
  <c r="AM185" i="1"/>
  <c r="AM186" i="1"/>
  <c r="AM187" i="1"/>
  <c r="AM188" i="1"/>
  <c r="AT188" i="1" s="1"/>
  <c r="AU188" i="1" s="1"/>
  <c r="AM189" i="1"/>
  <c r="AM190" i="1"/>
  <c r="AM191" i="1"/>
  <c r="AM192" i="1"/>
  <c r="AT192" i="1" s="1"/>
  <c r="AU192" i="1" s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9" i="1"/>
  <c r="AT9" i="1" s="1"/>
  <c r="AU9" i="1" s="1"/>
  <c r="AM8" i="1"/>
  <c r="AJ11" i="1"/>
  <c r="AJ10" i="1"/>
  <c r="AH10" i="1"/>
  <c r="AI10" i="1"/>
  <c r="AH11" i="1"/>
  <c r="AI11" i="1"/>
  <c r="AD9" i="1"/>
  <c r="AD12" i="1"/>
  <c r="AD13" i="1"/>
  <c r="AK13" i="1" s="1"/>
  <c r="AL13" i="1" s="1"/>
  <c r="AD14" i="1"/>
  <c r="AK14" i="1" s="1"/>
  <c r="AL14" i="1" s="1"/>
  <c r="AD15" i="1"/>
  <c r="AK15" i="1" s="1"/>
  <c r="AL15" i="1" s="1"/>
  <c r="AD16" i="1"/>
  <c r="AK16" i="1" s="1"/>
  <c r="AL16" i="1" s="1"/>
  <c r="AD17" i="1"/>
  <c r="AK17" i="1" s="1"/>
  <c r="AL17" i="1" s="1"/>
  <c r="AD18" i="1"/>
  <c r="AD19" i="1"/>
  <c r="AK19" i="1" s="1"/>
  <c r="AL19" i="1" s="1"/>
  <c r="AD20" i="1"/>
  <c r="AK20" i="1" s="1"/>
  <c r="AL20" i="1" s="1"/>
  <c r="AD21" i="1"/>
  <c r="AK21" i="1" s="1"/>
  <c r="AL21" i="1" s="1"/>
  <c r="AD22" i="1"/>
  <c r="AD23" i="1"/>
  <c r="AD24" i="1"/>
  <c r="AK24" i="1" s="1"/>
  <c r="AL24" i="1" s="1"/>
  <c r="AD25" i="1"/>
  <c r="AK25" i="1" s="1"/>
  <c r="AL25" i="1" s="1"/>
  <c r="AD26" i="1"/>
  <c r="AK26" i="1" s="1"/>
  <c r="AL26" i="1" s="1"/>
  <c r="AD27" i="1"/>
  <c r="AK27" i="1" s="1"/>
  <c r="AL27" i="1" s="1"/>
  <c r="AD28" i="1"/>
  <c r="AK28" i="1" s="1"/>
  <c r="AL28" i="1" s="1"/>
  <c r="AD29" i="1"/>
  <c r="AK29" i="1" s="1"/>
  <c r="AL29" i="1" s="1"/>
  <c r="AD30" i="1"/>
  <c r="AK30" i="1" s="1"/>
  <c r="AL30" i="1" s="1"/>
  <c r="AD31" i="1"/>
  <c r="AK31" i="1" s="1"/>
  <c r="AL31" i="1" s="1"/>
  <c r="AD32" i="1"/>
  <c r="AK32" i="1" s="1"/>
  <c r="AL32" i="1" s="1"/>
  <c r="AD33" i="1"/>
  <c r="AK33" i="1" s="1"/>
  <c r="AL33" i="1" s="1"/>
  <c r="AD34" i="1"/>
  <c r="AD35" i="1"/>
  <c r="AK35" i="1" s="1"/>
  <c r="AL35" i="1" s="1"/>
  <c r="AD36" i="1"/>
  <c r="AK36" i="1" s="1"/>
  <c r="AL36" i="1" s="1"/>
  <c r="AD37" i="1"/>
  <c r="AK37" i="1" s="1"/>
  <c r="AL37" i="1" s="1"/>
  <c r="AD38" i="1"/>
  <c r="AK38" i="1" s="1"/>
  <c r="AL38" i="1" s="1"/>
  <c r="AD39" i="1"/>
  <c r="AK39" i="1" s="1"/>
  <c r="AL39" i="1" s="1"/>
  <c r="AD40" i="1"/>
  <c r="AK40" i="1" s="1"/>
  <c r="AL40" i="1" s="1"/>
  <c r="AD41" i="1"/>
  <c r="AK41" i="1" s="1"/>
  <c r="AL41" i="1" s="1"/>
  <c r="AD42" i="1"/>
  <c r="AK42" i="1" s="1"/>
  <c r="AL42" i="1" s="1"/>
  <c r="AD43" i="1"/>
  <c r="AD44" i="1"/>
  <c r="AD45" i="1"/>
  <c r="AK45" i="1" s="1"/>
  <c r="AL45" i="1" s="1"/>
  <c r="AD46" i="1"/>
  <c r="AK46" i="1" s="1"/>
  <c r="AL46" i="1" s="1"/>
  <c r="AD47" i="1"/>
  <c r="AK47" i="1" s="1"/>
  <c r="AL47" i="1" s="1"/>
  <c r="AD48" i="1"/>
  <c r="AK48" i="1" s="1"/>
  <c r="AL48" i="1" s="1"/>
  <c r="AD49" i="1"/>
  <c r="AK49" i="1" s="1"/>
  <c r="AL49" i="1" s="1"/>
  <c r="AD50" i="1"/>
  <c r="AD51" i="1"/>
  <c r="AK51" i="1" s="1"/>
  <c r="AL51" i="1" s="1"/>
  <c r="AD52" i="1"/>
  <c r="AK52" i="1" s="1"/>
  <c r="AL52" i="1" s="1"/>
  <c r="AD53" i="1"/>
  <c r="AK53" i="1" s="1"/>
  <c r="AL53" i="1" s="1"/>
  <c r="AD54" i="1"/>
  <c r="AD55" i="1"/>
  <c r="AD56" i="1"/>
  <c r="AK56" i="1" s="1"/>
  <c r="AL56" i="1" s="1"/>
  <c r="AD57" i="1"/>
  <c r="AK57" i="1" s="1"/>
  <c r="AL57" i="1" s="1"/>
  <c r="AD58" i="1"/>
  <c r="AK58" i="1" s="1"/>
  <c r="AL58" i="1" s="1"/>
  <c r="AD59" i="1"/>
  <c r="AK59" i="1" s="1"/>
  <c r="AL59" i="1" s="1"/>
  <c r="AD60" i="1"/>
  <c r="AK60" i="1" s="1"/>
  <c r="AL60" i="1" s="1"/>
  <c r="AD61" i="1"/>
  <c r="AK61" i="1" s="1"/>
  <c r="AL61" i="1" s="1"/>
  <c r="AD62" i="1"/>
  <c r="AK62" i="1" s="1"/>
  <c r="AL62" i="1" s="1"/>
  <c r="AD63" i="1"/>
  <c r="AK63" i="1" s="1"/>
  <c r="AL63" i="1" s="1"/>
  <c r="AD64" i="1"/>
  <c r="AK64" i="1" s="1"/>
  <c r="AL64" i="1" s="1"/>
  <c r="AD65" i="1"/>
  <c r="AK65" i="1" s="1"/>
  <c r="AL65" i="1" s="1"/>
  <c r="AD66" i="1"/>
  <c r="AD67" i="1"/>
  <c r="AK67" i="1" s="1"/>
  <c r="AL67" i="1" s="1"/>
  <c r="AD68" i="1"/>
  <c r="AK68" i="1" s="1"/>
  <c r="AL68" i="1" s="1"/>
  <c r="AD69" i="1"/>
  <c r="AK69" i="1" s="1"/>
  <c r="AL69" i="1" s="1"/>
  <c r="AD70" i="1"/>
  <c r="AK70" i="1" s="1"/>
  <c r="AL70" i="1" s="1"/>
  <c r="AD71" i="1"/>
  <c r="AK71" i="1" s="1"/>
  <c r="AL71" i="1" s="1"/>
  <c r="AD72" i="1"/>
  <c r="AK72" i="1" s="1"/>
  <c r="AL72" i="1" s="1"/>
  <c r="AD73" i="1"/>
  <c r="AK73" i="1" s="1"/>
  <c r="AL73" i="1" s="1"/>
  <c r="AD74" i="1"/>
  <c r="AK74" i="1" s="1"/>
  <c r="AL74" i="1" s="1"/>
  <c r="AD75" i="1"/>
  <c r="AD76" i="1"/>
  <c r="AD77" i="1"/>
  <c r="AK77" i="1" s="1"/>
  <c r="AL77" i="1" s="1"/>
  <c r="AD78" i="1"/>
  <c r="AK78" i="1" s="1"/>
  <c r="AL78" i="1" s="1"/>
  <c r="AD79" i="1"/>
  <c r="AK79" i="1" s="1"/>
  <c r="AL79" i="1" s="1"/>
  <c r="AD80" i="1"/>
  <c r="AK80" i="1" s="1"/>
  <c r="AL80" i="1" s="1"/>
  <c r="AD81" i="1"/>
  <c r="AK81" i="1" s="1"/>
  <c r="AL81" i="1" s="1"/>
  <c r="AD82" i="1"/>
  <c r="AD83" i="1"/>
  <c r="AK83" i="1" s="1"/>
  <c r="AL83" i="1" s="1"/>
  <c r="AD84" i="1"/>
  <c r="AK84" i="1" s="1"/>
  <c r="AL84" i="1" s="1"/>
  <c r="AD85" i="1"/>
  <c r="AK85" i="1" s="1"/>
  <c r="AL85" i="1" s="1"/>
  <c r="AD86" i="1"/>
  <c r="AD87" i="1"/>
  <c r="AD88" i="1"/>
  <c r="AK88" i="1" s="1"/>
  <c r="AL88" i="1" s="1"/>
  <c r="AD89" i="1"/>
  <c r="AK89" i="1" s="1"/>
  <c r="AL89" i="1" s="1"/>
  <c r="AD90" i="1"/>
  <c r="AK90" i="1" s="1"/>
  <c r="AL90" i="1" s="1"/>
  <c r="AD91" i="1"/>
  <c r="AK91" i="1" s="1"/>
  <c r="AL91" i="1" s="1"/>
  <c r="AD92" i="1"/>
  <c r="AK92" i="1" s="1"/>
  <c r="AL92" i="1" s="1"/>
  <c r="AD93" i="1"/>
  <c r="AK93" i="1" s="1"/>
  <c r="AL93" i="1" s="1"/>
  <c r="AD94" i="1"/>
  <c r="AK94" i="1" s="1"/>
  <c r="AL94" i="1" s="1"/>
  <c r="AD95" i="1"/>
  <c r="AK95" i="1" s="1"/>
  <c r="AL95" i="1" s="1"/>
  <c r="AD96" i="1"/>
  <c r="AK96" i="1" s="1"/>
  <c r="AL96" i="1" s="1"/>
  <c r="AD97" i="1"/>
  <c r="AK97" i="1" s="1"/>
  <c r="AL97" i="1" s="1"/>
  <c r="AD98" i="1"/>
  <c r="AD99" i="1"/>
  <c r="AK99" i="1" s="1"/>
  <c r="AL99" i="1" s="1"/>
  <c r="AD100" i="1"/>
  <c r="AK100" i="1" s="1"/>
  <c r="AL100" i="1" s="1"/>
  <c r="AD101" i="1"/>
  <c r="AK101" i="1" s="1"/>
  <c r="AL101" i="1" s="1"/>
  <c r="AD102" i="1"/>
  <c r="AK102" i="1" s="1"/>
  <c r="AL102" i="1" s="1"/>
  <c r="AD103" i="1"/>
  <c r="AK103" i="1" s="1"/>
  <c r="AL103" i="1" s="1"/>
  <c r="AD104" i="1"/>
  <c r="AK104" i="1" s="1"/>
  <c r="AL104" i="1" s="1"/>
  <c r="AD105" i="1"/>
  <c r="AK105" i="1" s="1"/>
  <c r="AL105" i="1" s="1"/>
  <c r="AD106" i="1"/>
  <c r="AK106" i="1" s="1"/>
  <c r="AL106" i="1" s="1"/>
  <c r="AD107" i="1"/>
  <c r="AD108" i="1"/>
  <c r="AD109" i="1"/>
  <c r="AK109" i="1" s="1"/>
  <c r="AL109" i="1" s="1"/>
  <c r="AD110" i="1"/>
  <c r="AK110" i="1" s="1"/>
  <c r="AL110" i="1" s="1"/>
  <c r="AD111" i="1"/>
  <c r="AK111" i="1" s="1"/>
  <c r="AL111" i="1" s="1"/>
  <c r="AD112" i="1"/>
  <c r="AK112" i="1" s="1"/>
  <c r="AL112" i="1" s="1"/>
  <c r="AD113" i="1"/>
  <c r="AK113" i="1" s="1"/>
  <c r="AL113" i="1" s="1"/>
  <c r="AD114" i="1"/>
  <c r="AD115" i="1"/>
  <c r="AK115" i="1" s="1"/>
  <c r="AL115" i="1" s="1"/>
  <c r="AD116" i="1"/>
  <c r="AK116" i="1" s="1"/>
  <c r="AL116" i="1" s="1"/>
  <c r="AD117" i="1"/>
  <c r="AK117" i="1" s="1"/>
  <c r="AL117" i="1" s="1"/>
  <c r="AD118" i="1"/>
  <c r="AD119" i="1"/>
  <c r="AD120" i="1"/>
  <c r="AK120" i="1" s="1"/>
  <c r="AL120" i="1" s="1"/>
  <c r="AD121" i="1"/>
  <c r="AK121" i="1" s="1"/>
  <c r="AL121" i="1" s="1"/>
  <c r="AD122" i="1"/>
  <c r="AK122" i="1" s="1"/>
  <c r="AL122" i="1" s="1"/>
  <c r="AD123" i="1"/>
  <c r="AK123" i="1" s="1"/>
  <c r="AL123" i="1" s="1"/>
  <c r="AD124" i="1"/>
  <c r="AK124" i="1" s="1"/>
  <c r="AL124" i="1" s="1"/>
  <c r="AD125" i="1"/>
  <c r="AK125" i="1" s="1"/>
  <c r="AL125" i="1" s="1"/>
  <c r="AD126" i="1"/>
  <c r="AK126" i="1" s="1"/>
  <c r="AL126" i="1" s="1"/>
  <c r="AD127" i="1"/>
  <c r="AK127" i="1" s="1"/>
  <c r="AL127" i="1" s="1"/>
  <c r="AD128" i="1"/>
  <c r="AD129" i="1"/>
  <c r="AK129" i="1" s="1"/>
  <c r="AL129" i="1" s="1"/>
  <c r="AD130" i="1"/>
  <c r="AD131" i="1"/>
  <c r="AD132" i="1"/>
  <c r="AD133" i="1"/>
  <c r="AK133" i="1" s="1"/>
  <c r="AL133" i="1" s="1"/>
  <c r="AD134" i="1"/>
  <c r="AK134" i="1" s="1"/>
  <c r="AL134" i="1" s="1"/>
  <c r="AD135" i="1"/>
  <c r="AK135" i="1" s="1"/>
  <c r="AL135" i="1" s="1"/>
  <c r="AD136" i="1"/>
  <c r="AD137" i="1"/>
  <c r="AK137" i="1" s="1"/>
  <c r="AL137" i="1" s="1"/>
  <c r="AD138" i="1"/>
  <c r="AD139" i="1"/>
  <c r="AD140" i="1"/>
  <c r="AD141" i="1"/>
  <c r="AK141" i="1" s="1"/>
  <c r="AL141" i="1" s="1"/>
  <c r="AD142" i="1"/>
  <c r="AK142" i="1" s="1"/>
  <c r="AL142" i="1" s="1"/>
  <c r="AD143" i="1"/>
  <c r="AK143" i="1" s="1"/>
  <c r="AL143" i="1" s="1"/>
  <c r="AD144" i="1"/>
  <c r="AD145" i="1"/>
  <c r="AK145" i="1" s="1"/>
  <c r="AL145" i="1" s="1"/>
  <c r="AD146" i="1"/>
  <c r="AD147" i="1"/>
  <c r="AD148" i="1"/>
  <c r="AD149" i="1"/>
  <c r="AK149" i="1" s="1"/>
  <c r="AL149" i="1" s="1"/>
  <c r="AD150" i="1"/>
  <c r="AK150" i="1" s="1"/>
  <c r="AL150" i="1" s="1"/>
  <c r="AD151" i="1"/>
  <c r="AK151" i="1" s="1"/>
  <c r="AL151" i="1" s="1"/>
  <c r="AD152" i="1"/>
  <c r="AD153" i="1"/>
  <c r="AK153" i="1" s="1"/>
  <c r="AL153" i="1" s="1"/>
  <c r="AD154" i="1"/>
  <c r="AD155" i="1"/>
  <c r="AD156" i="1"/>
  <c r="AD157" i="1"/>
  <c r="AK157" i="1" s="1"/>
  <c r="AL157" i="1" s="1"/>
  <c r="AD158" i="1"/>
  <c r="AK158" i="1" s="1"/>
  <c r="AL158" i="1" s="1"/>
  <c r="AD159" i="1"/>
  <c r="AK159" i="1" s="1"/>
  <c r="AL159" i="1" s="1"/>
  <c r="AD160" i="1"/>
  <c r="AD161" i="1"/>
  <c r="AK161" i="1" s="1"/>
  <c r="AL161" i="1" s="1"/>
  <c r="AD162" i="1"/>
  <c r="AD163" i="1"/>
  <c r="AD164" i="1"/>
  <c r="AD165" i="1"/>
  <c r="AK165" i="1" s="1"/>
  <c r="AL165" i="1" s="1"/>
  <c r="AD166" i="1"/>
  <c r="AK166" i="1" s="1"/>
  <c r="AL166" i="1" s="1"/>
  <c r="AD167" i="1"/>
  <c r="AK167" i="1" s="1"/>
  <c r="AL167" i="1" s="1"/>
  <c r="AD168" i="1"/>
  <c r="AD169" i="1"/>
  <c r="AK169" i="1" s="1"/>
  <c r="AL169" i="1" s="1"/>
  <c r="AD170" i="1"/>
  <c r="AD171" i="1"/>
  <c r="AD172" i="1"/>
  <c r="AD173" i="1"/>
  <c r="AK173" i="1" s="1"/>
  <c r="AL173" i="1" s="1"/>
  <c r="AD174" i="1"/>
  <c r="AK174" i="1" s="1"/>
  <c r="AL174" i="1" s="1"/>
  <c r="AD175" i="1"/>
  <c r="AK175" i="1" s="1"/>
  <c r="AL175" i="1" s="1"/>
  <c r="AD176" i="1"/>
  <c r="AD177" i="1"/>
  <c r="AK177" i="1" s="1"/>
  <c r="AL177" i="1" s="1"/>
  <c r="AD178" i="1"/>
  <c r="AD179" i="1"/>
  <c r="AD180" i="1"/>
  <c r="AD181" i="1"/>
  <c r="AD182" i="1"/>
  <c r="AK182" i="1" s="1"/>
  <c r="AL182" i="1" s="1"/>
  <c r="AD183" i="1"/>
  <c r="AK183" i="1" s="1"/>
  <c r="AL183" i="1" s="1"/>
  <c r="AD184" i="1"/>
  <c r="AD185" i="1"/>
  <c r="AK185" i="1" s="1"/>
  <c r="AL185" i="1" s="1"/>
  <c r="AD186" i="1"/>
  <c r="AD187" i="1"/>
  <c r="AD188" i="1"/>
  <c r="AD189" i="1"/>
  <c r="AD190" i="1"/>
  <c r="AK190" i="1" s="1"/>
  <c r="AL190" i="1" s="1"/>
  <c r="AD191" i="1"/>
  <c r="AK191" i="1" s="1"/>
  <c r="AL191" i="1" s="1"/>
  <c r="AD192" i="1"/>
  <c r="AD193" i="1"/>
  <c r="AK193" i="1" s="1"/>
  <c r="AL193" i="1" s="1"/>
  <c r="AD194" i="1"/>
  <c r="AD195" i="1"/>
  <c r="AD196" i="1"/>
  <c r="AD197" i="1"/>
  <c r="AD198" i="1"/>
  <c r="AK198" i="1" s="1"/>
  <c r="AL198" i="1" s="1"/>
  <c r="AD199" i="1"/>
  <c r="AK199" i="1" s="1"/>
  <c r="AL199" i="1" s="1"/>
  <c r="AD200" i="1"/>
  <c r="AD201" i="1"/>
  <c r="AK201" i="1" s="1"/>
  <c r="AL201" i="1" s="1"/>
  <c r="AD202" i="1"/>
  <c r="AD203" i="1"/>
  <c r="AD204" i="1"/>
  <c r="AD205" i="1"/>
  <c r="AK205" i="1" s="1"/>
  <c r="AL205" i="1" s="1"/>
  <c r="AD206" i="1"/>
  <c r="AK206" i="1" s="1"/>
  <c r="AL206" i="1" s="1"/>
  <c r="AD207" i="1"/>
  <c r="AK207" i="1" s="1"/>
  <c r="AL207" i="1" s="1"/>
  <c r="AD208" i="1"/>
  <c r="AD209" i="1"/>
  <c r="AK209" i="1" s="1"/>
  <c r="AL209" i="1" s="1"/>
  <c r="AD210" i="1"/>
  <c r="AD211" i="1"/>
  <c r="AD212" i="1"/>
  <c r="AD213" i="1"/>
  <c r="AK213" i="1" s="1"/>
  <c r="AL213" i="1" s="1"/>
  <c r="AD214" i="1"/>
  <c r="AD215" i="1"/>
  <c r="AD216" i="1"/>
  <c r="AD217" i="1"/>
  <c r="AD218" i="1"/>
  <c r="AD219" i="1"/>
  <c r="AD220" i="1"/>
  <c r="AD221" i="1"/>
  <c r="AK221" i="1" s="1"/>
  <c r="AL221" i="1" s="1"/>
  <c r="AD222" i="1"/>
  <c r="AD223" i="1"/>
  <c r="AD224" i="1"/>
  <c r="AD225" i="1"/>
  <c r="AD226" i="1"/>
  <c r="AD227" i="1"/>
  <c r="AD228" i="1"/>
  <c r="AD229" i="1"/>
  <c r="AD230" i="1"/>
  <c r="AD231" i="1"/>
  <c r="AD232" i="1"/>
  <c r="AD233" i="1"/>
  <c r="AD234" i="1"/>
  <c r="AD235" i="1"/>
  <c r="AD236" i="1"/>
  <c r="AD237" i="1"/>
  <c r="AK237" i="1" s="1"/>
  <c r="AL237" i="1" s="1"/>
  <c r="AD238" i="1"/>
  <c r="AD239" i="1"/>
  <c r="AD240" i="1"/>
  <c r="AD241" i="1"/>
  <c r="AD242" i="1"/>
  <c r="AD243" i="1"/>
  <c r="AD8" i="1"/>
  <c r="AA11" i="1"/>
  <c r="AA10" i="1"/>
  <c r="Y10" i="1"/>
  <c r="Z10" i="1"/>
  <c r="Y11" i="1"/>
  <c r="Z11" i="1"/>
  <c r="U13" i="1"/>
  <c r="AB13" i="1" s="1"/>
  <c r="AC13" i="1" s="1"/>
  <c r="U14" i="1"/>
  <c r="AB14" i="1" s="1"/>
  <c r="AC14" i="1" s="1"/>
  <c r="U15" i="1"/>
  <c r="AB15" i="1" s="1"/>
  <c r="AC15" i="1" s="1"/>
  <c r="U16" i="1"/>
  <c r="AB16" i="1" s="1"/>
  <c r="AC16" i="1" s="1"/>
  <c r="U17" i="1"/>
  <c r="AB17" i="1" s="1"/>
  <c r="AC17" i="1" s="1"/>
  <c r="U18" i="1"/>
  <c r="U19" i="1"/>
  <c r="AB19" i="1" s="1"/>
  <c r="AC19" i="1" s="1"/>
  <c r="U20" i="1"/>
  <c r="AB20" i="1" s="1"/>
  <c r="AC20" i="1" s="1"/>
  <c r="U21" i="1"/>
  <c r="AB21" i="1" s="1"/>
  <c r="AC21" i="1" s="1"/>
  <c r="U22" i="1"/>
  <c r="AB22" i="1" s="1"/>
  <c r="AC22" i="1" s="1"/>
  <c r="U23" i="1"/>
  <c r="AB23" i="1" s="1"/>
  <c r="AC23" i="1" s="1"/>
  <c r="U24" i="1"/>
  <c r="AB24" i="1" s="1"/>
  <c r="AC24" i="1" s="1"/>
  <c r="U25" i="1"/>
  <c r="AB25" i="1" s="1"/>
  <c r="AC25" i="1" s="1"/>
  <c r="U26" i="1"/>
  <c r="AB26" i="1" s="1"/>
  <c r="AC26" i="1" s="1"/>
  <c r="U27" i="1"/>
  <c r="AB27" i="1" s="1"/>
  <c r="AC27" i="1" s="1"/>
  <c r="U28" i="1"/>
  <c r="U29" i="1"/>
  <c r="AB29" i="1" s="1"/>
  <c r="AC29" i="1" s="1"/>
  <c r="U30" i="1"/>
  <c r="AB30" i="1" s="1"/>
  <c r="AC30" i="1" s="1"/>
  <c r="U31" i="1"/>
  <c r="AB31" i="1" s="1"/>
  <c r="AC31" i="1" s="1"/>
  <c r="U32" i="1"/>
  <c r="AB32" i="1" s="1"/>
  <c r="AC32" i="1" s="1"/>
  <c r="U33" i="1"/>
  <c r="AB33" i="1" s="1"/>
  <c r="AC33" i="1" s="1"/>
  <c r="U34" i="1"/>
  <c r="AB34" i="1" s="1"/>
  <c r="AC34" i="1" s="1"/>
  <c r="U35" i="1"/>
  <c r="AB35" i="1" s="1"/>
  <c r="AC35" i="1" s="1"/>
  <c r="U36" i="1"/>
  <c r="AB36" i="1" s="1"/>
  <c r="AC36" i="1" s="1"/>
  <c r="U37" i="1"/>
  <c r="AB37" i="1" s="1"/>
  <c r="AC37" i="1" s="1"/>
  <c r="U38" i="1"/>
  <c r="AB38" i="1" s="1"/>
  <c r="AC38" i="1" s="1"/>
  <c r="U39" i="1"/>
  <c r="AB39" i="1" s="1"/>
  <c r="AC39" i="1" s="1"/>
  <c r="U40" i="1"/>
  <c r="AB40" i="1" s="1"/>
  <c r="AC40" i="1" s="1"/>
  <c r="U41" i="1"/>
  <c r="AB41" i="1" s="1"/>
  <c r="AC41" i="1" s="1"/>
  <c r="U42" i="1"/>
  <c r="AB42" i="1" s="1"/>
  <c r="AC42" i="1" s="1"/>
  <c r="U43" i="1"/>
  <c r="AB43" i="1" s="1"/>
  <c r="AC43" i="1" s="1"/>
  <c r="U44" i="1"/>
  <c r="AB44" i="1" s="1"/>
  <c r="AC44" i="1" s="1"/>
  <c r="U45" i="1"/>
  <c r="AB45" i="1" s="1"/>
  <c r="AC45" i="1" s="1"/>
  <c r="U46" i="1"/>
  <c r="AB46" i="1" s="1"/>
  <c r="AC46" i="1" s="1"/>
  <c r="U47" i="1"/>
  <c r="AB47" i="1" s="1"/>
  <c r="AC47" i="1" s="1"/>
  <c r="U48" i="1"/>
  <c r="AB48" i="1" s="1"/>
  <c r="AC48" i="1" s="1"/>
  <c r="U49" i="1"/>
  <c r="AB49" i="1" s="1"/>
  <c r="AC49" i="1" s="1"/>
  <c r="U50" i="1"/>
  <c r="AB50" i="1" s="1"/>
  <c r="AC50" i="1" s="1"/>
  <c r="U51" i="1"/>
  <c r="AB51" i="1" s="1"/>
  <c r="AC51" i="1" s="1"/>
  <c r="U52" i="1"/>
  <c r="AB52" i="1" s="1"/>
  <c r="AC52" i="1" s="1"/>
  <c r="U53" i="1"/>
  <c r="AB53" i="1" s="1"/>
  <c r="AC53" i="1" s="1"/>
  <c r="U54" i="1"/>
  <c r="AB54" i="1" s="1"/>
  <c r="AC54" i="1" s="1"/>
  <c r="U55" i="1"/>
  <c r="AB55" i="1" s="1"/>
  <c r="AC55" i="1" s="1"/>
  <c r="U56" i="1"/>
  <c r="AB56" i="1" s="1"/>
  <c r="AC56" i="1" s="1"/>
  <c r="U57" i="1"/>
  <c r="AB57" i="1" s="1"/>
  <c r="AC57" i="1" s="1"/>
  <c r="U58" i="1"/>
  <c r="AB58" i="1" s="1"/>
  <c r="AC58" i="1" s="1"/>
  <c r="U59" i="1"/>
  <c r="AB59" i="1" s="1"/>
  <c r="AC59" i="1" s="1"/>
  <c r="U60" i="1"/>
  <c r="U61" i="1"/>
  <c r="AB61" i="1" s="1"/>
  <c r="AC61" i="1" s="1"/>
  <c r="U62" i="1"/>
  <c r="AB62" i="1" s="1"/>
  <c r="AC62" i="1" s="1"/>
  <c r="U63" i="1"/>
  <c r="AB63" i="1" s="1"/>
  <c r="AC63" i="1" s="1"/>
  <c r="U64" i="1"/>
  <c r="AB64" i="1" s="1"/>
  <c r="AC64" i="1" s="1"/>
  <c r="U65" i="1"/>
  <c r="AB65" i="1" s="1"/>
  <c r="AC65" i="1" s="1"/>
  <c r="U66" i="1"/>
  <c r="AB66" i="1" s="1"/>
  <c r="AC66" i="1" s="1"/>
  <c r="U67" i="1"/>
  <c r="AB67" i="1" s="1"/>
  <c r="AC67" i="1" s="1"/>
  <c r="U68" i="1"/>
  <c r="AB68" i="1" s="1"/>
  <c r="AC68" i="1" s="1"/>
  <c r="U69" i="1"/>
  <c r="AB69" i="1" s="1"/>
  <c r="AC69" i="1" s="1"/>
  <c r="U70" i="1"/>
  <c r="AB70" i="1" s="1"/>
  <c r="AC70" i="1" s="1"/>
  <c r="U71" i="1"/>
  <c r="AB71" i="1" s="1"/>
  <c r="AC71" i="1" s="1"/>
  <c r="U72" i="1"/>
  <c r="AB72" i="1" s="1"/>
  <c r="AC72" i="1" s="1"/>
  <c r="U73" i="1"/>
  <c r="AB73" i="1" s="1"/>
  <c r="AC73" i="1" s="1"/>
  <c r="U74" i="1"/>
  <c r="AB74" i="1" s="1"/>
  <c r="AC74" i="1" s="1"/>
  <c r="U75" i="1"/>
  <c r="AB75" i="1" s="1"/>
  <c r="AC75" i="1" s="1"/>
  <c r="U76" i="1"/>
  <c r="U77" i="1"/>
  <c r="AB77" i="1" s="1"/>
  <c r="AC77" i="1" s="1"/>
  <c r="U78" i="1"/>
  <c r="AB78" i="1" s="1"/>
  <c r="AC78" i="1" s="1"/>
  <c r="U79" i="1"/>
  <c r="AB79" i="1" s="1"/>
  <c r="AC79" i="1" s="1"/>
  <c r="U80" i="1"/>
  <c r="AB80" i="1" s="1"/>
  <c r="AC80" i="1" s="1"/>
  <c r="U81" i="1"/>
  <c r="AB81" i="1" s="1"/>
  <c r="AC81" i="1" s="1"/>
  <c r="U82" i="1"/>
  <c r="U83" i="1"/>
  <c r="AB83" i="1" s="1"/>
  <c r="AC83" i="1" s="1"/>
  <c r="U84" i="1"/>
  <c r="AB84" i="1" s="1"/>
  <c r="AC84" i="1" s="1"/>
  <c r="U85" i="1"/>
  <c r="AB85" i="1" s="1"/>
  <c r="AC85" i="1" s="1"/>
  <c r="U86" i="1"/>
  <c r="AB86" i="1" s="1"/>
  <c r="AC86" i="1" s="1"/>
  <c r="U87" i="1"/>
  <c r="AB87" i="1" s="1"/>
  <c r="AC87" i="1" s="1"/>
  <c r="U88" i="1"/>
  <c r="AB88" i="1" s="1"/>
  <c r="AC88" i="1" s="1"/>
  <c r="U89" i="1"/>
  <c r="AB89" i="1" s="1"/>
  <c r="AC89" i="1" s="1"/>
  <c r="U90" i="1"/>
  <c r="AB90" i="1" s="1"/>
  <c r="AC90" i="1" s="1"/>
  <c r="U91" i="1"/>
  <c r="AB91" i="1" s="1"/>
  <c r="AC91" i="1" s="1"/>
  <c r="U92" i="1"/>
  <c r="U93" i="1"/>
  <c r="AB93" i="1" s="1"/>
  <c r="AC93" i="1" s="1"/>
  <c r="U94" i="1"/>
  <c r="AB94" i="1" s="1"/>
  <c r="AC94" i="1" s="1"/>
  <c r="U95" i="1"/>
  <c r="AB95" i="1" s="1"/>
  <c r="AC95" i="1" s="1"/>
  <c r="U96" i="1"/>
  <c r="AB96" i="1" s="1"/>
  <c r="AC96" i="1" s="1"/>
  <c r="U97" i="1"/>
  <c r="AB97" i="1" s="1"/>
  <c r="AC97" i="1" s="1"/>
  <c r="U98" i="1"/>
  <c r="AB98" i="1" s="1"/>
  <c r="AC98" i="1" s="1"/>
  <c r="U99" i="1"/>
  <c r="AB99" i="1" s="1"/>
  <c r="AC99" i="1" s="1"/>
  <c r="U100" i="1"/>
  <c r="AB100" i="1" s="1"/>
  <c r="AC100" i="1" s="1"/>
  <c r="U101" i="1"/>
  <c r="AB101" i="1" s="1"/>
  <c r="AC101" i="1" s="1"/>
  <c r="U102" i="1"/>
  <c r="AB102" i="1" s="1"/>
  <c r="AC102" i="1" s="1"/>
  <c r="U103" i="1"/>
  <c r="AB103" i="1" s="1"/>
  <c r="AC103" i="1" s="1"/>
  <c r="U104" i="1"/>
  <c r="AB104" i="1" s="1"/>
  <c r="AC104" i="1" s="1"/>
  <c r="U105" i="1"/>
  <c r="AB105" i="1" s="1"/>
  <c r="AC105" i="1" s="1"/>
  <c r="U106" i="1"/>
  <c r="AB106" i="1" s="1"/>
  <c r="AC106" i="1" s="1"/>
  <c r="U107" i="1"/>
  <c r="AB107" i="1" s="1"/>
  <c r="AC107" i="1" s="1"/>
  <c r="U108" i="1"/>
  <c r="AB108" i="1" s="1"/>
  <c r="AC108" i="1" s="1"/>
  <c r="U109" i="1"/>
  <c r="AB109" i="1" s="1"/>
  <c r="AC109" i="1" s="1"/>
  <c r="U110" i="1"/>
  <c r="AB110" i="1" s="1"/>
  <c r="AC110" i="1" s="1"/>
  <c r="U111" i="1"/>
  <c r="AB111" i="1" s="1"/>
  <c r="AC111" i="1" s="1"/>
  <c r="U112" i="1"/>
  <c r="AB112" i="1" s="1"/>
  <c r="AC112" i="1" s="1"/>
  <c r="U113" i="1"/>
  <c r="AB113" i="1" s="1"/>
  <c r="AC113" i="1" s="1"/>
  <c r="U114" i="1"/>
  <c r="AB114" i="1" s="1"/>
  <c r="AC114" i="1" s="1"/>
  <c r="U115" i="1"/>
  <c r="AB115" i="1" s="1"/>
  <c r="AC115" i="1" s="1"/>
  <c r="U116" i="1"/>
  <c r="AB116" i="1" s="1"/>
  <c r="AC116" i="1" s="1"/>
  <c r="U117" i="1"/>
  <c r="AB117" i="1" s="1"/>
  <c r="AC117" i="1" s="1"/>
  <c r="U118" i="1"/>
  <c r="AB118" i="1" s="1"/>
  <c r="AC118" i="1" s="1"/>
  <c r="U119" i="1"/>
  <c r="AB119" i="1" s="1"/>
  <c r="AC119" i="1" s="1"/>
  <c r="U120" i="1"/>
  <c r="AB120" i="1" s="1"/>
  <c r="AC120" i="1" s="1"/>
  <c r="U121" i="1"/>
  <c r="AB121" i="1" s="1"/>
  <c r="AC121" i="1" s="1"/>
  <c r="U122" i="1"/>
  <c r="AB122" i="1" s="1"/>
  <c r="AC122" i="1" s="1"/>
  <c r="U123" i="1"/>
  <c r="AB123" i="1" s="1"/>
  <c r="AC123" i="1" s="1"/>
  <c r="U124" i="1"/>
  <c r="U125" i="1"/>
  <c r="AB125" i="1" s="1"/>
  <c r="AC125" i="1" s="1"/>
  <c r="U126" i="1"/>
  <c r="AB126" i="1" s="1"/>
  <c r="AC126" i="1" s="1"/>
  <c r="U127" i="1"/>
  <c r="AB127" i="1" s="1"/>
  <c r="AC127" i="1" s="1"/>
  <c r="U128" i="1"/>
  <c r="U129" i="1"/>
  <c r="U130" i="1"/>
  <c r="AB130" i="1" s="1"/>
  <c r="AC130" i="1" s="1"/>
  <c r="U131" i="1"/>
  <c r="AB131" i="1" s="1"/>
  <c r="AC131" i="1" s="1"/>
  <c r="U132" i="1"/>
  <c r="U133" i="1"/>
  <c r="U134" i="1"/>
  <c r="AB134" i="1" s="1"/>
  <c r="AC134" i="1" s="1"/>
  <c r="U135" i="1"/>
  <c r="AB135" i="1" s="1"/>
  <c r="AC135" i="1" s="1"/>
  <c r="U136" i="1"/>
  <c r="AB136" i="1" s="1"/>
  <c r="AC136" i="1" s="1"/>
  <c r="U137" i="1"/>
  <c r="AB137" i="1" s="1"/>
  <c r="AC137" i="1" s="1"/>
  <c r="U138" i="1"/>
  <c r="AB138" i="1" s="1"/>
  <c r="AC138" i="1" s="1"/>
  <c r="U139" i="1"/>
  <c r="AB139" i="1" s="1"/>
  <c r="AC139" i="1" s="1"/>
  <c r="U140" i="1"/>
  <c r="U141" i="1"/>
  <c r="AB141" i="1" s="1"/>
  <c r="AC141" i="1" s="1"/>
  <c r="U142" i="1"/>
  <c r="AB142" i="1" s="1"/>
  <c r="AC142" i="1" s="1"/>
  <c r="U143" i="1"/>
  <c r="AB143" i="1" s="1"/>
  <c r="AC143" i="1" s="1"/>
  <c r="U144" i="1"/>
  <c r="U145" i="1"/>
  <c r="U146" i="1"/>
  <c r="AB146" i="1" s="1"/>
  <c r="AC146" i="1" s="1"/>
  <c r="U147" i="1"/>
  <c r="AB147" i="1" s="1"/>
  <c r="AC147" i="1" s="1"/>
  <c r="U148" i="1"/>
  <c r="U149" i="1"/>
  <c r="U150" i="1"/>
  <c r="AB150" i="1" s="1"/>
  <c r="AC150" i="1" s="1"/>
  <c r="U151" i="1"/>
  <c r="AB151" i="1" s="1"/>
  <c r="AC151" i="1" s="1"/>
  <c r="U152" i="1"/>
  <c r="AB152" i="1" s="1"/>
  <c r="AC152" i="1" s="1"/>
  <c r="U153" i="1"/>
  <c r="AB153" i="1" s="1"/>
  <c r="AC153" i="1" s="1"/>
  <c r="U154" i="1"/>
  <c r="AB154" i="1" s="1"/>
  <c r="AC154" i="1" s="1"/>
  <c r="U155" i="1"/>
  <c r="AB155" i="1" s="1"/>
  <c r="AC155" i="1" s="1"/>
  <c r="U156" i="1"/>
  <c r="U157" i="1"/>
  <c r="AB157" i="1" s="1"/>
  <c r="AC157" i="1" s="1"/>
  <c r="U158" i="1"/>
  <c r="AB158" i="1" s="1"/>
  <c r="AC158" i="1" s="1"/>
  <c r="U159" i="1"/>
  <c r="AB159" i="1" s="1"/>
  <c r="AC159" i="1" s="1"/>
  <c r="U160" i="1"/>
  <c r="U161" i="1"/>
  <c r="U162" i="1"/>
  <c r="AB162" i="1" s="1"/>
  <c r="AC162" i="1" s="1"/>
  <c r="U163" i="1"/>
  <c r="AB163" i="1" s="1"/>
  <c r="AC163" i="1" s="1"/>
  <c r="U164" i="1"/>
  <c r="U165" i="1"/>
  <c r="U166" i="1"/>
  <c r="AB166" i="1" s="1"/>
  <c r="AC166" i="1" s="1"/>
  <c r="U167" i="1"/>
  <c r="AB167" i="1" s="1"/>
  <c r="AC167" i="1" s="1"/>
  <c r="U168" i="1"/>
  <c r="AB168" i="1" s="1"/>
  <c r="AC168" i="1" s="1"/>
  <c r="U169" i="1"/>
  <c r="AB169" i="1" s="1"/>
  <c r="AC169" i="1" s="1"/>
  <c r="U170" i="1"/>
  <c r="AB170" i="1" s="1"/>
  <c r="AC170" i="1" s="1"/>
  <c r="U171" i="1"/>
  <c r="AB171" i="1" s="1"/>
  <c r="AC171" i="1" s="1"/>
  <c r="U172" i="1"/>
  <c r="U173" i="1"/>
  <c r="AB173" i="1" s="1"/>
  <c r="AC173" i="1" s="1"/>
  <c r="U174" i="1"/>
  <c r="AB174" i="1" s="1"/>
  <c r="AC174" i="1" s="1"/>
  <c r="U175" i="1"/>
  <c r="AB175" i="1" s="1"/>
  <c r="AC175" i="1" s="1"/>
  <c r="U176" i="1"/>
  <c r="U177" i="1"/>
  <c r="U178" i="1"/>
  <c r="AB178" i="1" s="1"/>
  <c r="AC178" i="1" s="1"/>
  <c r="U179" i="1"/>
  <c r="AB179" i="1" s="1"/>
  <c r="AC179" i="1" s="1"/>
  <c r="U180" i="1"/>
  <c r="U181" i="1"/>
  <c r="U182" i="1"/>
  <c r="AB182" i="1" s="1"/>
  <c r="AC182" i="1" s="1"/>
  <c r="U183" i="1"/>
  <c r="AB183" i="1" s="1"/>
  <c r="AC183" i="1" s="1"/>
  <c r="U184" i="1"/>
  <c r="AB184" i="1" s="1"/>
  <c r="AC184" i="1" s="1"/>
  <c r="U185" i="1"/>
  <c r="AB185" i="1" s="1"/>
  <c r="AC185" i="1" s="1"/>
  <c r="U186" i="1"/>
  <c r="AB186" i="1" s="1"/>
  <c r="AC186" i="1" s="1"/>
  <c r="U187" i="1"/>
  <c r="AB187" i="1" s="1"/>
  <c r="AC187" i="1" s="1"/>
  <c r="U188" i="1"/>
  <c r="U189" i="1"/>
  <c r="AB189" i="1" s="1"/>
  <c r="AC189" i="1" s="1"/>
  <c r="U190" i="1"/>
  <c r="AB190" i="1" s="1"/>
  <c r="AC190" i="1" s="1"/>
  <c r="U191" i="1"/>
  <c r="AB191" i="1" s="1"/>
  <c r="AC191" i="1" s="1"/>
  <c r="U192" i="1"/>
  <c r="U193" i="1"/>
  <c r="U194" i="1"/>
  <c r="AB194" i="1" s="1"/>
  <c r="AC194" i="1" s="1"/>
  <c r="U195" i="1"/>
  <c r="AB195" i="1" s="1"/>
  <c r="AC195" i="1" s="1"/>
  <c r="U196" i="1"/>
  <c r="U197" i="1"/>
  <c r="U198" i="1"/>
  <c r="AB198" i="1" s="1"/>
  <c r="AC198" i="1" s="1"/>
  <c r="U199" i="1"/>
  <c r="AB199" i="1" s="1"/>
  <c r="AC199" i="1" s="1"/>
  <c r="U200" i="1"/>
  <c r="AB200" i="1" s="1"/>
  <c r="AC200" i="1" s="1"/>
  <c r="U201" i="1"/>
  <c r="AB201" i="1" s="1"/>
  <c r="AC201" i="1" s="1"/>
  <c r="U202" i="1"/>
  <c r="AB202" i="1" s="1"/>
  <c r="AC202" i="1" s="1"/>
  <c r="U203" i="1"/>
  <c r="AB203" i="1" s="1"/>
  <c r="AC203" i="1" s="1"/>
  <c r="U204" i="1"/>
  <c r="U205" i="1"/>
  <c r="U206" i="1"/>
  <c r="AB206" i="1" s="1"/>
  <c r="AC206" i="1" s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12" i="1"/>
  <c r="U9" i="1"/>
  <c r="AB9" i="1" s="1"/>
  <c r="AC9" i="1" s="1"/>
  <c r="U8" i="1"/>
  <c r="R11" i="1"/>
  <c r="R10" i="1"/>
  <c r="P10" i="1"/>
  <c r="Q10" i="1"/>
  <c r="P11" i="1"/>
  <c r="Q11" i="1"/>
  <c r="L9" i="1"/>
  <c r="S9" i="1" s="1"/>
  <c r="T9" i="1" s="1"/>
  <c r="L12" i="1"/>
  <c r="S12" i="1" s="1"/>
  <c r="T12" i="1" s="1"/>
  <c r="L13" i="1"/>
  <c r="S13" i="1" s="1"/>
  <c r="T13" i="1" s="1"/>
  <c r="L14" i="1"/>
  <c r="S14" i="1" s="1"/>
  <c r="T14" i="1" s="1"/>
  <c r="L15" i="1"/>
  <c r="S15" i="1" s="1"/>
  <c r="T15" i="1" s="1"/>
  <c r="L16" i="1"/>
  <c r="S16" i="1" s="1"/>
  <c r="T16" i="1" s="1"/>
  <c r="L17" i="1"/>
  <c r="S17" i="1" s="1"/>
  <c r="T17" i="1" s="1"/>
  <c r="L18" i="1"/>
  <c r="L19" i="1"/>
  <c r="S19" i="1" s="1"/>
  <c r="T19" i="1" s="1"/>
  <c r="L20" i="1"/>
  <c r="S20" i="1" s="1"/>
  <c r="T20" i="1" s="1"/>
  <c r="L21" i="1"/>
  <c r="S21" i="1" s="1"/>
  <c r="T21" i="1" s="1"/>
  <c r="L22" i="1"/>
  <c r="S22" i="1" s="1"/>
  <c r="T22" i="1" s="1"/>
  <c r="L23" i="1"/>
  <c r="S23" i="1" s="1"/>
  <c r="T23" i="1" s="1"/>
  <c r="L24" i="1"/>
  <c r="S24" i="1" s="1"/>
  <c r="T24" i="1" s="1"/>
  <c r="L25" i="1"/>
  <c r="S25" i="1" s="1"/>
  <c r="T25" i="1" s="1"/>
  <c r="L26" i="1"/>
  <c r="S26" i="1" s="1"/>
  <c r="T26" i="1" s="1"/>
  <c r="L27" i="1"/>
  <c r="S27" i="1" s="1"/>
  <c r="T27" i="1" s="1"/>
  <c r="L28" i="1"/>
  <c r="S28" i="1" s="1"/>
  <c r="T28" i="1" s="1"/>
  <c r="L29" i="1"/>
  <c r="S29" i="1" s="1"/>
  <c r="T29" i="1" s="1"/>
  <c r="L30" i="1"/>
  <c r="S30" i="1" s="1"/>
  <c r="T30" i="1" s="1"/>
  <c r="L31" i="1"/>
  <c r="S31" i="1" s="1"/>
  <c r="T31" i="1" s="1"/>
  <c r="L32" i="1"/>
  <c r="S32" i="1" s="1"/>
  <c r="T32" i="1" s="1"/>
  <c r="L33" i="1"/>
  <c r="S33" i="1" s="1"/>
  <c r="T33" i="1" s="1"/>
  <c r="L34" i="1"/>
  <c r="L35" i="1"/>
  <c r="S35" i="1" s="1"/>
  <c r="T35" i="1" s="1"/>
  <c r="L36" i="1"/>
  <c r="S36" i="1" s="1"/>
  <c r="T36" i="1" s="1"/>
  <c r="L37" i="1"/>
  <c r="S37" i="1" s="1"/>
  <c r="T37" i="1" s="1"/>
  <c r="L38" i="1"/>
  <c r="S38" i="1" s="1"/>
  <c r="T38" i="1" s="1"/>
  <c r="L39" i="1"/>
  <c r="L40" i="1"/>
  <c r="S40" i="1" s="1"/>
  <c r="T40" i="1" s="1"/>
  <c r="L41" i="1"/>
  <c r="S41" i="1" s="1"/>
  <c r="T41" i="1" s="1"/>
  <c r="L42" i="1"/>
  <c r="S42" i="1" s="1"/>
  <c r="T42" i="1" s="1"/>
  <c r="L43" i="1"/>
  <c r="S43" i="1" s="1"/>
  <c r="T43" i="1" s="1"/>
  <c r="L44" i="1"/>
  <c r="S44" i="1" s="1"/>
  <c r="T44" i="1" s="1"/>
  <c r="L45" i="1"/>
  <c r="S45" i="1" s="1"/>
  <c r="T45" i="1" s="1"/>
  <c r="L46" i="1"/>
  <c r="S46" i="1" s="1"/>
  <c r="T46" i="1" s="1"/>
  <c r="L47" i="1"/>
  <c r="S47" i="1" s="1"/>
  <c r="T47" i="1" s="1"/>
  <c r="L48" i="1"/>
  <c r="S48" i="1" s="1"/>
  <c r="T48" i="1" s="1"/>
  <c r="L49" i="1"/>
  <c r="S49" i="1" s="1"/>
  <c r="T49" i="1" s="1"/>
  <c r="L50" i="1"/>
  <c r="L51" i="1"/>
  <c r="S51" i="1" s="1"/>
  <c r="T51" i="1" s="1"/>
  <c r="L52" i="1"/>
  <c r="S52" i="1" s="1"/>
  <c r="T52" i="1" s="1"/>
  <c r="L53" i="1"/>
  <c r="S53" i="1" s="1"/>
  <c r="T53" i="1" s="1"/>
  <c r="L54" i="1"/>
  <c r="S54" i="1" s="1"/>
  <c r="T54" i="1" s="1"/>
  <c r="L55" i="1"/>
  <c r="L56" i="1"/>
  <c r="S56" i="1" s="1"/>
  <c r="T56" i="1" s="1"/>
  <c r="L57" i="1"/>
  <c r="S57" i="1" s="1"/>
  <c r="T57" i="1" s="1"/>
  <c r="L58" i="1"/>
  <c r="S58" i="1" s="1"/>
  <c r="T58" i="1" s="1"/>
  <c r="L59" i="1"/>
  <c r="S59" i="1" s="1"/>
  <c r="T59" i="1" s="1"/>
  <c r="L60" i="1"/>
  <c r="L61" i="1"/>
  <c r="S61" i="1" s="1"/>
  <c r="T61" i="1" s="1"/>
  <c r="L62" i="1"/>
  <c r="S62" i="1" s="1"/>
  <c r="T62" i="1" s="1"/>
  <c r="L63" i="1"/>
  <c r="S63" i="1" s="1"/>
  <c r="T63" i="1" s="1"/>
  <c r="L64" i="1"/>
  <c r="S64" i="1" s="1"/>
  <c r="T64" i="1" s="1"/>
  <c r="L65" i="1"/>
  <c r="S65" i="1" s="1"/>
  <c r="T65" i="1" s="1"/>
  <c r="L66" i="1"/>
  <c r="S66" i="1" s="1"/>
  <c r="T66" i="1" s="1"/>
  <c r="L67" i="1"/>
  <c r="S67" i="1" s="1"/>
  <c r="T67" i="1" s="1"/>
  <c r="L68" i="1"/>
  <c r="S68" i="1" s="1"/>
  <c r="T68" i="1" s="1"/>
  <c r="L69" i="1"/>
  <c r="S69" i="1" s="1"/>
  <c r="T69" i="1" s="1"/>
  <c r="L70" i="1"/>
  <c r="S70" i="1" s="1"/>
  <c r="T70" i="1" s="1"/>
  <c r="L71" i="1"/>
  <c r="S71" i="1" s="1"/>
  <c r="T71" i="1" s="1"/>
  <c r="L72" i="1"/>
  <c r="S72" i="1" s="1"/>
  <c r="T72" i="1" s="1"/>
  <c r="L73" i="1"/>
  <c r="S73" i="1" s="1"/>
  <c r="T73" i="1" s="1"/>
  <c r="L74" i="1"/>
  <c r="S74" i="1" s="1"/>
  <c r="T74" i="1" s="1"/>
  <c r="L75" i="1"/>
  <c r="S75" i="1" s="1"/>
  <c r="T75" i="1" s="1"/>
  <c r="L76" i="1"/>
  <c r="S76" i="1" s="1"/>
  <c r="T76" i="1" s="1"/>
  <c r="L77" i="1"/>
  <c r="S77" i="1" s="1"/>
  <c r="T77" i="1" s="1"/>
  <c r="L78" i="1"/>
  <c r="S78" i="1" s="1"/>
  <c r="T78" i="1" s="1"/>
  <c r="L79" i="1"/>
  <c r="S79" i="1" s="1"/>
  <c r="T79" i="1" s="1"/>
  <c r="L80" i="1"/>
  <c r="S80" i="1" s="1"/>
  <c r="T80" i="1" s="1"/>
  <c r="L81" i="1"/>
  <c r="S81" i="1" s="1"/>
  <c r="T81" i="1" s="1"/>
  <c r="L82" i="1"/>
  <c r="L83" i="1"/>
  <c r="S83" i="1" s="1"/>
  <c r="T83" i="1" s="1"/>
  <c r="L84" i="1"/>
  <c r="S84" i="1" s="1"/>
  <c r="T84" i="1" s="1"/>
  <c r="L85" i="1"/>
  <c r="S85" i="1" s="1"/>
  <c r="T85" i="1" s="1"/>
  <c r="L86" i="1"/>
  <c r="S86" i="1" s="1"/>
  <c r="T86" i="1" s="1"/>
  <c r="L87" i="1"/>
  <c r="S87" i="1" s="1"/>
  <c r="T87" i="1" s="1"/>
  <c r="L88" i="1"/>
  <c r="S88" i="1" s="1"/>
  <c r="T88" i="1" s="1"/>
  <c r="L89" i="1"/>
  <c r="S89" i="1" s="1"/>
  <c r="T89" i="1" s="1"/>
  <c r="L90" i="1"/>
  <c r="S90" i="1" s="1"/>
  <c r="T90" i="1" s="1"/>
  <c r="L91" i="1"/>
  <c r="S91" i="1" s="1"/>
  <c r="T91" i="1" s="1"/>
  <c r="L92" i="1"/>
  <c r="S92" i="1" s="1"/>
  <c r="T92" i="1" s="1"/>
  <c r="L93" i="1"/>
  <c r="S93" i="1" s="1"/>
  <c r="T93" i="1" s="1"/>
  <c r="L94" i="1"/>
  <c r="S94" i="1" s="1"/>
  <c r="T94" i="1" s="1"/>
  <c r="L95" i="1"/>
  <c r="S95" i="1" s="1"/>
  <c r="T95" i="1" s="1"/>
  <c r="L96" i="1"/>
  <c r="S96" i="1" s="1"/>
  <c r="T96" i="1" s="1"/>
  <c r="L97" i="1"/>
  <c r="S97" i="1" s="1"/>
  <c r="T97" i="1" s="1"/>
  <c r="L98" i="1"/>
  <c r="L99" i="1"/>
  <c r="S99" i="1" s="1"/>
  <c r="T99" i="1" s="1"/>
  <c r="L100" i="1"/>
  <c r="S100" i="1" s="1"/>
  <c r="T100" i="1" s="1"/>
  <c r="L101" i="1"/>
  <c r="S101" i="1" s="1"/>
  <c r="T101" i="1" s="1"/>
  <c r="L102" i="1"/>
  <c r="S102" i="1" s="1"/>
  <c r="T102" i="1" s="1"/>
  <c r="L103" i="1"/>
  <c r="L104" i="1"/>
  <c r="S104" i="1" s="1"/>
  <c r="T104" i="1" s="1"/>
  <c r="L105" i="1"/>
  <c r="S105" i="1" s="1"/>
  <c r="T105" i="1" s="1"/>
  <c r="L106" i="1"/>
  <c r="S106" i="1" s="1"/>
  <c r="T106" i="1" s="1"/>
  <c r="L107" i="1"/>
  <c r="S107" i="1" s="1"/>
  <c r="T107" i="1" s="1"/>
  <c r="L108" i="1"/>
  <c r="S108" i="1" s="1"/>
  <c r="T108" i="1" s="1"/>
  <c r="L109" i="1"/>
  <c r="S109" i="1" s="1"/>
  <c r="T109" i="1" s="1"/>
  <c r="L110" i="1"/>
  <c r="S110" i="1" s="1"/>
  <c r="T110" i="1" s="1"/>
  <c r="L111" i="1"/>
  <c r="S111" i="1" s="1"/>
  <c r="T111" i="1" s="1"/>
  <c r="L112" i="1"/>
  <c r="S112" i="1" s="1"/>
  <c r="T112" i="1" s="1"/>
  <c r="L113" i="1"/>
  <c r="S113" i="1" s="1"/>
  <c r="T113" i="1" s="1"/>
  <c r="L114" i="1"/>
  <c r="L115" i="1"/>
  <c r="S115" i="1" s="1"/>
  <c r="T115" i="1" s="1"/>
  <c r="L116" i="1"/>
  <c r="S116" i="1" s="1"/>
  <c r="T116" i="1" s="1"/>
  <c r="L117" i="1"/>
  <c r="S117" i="1" s="1"/>
  <c r="T117" i="1" s="1"/>
  <c r="L118" i="1"/>
  <c r="S118" i="1" s="1"/>
  <c r="T118" i="1" s="1"/>
  <c r="L119" i="1"/>
  <c r="L120" i="1"/>
  <c r="S120" i="1" s="1"/>
  <c r="T120" i="1" s="1"/>
  <c r="L121" i="1"/>
  <c r="S121" i="1" s="1"/>
  <c r="T121" i="1" s="1"/>
  <c r="L122" i="1"/>
  <c r="S122" i="1" s="1"/>
  <c r="T122" i="1" s="1"/>
  <c r="L123" i="1"/>
  <c r="L124" i="1"/>
  <c r="S124" i="1" s="1"/>
  <c r="T124" i="1" s="1"/>
  <c r="L125" i="1"/>
  <c r="S125" i="1" s="1"/>
  <c r="T125" i="1" s="1"/>
  <c r="L126" i="1"/>
  <c r="L127" i="1"/>
  <c r="L128" i="1"/>
  <c r="S128" i="1" s="1"/>
  <c r="T128" i="1" s="1"/>
  <c r="L129" i="1"/>
  <c r="S129" i="1" s="1"/>
  <c r="T129" i="1" s="1"/>
  <c r="L130" i="1"/>
  <c r="S130" i="1" s="1"/>
  <c r="T130" i="1" s="1"/>
  <c r="L131" i="1"/>
  <c r="S131" i="1" s="1"/>
  <c r="T131" i="1" s="1"/>
  <c r="L132" i="1"/>
  <c r="S132" i="1" s="1"/>
  <c r="T132" i="1" s="1"/>
  <c r="L133" i="1"/>
  <c r="S133" i="1" s="1"/>
  <c r="T133" i="1" s="1"/>
  <c r="L134" i="1"/>
  <c r="L135" i="1"/>
  <c r="S135" i="1" s="1"/>
  <c r="T135" i="1" s="1"/>
  <c r="L136" i="1"/>
  <c r="S136" i="1" s="1"/>
  <c r="T136" i="1" s="1"/>
  <c r="L137" i="1"/>
  <c r="S137" i="1" s="1"/>
  <c r="T137" i="1" s="1"/>
  <c r="L138" i="1"/>
  <c r="L139" i="1"/>
  <c r="L140" i="1"/>
  <c r="S140" i="1" s="1"/>
  <c r="T140" i="1" s="1"/>
  <c r="L141" i="1"/>
  <c r="S141" i="1" s="1"/>
  <c r="T141" i="1" s="1"/>
  <c r="L142" i="1"/>
  <c r="L143" i="1"/>
  <c r="L144" i="1"/>
  <c r="S144" i="1" s="1"/>
  <c r="T144" i="1" s="1"/>
  <c r="L145" i="1"/>
  <c r="S145" i="1" s="1"/>
  <c r="T145" i="1" s="1"/>
  <c r="L146" i="1"/>
  <c r="S146" i="1" s="1"/>
  <c r="T146" i="1" s="1"/>
  <c r="L147" i="1"/>
  <c r="S147" i="1" s="1"/>
  <c r="T147" i="1" s="1"/>
  <c r="L148" i="1"/>
  <c r="S148" i="1" s="1"/>
  <c r="T148" i="1" s="1"/>
  <c r="L149" i="1"/>
  <c r="S149" i="1" s="1"/>
  <c r="T149" i="1" s="1"/>
  <c r="L150" i="1"/>
  <c r="L151" i="1"/>
  <c r="S151" i="1" s="1"/>
  <c r="T151" i="1" s="1"/>
  <c r="L152" i="1"/>
  <c r="S152" i="1" s="1"/>
  <c r="T152" i="1" s="1"/>
  <c r="L153" i="1"/>
  <c r="S153" i="1" s="1"/>
  <c r="T153" i="1" s="1"/>
  <c r="L154" i="1"/>
  <c r="L155" i="1"/>
  <c r="L156" i="1"/>
  <c r="S156" i="1" s="1"/>
  <c r="T156" i="1" s="1"/>
  <c r="L157" i="1"/>
  <c r="S157" i="1" s="1"/>
  <c r="T157" i="1" s="1"/>
  <c r="L158" i="1"/>
  <c r="L159" i="1"/>
  <c r="L160" i="1"/>
  <c r="S160" i="1" s="1"/>
  <c r="T160" i="1" s="1"/>
  <c r="L161" i="1"/>
  <c r="S161" i="1" s="1"/>
  <c r="T161" i="1" s="1"/>
  <c r="L162" i="1"/>
  <c r="S162" i="1" s="1"/>
  <c r="T162" i="1" s="1"/>
  <c r="L163" i="1"/>
  <c r="S163" i="1" s="1"/>
  <c r="T163" i="1" s="1"/>
  <c r="L164" i="1"/>
  <c r="S164" i="1" s="1"/>
  <c r="T164" i="1" s="1"/>
  <c r="L165" i="1"/>
  <c r="S165" i="1" s="1"/>
  <c r="T165" i="1" s="1"/>
  <c r="L166" i="1"/>
  <c r="L167" i="1"/>
  <c r="S167" i="1" s="1"/>
  <c r="T167" i="1" s="1"/>
  <c r="L168" i="1"/>
  <c r="S168" i="1" s="1"/>
  <c r="T168" i="1" s="1"/>
  <c r="L169" i="1"/>
  <c r="S169" i="1" s="1"/>
  <c r="T169" i="1" s="1"/>
  <c r="L170" i="1"/>
  <c r="L171" i="1"/>
  <c r="L172" i="1"/>
  <c r="S172" i="1" s="1"/>
  <c r="T172" i="1" s="1"/>
  <c r="L173" i="1"/>
  <c r="S173" i="1" s="1"/>
  <c r="T173" i="1" s="1"/>
  <c r="L174" i="1"/>
  <c r="L175" i="1"/>
  <c r="L176" i="1"/>
  <c r="S176" i="1" s="1"/>
  <c r="T176" i="1" s="1"/>
  <c r="L177" i="1"/>
  <c r="S177" i="1" s="1"/>
  <c r="T177" i="1" s="1"/>
  <c r="L178" i="1"/>
  <c r="S178" i="1" s="1"/>
  <c r="T178" i="1" s="1"/>
  <c r="L179" i="1"/>
  <c r="S179" i="1" s="1"/>
  <c r="T179" i="1" s="1"/>
  <c r="L180" i="1"/>
  <c r="S180" i="1" s="1"/>
  <c r="T180" i="1" s="1"/>
  <c r="L181" i="1"/>
  <c r="S181" i="1" s="1"/>
  <c r="T181" i="1" s="1"/>
  <c r="L182" i="1"/>
  <c r="L183" i="1"/>
  <c r="S183" i="1" s="1"/>
  <c r="T183" i="1" s="1"/>
  <c r="L184" i="1"/>
  <c r="S184" i="1" s="1"/>
  <c r="T184" i="1" s="1"/>
  <c r="L185" i="1"/>
  <c r="S185" i="1" s="1"/>
  <c r="T185" i="1" s="1"/>
  <c r="L186" i="1"/>
  <c r="L187" i="1"/>
  <c r="L188" i="1"/>
  <c r="S188" i="1" s="1"/>
  <c r="T188" i="1" s="1"/>
  <c r="L189" i="1"/>
  <c r="S189" i="1" s="1"/>
  <c r="T189" i="1" s="1"/>
  <c r="L190" i="1"/>
  <c r="L191" i="1"/>
  <c r="L192" i="1"/>
  <c r="L193" i="1"/>
  <c r="S193" i="1" s="1"/>
  <c r="T193" i="1" s="1"/>
  <c r="L194" i="1"/>
  <c r="L195" i="1"/>
  <c r="L196" i="1"/>
  <c r="S196" i="1" s="1"/>
  <c r="T196" i="1" s="1"/>
  <c r="L197" i="1"/>
  <c r="S197" i="1" s="1"/>
  <c r="T197" i="1" s="1"/>
  <c r="L198" i="1"/>
  <c r="S198" i="1" s="1"/>
  <c r="T198" i="1" s="1"/>
  <c r="L199" i="1"/>
  <c r="L200" i="1"/>
  <c r="L201" i="1"/>
  <c r="S201" i="1" s="1"/>
  <c r="T201" i="1" s="1"/>
  <c r="L202" i="1"/>
  <c r="L203" i="1"/>
  <c r="L204" i="1"/>
  <c r="S204" i="1" s="1"/>
  <c r="T204" i="1" s="1"/>
  <c r="L205" i="1"/>
  <c r="S205" i="1" s="1"/>
  <c r="T205" i="1" s="1"/>
  <c r="L206" i="1"/>
  <c r="S206" i="1" s="1"/>
  <c r="T206" i="1" s="1"/>
  <c r="L207" i="1"/>
  <c r="L208" i="1"/>
  <c r="L209" i="1"/>
  <c r="S209" i="1" s="1"/>
  <c r="T209" i="1" s="1"/>
  <c r="L210" i="1"/>
  <c r="L211" i="1"/>
  <c r="L212" i="1"/>
  <c r="L213" i="1"/>
  <c r="S213" i="1" s="1"/>
  <c r="T213" i="1" s="1"/>
  <c r="L214" i="1"/>
  <c r="L215" i="1"/>
  <c r="L216" i="1"/>
  <c r="L217" i="1"/>
  <c r="S217" i="1" s="1"/>
  <c r="T217" i="1" s="1"/>
  <c r="L218" i="1"/>
  <c r="L219" i="1"/>
  <c r="L220" i="1"/>
  <c r="L221" i="1"/>
  <c r="S221" i="1" s="1"/>
  <c r="T221" i="1" s="1"/>
  <c r="L222" i="1"/>
  <c r="L223" i="1"/>
  <c r="L224" i="1"/>
  <c r="L225" i="1"/>
  <c r="S225" i="1" s="1"/>
  <c r="T225" i="1" s="1"/>
  <c r="L226" i="1"/>
  <c r="L227" i="1"/>
  <c r="L228" i="1"/>
  <c r="L229" i="1"/>
  <c r="S229" i="1" s="1"/>
  <c r="T229" i="1" s="1"/>
  <c r="L230" i="1"/>
  <c r="L231" i="1"/>
  <c r="L232" i="1"/>
  <c r="L233" i="1"/>
  <c r="S233" i="1" s="1"/>
  <c r="T233" i="1" s="1"/>
  <c r="L234" i="1"/>
  <c r="L235" i="1"/>
  <c r="L236" i="1"/>
  <c r="L237" i="1"/>
  <c r="S237" i="1" s="1"/>
  <c r="T237" i="1" s="1"/>
  <c r="L238" i="1"/>
  <c r="L239" i="1"/>
  <c r="L240" i="1"/>
  <c r="L241" i="1"/>
  <c r="S241" i="1" s="1"/>
  <c r="T241" i="1" s="1"/>
  <c r="L242" i="1"/>
  <c r="L243" i="1"/>
  <c r="L8" i="1"/>
  <c r="I11" i="1"/>
  <c r="I10" i="1"/>
  <c r="H10" i="1"/>
  <c r="H11" i="1"/>
  <c r="G10" i="1"/>
  <c r="G11" i="1"/>
  <c r="C9" i="1"/>
  <c r="J9" i="1" s="1"/>
  <c r="K9" i="1" s="1"/>
  <c r="C12" i="1"/>
  <c r="C13" i="1"/>
  <c r="J13" i="1" s="1"/>
  <c r="K13" i="1" s="1"/>
  <c r="IM13" i="1" s="1"/>
  <c r="C14" i="1"/>
  <c r="J14" i="1" s="1"/>
  <c r="K14" i="1" s="1"/>
  <c r="C15" i="1"/>
  <c r="J15" i="1" s="1"/>
  <c r="K15" i="1" s="1"/>
  <c r="C16" i="1"/>
  <c r="J16" i="1" s="1"/>
  <c r="K16" i="1" s="1"/>
  <c r="C17" i="1"/>
  <c r="J17" i="1" s="1"/>
  <c r="K17" i="1" s="1"/>
  <c r="IM17" i="1" s="1"/>
  <c r="C18" i="1"/>
  <c r="C19" i="1"/>
  <c r="J19" i="1" s="1"/>
  <c r="K19" i="1" s="1"/>
  <c r="C20" i="1"/>
  <c r="J20" i="1" s="1"/>
  <c r="K20" i="1" s="1"/>
  <c r="C21" i="1"/>
  <c r="J21" i="1" s="1"/>
  <c r="K21" i="1" s="1"/>
  <c r="IM21" i="1" s="1"/>
  <c r="C22" i="1"/>
  <c r="C23" i="1"/>
  <c r="J23" i="1" s="1"/>
  <c r="K23" i="1" s="1"/>
  <c r="C24" i="1"/>
  <c r="J24" i="1" s="1"/>
  <c r="K24" i="1" s="1"/>
  <c r="C25" i="1"/>
  <c r="J25" i="1" s="1"/>
  <c r="K25" i="1" s="1"/>
  <c r="IM25" i="1" s="1"/>
  <c r="C26" i="1"/>
  <c r="C27" i="1"/>
  <c r="J27" i="1" s="1"/>
  <c r="K27" i="1" s="1"/>
  <c r="IM27" i="1" s="1"/>
  <c r="C28" i="1"/>
  <c r="J28" i="1" s="1"/>
  <c r="K28" i="1" s="1"/>
  <c r="C29" i="1"/>
  <c r="J29" i="1" s="1"/>
  <c r="K29" i="1" s="1"/>
  <c r="C30" i="1"/>
  <c r="J30" i="1" s="1"/>
  <c r="K30" i="1" s="1"/>
  <c r="IM30" i="1" s="1"/>
  <c r="C31" i="1"/>
  <c r="J31" i="1" s="1"/>
  <c r="K31" i="1" s="1"/>
  <c r="C32" i="1"/>
  <c r="C33" i="1"/>
  <c r="J33" i="1" s="1"/>
  <c r="K33" i="1" s="1"/>
  <c r="IM33" i="1" s="1"/>
  <c r="C34" i="1"/>
  <c r="C35" i="1"/>
  <c r="J35" i="1" s="1"/>
  <c r="K35" i="1" s="1"/>
  <c r="C36" i="1"/>
  <c r="J36" i="1" s="1"/>
  <c r="K36" i="1" s="1"/>
  <c r="IM36" i="1" s="1"/>
  <c r="C37" i="1"/>
  <c r="J37" i="1" s="1"/>
  <c r="K37" i="1" s="1"/>
  <c r="IM37" i="1" s="1"/>
  <c r="C38" i="1"/>
  <c r="C39" i="1"/>
  <c r="J39" i="1" s="1"/>
  <c r="K39" i="1" s="1"/>
  <c r="C40" i="1"/>
  <c r="J40" i="1" s="1"/>
  <c r="K40" i="1" s="1"/>
  <c r="C41" i="1"/>
  <c r="J41" i="1" s="1"/>
  <c r="K41" i="1" s="1"/>
  <c r="IM41" i="1" s="1"/>
  <c r="C42" i="1"/>
  <c r="C43" i="1"/>
  <c r="J43" i="1" s="1"/>
  <c r="K43" i="1" s="1"/>
  <c r="C44" i="1"/>
  <c r="J44" i="1" s="1"/>
  <c r="K44" i="1" s="1"/>
  <c r="C45" i="1"/>
  <c r="J45" i="1" s="1"/>
  <c r="K45" i="1" s="1"/>
  <c r="IM45" i="1" s="1"/>
  <c r="C46" i="1"/>
  <c r="J46" i="1" s="1"/>
  <c r="K46" i="1" s="1"/>
  <c r="C47" i="1"/>
  <c r="J47" i="1" s="1"/>
  <c r="K47" i="1" s="1"/>
  <c r="C48" i="1"/>
  <c r="J48" i="1" s="1"/>
  <c r="K48" i="1" s="1"/>
  <c r="C49" i="1"/>
  <c r="J49" i="1" s="1"/>
  <c r="K49" i="1" s="1"/>
  <c r="IM49" i="1" s="1"/>
  <c r="C50" i="1"/>
  <c r="C51" i="1"/>
  <c r="J51" i="1" s="1"/>
  <c r="K51" i="1" s="1"/>
  <c r="C52" i="1"/>
  <c r="J52" i="1" s="1"/>
  <c r="K52" i="1" s="1"/>
  <c r="IM52" i="1" s="1"/>
  <c r="C53" i="1"/>
  <c r="J53" i="1" s="1"/>
  <c r="K53" i="1" s="1"/>
  <c r="IM53" i="1" s="1"/>
  <c r="C54" i="1"/>
  <c r="C55" i="1"/>
  <c r="J55" i="1" s="1"/>
  <c r="K55" i="1" s="1"/>
  <c r="C56" i="1"/>
  <c r="J56" i="1" s="1"/>
  <c r="K56" i="1" s="1"/>
  <c r="C57" i="1"/>
  <c r="J57" i="1" s="1"/>
  <c r="K57" i="1" s="1"/>
  <c r="C58" i="1"/>
  <c r="C59" i="1"/>
  <c r="J59" i="1" s="1"/>
  <c r="K59" i="1" s="1"/>
  <c r="IM59" i="1" s="1"/>
  <c r="C60" i="1"/>
  <c r="J60" i="1" s="1"/>
  <c r="K60" i="1" s="1"/>
  <c r="C61" i="1"/>
  <c r="J61" i="1" s="1"/>
  <c r="K61" i="1" s="1"/>
  <c r="IM61" i="1" s="1"/>
  <c r="C62" i="1"/>
  <c r="J62" i="1" s="1"/>
  <c r="K62" i="1" s="1"/>
  <c r="C63" i="1"/>
  <c r="J63" i="1" s="1"/>
  <c r="K63" i="1" s="1"/>
  <c r="C64" i="1"/>
  <c r="J64" i="1" s="1"/>
  <c r="K64" i="1" s="1"/>
  <c r="C65" i="1"/>
  <c r="J65" i="1" s="1"/>
  <c r="K65" i="1" s="1"/>
  <c r="IM65" i="1" s="1"/>
  <c r="C66" i="1"/>
  <c r="C67" i="1"/>
  <c r="J67" i="1" s="1"/>
  <c r="K67" i="1" s="1"/>
  <c r="C68" i="1"/>
  <c r="J68" i="1" s="1"/>
  <c r="K68" i="1" s="1"/>
  <c r="C69" i="1"/>
  <c r="J69" i="1" s="1"/>
  <c r="K69" i="1" s="1"/>
  <c r="IM69" i="1" s="1"/>
  <c r="C70" i="1"/>
  <c r="C71" i="1"/>
  <c r="J71" i="1" s="1"/>
  <c r="K71" i="1" s="1"/>
  <c r="C72" i="1"/>
  <c r="J72" i="1" s="1"/>
  <c r="K72" i="1" s="1"/>
  <c r="C73" i="1"/>
  <c r="J73" i="1" s="1"/>
  <c r="K73" i="1" s="1"/>
  <c r="IM73" i="1" s="1"/>
  <c r="C74" i="1"/>
  <c r="C75" i="1"/>
  <c r="J75" i="1" s="1"/>
  <c r="K75" i="1" s="1"/>
  <c r="C76" i="1"/>
  <c r="C77" i="1"/>
  <c r="J77" i="1" s="1"/>
  <c r="K77" i="1" s="1"/>
  <c r="IM77" i="1" s="1"/>
  <c r="C78" i="1"/>
  <c r="J78" i="1" s="1"/>
  <c r="K78" i="1" s="1"/>
  <c r="IM78" i="1" s="1"/>
  <c r="C79" i="1"/>
  <c r="J79" i="1" s="1"/>
  <c r="K79" i="1" s="1"/>
  <c r="C80" i="1"/>
  <c r="J80" i="1" s="1"/>
  <c r="K80" i="1" s="1"/>
  <c r="C81" i="1"/>
  <c r="J81" i="1" s="1"/>
  <c r="K81" i="1" s="1"/>
  <c r="IM81" i="1" s="1"/>
  <c r="C82" i="1"/>
  <c r="C83" i="1"/>
  <c r="J83" i="1" s="1"/>
  <c r="K83" i="1" s="1"/>
  <c r="C84" i="1"/>
  <c r="J84" i="1" s="1"/>
  <c r="K84" i="1" s="1"/>
  <c r="IM84" i="1" s="1"/>
  <c r="C85" i="1"/>
  <c r="J85" i="1" s="1"/>
  <c r="K85" i="1" s="1"/>
  <c r="C86" i="1"/>
  <c r="C87" i="1"/>
  <c r="J87" i="1" s="1"/>
  <c r="K87" i="1" s="1"/>
  <c r="C88" i="1"/>
  <c r="J88" i="1" s="1"/>
  <c r="K88" i="1" s="1"/>
  <c r="C89" i="1"/>
  <c r="J89" i="1" s="1"/>
  <c r="K89" i="1" s="1"/>
  <c r="IM89" i="1" s="1"/>
  <c r="C90" i="1"/>
  <c r="C91" i="1"/>
  <c r="J91" i="1" s="1"/>
  <c r="K91" i="1" s="1"/>
  <c r="C92" i="1"/>
  <c r="J92" i="1" s="1"/>
  <c r="K92" i="1" s="1"/>
  <c r="C93" i="1"/>
  <c r="J93" i="1" s="1"/>
  <c r="K93" i="1" s="1"/>
  <c r="IM93" i="1" s="1"/>
  <c r="C94" i="1"/>
  <c r="J94" i="1" s="1"/>
  <c r="K94" i="1" s="1"/>
  <c r="C95" i="1"/>
  <c r="J95" i="1" s="1"/>
  <c r="K95" i="1" s="1"/>
  <c r="C96" i="1"/>
  <c r="C97" i="1"/>
  <c r="J97" i="1" s="1"/>
  <c r="K97" i="1" s="1"/>
  <c r="IM97" i="1" s="1"/>
  <c r="C98" i="1"/>
  <c r="C99" i="1"/>
  <c r="J99" i="1" s="1"/>
  <c r="K99" i="1" s="1"/>
  <c r="C100" i="1"/>
  <c r="J100" i="1" s="1"/>
  <c r="K100" i="1" s="1"/>
  <c r="C101" i="1"/>
  <c r="J101" i="1" s="1"/>
  <c r="K101" i="1" s="1"/>
  <c r="C102" i="1"/>
  <c r="C103" i="1"/>
  <c r="C104" i="1"/>
  <c r="J104" i="1" s="1"/>
  <c r="K104" i="1" s="1"/>
  <c r="C105" i="1"/>
  <c r="J105" i="1" s="1"/>
  <c r="K105" i="1" s="1"/>
  <c r="IM105" i="1" s="1"/>
  <c r="C106" i="1"/>
  <c r="J106" i="1" s="1"/>
  <c r="K106" i="1" s="1"/>
  <c r="C107" i="1"/>
  <c r="J107" i="1" s="1"/>
  <c r="K107" i="1" s="1"/>
  <c r="C108" i="1"/>
  <c r="J108" i="1" s="1"/>
  <c r="K108" i="1" s="1"/>
  <c r="C109" i="1"/>
  <c r="C110" i="1"/>
  <c r="C111" i="1"/>
  <c r="J111" i="1" s="1"/>
  <c r="K111" i="1" s="1"/>
  <c r="C112" i="1"/>
  <c r="J112" i="1" s="1"/>
  <c r="K112" i="1" s="1"/>
  <c r="C113" i="1"/>
  <c r="J113" i="1" s="1"/>
  <c r="K113" i="1" s="1"/>
  <c r="IM113" i="1" s="1"/>
  <c r="C114" i="1"/>
  <c r="C115" i="1"/>
  <c r="J115" i="1" s="1"/>
  <c r="K115" i="1" s="1"/>
  <c r="C116" i="1"/>
  <c r="J116" i="1" s="1"/>
  <c r="K116" i="1" s="1"/>
  <c r="C117" i="1"/>
  <c r="C118" i="1"/>
  <c r="C119" i="1"/>
  <c r="J119" i="1" s="1"/>
  <c r="K119" i="1" s="1"/>
  <c r="C120" i="1"/>
  <c r="J120" i="1" s="1"/>
  <c r="K120" i="1" s="1"/>
  <c r="C121" i="1"/>
  <c r="J121" i="1" s="1"/>
  <c r="K121" i="1" s="1"/>
  <c r="IM121" i="1" s="1"/>
  <c r="C122" i="1"/>
  <c r="C123" i="1"/>
  <c r="C124" i="1"/>
  <c r="J124" i="1" s="1"/>
  <c r="K124" i="1" s="1"/>
  <c r="C125" i="1"/>
  <c r="J125" i="1" s="1"/>
  <c r="K125" i="1" s="1"/>
  <c r="C126" i="1"/>
  <c r="C127" i="1"/>
  <c r="C128" i="1"/>
  <c r="C129" i="1"/>
  <c r="C130" i="1"/>
  <c r="C131" i="1"/>
  <c r="C132" i="1"/>
  <c r="J132" i="1" s="1"/>
  <c r="K132" i="1" s="1"/>
  <c r="C133" i="1"/>
  <c r="J133" i="1" s="1"/>
  <c r="K133" i="1" s="1"/>
  <c r="C134" i="1"/>
  <c r="C135" i="1"/>
  <c r="C136" i="1"/>
  <c r="J136" i="1" s="1"/>
  <c r="K136" i="1" s="1"/>
  <c r="C137" i="1"/>
  <c r="C138" i="1"/>
  <c r="C139" i="1"/>
  <c r="C140" i="1"/>
  <c r="J140" i="1" s="1"/>
  <c r="K140" i="1" s="1"/>
  <c r="C141" i="1"/>
  <c r="J141" i="1" s="1"/>
  <c r="K141" i="1" s="1"/>
  <c r="C142" i="1"/>
  <c r="C143" i="1"/>
  <c r="C144" i="1"/>
  <c r="C145" i="1"/>
  <c r="J145" i="1" s="1"/>
  <c r="K145" i="1" s="1"/>
  <c r="C146" i="1"/>
  <c r="C147" i="1"/>
  <c r="C148" i="1"/>
  <c r="J148" i="1" s="1"/>
  <c r="K148" i="1" s="1"/>
  <c r="C149" i="1"/>
  <c r="C150" i="1"/>
  <c r="C151" i="1"/>
  <c r="C152" i="1"/>
  <c r="J152" i="1" s="1"/>
  <c r="K152" i="1" s="1"/>
  <c r="C153" i="1"/>
  <c r="J153" i="1" s="1"/>
  <c r="K153" i="1" s="1"/>
  <c r="C154" i="1"/>
  <c r="C155" i="1"/>
  <c r="C156" i="1"/>
  <c r="J156" i="1" s="1"/>
  <c r="K156" i="1" s="1"/>
  <c r="C157" i="1"/>
  <c r="C158" i="1"/>
  <c r="C159" i="1"/>
  <c r="C160" i="1"/>
  <c r="C161" i="1"/>
  <c r="J161" i="1" s="1"/>
  <c r="K161" i="1" s="1"/>
  <c r="C162" i="1"/>
  <c r="C163" i="1"/>
  <c r="C164" i="1"/>
  <c r="J164" i="1" s="1"/>
  <c r="K164" i="1" s="1"/>
  <c r="C165" i="1"/>
  <c r="C166" i="1"/>
  <c r="C167" i="1"/>
  <c r="C168" i="1"/>
  <c r="J168" i="1" s="1"/>
  <c r="K168" i="1" s="1"/>
  <c r="C169" i="1"/>
  <c r="J169" i="1" s="1"/>
  <c r="K169" i="1" s="1"/>
  <c r="C170" i="1"/>
  <c r="C171" i="1"/>
  <c r="C172" i="1"/>
  <c r="J172" i="1" s="1"/>
  <c r="K172" i="1" s="1"/>
  <c r="C173" i="1"/>
  <c r="J173" i="1" s="1"/>
  <c r="K173" i="1" s="1"/>
  <c r="C174" i="1"/>
  <c r="C175" i="1"/>
  <c r="C176" i="1"/>
  <c r="C177" i="1"/>
  <c r="C178" i="1"/>
  <c r="C179" i="1"/>
  <c r="C180" i="1"/>
  <c r="J180" i="1" s="1"/>
  <c r="K180" i="1" s="1"/>
  <c r="C181" i="1"/>
  <c r="J181" i="1" s="1"/>
  <c r="K181" i="1" s="1"/>
  <c r="C182" i="1"/>
  <c r="C183" i="1"/>
  <c r="C184" i="1"/>
  <c r="J184" i="1" s="1"/>
  <c r="K184" i="1" s="1"/>
  <c r="C185" i="1"/>
  <c r="J185" i="1" s="1"/>
  <c r="K185" i="1" s="1"/>
  <c r="C186" i="1"/>
  <c r="C187" i="1"/>
  <c r="C188" i="1"/>
  <c r="J188" i="1" s="1"/>
  <c r="K188" i="1" s="1"/>
  <c r="C189" i="1"/>
  <c r="C190" i="1"/>
  <c r="C191" i="1"/>
  <c r="C192" i="1"/>
  <c r="C193" i="1"/>
  <c r="J193" i="1" s="1"/>
  <c r="K193" i="1" s="1"/>
  <c r="C194" i="1"/>
  <c r="C195" i="1"/>
  <c r="C196" i="1"/>
  <c r="J196" i="1" s="1"/>
  <c r="K196" i="1" s="1"/>
  <c r="C197" i="1"/>
  <c r="C198" i="1"/>
  <c r="C199" i="1"/>
  <c r="C200" i="1"/>
  <c r="J200" i="1" s="1"/>
  <c r="K200" i="1" s="1"/>
  <c r="C201" i="1"/>
  <c r="J201" i="1" s="1"/>
  <c r="K201" i="1" s="1"/>
  <c r="C202" i="1"/>
  <c r="C203" i="1"/>
  <c r="C204" i="1"/>
  <c r="J204" i="1" s="1"/>
  <c r="K204" i="1" s="1"/>
  <c r="C205" i="1"/>
  <c r="C206" i="1"/>
  <c r="C207" i="1"/>
  <c r="C208" i="1"/>
  <c r="C209" i="1"/>
  <c r="J209" i="1" s="1"/>
  <c r="K209" i="1" s="1"/>
  <c r="C210" i="1"/>
  <c r="C211" i="1"/>
  <c r="C212" i="1"/>
  <c r="J212" i="1" s="1"/>
  <c r="K212" i="1" s="1"/>
  <c r="C213" i="1"/>
  <c r="J213" i="1" s="1"/>
  <c r="K213" i="1" s="1"/>
  <c r="C214" i="1"/>
  <c r="C215" i="1"/>
  <c r="C216" i="1"/>
  <c r="J216" i="1" s="1"/>
  <c r="K216" i="1" s="1"/>
  <c r="C217" i="1"/>
  <c r="C218" i="1"/>
  <c r="C219" i="1"/>
  <c r="C220" i="1"/>
  <c r="J220" i="1" s="1"/>
  <c r="K220" i="1" s="1"/>
  <c r="C221" i="1"/>
  <c r="C222" i="1"/>
  <c r="C223" i="1"/>
  <c r="C224" i="1"/>
  <c r="C225" i="1"/>
  <c r="J225" i="1" s="1"/>
  <c r="K225" i="1" s="1"/>
  <c r="C226" i="1"/>
  <c r="C227" i="1"/>
  <c r="C228" i="1"/>
  <c r="J228" i="1" s="1"/>
  <c r="K228" i="1" s="1"/>
  <c r="C229" i="1"/>
  <c r="J229" i="1" s="1"/>
  <c r="K229" i="1" s="1"/>
  <c r="C230" i="1"/>
  <c r="C231" i="1"/>
  <c r="C232" i="1"/>
  <c r="J232" i="1" s="1"/>
  <c r="K232" i="1" s="1"/>
  <c r="C233" i="1"/>
  <c r="C234" i="1"/>
  <c r="C235" i="1"/>
  <c r="C236" i="1"/>
  <c r="J236" i="1" s="1"/>
  <c r="K236" i="1" s="1"/>
  <c r="C237" i="1"/>
  <c r="J237" i="1" s="1"/>
  <c r="K237" i="1" s="1"/>
  <c r="C238" i="1"/>
  <c r="C239" i="1"/>
  <c r="C240" i="1"/>
  <c r="C241" i="1"/>
  <c r="C242" i="1"/>
  <c r="C243" i="1"/>
  <c r="C8" i="1"/>
  <c r="J8" i="1" s="1"/>
  <c r="K8" i="1" s="1"/>
  <c r="II143" i="2"/>
  <c r="IH143" i="2"/>
  <c r="II142" i="2"/>
  <c r="IH142" i="2"/>
  <c r="II141" i="2"/>
  <c r="IH141" i="2"/>
  <c r="II140" i="2"/>
  <c r="IH140" i="2"/>
  <c r="II139" i="2"/>
  <c r="IH139" i="2"/>
  <c r="II138" i="2"/>
  <c r="IH138" i="2"/>
  <c r="II137" i="2"/>
  <c r="IH137" i="2"/>
  <c r="II136" i="2"/>
  <c r="IH136" i="2"/>
  <c r="II135" i="2"/>
  <c r="IH135" i="2"/>
  <c r="II134" i="2"/>
  <c r="IH134" i="2"/>
  <c r="II133" i="2"/>
  <c r="IH133" i="2"/>
  <c r="II132" i="2"/>
  <c r="IH132" i="2"/>
  <c r="II131" i="2"/>
  <c r="IH131" i="2"/>
  <c r="II130" i="2"/>
  <c r="IH130" i="2"/>
  <c r="II129" i="2"/>
  <c r="IH129" i="2"/>
  <c r="II128" i="2"/>
  <c r="IH128" i="2"/>
  <c r="II127" i="2"/>
  <c r="IH127" i="2"/>
  <c r="II126" i="2"/>
  <c r="IH126" i="2"/>
  <c r="II125" i="2"/>
  <c r="IH125" i="2"/>
  <c r="II124" i="2"/>
  <c r="IH124" i="2"/>
  <c r="II123" i="2"/>
  <c r="IH123" i="2"/>
  <c r="II122" i="2"/>
  <c r="IH122" i="2"/>
  <c r="II121" i="2"/>
  <c r="IH121" i="2"/>
  <c r="II120" i="2"/>
  <c r="IH120" i="2"/>
  <c r="II119" i="2"/>
  <c r="IH119" i="2"/>
  <c r="II118" i="2"/>
  <c r="IH118" i="2"/>
  <c r="II117" i="2"/>
  <c r="IH117" i="2"/>
  <c r="II116" i="2"/>
  <c r="IH116" i="2"/>
  <c r="II115" i="2"/>
  <c r="IH115" i="2"/>
  <c r="II114" i="2"/>
  <c r="IH114" i="2"/>
  <c r="II113" i="2"/>
  <c r="IH113" i="2"/>
  <c r="II112" i="2"/>
  <c r="IH112" i="2"/>
  <c r="II111" i="2"/>
  <c r="IH111" i="2"/>
  <c r="II110" i="2"/>
  <c r="IH110" i="2"/>
  <c r="II109" i="2"/>
  <c r="IH109" i="2"/>
  <c r="II108" i="2"/>
  <c r="IH108" i="2"/>
  <c r="II107" i="2"/>
  <c r="IH107" i="2"/>
  <c r="II106" i="2"/>
  <c r="IH106" i="2"/>
  <c r="II105" i="2"/>
  <c r="IH105" i="2"/>
  <c r="II104" i="2"/>
  <c r="IH104" i="2"/>
  <c r="II103" i="2"/>
  <c r="IH103" i="2"/>
  <c r="II102" i="2"/>
  <c r="IH102" i="2"/>
  <c r="II101" i="2"/>
  <c r="IH101" i="2"/>
  <c r="II100" i="2"/>
  <c r="IH100" i="2"/>
  <c r="II99" i="2"/>
  <c r="IH99" i="2"/>
  <c r="II98" i="2"/>
  <c r="IH98" i="2"/>
  <c r="II97" i="2"/>
  <c r="IH97" i="2"/>
  <c r="II96" i="2"/>
  <c r="IH96" i="2"/>
  <c r="II95" i="2"/>
  <c r="IH95" i="2"/>
  <c r="II94" i="2"/>
  <c r="IH94" i="2"/>
  <c r="II93" i="2"/>
  <c r="IH93" i="2"/>
  <c r="II92" i="2"/>
  <c r="IH92" i="2"/>
  <c r="II91" i="2"/>
  <c r="IH91" i="2"/>
  <c r="II90" i="2"/>
  <c r="IH90" i="2"/>
  <c r="II89" i="2"/>
  <c r="IH89" i="2"/>
  <c r="II88" i="2"/>
  <c r="IH88" i="2"/>
  <c r="II87" i="2"/>
  <c r="IH87" i="2"/>
  <c r="II86" i="2"/>
  <c r="IH86" i="2"/>
  <c r="II85" i="2"/>
  <c r="IH85" i="2"/>
  <c r="II84" i="2"/>
  <c r="IH84" i="2"/>
  <c r="II83" i="2"/>
  <c r="IH83" i="2"/>
  <c r="II82" i="2"/>
  <c r="IH82" i="2"/>
  <c r="II81" i="2"/>
  <c r="IH81" i="2"/>
  <c r="II80" i="2"/>
  <c r="IH80" i="2"/>
  <c r="II79" i="2"/>
  <c r="IH79" i="2"/>
  <c r="II78" i="2"/>
  <c r="IH78" i="2"/>
  <c r="II77" i="2"/>
  <c r="IH77" i="2"/>
  <c r="II76" i="2"/>
  <c r="IH76" i="2"/>
  <c r="II75" i="2"/>
  <c r="IH75" i="2"/>
  <c r="II74" i="2"/>
  <c r="IH74" i="2"/>
  <c r="II73" i="2"/>
  <c r="IH73" i="2"/>
  <c r="II72" i="2"/>
  <c r="IH72" i="2"/>
  <c r="II71" i="2"/>
  <c r="IH71" i="2"/>
  <c r="II70" i="2"/>
  <c r="IH70" i="2"/>
  <c r="II69" i="2"/>
  <c r="IH69" i="2"/>
  <c r="II68" i="2"/>
  <c r="IH68" i="2"/>
  <c r="II67" i="2"/>
  <c r="IH67" i="2"/>
  <c r="II66" i="2"/>
  <c r="IH66" i="2"/>
  <c r="II65" i="2"/>
  <c r="IH65" i="2"/>
  <c r="II64" i="2"/>
  <c r="IH64" i="2"/>
  <c r="II63" i="2"/>
  <c r="IH63" i="2"/>
  <c r="II62" i="2"/>
  <c r="IH62" i="2"/>
  <c r="II61" i="2"/>
  <c r="IH61" i="2"/>
  <c r="II60" i="2"/>
  <c r="IH60" i="2"/>
  <c r="II59" i="2"/>
  <c r="IH59" i="2"/>
  <c r="II58" i="2"/>
  <c r="IH58" i="2"/>
  <c r="II57" i="2"/>
  <c r="IH57" i="2"/>
  <c r="II56" i="2"/>
  <c r="IH56" i="2"/>
  <c r="II55" i="2"/>
  <c r="IH55" i="2"/>
  <c r="II54" i="2"/>
  <c r="IH54" i="2"/>
  <c r="II53" i="2"/>
  <c r="IH53" i="2"/>
  <c r="II52" i="2"/>
  <c r="IH52" i="2"/>
  <c r="II51" i="2"/>
  <c r="IH51" i="2"/>
  <c r="II50" i="2"/>
  <c r="IH50" i="2"/>
  <c r="II49" i="2"/>
  <c r="IH49" i="2"/>
  <c r="II48" i="2"/>
  <c r="IH48" i="2"/>
  <c r="II47" i="2"/>
  <c r="IH47" i="2"/>
  <c r="II46" i="2"/>
  <c r="IH46" i="2"/>
  <c r="II45" i="2"/>
  <c r="IH45" i="2"/>
  <c r="II44" i="2"/>
  <c r="IH44" i="2"/>
  <c r="II43" i="2"/>
  <c r="IH43" i="2"/>
  <c r="II42" i="2"/>
  <c r="IH42" i="2"/>
  <c r="II41" i="2"/>
  <c r="IH41" i="2"/>
  <c r="II40" i="2"/>
  <c r="IH40" i="2"/>
  <c r="II39" i="2"/>
  <c r="IH39" i="2"/>
  <c r="II38" i="2"/>
  <c r="IH38" i="2"/>
  <c r="II37" i="2"/>
  <c r="IH37" i="2"/>
  <c r="II36" i="2"/>
  <c r="IH36" i="2"/>
  <c r="II35" i="2"/>
  <c r="IH35" i="2"/>
  <c r="II34" i="2"/>
  <c r="IH34" i="2"/>
  <c r="II33" i="2"/>
  <c r="IH33" i="2"/>
  <c r="II32" i="2"/>
  <c r="IH32" i="2"/>
  <c r="II31" i="2"/>
  <c r="IH31" i="2"/>
  <c r="II30" i="2"/>
  <c r="IH30" i="2"/>
  <c r="II29" i="2"/>
  <c r="IH29" i="2"/>
  <c r="II28" i="2"/>
  <c r="IH28" i="2"/>
  <c r="II27" i="2"/>
  <c r="IH27" i="2"/>
  <c r="II26" i="2"/>
  <c r="IH26" i="2"/>
  <c r="II25" i="2"/>
  <c r="IH25" i="2"/>
  <c r="II24" i="2"/>
  <c r="IH24" i="2"/>
  <c r="II23" i="2"/>
  <c r="IH23" i="2"/>
  <c r="II22" i="2"/>
  <c r="IH22" i="2"/>
  <c r="II21" i="2"/>
  <c r="IH21" i="2"/>
  <c r="II20" i="2"/>
  <c r="IH20" i="2"/>
  <c r="II19" i="2"/>
  <c r="IH19" i="2"/>
  <c r="II18" i="2"/>
  <c r="IH18" i="2"/>
  <c r="II17" i="2"/>
  <c r="IH17" i="2"/>
  <c r="II16" i="2"/>
  <c r="IH16" i="2"/>
  <c r="II15" i="2"/>
  <c r="IH15" i="2"/>
  <c r="II14" i="2"/>
  <c r="IH14" i="2"/>
  <c r="II13" i="2"/>
  <c r="IH13" i="2"/>
  <c r="II12" i="2"/>
  <c r="IH12" i="2"/>
  <c r="II11" i="2"/>
  <c r="IH11" i="2"/>
  <c r="II10" i="2"/>
  <c r="IH10" i="2"/>
  <c r="II9" i="2"/>
  <c r="IH9" i="2"/>
  <c r="II8" i="2"/>
  <c r="IH8" i="2"/>
  <c r="HZ143" i="2"/>
  <c r="HY143" i="2"/>
  <c r="HZ142" i="2"/>
  <c r="HY142" i="2"/>
  <c r="HZ141" i="2"/>
  <c r="HY141" i="2"/>
  <c r="HZ140" i="2"/>
  <c r="HY140" i="2"/>
  <c r="HZ139" i="2"/>
  <c r="HY139" i="2"/>
  <c r="HZ138" i="2"/>
  <c r="HY138" i="2"/>
  <c r="HZ137" i="2"/>
  <c r="HY137" i="2"/>
  <c r="HZ136" i="2"/>
  <c r="HY136" i="2"/>
  <c r="HZ135" i="2"/>
  <c r="HY135" i="2"/>
  <c r="HZ134" i="2"/>
  <c r="HY134" i="2"/>
  <c r="HZ133" i="2"/>
  <c r="HY133" i="2"/>
  <c r="HZ132" i="2"/>
  <c r="HY132" i="2"/>
  <c r="HZ131" i="2"/>
  <c r="HY131" i="2"/>
  <c r="HZ130" i="2"/>
  <c r="HY130" i="2"/>
  <c r="HZ129" i="2"/>
  <c r="HY129" i="2"/>
  <c r="HZ128" i="2"/>
  <c r="HY128" i="2"/>
  <c r="HZ127" i="2"/>
  <c r="HY127" i="2"/>
  <c r="HZ126" i="2"/>
  <c r="HY126" i="2"/>
  <c r="HZ125" i="2"/>
  <c r="HY125" i="2"/>
  <c r="HZ124" i="2"/>
  <c r="HY124" i="2"/>
  <c r="HZ123" i="2"/>
  <c r="HY123" i="2"/>
  <c r="HZ122" i="2"/>
  <c r="HY122" i="2"/>
  <c r="HZ121" i="2"/>
  <c r="HY121" i="2"/>
  <c r="HZ120" i="2"/>
  <c r="HY120" i="2"/>
  <c r="HZ119" i="2"/>
  <c r="HY119" i="2"/>
  <c r="HZ118" i="2"/>
  <c r="HY118" i="2"/>
  <c r="HZ117" i="2"/>
  <c r="HY117" i="2"/>
  <c r="HZ116" i="2"/>
  <c r="HY116" i="2"/>
  <c r="HZ115" i="2"/>
  <c r="HY115" i="2"/>
  <c r="HZ114" i="2"/>
  <c r="HY114" i="2"/>
  <c r="HZ113" i="2"/>
  <c r="HY113" i="2"/>
  <c r="HZ112" i="2"/>
  <c r="HY112" i="2"/>
  <c r="HZ111" i="2"/>
  <c r="HY111" i="2"/>
  <c r="HZ110" i="2"/>
  <c r="HY110" i="2"/>
  <c r="HZ109" i="2"/>
  <c r="HY109" i="2"/>
  <c r="HZ108" i="2"/>
  <c r="HY108" i="2"/>
  <c r="HZ107" i="2"/>
  <c r="HY107" i="2"/>
  <c r="HZ106" i="2"/>
  <c r="HY106" i="2"/>
  <c r="HZ105" i="2"/>
  <c r="HY105" i="2"/>
  <c r="HZ104" i="2"/>
  <c r="HY104" i="2"/>
  <c r="HZ103" i="2"/>
  <c r="HY103" i="2"/>
  <c r="HZ102" i="2"/>
  <c r="HY102" i="2"/>
  <c r="HZ101" i="2"/>
  <c r="HY101" i="2"/>
  <c r="HZ100" i="2"/>
  <c r="HY100" i="2"/>
  <c r="HZ99" i="2"/>
  <c r="HY99" i="2"/>
  <c r="HZ98" i="2"/>
  <c r="HY98" i="2"/>
  <c r="HZ97" i="2"/>
  <c r="HY97" i="2"/>
  <c r="HZ96" i="2"/>
  <c r="HY96" i="2"/>
  <c r="HZ95" i="2"/>
  <c r="HY95" i="2"/>
  <c r="HZ94" i="2"/>
  <c r="HY94" i="2"/>
  <c r="HZ93" i="2"/>
  <c r="HY93" i="2"/>
  <c r="HZ92" i="2"/>
  <c r="HY92" i="2"/>
  <c r="HZ91" i="2"/>
  <c r="HY91" i="2"/>
  <c r="HZ90" i="2"/>
  <c r="HY90" i="2"/>
  <c r="HZ89" i="2"/>
  <c r="HY89" i="2"/>
  <c r="HZ88" i="2"/>
  <c r="HY88" i="2"/>
  <c r="HZ87" i="2"/>
  <c r="HY87" i="2"/>
  <c r="HZ86" i="2"/>
  <c r="HY86" i="2"/>
  <c r="HZ85" i="2"/>
  <c r="HY85" i="2"/>
  <c r="HZ84" i="2"/>
  <c r="HY84" i="2"/>
  <c r="HZ83" i="2"/>
  <c r="HY83" i="2"/>
  <c r="HZ82" i="2"/>
  <c r="HY82" i="2"/>
  <c r="HZ81" i="2"/>
  <c r="HY81" i="2"/>
  <c r="HZ80" i="2"/>
  <c r="HY80" i="2"/>
  <c r="HZ79" i="2"/>
  <c r="HY79" i="2"/>
  <c r="HZ78" i="2"/>
  <c r="HY78" i="2"/>
  <c r="HZ77" i="2"/>
  <c r="HY77" i="2"/>
  <c r="HZ76" i="2"/>
  <c r="HY76" i="2"/>
  <c r="HZ75" i="2"/>
  <c r="HY75" i="2"/>
  <c r="HZ74" i="2"/>
  <c r="HY74" i="2"/>
  <c r="HZ73" i="2"/>
  <c r="HY73" i="2"/>
  <c r="HZ72" i="2"/>
  <c r="HY72" i="2"/>
  <c r="HZ71" i="2"/>
  <c r="HY71" i="2"/>
  <c r="HZ70" i="2"/>
  <c r="HY70" i="2"/>
  <c r="HZ69" i="2"/>
  <c r="HY69" i="2"/>
  <c r="HZ68" i="2"/>
  <c r="HY68" i="2"/>
  <c r="HZ67" i="2"/>
  <c r="HY67" i="2"/>
  <c r="HZ66" i="2"/>
  <c r="HY66" i="2"/>
  <c r="HZ65" i="2"/>
  <c r="HY65" i="2"/>
  <c r="HZ64" i="2"/>
  <c r="HY64" i="2"/>
  <c r="HZ63" i="2"/>
  <c r="HY63" i="2"/>
  <c r="HZ62" i="2"/>
  <c r="HY62" i="2"/>
  <c r="HZ61" i="2"/>
  <c r="HY61" i="2"/>
  <c r="HZ60" i="2"/>
  <c r="HY60" i="2"/>
  <c r="HZ59" i="2"/>
  <c r="HY59" i="2"/>
  <c r="HZ58" i="2"/>
  <c r="HY58" i="2"/>
  <c r="HZ57" i="2"/>
  <c r="HY57" i="2"/>
  <c r="HZ56" i="2"/>
  <c r="HY56" i="2"/>
  <c r="HZ55" i="2"/>
  <c r="HY55" i="2"/>
  <c r="HZ54" i="2"/>
  <c r="HY54" i="2"/>
  <c r="HZ53" i="2"/>
  <c r="HY53" i="2"/>
  <c r="HZ52" i="2"/>
  <c r="HY52" i="2"/>
  <c r="HZ51" i="2"/>
  <c r="HY51" i="2"/>
  <c r="HZ50" i="2"/>
  <c r="HY50" i="2"/>
  <c r="HZ49" i="2"/>
  <c r="HY49" i="2"/>
  <c r="HZ48" i="2"/>
  <c r="HY48" i="2"/>
  <c r="HZ47" i="2"/>
  <c r="HY47" i="2"/>
  <c r="HZ46" i="2"/>
  <c r="HY46" i="2"/>
  <c r="HZ45" i="2"/>
  <c r="HY45" i="2"/>
  <c r="HZ44" i="2"/>
  <c r="HY44" i="2"/>
  <c r="HZ43" i="2"/>
  <c r="HY43" i="2"/>
  <c r="HZ42" i="2"/>
  <c r="HY42" i="2"/>
  <c r="HZ41" i="2"/>
  <c r="HY41" i="2"/>
  <c r="HZ40" i="2"/>
  <c r="HY40" i="2"/>
  <c r="HZ39" i="2"/>
  <c r="HY39" i="2"/>
  <c r="HZ38" i="2"/>
  <c r="HY38" i="2"/>
  <c r="HZ37" i="2"/>
  <c r="HY37" i="2"/>
  <c r="HZ36" i="2"/>
  <c r="HY36" i="2"/>
  <c r="HZ35" i="2"/>
  <c r="HY35" i="2"/>
  <c r="HZ34" i="2"/>
  <c r="HY34" i="2"/>
  <c r="HZ33" i="2"/>
  <c r="HY33" i="2"/>
  <c r="HZ32" i="2"/>
  <c r="HY32" i="2"/>
  <c r="HZ31" i="2"/>
  <c r="HY31" i="2"/>
  <c r="HZ30" i="2"/>
  <c r="HY30" i="2"/>
  <c r="HZ29" i="2"/>
  <c r="HY29" i="2"/>
  <c r="HZ28" i="2"/>
  <c r="HY28" i="2"/>
  <c r="HZ27" i="2"/>
  <c r="HY27" i="2"/>
  <c r="HZ26" i="2"/>
  <c r="HY26" i="2"/>
  <c r="HZ25" i="2"/>
  <c r="HY25" i="2"/>
  <c r="HZ24" i="2"/>
  <c r="HY24" i="2"/>
  <c r="HZ23" i="2"/>
  <c r="HY23" i="2"/>
  <c r="HZ22" i="2"/>
  <c r="HY22" i="2"/>
  <c r="HZ21" i="2"/>
  <c r="HY21" i="2"/>
  <c r="HZ20" i="2"/>
  <c r="HY20" i="2"/>
  <c r="HZ19" i="2"/>
  <c r="HY19" i="2"/>
  <c r="HZ18" i="2"/>
  <c r="HY18" i="2"/>
  <c r="HZ17" i="2"/>
  <c r="HY17" i="2"/>
  <c r="HZ16" i="2"/>
  <c r="HY16" i="2"/>
  <c r="HZ15" i="2"/>
  <c r="HY15" i="2"/>
  <c r="HZ14" i="2"/>
  <c r="HY14" i="2"/>
  <c r="HZ13" i="2"/>
  <c r="HY13" i="2"/>
  <c r="HZ12" i="2"/>
  <c r="HY12" i="2"/>
  <c r="HZ11" i="2"/>
  <c r="HY11" i="2"/>
  <c r="HZ10" i="2"/>
  <c r="HY10" i="2"/>
  <c r="HZ9" i="2"/>
  <c r="HY9" i="2"/>
  <c r="HZ8" i="2"/>
  <c r="HY8" i="2"/>
  <c r="HQ143" i="2"/>
  <c r="HP143" i="2"/>
  <c r="HQ142" i="2"/>
  <c r="HP142" i="2"/>
  <c r="HQ141" i="2"/>
  <c r="HP141" i="2"/>
  <c r="HQ140" i="2"/>
  <c r="HP140" i="2"/>
  <c r="HQ139" i="2"/>
  <c r="HP139" i="2"/>
  <c r="HQ138" i="2"/>
  <c r="HP138" i="2"/>
  <c r="HQ137" i="2"/>
  <c r="HP137" i="2"/>
  <c r="HQ136" i="2"/>
  <c r="HP136" i="2"/>
  <c r="HQ135" i="2"/>
  <c r="HP135" i="2"/>
  <c r="HQ134" i="2"/>
  <c r="HP134" i="2"/>
  <c r="HQ133" i="2"/>
  <c r="HP133" i="2"/>
  <c r="HQ132" i="2"/>
  <c r="HP132" i="2"/>
  <c r="HQ131" i="2"/>
  <c r="HP131" i="2"/>
  <c r="HQ130" i="2"/>
  <c r="HP130" i="2"/>
  <c r="HQ129" i="2"/>
  <c r="HP129" i="2"/>
  <c r="HQ128" i="2"/>
  <c r="HP128" i="2"/>
  <c r="HQ127" i="2"/>
  <c r="HP127" i="2"/>
  <c r="HQ126" i="2"/>
  <c r="HP126" i="2"/>
  <c r="HQ125" i="2"/>
  <c r="HP125" i="2"/>
  <c r="HQ124" i="2"/>
  <c r="HP124" i="2"/>
  <c r="HQ123" i="2"/>
  <c r="HP123" i="2"/>
  <c r="HQ122" i="2"/>
  <c r="HP122" i="2"/>
  <c r="HQ121" i="2"/>
  <c r="HP121" i="2"/>
  <c r="HQ120" i="2"/>
  <c r="HP120" i="2"/>
  <c r="HQ119" i="2"/>
  <c r="HP119" i="2"/>
  <c r="HQ118" i="2"/>
  <c r="HP118" i="2"/>
  <c r="HQ117" i="2"/>
  <c r="HP117" i="2"/>
  <c r="HQ116" i="2"/>
  <c r="HP116" i="2"/>
  <c r="HQ115" i="2"/>
  <c r="HP115" i="2"/>
  <c r="HQ114" i="2"/>
  <c r="HP114" i="2"/>
  <c r="HQ113" i="2"/>
  <c r="HP113" i="2"/>
  <c r="HQ112" i="2"/>
  <c r="HP112" i="2"/>
  <c r="HQ111" i="2"/>
  <c r="HP111" i="2"/>
  <c r="HQ110" i="2"/>
  <c r="HP110" i="2"/>
  <c r="HQ109" i="2"/>
  <c r="HP109" i="2"/>
  <c r="HQ108" i="2"/>
  <c r="HP108" i="2"/>
  <c r="HQ107" i="2"/>
  <c r="HP107" i="2"/>
  <c r="HQ106" i="2"/>
  <c r="HP106" i="2"/>
  <c r="HQ105" i="2"/>
  <c r="HP105" i="2"/>
  <c r="HQ104" i="2"/>
  <c r="HP104" i="2"/>
  <c r="HQ103" i="2"/>
  <c r="HP103" i="2"/>
  <c r="HQ102" i="2"/>
  <c r="HP102" i="2"/>
  <c r="HQ101" i="2"/>
  <c r="HP101" i="2"/>
  <c r="HQ100" i="2"/>
  <c r="HP100" i="2"/>
  <c r="HQ99" i="2"/>
  <c r="HP99" i="2"/>
  <c r="HQ98" i="2"/>
  <c r="HP98" i="2"/>
  <c r="HQ97" i="2"/>
  <c r="HP97" i="2"/>
  <c r="HQ96" i="2"/>
  <c r="HP96" i="2"/>
  <c r="HQ95" i="2"/>
  <c r="HP95" i="2"/>
  <c r="HQ94" i="2"/>
  <c r="HP94" i="2"/>
  <c r="HQ93" i="2"/>
  <c r="HP93" i="2"/>
  <c r="HQ92" i="2"/>
  <c r="HP92" i="2"/>
  <c r="HQ91" i="2"/>
  <c r="HP91" i="2"/>
  <c r="HQ90" i="2"/>
  <c r="HP90" i="2"/>
  <c r="HQ89" i="2"/>
  <c r="HP89" i="2"/>
  <c r="HQ88" i="2"/>
  <c r="HP88" i="2"/>
  <c r="HQ87" i="2"/>
  <c r="HP87" i="2"/>
  <c r="HQ86" i="2"/>
  <c r="HP86" i="2"/>
  <c r="HQ85" i="2"/>
  <c r="HP85" i="2"/>
  <c r="HQ84" i="2"/>
  <c r="HP84" i="2"/>
  <c r="HQ83" i="2"/>
  <c r="HP83" i="2"/>
  <c r="HQ82" i="2"/>
  <c r="HP82" i="2"/>
  <c r="HQ81" i="2"/>
  <c r="HP81" i="2"/>
  <c r="HQ80" i="2"/>
  <c r="HP80" i="2"/>
  <c r="HQ79" i="2"/>
  <c r="HP79" i="2"/>
  <c r="HQ78" i="2"/>
  <c r="HP78" i="2"/>
  <c r="HQ77" i="2"/>
  <c r="HP77" i="2"/>
  <c r="HQ76" i="2"/>
  <c r="HP76" i="2"/>
  <c r="HQ75" i="2"/>
  <c r="HP75" i="2"/>
  <c r="HQ74" i="2"/>
  <c r="HP74" i="2"/>
  <c r="HQ73" i="2"/>
  <c r="HP73" i="2"/>
  <c r="HQ72" i="2"/>
  <c r="HP72" i="2"/>
  <c r="HQ71" i="2"/>
  <c r="HP71" i="2"/>
  <c r="HQ70" i="2"/>
  <c r="HP70" i="2"/>
  <c r="HQ69" i="2"/>
  <c r="HP69" i="2"/>
  <c r="HQ68" i="2"/>
  <c r="HP68" i="2"/>
  <c r="HQ67" i="2"/>
  <c r="HP67" i="2"/>
  <c r="HQ66" i="2"/>
  <c r="HP66" i="2"/>
  <c r="HQ65" i="2"/>
  <c r="HP65" i="2"/>
  <c r="HQ64" i="2"/>
  <c r="HP64" i="2"/>
  <c r="HQ63" i="2"/>
  <c r="HP63" i="2"/>
  <c r="HQ62" i="2"/>
  <c r="HP62" i="2"/>
  <c r="HQ61" i="2"/>
  <c r="HP61" i="2"/>
  <c r="HQ60" i="2"/>
  <c r="HP60" i="2"/>
  <c r="HQ59" i="2"/>
  <c r="HP59" i="2"/>
  <c r="HQ58" i="2"/>
  <c r="HP58" i="2"/>
  <c r="HQ57" i="2"/>
  <c r="HP57" i="2"/>
  <c r="HQ56" i="2"/>
  <c r="HP56" i="2"/>
  <c r="HQ55" i="2"/>
  <c r="HP55" i="2"/>
  <c r="HQ54" i="2"/>
  <c r="HP54" i="2"/>
  <c r="HQ53" i="2"/>
  <c r="HP53" i="2"/>
  <c r="HQ52" i="2"/>
  <c r="HP52" i="2"/>
  <c r="HQ51" i="2"/>
  <c r="HP51" i="2"/>
  <c r="HQ50" i="2"/>
  <c r="HP50" i="2"/>
  <c r="HQ49" i="2"/>
  <c r="HP49" i="2"/>
  <c r="HQ48" i="2"/>
  <c r="HP48" i="2"/>
  <c r="HQ47" i="2"/>
  <c r="HP47" i="2"/>
  <c r="HQ46" i="2"/>
  <c r="HP46" i="2"/>
  <c r="HQ45" i="2"/>
  <c r="HP45" i="2"/>
  <c r="HQ44" i="2"/>
  <c r="HP44" i="2"/>
  <c r="HQ43" i="2"/>
  <c r="HP43" i="2"/>
  <c r="HQ42" i="2"/>
  <c r="HP42" i="2"/>
  <c r="HQ41" i="2"/>
  <c r="HP41" i="2"/>
  <c r="HQ40" i="2"/>
  <c r="HP40" i="2"/>
  <c r="HQ39" i="2"/>
  <c r="HP39" i="2"/>
  <c r="HQ38" i="2"/>
  <c r="HP38" i="2"/>
  <c r="HQ37" i="2"/>
  <c r="HP37" i="2"/>
  <c r="HQ36" i="2"/>
  <c r="HP36" i="2"/>
  <c r="HQ35" i="2"/>
  <c r="HP35" i="2"/>
  <c r="HQ34" i="2"/>
  <c r="HP34" i="2"/>
  <c r="HQ33" i="2"/>
  <c r="HP33" i="2"/>
  <c r="HQ32" i="2"/>
  <c r="HP32" i="2"/>
  <c r="HQ31" i="2"/>
  <c r="HP31" i="2"/>
  <c r="HQ30" i="2"/>
  <c r="HP30" i="2"/>
  <c r="HQ29" i="2"/>
  <c r="HP29" i="2"/>
  <c r="HQ28" i="2"/>
  <c r="HP28" i="2"/>
  <c r="HQ27" i="2"/>
  <c r="HP27" i="2"/>
  <c r="HQ26" i="2"/>
  <c r="HP26" i="2"/>
  <c r="HQ25" i="2"/>
  <c r="HP25" i="2"/>
  <c r="HQ24" i="2"/>
  <c r="HP24" i="2"/>
  <c r="HQ23" i="2"/>
  <c r="HP23" i="2"/>
  <c r="HQ22" i="2"/>
  <c r="HP22" i="2"/>
  <c r="HQ21" i="2"/>
  <c r="HP21" i="2"/>
  <c r="HQ20" i="2"/>
  <c r="HP20" i="2"/>
  <c r="HQ19" i="2"/>
  <c r="HP19" i="2"/>
  <c r="HQ18" i="2"/>
  <c r="HP18" i="2"/>
  <c r="HQ17" i="2"/>
  <c r="HP17" i="2"/>
  <c r="HQ16" i="2"/>
  <c r="HP16" i="2"/>
  <c r="HQ15" i="2"/>
  <c r="HP15" i="2"/>
  <c r="HQ14" i="2"/>
  <c r="HP14" i="2"/>
  <c r="HQ13" i="2"/>
  <c r="HP13" i="2"/>
  <c r="HQ12" i="2"/>
  <c r="HP12" i="2"/>
  <c r="HQ11" i="2"/>
  <c r="HP11" i="2"/>
  <c r="HQ10" i="2"/>
  <c r="HP10" i="2"/>
  <c r="HQ9" i="2"/>
  <c r="HP9" i="2"/>
  <c r="HQ8" i="2"/>
  <c r="HP8" i="2"/>
  <c r="HH143" i="2"/>
  <c r="HG143" i="2"/>
  <c r="HH142" i="2"/>
  <c r="HG142" i="2"/>
  <c r="HH141" i="2"/>
  <c r="HG141" i="2"/>
  <c r="HH140" i="2"/>
  <c r="HG140" i="2"/>
  <c r="HH139" i="2"/>
  <c r="HG139" i="2"/>
  <c r="HH138" i="2"/>
  <c r="HG138" i="2"/>
  <c r="HH137" i="2"/>
  <c r="HG137" i="2"/>
  <c r="HH136" i="2"/>
  <c r="HG136" i="2"/>
  <c r="HH135" i="2"/>
  <c r="HG135" i="2"/>
  <c r="HH134" i="2"/>
  <c r="HG134" i="2"/>
  <c r="HH133" i="2"/>
  <c r="HG133" i="2"/>
  <c r="HH132" i="2"/>
  <c r="HG132" i="2"/>
  <c r="HH131" i="2"/>
  <c r="HG131" i="2"/>
  <c r="HH130" i="2"/>
  <c r="HG130" i="2"/>
  <c r="HH129" i="2"/>
  <c r="HG129" i="2"/>
  <c r="HH128" i="2"/>
  <c r="HG128" i="2"/>
  <c r="HH127" i="2"/>
  <c r="HG127" i="2"/>
  <c r="HH126" i="2"/>
  <c r="HG126" i="2"/>
  <c r="HH125" i="2"/>
  <c r="HG125" i="2"/>
  <c r="HH124" i="2"/>
  <c r="HG124" i="2"/>
  <c r="HH123" i="2"/>
  <c r="HG123" i="2"/>
  <c r="HH122" i="2"/>
  <c r="HG122" i="2"/>
  <c r="HH121" i="2"/>
  <c r="HG121" i="2"/>
  <c r="HH120" i="2"/>
  <c r="HG120" i="2"/>
  <c r="HH119" i="2"/>
  <c r="HG119" i="2"/>
  <c r="HH118" i="2"/>
  <c r="HG118" i="2"/>
  <c r="HH117" i="2"/>
  <c r="HG117" i="2"/>
  <c r="HH116" i="2"/>
  <c r="HG116" i="2"/>
  <c r="HH115" i="2"/>
  <c r="HG115" i="2"/>
  <c r="HH114" i="2"/>
  <c r="HG114" i="2"/>
  <c r="HH113" i="2"/>
  <c r="HG113" i="2"/>
  <c r="HH112" i="2"/>
  <c r="HG112" i="2"/>
  <c r="HH111" i="2"/>
  <c r="HG111" i="2"/>
  <c r="HH110" i="2"/>
  <c r="HG110" i="2"/>
  <c r="HH109" i="2"/>
  <c r="HG109" i="2"/>
  <c r="HH108" i="2"/>
  <c r="HG108" i="2"/>
  <c r="HH107" i="2"/>
  <c r="HG107" i="2"/>
  <c r="HH106" i="2"/>
  <c r="HG106" i="2"/>
  <c r="HH105" i="2"/>
  <c r="HG105" i="2"/>
  <c r="HH104" i="2"/>
  <c r="HG104" i="2"/>
  <c r="HH103" i="2"/>
  <c r="HG103" i="2"/>
  <c r="HH102" i="2"/>
  <c r="HG102" i="2"/>
  <c r="HH101" i="2"/>
  <c r="HG101" i="2"/>
  <c r="HH100" i="2"/>
  <c r="HG100" i="2"/>
  <c r="HH99" i="2"/>
  <c r="HG99" i="2"/>
  <c r="HH98" i="2"/>
  <c r="HG98" i="2"/>
  <c r="HH97" i="2"/>
  <c r="HG97" i="2"/>
  <c r="HH96" i="2"/>
  <c r="HG96" i="2"/>
  <c r="HH95" i="2"/>
  <c r="HG95" i="2"/>
  <c r="HH94" i="2"/>
  <c r="HG94" i="2"/>
  <c r="HH93" i="2"/>
  <c r="HG93" i="2"/>
  <c r="HH92" i="2"/>
  <c r="HG92" i="2"/>
  <c r="HH91" i="2"/>
  <c r="HG91" i="2"/>
  <c r="HH90" i="2"/>
  <c r="HG90" i="2"/>
  <c r="HH89" i="2"/>
  <c r="HG89" i="2"/>
  <c r="HH88" i="2"/>
  <c r="HG88" i="2"/>
  <c r="HH87" i="2"/>
  <c r="HG87" i="2"/>
  <c r="HH86" i="2"/>
  <c r="HG86" i="2"/>
  <c r="HH85" i="2"/>
  <c r="HG85" i="2"/>
  <c r="HH84" i="2"/>
  <c r="HG84" i="2"/>
  <c r="HH83" i="2"/>
  <c r="HG83" i="2"/>
  <c r="HH82" i="2"/>
  <c r="HG82" i="2"/>
  <c r="HH81" i="2"/>
  <c r="HG81" i="2"/>
  <c r="HH80" i="2"/>
  <c r="HG80" i="2"/>
  <c r="HH79" i="2"/>
  <c r="HG79" i="2"/>
  <c r="HH78" i="2"/>
  <c r="HG78" i="2"/>
  <c r="HH77" i="2"/>
  <c r="HG77" i="2"/>
  <c r="HH76" i="2"/>
  <c r="HG76" i="2"/>
  <c r="HH75" i="2"/>
  <c r="HG75" i="2"/>
  <c r="HH74" i="2"/>
  <c r="HG74" i="2"/>
  <c r="HH73" i="2"/>
  <c r="HG73" i="2"/>
  <c r="HH72" i="2"/>
  <c r="HG72" i="2"/>
  <c r="HH71" i="2"/>
  <c r="HG71" i="2"/>
  <c r="HH70" i="2"/>
  <c r="HG70" i="2"/>
  <c r="HH69" i="2"/>
  <c r="HG69" i="2"/>
  <c r="HH68" i="2"/>
  <c r="HG68" i="2"/>
  <c r="HH67" i="2"/>
  <c r="HG67" i="2"/>
  <c r="HH66" i="2"/>
  <c r="HG66" i="2"/>
  <c r="HH65" i="2"/>
  <c r="HG65" i="2"/>
  <c r="HH64" i="2"/>
  <c r="HG64" i="2"/>
  <c r="HH63" i="2"/>
  <c r="HG63" i="2"/>
  <c r="HH62" i="2"/>
  <c r="HG62" i="2"/>
  <c r="HH61" i="2"/>
  <c r="HG61" i="2"/>
  <c r="HH60" i="2"/>
  <c r="HG60" i="2"/>
  <c r="HH59" i="2"/>
  <c r="HG59" i="2"/>
  <c r="HH58" i="2"/>
  <c r="HG58" i="2"/>
  <c r="HH57" i="2"/>
  <c r="HG57" i="2"/>
  <c r="HH56" i="2"/>
  <c r="HG56" i="2"/>
  <c r="HH55" i="2"/>
  <c r="HG55" i="2"/>
  <c r="HH54" i="2"/>
  <c r="HG54" i="2"/>
  <c r="HH53" i="2"/>
  <c r="HG53" i="2"/>
  <c r="HH52" i="2"/>
  <c r="HG52" i="2"/>
  <c r="HH51" i="2"/>
  <c r="HG51" i="2"/>
  <c r="HH50" i="2"/>
  <c r="HG50" i="2"/>
  <c r="HH49" i="2"/>
  <c r="HG49" i="2"/>
  <c r="HH48" i="2"/>
  <c r="HG48" i="2"/>
  <c r="HH47" i="2"/>
  <c r="HG47" i="2"/>
  <c r="HH46" i="2"/>
  <c r="HG46" i="2"/>
  <c r="HH45" i="2"/>
  <c r="HG45" i="2"/>
  <c r="HH44" i="2"/>
  <c r="HG44" i="2"/>
  <c r="HH43" i="2"/>
  <c r="HG43" i="2"/>
  <c r="HH42" i="2"/>
  <c r="HG42" i="2"/>
  <c r="HH41" i="2"/>
  <c r="HG41" i="2"/>
  <c r="HH40" i="2"/>
  <c r="HG40" i="2"/>
  <c r="HH39" i="2"/>
  <c r="HG39" i="2"/>
  <c r="HH38" i="2"/>
  <c r="HG38" i="2"/>
  <c r="HH37" i="2"/>
  <c r="HG37" i="2"/>
  <c r="HH36" i="2"/>
  <c r="HG36" i="2"/>
  <c r="HH35" i="2"/>
  <c r="HG35" i="2"/>
  <c r="HH34" i="2"/>
  <c r="HG34" i="2"/>
  <c r="HH33" i="2"/>
  <c r="HG33" i="2"/>
  <c r="HH32" i="2"/>
  <c r="HG32" i="2"/>
  <c r="HH31" i="2"/>
  <c r="HG31" i="2"/>
  <c r="HH30" i="2"/>
  <c r="HG30" i="2"/>
  <c r="HH29" i="2"/>
  <c r="HG29" i="2"/>
  <c r="HH28" i="2"/>
  <c r="HG28" i="2"/>
  <c r="HH27" i="2"/>
  <c r="HG27" i="2"/>
  <c r="HH26" i="2"/>
  <c r="HG26" i="2"/>
  <c r="HH25" i="2"/>
  <c r="HG25" i="2"/>
  <c r="HH24" i="2"/>
  <c r="HG24" i="2"/>
  <c r="HH23" i="2"/>
  <c r="HG23" i="2"/>
  <c r="HH22" i="2"/>
  <c r="HG22" i="2"/>
  <c r="HH21" i="2"/>
  <c r="HG21" i="2"/>
  <c r="HH20" i="2"/>
  <c r="HG20" i="2"/>
  <c r="HH19" i="2"/>
  <c r="HG19" i="2"/>
  <c r="HH18" i="2"/>
  <c r="HG18" i="2"/>
  <c r="HH17" i="2"/>
  <c r="HG17" i="2"/>
  <c r="HH16" i="2"/>
  <c r="HG16" i="2"/>
  <c r="HH15" i="2"/>
  <c r="HG15" i="2"/>
  <c r="HH14" i="2"/>
  <c r="HG14" i="2"/>
  <c r="HH13" i="2"/>
  <c r="HG13" i="2"/>
  <c r="HH12" i="2"/>
  <c r="HG12" i="2"/>
  <c r="HH11" i="2"/>
  <c r="HG11" i="2"/>
  <c r="HH10" i="2"/>
  <c r="HG10" i="2"/>
  <c r="HH9" i="2"/>
  <c r="HG9" i="2"/>
  <c r="HH8" i="2"/>
  <c r="HG8" i="2"/>
  <c r="GY143" i="2"/>
  <c r="GX143" i="2"/>
  <c r="GY142" i="2"/>
  <c r="GX142" i="2"/>
  <c r="GY141" i="2"/>
  <c r="GX141" i="2"/>
  <c r="GY140" i="2"/>
  <c r="GX140" i="2"/>
  <c r="GY139" i="2"/>
  <c r="GX139" i="2"/>
  <c r="GY138" i="2"/>
  <c r="GX138" i="2"/>
  <c r="GY137" i="2"/>
  <c r="GX137" i="2"/>
  <c r="GY136" i="2"/>
  <c r="GX136" i="2"/>
  <c r="GY135" i="2"/>
  <c r="GX135" i="2"/>
  <c r="GY134" i="2"/>
  <c r="GX134" i="2"/>
  <c r="GY133" i="2"/>
  <c r="GX133" i="2"/>
  <c r="GY132" i="2"/>
  <c r="GX132" i="2"/>
  <c r="GY131" i="2"/>
  <c r="GX131" i="2"/>
  <c r="GY130" i="2"/>
  <c r="GX130" i="2"/>
  <c r="GY129" i="2"/>
  <c r="GX129" i="2"/>
  <c r="GY128" i="2"/>
  <c r="GX128" i="2"/>
  <c r="GY127" i="2"/>
  <c r="GX127" i="2"/>
  <c r="GY126" i="2"/>
  <c r="GX126" i="2"/>
  <c r="GY125" i="2"/>
  <c r="GX125" i="2"/>
  <c r="GY124" i="2"/>
  <c r="GX124" i="2"/>
  <c r="GY123" i="2"/>
  <c r="GX123" i="2"/>
  <c r="GY122" i="2"/>
  <c r="GX122" i="2"/>
  <c r="GY121" i="2"/>
  <c r="GX121" i="2"/>
  <c r="GY120" i="2"/>
  <c r="GX120" i="2"/>
  <c r="GY119" i="2"/>
  <c r="GX119" i="2"/>
  <c r="GY118" i="2"/>
  <c r="GX118" i="2"/>
  <c r="GY117" i="2"/>
  <c r="GX117" i="2"/>
  <c r="GY116" i="2"/>
  <c r="GX116" i="2"/>
  <c r="GY115" i="2"/>
  <c r="GX115" i="2"/>
  <c r="GY114" i="2"/>
  <c r="GX114" i="2"/>
  <c r="GY113" i="2"/>
  <c r="GX113" i="2"/>
  <c r="GY112" i="2"/>
  <c r="GX112" i="2"/>
  <c r="GY111" i="2"/>
  <c r="GX111" i="2"/>
  <c r="GY110" i="2"/>
  <c r="GX110" i="2"/>
  <c r="GY109" i="2"/>
  <c r="GX109" i="2"/>
  <c r="GY108" i="2"/>
  <c r="GX108" i="2"/>
  <c r="GY107" i="2"/>
  <c r="GX107" i="2"/>
  <c r="GY106" i="2"/>
  <c r="GX106" i="2"/>
  <c r="GY105" i="2"/>
  <c r="GX105" i="2"/>
  <c r="GY104" i="2"/>
  <c r="GX104" i="2"/>
  <c r="GY103" i="2"/>
  <c r="GX103" i="2"/>
  <c r="GY102" i="2"/>
  <c r="GX102" i="2"/>
  <c r="GY101" i="2"/>
  <c r="GX101" i="2"/>
  <c r="GY100" i="2"/>
  <c r="GX100" i="2"/>
  <c r="GY99" i="2"/>
  <c r="GX99" i="2"/>
  <c r="GY98" i="2"/>
  <c r="GX98" i="2"/>
  <c r="GY97" i="2"/>
  <c r="GX97" i="2"/>
  <c r="GY96" i="2"/>
  <c r="GX96" i="2"/>
  <c r="GY95" i="2"/>
  <c r="GX95" i="2"/>
  <c r="GY94" i="2"/>
  <c r="GX94" i="2"/>
  <c r="GY93" i="2"/>
  <c r="GX93" i="2"/>
  <c r="GY92" i="2"/>
  <c r="GX92" i="2"/>
  <c r="GY91" i="2"/>
  <c r="GX91" i="2"/>
  <c r="GY90" i="2"/>
  <c r="GX90" i="2"/>
  <c r="GY89" i="2"/>
  <c r="GX89" i="2"/>
  <c r="GY88" i="2"/>
  <c r="GX88" i="2"/>
  <c r="GY87" i="2"/>
  <c r="GX87" i="2"/>
  <c r="GY86" i="2"/>
  <c r="GX86" i="2"/>
  <c r="GY85" i="2"/>
  <c r="GX85" i="2"/>
  <c r="GY84" i="2"/>
  <c r="GX84" i="2"/>
  <c r="GY83" i="2"/>
  <c r="GX83" i="2"/>
  <c r="GY82" i="2"/>
  <c r="GX82" i="2"/>
  <c r="GY81" i="2"/>
  <c r="GX81" i="2"/>
  <c r="GY80" i="2"/>
  <c r="GX80" i="2"/>
  <c r="GY79" i="2"/>
  <c r="GX79" i="2"/>
  <c r="GY78" i="2"/>
  <c r="GX78" i="2"/>
  <c r="GY77" i="2"/>
  <c r="GX77" i="2"/>
  <c r="GY76" i="2"/>
  <c r="GX76" i="2"/>
  <c r="GY75" i="2"/>
  <c r="GX75" i="2"/>
  <c r="GY74" i="2"/>
  <c r="GX74" i="2"/>
  <c r="GY73" i="2"/>
  <c r="GX73" i="2"/>
  <c r="GY72" i="2"/>
  <c r="GX72" i="2"/>
  <c r="GY71" i="2"/>
  <c r="GX71" i="2"/>
  <c r="GY70" i="2"/>
  <c r="GX70" i="2"/>
  <c r="GY69" i="2"/>
  <c r="GX69" i="2"/>
  <c r="GY68" i="2"/>
  <c r="GX68" i="2"/>
  <c r="GY67" i="2"/>
  <c r="GX67" i="2"/>
  <c r="GY66" i="2"/>
  <c r="GX66" i="2"/>
  <c r="GY65" i="2"/>
  <c r="GX65" i="2"/>
  <c r="GY64" i="2"/>
  <c r="GX64" i="2"/>
  <c r="GY63" i="2"/>
  <c r="GX63" i="2"/>
  <c r="GY62" i="2"/>
  <c r="GX62" i="2"/>
  <c r="GY61" i="2"/>
  <c r="GX61" i="2"/>
  <c r="GY60" i="2"/>
  <c r="GX60" i="2"/>
  <c r="GY59" i="2"/>
  <c r="GX59" i="2"/>
  <c r="GY58" i="2"/>
  <c r="GX58" i="2"/>
  <c r="GY57" i="2"/>
  <c r="GX57" i="2"/>
  <c r="GY56" i="2"/>
  <c r="GX56" i="2"/>
  <c r="GY55" i="2"/>
  <c r="GX55" i="2"/>
  <c r="GY54" i="2"/>
  <c r="GX54" i="2"/>
  <c r="GY53" i="2"/>
  <c r="GX53" i="2"/>
  <c r="GY52" i="2"/>
  <c r="GX52" i="2"/>
  <c r="GY51" i="2"/>
  <c r="GX51" i="2"/>
  <c r="GY50" i="2"/>
  <c r="GX50" i="2"/>
  <c r="GY49" i="2"/>
  <c r="GX49" i="2"/>
  <c r="GY48" i="2"/>
  <c r="GX48" i="2"/>
  <c r="GY47" i="2"/>
  <c r="GX47" i="2"/>
  <c r="GY46" i="2"/>
  <c r="GX46" i="2"/>
  <c r="GY45" i="2"/>
  <c r="GX45" i="2"/>
  <c r="GY44" i="2"/>
  <c r="GX44" i="2"/>
  <c r="GY43" i="2"/>
  <c r="GX43" i="2"/>
  <c r="GY42" i="2"/>
  <c r="GX42" i="2"/>
  <c r="GY41" i="2"/>
  <c r="GX41" i="2"/>
  <c r="GY40" i="2"/>
  <c r="GX40" i="2"/>
  <c r="GY39" i="2"/>
  <c r="GX39" i="2"/>
  <c r="GY38" i="2"/>
  <c r="GX38" i="2"/>
  <c r="GY37" i="2"/>
  <c r="GX37" i="2"/>
  <c r="GY36" i="2"/>
  <c r="GX36" i="2"/>
  <c r="GY35" i="2"/>
  <c r="GX35" i="2"/>
  <c r="GY34" i="2"/>
  <c r="GX34" i="2"/>
  <c r="GY33" i="2"/>
  <c r="GX33" i="2"/>
  <c r="GY32" i="2"/>
  <c r="GX32" i="2"/>
  <c r="GY31" i="2"/>
  <c r="GX31" i="2"/>
  <c r="GY30" i="2"/>
  <c r="GX30" i="2"/>
  <c r="GY29" i="2"/>
  <c r="GX29" i="2"/>
  <c r="GY28" i="2"/>
  <c r="GX28" i="2"/>
  <c r="GY27" i="2"/>
  <c r="GX27" i="2"/>
  <c r="GY26" i="2"/>
  <c r="GX26" i="2"/>
  <c r="GY25" i="2"/>
  <c r="GX25" i="2"/>
  <c r="GY24" i="2"/>
  <c r="GX24" i="2"/>
  <c r="GY23" i="2"/>
  <c r="GX23" i="2"/>
  <c r="GY22" i="2"/>
  <c r="GX22" i="2"/>
  <c r="GY21" i="2"/>
  <c r="GX21" i="2"/>
  <c r="GY20" i="2"/>
  <c r="GX20" i="2"/>
  <c r="GY19" i="2"/>
  <c r="GX19" i="2"/>
  <c r="GY18" i="2"/>
  <c r="GX18" i="2"/>
  <c r="GY17" i="2"/>
  <c r="GX17" i="2"/>
  <c r="GY16" i="2"/>
  <c r="GX16" i="2"/>
  <c r="GY15" i="2"/>
  <c r="GX15" i="2"/>
  <c r="GY14" i="2"/>
  <c r="GX14" i="2"/>
  <c r="GY13" i="2"/>
  <c r="GX13" i="2"/>
  <c r="GY12" i="2"/>
  <c r="GX12" i="2"/>
  <c r="GY11" i="2"/>
  <c r="GX11" i="2"/>
  <c r="GY10" i="2"/>
  <c r="GX10" i="2"/>
  <c r="GY9" i="2"/>
  <c r="GX9" i="2"/>
  <c r="GY8" i="2"/>
  <c r="GX8" i="2"/>
  <c r="GP143" i="2"/>
  <c r="GO143" i="2"/>
  <c r="GP142" i="2"/>
  <c r="GO142" i="2"/>
  <c r="GP141" i="2"/>
  <c r="GO141" i="2"/>
  <c r="GP140" i="2"/>
  <c r="GO140" i="2"/>
  <c r="GP139" i="2"/>
  <c r="GO139" i="2"/>
  <c r="GP138" i="2"/>
  <c r="GO138" i="2"/>
  <c r="GP137" i="2"/>
  <c r="GO137" i="2"/>
  <c r="GP136" i="2"/>
  <c r="GO136" i="2"/>
  <c r="GP135" i="2"/>
  <c r="GO135" i="2"/>
  <c r="GP134" i="2"/>
  <c r="GO134" i="2"/>
  <c r="GP133" i="2"/>
  <c r="GO133" i="2"/>
  <c r="GP132" i="2"/>
  <c r="GO132" i="2"/>
  <c r="GP131" i="2"/>
  <c r="GO131" i="2"/>
  <c r="GP130" i="2"/>
  <c r="GO130" i="2"/>
  <c r="GP129" i="2"/>
  <c r="GO129" i="2"/>
  <c r="GP128" i="2"/>
  <c r="GO128" i="2"/>
  <c r="GP127" i="2"/>
  <c r="GO127" i="2"/>
  <c r="GP126" i="2"/>
  <c r="GO126" i="2"/>
  <c r="GP125" i="2"/>
  <c r="GO125" i="2"/>
  <c r="GP124" i="2"/>
  <c r="GO124" i="2"/>
  <c r="GP123" i="2"/>
  <c r="GO123" i="2"/>
  <c r="GP122" i="2"/>
  <c r="GO122" i="2"/>
  <c r="GP121" i="2"/>
  <c r="GO121" i="2"/>
  <c r="GP120" i="2"/>
  <c r="GO120" i="2"/>
  <c r="GP119" i="2"/>
  <c r="GO119" i="2"/>
  <c r="GP118" i="2"/>
  <c r="GO118" i="2"/>
  <c r="GP117" i="2"/>
  <c r="GO117" i="2"/>
  <c r="GP116" i="2"/>
  <c r="GO116" i="2"/>
  <c r="GP115" i="2"/>
  <c r="GO115" i="2"/>
  <c r="GP114" i="2"/>
  <c r="GO114" i="2"/>
  <c r="GP113" i="2"/>
  <c r="GO113" i="2"/>
  <c r="GP112" i="2"/>
  <c r="GO112" i="2"/>
  <c r="GP111" i="2"/>
  <c r="GO111" i="2"/>
  <c r="GP110" i="2"/>
  <c r="GO110" i="2"/>
  <c r="GP109" i="2"/>
  <c r="GO109" i="2"/>
  <c r="GP108" i="2"/>
  <c r="GO108" i="2"/>
  <c r="GP107" i="2"/>
  <c r="GO107" i="2"/>
  <c r="GP106" i="2"/>
  <c r="GO106" i="2"/>
  <c r="GP105" i="2"/>
  <c r="GO105" i="2"/>
  <c r="GP104" i="2"/>
  <c r="GO104" i="2"/>
  <c r="GP103" i="2"/>
  <c r="GO103" i="2"/>
  <c r="GP102" i="2"/>
  <c r="GO102" i="2"/>
  <c r="GP101" i="2"/>
  <c r="GO101" i="2"/>
  <c r="GP100" i="2"/>
  <c r="GO100" i="2"/>
  <c r="GP99" i="2"/>
  <c r="GO99" i="2"/>
  <c r="GP98" i="2"/>
  <c r="GO98" i="2"/>
  <c r="GP97" i="2"/>
  <c r="GO97" i="2"/>
  <c r="GP96" i="2"/>
  <c r="GO96" i="2"/>
  <c r="GP95" i="2"/>
  <c r="GO95" i="2"/>
  <c r="GP94" i="2"/>
  <c r="GO94" i="2"/>
  <c r="GP93" i="2"/>
  <c r="GO93" i="2"/>
  <c r="GP92" i="2"/>
  <c r="GO92" i="2"/>
  <c r="GP91" i="2"/>
  <c r="GO91" i="2"/>
  <c r="GP90" i="2"/>
  <c r="GO90" i="2"/>
  <c r="GP89" i="2"/>
  <c r="GO89" i="2"/>
  <c r="GP88" i="2"/>
  <c r="GO88" i="2"/>
  <c r="GP87" i="2"/>
  <c r="GO87" i="2"/>
  <c r="GP86" i="2"/>
  <c r="GO86" i="2"/>
  <c r="GP85" i="2"/>
  <c r="GO85" i="2"/>
  <c r="GP84" i="2"/>
  <c r="GO84" i="2"/>
  <c r="GP83" i="2"/>
  <c r="GO83" i="2"/>
  <c r="GP82" i="2"/>
  <c r="GO82" i="2"/>
  <c r="GP81" i="2"/>
  <c r="GO81" i="2"/>
  <c r="GP80" i="2"/>
  <c r="GO80" i="2"/>
  <c r="GP79" i="2"/>
  <c r="GO79" i="2"/>
  <c r="GP78" i="2"/>
  <c r="GO78" i="2"/>
  <c r="GP77" i="2"/>
  <c r="GO77" i="2"/>
  <c r="GP76" i="2"/>
  <c r="GO76" i="2"/>
  <c r="GP75" i="2"/>
  <c r="GO75" i="2"/>
  <c r="GP74" i="2"/>
  <c r="GO74" i="2"/>
  <c r="GP73" i="2"/>
  <c r="GO73" i="2"/>
  <c r="GP72" i="2"/>
  <c r="GO72" i="2"/>
  <c r="GP71" i="2"/>
  <c r="GO71" i="2"/>
  <c r="GP70" i="2"/>
  <c r="GO70" i="2"/>
  <c r="GP69" i="2"/>
  <c r="GO69" i="2"/>
  <c r="GP68" i="2"/>
  <c r="GO68" i="2"/>
  <c r="GP67" i="2"/>
  <c r="GO67" i="2"/>
  <c r="GP66" i="2"/>
  <c r="GO66" i="2"/>
  <c r="GP65" i="2"/>
  <c r="GO65" i="2"/>
  <c r="GP64" i="2"/>
  <c r="GO64" i="2"/>
  <c r="GP63" i="2"/>
  <c r="GO63" i="2"/>
  <c r="GP62" i="2"/>
  <c r="GO62" i="2"/>
  <c r="GP61" i="2"/>
  <c r="GO61" i="2"/>
  <c r="GP60" i="2"/>
  <c r="GO60" i="2"/>
  <c r="GP59" i="2"/>
  <c r="GO59" i="2"/>
  <c r="GP58" i="2"/>
  <c r="GO58" i="2"/>
  <c r="GP57" i="2"/>
  <c r="GO57" i="2"/>
  <c r="GP56" i="2"/>
  <c r="GO56" i="2"/>
  <c r="GP55" i="2"/>
  <c r="GO55" i="2"/>
  <c r="GP54" i="2"/>
  <c r="GO54" i="2"/>
  <c r="GP53" i="2"/>
  <c r="GO53" i="2"/>
  <c r="GP52" i="2"/>
  <c r="GO52" i="2"/>
  <c r="GP51" i="2"/>
  <c r="GO51" i="2"/>
  <c r="GP50" i="2"/>
  <c r="GO50" i="2"/>
  <c r="GP49" i="2"/>
  <c r="GO49" i="2"/>
  <c r="GP48" i="2"/>
  <c r="GO48" i="2"/>
  <c r="GP47" i="2"/>
  <c r="GO47" i="2"/>
  <c r="GP46" i="2"/>
  <c r="GO46" i="2"/>
  <c r="GP45" i="2"/>
  <c r="GO45" i="2"/>
  <c r="GP44" i="2"/>
  <c r="GO44" i="2"/>
  <c r="GP43" i="2"/>
  <c r="GO43" i="2"/>
  <c r="GP42" i="2"/>
  <c r="GO42" i="2"/>
  <c r="GP41" i="2"/>
  <c r="GO41" i="2"/>
  <c r="GP40" i="2"/>
  <c r="GO40" i="2"/>
  <c r="GP39" i="2"/>
  <c r="GO39" i="2"/>
  <c r="GP38" i="2"/>
  <c r="GO38" i="2"/>
  <c r="GP37" i="2"/>
  <c r="GO37" i="2"/>
  <c r="GP36" i="2"/>
  <c r="GO36" i="2"/>
  <c r="GP35" i="2"/>
  <c r="GO35" i="2"/>
  <c r="GP34" i="2"/>
  <c r="GO34" i="2"/>
  <c r="GP33" i="2"/>
  <c r="GO33" i="2"/>
  <c r="GP32" i="2"/>
  <c r="GO32" i="2"/>
  <c r="GP31" i="2"/>
  <c r="GO31" i="2"/>
  <c r="GP30" i="2"/>
  <c r="GO30" i="2"/>
  <c r="GP29" i="2"/>
  <c r="GO29" i="2"/>
  <c r="GP28" i="2"/>
  <c r="GO28" i="2"/>
  <c r="GP27" i="2"/>
  <c r="GO27" i="2"/>
  <c r="GP26" i="2"/>
  <c r="GO26" i="2"/>
  <c r="GP25" i="2"/>
  <c r="GO25" i="2"/>
  <c r="GP24" i="2"/>
  <c r="GO24" i="2"/>
  <c r="GP23" i="2"/>
  <c r="GO23" i="2"/>
  <c r="GP22" i="2"/>
  <c r="GO22" i="2"/>
  <c r="GP21" i="2"/>
  <c r="GO21" i="2"/>
  <c r="GP20" i="2"/>
  <c r="GO20" i="2"/>
  <c r="GP19" i="2"/>
  <c r="GO19" i="2"/>
  <c r="GP18" i="2"/>
  <c r="GO18" i="2"/>
  <c r="GP17" i="2"/>
  <c r="GO17" i="2"/>
  <c r="GP16" i="2"/>
  <c r="GO16" i="2"/>
  <c r="GP15" i="2"/>
  <c r="GO15" i="2"/>
  <c r="GP14" i="2"/>
  <c r="GO14" i="2"/>
  <c r="GP13" i="2"/>
  <c r="GO13" i="2"/>
  <c r="GP12" i="2"/>
  <c r="GO12" i="2"/>
  <c r="GP11" i="2"/>
  <c r="GO11" i="2"/>
  <c r="GP10" i="2"/>
  <c r="GO10" i="2"/>
  <c r="GP9" i="2"/>
  <c r="GO9" i="2"/>
  <c r="GP8" i="2"/>
  <c r="GO8" i="2"/>
  <c r="GG143" i="2"/>
  <c r="GF143" i="2"/>
  <c r="GG142" i="2"/>
  <c r="GF142" i="2"/>
  <c r="GG141" i="2"/>
  <c r="GF141" i="2"/>
  <c r="GG140" i="2"/>
  <c r="GF140" i="2"/>
  <c r="GG139" i="2"/>
  <c r="GF139" i="2"/>
  <c r="GG138" i="2"/>
  <c r="GF138" i="2"/>
  <c r="GG137" i="2"/>
  <c r="GF137" i="2"/>
  <c r="GG136" i="2"/>
  <c r="GF136" i="2"/>
  <c r="GG135" i="2"/>
  <c r="GF135" i="2"/>
  <c r="GG134" i="2"/>
  <c r="GF134" i="2"/>
  <c r="GG133" i="2"/>
  <c r="GF133" i="2"/>
  <c r="GG132" i="2"/>
  <c r="GF132" i="2"/>
  <c r="GG131" i="2"/>
  <c r="GF131" i="2"/>
  <c r="GG130" i="2"/>
  <c r="GF130" i="2"/>
  <c r="GG129" i="2"/>
  <c r="GF129" i="2"/>
  <c r="GG128" i="2"/>
  <c r="GF128" i="2"/>
  <c r="GG127" i="2"/>
  <c r="GF127" i="2"/>
  <c r="GG126" i="2"/>
  <c r="GF126" i="2"/>
  <c r="GG125" i="2"/>
  <c r="GF125" i="2"/>
  <c r="GG124" i="2"/>
  <c r="GF124" i="2"/>
  <c r="GG123" i="2"/>
  <c r="GF123" i="2"/>
  <c r="GG122" i="2"/>
  <c r="GF122" i="2"/>
  <c r="GG121" i="2"/>
  <c r="GF121" i="2"/>
  <c r="GG120" i="2"/>
  <c r="GF120" i="2"/>
  <c r="GG119" i="2"/>
  <c r="GF119" i="2"/>
  <c r="GG118" i="2"/>
  <c r="GF118" i="2"/>
  <c r="GG117" i="2"/>
  <c r="GF117" i="2"/>
  <c r="GG116" i="2"/>
  <c r="GF116" i="2"/>
  <c r="GG115" i="2"/>
  <c r="GF115" i="2"/>
  <c r="GG114" i="2"/>
  <c r="GF114" i="2"/>
  <c r="GG113" i="2"/>
  <c r="GF113" i="2"/>
  <c r="GG112" i="2"/>
  <c r="GF112" i="2"/>
  <c r="GG111" i="2"/>
  <c r="GF111" i="2"/>
  <c r="GG110" i="2"/>
  <c r="GF110" i="2"/>
  <c r="GG109" i="2"/>
  <c r="GF109" i="2"/>
  <c r="GG108" i="2"/>
  <c r="GF108" i="2"/>
  <c r="GG107" i="2"/>
  <c r="GF107" i="2"/>
  <c r="GG106" i="2"/>
  <c r="GF106" i="2"/>
  <c r="GG105" i="2"/>
  <c r="GF105" i="2"/>
  <c r="GG104" i="2"/>
  <c r="GF104" i="2"/>
  <c r="GG103" i="2"/>
  <c r="GF103" i="2"/>
  <c r="GG102" i="2"/>
  <c r="GF102" i="2"/>
  <c r="GG101" i="2"/>
  <c r="GF101" i="2"/>
  <c r="GG100" i="2"/>
  <c r="GF100" i="2"/>
  <c r="GG99" i="2"/>
  <c r="GF99" i="2"/>
  <c r="GG98" i="2"/>
  <c r="GF98" i="2"/>
  <c r="GG97" i="2"/>
  <c r="GF97" i="2"/>
  <c r="GG96" i="2"/>
  <c r="GF96" i="2"/>
  <c r="GG95" i="2"/>
  <c r="GF95" i="2"/>
  <c r="GG94" i="2"/>
  <c r="GF94" i="2"/>
  <c r="GG93" i="2"/>
  <c r="GF93" i="2"/>
  <c r="GG92" i="2"/>
  <c r="GF92" i="2"/>
  <c r="GG91" i="2"/>
  <c r="GF91" i="2"/>
  <c r="GG90" i="2"/>
  <c r="GF90" i="2"/>
  <c r="GG89" i="2"/>
  <c r="GF89" i="2"/>
  <c r="GG88" i="2"/>
  <c r="GF88" i="2"/>
  <c r="GG87" i="2"/>
  <c r="GF87" i="2"/>
  <c r="GG86" i="2"/>
  <c r="GF86" i="2"/>
  <c r="GG85" i="2"/>
  <c r="GF85" i="2"/>
  <c r="GG84" i="2"/>
  <c r="GF84" i="2"/>
  <c r="GG83" i="2"/>
  <c r="GF83" i="2"/>
  <c r="GG82" i="2"/>
  <c r="GF82" i="2"/>
  <c r="GG81" i="2"/>
  <c r="GF81" i="2"/>
  <c r="GG80" i="2"/>
  <c r="GF80" i="2"/>
  <c r="GG79" i="2"/>
  <c r="GF79" i="2"/>
  <c r="GG78" i="2"/>
  <c r="GF78" i="2"/>
  <c r="GG77" i="2"/>
  <c r="GF77" i="2"/>
  <c r="GG76" i="2"/>
  <c r="GF76" i="2"/>
  <c r="GG75" i="2"/>
  <c r="GF75" i="2"/>
  <c r="GG74" i="2"/>
  <c r="GF74" i="2"/>
  <c r="GG73" i="2"/>
  <c r="GF73" i="2"/>
  <c r="GG72" i="2"/>
  <c r="GF72" i="2"/>
  <c r="GG71" i="2"/>
  <c r="GF71" i="2"/>
  <c r="GG70" i="2"/>
  <c r="GF70" i="2"/>
  <c r="GG69" i="2"/>
  <c r="GF69" i="2"/>
  <c r="GG68" i="2"/>
  <c r="GF68" i="2"/>
  <c r="GG67" i="2"/>
  <c r="GF67" i="2"/>
  <c r="GG66" i="2"/>
  <c r="GF66" i="2"/>
  <c r="GG65" i="2"/>
  <c r="GF65" i="2"/>
  <c r="GG64" i="2"/>
  <c r="GF64" i="2"/>
  <c r="GG63" i="2"/>
  <c r="GF63" i="2"/>
  <c r="GG62" i="2"/>
  <c r="GF62" i="2"/>
  <c r="GG61" i="2"/>
  <c r="GF61" i="2"/>
  <c r="GG60" i="2"/>
  <c r="GF60" i="2"/>
  <c r="GG59" i="2"/>
  <c r="GF59" i="2"/>
  <c r="GG58" i="2"/>
  <c r="GF58" i="2"/>
  <c r="GG57" i="2"/>
  <c r="GF57" i="2"/>
  <c r="GG56" i="2"/>
  <c r="GF56" i="2"/>
  <c r="GG55" i="2"/>
  <c r="GF55" i="2"/>
  <c r="GG54" i="2"/>
  <c r="GF54" i="2"/>
  <c r="GG53" i="2"/>
  <c r="GF53" i="2"/>
  <c r="GG52" i="2"/>
  <c r="GF52" i="2"/>
  <c r="GG51" i="2"/>
  <c r="GF51" i="2"/>
  <c r="GG50" i="2"/>
  <c r="GF50" i="2"/>
  <c r="GG49" i="2"/>
  <c r="GF49" i="2"/>
  <c r="GG48" i="2"/>
  <c r="GF48" i="2"/>
  <c r="GG47" i="2"/>
  <c r="GF47" i="2"/>
  <c r="GG46" i="2"/>
  <c r="GF46" i="2"/>
  <c r="GG45" i="2"/>
  <c r="GF45" i="2"/>
  <c r="GG44" i="2"/>
  <c r="GF44" i="2"/>
  <c r="GG43" i="2"/>
  <c r="GF43" i="2"/>
  <c r="GG42" i="2"/>
  <c r="GF42" i="2"/>
  <c r="GG41" i="2"/>
  <c r="GF41" i="2"/>
  <c r="GG40" i="2"/>
  <c r="GF40" i="2"/>
  <c r="GG39" i="2"/>
  <c r="GF39" i="2"/>
  <c r="GG38" i="2"/>
  <c r="GF38" i="2"/>
  <c r="GG37" i="2"/>
  <c r="GF37" i="2"/>
  <c r="GG36" i="2"/>
  <c r="GF36" i="2"/>
  <c r="GG35" i="2"/>
  <c r="GF35" i="2"/>
  <c r="GG34" i="2"/>
  <c r="GF34" i="2"/>
  <c r="GG33" i="2"/>
  <c r="GF33" i="2"/>
  <c r="GG32" i="2"/>
  <c r="GF32" i="2"/>
  <c r="GG31" i="2"/>
  <c r="GF31" i="2"/>
  <c r="GG30" i="2"/>
  <c r="GF30" i="2"/>
  <c r="GG29" i="2"/>
  <c r="GF29" i="2"/>
  <c r="GG28" i="2"/>
  <c r="GF28" i="2"/>
  <c r="GG27" i="2"/>
  <c r="GF27" i="2"/>
  <c r="GG26" i="2"/>
  <c r="GF26" i="2"/>
  <c r="GG25" i="2"/>
  <c r="GF25" i="2"/>
  <c r="GG24" i="2"/>
  <c r="GF24" i="2"/>
  <c r="GG23" i="2"/>
  <c r="GF23" i="2"/>
  <c r="GG22" i="2"/>
  <c r="GF22" i="2"/>
  <c r="GG21" i="2"/>
  <c r="GF21" i="2"/>
  <c r="GG20" i="2"/>
  <c r="GF20" i="2"/>
  <c r="GG19" i="2"/>
  <c r="GF19" i="2"/>
  <c r="GG18" i="2"/>
  <c r="GF18" i="2"/>
  <c r="GG17" i="2"/>
  <c r="GF17" i="2"/>
  <c r="GG16" i="2"/>
  <c r="GF16" i="2"/>
  <c r="GG15" i="2"/>
  <c r="GF15" i="2"/>
  <c r="GG14" i="2"/>
  <c r="GF14" i="2"/>
  <c r="GG13" i="2"/>
  <c r="GF13" i="2"/>
  <c r="GG12" i="2"/>
  <c r="GF12" i="2"/>
  <c r="GG11" i="2"/>
  <c r="GF11" i="2"/>
  <c r="GG10" i="2"/>
  <c r="GF10" i="2"/>
  <c r="GG9" i="2"/>
  <c r="GF9" i="2"/>
  <c r="GG8" i="2"/>
  <c r="GF8" i="2"/>
  <c r="FX143" i="2"/>
  <c r="FW143" i="2"/>
  <c r="FV143" i="2"/>
  <c r="FX142" i="2"/>
  <c r="FW142" i="2"/>
  <c r="FV142" i="2"/>
  <c r="FX141" i="2"/>
  <c r="FW141" i="2"/>
  <c r="FV141" i="2"/>
  <c r="FX140" i="2"/>
  <c r="FW140" i="2"/>
  <c r="FV140" i="2"/>
  <c r="FX139" i="2"/>
  <c r="FW139" i="2"/>
  <c r="FV139" i="2"/>
  <c r="FX138" i="2"/>
  <c r="FW138" i="2"/>
  <c r="FV138" i="2"/>
  <c r="FX137" i="2"/>
  <c r="FW137" i="2"/>
  <c r="FV137" i="2"/>
  <c r="FX136" i="2"/>
  <c r="FW136" i="2"/>
  <c r="FV136" i="2"/>
  <c r="FX135" i="2"/>
  <c r="FW135" i="2"/>
  <c r="FV135" i="2"/>
  <c r="FX134" i="2"/>
  <c r="FW134" i="2"/>
  <c r="FV134" i="2"/>
  <c r="FX133" i="2"/>
  <c r="FW133" i="2"/>
  <c r="FV133" i="2"/>
  <c r="FX132" i="2"/>
  <c r="FW132" i="2"/>
  <c r="FV132" i="2"/>
  <c r="FX131" i="2"/>
  <c r="FW131" i="2"/>
  <c r="FV131" i="2"/>
  <c r="FX130" i="2"/>
  <c r="FW130" i="2"/>
  <c r="FV130" i="2"/>
  <c r="FX129" i="2"/>
  <c r="FW129" i="2"/>
  <c r="FV129" i="2"/>
  <c r="FX128" i="2"/>
  <c r="FW128" i="2"/>
  <c r="FV128" i="2"/>
  <c r="FX127" i="2"/>
  <c r="FW127" i="2"/>
  <c r="FV127" i="2"/>
  <c r="FX126" i="2"/>
  <c r="FW126" i="2"/>
  <c r="FV126" i="2"/>
  <c r="FX125" i="2"/>
  <c r="FW125" i="2"/>
  <c r="FV125" i="2"/>
  <c r="FX124" i="2"/>
  <c r="FW124" i="2"/>
  <c r="FV124" i="2"/>
  <c r="FX123" i="2"/>
  <c r="FW123" i="2"/>
  <c r="FV123" i="2"/>
  <c r="FX122" i="2"/>
  <c r="FW122" i="2"/>
  <c r="FV122" i="2"/>
  <c r="FX121" i="2"/>
  <c r="FW121" i="2"/>
  <c r="FV121" i="2"/>
  <c r="FX120" i="2"/>
  <c r="FW120" i="2"/>
  <c r="FV120" i="2"/>
  <c r="FX119" i="2"/>
  <c r="FW119" i="2"/>
  <c r="FV119" i="2"/>
  <c r="FX118" i="2"/>
  <c r="FW118" i="2"/>
  <c r="FV118" i="2"/>
  <c r="FX117" i="2"/>
  <c r="FW117" i="2"/>
  <c r="FV117" i="2"/>
  <c r="FX116" i="2"/>
  <c r="FW116" i="2"/>
  <c r="FV116" i="2"/>
  <c r="FX115" i="2"/>
  <c r="FW115" i="2"/>
  <c r="FV115" i="2"/>
  <c r="FX114" i="2"/>
  <c r="FW114" i="2"/>
  <c r="FV114" i="2"/>
  <c r="FX113" i="2"/>
  <c r="FW113" i="2"/>
  <c r="FV113" i="2"/>
  <c r="FX112" i="2"/>
  <c r="FW112" i="2"/>
  <c r="FV112" i="2"/>
  <c r="FX111" i="2"/>
  <c r="FW111" i="2"/>
  <c r="FV111" i="2"/>
  <c r="FX110" i="2"/>
  <c r="FW110" i="2"/>
  <c r="FV110" i="2"/>
  <c r="FX109" i="2"/>
  <c r="FW109" i="2"/>
  <c r="FV109" i="2"/>
  <c r="FX108" i="2"/>
  <c r="FW108" i="2"/>
  <c r="FV108" i="2"/>
  <c r="FX107" i="2"/>
  <c r="FW107" i="2"/>
  <c r="FV107" i="2"/>
  <c r="FX106" i="2"/>
  <c r="FW106" i="2"/>
  <c r="FV106" i="2"/>
  <c r="FX105" i="2"/>
  <c r="FW105" i="2"/>
  <c r="FV105" i="2"/>
  <c r="FX104" i="2"/>
  <c r="FW104" i="2"/>
  <c r="FV104" i="2"/>
  <c r="FX103" i="2"/>
  <c r="FW103" i="2"/>
  <c r="FV103" i="2"/>
  <c r="FX102" i="2"/>
  <c r="FW102" i="2"/>
  <c r="FV102" i="2"/>
  <c r="FX101" i="2"/>
  <c r="FW101" i="2"/>
  <c r="FV101" i="2"/>
  <c r="FX100" i="2"/>
  <c r="FW100" i="2"/>
  <c r="FV100" i="2"/>
  <c r="FX99" i="2"/>
  <c r="FW99" i="2"/>
  <c r="FV99" i="2"/>
  <c r="FX98" i="2"/>
  <c r="FW98" i="2"/>
  <c r="FV98" i="2"/>
  <c r="FX97" i="2"/>
  <c r="FW97" i="2"/>
  <c r="FV97" i="2"/>
  <c r="FX96" i="2"/>
  <c r="FW96" i="2"/>
  <c r="FV96" i="2"/>
  <c r="FX95" i="2"/>
  <c r="FW95" i="2"/>
  <c r="FV95" i="2"/>
  <c r="FX94" i="2"/>
  <c r="FW94" i="2"/>
  <c r="FV94" i="2"/>
  <c r="FX93" i="2"/>
  <c r="FW93" i="2"/>
  <c r="FV93" i="2"/>
  <c r="FX92" i="2"/>
  <c r="FW92" i="2"/>
  <c r="FV92" i="2"/>
  <c r="FX91" i="2"/>
  <c r="FW91" i="2"/>
  <c r="FV91" i="2"/>
  <c r="FX90" i="2"/>
  <c r="FW90" i="2"/>
  <c r="FV90" i="2"/>
  <c r="FX89" i="2"/>
  <c r="FW89" i="2"/>
  <c r="FV89" i="2"/>
  <c r="FX88" i="2"/>
  <c r="FW88" i="2"/>
  <c r="FV88" i="2"/>
  <c r="FX87" i="2"/>
  <c r="FW87" i="2"/>
  <c r="FV87" i="2"/>
  <c r="FX86" i="2"/>
  <c r="FW86" i="2"/>
  <c r="FV86" i="2"/>
  <c r="FX85" i="2"/>
  <c r="FW85" i="2"/>
  <c r="FV85" i="2"/>
  <c r="FX84" i="2"/>
  <c r="FW84" i="2"/>
  <c r="FV84" i="2"/>
  <c r="FX83" i="2"/>
  <c r="FW83" i="2"/>
  <c r="FV83" i="2"/>
  <c r="FX82" i="2"/>
  <c r="FW82" i="2"/>
  <c r="FV82" i="2"/>
  <c r="FX81" i="2"/>
  <c r="FW81" i="2"/>
  <c r="FV81" i="2"/>
  <c r="FX80" i="2"/>
  <c r="FW80" i="2"/>
  <c r="FV80" i="2"/>
  <c r="FX79" i="2"/>
  <c r="FW79" i="2"/>
  <c r="FV79" i="2"/>
  <c r="FX78" i="2"/>
  <c r="FW78" i="2"/>
  <c r="FV78" i="2"/>
  <c r="FX77" i="2"/>
  <c r="FW77" i="2"/>
  <c r="FV77" i="2"/>
  <c r="FX76" i="2"/>
  <c r="FW76" i="2"/>
  <c r="FV76" i="2"/>
  <c r="FX75" i="2"/>
  <c r="FW75" i="2"/>
  <c r="FV75" i="2"/>
  <c r="FX74" i="2"/>
  <c r="FW74" i="2"/>
  <c r="FV74" i="2"/>
  <c r="FX73" i="2"/>
  <c r="FW73" i="2"/>
  <c r="FV73" i="2"/>
  <c r="FX72" i="2"/>
  <c r="FW72" i="2"/>
  <c r="FV72" i="2"/>
  <c r="FX71" i="2"/>
  <c r="FW71" i="2"/>
  <c r="FV71" i="2"/>
  <c r="FX70" i="2"/>
  <c r="FW70" i="2"/>
  <c r="FV70" i="2"/>
  <c r="FX69" i="2"/>
  <c r="FW69" i="2"/>
  <c r="FV69" i="2"/>
  <c r="FX68" i="2"/>
  <c r="FW68" i="2"/>
  <c r="FV68" i="2"/>
  <c r="FX67" i="2"/>
  <c r="FW67" i="2"/>
  <c r="FV67" i="2"/>
  <c r="FX66" i="2"/>
  <c r="FW66" i="2"/>
  <c r="FV66" i="2"/>
  <c r="FX65" i="2"/>
  <c r="FW65" i="2"/>
  <c r="FV65" i="2"/>
  <c r="FX64" i="2"/>
  <c r="FW64" i="2"/>
  <c r="FV64" i="2"/>
  <c r="FX63" i="2"/>
  <c r="FW63" i="2"/>
  <c r="FV63" i="2"/>
  <c r="FX62" i="2"/>
  <c r="FW62" i="2"/>
  <c r="FV62" i="2"/>
  <c r="FX61" i="2"/>
  <c r="FW61" i="2"/>
  <c r="FV61" i="2"/>
  <c r="FX60" i="2"/>
  <c r="FW60" i="2"/>
  <c r="FV60" i="2"/>
  <c r="FX59" i="2"/>
  <c r="FW59" i="2"/>
  <c r="FV59" i="2"/>
  <c r="FX58" i="2"/>
  <c r="FW58" i="2"/>
  <c r="FV58" i="2"/>
  <c r="FX57" i="2"/>
  <c r="FW57" i="2"/>
  <c r="FV57" i="2"/>
  <c r="FX56" i="2"/>
  <c r="FW56" i="2"/>
  <c r="FV56" i="2"/>
  <c r="FX55" i="2"/>
  <c r="FW55" i="2"/>
  <c r="FV55" i="2"/>
  <c r="FX54" i="2"/>
  <c r="FW54" i="2"/>
  <c r="FV54" i="2"/>
  <c r="FX53" i="2"/>
  <c r="FW53" i="2"/>
  <c r="FV53" i="2"/>
  <c r="FX52" i="2"/>
  <c r="FW52" i="2"/>
  <c r="FV52" i="2"/>
  <c r="FX51" i="2"/>
  <c r="FW51" i="2"/>
  <c r="FV51" i="2"/>
  <c r="FX50" i="2"/>
  <c r="FW50" i="2"/>
  <c r="FV50" i="2"/>
  <c r="FX49" i="2"/>
  <c r="FW49" i="2"/>
  <c r="FV49" i="2"/>
  <c r="FX48" i="2"/>
  <c r="FW48" i="2"/>
  <c r="FV48" i="2"/>
  <c r="FX47" i="2"/>
  <c r="FW47" i="2"/>
  <c r="FV47" i="2"/>
  <c r="FX46" i="2"/>
  <c r="FW46" i="2"/>
  <c r="FV46" i="2"/>
  <c r="FX45" i="2"/>
  <c r="FW45" i="2"/>
  <c r="FV45" i="2"/>
  <c r="FX44" i="2"/>
  <c r="FW44" i="2"/>
  <c r="FV44" i="2"/>
  <c r="FX43" i="2"/>
  <c r="FW43" i="2"/>
  <c r="FV43" i="2"/>
  <c r="FX42" i="2"/>
  <c r="FW42" i="2"/>
  <c r="FV42" i="2"/>
  <c r="FX41" i="2"/>
  <c r="FW41" i="2"/>
  <c r="FV41" i="2"/>
  <c r="FX40" i="2"/>
  <c r="FW40" i="2"/>
  <c r="FV40" i="2"/>
  <c r="FX39" i="2"/>
  <c r="FW39" i="2"/>
  <c r="FV39" i="2"/>
  <c r="FX38" i="2"/>
  <c r="FW38" i="2"/>
  <c r="FV38" i="2"/>
  <c r="FX37" i="2"/>
  <c r="FW37" i="2"/>
  <c r="FV37" i="2"/>
  <c r="FX36" i="2"/>
  <c r="FW36" i="2"/>
  <c r="FV36" i="2"/>
  <c r="FX35" i="2"/>
  <c r="FW35" i="2"/>
  <c r="FV35" i="2"/>
  <c r="FX34" i="2"/>
  <c r="FW34" i="2"/>
  <c r="FV34" i="2"/>
  <c r="FX33" i="2"/>
  <c r="FW33" i="2"/>
  <c r="FV33" i="2"/>
  <c r="FX32" i="2"/>
  <c r="FW32" i="2"/>
  <c r="FV32" i="2"/>
  <c r="FX31" i="2"/>
  <c r="FW31" i="2"/>
  <c r="FV31" i="2"/>
  <c r="FX30" i="2"/>
  <c r="FW30" i="2"/>
  <c r="FV30" i="2"/>
  <c r="FX29" i="2"/>
  <c r="FW29" i="2"/>
  <c r="FV29" i="2"/>
  <c r="FX28" i="2"/>
  <c r="FW28" i="2"/>
  <c r="FV28" i="2"/>
  <c r="FX27" i="2"/>
  <c r="FW27" i="2"/>
  <c r="FV27" i="2"/>
  <c r="FX26" i="2"/>
  <c r="FW26" i="2"/>
  <c r="FV26" i="2"/>
  <c r="FX25" i="2"/>
  <c r="FW25" i="2"/>
  <c r="FV25" i="2"/>
  <c r="FX24" i="2"/>
  <c r="FW24" i="2"/>
  <c r="FV24" i="2"/>
  <c r="FX23" i="2"/>
  <c r="FW23" i="2"/>
  <c r="FV23" i="2"/>
  <c r="FX22" i="2"/>
  <c r="FW22" i="2"/>
  <c r="FV22" i="2"/>
  <c r="FX21" i="2"/>
  <c r="FW21" i="2"/>
  <c r="FV21" i="2"/>
  <c r="FX20" i="2"/>
  <c r="FW20" i="2"/>
  <c r="FV20" i="2"/>
  <c r="FX19" i="2"/>
  <c r="FW19" i="2"/>
  <c r="FV19" i="2"/>
  <c r="FX18" i="2"/>
  <c r="FW18" i="2"/>
  <c r="FV18" i="2"/>
  <c r="FX17" i="2"/>
  <c r="FW17" i="2"/>
  <c r="FV17" i="2"/>
  <c r="FX16" i="2"/>
  <c r="FW16" i="2"/>
  <c r="FV16" i="2"/>
  <c r="FX15" i="2"/>
  <c r="FW15" i="2"/>
  <c r="FV15" i="2"/>
  <c r="FX14" i="2"/>
  <c r="FW14" i="2"/>
  <c r="FV14" i="2"/>
  <c r="FX13" i="2"/>
  <c r="FW13" i="2"/>
  <c r="FV13" i="2"/>
  <c r="FX12" i="2"/>
  <c r="FW12" i="2"/>
  <c r="FV12" i="2"/>
  <c r="FX11" i="2"/>
  <c r="FW11" i="2"/>
  <c r="FV11" i="2"/>
  <c r="FX10" i="2"/>
  <c r="FW10" i="2"/>
  <c r="FV10" i="2"/>
  <c r="FX9" i="2"/>
  <c r="FW9" i="2"/>
  <c r="FV9" i="2"/>
  <c r="FX8" i="2"/>
  <c r="FW8" i="2"/>
  <c r="FV8" i="2"/>
  <c r="FO143" i="2"/>
  <c r="FN143" i="2"/>
  <c r="FM143" i="2"/>
  <c r="FO142" i="2"/>
  <c r="FN142" i="2"/>
  <c r="FM142" i="2"/>
  <c r="FO141" i="2"/>
  <c r="FN141" i="2"/>
  <c r="FM141" i="2"/>
  <c r="FO140" i="2"/>
  <c r="FN140" i="2"/>
  <c r="FM140" i="2"/>
  <c r="FO139" i="2"/>
  <c r="FN139" i="2"/>
  <c r="FM139" i="2"/>
  <c r="FO138" i="2"/>
  <c r="FN138" i="2"/>
  <c r="FM138" i="2"/>
  <c r="FO137" i="2"/>
  <c r="FN137" i="2"/>
  <c r="FM137" i="2"/>
  <c r="FO136" i="2"/>
  <c r="FN136" i="2"/>
  <c r="FM136" i="2"/>
  <c r="FO135" i="2"/>
  <c r="FN135" i="2"/>
  <c r="FM135" i="2"/>
  <c r="FO134" i="2"/>
  <c r="FN134" i="2"/>
  <c r="FM134" i="2"/>
  <c r="FO133" i="2"/>
  <c r="FN133" i="2"/>
  <c r="FM133" i="2"/>
  <c r="FO132" i="2"/>
  <c r="FN132" i="2"/>
  <c r="FM132" i="2"/>
  <c r="FO131" i="2"/>
  <c r="FN131" i="2"/>
  <c r="FM131" i="2"/>
  <c r="FO130" i="2"/>
  <c r="FN130" i="2"/>
  <c r="FM130" i="2"/>
  <c r="FO129" i="2"/>
  <c r="FN129" i="2"/>
  <c r="FM129" i="2"/>
  <c r="FO128" i="2"/>
  <c r="FN128" i="2"/>
  <c r="FM128" i="2"/>
  <c r="FO127" i="2"/>
  <c r="FN127" i="2"/>
  <c r="FM127" i="2"/>
  <c r="FO126" i="2"/>
  <c r="FN126" i="2"/>
  <c r="FM126" i="2"/>
  <c r="FO125" i="2"/>
  <c r="FN125" i="2"/>
  <c r="FM125" i="2"/>
  <c r="FO124" i="2"/>
  <c r="FN124" i="2"/>
  <c r="FM124" i="2"/>
  <c r="FO123" i="2"/>
  <c r="FN123" i="2"/>
  <c r="FM123" i="2"/>
  <c r="FO122" i="2"/>
  <c r="FN122" i="2"/>
  <c r="FM122" i="2"/>
  <c r="FO121" i="2"/>
  <c r="FN121" i="2"/>
  <c r="FM121" i="2"/>
  <c r="FO120" i="2"/>
  <c r="FN120" i="2"/>
  <c r="FM120" i="2"/>
  <c r="FO119" i="2"/>
  <c r="FN119" i="2"/>
  <c r="FM119" i="2"/>
  <c r="FO118" i="2"/>
  <c r="FN118" i="2"/>
  <c r="FM118" i="2"/>
  <c r="FO117" i="2"/>
  <c r="FN117" i="2"/>
  <c r="FM117" i="2"/>
  <c r="FO116" i="2"/>
  <c r="FN116" i="2"/>
  <c r="FM116" i="2"/>
  <c r="FO115" i="2"/>
  <c r="FN115" i="2"/>
  <c r="FM115" i="2"/>
  <c r="FO114" i="2"/>
  <c r="FN114" i="2"/>
  <c r="FM114" i="2"/>
  <c r="FO113" i="2"/>
  <c r="FN113" i="2"/>
  <c r="FM113" i="2"/>
  <c r="FO112" i="2"/>
  <c r="FN112" i="2"/>
  <c r="FM112" i="2"/>
  <c r="FO111" i="2"/>
  <c r="FN111" i="2"/>
  <c r="FM111" i="2"/>
  <c r="FO110" i="2"/>
  <c r="FN110" i="2"/>
  <c r="FM110" i="2"/>
  <c r="FO109" i="2"/>
  <c r="FN109" i="2"/>
  <c r="FM109" i="2"/>
  <c r="FO108" i="2"/>
  <c r="FN108" i="2"/>
  <c r="FM108" i="2"/>
  <c r="FO107" i="2"/>
  <c r="FN107" i="2"/>
  <c r="FM107" i="2"/>
  <c r="FO106" i="2"/>
  <c r="FN106" i="2"/>
  <c r="FM106" i="2"/>
  <c r="FO105" i="2"/>
  <c r="FN105" i="2"/>
  <c r="FM105" i="2"/>
  <c r="FO104" i="2"/>
  <c r="FN104" i="2"/>
  <c r="FM104" i="2"/>
  <c r="FO103" i="2"/>
  <c r="FN103" i="2"/>
  <c r="FM103" i="2"/>
  <c r="FO102" i="2"/>
  <c r="FN102" i="2"/>
  <c r="FM102" i="2"/>
  <c r="FO101" i="2"/>
  <c r="FN101" i="2"/>
  <c r="FM101" i="2"/>
  <c r="FO100" i="2"/>
  <c r="FN100" i="2"/>
  <c r="FM100" i="2"/>
  <c r="FO99" i="2"/>
  <c r="FN99" i="2"/>
  <c r="FM99" i="2"/>
  <c r="FO98" i="2"/>
  <c r="FN98" i="2"/>
  <c r="FM98" i="2"/>
  <c r="FO97" i="2"/>
  <c r="FN97" i="2"/>
  <c r="FM97" i="2"/>
  <c r="FO96" i="2"/>
  <c r="FN96" i="2"/>
  <c r="FM96" i="2"/>
  <c r="FO95" i="2"/>
  <c r="FN95" i="2"/>
  <c r="FM95" i="2"/>
  <c r="FO94" i="2"/>
  <c r="FN94" i="2"/>
  <c r="FM94" i="2"/>
  <c r="FO93" i="2"/>
  <c r="FN93" i="2"/>
  <c r="FM93" i="2"/>
  <c r="FO92" i="2"/>
  <c r="FN92" i="2"/>
  <c r="FM92" i="2"/>
  <c r="FO91" i="2"/>
  <c r="FN91" i="2"/>
  <c r="FM91" i="2"/>
  <c r="FO90" i="2"/>
  <c r="FN90" i="2"/>
  <c r="FM90" i="2"/>
  <c r="FO89" i="2"/>
  <c r="FN89" i="2"/>
  <c r="FM89" i="2"/>
  <c r="FO88" i="2"/>
  <c r="FN88" i="2"/>
  <c r="FM88" i="2"/>
  <c r="FO87" i="2"/>
  <c r="FN87" i="2"/>
  <c r="FM87" i="2"/>
  <c r="FO86" i="2"/>
  <c r="FN86" i="2"/>
  <c r="FM86" i="2"/>
  <c r="FO85" i="2"/>
  <c r="FN85" i="2"/>
  <c r="FM85" i="2"/>
  <c r="FO84" i="2"/>
  <c r="FN84" i="2"/>
  <c r="FM84" i="2"/>
  <c r="FO83" i="2"/>
  <c r="FN83" i="2"/>
  <c r="FM83" i="2"/>
  <c r="FO82" i="2"/>
  <c r="FN82" i="2"/>
  <c r="FM82" i="2"/>
  <c r="FO81" i="2"/>
  <c r="FN81" i="2"/>
  <c r="FM81" i="2"/>
  <c r="FO80" i="2"/>
  <c r="FN80" i="2"/>
  <c r="FM80" i="2"/>
  <c r="FO79" i="2"/>
  <c r="FN79" i="2"/>
  <c r="FM79" i="2"/>
  <c r="FO78" i="2"/>
  <c r="FN78" i="2"/>
  <c r="FM78" i="2"/>
  <c r="FO77" i="2"/>
  <c r="FN77" i="2"/>
  <c r="FM77" i="2"/>
  <c r="FO76" i="2"/>
  <c r="FN76" i="2"/>
  <c r="FM76" i="2"/>
  <c r="FO75" i="2"/>
  <c r="FN75" i="2"/>
  <c r="FM75" i="2"/>
  <c r="FO74" i="2"/>
  <c r="FN74" i="2"/>
  <c r="FM74" i="2"/>
  <c r="FO73" i="2"/>
  <c r="FN73" i="2"/>
  <c r="FM73" i="2"/>
  <c r="FO72" i="2"/>
  <c r="FN72" i="2"/>
  <c r="FM72" i="2"/>
  <c r="FO71" i="2"/>
  <c r="FN71" i="2"/>
  <c r="FM71" i="2"/>
  <c r="FO70" i="2"/>
  <c r="FN70" i="2"/>
  <c r="FM70" i="2"/>
  <c r="FO69" i="2"/>
  <c r="FN69" i="2"/>
  <c r="FM69" i="2"/>
  <c r="FO68" i="2"/>
  <c r="FN68" i="2"/>
  <c r="FM68" i="2"/>
  <c r="FO67" i="2"/>
  <c r="FN67" i="2"/>
  <c r="FM67" i="2"/>
  <c r="FO66" i="2"/>
  <c r="FN66" i="2"/>
  <c r="FM66" i="2"/>
  <c r="FO65" i="2"/>
  <c r="FN65" i="2"/>
  <c r="FM65" i="2"/>
  <c r="FO64" i="2"/>
  <c r="FN64" i="2"/>
  <c r="FM64" i="2"/>
  <c r="FO63" i="2"/>
  <c r="FN63" i="2"/>
  <c r="FM63" i="2"/>
  <c r="FO62" i="2"/>
  <c r="FN62" i="2"/>
  <c r="FM62" i="2"/>
  <c r="FO61" i="2"/>
  <c r="FN61" i="2"/>
  <c r="FM61" i="2"/>
  <c r="FO60" i="2"/>
  <c r="FN60" i="2"/>
  <c r="FM60" i="2"/>
  <c r="FO59" i="2"/>
  <c r="FN59" i="2"/>
  <c r="FM59" i="2"/>
  <c r="FO58" i="2"/>
  <c r="FN58" i="2"/>
  <c r="FM58" i="2"/>
  <c r="FO57" i="2"/>
  <c r="FN57" i="2"/>
  <c r="FM57" i="2"/>
  <c r="FO56" i="2"/>
  <c r="FN56" i="2"/>
  <c r="FM56" i="2"/>
  <c r="FO55" i="2"/>
  <c r="FN55" i="2"/>
  <c r="FM55" i="2"/>
  <c r="FO54" i="2"/>
  <c r="FN54" i="2"/>
  <c r="FM54" i="2"/>
  <c r="FO53" i="2"/>
  <c r="FN53" i="2"/>
  <c r="FM53" i="2"/>
  <c r="FO52" i="2"/>
  <c r="FN52" i="2"/>
  <c r="FM52" i="2"/>
  <c r="FO51" i="2"/>
  <c r="FN51" i="2"/>
  <c r="FM51" i="2"/>
  <c r="FO50" i="2"/>
  <c r="FN50" i="2"/>
  <c r="FM50" i="2"/>
  <c r="FO49" i="2"/>
  <c r="FN49" i="2"/>
  <c r="FM49" i="2"/>
  <c r="FO48" i="2"/>
  <c r="FN48" i="2"/>
  <c r="FM48" i="2"/>
  <c r="FO47" i="2"/>
  <c r="FN47" i="2"/>
  <c r="FM47" i="2"/>
  <c r="FO46" i="2"/>
  <c r="FN46" i="2"/>
  <c r="FM46" i="2"/>
  <c r="FO45" i="2"/>
  <c r="FN45" i="2"/>
  <c r="FM45" i="2"/>
  <c r="FO44" i="2"/>
  <c r="FN44" i="2"/>
  <c r="FM44" i="2"/>
  <c r="FO43" i="2"/>
  <c r="FN43" i="2"/>
  <c r="FM43" i="2"/>
  <c r="FO42" i="2"/>
  <c r="FN42" i="2"/>
  <c r="FM42" i="2"/>
  <c r="FO41" i="2"/>
  <c r="FN41" i="2"/>
  <c r="FM41" i="2"/>
  <c r="FO40" i="2"/>
  <c r="FN40" i="2"/>
  <c r="FM40" i="2"/>
  <c r="FO39" i="2"/>
  <c r="FN39" i="2"/>
  <c r="FM39" i="2"/>
  <c r="FO38" i="2"/>
  <c r="FN38" i="2"/>
  <c r="FM38" i="2"/>
  <c r="FO37" i="2"/>
  <c r="FN37" i="2"/>
  <c r="FM37" i="2"/>
  <c r="FO36" i="2"/>
  <c r="FN36" i="2"/>
  <c r="FM36" i="2"/>
  <c r="FO35" i="2"/>
  <c r="FN35" i="2"/>
  <c r="FM35" i="2"/>
  <c r="FO34" i="2"/>
  <c r="FN34" i="2"/>
  <c r="FM34" i="2"/>
  <c r="FO33" i="2"/>
  <c r="FN33" i="2"/>
  <c r="FM33" i="2"/>
  <c r="FO32" i="2"/>
  <c r="FN32" i="2"/>
  <c r="FM32" i="2"/>
  <c r="FO31" i="2"/>
  <c r="FN31" i="2"/>
  <c r="FM31" i="2"/>
  <c r="FO30" i="2"/>
  <c r="FN30" i="2"/>
  <c r="FM30" i="2"/>
  <c r="FO29" i="2"/>
  <c r="FN29" i="2"/>
  <c r="FM29" i="2"/>
  <c r="FO28" i="2"/>
  <c r="FN28" i="2"/>
  <c r="FM28" i="2"/>
  <c r="FO27" i="2"/>
  <c r="FN27" i="2"/>
  <c r="FM27" i="2"/>
  <c r="FO26" i="2"/>
  <c r="FN26" i="2"/>
  <c r="FM26" i="2"/>
  <c r="FO25" i="2"/>
  <c r="FN25" i="2"/>
  <c r="FM25" i="2"/>
  <c r="FO24" i="2"/>
  <c r="FN24" i="2"/>
  <c r="FM24" i="2"/>
  <c r="FO23" i="2"/>
  <c r="FN23" i="2"/>
  <c r="FM23" i="2"/>
  <c r="FO22" i="2"/>
  <c r="FN22" i="2"/>
  <c r="FM22" i="2"/>
  <c r="FO21" i="2"/>
  <c r="FN21" i="2"/>
  <c r="FM21" i="2"/>
  <c r="FO20" i="2"/>
  <c r="FN20" i="2"/>
  <c r="FM20" i="2"/>
  <c r="FO19" i="2"/>
  <c r="FN19" i="2"/>
  <c r="FM19" i="2"/>
  <c r="FO18" i="2"/>
  <c r="FN18" i="2"/>
  <c r="FM18" i="2"/>
  <c r="FO17" i="2"/>
  <c r="FN17" i="2"/>
  <c r="FM17" i="2"/>
  <c r="FO16" i="2"/>
  <c r="FN16" i="2"/>
  <c r="FM16" i="2"/>
  <c r="FO15" i="2"/>
  <c r="FN15" i="2"/>
  <c r="FM15" i="2"/>
  <c r="FO14" i="2"/>
  <c r="FN14" i="2"/>
  <c r="FM14" i="2"/>
  <c r="FO13" i="2"/>
  <c r="FN13" i="2"/>
  <c r="FM13" i="2"/>
  <c r="FO12" i="2"/>
  <c r="FN12" i="2"/>
  <c r="FM12" i="2"/>
  <c r="FO11" i="2"/>
  <c r="FN11" i="2"/>
  <c r="FM11" i="2"/>
  <c r="FO10" i="2"/>
  <c r="FN10" i="2"/>
  <c r="FM10" i="2"/>
  <c r="FO9" i="2"/>
  <c r="FN9" i="2"/>
  <c r="FM9" i="2"/>
  <c r="FO8" i="2"/>
  <c r="FN8" i="2"/>
  <c r="FM8" i="2"/>
  <c r="FE9" i="2"/>
  <c r="FF9" i="2"/>
  <c r="FE10" i="2"/>
  <c r="FF10" i="2"/>
  <c r="FE11" i="2"/>
  <c r="FF11" i="2"/>
  <c r="FE12" i="2"/>
  <c r="FF12" i="2"/>
  <c r="FE13" i="2"/>
  <c r="FF13" i="2"/>
  <c r="FE14" i="2"/>
  <c r="FF14" i="2"/>
  <c r="FE15" i="2"/>
  <c r="FF15" i="2"/>
  <c r="FE16" i="2"/>
  <c r="FF16" i="2"/>
  <c r="FE17" i="2"/>
  <c r="FF17" i="2"/>
  <c r="FE18" i="2"/>
  <c r="FF18" i="2"/>
  <c r="FE19" i="2"/>
  <c r="FF19" i="2"/>
  <c r="FE20" i="2"/>
  <c r="FF20" i="2"/>
  <c r="FE21" i="2"/>
  <c r="FF21" i="2"/>
  <c r="FE22" i="2"/>
  <c r="FF22" i="2"/>
  <c r="FE23" i="2"/>
  <c r="FF23" i="2"/>
  <c r="FE24" i="2"/>
  <c r="FF24" i="2"/>
  <c r="FE25" i="2"/>
  <c r="FF25" i="2"/>
  <c r="FE26" i="2"/>
  <c r="FF26" i="2"/>
  <c r="FE27" i="2"/>
  <c r="FF27" i="2"/>
  <c r="FE28" i="2"/>
  <c r="FF28" i="2"/>
  <c r="FE29" i="2"/>
  <c r="FF29" i="2"/>
  <c r="FE30" i="2"/>
  <c r="FF30" i="2"/>
  <c r="FE31" i="2"/>
  <c r="FF31" i="2"/>
  <c r="FE32" i="2"/>
  <c r="FF32" i="2"/>
  <c r="FE33" i="2"/>
  <c r="FF33" i="2"/>
  <c r="FE34" i="2"/>
  <c r="FF34" i="2"/>
  <c r="FE35" i="2"/>
  <c r="FF35" i="2"/>
  <c r="FE36" i="2"/>
  <c r="FF36" i="2"/>
  <c r="FE37" i="2"/>
  <c r="FF37" i="2"/>
  <c r="FE38" i="2"/>
  <c r="FF38" i="2"/>
  <c r="FE39" i="2"/>
  <c r="FF39" i="2"/>
  <c r="FE40" i="2"/>
  <c r="FF40" i="2"/>
  <c r="FE41" i="2"/>
  <c r="FF41" i="2"/>
  <c r="FE42" i="2"/>
  <c r="FF42" i="2"/>
  <c r="FE43" i="2"/>
  <c r="FF43" i="2"/>
  <c r="FE44" i="2"/>
  <c r="FF44" i="2"/>
  <c r="FE45" i="2"/>
  <c r="FF45" i="2"/>
  <c r="FE46" i="2"/>
  <c r="FF46" i="2"/>
  <c r="FE47" i="2"/>
  <c r="FF47" i="2"/>
  <c r="FE48" i="2"/>
  <c r="FF48" i="2"/>
  <c r="FE49" i="2"/>
  <c r="FF49" i="2"/>
  <c r="FE50" i="2"/>
  <c r="FF50" i="2"/>
  <c r="FE51" i="2"/>
  <c r="FF51" i="2"/>
  <c r="FE52" i="2"/>
  <c r="FF52" i="2"/>
  <c r="FE53" i="2"/>
  <c r="FF53" i="2"/>
  <c r="FE54" i="2"/>
  <c r="FF54" i="2"/>
  <c r="FE55" i="2"/>
  <c r="FF55" i="2"/>
  <c r="FE56" i="2"/>
  <c r="FF56" i="2"/>
  <c r="FE57" i="2"/>
  <c r="FF57" i="2"/>
  <c r="FE58" i="2"/>
  <c r="FF58" i="2"/>
  <c r="FE59" i="2"/>
  <c r="FF59" i="2"/>
  <c r="FE60" i="2"/>
  <c r="FF60" i="2"/>
  <c r="FE61" i="2"/>
  <c r="FF61" i="2"/>
  <c r="FE62" i="2"/>
  <c r="FF62" i="2"/>
  <c r="FE63" i="2"/>
  <c r="FF63" i="2"/>
  <c r="FE64" i="2"/>
  <c r="FF64" i="2"/>
  <c r="FE65" i="2"/>
  <c r="FF65" i="2"/>
  <c r="FE66" i="2"/>
  <c r="FF66" i="2"/>
  <c r="FE67" i="2"/>
  <c r="FF67" i="2"/>
  <c r="FE68" i="2"/>
  <c r="FF68" i="2"/>
  <c r="FE69" i="2"/>
  <c r="FF69" i="2"/>
  <c r="FE70" i="2"/>
  <c r="FF70" i="2"/>
  <c r="FE71" i="2"/>
  <c r="FF71" i="2"/>
  <c r="FE72" i="2"/>
  <c r="FF72" i="2"/>
  <c r="FE73" i="2"/>
  <c r="FF73" i="2"/>
  <c r="FE74" i="2"/>
  <c r="FF74" i="2"/>
  <c r="FE75" i="2"/>
  <c r="FF75" i="2"/>
  <c r="FE76" i="2"/>
  <c r="FF76" i="2"/>
  <c r="FE77" i="2"/>
  <c r="FF77" i="2"/>
  <c r="FE78" i="2"/>
  <c r="FF78" i="2"/>
  <c r="FE79" i="2"/>
  <c r="FF79" i="2"/>
  <c r="FE80" i="2"/>
  <c r="FF80" i="2"/>
  <c r="FE81" i="2"/>
  <c r="FF81" i="2"/>
  <c r="FE82" i="2"/>
  <c r="FF82" i="2"/>
  <c r="FE83" i="2"/>
  <c r="FF83" i="2"/>
  <c r="FE84" i="2"/>
  <c r="FF84" i="2"/>
  <c r="FE85" i="2"/>
  <c r="FF85" i="2"/>
  <c r="FE86" i="2"/>
  <c r="FF86" i="2"/>
  <c r="FE87" i="2"/>
  <c r="FF87" i="2"/>
  <c r="FE88" i="2"/>
  <c r="FF88" i="2"/>
  <c r="FE89" i="2"/>
  <c r="FF89" i="2"/>
  <c r="FE90" i="2"/>
  <c r="FF90" i="2"/>
  <c r="FE91" i="2"/>
  <c r="FF91" i="2"/>
  <c r="FE92" i="2"/>
  <c r="FF92" i="2"/>
  <c r="FE93" i="2"/>
  <c r="FF93" i="2"/>
  <c r="FE94" i="2"/>
  <c r="FF94" i="2"/>
  <c r="FE95" i="2"/>
  <c r="FF95" i="2"/>
  <c r="FE96" i="2"/>
  <c r="FF96" i="2"/>
  <c r="FE97" i="2"/>
  <c r="FF97" i="2"/>
  <c r="FE98" i="2"/>
  <c r="FF98" i="2"/>
  <c r="FE99" i="2"/>
  <c r="FF99" i="2"/>
  <c r="FE100" i="2"/>
  <c r="FF100" i="2"/>
  <c r="FE101" i="2"/>
  <c r="FF101" i="2"/>
  <c r="FE102" i="2"/>
  <c r="FF102" i="2"/>
  <c r="FE103" i="2"/>
  <c r="FF103" i="2"/>
  <c r="FE104" i="2"/>
  <c r="FF104" i="2"/>
  <c r="FE105" i="2"/>
  <c r="FF105" i="2"/>
  <c r="FE106" i="2"/>
  <c r="FF106" i="2"/>
  <c r="FE107" i="2"/>
  <c r="FF107" i="2"/>
  <c r="FE108" i="2"/>
  <c r="FF108" i="2"/>
  <c r="FE109" i="2"/>
  <c r="FF109" i="2"/>
  <c r="FE110" i="2"/>
  <c r="FF110" i="2"/>
  <c r="FE111" i="2"/>
  <c r="FF111" i="2"/>
  <c r="FE112" i="2"/>
  <c r="FF112" i="2"/>
  <c r="FE113" i="2"/>
  <c r="FF113" i="2"/>
  <c r="FE114" i="2"/>
  <c r="FF114" i="2"/>
  <c r="FE115" i="2"/>
  <c r="FF115" i="2"/>
  <c r="FE116" i="2"/>
  <c r="FF116" i="2"/>
  <c r="FE117" i="2"/>
  <c r="FF117" i="2"/>
  <c r="FE118" i="2"/>
  <c r="FF118" i="2"/>
  <c r="FE119" i="2"/>
  <c r="FF119" i="2"/>
  <c r="FE120" i="2"/>
  <c r="FF120" i="2"/>
  <c r="FE121" i="2"/>
  <c r="FF121" i="2"/>
  <c r="FE122" i="2"/>
  <c r="FF122" i="2"/>
  <c r="FE123" i="2"/>
  <c r="FF123" i="2"/>
  <c r="FE124" i="2"/>
  <c r="FF124" i="2"/>
  <c r="FE125" i="2"/>
  <c r="FF125" i="2"/>
  <c r="FE126" i="2"/>
  <c r="FF126" i="2"/>
  <c r="FE127" i="2"/>
  <c r="FF127" i="2"/>
  <c r="FE128" i="2"/>
  <c r="FF128" i="2"/>
  <c r="FE129" i="2"/>
  <c r="FF129" i="2"/>
  <c r="FE130" i="2"/>
  <c r="FF130" i="2"/>
  <c r="FE131" i="2"/>
  <c r="FF131" i="2"/>
  <c r="FE132" i="2"/>
  <c r="FF132" i="2"/>
  <c r="FE133" i="2"/>
  <c r="FF133" i="2"/>
  <c r="FE134" i="2"/>
  <c r="FF134" i="2"/>
  <c r="FE135" i="2"/>
  <c r="FF135" i="2"/>
  <c r="FE136" i="2"/>
  <c r="FF136" i="2"/>
  <c r="FE137" i="2"/>
  <c r="FF137" i="2"/>
  <c r="FE138" i="2"/>
  <c r="FF138" i="2"/>
  <c r="FE139" i="2"/>
  <c r="FF139" i="2"/>
  <c r="FE140" i="2"/>
  <c r="FF140" i="2"/>
  <c r="FE141" i="2"/>
  <c r="FF141" i="2"/>
  <c r="FE142" i="2"/>
  <c r="FF142" i="2"/>
  <c r="FE143" i="2"/>
  <c r="FF143" i="2"/>
  <c r="FF8" i="2"/>
  <c r="FE8" i="2"/>
  <c r="EV9" i="2"/>
  <c r="EW9" i="2"/>
  <c r="EV10" i="2"/>
  <c r="EW10" i="2"/>
  <c r="EV11" i="2"/>
  <c r="EW11" i="2"/>
  <c r="EV12" i="2"/>
  <c r="EW12" i="2"/>
  <c r="EV13" i="2"/>
  <c r="EW13" i="2"/>
  <c r="EV14" i="2"/>
  <c r="EW14" i="2"/>
  <c r="EV15" i="2"/>
  <c r="EW15" i="2"/>
  <c r="EV16" i="2"/>
  <c r="EW16" i="2"/>
  <c r="EV17" i="2"/>
  <c r="EW17" i="2"/>
  <c r="EV18" i="2"/>
  <c r="EW18" i="2"/>
  <c r="EV19" i="2"/>
  <c r="EW19" i="2"/>
  <c r="EV20" i="2"/>
  <c r="EW20" i="2"/>
  <c r="EV21" i="2"/>
  <c r="EW21" i="2"/>
  <c r="EV22" i="2"/>
  <c r="EW22" i="2"/>
  <c r="EV23" i="2"/>
  <c r="EW23" i="2"/>
  <c r="EV24" i="2"/>
  <c r="EW24" i="2"/>
  <c r="EV25" i="2"/>
  <c r="EW25" i="2"/>
  <c r="EV26" i="2"/>
  <c r="EW26" i="2"/>
  <c r="EV27" i="2"/>
  <c r="EW27" i="2"/>
  <c r="EV28" i="2"/>
  <c r="EW28" i="2"/>
  <c r="EV29" i="2"/>
  <c r="EW29" i="2"/>
  <c r="EV30" i="2"/>
  <c r="EW30" i="2"/>
  <c r="EV31" i="2"/>
  <c r="EW31" i="2"/>
  <c r="EV32" i="2"/>
  <c r="EW32" i="2"/>
  <c r="EV33" i="2"/>
  <c r="EW33" i="2"/>
  <c r="EV34" i="2"/>
  <c r="EW34" i="2"/>
  <c r="EV35" i="2"/>
  <c r="EW35" i="2"/>
  <c r="EV36" i="2"/>
  <c r="EW36" i="2"/>
  <c r="EV37" i="2"/>
  <c r="EW37" i="2"/>
  <c r="EV38" i="2"/>
  <c r="EW38" i="2"/>
  <c r="EV39" i="2"/>
  <c r="EW39" i="2"/>
  <c r="EV40" i="2"/>
  <c r="EW40" i="2"/>
  <c r="EV41" i="2"/>
  <c r="EW41" i="2"/>
  <c r="EV42" i="2"/>
  <c r="EW42" i="2"/>
  <c r="EV43" i="2"/>
  <c r="EW43" i="2"/>
  <c r="EV44" i="2"/>
  <c r="EW44" i="2"/>
  <c r="EV45" i="2"/>
  <c r="EW45" i="2"/>
  <c r="EV46" i="2"/>
  <c r="EW46" i="2"/>
  <c r="EV47" i="2"/>
  <c r="EW47" i="2"/>
  <c r="EV48" i="2"/>
  <c r="EW48" i="2"/>
  <c r="EV49" i="2"/>
  <c r="EW49" i="2"/>
  <c r="EV50" i="2"/>
  <c r="EW50" i="2"/>
  <c r="EV51" i="2"/>
  <c r="EW51" i="2"/>
  <c r="EV52" i="2"/>
  <c r="EW52" i="2"/>
  <c r="EV53" i="2"/>
  <c r="EW53" i="2"/>
  <c r="EV54" i="2"/>
  <c r="EW54" i="2"/>
  <c r="EV55" i="2"/>
  <c r="EW55" i="2"/>
  <c r="EV56" i="2"/>
  <c r="EW56" i="2"/>
  <c r="EV57" i="2"/>
  <c r="EW57" i="2"/>
  <c r="EV58" i="2"/>
  <c r="EW58" i="2"/>
  <c r="EV59" i="2"/>
  <c r="EW59" i="2"/>
  <c r="EV60" i="2"/>
  <c r="EW60" i="2"/>
  <c r="EV61" i="2"/>
  <c r="EW61" i="2"/>
  <c r="EV62" i="2"/>
  <c r="EW62" i="2"/>
  <c r="EV63" i="2"/>
  <c r="EW63" i="2"/>
  <c r="EV64" i="2"/>
  <c r="EW64" i="2"/>
  <c r="EV65" i="2"/>
  <c r="EW65" i="2"/>
  <c r="EV66" i="2"/>
  <c r="EW66" i="2"/>
  <c r="EV67" i="2"/>
  <c r="EW67" i="2"/>
  <c r="EV68" i="2"/>
  <c r="EW68" i="2"/>
  <c r="EV69" i="2"/>
  <c r="EW69" i="2"/>
  <c r="EV70" i="2"/>
  <c r="EW70" i="2"/>
  <c r="EV71" i="2"/>
  <c r="EW71" i="2"/>
  <c r="EV72" i="2"/>
  <c r="EW72" i="2"/>
  <c r="EV73" i="2"/>
  <c r="EW73" i="2"/>
  <c r="EV74" i="2"/>
  <c r="EW74" i="2"/>
  <c r="EV75" i="2"/>
  <c r="EW75" i="2"/>
  <c r="EV76" i="2"/>
  <c r="EW76" i="2"/>
  <c r="EV77" i="2"/>
  <c r="EW77" i="2"/>
  <c r="EV78" i="2"/>
  <c r="EW78" i="2"/>
  <c r="EV79" i="2"/>
  <c r="EW79" i="2"/>
  <c r="EV80" i="2"/>
  <c r="EW80" i="2"/>
  <c r="EV81" i="2"/>
  <c r="EW81" i="2"/>
  <c r="EV82" i="2"/>
  <c r="EW82" i="2"/>
  <c r="EV83" i="2"/>
  <c r="EW83" i="2"/>
  <c r="EV84" i="2"/>
  <c r="EW84" i="2"/>
  <c r="EV85" i="2"/>
  <c r="EW85" i="2"/>
  <c r="EV86" i="2"/>
  <c r="EW86" i="2"/>
  <c r="EV87" i="2"/>
  <c r="EW87" i="2"/>
  <c r="EV88" i="2"/>
  <c r="EW88" i="2"/>
  <c r="EV89" i="2"/>
  <c r="EW89" i="2"/>
  <c r="EV90" i="2"/>
  <c r="EW90" i="2"/>
  <c r="EV91" i="2"/>
  <c r="EW91" i="2"/>
  <c r="EV92" i="2"/>
  <c r="EW92" i="2"/>
  <c r="EV93" i="2"/>
  <c r="EW93" i="2"/>
  <c r="EV94" i="2"/>
  <c r="EW94" i="2"/>
  <c r="EV95" i="2"/>
  <c r="EW95" i="2"/>
  <c r="EV96" i="2"/>
  <c r="EW96" i="2"/>
  <c r="EV97" i="2"/>
  <c r="EW97" i="2"/>
  <c r="EV98" i="2"/>
  <c r="EW98" i="2"/>
  <c r="EV99" i="2"/>
  <c r="EW99" i="2"/>
  <c r="EV100" i="2"/>
  <c r="EW100" i="2"/>
  <c r="EV101" i="2"/>
  <c r="EW101" i="2"/>
  <c r="EV102" i="2"/>
  <c r="EW102" i="2"/>
  <c r="EV103" i="2"/>
  <c r="EW103" i="2"/>
  <c r="EV104" i="2"/>
  <c r="EW104" i="2"/>
  <c r="EV105" i="2"/>
  <c r="EW105" i="2"/>
  <c r="EV106" i="2"/>
  <c r="EW106" i="2"/>
  <c r="EV107" i="2"/>
  <c r="EW107" i="2"/>
  <c r="EV108" i="2"/>
  <c r="EW108" i="2"/>
  <c r="EV109" i="2"/>
  <c r="EW109" i="2"/>
  <c r="EV110" i="2"/>
  <c r="EW110" i="2"/>
  <c r="EV111" i="2"/>
  <c r="EW111" i="2"/>
  <c r="EV112" i="2"/>
  <c r="EW112" i="2"/>
  <c r="EV113" i="2"/>
  <c r="EW113" i="2"/>
  <c r="EV114" i="2"/>
  <c r="EW114" i="2"/>
  <c r="EV115" i="2"/>
  <c r="EW115" i="2"/>
  <c r="EV116" i="2"/>
  <c r="EW116" i="2"/>
  <c r="EV117" i="2"/>
  <c r="EW117" i="2"/>
  <c r="EV118" i="2"/>
  <c r="EW118" i="2"/>
  <c r="EV119" i="2"/>
  <c r="EW119" i="2"/>
  <c r="EV120" i="2"/>
  <c r="EW120" i="2"/>
  <c r="EV121" i="2"/>
  <c r="EW121" i="2"/>
  <c r="EV122" i="2"/>
  <c r="EW122" i="2"/>
  <c r="EV123" i="2"/>
  <c r="EW123" i="2"/>
  <c r="EV124" i="2"/>
  <c r="EW124" i="2"/>
  <c r="EV125" i="2"/>
  <c r="EW125" i="2"/>
  <c r="EV126" i="2"/>
  <c r="EW126" i="2"/>
  <c r="EV127" i="2"/>
  <c r="EW127" i="2"/>
  <c r="EV128" i="2"/>
  <c r="EW128" i="2"/>
  <c r="EV129" i="2"/>
  <c r="EW129" i="2"/>
  <c r="EV130" i="2"/>
  <c r="EW130" i="2"/>
  <c r="EV131" i="2"/>
  <c r="EW131" i="2"/>
  <c r="EV132" i="2"/>
  <c r="EW132" i="2"/>
  <c r="EV133" i="2"/>
  <c r="EW133" i="2"/>
  <c r="EV134" i="2"/>
  <c r="EW134" i="2"/>
  <c r="EV135" i="2"/>
  <c r="EW135" i="2"/>
  <c r="EV136" i="2"/>
  <c r="EW136" i="2"/>
  <c r="EV137" i="2"/>
  <c r="EW137" i="2"/>
  <c r="EV138" i="2"/>
  <c r="EW138" i="2"/>
  <c r="EV139" i="2"/>
  <c r="EW139" i="2"/>
  <c r="EV140" i="2"/>
  <c r="EW140" i="2"/>
  <c r="EV141" i="2"/>
  <c r="EW141" i="2"/>
  <c r="EV142" i="2"/>
  <c r="EW142" i="2"/>
  <c r="EV143" i="2"/>
  <c r="EW143" i="2"/>
  <c r="EW8" i="2"/>
  <c r="EV8" i="2"/>
  <c r="II243" i="1"/>
  <c r="IH243" i="1"/>
  <c r="II242" i="1"/>
  <c r="IH242" i="1"/>
  <c r="II241" i="1"/>
  <c r="IH241" i="1"/>
  <c r="II240" i="1"/>
  <c r="IH240" i="1"/>
  <c r="II239" i="1"/>
  <c r="IH239" i="1"/>
  <c r="II238" i="1"/>
  <c r="IH238" i="1"/>
  <c r="II237" i="1"/>
  <c r="IH237" i="1"/>
  <c r="II236" i="1"/>
  <c r="IH236" i="1"/>
  <c r="II235" i="1"/>
  <c r="IH235" i="1"/>
  <c r="II234" i="1"/>
  <c r="IH234" i="1"/>
  <c r="II233" i="1"/>
  <c r="IH233" i="1"/>
  <c r="II232" i="1"/>
  <c r="IH232" i="1"/>
  <c r="II231" i="1"/>
  <c r="IH231" i="1"/>
  <c r="II230" i="1"/>
  <c r="IH230" i="1"/>
  <c r="II229" i="1"/>
  <c r="IH229" i="1"/>
  <c r="II228" i="1"/>
  <c r="IH228" i="1"/>
  <c r="II227" i="1"/>
  <c r="IH227" i="1"/>
  <c r="II226" i="1"/>
  <c r="IH226" i="1"/>
  <c r="II225" i="1"/>
  <c r="IH225" i="1"/>
  <c r="II224" i="1"/>
  <c r="IH224" i="1"/>
  <c r="II223" i="1"/>
  <c r="IH223" i="1"/>
  <c r="II222" i="1"/>
  <c r="IH222" i="1"/>
  <c r="II221" i="1"/>
  <c r="IH221" i="1"/>
  <c r="II220" i="1"/>
  <c r="IH220" i="1"/>
  <c r="II219" i="1"/>
  <c r="IH219" i="1"/>
  <c r="II218" i="1"/>
  <c r="IH218" i="1"/>
  <c r="II217" i="1"/>
  <c r="IH217" i="1"/>
  <c r="II216" i="1"/>
  <c r="IH216" i="1"/>
  <c r="II215" i="1"/>
  <c r="IH215" i="1"/>
  <c r="II214" i="1"/>
  <c r="IH214" i="1"/>
  <c r="II213" i="1"/>
  <c r="IH213" i="1"/>
  <c r="II212" i="1"/>
  <c r="IH212" i="1"/>
  <c r="II211" i="1"/>
  <c r="IH211" i="1"/>
  <c r="II210" i="1"/>
  <c r="IH210" i="1"/>
  <c r="II209" i="1"/>
  <c r="IH209" i="1"/>
  <c r="II208" i="1"/>
  <c r="IH208" i="1"/>
  <c r="II207" i="1"/>
  <c r="IH207" i="1"/>
  <c r="II206" i="1"/>
  <c r="IH206" i="1"/>
  <c r="II205" i="1"/>
  <c r="IH205" i="1"/>
  <c r="II204" i="1"/>
  <c r="IH204" i="1"/>
  <c r="II203" i="1"/>
  <c r="IH203" i="1"/>
  <c r="II202" i="1"/>
  <c r="IH202" i="1"/>
  <c r="II201" i="1"/>
  <c r="IH201" i="1"/>
  <c r="II200" i="1"/>
  <c r="IH200" i="1"/>
  <c r="II199" i="1"/>
  <c r="IH199" i="1"/>
  <c r="II198" i="1"/>
  <c r="IH198" i="1"/>
  <c r="II197" i="1"/>
  <c r="IH197" i="1"/>
  <c r="II196" i="1"/>
  <c r="IH196" i="1"/>
  <c r="II195" i="1"/>
  <c r="IH195" i="1"/>
  <c r="II194" i="1"/>
  <c r="IH194" i="1"/>
  <c r="II193" i="1"/>
  <c r="IH193" i="1"/>
  <c r="II192" i="1"/>
  <c r="IH192" i="1"/>
  <c r="II191" i="1"/>
  <c r="IH191" i="1"/>
  <c r="II190" i="1"/>
  <c r="IH190" i="1"/>
  <c r="II189" i="1"/>
  <c r="IH189" i="1"/>
  <c r="II188" i="1"/>
  <c r="IH188" i="1"/>
  <c r="II187" i="1"/>
  <c r="IH187" i="1"/>
  <c r="II186" i="1"/>
  <c r="IH186" i="1"/>
  <c r="II185" i="1"/>
  <c r="IH185" i="1"/>
  <c r="II184" i="1"/>
  <c r="IH184" i="1"/>
  <c r="II183" i="1"/>
  <c r="IH183" i="1"/>
  <c r="II182" i="1"/>
  <c r="IH182" i="1"/>
  <c r="II181" i="1"/>
  <c r="IH181" i="1"/>
  <c r="II180" i="1"/>
  <c r="IH180" i="1"/>
  <c r="II179" i="1"/>
  <c r="IH179" i="1"/>
  <c r="II178" i="1"/>
  <c r="IH178" i="1"/>
  <c r="II177" i="1"/>
  <c r="IH177" i="1"/>
  <c r="II176" i="1"/>
  <c r="IH176" i="1"/>
  <c r="II175" i="1"/>
  <c r="IH175" i="1"/>
  <c r="II174" i="1"/>
  <c r="IH174" i="1"/>
  <c r="II173" i="1"/>
  <c r="IH173" i="1"/>
  <c r="II172" i="1"/>
  <c r="IH172" i="1"/>
  <c r="II171" i="1"/>
  <c r="IH171" i="1"/>
  <c r="II170" i="1"/>
  <c r="IH170" i="1"/>
  <c r="II169" i="1"/>
  <c r="IH169" i="1"/>
  <c r="II168" i="1"/>
  <c r="IH168" i="1"/>
  <c r="II167" i="1"/>
  <c r="IH167" i="1"/>
  <c r="II166" i="1"/>
  <c r="IH166" i="1"/>
  <c r="II165" i="1"/>
  <c r="IH165" i="1"/>
  <c r="II164" i="1"/>
  <c r="IH164" i="1"/>
  <c r="II163" i="1"/>
  <c r="IH163" i="1"/>
  <c r="II162" i="1"/>
  <c r="IH162" i="1"/>
  <c r="II161" i="1"/>
  <c r="IH161" i="1"/>
  <c r="II160" i="1"/>
  <c r="IH160" i="1"/>
  <c r="II159" i="1"/>
  <c r="IH159" i="1"/>
  <c r="II158" i="1"/>
  <c r="IH158" i="1"/>
  <c r="II157" i="1"/>
  <c r="IH157" i="1"/>
  <c r="II156" i="1"/>
  <c r="IH156" i="1"/>
  <c r="II155" i="1"/>
  <c r="IH155" i="1"/>
  <c r="II154" i="1"/>
  <c r="IH154" i="1"/>
  <c r="II153" i="1"/>
  <c r="IH153" i="1"/>
  <c r="II152" i="1"/>
  <c r="IH152" i="1"/>
  <c r="II151" i="1"/>
  <c r="IH151" i="1"/>
  <c r="II150" i="1"/>
  <c r="IH150" i="1"/>
  <c r="II149" i="1"/>
  <c r="IH149" i="1"/>
  <c r="II148" i="1"/>
  <c r="IH148" i="1"/>
  <c r="II147" i="1"/>
  <c r="IH147" i="1"/>
  <c r="II146" i="1"/>
  <c r="IH146" i="1"/>
  <c r="II145" i="1"/>
  <c r="IH145" i="1"/>
  <c r="II144" i="1"/>
  <c r="IH144" i="1"/>
  <c r="II143" i="1"/>
  <c r="IH143" i="1"/>
  <c r="II142" i="1"/>
  <c r="IH142" i="1"/>
  <c r="II141" i="1"/>
  <c r="IH141" i="1"/>
  <c r="II140" i="1"/>
  <c r="IH140" i="1"/>
  <c r="II139" i="1"/>
  <c r="IH139" i="1"/>
  <c r="II138" i="1"/>
  <c r="IH138" i="1"/>
  <c r="II137" i="1"/>
  <c r="IH137" i="1"/>
  <c r="II136" i="1"/>
  <c r="IH136" i="1"/>
  <c r="II135" i="1"/>
  <c r="IH135" i="1"/>
  <c r="II134" i="1"/>
  <c r="IH134" i="1"/>
  <c r="II133" i="1"/>
  <c r="IH133" i="1"/>
  <c r="II132" i="1"/>
  <c r="IH132" i="1"/>
  <c r="II131" i="1"/>
  <c r="IH131" i="1"/>
  <c r="II130" i="1"/>
  <c r="IH130" i="1"/>
  <c r="II129" i="1"/>
  <c r="IH129" i="1"/>
  <c r="II128" i="1"/>
  <c r="IH128" i="1"/>
  <c r="II127" i="1"/>
  <c r="IH127" i="1"/>
  <c r="II126" i="1"/>
  <c r="IH126" i="1"/>
  <c r="II125" i="1"/>
  <c r="IH125" i="1"/>
  <c r="II124" i="1"/>
  <c r="IH124" i="1"/>
  <c r="II123" i="1"/>
  <c r="IH123" i="1"/>
  <c r="II122" i="1"/>
  <c r="IH122" i="1"/>
  <c r="II121" i="1"/>
  <c r="IH121" i="1"/>
  <c r="II120" i="1"/>
  <c r="IH120" i="1"/>
  <c r="II119" i="1"/>
  <c r="IH119" i="1"/>
  <c r="II118" i="1"/>
  <c r="IH118" i="1"/>
  <c r="II117" i="1"/>
  <c r="IH117" i="1"/>
  <c r="II116" i="1"/>
  <c r="IH116" i="1"/>
  <c r="II115" i="1"/>
  <c r="IH115" i="1"/>
  <c r="II114" i="1"/>
  <c r="IH114" i="1"/>
  <c r="II113" i="1"/>
  <c r="IH113" i="1"/>
  <c r="II112" i="1"/>
  <c r="IH112" i="1"/>
  <c r="II111" i="1"/>
  <c r="IH111" i="1"/>
  <c r="II110" i="1"/>
  <c r="IH110" i="1"/>
  <c r="II109" i="1"/>
  <c r="IH109" i="1"/>
  <c r="II108" i="1"/>
  <c r="IH108" i="1"/>
  <c r="II107" i="1"/>
  <c r="IH107" i="1"/>
  <c r="II106" i="1"/>
  <c r="IH106" i="1"/>
  <c r="II105" i="1"/>
  <c r="IH105" i="1"/>
  <c r="II104" i="1"/>
  <c r="IH104" i="1"/>
  <c r="II103" i="1"/>
  <c r="IH103" i="1"/>
  <c r="II102" i="1"/>
  <c r="IH102" i="1"/>
  <c r="II101" i="1"/>
  <c r="IH101" i="1"/>
  <c r="II100" i="1"/>
  <c r="IH100" i="1"/>
  <c r="II99" i="1"/>
  <c r="IH99" i="1"/>
  <c r="II98" i="1"/>
  <c r="IH98" i="1"/>
  <c r="II97" i="1"/>
  <c r="IH97" i="1"/>
  <c r="II96" i="1"/>
  <c r="IH96" i="1"/>
  <c r="II95" i="1"/>
  <c r="IH95" i="1"/>
  <c r="II94" i="1"/>
  <c r="IH94" i="1"/>
  <c r="II93" i="1"/>
  <c r="IH93" i="1"/>
  <c r="II92" i="1"/>
  <c r="IH92" i="1"/>
  <c r="II91" i="1"/>
  <c r="IH91" i="1"/>
  <c r="II90" i="1"/>
  <c r="IH90" i="1"/>
  <c r="II89" i="1"/>
  <c r="IH89" i="1"/>
  <c r="II88" i="1"/>
  <c r="IH88" i="1"/>
  <c r="II87" i="1"/>
  <c r="IH87" i="1"/>
  <c r="II86" i="1"/>
  <c r="IH86" i="1"/>
  <c r="II85" i="1"/>
  <c r="IH85" i="1"/>
  <c r="II84" i="1"/>
  <c r="IH84" i="1"/>
  <c r="II83" i="1"/>
  <c r="IH83" i="1"/>
  <c r="II82" i="1"/>
  <c r="IH82" i="1"/>
  <c r="II81" i="1"/>
  <c r="IH81" i="1"/>
  <c r="II80" i="1"/>
  <c r="IH80" i="1"/>
  <c r="II79" i="1"/>
  <c r="IH79" i="1"/>
  <c r="II78" i="1"/>
  <c r="IH78" i="1"/>
  <c r="II77" i="1"/>
  <c r="IH77" i="1"/>
  <c r="II76" i="1"/>
  <c r="IH76" i="1"/>
  <c r="II75" i="1"/>
  <c r="IH75" i="1"/>
  <c r="II74" i="1"/>
  <c r="IH74" i="1"/>
  <c r="II73" i="1"/>
  <c r="IH73" i="1"/>
  <c r="II72" i="1"/>
  <c r="IH72" i="1"/>
  <c r="II71" i="1"/>
  <c r="IH71" i="1"/>
  <c r="II70" i="1"/>
  <c r="IH70" i="1"/>
  <c r="II69" i="1"/>
  <c r="IH69" i="1"/>
  <c r="II68" i="1"/>
  <c r="IH68" i="1"/>
  <c r="II67" i="1"/>
  <c r="IH67" i="1"/>
  <c r="II66" i="1"/>
  <c r="IH66" i="1"/>
  <c r="II65" i="1"/>
  <c r="IH65" i="1"/>
  <c r="II64" i="1"/>
  <c r="IH64" i="1"/>
  <c r="II63" i="1"/>
  <c r="IH63" i="1"/>
  <c r="II62" i="1"/>
  <c r="IH62" i="1"/>
  <c r="II61" i="1"/>
  <c r="IH61" i="1"/>
  <c r="II60" i="1"/>
  <c r="IH60" i="1"/>
  <c r="II59" i="1"/>
  <c r="IH59" i="1"/>
  <c r="II58" i="1"/>
  <c r="IH58" i="1"/>
  <c r="II57" i="1"/>
  <c r="IH57" i="1"/>
  <c r="II56" i="1"/>
  <c r="IH56" i="1"/>
  <c r="II55" i="1"/>
  <c r="IH55" i="1"/>
  <c r="II54" i="1"/>
  <c r="IH54" i="1"/>
  <c r="II53" i="1"/>
  <c r="IH53" i="1"/>
  <c r="II52" i="1"/>
  <c r="IH52" i="1"/>
  <c r="II51" i="1"/>
  <c r="IH51" i="1"/>
  <c r="II50" i="1"/>
  <c r="IH50" i="1"/>
  <c r="II49" i="1"/>
  <c r="IH49" i="1"/>
  <c r="II48" i="1"/>
  <c r="IH48" i="1"/>
  <c r="II47" i="1"/>
  <c r="IH47" i="1"/>
  <c r="II46" i="1"/>
  <c r="IH46" i="1"/>
  <c r="II45" i="1"/>
  <c r="IH45" i="1"/>
  <c r="II44" i="1"/>
  <c r="IH44" i="1"/>
  <c r="II43" i="1"/>
  <c r="IH43" i="1"/>
  <c r="II42" i="1"/>
  <c r="IH42" i="1"/>
  <c r="II41" i="1"/>
  <c r="IH41" i="1"/>
  <c r="II40" i="1"/>
  <c r="IH40" i="1"/>
  <c r="II39" i="1"/>
  <c r="IH39" i="1"/>
  <c r="II38" i="1"/>
  <c r="IH38" i="1"/>
  <c r="II37" i="1"/>
  <c r="IH37" i="1"/>
  <c r="II36" i="1"/>
  <c r="IH36" i="1"/>
  <c r="II35" i="1"/>
  <c r="IH35" i="1"/>
  <c r="II34" i="1"/>
  <c r="IH34" i="1"/>
  <c r="II33" i="1"/>
  <c r="IH33" i="1"/>
  <c r="II32" i="1"/>
  <c r="IH32" i="1"/>
  <c r="II31" i="1"/>
  <c r="IH31" i="1"/>
  <c r="II30" i="1"/>
  <c r="IH30" i="1"/>
  <c r="II29" i="1"/>
  <c r="IH29" i="1"/>
  <c r="II28" i="1"/>
  <c r="IH28" i="1"/>
  <c r="II27" i="1"/>
  <c r="IH27" i="1"/>
  <c r="II26" i="1"/>
  <c r="IH26" i="1"/>
  <c r="II25" i="1"/>
  <c r="IH25" i="1"/>
  <c r="II24" i="1"/>
  <c r="IH24" i="1"/>
  <c r="II23" i="1"/>
  <c r="IH23" i="1"/>
  <c r="II22" i="1"/>
  <c r="IH22" i="1"/>
  <c r="II21" i="1"/>
  <c r="IH21" i="1"/>
  <c r="II20" i="1"/>
  <c r="IH20" i="1"/>
  <c r="II19" i="1"/>
  <c r="IH19" i="1"/>
  <c r="II18" i="1"/>
  <c r="IH18" i="1"/>
  <c r="II17" i="1"/>
  <c r="IH17" i="1"/>
  <c r="II16" i="1"/>
  <c r="IH16" i="1"/>
  <c r="II15" i="1"/>
  <c r="IH15" i="1"/>
  <c r="II14" i="1"/>
  <c r="IH14" i="1"/>
  <c r="II13" i="1"/>
  <c r="IH13" i="1"/>
  <c r="II12" i="1"/>
  <c r="IH12" i="1"/>
  <c r="II11" i="1"/>
  <c r="IH11" i="1"/>
  <c r="II10" i="1"/>
  <c r="IH10" i="1"/>
  <c r="II9" i="1"/>
  <c r="IH9" i="1"/>
  <c r="II8" i="1"/>
  <c r="IH8" i="1"/>
  <c r="HY9" i="1"/>
  <c r="HZ9" i="1"/>
  <c r="HY10" i="1"/>
  <c r="HZ10" i="1"/>
  <c r="HY11" i="1"/>
  <c r="HZ11" i="1"/>
  <c r="HY12" i="1"/>
  <c r="HZ12" i="1"/>
  <c r="HY13" i="1"/>
  <c r="HZ13" i="1"/>
  <c r="HY14" i="1"/>
  <c r="HZ14" i="1"/>
  <c r="HY15" i="1"/>
  <c r="HZ15" i="1"/>
  <c r="HY16" i="1"/>
  <c r="HZ16" i="1"/>
  <c r="HY17" i="1"/>
  <c r="HZ17" i="1"/>
  <c r="HY18" i="1"/>
  <c r="HZ18" i="1"/>
  <c r="HY19" i="1"/>
  <c r="HZ19" i="1"/>
  <c r="HY20" i="1"/>
  <c r="HZ20" i="1"/>
  <c r="HY21" i="1"/>
  <c r="HZ21" i="1"/>
  <c r="HY22" i="1"/>
  <c r="HZ22" i="1"/>
  <c r="HY23" i="1"/>
  <c r="HZ23" i="1"/>
  <c r="HY24" i="1"/>
  <c r="HZ24" i="1"/>
  <c r="HY25" i="1"/>
  <c r="HZ25" i="1"/>
  <c r="HY26" i="1"/>
  <c r="HZ26" i="1"/>
  <c r="HY27" i="1"/>
  <c r="HZ27" i="1"/>
  <c r="HY28" i="1"/>
  <c r="HZ28" i="1"/>
  <c r="HY29" i="1"/>
  <c r="HZ29" i="1"/>
  <c r="HY30" i="1"/>
  <c r="HZ30" i="1"/>
  <c r="HY31" i="1"/>
  <c r="HZ31" i="1"/>
  <c r="HY32" i="1"/>
  <c r="HZ32" i="1"/>
  <c r="HY33" i="1"/>
  <c r="HZ33" i="1"/>
  <c r="HY34" i="1"/>
  <c r="HZ34" i="1"/>
  <c r="HY35" i="1"/>
  <c r="HZ35" i="1"/>
  <c r="HY36" i="1"/>
  <c r="HZ36" i="1"/>
  <c r="HY37" i="1"/>
  <c r="HZ37" i="1"/>
  <c r="HY38" i="1"/>
  <c r="HZ38" i="1"/>
  <c r="HY39" i="1"/>
  <c r="HZ39" i="1"/>
  <c r="HY40" i="1"/>
  <c r="HZ40" i="1"/>
  <c r="HY41" i="1"/>
  <c r="HZ41" i="1"/>
  <c r="HY42" i="1"/>
  <c r="HZ42" i="1"/>
  <c r="HY43" i="1"/>
  <c r="HZ43" i="1"/>
  <c r="HY44" i="1"/>
  <c r="HZ44" i="1"/>
  <c r="HY45" i="1"/>
  <c r="HZ45" i="1"/>
  <c r="HY46" i="1"/>
  <c r="HZ46" i="1"/>
  <c r="HY47" i="1"/>
  <c r="HZ47" i="1"/>
  <c r="HY48" i="1"/>
  <c r="HZ48" i="1"/>
  <c r="HY49" i="1"/>
  <c r="HZ49" i="1"/>
  <c r="HY50" i="1"/>
  <c r="HZ50" i="1"/>
  <c r="HY51" i="1"/>
  <c r="HZ51" i="1"/>
  <c r="HY52" i="1"/>
  <c r="HZ52" i="1"/>
  <c r="HY53" i="1"/>
  <c r="HZ53" i="1"/>
  <c r="HY54" i="1"/>
  <c r="HZ54" i="1"/>
  <c r="HY55" i="1"/>
  <c r="HZ55" i="1"/>
  <c r="HY56" i="1"/>
  <c r="HZ56" i="1"/>
  <c r="HY57" i="1"/>
  <c r="HZ57" i="1"/>
  <c r="HY58" i="1"/>
  <c r="HZ58" i="1"/>
  <c r="HY59" i="1"/>
  <c r="HZ59" i="1"/>
  <c r="HY60" i="1"/>
  <c r="HZ60" i="1"/>
  <c r="HY61" i="1"/>
  <c r="HZ61" i="1"/>
  <c r="HY62" i="1"/>
  <c r="HZ62" i="1"/>
  <c r="HY63" i="1"/>
  <c r="HZ63" i="1"/>
  <c r="HY64" i="1"/>
  <c r="HZ64" i="1"/>
  <c r="HY65" i="1"/>
  <c r="HZ65" i="1"/>
  <c r="HY66" i="1"/>
  <c r="HZ66" i="1"/>
  <c r="HY67" i="1"/>
  <c r="HZ67" i="1"/>
  <c r="HY68" i="1"/>
  <c r="HZ68" i="1"/>
  <c r="HY69" i="1"/>
  <c r="HZ69" i="1"/>
  <c r="HY70" i="1"/>
  <c r="HZ70" i="1"/>
  <c r="HY71" i="1"/>
  <c r="HZ71" i="1"/>
  <c r="HY72" i="1"/>
  <c r="HZ72" i="1"/>
  <c r="HY73" i="1"/>
  <c r="HZ73" i="1"/>
  <c r="HY74" i="1"/>
  <c r="HZ74" i="1"/>
  <c r="HY75" i="1"/>
  <c r="HZ75" i="1"/>
  <c r="HY76" i="1"/>
  <c r="HZ76" i="1"/>
  <c r="HY77" i="1"/>
  <c r="HZ77" i="1"/>
  <c r="HY78" i="1"/>
  <c r="HZ78" i="1"/>
  <c r="HY79" i="1"/>
  <c r="HZ79" i="1"/>
  <c r="HY80" i="1"/>
  <c r="HZ80" i="1"/>
  <c r="HY81" i="1"/>
  <c r="HZ81" i="1"/>
  <c r="HY82" i="1"/>
  <c r="HZ82" i="1"/>
  <c r="HY83" i="1"/>
  <c r="HZ83" i="1"/>
  <c r="HY84" i="1"/>
  <c r="HZ84" i="1"/>
  <c r="HY85" i="1"/>
  <c r="HZ85" i="1"/>
  <c r="HY86" i="1"/>
  <c r="HZ86" i="1"/>
  <c r="HY87" i="1"/>
  <c r="HZ87" i="1"/>
  <c r="HY88" i="1"/>
  <c r="HZ88" i="1"/>
  <c r="HY89" i="1"/>
  <c r="HZ89" i="1"/>
  <c r="HY90" i="1"/>
  <c r="HZ90" i="1"/>
  <c r="HY91" i="1"/>
  <c r="HZ91" i="1"/>
  <c r="HY92" i="1"/>
  <c r="HZ92" i="1"/>
  <c r="HY93" i="1"/>
  <c r="HZ93" i="1"/>
  <c r="HY94" i="1"/>
  <c r="HZ94" i="1"/>
  <c r="HY95" i="1"/>
  <c r="HZ95" i="1"/>
  <c r="HY96" i="1"/>
  <c r="HZ96" i="1"/>
  <c r="HY97" i="1"/>
  <c r="HZ97" i="1"/>
  <c r="HY98" i="1"/>
  <c r="HZ98" i="1"/>
  <c r="HY99" i="1"/>
  <c r="HZ99" i="1"/>
  <c r="HY100" i="1"/>
  <c r="HZ100" i="1"/>
  <c r="HY101" i="1"/>
  <c r="HZ101" i="1"/>
  <c r="HY102" i="1"/>
  <c r="HZ102" i="1"/>
  <c r="HY103" i="1"/>
  <c r="HZ103" i="1"/>
  <c r="HY104" i="1"/>
  <c r="HZ104" i="1"/>
  <c r="HY105" i="1"/>
  <c r="HZ105" i="1"/>
  <c r="HY106" i="1"/>
  <c r="HZ106" i="1"/>
  <c r="HY107" i="1"/>
  <c r="HZ107" i="1"/>
  <c r="HY108" i="1"/>
  <c r="HZ108" i="1"/>
  <c r="HY109" i="1"/>
  <c r="HZ109" i="1"/>
  <c r="HY110" i="1"/>
  <c r="HZ110" i="1"/>
  <c r="HY111" i="1"/>
  <c r="HZ111" i="1"/>
  <c r="HY112" i="1"/>
  <c r="HZ112" i="1"/>
  <c r="HY113" i="1"/>
  <c r="HZ113" i="1"/>
  <c r="HY114" i="1"/>
  <c r="HZ114" i="1"/>
  <c r="HY115" i="1"/>
  <c r="HZ115" i="1"/>
  <c r="HY116" i="1"/>
  <c r="HZ116" i="1"/>
  <c r="HY117" i="1"/>
  <c r="HZ117" i="1"/>
  <c r="HY118" i="1"/>
  <c r="HZ118" i="1"/>
  <c r="HY119" i="1"/>
  <c r="HZ119" i="1"/>
  <c r="HY120" i="1"/>
  <c r="HZ120" i="1"/>
  <c r="HY121" i="1"/>
  <c r="HZ121" i="1"/>
  <c r="HY122" i="1"/>
  <c r="HZ122" i="1"/>
  <c r="HY123" i="1"/>
  <c r="HZ123" i="1"/>
  <c r="HY124" i="1"/>
  <c r="HZ124" i="1"/>
  <c r="HY125" i="1"/>
  <c r="HZ125" i="1"/>
  <c r="HY126" i="1"/>
  <c r="HZ126" i="1"/>
  <c r="HY127" i="1"/>
  <c r="HZ127" i="1"/>
  <c r="HY128" i="1"/>
  <c r="HZ128" i="1"/>
  <c r="HY129" i="1"/>
  <c r="HZ129" i="1"/>
  <c r="HY130" i="1"/>
  <c r="HZ130" i="1"/>
  <c r="HY131" i="1"/>
  <c r="HZ131" i="1"/>
  <c r="HY132" i="1"/>
  <c r="HZ132" i="1"/>
  <c r="HY133" i="1"/>
  <c r="HZ133" i="1"/>
  <c r="HY134" i="1"/>
  <c r="HZ134" i="1"/>
  <c r="HY135" i="1"/>
  <c r="HZ135" i="1"/>
  <c r="HY136" i="1"/>
  <c r="HZ136" i="1"/>
  <c r="HY137" i="1"/>
  <c r="HZ137" i="1"/>
  <c r="HY138" i="1"/>
  <c r="HZ138" i="1"/>
  <c r="HY139" i="1"/>
  <c r="HZ139" i="1"/>
  <c r="HY140" i="1"/>
  <c r="HZ140" i="1"/>
  <c r="HY141" i="1"/>
  <c r="HZ141" i="1"/>
  <c r="HY142" i="1"/>
  <c r="HZ142" i="1"/>
  <c r="HY143" i="1"/>
  <c r="HZ143" i="1"/>
  <c r="HY144" i="1"/>
  <c r="HZ144" i="1"/>
  <c r="HY145" i="1"/>
  <c r="HZ145" i="1"/>
  <c r="HY146" i="1"/>
  <c r="HZ146" i="1"/>
  <c r="HY147" i="1"/>
  <c r="HZ147" i="1"/>
  <c r="HY148" i="1"/>
  <c r="HZ148" i="1"/>
  <c r="HY149" i="1"/>
  <c r="HZ149" i="1"/>
  <c r="HY150" i="1"/>
  <c r="HZ150" i="1"/>
  <c r="HY151" i="1"/>
  <c r="HZ151" i="1"/>
  <c r="HY152" i="1"/>
  <c r="HZ152" i="1"/>
  <c r="HY153" i="1"/>
  <c r="HZ153" i="1"/>
  <c r="HY154" i="1"/>
  <c r="HZ154" i="1"/>
  <c r="HY155" i="1"/>
  <c r="HZ155" i="1"/>
  <c r="HY156" i="1"/>
  <c r="HZ156" i="1"/>
  <c r="HY157" i="1"/>
  <c r="HZ157" i="1"/>
  <c r="HY158" i="1"/>
  <c r="HZ158" i="1"/>
  <c r="HY159" i="1"/>
  <c r="HZ159" i="1"/>
  <c r="HY160" i="1"/>
  <c r="HZ160" i="1"/>
  <c r="HY161" i="1"/>
  <c r="HZ161" i="1"/>
  <c r="HY162" i="1"/>
  <c r="HZ162" i="1"/>
  <c r="HY163" i="1"/>
  <c r="HZ163" i="1"/>
  <c r="HY164" i="1"/>
  <c r="HZ164" i="1"/>
  <c r="HY165" i="1"/>
  <c r="HZ165" i="1"/>
  <c r="HY166" i="1"/>
  <c r="HZ166" i="1"/>
  <c r="HY167" i="1"/>
  <c r="HZ167" i="1"/>
  <c r="HY168" i="1"/>
  <c r="HZ168" i="1"/>
  <c r="HY169" i="1"/>
  <c r="HZ169" i="1"/>
  <c r="HY170" i="1"/>
  <c r="HZ170" i="1"/>
  <c r="HY171" i="1"/>
  <c r="HZ171" i="1"/>
  <c r="HY172" i="1"/>
  <c r="HZ172" i="1"/>
  <c r="HY173" i="1"/>
  <c r="HZ173" i="1"/>
  <c r="HY174" i="1"/>
  <c r="HZ174" i="1"/>
  <c r="HY175" i="1"/>
  <c r="HZ175" i="1"/>
  <c r="HY176" i="1"/>
  <c r="HZ176" i="1"/>
  <c r="HY177" i="1"/>
  <c r="HZ177" i="1"/>
  <c r="HY178" i="1"/>
  <c r="HZ178" i="1"/>
  <c r="HY179" i="1"/>
  <c r="HZ179" i="1"/>
  <c r="HY180" i="1"/>
  <c r="HZ180" i="1"/>
  <c r="HY181" i="1"/>
  <c r="HZ181" i="1"/>
  <c r="HY182" i="1"/>
  <c r="HZ182" i="1"/>
  <c r="HY183" i="1"/>
  <c r="HZ183" i="1"/>
  <c r="HY184" i="1"/>
  <c r="HZ184" i="1"/>
  <c r="HY185" i="1"/>
  <c r="HZ185" i="1"/>
  <c r="HY186" i="1"/>
  <c r="HZ186" i="1"/>
  <c r="HY187" i="1"/>
  <c r="HZ187" i="1"/>
  <c r="HY188" i="1"/>
  <c r="HZ188" i="1"/>
  <c r="HY189" i="1"/>
  <c r="HZ189" i="1"/>
  <c r="HY190" i="1"/>
  <c r="HZ190" i="1"/>
  <c r="HY191" i="1"/>
  <c r="HZ191" i="1"/>
  <c r="HY192" i="1"/>
  <c r="HZ192" i="1"/>
  <c r="HY193" i="1"/>
  <c r="HZ193" i="1"/>
  <c r="HY194" i="1"/>
  <c r="HZ194" i="1"/>
  <c r="HY195" i="1"/>
  <c r="HZ195" i="1"/>
  <c r="HY196" i="1"/>
  <c r="HZ196" i="1"/>
  <c r="HY197" i="1"/>
  <c r="HZ197" i="1"/>
  <c r="HY198" i="1"/>
  <c r="HZ198" i="1"/>
  <c r="HY199" i="1"/>
  <c r="HZ199" i="1"/>
  <c r="HY200" i="1"/>
  <c r="HZ200" i="1"/>
  <c r="HY201" i="1"/>
  <c r="HZ201" i="1"/>
  <c r="HY202" i="1"/>
  <c r="HZ202" i="1"/>
  <c r="HY203" i="1"/>
  <c r="HZ203" i="1"/>
  <c r="HY204" i="1"/>
  <c r="HZ204" i="1"/>
  <c r="HY205" i="1"/>
  <c r="HZ205" i="1"/>
  <c r="HY206" i="1"/>
  <c r="HZ206" i="1"/>
  <c r="HY207" i="1"/>
  <c r="HZ207" i="1"/>
  <c r="HY208" i="1"/>
  <c r="HZ208" i="1"/>
  <c r="HY209" i="1"/>
  <c r="HZ209" i="1"/>
  <c r="HY210" i="1"/>
  <c r="HZ210" i="1"/>
  <c r="HY211" i="1"/>
  <c r="HZ211" i="1"/>
  <c r="HY212" i="1"/>
  <c r="HZ212" i="1"/>
  <c r="HY213" i="1"/>
  <c r="HZ213" i="1"/>
  <c r="HY214" i="1"/>
  <c r="HZ214" i="1"/>
  <c r="HY215" i="1"/>
  <c r="HZ215" i="1"/>
  <c r="HY216" i="1"/>
  <c r="HZ216" i="1"/>
  <c r="HY217" i="1"/>
  <c r="HZ217" i="1"/>
  <c r="HY218" i="1"/>
  <c r="HZ218" i="1"/>
  <c r="HY219" i="1"/>
  <c r="HZ219" i="1"/>
  <c r="HY220" i="1"/>
  <c r="HZ220" i="1"/>
  <c r="HY221" i="1"/>
  <c r="HZ221" i="1"/>
  <c r="HY222" i="1"/>
  <c r="HZ222" i="1"/>
  <c r="HY223" i="1"/>
  <c r="HZ223" i="1"/>
  <c r="HY224" i="1"/>
  <c r="HZ224" i="1"/>
  <c r="HY225" i="1"/>
  <c r="HZ225" i="1"/>
  <c r="HY226" i="1"/>
  <c r="HZ226" i="1"/>
  <c r="HY227" i="1"/>
  <c r="HZ227" i="1"/>
  <c r="HY228" i="1"/>
  <c r="HZ228" i="1"/>
  <c r="HY229" i="1"/>
  <c r="HZ229" i="1"/>
  <c r="HY230" i="1"/>
  <c r="HZ230" i="1"/>
  <c r="HY231" i="1"/>
  <c r="HZ231" i="1"/>
  <c r="HY232" i="1"/>
  <c r="HZ232" i="1"/>
  <c r="HY233" i="1"/>
  <c r="HZ233" i="1"/>
  <c r="HY234" i="1"/>
  <c r="HZ234" i="1"/>
  <c r="HY235" i="1"/>
  <c r="HZ235" i="1"/>
  <c r="HY236" i="1"/>
  <c r="HZ236" i="1"/>
  <c r="HY237" i="1"/>
  <c r="HZ237" i="1"/>
  <c r="HY238" i="1"/>
  <c r="HZ238" i="1"/>
  <c r="HY239" i="1"/>
  <c r="HZ239" i="1"/>
  <c r="HY240" i="1"/>
  <c r="HZ240" i="1"/>
  <c r="HY241" i="1"/>
  <c r="HZ241" i="1"/>
  <c r="HY242" i="1"/>
  <c r="HZ242" i="1"/>
  <c r="HY243" i="1"/>
  <c r="HZ243" i="1"/>
  <c r="HZ8" i="1"/>
  <c r="HY8" i="1"/>
  <c r="IM104" i="1" l="1"/>
  <c r="IM80" i="1"/>
  <c r="IM48" i="1"/>
  <c r="IM16" i="1"/>
  <c r="IM47" i="1"/>
  <c r="IM31" i="1"/>
  <c r="IB144" i="2"/>
  <c r="EY144" i="2"/>
  <c r="EU8" i="1"/>
  <c r="EW240" i="1"/>
  <c r="EW236" i="1"/>
  <c r="EW232" i="1"/>
  <c r="EW228" i="1"/>
  <c r="EW224" i="1"/>
  <c r="EW220" i="1"/>
  <c r="EW216" i="1"/>
  <c r="EW212" i="1"/>
  <c r="EW208" i="1"/>
  <c r="EW204" i="1"/>
  <c r="EW200" i="1"/>
  <c r="EW196" i="1"/>
  <c r="EW192" i="1"/>
  <c r="EW188" i="1"/>
  <c r="EW184" i="1"/>
  <c r="EW180" i="1"/>
  <c r="EW176" i="1"/>
  <c r="EW172" i="1"/>
  <c r="EW168" i="1"/>
  <c r="EW164" i="1"/>
  <c r="EW160" i="1"/>
  <c r="EW156" i="1"/>
  <c r="EW152" i="1"/>
  <c r="EW148" i="1"/>
  <c r="EW144" i="1"/>
  <c r="EW140" i="1"/>
  <c r="EW136" i="1"/>
  <c r="EW132" i="1"/>
  <c r="EW128" i="1"/>
  <c r="EW124" i="1"/>
  <c r="EW120" i="1"/>
  <c r="EV108" i="1"/>
  <c r="EV92" i="1"/>
  <c r="EV76" i="1"/>
  <c r="EW72" i="1"/>
  <c r="EV60" i="1"/>
  <c r="EU48" i="1"/>
  <c r="EV44" i="1"/>
  <c r="EV28" i="1"/>
  <c r="EV12" i="1"/>
  <c r="EV243" i="1"/>
  <c r="EV239" i="1"/>
  <c r="EV235" i="1"/>
  <c r="EV231" i="1"/>
  <c r="EV227" i="1"/>
  <c r="EV223" i="1"/>
  <c r="EV219" i="1"/>
  <c r="EV215" i="1"/>
  <c r="EV211" i="1"/>
  <c r="EV207" i="1"/>
  <c r="EV203" i="1"/>
  <c r="EV199" i="1"/>
  <c r="EV195" i="1"/>
  <c r="EV191" i="1"/>
  <c r="EV187" i="1"/>
  <c r="EV183" i="1"/>
  <c r="EV179" i="1"/>
  <c r="EV175" i="1"/>
  <c r="EU171" i="1"/>
  <c r="EU163" i="1"/>
  <c r="EU155" i="1"/>
  <c r="EU147" i="1"/>
  <c r="EU139" i="1"/>
  <c r="EU131" i="1"/>
  <c r="EV119" i="1"/>
  <c r="EU115" i="1"/>
  <c r="EU99" i="1"/>
  <c r="EV87" i="1"/>
  <c r="EU83" i="1"/>
  <c r="EV71" i="1"/>
  <c r="EU67" i="1"/>
  <c r="EW63" i="1"/>
  <c r="EU51" i="1"/>
  <c r="EW47" i="1"/>
  <c r="EU35" i="1"/>
  <c r="EV23" i="1"/>
  <c r="EU19" i="1"/>
  <c r="EU242" i="1"/>
  <c r="EU238" i="1"/>
  <c r="EU234" i="1"/>
  <c r="EU230" i="1"/>
  <c r="EU226" i="1"/>
  <c r="EU222" i="1"/>
  <c r="EU218" i="1"/>
  <c r="EU214" i="1"/>
  <c r="EU210" i="1"/>
  <c r="EU206" i="1"/>
  <c r="EU202" i="1"/>
  <c r="EU198" i="1"/>
  <c r="EU194" i="1"/>
  <c r="EU190" i="1"/>
  <c r="EU186" i="1"/>
  <c r="EU182" i="1"/>
  <c r="EU178" i="1"/>
  <c r="EW174" i="1"/>
  <c r="EW170" i="1"/>
  <c r="EW166" i="1"/>
  <c r="EW162" i="1"/>
  <c r="EW158" i="1"/>
  <c r="EW154" i="1"/>
  <c r="EW150" i="1"/>
  <c r="EW146" i="1"/>
  <c r="EW142" i="1"/>
  <c r="EW138" i="1"/>
  <c r="EW134" i="1"/>
  <c r="EW130" i="1"/>
  <c r="EW126" i="1"/>
  <c r="EU122" i="1"/>
  <c r="EW118" i="1"/>
  <c r="EW110" i="1"/>
  <c r="EU106" i="1"/>
  <c r="EU102" i="1"/>
  <c r="EV98" i="1"/>
  <c r="EW94" i="1"/>
  <c r="EU90" i="1"/>
  <c r="EU86" i="1"/>
  <c r="EV82" i="1"/>
  <c r="EW78" i="1"/>
  <c r="EU74" i="1"/>
  <c r="EU70" i="1"/>
  <c r="EV66" i="1"/>
  <c r="EW62" i="1"/>
  <c r="EU58" i="1"/>
  <c r="EU54" i="1"/>
  <c r="EV50" i="1"/>
  <c r="EW46" i="1"/>
  <c r="EV42" i="1"/>
  <c r="EU38" i="1"/>
  <c r="EV34" i="1"/>
  <c r="EW30" i="1"/>
  <c r="EU26" i="1"/>
  <c r="EU22" i="1"/>
  <c r="EV18" i="1"/>
  <c r="EW14" i="1"/>
  <c r="EN8" i="1"/>
  <c r="EO8" i="1"/>
  <c r="EP8" i="1" s="1"/>
  <c r="EL240" i="1"/>
  <c r="EO240" i="1"/>
  <c r="EP240" i="1" s="1"/>
  <c r="EL236" i="1"/>
  <c r="EO236" i="1"/>
  <c r="EP236" i="1" s="1"/>
  <c r="EN232" i="1"/>
  <c r="EO232" i="1"/>
  <c r="EP232" i="1" s="1"/>
  <c r="EN228" i="1"/>
  <c r="EO228" i="1"/>
  <c r="EP228" i="1" s="1"/>
  <c r="EN224" i="1"/>
  <c r="EO224" i="1"/>
  <c r="EP224" i="1" s="1"/>
  <c r="EN220" i="1"/>
  <c r="EO220" i="1"/>
  <c r="EP220" i="1" s="1"/>
  <c r="EN216" i="1"/>
  <c r="EO216" i="1"/>
  <c r="EP216" i="1" s="1"/>
  <c r="EM212" i="1"/>
  <c r="EO212" i="1"/>
  <c r="EP212" i="1" s="1"/>
  <c r="EM208" i="1"/>
  <c r="EO208" i="1"/>
  <c r="EP208" i="1" s="1"/>
  <c r="EM200" i="1"/>
  <c r="EO200" i="1"/>
  <c r="EP200" i="1" s="1"/>
  <c r="EL188" i="1"/>
  <c r="EO188" i="1"/>
  <c r="EP188" i="1" s="1"/>
  <c r="EN180" i="1"/>
  <c r="EO180" i="1"/>
  <c r="EP180" i="1" s="1"/>
  <c r="EL172" i="1"/>
  <c r="EO172" i="1"/>
  <c r="EP172" i="1" s="1"/>
  <c r="EN164" i="1"/>
  <c r="EO164" i="1"/>
  <c r="EP164" i="1" s="1"/>
  <c r="EM152" i="1"/>
  <c r="EO152" i="1"/>
  <c r="EP152" i="1" s="1"/>
  <c r="EM136" i="1"/>
  <c r="EO136" i="1"/>
  <c r="EP136" i="1" s="1"/>
  <c r="EL124" i="1"/>
  <c r="EO124" i="1"/>
  <c r="EP124" i="1" s="1"/>
  <c r="EN20" i="1"/>
  <c r="EO20" i="1"/>
  <c r="EP20" i="1" s="1"/>
  <c r="IM20" i="1" s="1"/>
  <c r="EN243" i="1"/>
  <c r="EO243" i="1"/>
  <c r="EP243" i="1" s="1"/>
  <c r="EN239" i="1"/>
  <c r="EO239" i="1"/>
  <c r="EP239" i="1" s="1"/>
  <c r="EM235" i="1"/>
  <c r="EO235" i="1"/>
  <c r="EP235" i="1" s="1"/>
  <c r="EL231" i="1"/>
  <c r="EO231" i="1"/>
  <c r="EP231" i="1" s="1"/>
  <c r="EL227" i="1"/>
  <c r="EO227" i="1"/>
  <c r="EP227" i="1" s="1"/>
  <c r="EL223" i="1"/>
  <c r="EO223" i="1"/>
  <c r="EP223" i="1" s="1"/>
  <c r="EL219" i="1"/>
  <c r="EO219" i="1"/>
  <c r="EP219" i="1" s="1"/>
  <c r="EL215" i="1"/>
  <c r="EO215" i="1"/>
  <c r="EP215" i="1" s="1"/>
  <c r="EL211" i="1"/>
  <c r="EO211" i="1"/>
  <c r="EP211" i="1" s="1"/>
  <c r="EL207" i="1"/>
  <c r="EO207" i="1"/>
  <c r="EP207" i="1" s="1"/>
  <c r="EL195" i="1"/>
  <c r="EO195" i="1"/>
  <c r="EP195" i="1" s="1"/>
  <c r="EM191" i="1"/>
  <c r="EO191" i="1"/>
  <c r="EP191" i="1" s="1"/>
  <c r="EL179" i="1"/>
  <c r="EO179" i="1"/>
  <c r="EP179" i="1" s="1"/>
  <c r="EL163" i="1"/>
  <c r="EO163" i="1"/>
  <c r="EP163" i="1" s="1"/>
  <c r="EM159" i="1"/>
  <c r="EO159" i="1"/>
  <c r="EP159" i="1" s="1"/>
  <c r="EM143" i="1"/>
  <c r="EO143" i="1"/>
  <c r="EP143" i="1" s="1"/>
  <c r="EL131" i="1"/>
  <c r="EO131" i="1"/>
  <c r="EP131" i="1" s="1"/>
  <c r="EM127" i="1"/>
  <c r="EO127" i="1"/>
  <c r="EP127" i="1" s="1"/>
  <c r="EL119" i="1"/>
  <c r="EO119" i="1"/>
  <c r="EP119" i="1" s="1"/>
  <c r="EM99" i="1"/>
  <c r="EO99" i="1"/>
  <c r="EP99" i="1" s="1"/>
  <c r="EM71" i="1"/>
  <c r="EO71" i="1"/>
  <c r="EP71" i="1" s="1"/>
  <c r="EM63" i="1"/>
  <c r="EO63" i="1"/>
  <c r="EP63" i="1" s="1"/>
  <c r="IM63" i="1" s="1"/>
  <c r="EM35" i="1"/>
  <c r="EO35" i="1"/>
  <c r="EP35" i="1" s="1"/>
  <c r="EM242" i="1"/>
  <c r="EO242" i="1"/>
  <c r="EP242" i="1" s="1"/>
  <c r="EM238" i="1"/>
  <c r="EO238" i="1"/>
  <c r="EP238" i="1" s="1"/>
  <c r="EN166" i="1"/>
  <c r="EO166" i="1"/>
  <c r="EP166" i="1" s="1"/>
  <c r="EN150" i="1"/>
  <c r="EO150" i="1"/>
  <c r="EP150" i="1" s="1"/>
  <c r="EL14" i="1"/>
  <c r="EO14" i="1"/>
  <c r="EP14" i="1" s="1"/>
  <c r="EL241" i="1"/>
  <c r="EO241" i="1"/>
  <c r="EP241" i="1" s="1"/>
  <c r="EL237" i="1"/>
  <c r="EO237" i="1"/>
  <c r="EP237" i="1" s="1"/>
  <c r="EL233" i="1"/>
  <c r="EO233" i="1"/>
  <c r="EP233" i="1" s="1"/>
  <c r="EL229" i="1"/>
  <c r="EO229" i="1"/>
  <c r="EP229" i="1" s="1"/>
  <c r="EL225" i="1"/>
  <c r="EO225" i="1"/>
  <c r="EP225" i="1" s="1"/>
  <c r="EL221" i="1"/>
  <c r="EO221" i="1"/>
  <c r="EP221" i="1" s="1"/>
  <c r="EL217" i="1"/>
  <c r="EO217" i="1"/>
  <c r="EP217" i="1" s="1"/>
  <c r="EN213" i="1"/>
  <c r="EO213" i="1"/>
  <c r="EP213" i="1" s="1"/>
  <c r="EN173" i="1"/>
  <c r="EO173" i="1"/>
  <c r="EP173" i="1" s="1"/>
  <c r="EM145" i="1"/>
  <c r="EO145" i="1"/>
  <c r="EP145" i="1" s="1"/>
  <c r="EE216" i="1"/>
  <c r="EF216" i="1"/>
  <c r="EG216" i="1" s="1"/>
  <c r="EE184" i="1"/>
  <c r="EF184" i="1"/>
  <c r="EG184" i="1" s="1"/>
  <c r="EC128" i="1"/>
  <c r="EF128" i="1"/>
  <c r="EG128" i="1" s="1"/>
  <c r="EE120" i="1"/>
  <c r="EF120" i="1"/>
  <c r="EG120" i="1" s="1"/>
  <c r="EE96" i="1"/>
  <c r="EF96" i="1"/>
  <c r="EG96" i="1" s="1"/>
  <c r="EE88" i="1"/>
  <c r="EF88" i="1"/>
  <c r="EG88" i="1" s="1"/>
  <c r="IM88" i="1" s="1"/>
  <c r="EE64" i="1"/>
  <c r="EF64" i="1"/>
  <c r="EG64" i="1" s="1"/>
  <c r="EE56" i="1"/>
  <c r="EF56" i="1"/>
  <c r="EG56" i="1" s="1"/>
  <c r="EE32" i="1"/>
  <c r="EF32" i="1"/>
  <c r="EG32" i="1" s="1"/>
  <c r="EE24" i="1"/>
  <c r="EF24" i="1"/>
  <c r="EG24" i="1" s="1"/>
  <c r="EE232" i="1"/>
  <c r="EF232" i="1"/>
  <c r="EG232" i="1" s="1"/>
  <c r="EE200" i="1"/>
  <c r="EF200" i="1"/>
  <c r="EG200" i="1" s="1"/>
  <c r="ED243" i="1"/>
  <c r="EF243" i="1"/>
  <c r="EG243" i="1" s="1"/>
  <c r="ED231" i="1"/>
  <c r="EF231" i="1"/>
  <c r="EG231" i="1" s="1"/>
  <c r="ED227" i="1"/>
  <c r="EF227" i="1"/>
  <c r="EG227" i="1" s="1"/>
  <c r="ED215" i="1"/>
  <c r="EF215" i="1"/>
  <c r="EG215" i="1" s="1"/>
  <c r="ED211" i="1"/>
  <c r="EF211" i="1"/>
  <c r="EG211" i="1" s="1"/>
  <c r="ED199" i="1"/>
  <c r="EF199" i="1"/>
  <c r="EG199" i="1" s="1"/>
  <c r="ED195" i="1"/>
  <c r="EF195" i="1"/>
  <c r="EG195" i="1" s="1"/>
  <c r="ED183" i="1"/>
  <c r="EF183" i="1"/>
  <c r="EG183" i="1" s="1"/>
  <c r="EE163" i="1"/>
  <c r="EF163" i="1"/>
  <c r="EG163" i="1" s="1"/>
  <c r="EE155" i="1"/>
  <c r="EF155" i="1"/>
  <c r="EG155" i="1" s="1"/>
  <c r="ED115" i="1"/>
  <c r="EF115" i="1"/>
  <c r="EG115" i="1" s="1"/>
  <c r="ED107" i="1"/>
  <c r="EF107" i="1"/>
  <c r="EG107" i="1" s="1"/>
  <c r="ED99" i="1"/>
  <c r="EF99" i="1"/>
  <c r="EG99" i="1" s="1"/>
  <c r="IM99" i="1" s="1"/>
  <c r="ED83" i="1"/>
  <c r="EF83" i="1"/>
  <c r="EG83" i="1" s="1"/>
  <c r="ED75" i="1"/>
  <c r="EF75" i="1"/>
  <c r="EG75" i="1" s="1"/>
  <c r="ED67" i="1"/>
  <c r="EF67" i="1"/>
  <c r="EG67" i="1" s="1"/>
  <c r="ED51" i="1"/>
  <c r="EF51" i="1"/>
  <c r="EG51" i="1" s="1"/>
  <c r="ED43" i="1"/>
  <c r="EF43" i="1"/>
  <c r="EG43" i="1" s="1"/>
  <c r="ED35" i="1"/>
  <c r="EF35" i="1"/>
  <c r="EG35" i="1" s="1"/>
  <c r="ED19" i="1"/>
  <c r="EF19" i="1"/>
  <c r="EG19" i="1" s="1"/>
  <c r="IM19" i="1" s="1"/>
  <c r="ED9" i="1"/>
  <c r="EF9" i="1"/>
  <c r="EG9" i="1" s="1"/>
  <c r="EC242" i="1"/>
  <c r="EF242" i="1"/>
  <c r="EG242" i="1" s="1"/>
  <c r="EC238" i="1"/>
  <c r="EF238" i="1"/>
  <c r="EG238" i="1" s="1"/>
  <c r="EC230" i="1"/>
  <c r="EF230" i="1"/>
  <c r="EG230" i="1" s="1"/>
  <c r="EC226" i="1"/>
  <c r="EF226" i="1"/>
  <c r="EG226" i="1" s="1"/>
  <c r="EC222" i="1"/>
  <c r="EF222" i="1"/>
  <c r="EG222" i="1" s="1"/>
  <c r="EC214" i="1"/>
  <c r="EF214" i="1"/>
  <c r="EG214" i="1" s="1"/>
  <c r="EC210" i="1"/>
  <c r="EF210" i="1"/>
  <c r="EG210" i="1" s="1"/>
  <c r="EC206" i="1"/>
  <c r="EF206" i="1"/>
  <c r="EG206" i="1" s="1"/>
  <c r="EC198" i="1"/>
  <c r="EF198" i="1"/>
  <c r="EG198" i="1" s="1"/>
  <c r="EC194" i="1"/>
  <c r="EF194" i="1"/>
  <c r="EG194" i="1" s="1"/>
  <c r="EC190" i="1"/>
  <c r="EF190" i="1"/>
  <c r="EG190" i="1" s="1"/>
  <c r="ED174" i="1"/>
  <c r="EF174" i="1"/>
  <c r="EG174" i="1" s="1"/>
  <c r="ED166" i="1"/>
  <c r="EF166" i="1"/>
  <c r="EG166" i="1" s="1"/>
  <c r="EE138" i="1"/>
  <c r="EF138" i="1"/>
  <c r="EG138" i="1" s="1"/>
  <c r="EC110" i="1"/>
  <c r="EF110" i="1"/>
  <c r="EG110" i="1" s="1"/>
  <c r="EC46" i="1"/>
  <c r="EF46" i="1"/>
  <c r="EG46" i="1" s="1"/>
  <c r="EC14" i="1"/>
  <c r="EF14" i="1"/>
  <c r="EG14" i="1" s="1"/>
  <c r="EC153" i="1"/>
  <c r="EF153" i="1"/>
  <c r="EG153" i="1" s="1"/>
  <c r="DU241" i="1"/>
  <c r="DW241" i="1"/>
  <c r="DX241" i="1" s="1"/>
  <c r="DU233" i="1"/>
  <c r="DW233" i="1"/>
  <c r="DX233" i="1" s="1"/>
  <c r="DU229" i="1"/>
  <c r="DW229" i="1"/>
  <c r="DX229" i="1" s="1"/>
  <c r="DU221" i="1"/>
  <c r="DW221" i="1"/>
  <c r="DX221" i="1" s="1"/>
  <c r="DU217" i="1"/>
  <c r="DW217" i="1"/>
  <c r="DX217" i="1" s="1"/>
  <c r="DU209" i="1"/>
  <c r="DW209" i="1"/>
  <c r="DX209" i="1" s="1"/>
  <c r="DU201" i="1"/>
  <c r="DW201" i="1"/>
  <c r="DX201" i="1" s="1"/>
  <c r="DU193" i="1"/>
  <c r="DW193" i="1"/>
  <c r="DX193" i="1" s="1"/>
  <c r="DV96" i="1"/>
  <c r="DW96" i="1"/>
  <c r="DX96" i="1" s="1"/>
  <c r="DV64" i="1"/>
  <c r="DW64" i="1"/>
  <c r="DX64" i="1" s="1"/>
  <c r="IM64" i="1" s="1"/>
  <c r="DU237" i="1"/>
  <c r="DW237" i="1"/>
  <c r="DX237" i="1" s="1"/>
  <c r="DU225" i="1"/>
  <c r="DW225" i="1"/>
  <c r="DX225" i="1" s="1"/>
  <c r="DU213" i="1"/>
  <c r="DW213" i="1"/>
  <c r="DX213" i="1" s="1"/>
  <c r="DU205" i="1"/>
  <c r="DW205" i="1"/>
  <c r="DX205" i="1" s="1"/>
  <c r="DU197" i="1"/>
  <c r="DW197" i="1"/>
  <c r="DX197" i="1" s="1"/>
  <c r="DU243" i="1"/>
  <c r="DW243" i="1"/>
  <c r="DX243" i="1" s="1"/>
  <c r="DU239" i="1"/>
  <c r="DW239" i="1"/>
  <c r="DX239" i="1" s="1"/>
  <c r="DU235" i="1"/>
  <c r="DW235" i="1"/>
  <c r="DX235" i="1" s="1"/>
  <c r="DU231" i="1"/>
  <c r="DW231" i="1"/>
  <c r="DX231" i="1" s="1"/>
  <c r="DU227" i="1"/>
  <c r="DW227" i="1"/>
  <c r="DX227" i="1" s="1"/>
  <c r="DU223" i="1"/>
  <c r="DW223" i="1"/>
  <c r="DX223" i="1" s="1"/>
  <c r="DU219" i="1"/>
  <c r="DW219" i="1"/>
  <c r="DX219" i="1" s="1"/>
  <c r="DU215" i="1"/>
  <c r="DW215" i="1"/>
  <c r="DX215" i="1" s="1"/>
  <c r="DU211" i="1"/>
  <c r="DW211" i="1"/>
  <c r="DX211" i="1" s="1"/>
  <c r="DU207" i="1"/>
  <c r="DW207" i="1"/>
  <c r="DX207" i="1" s="1"/>
  <c r="DU203" i="1"/>
  <c r="DW203" i="1"/>
  <c r="DX203" i="1" s="1"/>
  <c r="DU199" i="1"/>
  <c r="DW199" i="1"/>
  <c r="DX199" i="1" s="1"/>
  <c r="DU195" i="1"/>
  <c r="DW195" i="1"/>
  <c r="DX195" i="1" s="1"/>
  <c r="DU191" i="1"/>
  <c r="DW191" i="1"/>
  <c r="DX191" i="1" s="1"/>
  <c r="DV183" i="1"/>
  <c r="DW183" i="1"/>
  <c r="DX183" i="1" s="1"/>
  <c r="DV179" i="1"/>
  <c r="DW179" i="1"/>
  <c r="DX179" i="1" s="1"/>
  <c r="DV167" i="1"/>
  <c r="DW167" i="1"/>
  <c r="DX167" i="1" s="1"/>
  <c r="DV163" i="1"/>
  <c r="DW163" i="1"/>
  <c r="DX163" i="1" s="1"/>
  <c r="DV151" i="1"/>
  <c r="DW151" i="1"/>
  <c r="DX151" i="1" s="1"/>
  <c r="DV147" i="1"/>
  <c r="DW147" i="1"/>
  <c r="DX147" i="1" s="1"/>
  <c r="DV135" i="1"/>
  <c r="DW135" i="1"/>
  <c r="DX135" i="1" s="1"/>
  <c r="DV131" i="1"/>
  <c r="DW131" i="1"/>
  <c r="DX131" i="1" s="1"/>
  <c r="DU115" i="1"/>
  <c r="DW115" i="1"/>
  <c r="DX115" i="1" s="1"/>
  <c r="DU107" i="1"/>
  <c r="DW107" i="1"/>
  <c r="DX107" i="1" s="1"/>
  <c r="DU83" i="1"/>
  <c r="DW83" i="1"/>
  <c r="DX83" i="1" s="1"/>
  <c r="DU75" i="1"/>
  <c r="DW75" i="1"/>
  <c r="DX75" i="1" s="1"/>
  <c r="DU51" i="1"/>
  <c r="DW51" i="1"/>
  <c r="DX51" i="1" s="1"/>
  <c r="DU39" i="1"/>
  <c r="DW39" i="1"/>
  <c r="DX39" i="1" s="1"/>
  <c r="DU242" i="1"/>
  <c r="DW242" i="1"/>
  <c r="DX242" i="1" s="1"/>
  <c r="DU238" i="1"/>
  <c r="DW238" i="1"/>
  <c r="DX238" i="1" s="1"/>
  <c r="DU234" i="1"/>
  <c r="DW234" i="1"/>
  <c r="DX234" i="1" s="1"/>
  <c r="DU230" i="1"/>
  <c r="DW230" i="1"/>
  <c r="DX230" i="1" s="1"/>
  <c r="DU226" i="1"/>
  <c r="DW226" i="1"/>
  <c r="DX226" i="1" s="1"/>
  <c r="DU222" i="1"/>
  <c r="DW222" i="1"/>
  <c r="DX222" i="1" s="1"/>
  <c r="DU218" i="1"/>
  <c r="DW218" i="1"/>
  <c r="DX218" i="1" s="1"/>
  <c r="DU214" i="1"/>
  <c r="DW214" i="1"/>
  <c r="DX214" i="1" s="1"/>
  <c r="DU210" i="1"/>
  <c r="DW210" i="1"/>
  <c r="DX210" i="1" s="1"/>
  <c r="DU206" i="1"/>
  <c r="DW206" i="1"/>
  <c r="DX206" i="1" s="1"/>
  <c r="DU202" i="1"/>
  <c r="DW202" i="1"/>
  <c r="DX202" i="1" s="1"/>
  <c r="DU198" i="1"/>
  <c r="DW198" i="1"/>
  <c r="DX198" i="1" s="1"/>
  <c r="DU194" i="1"/>
  <c r="DW194" i="1"/>
  <c r="DX194" i="1" s="1"/>
  <c r="DU190" i="1"/>
  <c r="DW190" i="1"/>
  <c r="DX190" i="1" s="1"/>
  <c r="DU182" i="1"/>
  <c r="DW182" i="1"/>
  <c r="DX182" i="1" s="1"/>
  <c r="DU178" i="1"/>
  <c r="DW178" i="1"/>
  <c r="DX178" i="1" s="1"/>
  <c r="DU174" i="1"/>
  <c r="DW174" i="1"/>
  <c r="DX174" i="1" s="1"/>
  <c r="DU166" i="1"/>
  <c r="DW166" i="1"/>
  <c r="DX166" i="1" s="1"/>
  <c r="DU162" i="1"/>
  <c r="DW162" i="1"/>
  <c r="DX162" i="1" s="1"/>
  <c r="DU158" i="1"/>
  <c r="DW158" i="1"/>
  <c r="DX158" i="1" s="1"/>
  <c r="DU150" i="1"/>
  <c r="DW150" i="1"/>
  <c r="DX150" i="1" s="1"/>
  <c r="DU146" i="1"/>
  <c r="DW146" i="1"/>
  <c r="DX146" i="1" s="1"/>
  <c r="DU142" i="1"/>
  <c r="DW142" i="1"/>
  <c r="DX142" i="1" s="1"/>
  <c r="DU134" i="1"/>
  <c r="DW134" i="1"/>
  <c r="DX134" i="1" s="1"/>
  <c r="DU130" i="1"/>
  <c r="DW130" i="1"/>
  <c r="DX130" i="1" s="1"/>
  <c r="DU126" i="1"/>
  <c r="DW126" i="1"/>
  <c r="DX126" i="1" s="1"/>
  <c r="DT118" i="1"/>
  <c r="DW118" i="1"/>
  <c r="DX118" i="1" s="1"/>
  <c r="DT102" i="1"/>
  <c r="DW102" i="1"/>
  <c r="DX102" i="1" s="1"/>
  <c r="DT94" i="1"/>
  <c r="DW94" i="1"/>
  <c r="DX94" i="1" s="1"/>
  <c r="IM94" i="1" s="1"/>
  <c r="DT86" i="1"/>
  <c r="DW86" i="1"/>
  <c r="DX86" i="1" s="1"/>
  <c r="DT70" i="1"/>
  <c r="DW70" i="1"/>
  <c r="DX70" i="1" s="1"/>
  <c r="DT62" i="1"/>
  <c r="DW62" i="1"/>
  <c r="DX62" i="1" s="1"/>
  <c r="IM62" i="1" s="1"/>
  <c r="DT54" i="1"/>
  <c r="DW54" i="1"/>
  <c r="DX54" i="1" s="1"/>
  <c r="DT34" i="1"/>
  <c r="DW34" i="1"/>
  <c r="DX34" i="1" s="1"/>
  <c r="DT18" i="1"/>
  <c r="DW18" i="1"/>
  <c r="DX18" i="1" s="1"/>
  <c r="DM8" i="1"/>
  <c r="DN8" i="1"/>
  <c r="DO8" i="1" s="1"/>
  <c r="DK240" i="1"/>
  <c r="DN240" i="1"/>
  <c r="DO240" i="1" s="1"/>
  <c r="DK236" i="1"/>
  <c r="DN236" i="1"/>
  <c r="DO236" i="1" s="1"/>
  <c r="DK232" i="1"/>
  <c r="DN232" i="1"/>
  <c r="DO232" i="1" s="1"/>
  <c r="DK228" i="1"/>
  <c r="DN228" i="1"/>
  <c r="DO228" i="1" s="1"/>
  <c r="DK224" i="1"/>
  <c r="DN224" i="1"/>
  <c r="DO224" i="1" s="1"/>
  <c r="DK220" i="1"/>
  <c r="DN220" i="1"/>
  <c r="DO220" i="1" s="1"/>
  <c r="DK216" i="1"/>
  <c r="DN216" i="1"/>
  <c r="DO216" i="1" s="1"/>
  <c r="DK212" i="1"/>
  <c r="DN212" i="1"/>
  <c r="DO212" i="1" s="1"/>
  <c r="DK208" i="1"/>
  <c r="DN208" i="1"/>
  <c r="DO208" i="1" s="1"/>
  <c r="DK204" i="1"/>
  <c r="DN204" i="1"/>
  <c r="DO204" i="1" s="1"/>
  <c r="DK200" i="1"/>
  <c r="DN200" i="1"/>
  <c r="DO200" i="1" s="1"/>
  <c r="DK196" i="1"/>
  <c r="DN196" i="1"/>
  <c r="DO196" i="1" s="1"/>
  <c r="DL192" i="1"/>
  <c r="DN192" i="1"/>
  <c r="DO192" i="1" s="1"/>
  <c r="DL188" i="1"/>
  <c r="DN188" i="1"/>
  <c r="DO188" i="1" s="1"/>
  <c r="DL184" i="1"/>
  <c r="DN184" i="1"/>
  <c r="DO184" i="1" s="1"/>
  <c r="DL180" i="1"/>
  <c r="DN180" i="1"/>
  <c r="DO180" i="1" s="1"/>
  <c r="DL176" i="1"/>
  <c r="DN176" i="1"/>
  <c r="DO176" i="1" s="1"/>
  <c r="DL172" i="1"/>
  <c r="DN172" i="1"/>
  <c r="DO172" i="1" s="1"/>
  <c r="DL168" i="1"/>
  <c r="DN168" i="1"/>
  <c r="DO168" i="1" s="1"/>
  <c r="DL164" i="1"/>
  <c r="DN164" i="1"/>
  <c r="DO164" i="1" s="1"/>
  <c r="DL160" i="1"/>
  <c r="DN160" i="1"/>
  <c r="DO160" i="1" s="1"/>
  <c r="DL156" i="1"/>
  <c r="DN156" i="1"/>
  <c r="DO156" i="1" s="1"/>
  <c r="DL148" i="1"/>
  <c r="DN148" i="1"/>
  <c r="DO148" i="1" s="1"/>
  <c r="DL144" i="1"/>
  <c r="DN144" i="1"/>
  <c r="DO144" i="1" s="1"/>
  <c r="DL140" i="1"/>
  <c r="DN140" i="1"/>
  <c r="DO140" i="1" s="1"/>
  <c r="DL132" i="1"/>
  <c r="DN132" i="1"/>
  <c r="DO132" i="1" s="1"/>
  <c r="DL128" i="1"/>
  <c r="DN128" i="1"/>
  <c r="DO128" i="1" s="1"/>
  <c r="DL124" i="1"/>
  <c r="DN124" i="1"/>
  <c r="DO124" i="1" s="1"/>
  <c r="DM108" i="1"/>
  <c r="DN108" i="1"/>
  <c r="DO108" i="1" s="1"/>
  <c r="DM100" i="1"/>
  <c r="DN100" i="1"/>
  <c r="DO100" i="1" s="1"/>
  <c r="DM92" i="1"/>
  <c r="DN92" i="1"/>
  <c r="DO92" i="1" s="1"/>
  <c r="DM76" i="1"/>
  <c r="DN76" i="1"/>
  <c r="DO76" i="1" s="1"/>
  <c r="DM68" i="1"/>
  <c r="DN68" i="1"/>
  <c r="DO68" i="1" s="1"/>
  <c r="DM60" i="1"/>
  <c r="DN60" i="1"/>
  <c r="DO60" i="1" s="1"/>
  <c r="DM28" i="1"/>
  <c r="DN28" i="1"/>
  <c r="DO28" i="1" s="1"/>
  <c r="DM12" i="1"/>
  <c r="DN12" i="1"/>
  <c r="DO12" i="1" s="1"/>
  <c r="DM239" i="1"/>
  <c r="DN239" i="1"/>
  <c r="DO239" i="1" s="1"/>
  <c r="DM235" i="1"/>
  <c r="DN235" i="1"/>
  <c r="DO235" i="1" s="1"/>
  <c r="DM231" i="1"/>
  <c r="DN231" i="1"/>
  <c r="DO231" i="1" s="1"/>
  <c r="DM223" i="1"/>
  <c r="DN223" i="1"/>
  <c r="DO223" i="1" s="1"/>
  <c r="DM219" i="1"/>
  <c r="DN219" i="1"/>
  <c r="DO219" i="1" s="1"/>
  <c r="DM242" i="1"/>
  <c r="DN242" i="1"/>
  <c r="DO242" i="1" s="1"/>
  <c r="DM238" i="1"/>
  <c r="DN238" i="1"/>
  <c r="DO238" i="1" s="1"/>
  <c r="DM234" i="1"/>
  <c r="DN234" i="1"/>
  <c r="DO234" i="1" s="1"/>
  <c r="DM230" i="1"/>
  <c r="DN230" i="1"/>
  <c r="DO230" i="1" s="1"/>
  <c r="DM226" i="1"/>
  <c r="DN226" i="1"/>
  <c r="DO226" i="1" s="1"/>
  <c r="DM222" i="1"/>
  <c r="DN222" i="1"/>
  <c r="DO222" i="1" s="1"/>
  <c r="DM218" i="1"/>
  <c r="DN218" i="1"/>
  <c r="DO218" i="1" s="1"/>
  <c r="DM214" i="1"/>
  <c r="DN214" i="1"/>
  <c r="DO214" i="1" s="1"/>
  <c r="DM210" i="1"/>
  <c r="DN210" i="1"/>
  <c r="DO210" i="1" s="1"/>
  <c r="DM206" i="1"/>
  <c r="DN206" i="1"/>
  <c r="DO206" i="1" s="1"/>
  <c r="DM202" i="1"/>
  <c r="DN202" i="1"/>
  <c r="DO202" i="1" s="1"/>
  <c r="DM198" i="1"/>
  <c r="DN198" i="1"/>
  <c r="DO198" i="1" s="1"/>
  <c r="DM194" i="1"/>
  <c r="DN194" i="1"/>
  <c r="DO194" i="1" s="1"/>
  <c r="DK114" i="1"/>
  <c r="DN114" i="1"/>
  <c r="DO114" i="1" s="1"/>
  <c r="DK82" i="1"/>
  <c r="DN82" i="1"/>
  <c r="DO82" i="1" s="1"/>
  <c r="DK18" i="1"/>
  <c r="DN18" i="1"/>
  <c r="DO18" i="1" s="1"/>
  <c r="DL241" i="1"/>
  <c r="DN241" i="1"/>
  <c r="DO241" i="1" s="1"/>
  <c r="DL237" i="1"/>
  <c r="DN237" i="1"/>
  <c r="DO237" i="1" s="1"/>
  <c r="DL233" i="1"/>
  <c r="DN233" i="1"/>
  <c r="DO233" i="1" s="1"/>
  <c r="DL229" i="1"/>
  <c r="DN229" i="1"/>
  <c r="DO229" i="1" s="1"/>
  <c r="DL225" i="1"/>
  <c r="DN225" i="1"/>
  <c r="DO225" i="1" s="1"/>
  <c r="DL221" i="1"/>
  <c r="DN221" i="1"/>
  <c r="DO221" i="1" s="1"/>
  <c r="DL217" i="1"/>
  <c r="DN217" i="1"/>
  <c r="DO217" i="1" s="1"/>
  <c r="DL213" i="1"/>
  <c r="DN213" i="1"/>
  <c r="DO213" i="1" s="1"/>
  <c r="DL209" i="1"/>
  <c r="DN209" i="1"/>
  <c r="DO209" i="1" s="1"/>
  <c r="DL205" i="1"/>
  <c r="DN205" i="1"/>
  <c r="DO205" i="1" s="1"/>
  <c r="DL201" i="1"/>
  <c r="DN201" i="1"/>
  <c r="DO201" i="1" s="1"/>
  <c r="DL197" i="1"/>
  <c r="DN197" i="1"/>
  <c r="DO197" i="1" s="1"/>
  <c r="DL193" i="1"/>
  <c r="DN193" i="1"/>
  <c r="DO193" i="1" s="1"/>
  <c r="DL189" i="1"/>
  <c r="DN189" i="1"/>
  <c r="DO189" i="1" s="1"/>
  <c r="DL185" i="1"/>
  <c r="DN185" i="1"/>
  <c r="DO185" i="1" s="1"/>
  <c r="DL181" i="1"/>
  <c r="DN181" i="1"/>
  <c r="DO181" i="1" s="1"/>
  <c r="DL177" i="1"/>
  <c r="DN177" i="1"/>
  <c r="DO177" i="1" s="1"/>
  <c r="DL173" i="1"/>
  <c r="DN173" i="1"/>
  <c r="DO173" i="1" s="1"/>
  <c r="DL169" i="1"/>
  <c r="DN169" i="1"/>
  <c r="DO169" i="1" s="1"/>
  <c r="DL165" i="1"/>
  <c r="DN165" i="1"/>
  <c r="DO165" i="1" s="1"/>
  <c r="DL161" i="1"/>
  <c r="DN161" i="1"/>
  <c r="DO161" i="1" s="1"/>
  <c r="DM149" i="1"/>
  <c r="DN149" i="1"/>
  <c r="DO149" i="1" s="1"/>
  <c r="DM145" i="1"/>
  <c r="DN145" i="1"/>
  <c r="DO145" i="1" s="1"/>
  <c r="DM133" i="1"/>
  <c r="DN133" i="1"/>
  <c r="DO133" i="1" s="1"/>
  <c r="DM129" i="1"/>
  <c r="DN129" i="1"/>
  <c r="DO129" i="1" s="1"/>
  <c r="DD8" i="1"/>
  <c r="DE8" i="1"/>
  <c r="DF8" i="1" s="1"/>
  <c r="DB228" i="1"/>
  <c r="DE228" i="1"/>
  <c r="DF228" i="1" s="1"/>
  <c r="DC220" i="1"/>
  <c r="DE220" i="1"/>
  <c r="DF220" i="1" s="1"/>
  <c r="DB148" i="1"/>
  <c r="DE148" i="1"/>
  <c r="DF148" i="1" s="1"/>
  <c r="DC128" i="1"/>
  <c r="DE128" i="1"/>
  <c r="DF128" i="1" s="1"/>
  <c r="DC100" i="1"/>
  <c r="DE100" i="1"/>
  <c r="DF100" i="1" s="1"/>
  <c r="IM100" i="1" s="1"/>
  <c r="DD243" i="1"/>
  <c r="DE243" i="1"/>
  <c r="DF243" i="1" s="1"/>
  <c r="DD239" i="1"/>
  <c r="DE239" i="1"/>
  <c r="DF239" i="1" s="1"/>
  <c r="DD235" i="1"/>
  <c r="DE235" i="1"/>
  <c r="DF235" i="1" s="1"/>
  <c r="DD231" i="1"/>
  <c r="DE231" i="1"/>
  <c r="DF231" i="1" s="1"/>
  <c r="DD227" i="1"/>
  <c r="DE227" i="1"/>
  <c r="DF227" i="1" s="1"/>
  <c r="DD223" i="1"/>
  <c r="DE223" i="1"/>
  <c r="DF223" i="1" s="1"/>
  <c r="DD219" i="1"/>
  <c r="DE219" i="1"/>
  <c r="DF219" i="1" s="1"/>
  <c r="DD215" i="1"/>
  <c r="DE215" i="1"/>
  <c r="DF215" i="1" s="1"/>
  <c r="DD211" i="1"/>
  <c r="DE211" i="1"/>
  <c r="DF211" i="1" s="1"/>
  <c r="DD207" i="1"/>
  <c r="DE207" i="1"/>
  <c r="DF207" i="1" s="1"/>
  <c r="DB203" i="1"/>
  <c r="DE203" i="1"/>
  <c r="DF203" i="1" s="1"/>
  <c r="DB199" i="1"/>
  <c r="DE199" i="1"/>
  <c r="DF199" i="1" s="1"/>
  <c r="DB191" i="1"/>
  <c r="DE191" i="1"/>
  <c r="DF191" i="1" s="1"/>
  <c r="DB187" i="1"/>
  <c r="DE187" i="1"/>
  <c r="DF187" i="1" s="1"/>
  <c r="DB183" i="1"/>
  <c r="DE183" i="1"/>
  <c r="DF183" i="1" s="1"/>
  <c r="DB171" i="1"/>
  <c r="DE171" i="1"/>
  <c r="DF171" i="1" s="1"/>
  <c r="DD167" i="1"/>
  <c r="DE167" i="1"/>
  <c r="DF167" i="1" s="1"/>
  <c r="DB155" i="1"/>
  <c r="DE155" i="1"/>
  <c r="DF155" i="1" s="1"/>
  <c r="DB139" i="1"/>
  <c r="DE139" i="1"/>
  <c r="DF139" i="1" s="1"/>
  <c r="DD135" i="1"/>
  <c r="DE135" i="1"/>
  <c r="DF135" i="1" s="1"/>
  <c r="DC115" i="1"/>
  <c r="DE115" i="1"/>
  <c r="DF115" i="1" s="1"/>
  <c r="IM115" i="1" s="1"/>
  <c r="DB111" i="1"/>
  <c r="DE111" i="1"/>
  <c r="DF111" i="1" s="1"/>
  <c r="DB83" i="1"/>
  <c r="DE83" i="1"/>
  <c r="DF83" i="1" s="1"/>
  <c r="DB79" i="1"/>
  <c r="DE79" i="1"/>
  <c r="DF79" i="1" s="1"/>
  <c r="IM79" i="1" s="1"/>
  <c r="DB51" i="1"/>
  <c r="DE51" i="1"/>
  <c r="DF51" i="1" s="1"/>
  <c r="IM51" i="1" s="1"/>
  <c r="DC43" i="1"/>
  <c r="DE43" i="1"/>
  <c r="DF43" i="1" s="1"/>
  <c r="DB15" i="1"/>
  <c r="DE15" i="1"/>
  <c r="DF15" i="1" s="1"/>
  <c r="IM15" i="1" s="1"/>
  <c r="DD9" i="1"/>
  <c r="DE9" i="1"/>
  <c r="DF9" i="1" s="1"/>
  <c r="DB240" i="1"/>
  <c r="DE240" i="1"/>
  <c r="DF240" i="1" s="1"/>
  <c r="DD232" i="1"/>
  <c r="DE232" i="1"/>
  <c r="DF232" i="1" s="1"/>
  <c r="DB212" i="1"/>
  <c r="DE212" i="1"/>
  <c r="DF212" i="1" s="1"/>
  <c r="DC204" i="1"/>
  <c r="DE204" i="1"/>
  <c r="DF204" i="1" s="1"/>
  <c r="DC188" i="1"/>
  <c r="DE188" i="1"/>
  <c r="DF188" i="1" s="1"/>
  <c r="DC120" i="1"/>
  <c r="DE120" i="1"/>
  <c r="DF120" i="1" s="1"/>
  <c r="IM120" i="1" s="1"/>
  <c r="DC108" i="1"/>
  <c r="DE108" i="1"/>
  <c r="DF108" i="1" s="1"/>
  <c r="DC72" i="1"/>
  <c r="DE72" i="1"/>
  <c r="DF72" i="1" s="1"/>
  <c r="IM72" i="1" s="1"/>
  <c r="DC242" i="1"/>
  <c r="DE242" i="1"/>
  <c r="DF242" i="1" s="1"/>
  <c r="DC238" i="1"/>
  <c r="DE238" i="1"/>
  <c r="DF238" i="1" s="1"/>
  <c r="DC234" i="1"/>
  <c r="DE234" i="1"/>
  <c r="DF234" i="1" s="1"/>
  <c r="DC230" i="1"/>
  <c r="DE230" i="1"/>
  <c r="DF230" i="1" s="1"/>
  <c r="DC226" i="1"/>
  <c r="DE226" i="1"/>
  <c r="DF226" i="1" s="1"/>
  <c r="DC222" i="1"/>
  <c r="DE222" i="1"/>
  <c r="DF222" i="1" s="1"/>
  <c r="DC218" i="1"/>
  <c r="DE218" i="1"/>
  <c r="DF218" i="1" s="1"/>
  <c r="DC214" i="1"/>
  <c r="DE214" i="1"/>
  <c r="DF214" i="1" s="1"/>
  <c r="DC210" i="1"/>
  <c r="DE210" i="1"/>
  <c r="DF210" i="1" s="1"/>
  <c r="DC206" i="1"/>
  <c r="DE206" i="1"/>
  <c r="DF206" i="1" s="1"/>
  <c r="DC236" i="1"/>
  <c r="DE236" i="1"/>
  <c r="DF236" i="1" s="1"/>
  <c r="DB224" i="1"/>
  <c r="DE224" i="1"/>
  <c r="DF224" i="1" s="1"/>
  <c r="DD216" i="1"/>
  <c r="DE216" i="1"/>
  <c r="DF216" i="1" s="1"/>
  <c r="DB208" i="1"/>
  <c r="DE208" i="1"/>
  <c r="DF208" i="1" s="1"/>
  <c r="DC192" i="1"/>
  <c r="DE192" i="1"/>
  <c r="DF192" i="1" s="1"/>
  <c r="DC176" i="1"/>
  <c r="DE176" i="1"/>
  <c r="DF176" i="1" s="1"/>
  <c r="DB164" i="1"/>
  <c r="DE164" i="1"/>
  <c r="DF164" i="1" s="1"/>
  <c r="DD96" i="1"/>
  <c r="DE96" i="1"/>
  <c r="DF96" i="1" s="1"/>
  <c r="DC68" i="1"/>
  <c r="DE68" i="1"/>
  <c r="DF68" i="1" s="1"/>
  <c r="DC40" i="1"/>
  <c r="DE40" i="1"/>
  <c r="DF40" i="1" s="1"/>
  <c r="IM40" i="1" s="1"/>
  <c r="DB241" i="1"/>
  <c r="DE241" i="1"/>
  <c r="DF241" i="1" s="1"/>
  <c r="DB237" i="1"/>
  <c r="DE237" i="1"/>
  <c r="DF237" i="1" s="1"/>
  <c r="DB233" i="1"/>
  <c r="DE233" i="1"/>
  <c r="DF233" i="1" s="1"/>
  <c r="DB229" i="1"/>
  <c r="DE229" i="1"/>
  <c r="DF229" i="1" s="1"/>
  <c r="DB225" i="1"/>
  <c r="DE225" i="1"/>
  <c r="DF225" i="1" s="1"/>
  <c r="DB221" i="1"/>
  <c r="DE221" i="1"/>
  <c r="DF221" i="1" s="1"/>
  <c r="DB217" i="1"/>
  <c r="DE217" i="1"/>
  <c r="DF217" i="1" s="1"/>
  <c r="DB213" i="1"/>
  <c r="DE213" i="1"/>
  <c r="DF213" i="1" s="1"/>
  <c r="DB209" i="1"/>
  <c r="DE209" i="1"/>
  <c r="DF209" i="1" s="1"/>
  <c r="DB205" i="1"/>
  <c r="DE205" i="1"/>
  <c r="DF205" i="1" s="1"/>
  <c r="DD193" i="1"/>
  <c r="DE193" i="1"/>
  <c r="DF193" i="1" s="1"/>
  <c r="DD177" i="1"/>
  <c r="DE177" i="1"/>
  <c r="DF177" i="1" s="1"/>
  <c r="DB157" i="1"/>
  <c r="DE157" i="1"/>
  <c r="DF157" i="1" s="1"/>
  <c r="DD149" i="1"/>
  <c r="DE149" i="1"/>
  <c r="DF149" i="1" s="1"/>
  <c r="DD57" i="1"/>
  <c r="DE57" i="1"/>
  <c r="DF57" i="1" s="1"/>
  <c r="IM57" i="1" s="1"/>
  <c r="DD29" i="1"/>
  <c r="DE29" i="1"/>
  <c r="DF29" i="1" s="1"/>
  <c r="IM29" i="1" s="1"/>
  <c r="CT238" i="1"/>
  <c r="CV238" i="1"/>
  <c r="CW238" i="1" s="1"/>
  <c r="CT226" i="1"/>
  <c r="CV226" i="1"/>
  <c r="CW226" i="1" s="1"/>
  <c r="CU8" i="1"/>
  <c r="CV8" i="1"/>
  <c r="CW8" i="1" s="1"/>
  <c r="CS240" i="1"/>
  <c r="CV240" i="1"/>
  <c r="CW240" i="1" s="1"/>
  <c r="CT236" i="1"/>
  <c r="CV236" i="1"/>
  <c r="CW236" i="1" s="1"/>
  <c r="CU232" i="1"/>
  <c r="CV232" i="1"/>
  <c r="CW232" i="1" s="1"/>
  <c r="CS228" i="1"/>
  <c r="CV228" i="1"/>
  <c r="CW228" i="1" s="1"/>
  <c r="CS224" i="1"/>
  <c r="CV224" i="1"/>
  <c r="CW224" i="1" s="1"/>
  <c r="CT220" i="1"/>
  <c r="CV220" i="1"/>
  <c r="CW220" i="1" s="1"/>
  <c r="CU216" i="1"/>
  <c r="CV216" i="1"/>
  <c r="CW216" i="1" s="1"/>
  <c r="CS212" i="1"/>
  <c r="CV212" i="1"/>
  <c r="CW212" i="1" s="1"/>
  <c r="CS208" i="1"/>
  <c r="CV208" i="1"/>
  <c r="CW208" i="1" s="1"/>
  <c r="CS204" i="1"/>
  <c r="CV204" i="1"/>
  <c r="CW204" i="1" s="1"/>
  <c r="CS192" i="1"/>
  <c r="CV192" i="1"/>
  <c r="CW192" i="1" s="1"/>
  <c r="CS188" i="1"/>
  <c r="CV188" i="1"/>
  <c r="CW188" i="1" s="1"/>
  <c r="CS176" i="1"/>
  <c r="CV176" i="1"/>
  <c r="CW176" i="1" s="1"/>
  <c r="CS172" i="1"/>
  <c r="CV172" i="1"/>
  <c r="CW172" i="1" s="1"/>
  <c r="CS160" i="1"/>
  <c r="CV160" i="1"/>
  <c r="CW160" i="1" s="1"/>
  <c r="CS156" i="1"/>
  <c r="CV156" i="1"/>
  <c r="CW156" i="1" s="1"/>
  <c r="CS144" i="1"/>
  <c r="CV144" i="1"/>
  <c r="CW144" i="1" s="1"/>
  <c r="CS140" i="1"/>
  <c r="CV140" i="1"/>
  <c r="CW140" i="1" s="1"/>
  <c r="CS128" i="1"/>
  <c r="CV128" i="1"/>
  <c r="CW128" i="1" s="1"/>
  <c r="CU76" i="1"/>
  <c r="CV76" i="1"/>
  <c r="CW76" i="1" s="1"/>
  <c r="CU60" i="1"/>
  <c r="CV60" i="1"/>
  <c r="CW60" i="1" s="1"/>
  <c r="CU12" i="1"/>
  <c r="CV12" i="1"/>
  <c r="CW12" i="1" s="1"/>
  <c r="CT230" i="1"/>
  <c r="CV230" i="1"/>
  <c r="CW230" i="1" s="1"/>
  <c r="CT218" i="1"/>
  <c r="CV218" i="1"/>
  <c r="CW218" i="1" s="1"/>
  <c r="CT210" i="1"/>
  <c r="CV210" i="1"/>
  <c r="CW210" i="1" s="1"/>
  <c r="CU243" i="1"/>
  <c r="CV243" i="1"/>
  <c r="CW243" i="1" s="1"/>
  <c r="CU239" i="1"/>
  <c r="CV239" i="1"/>
  <c r="CW239" i="1" s="1"/>
  <c r="CU235" i="1"/>
  <c r="CV235" i="1"/>
  <c r="CW235" i="1" s="1"/>
  <c r="CU231" i="1"/>
  <c r="CV231" i="1"/>
  <c r="CW231" i="1" s="1"/>
  <c r="CU227" i="1"/>
  <c r="CV227" i="1"/>
  <c r="CW227" i="1" s="1"/>
  <c r="CU223" i="1"/>
  <c r="CV223" i="1"/>
  <c r="CW223" i="1" s="1"/>
  <c r="CU219" i="1"/>
  <c r="CV219" i="1"/>
  <c r="CW219" i="1" s="1"/>
  <c r="CU215" i="1"/>
  <c r="CV215" i="1"/>
  <c r="CW215" i="1" s="1"/>
  <c r="CU211" i="1"/>
  <c r="CV211" i="1"/>
  <c r="CW211" i="1" s="1"/>
  <c r="CU123" i="1"/>
  <c r="CV123" i="1"/>
  <c r="CW123" i="1" s="1"/>
  <c r="CT119" i="1"/>
  <c r="CV119" i="1"/>
  <c r="CW119" i="1" s="1"/>
  <c r="CT103" i="1"/>
  <c r="CV103" i="1"/>
  <c r="CW103" i="1" s="1"/>
  <c r="CT71" i="1"/>
  <c r="CV71" i="1"/>
  <c r="CW71" i="1" s="1"/>
  <c r="CT55" i="1"/>
  <c r="CV55" i="1"/>
  <c r="CW55" i="1" s="1"/>
  <c r="CT39" i="1"/>
  <c r="CV39" i="1"/>
  <c r="CW39" i="1" s="1"/>
  <c r="CT242" i="1"/>
  <c r="CV242" i="1"/>
  <c r="CW242" i="1" s="1"/>
  <c r="CT234" i="1"/>
  <c r="CV234" i="1"/>
  <c r="CW234" i="1" s="1"/>
  <c r="CT222" i="1"/>
  <c r="CV222" i="1"/>
  <c r="CW222" i="1" s="1"/>
  <c r="CT214" i="1"/>
  <c r="CV214" i="1"/>
  <c r="CW214" i="1" s="1"/>
  <c r="CS241" i="1"/>
  <c r="CV241" i="1"/>
  <c r="CW241" i="1" s="1"/>
  <c r="CS237" i="1"/>
  <c r="CV237" i="1"/>
  <c r="CW237" i="1" s="1"/>
  <c r="CS233" i="1"/>
  <c r="CV233" i="1"/>
  <c r="CW233" i="1" s="1"/>
  <c r="CS229" i="1"/>
  <c r="CV229" i="1"/>
  <c r="CW229" i="1" s="1"/>
  <c r="CS225" i="1"/>
  <c r="CV225" i="1"/>
  <c r="CW225" i="1" s="1"/>
  <c r="CS221" i="1"/>
  <c r="CV221" i="1"/>
  <c r="CW221" i="1" s="1"/>
  <c r="CS217" i="1"/>
  <c r="CV217" i="1"/>
  <c r="CW217" i="1" s="1"/>
  <c r="CS213" i="1"/>
  <c r="CV213" i="1"/>
  <c r="CW213" i="1" s="1"/>
  <c r="CS209" i="1"/>
  <c r="CV209" i="1"/>
  <c r="CW209" i="1" s="1"/>
  <c r="CT193" i="1"/>
  <c r="CV193" i="1"/>
  <c r="CW193" i="1" s="1"/>
  <c r="CT177" i="1"/>
  <c r="CV177" i="1"/>
  <c r="CW177" i="1" s="1"/>
  <c r="CT161" i="1"/>
  <c r="CV161" i="1"/>
  <c r="CW161" i="1" s="1"/>
  <c r="CT145" i="1"/>
  <c r="CV145" i="1"/>
  <c r="CW145" i="1" s="1"/>
  <c r="CT129" i="1"/>
  <c r="CV129" i="1"/>
  <c r="CW129" i="1" s="1"/>
  <c r="CL8" i="1"/>
  <c r="CM8" i="1"/>
  <c r="CN8" i="1" s="1"/>
  <c r="CJ240" i="1"/>
  <c r="CM240" i="1"/>
  <c r="CN240" i="1" s="1"/>
  <c r="CJ236" i="1"/>
  <c r="CM236" i="1"/>
  <c r="CN236" i="1" s="1"/>
  <c r="CJ232" i="1"/>
  <c r="CM232" i="1"/>
  <c r="CN232" i="1" s="1"/>
  <c r="CJ228" i="1"/>
  <c r="CM228" i="1"/>
  <c r="CN228" i="1" s="1"/>
  <c r="CJ224" i="1"/>
  <c r="CM224" i="1"/>
  <c r="CN224" i="1" s="1"/>
  <c r="CJ220" i="1"/>
  <c r="CM220" i="1"/>
  <c r="CN220" i="1" s="1"/>
  <c r="CJ216" i="1"/>
  <c r="CM216" i="1"/>
  <c r="CN216" i="1" s="1"/>
  <c r="CJ212" i="1"/>
  <c r="CM212" i="1"/>
  <c r="CN212" i="1" s="1"/>
  <c r="CL92" i="1"/>
  <c r="CM92" i="1"/>
  <c r="CN92" i="1" s="1"/>
  <c r="CL76" i="1"/>
  <c r="CM76" i="1"/>
  <c r="CN76" i="1" s="1"/>
  <c r="CL60" i="1"/>
  <c r="CM60" i="1"/>
  <c r="CN60" i="1" s="1"/>
  <c r="CL28" i="1"/>
  <c r="CM28" i="1"/>
  <c r="CN28" i="1" s="1"/>
  <c r="CL12" i="1"/>
  <c r="CM12" i="1"/>
  <c r="CN12" i="1" s="1"/>
  <c r="CJ243" i="1"/>
  <c r="CM243" i="1"/>
  <c r="CN243" i="1" s="1"/>
  <c r="CJ239" i="1"/>
  <c r="CM239" i="1"/>
  <c r="CN239" i="1" s="1"/>
  <c r="CJ235" i="1"/>
  <c r="CM235" i="1"/>
  <c r="CN235" i="1" s="1"/>
  <c r="CJ231" i="1"/>
  <c r="CM231" i="1"/>
  <c r="CN231" i="1" s="1"/>
  <c r="CJ227" i="1"/>
  <c r="CM227" i="1"/>
  <c r="CN227" i="1" s="1"/>
  <c r="CJ223" i="1"/>
  <c r="CM223" i="1"/>
  <c r="CN223" i="1" s="1"/>
  <c r="CJ219" i="1"/>
  <c r="CM219" i="1"/>
  <c r="CN219" i="1" s="1"/>
  <c r="CJ215" i="1"/>
  <c r="CM215" i="1"/>
  <c r="CN215" i="1" s="1"/>
  <c r="CJ211" i="1"/>
  <c r="CM211" i="1"/>
  <c r="CN211" i="1" s="1"/>
  <c r="CL242" i="1"/>
  <c r="CM242" i="1"/>
  <c r="CN242" i="1" s="1"/>
  <c r="CL238" i="1"/>
  <c r="CM238" i="1"/>
  <c r="CN238" i="1" s="1"/>
  <c r="CL234" i="1"/>
  <c r="CM234" i="1"/>
  <c r="CN234" i="1" s="1"/>
  <c r="CL230" i="1"/>
  <c r="CM230" i="1"/>
  <c r="CN230" i="1" s="1"/>
  <c r="CL226" i="1"/>
  <c r="CM226" i="1"/>
  <c r="CN226" i="1" s="1"/>
  <c r="CL222" i="1"/>
  <c r="CM222" i="1"/>
  <c r="CN222" i="1" s="1"/>
  <c r="CL218" i="1"/>
  <c r="CM218" i="1"/>
  <c r="CN218" i="1" s="1"/>
  <c r="CL214" i="1"/>
  <c r="CM214" i="1"/>
  <c r="CN214" i="1" s="1"/>
  <c r="CL210" i="1"/>
  <c r="CM210" i="1"/>
  <c r="CN210" i="1" s="1"/>
  <c r="CK198" i="1"/>
  <c r="CM198" i="1"/>
  <c r="CN198" i="1" s="1"/>
  <c r="CK182" i="1"/>
  <c r="CM182" i="1"/>
  <c r="CN182" i="1" s="1"/>
  <c r="CK166" i="1"/>
  <c r="CM166" i="1"/>
  <c r="CN166" i="1" s="1"/>
  <c r="CK150" i="1"/>
  <c r="CM150" i="1"/>
  <c r="CN150" i="1" s="1"/>
  <c r="CK134" i="1"/>
  <c r="CM134" i="1"/>
  <c r="CN134" i="1" s="1"/>
  <c r="CJ82" i="1"/>
  <c r="CM82" i="1"/>
  <c r="CN82" i="1" s="1"/>
  <c r="CJ18" i="1"/>
  <c r="CM18" i="1"/>
  <c r="CN18" i="1" s="1"/>
  <c r="CK241" i="1"/>
  <c r="CM241" i="1"/>
  <c r="CN241" i="1" s="1"/>
  <c r="CK237" i="1"/>
  <c r="CM237" i="1"/>
  <c r="CN237" i="1" s="1"/>
  <c r="CK233" i="1"/>
  <c r="CM233" i="1"/>
  <c r="CN233" i="1" s="1"/>
  <c r="CK229" i="1"/>
  <c r="CM229" i="1"/>
  <c r="CN229" i="1" s="1"/>
  <c r="CK225" i="1"/>
  <c r="CM225" i="1"/>
  <c r="CN225" i="1" s="1"/>
  <c r="CK221" i="1"/>
  <c r="CM221" i="1"/>
  <c r="CN221" i="1" s="1"/>
  <c r="CK217" i="1"/>
  <c r="CM217" i="1"/>
  <c r="CN217" i="1" s="1"/>
  <c r="CK213" i="1"/>
  <c r="CM213" i="1"/>
  <c r="CN213" i="1" s="1"/>
  <c r="CK209" i="1"/>
  <c r="CM209" i="1"/>
  <c r="CN209" i="1" s="1"/>
  <c r="CJ197" i="1"/>
  <c r="CM197" i="1"/>
  <c r="CN197" i="1" s="1"/>
  <c r="CJ193" i="1"/>
  <c r="CM193" i="1"/>
  <c r="CN193" i="1" s="1"/>
  <c r="CJ181" i="1"/>
  <c r="CM181" i="1"/>
  <c r="CN181" i="1" s="1"/>
  <c r="CJ177" i="1"/>
  <c r="CM177" i="1"/>
  <c r="CN177" i="1" s="1"/>
  <c r="CJ165" i="1"/>
  <c r="CM165" i="1"/>
  <c r="CN165" i="1" s="1"/>
  <c r="CJ161" i="1"/>
  <c r="CM161" i="1"/>
  <c r="CN161" i="1" s="1"/>
  <c r="CJ149" i="1"/>
  <c r="CM149" i="1"/>
  <c r="CN149" i="1" s="1"/>
  <c r="CJ145" i="1"/>
  <c r="CM145" i="1"/>
  <c r="CN145" i="1" s="1"/>
  <c r="CJ133" i="1"/>
  <c r="CM133" i="1"/>
  <c r="CN133" i="1" s="1"/>
  <c r="CJ129" i="1"/>
  <c r="CM129" i="1"/>
  <c r="CN129" i="1" s="1"/>
  <c r="CC8" i="1"/>
  <c r="CD8" i="1"/>
  <c r="CE8" i="1" s="1"/>
  <c r="CA240" i="1"/>
  <c r="CD240" i="1"/>
  <c r="CE240" i="1" s="1"/>
  <c r="CA236" i="1"/>
  <c r="CD236" i="1"/>
  <c r="CE236" i="1" s="1"/>
  <c r="CA232" i="1"/>
  <c r="CD232" i="1"/>
  <c r="CE232" i="1" s="1"/>
  <c r="CA228" i="1"/>
  <c r="CD228" i="1"/>
  <c r="CE228" i="1" s="1"/>
  <c r="CA224" i="1"/>
  <c r="CD224" i="1"/>
  <c r="CE224" i="1" s="1"/>
  <c r="CA220" i="1"/>
  <c r="CD220" i="1"/>
  <c r="CE220" i="1" s="1"/>
  <c r="CA216" i="1"/>
  <c r="CD216" i="1"/>
  <c r="CE216" i="1" s="1"/>
  <c r="CA212" i="1"/>
  <c r="CD212" i="1"/>
  <c r="CE212" i="1" s="1"/>
  <c r="CA208" i="1"/>
  <c r="CD208" i="1"/>
  <c r="CE208" i="1" s="1"/>
  <c r="CC112" i="1"/>
  <c r="CD112" i="1"/>
  <c r="CE112" i="1" s="1"/>
  <c r="CC92" i="1"/>
  <c r="CD92" i="1"/>
  <c r="CE92" i="1" s="1"/>
  <c r="CC76" i="1"/>
  <c r="CD76" i="1"/>
  <c r="CE76" i="1" s="1"/>
  <c r="CC60" i="1"/>
  <c r="CD60" i="1"/>
  <c r="CE60" i="1" s="1"/>
  <c r="CC28" i="1"/>
  <c r="CD28" i="1"/>
  <c r="CE28" i="1" s="1"/>
  <c r="CC12" i="1"/>
  <c r="CD12" i="1"/>
  <c r="CE12" i="1" s="1"/>
  <c r="CA243" i="1"/>
  <c r="CD243" i="1"/>
  <c r="CE243" i="1" s="1"/>
  <c r="CA239" i="1"/>
  <c r="CD239" i="1"/>
  <c r="CE239" i="1" s="1"/>
  <c r="CA235" i="1"/>
  <c r="CD235" i="1"/>
  <c r="CE235" i="1" s="1"/>
  <c r="CA231" i="1"/>
  <c r="CD231" i="1"/>
  <c r="CE231" i="1" s="1"/>
  <c r="CA227" i="1"/>
  <c r="CD227" i="1"/>
  <c r="CE227" i="1" s="1"/>
  <c r="CA223" i="1"/>
  <c r="CD223" i="1"/>
  <c r="CE223" i="1" s="1"/>
  <c r="CA219" i="1"/>
  <c r="CD219" i="1"/>
  <c r="CE219" i="1" s="1"/>
  <c r="CA215" i="1"/>
  <c r="CD215" i="1"/>
  <c r="CE215" i="1" s="1"/>
  <c r="CA211" i="1"/>
  <c r="CD211" i="1"/>
  <c r="CE211" i="1" s="1"/>
  <c r="CA207" i="1"/>
  <c r="CD207" i="1"/>
  <c r="CE207" i="1" s="1"/>
  <c r="CC199" i="1"/>
  <c r="CD199" i="1"/>
  <c r="CE199" i="1" s="1"/>
  <c r="CC179" i="1"/>
  <c r="CD179" i="1"/>
  <c r="CE179" i="1" s="1"/>
  <c r="CC151" i="1"/>
  <c r="CD151" i="1"/>
  <c r="CE151" i="1" s="1"/>
  <c r="CC131" i="1"/>
  <c r="CD131" i="1"/>
  <c r="CE131" i="1" s="1"/>
  <c r="CB103" i="1"/>
  <c r="CD103" i="1"/>
  <c r="CE103" i="1" s="1"/>
  <c r="CB55" i="1"/>
  <c r="CD55" i="1"/>
  <c r="CE55" i="1" s="1"/>
  <c r="CC242" i="1"/>
  <c r="CD242" i="1"/>
  <c r="CE242" i="1" s="1"/>
  <c r="CC238" i="1"/>
  <c r="CD238" i="1"/>
  <c r="CE238" i="1" s="1"/>
  <c r="CC234" i="1"/>
  <c r="CD234" i="1"/>
  <c r="CE234" i="1" s="1"/>
  <c r="CC230" i="1"/>
  <c r="CD230" i="1"/>
  <c r="CE230" i="1" s="1"/>
  <c r="CC226" i="1"/>
  <c r="CD226" i="1"/>
  <c r="CE226" i="1" s="1"/>
  <c r="CC222" i="1"/>
  <c r="CD222" i="1"/>
  <c r="CE222" i="1" s="1"/>
  <c r="CC218" i="1"/>
  <c r="CD218" i="1"/>
  <c r="CE218" i="1" s="1"/>
  <c r="CC214" i="1"/>
  <c r="CD214" i="1"/>
  <c r="CE214" i="1" s="1"/>
  <c r="CC210" i="1"/>
  <c r="CD210" i="1"/>
  <c r="CE210" i="1" s="1"/>
  <c r="CA206" i="1"/>
  <c r="CD206" i="1"/>
  <c r="CE206" i="1" s="1"/>
  <c r="CB190" i="1"/>
  <c r="CD190" i="1"/>
  <c r="CE190" i="1" s="1"/>
  <c r="CB174" i="1"/>
  <c r="CD174" i="1"/>
  <c r="CE174" i="1" s="1"/>
  <c r="CB158" i="1"/>
  <c r="CD158" i="1"/>
  <c r="CE158" i="1" s="1"/>
  <c r="CB142" i="1"/>
  <c r="CD142" i="1"/>
  <c r="CE142" i="1" s="1"/>
  <c r="CB138" i="1"/>
  <c r="CD138" i="1"/>
  <c r="CE138" i="1" s="1"/>
  <c r="CB126" i="1"/>
  <c r="CD126" i="1"/>
  <c r="CE126" i="1" s="1"/>
  <c r="CA118" i="1"/>
  <c r="CD118" i="1"/>
  <c r="CE118" i="1" s="1"/>
  <c r="CA82" i="1"/>
  <c r="CD82" i="1"/>
  <c r="CE82" i="1" s="1"/>
  <c r="CA66" i="1"/>
  <c r="CD66" i="1"/>
  <c r="CE66" i="1" s="1"/>
  <c r="CA18" i="1"/>
  <c r="CD18" i="1"/>
  <c r="CE18" i="1" s="1"/>
  <c r="CB241" i="1"/>
  <c r="CD241" i="1"/>
  <c r="CE241" i="1" s="1"/>
  <c r="CB237" i="1"/>
  <c r="CD237" i="1"/>
  <c r="CE237" i="1" s="1"/>
  <c r="CB233" i="1"/>
  <c r="CD233" i="1"/>
  <c r="CE233" i="1" s="1"/>
  <c r="CB229" i="1"/>
  <c r="CD229" i="1"/>
  <c r="CE229" i="1" s="1"/>
  <c r="CB225" i="1"/>
  <c r="CD225" i="1"/>
  <c r="CE225" i="1" s="1"/>
  <c r="CB221" i="1"/>
  <c r="CD221" i="1"/>
  <c r="CE221" i="1" s="1"/>
  <c r="CB217" i="1"/>
  <c r="CD217" i="1"/>
  <c r="CE217" i="1" s="1"/>
  <c r="CB213" i="1"/>
  <c r="CD213" i="1"/>
  <c r="CE213" i="1" s="1"/>
  <c r="CB209" i="1"/>
  <c r="CD209" i="1"/>
  <c r="CE209" i="1" s="1"/>
  <c r="CA205" i="1"/>
  <c r="CD205" i="1"/>
  <c r="CE205" i="1" s="1"/>
  <c r="CA201" i="1"/>
  <c r="CD201" i="1"/>
  <c r="CE201" i="1" s="1"/>
  <c r="CA189" i="1"/>
  <c r="CD189" i="1"/>
  <c r="CE189" i="1" s="1"/>
  <c r="CA185" i="1"/>
  <c r="CD185" i="1"/>
  <c r="CE185" i="1" s="1"/>
  <c r="CA173" i="1"/>
  <c r="CD173" i="1"/>
  <c r="CE173" i="1" s="1"/>
  <c r="CA169" i="1"/>
  <c r="CD169" i="1"/>
  <c r="CE169" i="1" s="1"/>
  <c r="CA165" i="1"/>
  <c r="CD165" i="1"/>
  <c r="CE165" i="1" s="1"/>
  <c r="CA157" i="1"/>
  <c r="CD157" i="1"/>
  <c r="CE157" i="1" s="1"/>
  <c r="CA153" i="1"/>
  <c r="CD153" i="1"/>
  <c r="CE153" i="1" s="1"/>
  <c r="CA149" i="1"/>
  <c r="CD149" i="1"/>
  <c r="CE149" i="1" s="1"/>
  <c r="CA141" i="1"/>
  <c r="CD141" i="1"/>
  <c r="CE141" i="1" s="1"/>
  <c r="CA137" i="1"/>
  <c r="CD137" i="1"/>
  <c r="CE137" i="1" s="1"/>
  <c r="CA133" i="1"/>
  <c r="CD133" i="1"/>
  <c r="CE133" i="1" s="1"/>
  <c r="CA125" i="1"/>
  <c r="CD125" i="1"/>
  <c r="CE125" i="1" s="1"/>
  <c r="BT233" i="1"/>
  <c r="BU233" i="1"/>
  <c r="BV233" i="1" s="1"/>
  <c r="BT213" i="1"/>
  <c r="BU213" i="1"/>
  <c r="BV213" i="1" s="1"/>
  <c r="BT197" i="1"/>
  <c r="BU197" i="1"/>
  <c r="BV197" i="1" s="1"/>
  <c r="BT165" i="1"/>
  <c r="BU165" i="1"/>
  <c r="BV165" i="1" s="1"/>
  <c r="BT153" i="1"/>
  <c r="BU153" i="1"/>
  <c r="BV153" i="1" s="1"/>
  <c r="BT137" i="1"/>
  <c r="BU137" i="1"/>
  <c r="BV137" i="1" s="1"/>
  <c r="BS8" i="1"/>
  <c r="BU8" i="1"/>
  <c r="BV8" i="1" s="1"/>
  <c r="BS240" i="1"/>
  <c r="BU240" i="1"/>
  <c r="BV240" i="1" s="1"/>
  <c r="BS236" i="1"/>
  <c r="BU236" i="1"/>
  <c r="BV236" i="1" s="1"/>
  <c r="BS232" i="1"/>
  <c r="BU232" i="1"/>
  <c r="BV232" i="1" s="1"/>
  <c r="BS228" i="1"/>
  <c r="BU228" i="1"/>
  <c r="BV228" i="1" s="1"/>
  <c r="BS224" i="1"/>
  <c r="BU224" i="1"/>
  <c r="BV224" i="1" s="1"/>
  <c r="BS220" i="1"/>
  <c r="BU220" i="1"/>
  <c r="BV220" i="1" s="1"/>
  <c r="BS216" i="1"/>
  <c r="BU216" i="1"/>
  <c r="BV216" i="1" s="1"/>
  <c r="BS212" i="1"/>
  <c r="BU212" i="1"/>
  <c r="BV212" i="1" s="1"/>
  <c r="BS144" i="1"/>
  <c r="BU144" i="1"/>
  <c r="BV144" i="1" s="1"/>
  <c r="BS124" i="1"/>
  <c r="BU124" i="1"/>
  <c r="BV124" i="1" s="1"/>
  <c r="BT76" i="1"/>
  <c r="BU76" i="1"/>
  <c r="BV76" i="1" s="1"/>
  <c r="BT12" i="1"/>
  <c r="BU12" i="1"/>
  <c r="BV12" i="1" s="1"/>
  <c r="BT241" i="1"/>
  <c r="BU241" i="1"/>
  <c r="BV241" i="1" s="1"/>
  <c r="BT225" i="1"/>
  <c r="BU225" i="1"/>
  <c r="BV225" i="1" s="1"/>
  <c r="BT217" i="1"/>
  <c r="BU217" i="1"/>
  <c r="BV217" i="1" s="1"/>
  <c r="BS205" i="1"/>
  <c r="BU205" i="1"/>
  <c r="BV205" i="1" s="1"/>
  <c r="BT185" i="1"/>
  <c r="BU185" i="1"/>
  <c r="BV185" i="1" s="1"/>
  <c r="BT177" i="1"/>
  <c r="BU177" i="1"/>
  <c r="BV177" i="1" s="1"/>
  <c r="BT169" i="1"/>
  <c r="BU169" i="1"/>
  <c r="BV169" i="1" s="1"/>
  <c r="BT149" i="1"/>
  <c r="BU149" i="1"/>
  <c r="BV149" i="1" s="1"/>
  <c r="BT129" i="1"/>
  <c r="BU129" i="1"/>
  <c r="BV129" i="1" s="1"/>
  <c r="BR243" i="1"/>
  <c r="BU243" i="1"/>
  <c r="BV243" i="1" s="1"/>
  <c r="BR239" i="1"/>
  <c r="BU239" i="1"/>
  <c r="BV239" i="1" s="1"/>
  <c r="BR235" i="1"/>
  <c r="BU235" i="1"/>
  <c r="BV235" i="1" s="1"/>
  <c r="BR231" i="1"/>
  <c r="BU231" i="1"/>
  <c r="BV231" i="1" s="1"/>
  <c r="BR227" i="1"/>
  <c r="BU227" i="1"/>
  <c r="BV227" i="1" s="1"/>
  <c r="BR223" i="1"/>
  <c r="BU223" i="1"/>
  <c r="BV223" i="1" s="1"/>
  <c r="BR219" i="1"/>
  <c r="BU219" i="1"/>
  <c r="BV219" i="1" s="1"/>
  <c r="BR215" i="1"/>
  <c r="BU215" i="1"/>
  <c r="BV215" i="1" s="1"/>
  <c r="BR211" i="1"/>
  <c r="BU211" i="1"/>
  <c r="BV211" i="1" s="1"/>
  <c r="BS207" i="1"/>
  <c r="BU207" i="1"/>
  <c r="BV207" i="1" s="1"/>
  <c r="BS203" i="1"/>
  <c r="BU203" i="1"/>
  <c r="BV203" i="1" s="1"/>
  <c r="BR199" i="1"/>
  <c r="BU199" i="1"/>
  <c r="BV199" i="1" s="1"/>
  <c r="BR183" i="1"/>
  <c r="BU183" i="1"/>
  <c r="BV183" i="1" s="1"/>
  <c r="BR167" i="1"/>
  <c r="BU167" i="1"/>
  <c r="BV167" i="1" s="1"/>
  <c r="BR151" i="1"/>
  <c r="BU151" i="1"/>
  <c r="BV151" i="1" s="1"/>
  <c r="BR135" i="1"/>
  <c r="BU135" i="1"/>
  <c r="BV135" i="1" s="1"/>
  <c r="BS103" i="1"/>
  <c r="BU103" i="1"/>
  <c r="BV103" i="1" s="1"/>
  <c r="BS39" i="1"/>
  <c r="BU39" i="1"/>
  <c r="BV39" i="1" s="1"/>
  <c r="BT237" i="1"/>
  <c r="BU237" i="1"/>
  <c r="BV237" i="1" s="1"/>
  <c r="BT229" i="1"/>
  <c r="BU229" i="1"/>
  <c r="BV229" i="1" s="1"/>
  <c r="BT221" i="1"/>
  <c r="BU221" i="1"/>
  <c r="BV221" i="1" s="1"/>
  <c r="BS209" i="1"/>
  <c r="BU209" i="1"/>
  <c r="BV209" i="1" s="1"/>
  <c r="BT201" i="1"/>
  <c r="BU201" i="1"/>
  <c r="BV201" i="1" s="1"/>
  <c r="BT193" i="1"/>
  <c r="BU193" i="1"/>
  <c r="BV193" i="1" s="1"/>
  <c r="BT181" i="1"/>
  <c r="BU181" i="1"/>
  <c r="BV181" i="1" s="1"/>
  <c r="BT161" i="1"/>
  <c r="BU161" i="1"/>
  <c r="BV161" i="1" s="1"/>
  <c r="BT145" i="1"/>
  <c r="BU145" i="1"/>
  <c r="BV145" i="1" s="1"/>
  <c r="BT133" i="1"/>
  <c r="BU133" i="1"/>
  <c r="BV133" i="1" s="1"/>
  <c r="BR242" i="1"/>
  <c r="BU242" i="1"/>
  <c r="BV242" i="1" s="1"/>
  <c r="BR238" i="1"/>
  <c r="BU238" i="1"/>
  <c r="BV238" i="1" s="1"/>
  <c r="BR234" i="1"/>
  <c r="BU234" i="1"/>
  <c r="BV234" i="1" s="1"/>
  <c r="BR230" i="1"/>
  <c r="BU230" i="1"/>
  <c r="BV230" i="1" s="1"/>
  <c r="BR226" i="1"/>
  <c r="BU226" i="1"/>
  <c r="BV226" i="1" s="1"/>
  <c r="BR222" i="1"/>
  <c r="BU222" i="1"/>
  <c r="BV222" i="1" s="1"/>
  <c r="BR218" i="1"/>
  <c r="BU218" i="1"/>
  <c r="BV218" i="1" s="1"/>
  <c r="BR214" i="1"/>
  <c r="BU214" i="1"/>
  <c r="BV214" i="1" s="1"/>
  <c r="BR210" i="1"/>
  <c r="BU210" i="1"/>
  <c r="BV210" i="1" s="1"/>
  <c r="BS206" i="1"/>
  <c r="BU206" i="1"/>
  <c r="BV206" i="1" s="1"/>
  <c r="BR98" i="1"/>
  <c r="BU98" i="1"/>
  <c r="BV98" i="1" s="1"/>
  <c r="BR82" i="1"/>
  <c r="BU82" i="1"/>
  <c r="BV82" i="1" s="1"/>
  <c r="BR34" i="1"/>
  <c r="BU34" i="1"/>
  <c r="BV34" i="1" s="1"/>
  <c r="BR18" i="1"/>
  <c r="BU18" i="1"/>
  <c r="BV18" i="1" s="1"/>
  <c r="BB242" i="1"/>
  <c r="BC242" i="1"/>
  <c r="BD242" i="1" s="1"/>
  <c r="BB230" i="1"/>
  <c r="BC230" i="1"/>
  <c r="BD230" i="1" s="1"/>
  <c r="BB222" i="1"/>
  <c r="BC222" i="1"/>
  <c r="BD222" i="1" s="1"/>
  <c r="BB214" i="1"/>
  <c r="BC214" i="1"/>
  <c r="BD214" i="1" s="1"/>
  <c r="BB202" i="1"/>
  <c r="BC202" i="1"/>
  <c r="BD202" i="1" s="1"/>
  <c r="AZ114" i="1"/>
  <c r="BC114" i="1"/>
  <c r="BD114" i="1" s="1"/>
  <c r="AZ106" i="1"/>
  <c r="BC106" i="1"/>
  <c r="BD106" i="1" s="1"/>
  <c r="IM106" i="1" s="1"/>
  <c r="AZ82" i="1"/>
  <c r="BC82" i="1"/>
  <c r="BD82" i="1" s="1"/>
  <c r="BK234" i="1"/>
  <c r="BL234" i="1"/>
  <c r="BM234" i="1" s="1"/>
  <c r="BK202" i="1"/>
  <c r="BL202" i="1"/>
  <c r="BM202" i="1" s="1"/>
  <c r="BI174" i="1"/>
  <c r="BL174" i="1"/>
  <c r="BM174" i="1" s="1"/>
  <c r="BI34" i="1"/>
  <c r="BL34" i="1"/>
  <c r="BM34" i="1" s="1"/>
  <c r="BB8" i="1"/>
  <c r="BC8" i="1"/>
  <c r="BD8" i="1" s="1"/>
  <c r="AZ240" i="1"/>
  <c r="BC240" i="1"/>
  <c r="BD240" i="1" s="1"/>
  <c r="AZ236" i="1"/>
  <c r="BC236" i="1"/>
  <c r="BD236" i="1" s="1"/>
  <c r="AZ232" i="1"/>
  <c r="BC232" i="1"/>
  <c r="BD232" i="1" s="1"/>
  <c r="AZ228" i="1"/>
  <c r="BC228" i="1"/>
  <c r="BD228" i="1" s="1"/>
  <c r="AZ224" i="1"/>
  <c r="BC224" i="1"/>
  <c r="BD224" i="1" s="1"/>
  <c r="AZ220" i="1"/>
  <c r="BC220" i="1"/>
  <c r="BD220" i="1" s="1"/>
  <c r="AZ216" i="1"/>
  <c r="BC216" i="1"/>
  <c r="BD216" i="1" s="1"/>
  <c r="AZ212" i="1"/>
  <c r="BC212" i="1"/>
  <c r="BD212" i="1" s="1"/>
  <c r="AZ208" i="1"/>
  <c r="BC208" i="1"/>
  <c r="BD208" i="1" s="1"/>
  <c r="AZ204" i="1"/>
  <c r="BC204" i="1"/>
  <c r="BD204" i="1" s="1"/>
  <c r="AZ200" i="1"/>
  <c r="BC200" i="1"/>
  <c r="BD200" i="1" s="1"/>
  <c r="BA188" i="1"/>
  <c r="BC188" i="1"/>
  <c r="BD188" i="1" s="1"/>
  <c r="BA184" i="1"/>
  <c r="BC184" i="1"/>
  <c r="BD184" i="1" s="1"/>
  <c r="BA172" i="1"/>
  <c r="BC172" i="1"/>
  <c r="BD172" i="1" s="1"/>
  <c r="BA168" i="1"/>
  <c r="BC168" i="1"/>
  <c r="BD168" i="1" s="1"/>
  <c r="BA156" i="1"/>
  <c r="BC156" i="1"/>
  <c r="BD156" i="1" s="1"/>
  <c r="BA152" i="1"/>
  <c r="BC152" i="1"/>
  <c r="BD152" i="1" s="1"/>
  <c r="BA140" i="1"/>
  <c r="BC140" i="1"/>
  <c r="BD140" i="1" s="1"/>
  <c r="BA136" i="1"/>
  <c r="BC136" i="1"/>
  <c r="BD136" i="1" s="1"/>
  <c r="BA124" i="1"/>
  <c r="BC124" i="1"/>
  <c r="BD124" i="1" s="1"/>
  <c r="BB116" i="1"/>
  <c r="BC116" i="1"/>
  <c r="BD116" i="1" s="1"/>
  <c r="IM116" i="1" s="1"/>
  <c r="BB92" i="1"/>
  <c r="BC92" i="1"/>
  <c r="BD92" i="1" s="1"/>
  <c r="BB76" i="1"/>
  <c r="BC76" i="1"/>
  <c r="BD76" i="1" s="1"/>
  <c r="BB60" i="1"/>
  <c r="BC60" i="1"/>
  <c r="BD60" i="1" s="1"/>
  <c r="BB12" i="1"/>
  <c r="BC12" i="1"/>
  <c r="BD12" i="1" s="1"/>
  <c r="BK8" i="1"/>
  <c r="BL8" i="1"/>
  <c r="BM8" i="1" s="1"/>
  <c r="BI240" i="1"/>
  <c r="BL240" i="1"/>
  <c r="BM240" i="1" s="1"/>
  <c r="BI232" i="1"/>
  <c r="BL232" i="1"/>
  <c r="BM232" i="1" s="1"/>
  <c r="BI228" i="1"/>
  <c r="BL228" i="1"/>
  <c r="BM228" i="1" s="1"/>
  <c r="BI224" i="1"/>
  <c r="BL224" i="1"/>
  <c r="BM224" i="1" s="1"/>
  <c r="BI216" i="1"/>
  <c r="BL216" i="1"/>
  <c r="BM216" i="1" s="1"/>
  <c r="BI212" i="1"/>
  <c r="BL212" i="1"/>
  <c r="BM212" i="1" s="1"/>
  <c r="BI208" i="1"/>
  <c r="BL208" i="1"/>
  <c r="BM208" i="1" s="1"/>
  <c r="BI200" i="1"/>
  <c r="BL200" i="1"/>
  <c r="BM200" i="1" s="1"/>
  <c r="BK192" i="1"/>
  <c r="BL192" i="1"/>
  <c r="BM192" i="1" s="1"/>
  <c r="BK184" i="1"/>
  <c r="BL184" i="1"/>
  <c r="BM184" i="1" s="1"/>
  <c r="BK168" i="1"/>
  <c r="BL168" i="1"/>
  <c r="BM168" i="1" s="1"/>
  <c r="BK160" i="1"/>
  <c r="BL160" i="1"/>
  <c r="BM160" i="1" s="1"/>
  <c r="BK152" i="1"/>
  <c r="BL152" i="1"/>
  <c r="BM152" i="1" s="1"/>
  <c r="BK136" i="1"/>
  <c r="BL136" i="1"/>
  <c r="BM136" i="1" s="1"/>
  <c r="BK128" i="1"/>
  <c r="BL128" i="1"/>
  <c r="BM128" i="1" s="1"/>
  <c r="BK112" i="1"/>
  <c r="BL112" i="1"/>
  <c r="BM112" i="1" s="1"/>
  <c r="IM112" i="1" s="1"/>
  <c r="BK96" i="1"/>
  <c r="BL96" i="1"/>
  <c r="BM96" i="1" s="1"/>
  <c r="BK56" i="1"/>
  <c r="BL56" i="1"/>
  <c r="BM56" i="1" s="1"/>
  <c r="IM56" i="1" s="1"/>
  <c r="BK24" i="1"/>
  <c r="BL24" i="1"/>
  <c r="BM24" i="1" s="1"/>
  <c r="IM24" i="1" s="1"/>
  <c r="BB238" i="1"/>
  <c r="BC238" i="1"/>
  <c r="BD238" i="1" s="1"/>
  <c r="BB226" i="1"/>
  <c r="BC226" i="1"/>
  <c r="BD226" i="1" s="1"/>
  <c r="BB206" i="1"/>
  <c r="BC206" i="1"/>
  <c r="BD206" i="1" s="1"/>
  <c r="AZ50" i="1"/>
  <c r="BC50" i="1"/>
  <c r="BD50" i="1" s="1"/>
  <c r="BI118" i="1"/>
  <c r="BL118" i="1"/>
  <c r="BM118" i="1" s="1"/>
  <c r="BI46" i="1"/>
  <c r="BL46" i="1"/>
  <c r="BM46" i="1" s="1"/>
  <c r="IM46" i="1" s="1"/>
  <c r="BA243" i="1"/>
  <c r="BC243" i="1"/>
  <c r="BD243" i="1" s="1"/>
  <c r="BB239" i="1"/>
  <c r="BC239" i="1"/>
  <c r="BD239" i="1" s="1"/>
  <c r="AZ235" i="1"/>
  <c r="BC235" i="1"/>
  <c r="BD235" i="1" s="1"/>
  <c r="AZ231" i="1"/>
  <c r="BC231" i="1"/>
  <c r="BD231" i="1" s="1"/>
  <c r="BA227" i="1"/>
  <c r="BC227" i="1"/>
  <c r="BD227" i="1" s="1"/>
  <c r="BB223" i="1"/>
  <c r="BC223" i="1"/>
  <c r="BD223" i="1" s="1"/>
  <c r="AZ219" i="1"/>
  <c r="BC219" i="1"/>
  <c r="BD219" i="1" s="1"/>
  <c r="AZ215" i="1"/>
  <c r="BC215" i="1"/>
  <c r="BD215" i="1" s="1"/>
  <c r="BA211" i="1"/>
  <c r="BC211" i="1"/>
  <c r="BD211" i="1" s="1"/>
  <c r="BB207" i="1"/>
  <c r="BC207" i="1"/>
  <c r="BD207" i="1" s="1"/>
  <c r="AZ203" i="1"/>
  <c r="BC203" i="1"/>
  <c r="BD203" i="1" s="1"/>
  <c r="AZ199" i="1"/>
  <c r="BC199" i="1"/>
  <c r="BD199" i="1" s="1"/>
  <c r="AZ195" i="1"/>
  <c r="BC195" i="1"/>
  <c r="BD195" i="1" s="1"/>
  <c r="AZ187" i="1"/>
  <c r="BC187" i="1"/>
  <c r="BD187" i="1" s="1"/>
  <c r="AZ183" i="1"/>
  <c r="BC183" i="1"/>
  <c r="BD183" i="1" s="1"/>
  <c r="AZ179" i="1"/>
  <c r="BC179" i="1"/>
  <c r="BD179" i="1" s="1"/>
  <c r="AZ171" i="1"/>
  <c r="BC171" i="1"/>
  <c r="BD171" i="1" s="1"/>
  <c r="AZ167" i="1"/>
  <c r="BC167" i="1"/>
  <c r="BD167" i="1" s="1"/>
  <c r="AZ163" i="1"/>
  <c r="BC163" i="1"/>
  <c r="BD163" i="1" s="1"/>
  <c r="AZ155" i="1"/>
  <c r="BC155" i="1"/>
  <c r="BD155" i="1" s="1"/>
  <c r="AZ151" i="1"/>
  <c r="BC151" i="1"/>
  <c r="BD151" i="1" s="1"/>
  <c r="AZ147" i="1"/>
  <c r="BC147" i="1"/>
  <c r="BD147" i="1" s="1"/>
  <c r="AZ139" i="1"/>
  <c r="BC139" i="1"/>
  <c r="BD139" i="1" s="1"/>
  <c r="AZ135" i="1"/>
  <c r="BC135" i="1"/>
  <c r="BD135" i="1" s="1"/>
  <c r="AZ131" i="1"/>
  <c r="BC131" i="1"/>
  <c r="BD131" i="1" s="1"/>
  <c r="BA111" i="1"/>
  <c r="BC111" i="1"/>
  <c r="BD111" i="1" s="1"/>
  <c r="IM111" i="1" s="1"/>
  <c r="BA103" i="1"/>
  <c r="BC103" i="1"/>
  <c r="BD103" i="1" s="1"/>
  <c r="BA95" i="1"/>
  <c r="BC95" i="1"/>
  <c r="BD95" i="1" s="1"/>
  <c r="IM95" i="1" s="1"/>
  <c r="BA71" i="1"/>
  <c r="BC71" i="1"/>
  <c r="BD71" i="1" s="1"/>
  <c r="IM71" i="1" s="1"/>
  <c r="BA55" i="1"/>
  <c r="BC55" i="1"/>
  <c r="BD55" i="1" s="1"/>
  <c r="BA39" i="1"/>
  <c r="BC39" i="1"/>
  <c r="BD39" i="1" s="1"/>
  <c r="BJ195" i="1"/>
  <c r="BL195" i="1"/>
  <c r="BM195" i="1" s="1"/>
  <c r="BJ171" i="1"/>
  <c r="BL171" i="1"/>
  <c r="BM171" i="1" s="1"/>
  <c r="BJ163" i="1"/>
  <c r="BL163" i="1"/>
  <c r="BM163" i="1" s="1"/>
  <c r="BJ131" i="1"/>
  <c r="BL131" i="1"/>
  <c r="BM131" i="1" s="1"/>
  <c r="BJ107" i="1"/>
  <c r="BL107" i="1"/>
  <c r="BM107" i="1" s="1"/>
  <c r="BJ91" i="1"/>
  <c r="BL91" i="1"/>
  <c r="BM91" i="1" s="1"/>
  <c r="IM91" i="1" s="1"/>
  <c r="BJ67" i="1"/>
  <c r="BL67" i="1"/>
  <c r="BM67" i="1" s="1"/>
  <c r="IM67" i="1" s="1"/>
  <c r="BJ35" i="1"/>
  <c r="BL35" i="1"/>
  <c r="BM35" i="1" s="1"/>
  <c r="BB234" i="1"/>
  <c r="BC234" i="1"/>
  <c r="BD234" i="1" s="1"/>
  <c r="BB218" i="1"/>
  <c r="BC218" i="1"/>
  <c r="BD218" i="1" s="1"/>
  <c r="BB210" i="1"/>
  <c r="BC210" i="1"/>
  <c r="BD210" i="1" s="1"/>
  <c r="AZ122" i="1"/>
  <c r="BC122" i="1"/>
  <c r="BD122" i="1" s="1"/>
  <c r="AZ18" i="1"/>
  <c r="BC18" i="1"/>
  <c r="BD18" i="1" s="1"/>
  <c r="BK218" i="1"/>
  <c r="BL218" i="1"/>
  <c r="BM218" i="1" s="1"/>
  <c r="BI142" i="1"/>
  <c r="BL142" i="1"/>
  <c r="BM142" i="1" s="1"/>
  <c r="BI14" i="1"/>
  <c r="BL14" i="1"/>
  <c r="BM14" i="1" s="1"/>
  <c r="IM14" i="1" s="1"/>
  <c r="BA241" i="1"/>
  <c r="BC241" i="1"/>
  <c r="BD241" i="1" s="1"/>
  <c r="BA237" i="1"/>
  <c r="BC237" i="1"/>
  <c r="BD237" i="1" s="1"/>
  <c r="BA233" i="1"/>
  <c r="BC233" i="1"/>
  <c r="BD233" i="1" s="1"/>
  <c r="BA229" i="1"/>
  <c r="BC229" i="1"/>
  <c r="BD229" i="1" s="1"/>
  <c r="BA225" i="1"/>
  <c r="BC225" i="1"/>
  <c r="BD225" i="1" s="1"/>
  <c r="BA221" i="1"/>
  <c r="BC221" i="1"/>
  <c r="BD221" i="1" s="1"/>
  <c r="BA217" i="1"/>
  <c r="BC217" i="1"/>
  <c r="BD217" i="1" s="1"/>
  <c r="BA213" i="1"/>
  <c r="BC213" i="1"/>
  <c r="BD213" i="1" s="1"/>
  <c r="BA209" i="1"/>
  <c r="BC209" i="1"/>
  <c r="BD209" i="1" s="1"/>
  <c r="BA205" i="1"/>
  <c r="BC205" i="1"/>
  <c r="BD205" i="1" s="1"/>
  <c r="BA201" i="1"/>
  <c r="BC201" i="1"/>
  <c r="BD201" i="1" s="1"/>
  <c r="BB189" i="1"/>
  <c r="BC189" i="1"/>
  <c r="BD189" i="1" s="1"/>
  <c r="BB173" i="1"/>
  <c r="BC173" i="1"/>
  <c r="BD173" i="1" s="1"/>
  <c r="BB157" i="1"/>
  <c r="BC157" i="1"/>
  <c r="BD157" i="1" s="1"/>
  <c r="BB141" i="1"/>
  <c r="BC141" i="1"/>
  <c r="BD141" i="1" s="1"/>
  <c r="BB125" i="1"/>
  <c r="BC125" i="1"/>
  <c r="BD125" i="1" s="1"/>
  <c r="BJ233" i="1"/>
  <c r="BL233" i="1"/>
  <c r="BM233" i="1" s="1"/>
  <c r="BJ229" i="1"/>
  <c r="BL229" i="1"/>
  <c r="BM229" i="1" s="1"/>
  <c r="BJ217" i="1"/>
  <c r="BL217" i="1"/>
  <c r="BM217" i="1" s="1"/>
  <c r="BJ213" i="1"/>
  <c r="BL213" i="1"/>
  <c r="BM213" i="1" s="1"/>
  <c r="BJ201" i="1"/>
  <c r="BL201" i="1"/>
  <c r="BM201" i="1" s="1"/>
  <c r="BI101" i="1"/>
  <c r="BL101" i="1"/>
  <c r="BM101" i="1" s="1"/>
  <c r="IM101" i="1" s="1"/>
  <c r="BI85" i="1"/>
  <c r="BL85" i="1"/>
  <c r="BM85" i="1" s="1"/>
  <c r="IM85" i="1" s="1"/>
  <c r="AS8" i="1"/>
  <c r="AT8" i="1"/>
  <c r="AU8" i="1" s="1"/>
  <c r="AR241" i="1"/>
  <c r="AT241" i="1"/>
  <c r="AU241" i="1" s="1"/>
  <c r="AR237" i="1"/>
  <c r="AT237" i="1"/>
  <c r="AU237" i="1" s="1"/>
  <c r="AR233" i="1"/>
  <c r="AT233" i="1"/>
  <c r="AU233" i="1" s="1"/>
  <c r="AR229" i="1"/>
  <c r="AT229" i="1"/>
  <c r="AU229" i="1" s="1"/>
  <c r="AR225" i="1"/>
  <c r="AT225" i="1"/>
  <c r="AU225" i="1" s="1"/>
  <c r="AR221" i="1"/>
  <c r="AT221" i="1"/>
  <c r="AU221" i="1" s="1"/>
  <c r="AR217" i="1"/>
  <c r="AT217" i="1"/>
  <c r="AU217" i="1" s="1"/>
  <c r="AR213" i="1"/>
  <c r="AT213" i="1"/>
  <c r="AU213" i="1" s="1"/>
  <c r="AR209" i="1"/>
  <c r="AT209" i="1"/>
  <c r="AU209" i="1" s="1"/>
  <c r="AR205" i="1"/>
  <c r="AT205" i="1"/>
  <c r="AU205" i="1" s="1"/>
  <c r="AR201" i="1"/>
  <c r="AT201" i="1"/>
  <c r="AU201" i="1" s="1"/>
  <c r="AR197" i="1"/>
  <c r="AT197" i="1"/>
  <c r="AU197" i="1" s="1"/>
  <c r="AQ193" i="1"/>
  <c r="AT193" i="1"/>
  <c r="AU193" i="1" s="1"/>
  <c r="AQ189" i="1"/>
  <c r="AT189" i="1"/>
  <c r="AU189" i="1" s="1"/>
  <c r="AQ185" i="1"/>
  <c r="AT185" i="1"/>
  <c r="AU185" i="1" s="1"/>
  <c r="IM185" i="1" s="1"/>
  <c r="AQ181" i="1"/>
  <c r="AT181" i="1"/>
  <c r="AU181" i="1" s="1"/>
  <c r="AQ177" i="1"/>
  <c r="AT177" i="1"/>
  <c r="AU177" i="1" s="1"/>
  <c r="AQ173" i="1"/>
  <c r="AT173" i="1"/>
  <c r="AU173" i="1" s="1"/>
  <c r="AQ169" i="1"/>
  <c r="AT169" i="1"/>
  <c r="AU169" i="1" s="1"/>
  <c r="IM169" i="1" s="1"/>
  <c r="AQ165" i="1"/>
  <c r="AT165" i="1"/>
  <c r="AU165" i="1" s="1"/>
  <c r="AQ161" i="1"/>
  <c r="AT161" i="1"/>
  <c r="AU161" i="1" s="1"/>
  <c r="AQ157" i="1"/>
  <c r="AT157" i="1"/>
  <c r="AU157" i="1" s="1"/>
  <c r="AQ153" i="1"/>
  <c r="AT153" i="1"/>
  <c r="AU153" i="1" s="1"/>
  <c r="AQ149" i="1"/>
  <c r="AT149" i="1"/>
  <c r="AU149" i="1" s="1"/>
  <c r="AQ145" i="1"/>
  <c r="AT145" i="1"/>
  <c r="AU145" i="1" s="1"/>
  <c r="AQ141" i="1"/>
  <c r="AT141" i="1"/>
  <c r="AU141" i="1" s="1"/>
  <c r="IM141" i="1" s="1"/>
  <c r="AQ137" i="1"/>
  <c r="AT137" i="1"/>
  <c r="AU137" i="1" s="1"/>
  <c r="AQ133" i="1"/>
  <c r="AT133" i="1"/>
  <c r="AU133" i="1" s="1"/>
  <c r="AQ129" i="1"/>
  <c r="AT129" i="1"/>
  <c r="AU129" i="1" s="1"/>
  <c r="AQ125" i="1"/>
  <c r="AT125" i="1"/>
  <c r="AU125" i="1" s="1"/>
  <c r="IM125" i="1" s="1"/>
  <c r="AQ240" i="1"/>
  <c r="AT240" i="1"/>
  <c r="AU240" i="1" s="1"/>
  <c r="AQ236" i="1"/>
  <c r="AT236" i="1"/>
  <c r="AU236" i="1" s="1"/>
  <c r="AQ232" i="1"/>
  <c r="AT232" i="1"/>
  <c r="AU232" i="1" s="1"/>
  <c r="AQ228" i="1"/>
  <c r="AT228" i="1"/>
  <c r="AU228" i="1" s="1"/>
  <c r="AQ224" i="1"/>
  <c r="AT224" i="1"/>
  <c r="AU224" i="1" s="1"/>
  <c r="AQ220" i="1"/>
  <c r="AT220" i="1"/>
  <c r="AU220" i="1" s="1"/>
  <c r="AQ216" i="1"/>
  <c r="AT216" i="1"/>
  <c r="AU216" i="1" s="1"/>
  <c r="AQ212" i="1"/>
  <c r="AT212" i="1"/>
  <c r="AU212" i="1" s="1"/>
  <c r="AQ208" i="1"/>
  <c r="AT208" i="1"/>
  <c r="AU208" i="1" s="1"/>
  <c r="AQ204" i="1"/>
  <c r="AT204" i="1"/>
  <c r="AU204" i="1" s="1"/>
  <c r="AQ200" i="1"/>
  <c r="AT200" i="1"/>
  <c r="AU200" i="1" s="1"/>
  <c r="AQ196" i="1"/>
  <c r="AT196" i="1"/>
  <c r="AU196" i="1" s="1"/>
  <c r="AQ243" i="1"/>
  <c r="AT243" i="1"/>
  <c r="AU243" i="1" s="1"/>
  <c r="AQ235" i="1"/>
  <c r="AT235" i="1"/>
  <c r="AU235" i="1" s="1"/>
  <c r="AQ227" i="1"/>
  <c r="AT227" i="1"/>
  <c r="AU227" i="1" s="1"/>
  <c r="AQ219" i="1"/>
  <c r="AT219" i="1"/>
  <c r="AU219" i="1" s="1"/>
  <c r="AQ211" i="1"/>
  <c r="AT211" i="1"/>
  <c r="AU211" i="1" s="1"/>
  <c r="AQ203" i="1"/>
  <c r="AT203" i="1"/>
  <c r="AU203" i="1" s="1"/>
  <c r="AQ191" i="1"/>
  <c r="AT191" i="1"/>
  <c r="AU191" i="1" s="1"/>
  <c r="AQ183" i="1"/>
  <c r="AT183" i="1"/>
  <c r="AU183" i="1" s="1"/>
  <c r="AQ175" i="1"/>
  <c r="AT175" i="1"/>
  <c r="AU175" i="1" s="1"/>
  <c r="AQ167" i="1"/>
  <c r="AT167" i="1"/>
  <c r="AU167" i="1" s="1"/>
  <c r="AQ159" i="1"/>
  <c r="AT159" i="1"/>
  <c r="AU159" i="1" s="1"/>
  <c r="AQ151" i="1"/>
  <c r="AT151" i="1"/>
  <c r="AU151" i="1" s="1"/>
  <c r="AQ143" i="1"/>
  <c r="AT143" i="1"/>
  <c r="AU143" i="1" s="1"/>
  <c r="AQ135" i="1"/>
  <c r="AT135" i="1"/>
  <c r="AU135" i="1" s="1"/>
  <c r="AQ123" i="1"/>
  <c r="AT123" i="1"/>
  <c r="AU123" i="1" s="1"/>
  <c r="AR87" i="1"/>
  <c r="AT87" i="1"/>
  <c r="AU87" i="1" s="1"/>
  <c r="AQ239" i="1"/>
  <c r="AT239" i="1"/>
  <c r="AU239" i="1" s="1"/>
  <c r="AQ231" i="1"/>
  <c r="AT231" i="1"/>
  <c r="AU231" i="1" s="1"/>
  <c r="AQ223" i="1"/>
  <c r="AT223" i="1"/>
  <c r="AU223" i="1" s="1"/>
  <c r="AQ215" i="1"/>
  <c r="AT215" i="1"/>
  <c r="AU215" i="1" s="1"/>
  <c r="AS207" i="1"/>
  <c r="AT207" i="1"/>
  <c r="AU207" i="1" s="1"/>
  <c r="AQ199" i="1"/>
  <c r="AT199" i="1"/>
  <c r="AU199" i="1" s="1"/>
  <c r="AQ195" i="1"/>
  <c r="AT195" i="1"/>
  <c r="AU195" i="1" s="1"/>
  <c r="AQ187" i="1"/>
  <c r="AT187" i="1"/>
  <c r="AU187" i="1" s="1"/>
  <c r="AQ179" i="1"/>
  <c r="AT179" i="1"/>
  <c r="AU179" i="1" s="1"/>
  <c r="AQ171" i="1"/>
  <c r="AT171" i="1"/>
  <c r="AU171" i="1" s="1"/>
  <c r="AQ163" i="1"/>
  <c r="AT163" i="1"/>
  <c r="AU163" i="1" s="1"/>
  <c r="AQ155" i="1"/>
  <c r="AT155" i="1"/>
  <c r="AU155" i="1" s="1"/>
  <c r="AQ147" i="1"/>
  <c r="AT147" i="1"/>
  <c r="AU147" i="1" s="1"/>
  <c r="AQ139" i="1"/>
  <c r="AT139" i="1"/>
  <c r="AU139" i="1" s="1"/>
  <c r="AQ131" i="1"/>
  <c r="AT131" i="1"/>
  <c r="AU131" i="1" s="1"/>
  <c r="AQ127" i="1"/>
  <c r="AT127" i="1"/>
  <c r="AU127" i="1" s="1"/>
  <c r="AR119" i="1"/>
  <c r="AT119" i="1"/>
  <c r="AU119" i="1" s="1"/>
  <c r="AR55" i="1"/>
  <c r="AT55" i="1"/>
  <c r="AU55" i="1" s="1"/>
  <c r="AR23" i="1"/>
  <c r="AT23" i="1"/>
  <c r="AU23" i="1" s="1"/>
  <c r="AS242" i="1"/>
  <c r="AT242" i="1"/>
  <c r="AU242" i="1" s="1"/>
  <c r="AS238" i="1"/>
  <c r="AT238" i="1"/>
  <c r="AU238" i="1" s="1"/>
  <c r="AS234" i="1"/>
  <c r="AT234" i="1"/>
  <c r="AU234" i="1" s="1"/>
  <c r="AS230" i="1"/>
  <c r="AT230" i="1"/>
  <c r="AU230" i="1" s="1"/>
  <c r="AS226" i="1"/>
  <c r="AT226" i="1"/>
  <c r="AU226" i="1" s="1"/>
  <c r="AS222" i="1"/>
  <c r="AT222" i="1"/>
  <c r="AU222" i="1" s="1"/>
  <c r="AS218" i="1"/>
  <c r="AT218" i="1"/>
  <c r="AU218" i="1" s="1"/>
  <c r="AS214" i="1"/>
  <c r="AT214" i="1"/>
  <c r="AU214" i="1" s="1"/>
  <c r="AS210" i="1"/>
  <c r="AT210" i="1"/>
  <c r="AU210" i="1" s="1"/>
  <c r="AS206" i="1"/>
  <c r="AT206" i="1"/>
  <c r="AU206" i="1" s="1"/>
  <c r="AS202" i="1"/>
  <c r="AT202" i="1"/>
  <c r="AU202" i="1" s="1"/>
  <c r="AS198" i="1"/>
  <c r="AT198" i="1"/>
  <c r="AU198" i="1" s="1"/>
  <c r="AS194" i="1"/>
  <c r="AT194" i="1"/>
  <c r="AU194" i="1" s="1"/>
  <c r="AS190" i="1"/>
  <c r="AT190" i="1"/>
  <c r="AU190" i="1" s="1"/>
  <c r="AS186" i="1"/>
  <c r="AT186" i="1"/>
  <c r="AU186" i="1" s="1"/>
  <c r="AS182" i="1"/>
  <c r="AT182" i="1"/>
  <c r="AU182" i="1" s="1"/>
  <c r="AS178" i="1"/>
  <c r="AT178" i="1"/>
  <c r="AU178" i="1" s="1"/>
  <c r="AS174" i="1"/>
  <c r="AT174" i="1"/>
  <c r="AU174" i="1" s="1"/>
  <c r="AS170" i="1"/>
  <c r="AT170" i="1"/>
  <c r="AU170" i="1" s="1"/>
  <c r="AS166" i="1"/>
  <c r="AT166" i="1"/>
  <c r="AU166" i="1" s="1"/>
  <c r="AS162" i="1"/>
  <c r="AT162" i="1"/>
  <c r="AU162" i="1" s="1"/>
  <c r="AS158" i="1"/>
  <c r="AT158" i="1"/>
  <c r="AU158" i="1" s="1"/>
  <c r="AS154" i="1"/>
  <c r="AT154" i="1"/>
  <c r="AU154" i="1" s="1"/>
  <c r="AS150" i="1"/>
  <c r="AT150" i="1"/>
  <c r="AU150" i="1" s="1"/>
  <c r="AS146" i="1"/>
  <c r="AT146" i="1"/>
  <c r="AU146" i="1" s="1"/>
  <c r="AS142" i="1"/>
  <c r="AT142" i="1"/>
  <c r="AU142" i="1" s="1"/>
  <c r="AS138" i="1"/>
  <c r="AT138" i="1"/>
  <c r="AU138" i="1" s="1"/>
  <c r="AS134" i="1"/>
  <c r="AT134" i="1"/>
  <c r="AU134" i="1" s="1"/>
  <c r="AS130" i="1"/>
  <c r="AT130" i="1"/>
  <c r="AU130" i="1" s="1"/>
  <c r="AS126" i="1"/>
  <c r="AT126" i="1"/>
  <c r="AU126" i="1" s="1"/>
  <c r="AQ118" i="1"/>
  <c r="AT118" i="1"/>
  <c r="AU118" i="1" s="1"/>
  <c r="AQ98" i="1"/>
  <c r="AT98" i="1"/>
  <c r="AU98" i="1" s="1"/>
  <c r="AQ86" i="1"/>
  <c r="AT86" i="1"/>
  <c r="AU86" i="1" s="1"/>
  <c r="AQ66" i="1"/>
  <c r="AT66" i="1"/>
  <c r="AU66" i="1" s="1"/>
  <c r="AQ54" i="1"/>
  <c r="AT54" i="1"/>
  <c r="AU54" i="1" s="1"/>
  <c r="AQ34" i="1"/>
  <c r="AT34" i="1"/>
  <c r="AU34" i="1" s="1"/>
  <c r="AQ22" i="1"/>
  <c r="AT22" i="1"/>
  <c r="AU22" i="1" s="1"/>
  <c r="AH242" i="1"/>
  <c r="AK242" i="1"/>
  <c r="AL242" i="1" s="1"/>
  <c r="AH230" i="1"/>
  <c r="AK230" i="1"/>
  <c r="AL230" i="1" s="1"/>
  <c r="AI222" i="1"/>
  <c r="AK222" i="1"/>
  <c r="AL222" i="1" s="1"/>
  <c r="AI214" i="1"/>
  <c r="AK214" i="1"/>
  <c r="AL214" i="1" s="1"/>
  <c r="AJ202" i="1"/>
  <c r="AK202" i="1"/>
  <c r="AL202" i="1" s="1"/>
  <c r="AJ194" i="1"/>
  <c r="AK194" i="1"/>
  <c r="AL194" i="1" s="1"/>
  <c r="AJ186" i="1"/>
  <c r="AK186" i="1"/>
  <c r="AL186" i="1" s="1"/>
  <c r="AJ138" i="1"/>
  <c r="AK138" i="1"/>
  <c r="AL138" i="1" s="1"/>
  <c r="AJ130" i="1"/>
  <c r="AK130" i="1"/>
  <c r="AL130" i="1" s="1"/>
  <c r="AH54" i="1"/>
  <c r="AK54" i="1"/>
  <c r="AL54" i="1" s="1"/>
  <c r="AH8" i="1"/>
  <c r="AK8" i="1"/>
  <c r="AL8" i="1" s="1"/>
  <c r="AJ240" i="1"/>
  <c r="AK240" i="1"/>
  <c r="AL240" i="1" s="1"/>
  <c r="AJ236" i="1"/>
  <c r="AK236" i="1"/>
  <c r="AL236" i="1" s="1"/>
  <c r="AJ232" i="1"/>
  <c r="AK232" i="1"/>
  <c r="AL232" i="1" s="1"/>
  <c r="AJ228" i="1"/>
  <c r="AK228" i="1"/>
  <c r="AL228" i="1" s="1"/>
  <c r="AJ224" i="1"/>
  <c r="AK224" i="1"/>
  <c r="AL224" i="1" s="1"/>
  <c r="AH220" i="1"/>
  <c r="AK220" i="1"/>
  <c r="AL220" i="1" s="1"/>
  <c r="AI216" i="1"/>
  <c r="AK216" i="1"/>
  <c r="AL216" i="1" s="1"/>
  <c r="AJ212" i="1"/>
  <c r="AK212" i="1"/>
  <c r="AL212" i="1" s="1"/>
  <c r="AJ208" i="1"/>
  <c r="AK208" i="1"/>
  <c r="AL208" i="1" s="1"/>
  <c r="AJ204" i="1"/>
  <c r="AK204" i="1"/>
  <c r="AL204" i="1" s="1"/>
  <c r="AJ200" i="1"/>
  <c r="AK200" i="1"/>
  <c r="AL200" i="1" s="1"/>
  <c r="AJ196" i="1"/>
  <c r="AK196" i="1"/>
  <c r="AL196" i="1" s="1"/>
  <c r="AJ192" i="1"/>
  <c r="AK192" i="1"/>
  <c r="AL192" i="1" s="1"/>
  <c r="AJ188" i="1"/>
  <c r="AK188" i="1"/>
  <c r="AL188" i="1" s="1"/>
  <c r="AJ184" i="1"/>
  <c r="AK184" i="1"/>
  <c r="AL184" i="1" s="1"/>
  <c r="AJ180" i="1"/>
  <c r="AK180" i="1"/>
  <c r="AL180" i="1" s="1"/>
  <c r="AJ176" i="1"/>
  <c r="AK176" i="1"/>
  <c r="AL176" i="1" s="1"/>
  <c r="AJ172" i="1"/>
  <c r="AK172" i="1"/>
  <c r="AL172" i="1" s="1"/>
  <c r="AJ168" i="1"/>
  <c r="AK168" i="1"/>
  <c r="AL168" i="1" s="1"/>
  <c r="IM168" i="1" s="1"/>
  <c r="AJ164" i="1"/>
  <c r="AK164" i="1"/>
  <c r="AL164" i="1" s="1"/>
  <c r="AJ160" i="1"/>
  <c r="AK160" i="1"/>
  <c r="AL160" i="1" s="1"/>
  <c r="AJ156" i="1"/>
  <c r="AK156" i="1"/>
  <c r="AL156" i="1" s="1"/>
  <c r="AJ152" i="1"/>
  <c r="AK152" i="1"/>
  <c r="AL152" i="1" s="1"/>
  <c r="AJ148" i="1"/>
  <c r="AK148" i="1"/>
  <c r="AL148" i="1" s="1"/>
  <c r="AJ144" i="1"/>
  <c r="AK144" i="1"/>
  <c r="AL144" i="1" s="1"/>
  <c r="AJ140" i="1"/>
  <c r="AK140" i="1"/>
  <c r="AL140" i="1" s="1"/>
  <c r="AJ136" i="1"/>
  <c r="AK136" i="1"/>
  <c r="AL136" i="1" s="1"/>
  <c r="AJ132" i="1"/>
  <c r="AK132" i="1"/>
  <c r="AL132" i="1" s="1"/>
  <c r="AJ128" i="1"/>
  <c r="AK128" i="1"/>
  <c r="AL128" i="1" s="1"/>
  <c r="AJ108" i="1"/>
  <c r="AK108" i="1"/>
  <c r="AL108" i="1" s="1"/>
  <c r="AJ76" i="1"/>
  <c r="AK76" i="1"/>
  <c r="AL76" i="1" s="1"/>
  <c r="AJ44" i="1"/>
  <c r="AK44" i="1"/>
  <c r="AL44" i="1" s="1"/>
  <c r="IM44" i="1" s="1"/>
  <c r="AJ12" i="1"/>
  <c r="AK12" i="1"/>
  <c r="AL12" i="1" s="1"/>
  <c r="AI243" i="1"/>
  <c r="AK243" i="1"/>
  <c r="AL243" i="1" s="1"/>
  <c r="AI239" i="1"/>
  <c r="AK239" i="1"/>
  <c r="AL239" i="1" s="1"/>
  <c r="AI235" i="1"/>
  <c r="AK235" i="1"/>
  <c r="AL235" i="1" s="1"/>
  <c r="AI231" i="1"/>
  <c r="AK231" i="1"/>
  <c r="AL231" i="1" s="1"/>
  <c r="AI227" i="1"/>
  <c r="AK227" i="1"/>
  <c r="AL227" i="1" s="1"/>
  <c r="AI223" i="1"/>
  <c r="AK223" i="1"/>
  <c r="AL223" i="1" s="1"/>
  <c r="AJ219" i="1"/>
  <c r="AK219" i="1"/>
  <c r="AL219" i="1" s="1"/>
  <c r="AJ215" i="1"/>
  <c r="AK215" i="1"/>
  <c r="AL215" i="1" s="1"/>
  <c r="AJ211" i="1"/>
  <c r="AK211" i="1"/>
  <c r="AL211" i="1" s="1"/>
  <c r="AH203" i="1"/>
  <c r="AK203" i="1"/>
  <c r="AL203" i="1" s="1"/>
  <c r="AH195" i="1"/>
  <c r="AK195" i="1"/>
  <c r="AL195" i="1" s="1"/>
  <c r="AH187" i="1"/>
  <c r="AK187" i="1"/>
  <c r="AL187" i="1" s="1"/>
  <c r="AH179" i="1"/>
  <c r="AK179" i="1"/>
  <c r="AL179" i="1" s="1"/>
  <c r="AH171" i="1"/>
  <c r="AK171" i="1"/>
  <c r="AL171" i="1" s="1"/>
  <c r="AH163" i="1"/>
  <c r="AK163" i="1"/>
  <c r="AL163" i="1" s="1"/>
  <c r="AH155" i="1"/>
  <c r="AK155" i="1"/>
  <c r="AL155" i="1" s="1"/>
  <c r="AH147" i="1"/>
  <c r="AK147" i="1"/>
  <c r="AL147" i="1" s="1"/>
  <c r="AH139" i="1"/>
  <c r="AK139" i="1"/>
  <c r="AL139" i="1" s="1"/>
  <c r="AH131" i="1"/>
  <c r="AK131" i="1"/>
  <c r="AL131" i="1" s="1"/>
  <c r="AI119" i="1"/>
  <c r="AK119" i="1"/>
  <c r="AL119" i="1" s="1"/>
  <c r="AI107" i="1"/>
  <c r="AK107" i="1"/>
  <c r="AL107" i="1" s="1"/>
  <c r="IM107" i="1" s="1"/>
  <c r="AI87" i="1"/>
  <c r="AK87" i="1"/>
  <c r="AL87" i="1" s="1"/>
  <c r="IM87" i="1" s="1"/>
  <c r="AI75" i="1"/>
  <c r="AK75" i="1"/>
  <c r="AL75" i="1" s="1"/>
  <c r="AI55" i="1"/>
  <c r="AK55" i="1"/>
  <c r="AL55" i="1" s="1"/>
  <c r="AI43" i="1"/>
  <c r="AK43" i="1"/>
  <c r="AL43" i="1" s="1"/>
  <c r="AI23" i="1"/>
  <c r="AK23" i="1"/>
  <c r="AL23" i="1" s="1"/>
  <c r="AI9" i="1"/>
  <c r="AK9" i="1"/>
  <c r="AL9" i="1" s="1"/>
  <c r="IM9" i="1" s="1"/>
  <c r="AH238" i="1"/>
  <c r="AK238" i="1"/>
  <c r="AL238" i="1" s="1"/>
  <c r="AH226" i="1"/>
  <c r="AK226" i="1"/>
  <c r="AL226" i="1" s="1"/>
  <c r="AJ162" i="1"/>
  <c r="AK162" i="1"/>
  <c r="AL162" i="1" s="1"/>
  <c r="AJ146" i="1"/>
  <c r="AK146" i="1"/>
  <c r="AL146" i="1" s="1"/>
  <c r="AH118" i="1"/>
  <c r="AK118" i="1"/>
  <c r="AL118" i="1" s="1"/>
  <c r="AH98" i="1"/>
  <c r="AK98" i="1"/>
  <c r="AL98" i="1" s="1"/>
  <c r="AH82" i="1"/>
  <c r="AK82" i="1"/>
  <c r="AL82" i="1" s="1"/>
  <c r="AH50" i="1"/>
  <c r="AK50" i="1"/>
  <c r="AL50" i="1" s="1"/>
  <c r="AH34" i="1"/>
  <c r="AK34" i="1"/>
  <c r="AL34" i="1" s="1"/>
  <c r="AH22" i="1"/>
  <c r="AK22" i="1"/>
  <c r="AL22" i="1" s="1"/>
  <c r="AH18" i="1"/>
  <c r="AK18" i="1"/>
  <c r="AL18" i="1" s="1"/>
  <c r="AH234" i="1"/>
  <c r="AK234" i="1"/>
  <c r="AL234" i="1" s="1"/>
  <c r="AI218" i="1"/>
  <c r="AK218" i="1"/>
  <c r="AL218" i="1" s="1"/>
  <c r="AI210" i="1"/>
  <c r="AK210" i="1"/>
  <c r="AL210" i="1" s="1"/>
  <c r="AJ178" i="1"/>
  <c r="AK178" i="1"/>
  <c r="AL178" i="1" s="1"/>
  <c r="AJ170" i="1"/>
  <c r="AK170" i="1"/>
  <c r="AL170" i="1" s="1"/>
  <c r="AJ154" i="1"/>
  <c r="AK154" i="1"/>
  <c r="AL154" i="1" s="1"/>
  <c r="AH114" i="1"/>
  <c r="AK114" i="1"/>
  <c r="AL114" i="1" s="1"/>
  <c r="AH86" i="1"/>
  <c r="AK86" i="1"/>
  <c r="AL86" i="1" s="1"/>
  <c r="AH66" i="1"/>
  <c r="AK66" i="1"/>
  <c r="AL66" i="1" s="1"/>
  <c r="AJ241" i="1"/>
  <c r="AK241" i="1"/>
  <c r="AL241" i="1" s="1"/>
  <c r="AJ233" i="1"/>
  <c r="AK233" i="1"/>
  <c r="AL233" i="1" s="1"/>
  <c r="AJ229" i="1"/>
  <c r="AK229" i="1"/>
  <c r="AL229" i="1" s="1"/>
  <c r="AJ225" i="1"/>
  <c r="AK225" i="1"/>
  <c r="AL225" i="1" s="1"/>
  <c r="AJ217" i="1"/>
  <c r="AK217" i="1"/>
  <c r="AL217" i="1" s="1"/>
  <c r="AJ197" i="1"/>
  <c r="AK197" i="1"/>
  <c r="AL197" i="1" s="1"/>
  <c r="AJ189" i="1"/>
  <c r="AK189" i="1"/>
  <c r="AL189" i="1" s="1"/>
  <c r="AJ181" i="1"/>
  <c r="AK181" i="1"/>
  <c r="AL181" i="1" s="1"/>
  <c r="Z231" i="1"/>
  <c r="AB231" i="1"/>
  <c r="AC231" i="1" s="1"/>
  <c r="Z215" i="1"/>
  <c r="AB215" i="1"/>
  <c r="AC215" i="1" s="1"/>
  <c r="Y8" i="1"/>
  <c r="AB8" i="1"/>
  <c r="AC8" i="1" s="1"/>
  <c r="Y234" i="1"/>
  <c r="AB234" i="1"/>
  <c r="AC234" i="1" s="1"/>
  <c r="Y218" i="1"/>
  <c r="AB218" i="1"/>
  <c r="AC218" i="1" s="1"/>
  <c r="Y210" i="1"/>
  <c r="AB210" i="1"/>
  <c r="AC210" i="1" s="1"/>
  <c r="Y18" i="1"/>
  <c r="AB18" i="1"/>
  <c r="AC18" i="1" s="1"/>
  <c r="Z243" i="1"/>
  <c r="AB243" i="1"/>
  <c r="AC243" i="1" s="1"/>
  <c r="Z223" i="1"/>
  <c r="AB223" i="1"/>
  <c r="AC223" i="1" s="1"/>
  <c r="Z211" i="1"/>
  <c r="AB211" i="1"/>
  <c r="AC211" i="1" s="1"/>
  <c r="Y238" i="1"/>
  <c r="AB238" i="1"/>
  <c r="AC238" i="1" s="1"/>
  <c r="Y226" i="1"/>
  <c r="AB226" i="1"/>
  <c r="AC226" i="1" s="1"/>
  <c r="Y237" i="1"/>
  <c r="AB237" i="1"/>
  <c r="AC237" i="1" s="1"/>
  <c r="IM237" i="1" s="1"/>
  <c r="Y225" i="1"/>
  <c r="AB225" i="1"/>
  <c r="AC225" i="1" s="1"/>
  <c r="Y213" i="1"/>
  <c r="AB213" i="1"/>
  <c r="AC213" i="1" s="1"/>
  <c r="Z205" i="1"/>
  <c r="AB205" i="1"/>
  <c r="AC205" i="1" s="1"/>
  <c r="AA197" i="1"/>
  <c r="AB197" i="1"/>
  <c r="AC197" i="1" s="1"/>
  <c r="AA177" i="1"/>
  <c r="AB177" i="1"/>
  <c r="AC177" i="1" s="1"/>
  <c r="AA165" i="1"/>
  <c r="AB165" i="1"/>
  <c r="AC165" i="1" s="1"/>
  <c r="AA145" i="1"/>
  <c r="AB145" i="1"/>
  <c r="AC145" i="1" s="1"/>
  <c r="AA129" i="1"/>
  <c r="AB129" i="1"/>
  <c r="AC129" i="1" s="1"/>
  <c r="Z239" i="1"/>
  <c r="AB239" i="1"/>
  <c r="AC239" i="1" s="1"/>
  <c r="Z235" i="1"/>
  <c r="AB235" i="1"/>
  <c r="AC235" i="1" s="1"/>
  <c r="Z227" i="1"/>
  <c r="AB227" i="1"/>
  <c r="AC227" i="1" s="1"/>
  <c r="Z219" i="1"/>
  <c r="AB219" i="1"/>
  <c r="AC219" i="1" s="1"/>
  <c r="Z207" i="1"/>
  <c r="AB207" i="1"/>
  <c r="AC207" i="1" s="1"/>
  <c r="Y242" i="1"/>
  <c r="AB242" i="1"/>
  <c r="AC242" i="1" s="1"/>
  <c r="Y230" i="1"/>
  <c r="AB230" i="1"/>
  <c r="AC230" i="1" s="1"/>
  <c r="Y222" i="1"/>
  <c r="AB222" i="1"/>
  <c r="AC222" i="1" s="1"/>
  <c r="Y214" i="1"/>
  <c r="AB214" i="1"/>
  <c r="AC214" i="1" s="1"/>
  <c r="Y82" i="1"/>
  <c r="AB82" i="1"/>
  <c r="AC82" i="1" s="1"/>
  <c r="Y241" i="1"/>
  <c r="AB241" i="1"/>
  <c r="AC241" i="1" s="1"/>
  <c r="Y233" i="1"/>
  <c r="AB233" i="1"/>
  <c r="AC233" i="1" s="1"/>
  <c r="Y229" i="1"/>
  <c r="AB229" i="1"/>
  <c r="AC229" i="1" s="1"/>
  <c r="Y221" i="1"/>
  <c r="AB221" i="1"/>
  <c r="AC221" i="1" s="1"/>
  <c r="Y217" i="1"/>
  <c r="AB217" i="1"/>
  <c r="AC217" i="1" s="1"/>
  <c r="Z209" i="1"/>
  <c r="AB209" i="1"/>
  <c r="AC209" i="1" s="1"/>
  <c r="AA193" i="1"/>
  <c r="AB193" i="1"/>
  <c r="AC193" i="1" s="1"/>
  <c r="AA181" i="1"/>
  <c r="AB181" i="1"/>
  <c r="AC181" i="1" s="1"/>
  <c r="AA161" i="1"/>
  <c r="AB161" i="1"/>
  <c r="AC161" i="1" s="1"/>
  <c r="IM161" i="1" s="1"/>
  <c r="AA149" i="1"/>
  <c r="AB149" i="1"/>
  <c r="AC149" i="1" s="1"/>
  <c r="AA133" i="1"/>
  <c r="AB133" i="1"/>
  <c r="AC133" i="1" s="1"/>
  <c r="AA12" i="1"/>
  <c r="AB12" i="1"/>
  <c r="AC12" i="1" s="1"/>
  <c r="AA240" i="1"/>
  <c r="AB240" i="1"/>
  <c r="AC240" i="1" s="1"/>
  <c r="AA236" i="1"/>
  <c r="AB236" i="1"/>
  <c r="AC236" i="1" s="1"/>
  <c r="AA232" i="1"/>
  <c r="AB232" i="1"/>
  <c r="AC232" i="1" s="1"/>
  <c r="AA228" i="1"/>
  <c r="AB228" i="1"/>
  <c r="AC228" i="1" s="1"/>
  <c r="AA224" i="1"/>
  <c r="AB224" i="1"/>
  <c r="AC224" i="1" s="1"/>
  <c r="AA220" i="1"/>
  <c r="AB220" i="1"/>
  <c r="AC220" i="1" s="1"/>
  <c r="AA216" i="1"/>
  <c r="AB216" i="1"/>
  <c r="AC216" i="1" s="1"/>
  <c r="AA212" i="1"/>
  <c r="AB212" i="1"/>
  <c r="AC212" i="1" s="1"/>
  <c r="Z208" i="1"/>
  <c r="AB208" i="1"/>
  <c r="AC208" i="1" s="1"/>
  <c r="Z204" i="1"/>
  <c r="AB204" i="1"/>
  <c r="AC204" i="1" s="1"/>
  <c r="IM204" i="1" s="1"/>
  <c r="Z196" i="1"/>
  <c r="AB196" i="1"/>
  <c r="AC196" i="1" s="1"/>
  <c r="Z192" i="1"/>
  <c r="AB192" i="1"/>
  <c r="AC192" i="1" s="1"/>
  <c r="Z188" i="1"/>
  <c r="AB188" i="1"/>
  <c r="AC188" i="1" s="1"/>
  <c r="Z180" i="1"/>
  <c r="AB180" i="1"/>
  <c r="AC180" i="1" s="1"/>
  <c r="IM180" i="1" s="1"/>
  <c r="Z176" i="1"/>
  <c r="AB176" i="1"/>
  <c r="AC176" i="1" s="1"/>
  <c r="Z172" i="1"/>
  <c r="AB172" i="1"/>
  <c r="AC172" i="1" s="1"/>
  <c r="IM172" i="1" s="1"/>
  <c r="Z164" i="1"/>
  <c r="AB164" i="1"/>
  <c r="AC164" i="1" s="1"/>
  <c r="Z160" i="1"/>
  <c r="AB160" i="1"/>
  <c r="AC160" i="1" s="1"/>
  <c r="Z156" i="1"/>
  <c r="AB156" i="1"/>
  <c r="AC156" i="1" s="1"/>
  <c r="IM156" i="1" s="1"/>
  <c r="Z148" i="1"/>
  <c r="AB148" i="1"/>
  <c r="AC148" i="1" s="1"/>
  <c r="Z144" i="1"/>
  <c r="AB144" i="1"/>
  <c r="AC144" i="1" s="1"/>
  <c r="Z140" i="1"/>
  <c r="AB140" i="1"/>
  <c r="AC140" i="1" s="1"/>
  <c r="IM140" i="1" s="1"/>
  <c r="Z132" i="1"/>
  <c r="AB132" i="1"/>
  <c r="AC132" i="1" s="1"/>
  <c r="IM132" i="1" s="1"/>
  <c r="Z128" i="1"/>
  <c r="AB128" i="1"/>
  <c r="AC128" i="1" s="1"/>
  <c r="Z124" i="1"/>
  <c r="AB124" i="1"/>
  <c r="AC124" i="1" s="1"/>
  <c r="AA92" i="1"/>
  <c r="AB92" i="1"/>
  <c r="AC92" i="1" s="1"/>
  <c r="IM92" i="1" s="1"/>
  <c r="AA76" i="1"/>
  <c r="AB76" i="1"/>
  <c r="AC76" i="1" s="1"/>
  <c r="AA60" i="1"/>
  <c r="AB60" i="1"/>
  <c r="AC60" i="1" s="1"/>
  <c r="AA28" i="1"/>
  <c r="AB28" i="1"/>
  <c r="AC28" i="1" s="1"/>
  <c r="IM28" i="1" s="1"/>
  <c r="P8" i="1"/>
  <c r="S8" i="1"/>
  <c r="T8" i="1" s="1"/>
  <c r="R236" i="1"/>
  <c r="S236" i="1"/>
  <c r="T236" i="1" s="1"/>
  <c r="R224" i="1"/>
  <c r="S224" i="1"/>
  <c r="T224" i="1" s="1"/>
  <c r="R216" i="1"/>
  <c r="S216" i="1"/>
  <c r="T216" i="1" s="1"/>
  <c r="P208" i="1"/>
  <c r="S208" i="1"/>
  <c r="T208" i="1" s="1"/>
  <c r="R60" i="1"/>
  <c r="S60" i="1"/>
  <c r="T60" i="1" s="1"/>
  <c r="Q243" i="1"/>
  <c r="S243" i="1"/>
  <c r="T243" i="1" s="1"/>
  <c r="Q239" i="1"/>
  <c r="S239" i="1"/>
  <c r="T239" i="1" s="1"/>
  <c r="Q235" i="1"/>
  <c r="S235" i="1"/>
  <c r="T235" i="1" s="1"/>
  <c r="Q231" i="1"/>
  <c r="S231" i="1"/>
  <c r="T231" i="1" s="1"/>
  <c r="Q227" i="1"/>
  <c r="S227" i="1"/>
  <c r="T227" i="1" s="1"/>
  <c r="Q223" i="1"/>
  <c r="S223" i="1"/>
  <c r="T223" i="1" s="1"/>
  <c r="Q219" i="1"/>
  <c r="S219" i="1"/>
  <c r="T219" i="1" s="1"/>
  <c r="Q215" i="1"/>
  <c r="S215" i="1"/>
  <c r="T215" i="1" s="1"/>
  <c r="Q211" i="1"/>
  <c r="S211" i="1"/>
  <c r="T211" i="1" s="1"/>
  <c r="Q207" i="1"/>
  <c r="S207" i="1"/>
  <c r="T207" i="1" s="1"/>
  <c r="Q203" i="1"/>
  <c r="S203" i="1"/>
  <c r="T203" i="1" s="1"/>
  <c r="Q199" i="1"/>
  <c r="S199" i="1"/>
  <c r="T199" i="1" s="1"/>
  <c r="Q195" i="1"/>
  <c r="S195" i="1"/>
  <c r="T195" i="1" s="1"/>
  <c r="R191" i="1"/>
  <c r="S191" i="1"/>
  <c r="T191" i="1" s="1"/>
  <c r="R187" i="1"/>
  <c r="S187" i="1"/>
  <c r="T187" i="1" s="1"/>
  <c r="R175" i="1"/>
  <c r="S175" i="1"/>
  <c r="T175" i="1" s="1"/>
  <c r="R171" i="1"/>
  <c r="S171" i="1"/>
  <c r="T171" i="1" s="1"/>
  <c r="R159" i="1"/>
  <c r="S159" i="1"/>
  <c r="T159" i="1" s="1"/>
  <c r="R155" i="1"/>
  <c r="S155" i="1"/>
  <c r="T155" i="1" s="1"/>
  <c r="R143" i="1"/>
  <c r="S143" i="1"/>
  <c r="T143" i="1" s="1"/>
  <c r="R139" i="1"/>
  <c r="S139" i="1"/>
  <c r="T139" i="1" s="1"/>
  <c r="R127" i="1"/>
  <c r="S127" i="1"/>
  <c r="T127" i="1" s="1"/>
  <c r="R123" i="1"/>
  <c r="S123" i="1"/>
  <c r="T123" i="1" s="1"/>
  <c r="Q119" i="1"/>
  <c r="S119" i="1"/>
  <c r="T119" i="1" s="1"/>
  <c r="Q103" i="1"/>
  <c r="S103" i="1"/>
  <c r="T103" i="1" s="1"/>
  <c r="Q55" i="1"/>
  <c r="S55" i="1"/>
  <c r="T55" i="1" s="1"/>
  <c r="Q39" i="1"/>
  <c r="S39" i="1"/>
  <c r="T39" i="1" s="1"/>
  <c r="IM39" i="1" s="1"/>
  <c r="R240" i="1"/>
  <c r="S240" i="1"/>
  <c r="T240" i="1" s="1"/>
  <c r="R232" i="1"/>
  <c r="S232" i="1"/>
  <c r="T232" i="1" s="1"/>
  <c r="R212" i="1"/>
  <c r="S212" i="1"/>
  <c r="T212" i="1" s="1"/>
  <c r="P242" i="1"/>
  <c r="S242" i="1"/>
  <c r="T242" i="1" s="1"/>
  <c r="P238" i="1"/>
  <c r="S238" i="1"/>
  <c r="T238" i="1" s="1"/>
  <c r="P234" i="1"/>
  <c r="S234" i="1"/>
  <c r="T234" i="1" s="1"/>
  <c r="P230" i="1"/>
  <c r="S230" i="1"/>
  <c r="T230" i="1" s="1"/>
  <c r="P226" i="1"/>
  <c r="S226" i="1"/>
  <c r="T226" i="1" s="1"/>
  <c r="P222" i="1"/>
  <c r="S222" i="1"/>
  <c r="T222" i="1" s="1"/>
  <c r="P218" i="1"/>
  <c r="S218" i="1"/>
  <c r="T218" i="1" s="1"/>
  <c r="P214" i="1"/>
  <c r="S214" i="1"/>
  <c r="T214" i="1" s="1"/>
  <c r="P210" i="1"/>
  <c r="S210" i="1"/>
  <c r="T210" i="1" s="1"/>
  <c r="Q202" i="1"/>
  <c r="S202" i="1"/>
  <c r="T202" i="1" s="1"/>
  <c r="Q194" i="1"/>
  <c r="S194" i="1"/>
  <c r="T194" i="1" s="1"/>
  <c r="Q190" i="1"/>
  <c r="S190" i="1"/>
  <c r="T190" i="1" s="1"/>
  <c r="Q186" i="1"/>
  <c r="S186" i="1"/>
  <c r="T186" i="1" s="1"/>
  <c r="Q182" i="1"/>
  <c r="S182" i="1"/>
  <c r="T182" i="1" s="1"/>
  <c r="Q174" i="1"/>
  <c r="S174" i="1"/>
  <c r="T174" i="1" s="1"/>
  <c r="Q170" i="1"/>
  <c r="S170" i="1"/>
  <c r="T170" i="1" s="1"/>
  <c r="Q166" i="1"/>
  <c r="S166" i="1"/>
  <c r="T166" i="1" s="1"/>
  <c r="Q158" i="1"/>
  <c r="S158" i="1"/>
  <c r="T158" i="1" s="1"/>
  <c r="Q154" i="1"/>
  <c r="S154" i="1"/>
  <c r="T154" i="1" s="1"/>
  <c r="Q150" i="1"/>
  <c r="S150" i="1"/>
  <c r="T150" i="1" s="1"/>
  <c r="Q142" i="1"/>
  <c r="S142" i="1"/>
  <c r="T142" i="1" s="1"/>
  <c r="Q138" i="1"/>
  <c r="S138" i="1"/>
  <c r="T138" i="1" s="1"/>
  <c r="Q134" i="1"/>
  <c r="S134" i="1"/>
  <c r="T134" i="1" s="1"/>
  <c r="Q126" i="1"/>
  <c r="S126" i="1"/>
  <c r="T126" i="1" s="1"/>
  <c r="P114" i="1"/>
  <c r="S114" i="1"/>
  <c r="T114" i="1" s="1"/>
  <c r="P98" i="1"/>
  <c r="S98" i="1"/>
  <c r="T98" i="1" s="1"/>
  <c r="P82" i="1"/>
  <c r="S82" i="1"/>
  <c r="T82" i="1" s="1"/>
  <c r="P50" i="1"/>
  <c r="S50" i="1"/>
  <c r="T50" i="1" s="1"/>
  <c r="P34" i="1"/>
  <c r="S34" i="1"/>
  <c r="T34" i="1" s="1"/>
  <c r="P18" i="1"/>
  <c r="S18" i="1"/>
  <c r="T18" i="1" s="1"/>
  <c r="R228" i="1"/>
  <c r="S228" i="1"/>
  <c r="T228" i="1" s="1"/>
  <c r="R220" i="1"/>
  <c r="S220" i="1"/>
  <c r="T220" i="1" s="1"/>
  <c r="Q200" i="1"/>
  <c r="S200" i="1"/>
  <c r="T200" i="1" s="1"/>
  <c r="IM200" i="1" s="1"/>
  <c r="Q192" i="1"/>
  <c r="S192" i="1"/>
  <c r="T192" i="1" s="1"/>
  <c r="G231" i="1"/>
  <c r="J231" i="1"/>
  <c r="K231" i="1" s="1"/>
  <c r="G219" i="1"/>
  <c r="J219" i="1"/>
  <c r="K219" i="1" s="1"/>
  <c r="G207" i="1"/>
  <c r="J207" i="1"/>
  <c r="K207" i="1" s="1"/>
  <c r="G191" i="1"/>
  <c r="J191" i="1"/>
  <c r="K191" i="1" s="1"/>
  <c r="G175" i="1"/>
  <c r="J175" i="1"/>
  <c r="K175" i="1" s="1"/>
  <c r="IM175" i="1" s="1"/>
  <c r="G167" i="1"/>
  <c r="J167" i="1"/>
  <c r="K167" i="1" s="1"/>
  <c r="G155" i="1"/>
  <c r="J155" i="1"/>
  <c r="K155" i="1" s="1"/>
  <c r="G139" i="1"/>
  <c r="J139" i="1"/>
  <c r="K139" i="1" s="1"/>
  <c r="G127" i="1"/>
  <c r="J127" i="1"/>
  <c r="K127" i="1" s="1"/>
  <c r="I242" i="1"/>
  <c r="J242" i="1"/>
  <c r="K242" i="1" s="1"/>
  <c r="I230" i="1"/>
  <c r="J230" i="1"/>
  <c r="K230" i="1" s="1"/>
  <c r="I218" i="1"/>
  <c r="J218" i="1"/>
  <c r="K218" i="1" s="1"/>
  <c r="I210" i="1"/>
  <c r="J210" i="1"/>
  <c r="K210" i="1" s="1"/>
  <c r="I198" i="1"/>
  <c r="J198" i="1"/>
  <c r="K198" i="1" s="1"/>
  <c r="I186" i="1"/>
  <c r="J186" i="1"/>
  <c r="K186" i="1" s="1"/>
  <c r="I182" i="1"/>
  <c r="J182" i="1"/>
  <c r="K182" i="1" s="1"/>
  <c r="I162" i="1"/>
  <c r="J162" i="1"/>
  <c r="K162" i="1" s="1"/>
  <c r="I150" i="1"/>
  <c r="J150" i="1"/>
  <c r="K150" i="1" s="1"/>
  <c r="I134" i="1"/>
  <c r="J134" i="1"/>
  <c r="K134" i="1" s="1"/>
  <c r="I122" i="1"/>
  <c r="J122" i="1"/>
  <c r="K122" i="1" s="1"/>
  <c r="IM122" i="1" s="1"/>
  <c r="I114" i="1"/>
  <c r="J114" i="1"/>
  <c r="K114" i="1" s="1"/>
  <c r="I98" i="1"/>
  <c r="J98" i="1"/>
  <c r="K98" i="1" s="1"/>
  <c r="G86" i="1"/>
  <c r="J86" i="1"/>
  <c r="K86" i="1" s="1"/>
  <c r="G74" i="1"/>
  <c r="J74" i="1"/>
  <c r="K74" i="1" s="1"/>
  <c r="IM74" i="1" s="1"/>
  <c r="G70" i="1"/>
  <c r="J70" i="1"/>
  <c r="K70" i="1" s="1"/>
  <c r="IM70" i="1" s="1"/>
  <c r="G58" i="1"/>
  <c r="J58" i="1"/>
  <c r="K58" i="1" s="1"/>
  <c r="IM58" i="1" s="1"/>
  <c r="G38" i="1"/>
  <c r="J38" i="1"/>
  <c r="K38" i="1" s="1"/>
  <c r="IM38" i="1" s="1"/>
  <c r="G22" i="1"/>
  <c r="J22" i="1"/>
  <c r="K22" i="1" s="1"/>
  <c r="G233" i="1"/>
  <c r="J233" i="1"/>
  <c r="K233" i="1" s="1"/>
  <c r="G217" i="1"/>
  <c r="J217" i="1"/>
  <c r="K217" i="1" s="1"/>
  <c r="G189" i="1"/>
  <c r="J189" i="1"/>
  <c r="K189" i="1" s="1"/>
  <c r="G177" i="1"/>
  <c r="J177" i="1"/>
  <c r="K177" i="1" s="1"/>
  <c r="G165" i="1"/>
  <c r="J165" i="1"/>
  <c r="K165" i="1" s="1"/>
  <c r="G149" i="1"/>
  <c r="J149" i="1"/>
  <c r="K149" i="1" s="1"/>
  <c r="G129" i="1"/>
  <c r="J129" i="1"/>
  <c r="K129" i="1" s="1"/>
  <c r="G117" i="1"/>
  <c r="J117" i="1"/>
  <c r="K117" i="1" s="1"/>
  <c r="IM117" i="1" s="1"/>
  <c r="H240" i="1"/>
  <c r="J240" i="1"/>
  <c r="K240" i="1" s="1"/>
  <c r="H224" i="1"/>
  <c r="J224" i="1"/>
  <c r="K224" i="1" s="1"/>
  <c r="H208" i="1"/>
  <c r="J208" i="1"/>
  <c r="K208" i="1" s="1"/>
  <c r="H192" i="1"/>
  <c r="J192" i="1"/>
  <c r="K192" i="1" s="1"/>
  <c r="H176" i="1"/>
  <c r="J176" i="1"/>
  <c r="K176" i="1" s="1"/>
  <c r="H160" i="1"/>
  <c r="J160" i="1"/>
  <c r="K160" i="1" s="1"/>
  <c r="H144" i="1"/>
  <c r="J144" i="1"/>
  <c r="K144" i="1" s="1"/>
  <c r="H128" i="1"/>
  <c r="J128" i="1"/>
  <c r="K128" i="1" s="1"/>
  <c r="I96" i="1"/>
  <c r="J96" i="1"/>
  <c r="K96" i="1" s="1"/>
  <c r="H76" i="1"/>
  <c r="J76" i="1"/>
  <c r="K76" i="1" s="1"/>
  <c r="IM76" i="1" s="1"/>
  <c r="I32" i="1"/>
  <c r="J32" i="1"/>
  <c r="K32" i="1" s="1"/>
  <c r="IM32" i="1" s="1"/>
  <c r="H12" i="1"/>
  <c r="J12" i="1"/>
  <c r="K12" i="1" s="1"/>
  <c r="G239" i="1"/>
  <c r="J239" i="1"/>
  <c r="K239" i="1" s="1"/>
  <c r="G227" i="1"/>
  <c r="J227" i="1"/>
  <c r="K227" i="1" s="1"/>
  <c r="G215" i="1"/>
  <c r="J215" i="1"/>
  <c r="K215" i="1" s="1"/>
  <c r="G203" i="1"/>
  <c r="J203" i="1"/>
  <c r="K203" i="1" s="1"/>
  <c r="G195" i="1"/>
  <c r="J195" i="1"/>
  <c r="K195" i="1" s="1"/>
  <c r="G183" i="1"/>
  <c r="J183" i="1"/>
  <c r="K183" i="1" s="1"/>
  <c r="G163" i="1"/>
  <c r="J163" i="1"/>
  <c r="K163" i="1" s="1"/>
  <c r="G147" i="1"/>
  <c r="J147" i="1"/>
  <c r="K147" i="1" s="1"/>
  <c r="G135" i="1"/>
  <c r="J135" i="1"/>
  <c r="K135" i="1" s="1"/>
  <c r="H103" i="1"/>
  <c r="J103" i="1"/>
  <c r="K103" i="1" s="1"/>
  <c r="IM103" i="1" s="1"/>
  <c r="I238" i="1"/>
  <c r="J238" i="1"/>
  <c r="K238" i="1" s="1"/>
  <c r="I226" i="1"/>
  <c r="J226" i="1"/>
  <c r="K226" i="1" s="1"/>
  <c r="I206" i="1"/>
  <c r="J206" i="1"/>
  <c r="K206" i="1" s="1"/>
  <c r="I194" i="1"/>
  <c r="J194" i="1"/>
  <c r="K194" i="1" s="1"/>
  <c r="I174" i="1"/>
  <c r="J174" i="1"/>
  <c r="K174" i="1" s="1"/>
  <c r="I166" i="1"/>
  <c r="J166" i="1"/>
  <c r="K166" i="1" s="1"/>
  <c r="I154" i="1"/>
  <c r="J154" i="1"/>
  <c r="K154" i="1" s="1"/>
  <c r="I142" i="1"/>
  <c r="J142" i="1"/>
  <c r="K142" i="1" s="1"/>
  <c r="I130" i="1"/>
  <c r="J130" i="1"/>
  <c r="K130" i="1" s="1"/>
  <c r="IM130" i="1" s="1"/>
  <c r="G110" i="1"/>
  <c r="J110" i="1"/>
  <c r="K110" i="1" s="1"/>
  <c r="IM110" i="1" s="1"/>
  <c r="G82" i="1"/>
  <c r="J82" i="1"/>
  <c r="K82" i="1" s="1"/>
  <c r="G66" i="1"/>
  <c r="J66" i="1"/>
  <c r="K66" i="1" s="1"/>
  <c r="IM66" i="1" s="1"/>
  <c r="G54" i="1"/>
  <c r="J54" i="1"/>
  <c r="K54" i="1" s="1"/>
  <c r="IM54" i="1" s="1"/>
  <c r="G50" i="1"/>
  <c r="J50" i="1"/>
  <c r="K50" i="1" s="1"/>
  <c r="G42" i="1"/>
  <c r="J42" i="1"/>
  <c r="K42" i="1" s="1"/>
  <c r="IM42" i="1" s="1"/>
  <c r="G34" i="1"/>
  <c r="J34" i="1"/>
  <c r="K34" i="1" s="1"/>
  <c r="G26" i="1"/>
  <c r="J26" i="1"/>
  <c r="K26" i="1" s="1"/>
  <c r="IM26" i="1" s="1"/>
  <c r="G18" i="1"/>
  <c r="J18" i="1"/>
  <c r="K18" i="1" s="1"/>
  <c r="G243" i="1"/>
  <c r="J243" i="1"/>
  <c r="K243" i="1" s="1"/>
  <c r="G235" i="1"/>
  <c r="J235" i="1"/>
  <c r="K235" i="1" s="1"/>
  <c r="G223" i="1"/>
  <c r="J223" i="1"/>
  <c r="K223" i="1" s="1"/>
  <c r="G211" i="1"/>
  <c r="J211" i="1"/>
  <c r="K211" i="1" s="1"/>
  <c r="G199" i="1"/>
  <c r="J199" i="1"/>
  <c r="K199" i="1" s="1"/>
  <c r="G187" i="1"/>
  <c r="J187" i="1"/>
  <c r="K187" i="1" s="1"/>
  <c r="G179" i="1"/>
  <c r="J179" i="1"/>
  <c r="K179" i="1" s="1"/>
  <c r="G171" i="1"/>
  <c r="J171" i="1"/>
  <c r="K171" i="1" s="1"/>
  <c r="G159" i="1"/>
  <c r="J159" i="1"/>
  <c r="K159" i="1" s="1"/>
  <c r="G151" i="1"/>
  <c r="J151" i="1"/>
  <c r="K151" i="1" s="1"/>
  <c r="G143" i="1"/>
  <c r="J143" i="1"/>
  <c r="K143" i="1" s="1"/>
  <c r="G131" i="1"/>
  <c r="J131" i="1"/>
  <c r="K131" i="1" s="1"/>
  <c r="G123" i="1"/>
  <c r="J123" i="1"/>
  <c r="K123" i="1" s="1"/>
  <c r="I234" i="1"/>
  <c r="J234" i="1"/>
  <c r="K234" i="1" s="1"/>
  <c r="I222" i="1"/>
  <c r="J222" i="1"/>
  <c r="K222" i="1" s="1"/>
  <c r="I214" i="1"/>
  <c r="J214" i="1"/>
  <c r="K214" i="1" s="1"/>
  <c r="I202" i="1"/>
  <c r="J202" i="1"/>
  <c r="K202" i="1" s="1"/>
  <c r="I190" i="1"/>
  <c r="J190" i="1"/>
  <c r="K190" i="1" s="1"/>
  <c r="IM190" i="1" s="1"/>
  <c r="I178" i="1"/>
  <c r="J178" i="1"/>
  <c r="K178" i="1" s="1"/>
  <c r="I170" i="1"/>
  <c r="J170" i="1"/>
  <c r="K170" i="1" s="1"/>
  <c r="I158" i="1"/>
  <c r="J158" i="1"/>
  <c r="K158" i="1" s="1"/>
  <c r="I146" i="1"/>
  <c r="J146" i="1"/>
  <c r="K146" i="1" s="1"/>
  <c r="I138" i="1"/>
  <c r="J138" i="1"/>
  <c r="K138" i="1" s="1"/>
  <c r="I126" i="1"/>
  <c r="J126" i="1"/>
  <c r="K126" i="1" s="1"/>
  <c r="I118" i="1"/>
  <c r="J118" i="1"/>
  <c r="K118" i="1" s="1"/>
  <c r="G102" i="1"/>
  <c r="J102" i="1"/>
  <c r="K102" i="1" s="1"/>
  <c r="IM102" i="1" s="1"/>
  <c r="G90" i="1"/>
  <c r="J90" i="1"/>
  <c r="K90" i="1" s="1"/>
  <c r="IM90" i="1" s="1"/>
  <c r="G241" i="1"/>
  <c r="J241" i="1"/>
  <c r="K241" i="1" s="1"/>
  <c r="G221" i="1"/>
  <c r="J221" i="1"/>
  <c r="K221" i="1" s="1"/>
  <c r="G205" i="1"/>
  <c r="J205" i="1"/>
  <c r="K205" i="1" s="1"/>
  <c r="G197" i="1"/>
  <c r="J197" i="1"/>
  <c r="K197" i="1" s="1"/>
  <c r="G157" i="1"/>
  <c r="J157" i="1"/>
  <c r="K157" i="1" s="1"/>
  <c r="G137" i="1"/>
  <c r="J137" i="1"/>
  <c r="K137" i="1" s="1"/>
  <c r="G109" i="1"/>
  <c r="J109" i="1"/>
  <c r="K109" i="1" s="1"/>
  <c r="IM109" i="1" s="1"/>
  <c r="GY144" i="2"/>
  <c r="HH144" i="2"/>
  <c r="HQ144" i="2"/>
  <c r="HZ144" i="2"/>
  <c r="II144" i="2"/>
  <c r="GO144" i="2"/>
  <c r="HG144" i="2"/>
  <c r="HP144" i="2"/>
  <c r="HY144" i="2"/>
  <c r="IH144" i="2"/>
  <c r="EW8" i="1"/>
  <c r="EU235" i="1"/>
  <c r="EV224" i="1"/>
  <c r="EU212" i="1"/>
  <c r="EU203" i="1"/>
  <c r="EV192" i="1"/>
  <c r="EU180" i="1"/>
  <c r="EU172" i="1"/>
  <c r="EU140" i="1"/>
  <c r="EV122" i="1"/>
  <c r="EW115" i="1"/>
  <c r="EV106" i="1"/>
  <c r="EV99" i="1"/>
  <c r="EU94" i="1"/>
  <c r="EW82" i="1"/>
  <c r="EW74" i="1"/>
  <c r="EU66" i="1"/>
  <c r="EU60" i="1"/>
  <c r="EW54" i="1"/>
  <c r="EU50" i="1"/>
  <c r="EU46" i="1"/>
  <c r="EU42" i="1"/>
  <c r="EV35" i="1"/>
  <c r="EU30" i="1"/>
  <c r="EW18" i="1"/>
  <c r="EV242" i="1"/>
  <c r="EW231" i="1"/>
  <c r="EW222" i="1"/>
  <c r="EV210" i="1"/>
  <c r="EW199" i="1"/>
  <c r="EW190" i="1"/>
  <c r="EV178" i="1"/>
  <c r="EU148" i="1"/>
  <c r="EV110" i="1"/>
  <c r="EW102" i="1"/>
  <c r="EW98" i="1"/>
  <c r="EW90" i="1"/>
  <c r="EW86" i="1"/>
  <c r="EU82" i="1"/>
  <c r="EV74" i="1"/>
  <c r="EW70" i="1"/>
  <c r="EW58" i="1"/>
  <c r="EV54" i="1"/>
  <c r="EW44" i="1"/>
  <c r="EW38" i="1"/>
  <c r="EW34" i="1"/>
  <c r="EW26" i="1"/>
  <c r="EW22" i="1"/>
  <c r="EU18" i="1"/>
  <c r="EV240" i="1"/>
  <c r="EU228" i="1"/>
  <c r="EU219" i="1"/>
  <c r="EV208" i="1"/>
  <c r="EU196" i="1"/>
  <c r="EU187" i="1"/>
  <c r="EV176" i="1"/>
  <c r="EU156" i="1"/>
  <c r="EU124" i="1"/>
  <c r="EU110" i="1"/>
  <c r="EV102" i="1"/>
  <c r="EU98" i="1"/>
  <c r="EV90" i="1"/>
  <c r="EV86" i="1"/>
  <c r="EV78" i="1"/>
  <c r="EV70" i="1"/>
  <c r="EV62" i="1"/>
  <c r="EV58" i="1"/>
  <c r="EV51" i="1"/>
  <c r="EW42" i="1"/>
  <c r="EV38" i="1"/>
  <c r="EU34" i="1"/>
  <c r="EV26" i="1"/>
  <c r="EV22" i="1"/>
  <c r="EV14" i="1"/>
  <c r="EW238" i="1"/>
  <c r="EV226" i="1"/>
  <c r="EW215" i="1"/>
  <c r="EW206" i="1"/>
  <c r="EV194" i="1"/>
  <c r="EW183" i="1"/>
  <c r="EU164" i="1"/>
  <c r="EU132" i="1"/>
  <c r="EW122" i="1"/>
  <c r="EW106" i="1"/>
  <c r="EW99" i="1"/>
  <c r="EV94" i="1"/>
  <c r="EW83" i="1"/>
  <c r="EU78" i="1"/>
  <c r="EW66" i="1"/>
  <c r="EU62" i="1"/>
  <c r="EW50" i="1"/>
  <c r="EV46" i="1"/>
  <c r="EW35" i="1"/>
  <c r="EV30" i="1"/>
  <c r="EW19" i="1"/>
  <c r="EU14" i="1"/>
  <c r="EV237" i="1"/>
  <c r="EW237" i="1"/>
  <c r="EV221" i="1"/>
  <c r="EU221" i="1"/>
  <c r="EW221" i="1"/>
  <c r="EV205" i="1"/>
  <c r="EW205" i="1"/>
  <c r="EU205" i="1"/>
  <c r="EV189" i="1"/>
  <c r="EU189" i="1"/>
  <c r="EW189" i="1"/>
  <c r="EU173" i="1"/>
  <c r="EV173" i="1"/>
  <c r="EW173" i="1"/>
  <c r="EU157" i="1"/>
  <c r="EV157" i="1"/>
  <c r="EW157" i="1"/>
  <c r="EU141" i="1"/>
  <c r="EV141" i="1"/>
  <c r="EW141" i="1"/>
  <c r="EU125" i="1"/>
  <c r="EV125" i="1"/>
  <c r="EW125" i="1"/>
  <c r="EW233" i="1"/>
  <c r="EV233" i="1"/>
  <c r="EU233" i="1"/>
  <c r="EU213" i="1"/>
  <c r="EV213" i="1"/>
  <c r="EW213" i="1"/>
  <c r="EU197" i="1"/>
  <c r="EV197" i="1"/>
  <c r="EW197" i="1"/>
  <c r="EW181" i="1"/>
  <c r="EU181" i="1"/>
  <c r="EV181" i="1"/>
  <c r="EU165" i="1"/>
  <c r="EV165" i="1"/>
  <c r="EW165" i="1"/>
  <c r="EU149" i="1"/>
  <c r="EV149" i="1"/>
  <c r="EW149" i="1"/>
  <c r="EU129" i="1"/>
  <c r="EW129" i="1"/>
  <c r="EV129" i="1"/>
  <c r="EW113" i="1"/>
  <c r="EU113" i="1"/>
  <c r="EV113" i="1"/>
  <c r="EW97" i="1"/>
  <c r="EU97" i="1"/>
  <c r="EV97" i="1"/>
  <c r="EW85" i="1"/>
  <c r="EV85" i="1"/>
  <c r="EU85" i="1"/>
  <c r="EW73" i="1"/>
  <c r="EV73" i="1"/>
  <c r="EU73" i="1"/>
  <c r="EW65" i="1"/>
  <c r="EU65" i="1"/>
  <c r="EV65" i="1"/>
  <c r="EW57" i="1"/>
  <c r="EV57" i="1"/>
  <c r="EU57" i="1"/>
  <c r="EW49" i="1"/>
  <c r="EU49" i="1"/>
  <c r="EV49" i="1"/>
  <c r="EW41" i="1"/>
  <c r="EV41" i="1"/>
  <c r="EU41" i="1"/>
  <c r="EW33" i="1"/>
  <c r="EU33" i="1"/>
  <c r="EV33" i="1"/>
  <c r="EW21" i="1"/>
  <c r="EV21" i="1"/>
  <c r="EU21" i="1"/>
  <c r="EW13" i="1"/>
  <c r="EU13" i="1"/>
  <c r="EV13" i="1"/>
  <c r="EU241" i="1"/>
  <c r="EV241" i="1"/>
  <c r="EW241" i="1"/>
  <c r="EU225" i="1"/>
  <c r="EV225" i="1"/>
  <c r="EW225" i="1"/>
  <c r="EU209" i="1"/>
  <c r="EV209" i="1"/>
  <c r="EW209" i="1"/>
  <c r="EU193" i="1"/>
  <c r="EV193" i="1"/>
  <c r="EW193" i="1"/>
  <c r="EU177" i="1"/>
  <c r="EV177" i="1"/>
  <c r="EW177" i="1"/>
  <c r="EU161" i="1"/>
  <c r="EW161" i="1"/>
  <c r="EV161" i="1"/>
  <c r="EU145" i="1"/>
  <c r="EW145" i="1"/>
  <c r="EV145" i="1"/>
  <c r="EU133" i="1"/>
  <c r="EV133" i="1"/>
  <c r="EW133" i="1"/>
  <c r="EW121" i="1"/>
  <c r="EV121" i="1"/>
  <c r="EU121" i="1"/>
  <c r="EW109" i="1"/>
  <c r="EU109" i="1"/>
  <c r="EV109" i="1"/>
  <c r="EW101" i="1"/>
  <c r="EU101" i="1"/>
  <c r="EV101" i="1"/>
  <c r="EW89" i="1"/>
  <c r="EV89" i="1"/>
  <c r="EU89" i="1"/>
  <c r="EW81" i="1"/>
  <c r="EU81" i="1"/>
  <c r="EV81" i="1"/>
  <c r="EW77" i="1"/>
  <c r="EU77" i="1"/>
  <c r="EV77" i="1"/>
  <c r="EW69" i="1"/>
  <c r="EV69" i="1"/>
  <c r="EU69" i="1"/>
  <c r="EW61" i="1"/>
  <c r="EU61" i="1"/>
  <c r="EV61" i="1"/>
  <c r="EW53" i="1"/>
  <c r="EU53" i="1"/>
  <c r="EV53" i="1"/>
  <c r="EW45" i="1"/>
  <c r="EU45" i="1"/>
  <c r="EV45" i="1"/>
  <c r="EW37" i="1"/>
  <c r="EU37" i="1"/>
  <c r="EV37" i="1"/>
  <c r="EW25" i="1"/>
  <c r="EV25" i="1"/>
  <c r="EU25" i="1"/>
  <c r="EW17" i="1"/>
  <c r="EU17" i="1"/>
  <c r="EV17" i="1"/>
  <c r="EU229" i="1"/>
  <c r="EV229" i="1"/>
  <c r="EW229" i="1"/>
  <c r="EW217" i="1"/>
  <c r="EV217" i="1"/>
  <c r="EU217" i="1"/>
  <c r="EW201" i="1"/>
  <c r="EV201" i="1"/>
  <c r="EU201" i="1"/>
  <c r="EW185" i="1"/>
  <c r="EU185" i="1"/>
  <c r="EV185" i="1"/>
  <c r="EU169" i="1"/>
  <c r="EW169" i="1"/>
  <c r="EV169" i="1"/>
  <c r="EU153" i="1"/>
  <c r="EW153" i="1"/>
  <c r="EV153" i="1"/>
  <c r="EU137" i="1"/>
  <c r="EW137" i="1"/>
  <c r="EV137" i="1"/>
  <c r="EW117" i="1"/>
  <c r="EV117" i="1"/>
  <c r="EU117" i="1"/>
  <c r="EW105" i="1"/>
  <c r="EV105" i="1"/>
  <c r="EU105" i="1"/>
  <c r="EW93" i="1"/>
  <c r="EU93" i="1"/>
  <c r="EV93" i="1"/>
  <c r="EW29" i="1"/>
  <c r="EU29" i="1"/>
  <c r="EV29" i="1"/>
  <c r="EU237" i="1"/>
  <c r="EV120" i="1"/>
  <c r="EU120" i="1"/>
  <c r="EV116" i="1"/>
  <c r="EU116" i="1"/>
  <c r="EW116" i="1"/>
  <c r="EV112" i="1"/>
  <c r="EW112" i="1"/>
  <c r="EV104" i="1"/>
  <c r="EU104" i="1"/>
  <c r="EV100" i="1"/>
  <c r="EU100" i="1"/>
  <c r="EW100" i="1"/>
  <c r="EV96" i="1"/>
  <c r="EW96" i="1"/>
  <c r="EV88" i="1"/>
  <c r="EU88" i="1"/>
  <c r="EV84" i="1"/>
  <c r="EU84" i="1"/>
  <c r="EW84" i="1"/>
  <c r="EV80" i="1"/>
  <c r="EW80" i="1"/>
  <c r="EV72" i="1"/>
  <c r="EU72" i="1"/>
  <c r="EV68" i="1"/>
  <c r="EU68" i="1"/>
  <c r="EW68" i="1"/>
  <c r="EV64" i="1"/>
  <c r="EW64" i="1"/>
  <c r="EV56" i="1"/>
  <c r="EU56" i="1"/>
  <c r="EV52" i="1"/>
  <c r="EU52" i="1"/>
  <c r="EW52" i="1"/>
  <c r="EV48" i="1"/>
  <c r="EW48" i="1"/>
  <c r="EV40" i="1"/>
  <c r="EU40" i="1"/>
  <c r="EV36" i="1"/>
  <c r="EU36" i="1"/>
  <c r="EW36" i="1"/>
  <c r="EV32" i="1"/>
  <c r="EW32" i="1"/>
  <c r="EV24" i="1"/>
  <c r="EU24" i="1"/>
  <c r="EV20" i="1"/>
  <c r="EU20" i="1"/>
  <c r="EW20" i="1"/>
  <c r="EV16" i="1"/>
  <c r="EW16" i="1"/>
  <c r="EW243" i="1"/>
  <c r="EU240" i="1"/>
  <c r="EV238" i="1"/>
  <c r="EV236" i="1"/>
  <c r="EW234" i="1"/>
  <c r="EU231" i="1"/>
  <c r="EW227" i="1"/>
  <c r="EU224" i="1"/>
  <c r="EV222" i="1"/>
  <c r="EV220" i="1"/>
  <c r="EW218" i="1"/>
  <c r="EU215" i="1"/>
  <c r="EW211" i="1"/>
  <c r="EU208" i="1"/>
  <c r="EV206" i="1"/>
  <c r="EV204" i="1"/>
  <c r="EW202" i="1"/>
  <c r="EU199" i="1"/>
  <c r="EW195" i="1"/>
  <c r="EU192" i="1"/>
  <c r="EV190" i="1"/>
  <c r="EV188" i="1"/>
  <c r="EW186" i="1"/>
  <c r="EU183" i="1"/>
  <c r="EW179" i="1"/>
  <c r="EU176" i="1"/>
  <c r="EV168" i="1"/>
  <c r="EV160" i="1"/>
  <c r="EV152" i="1"/>
  <c r="EV144" i="1"/>
  <c r="EV136" i="1"/>
  <c r="EV128" i="1"/>
  <c r="EU112" i="1"/>
  <c r="EW108" i="1"/>
  <c r="EU96" i="1"/>
  <c r="EW92" i="1"/>
  <c r="EW56" i="1"/>
  <c r="EU44" i="1"/>
  <c r="EU32" i="1"/>
  <c r="EW28" i="1"/>
  <c r="EV171" i="1"/>
  <c r="EW171" i="1"/>
  <c r="EV167" i="1"/>
  <c r="EW167" i="1"/>
  <c r="EV163" i="1"/>
  <c r="EW163" i="1"/>
  <c r="EV159" i="1"/>
  <c r="EW159" i="1"/>
  <c r="EV155" i="1"/>
  <c r="EW155" i="1"/>
  <c r="EV151" i="1"/>
  <c r="EW151" i="1"/>
  <c r="EV147" i="1"/>
  <c r="EW147" i="1"/>
  <c r="EV143" i="1"/>
  <c r="EW143" i="1"/>
  <c r="EV139" i="1"/>
  <c r="EW139" i="1"/>
  <c r="EV135" i="1"/>
  <c r="EW135" i="1"/>
  <c r="EV131" i="1"/>
  <c r="EW131" i="1"/>
  <c r="EV127" i="1"/>
  <c r="EW127" i="1"/>
  <c r="EU123" i="1"/>
  <c r="EV123" i="1"/>
  <c r="EW123" i="1"/>
  <c r="EU119" i="1"/>
  <c r="EW119" i="1"/>
  <c r="EU111" i="1"/>
  <c r="EV111" i="1"/>
  <c r="EU107" i="1"/>
  <c r="EV107" i="1"/>
  <c r="EW107" i="1"/>
  <c r="EU103" i="1"/>
  <c r="EW103" i="1"/>
  <c r="EU95" i="1"/>
  <c r="EV95" i="1"/>
  <c r="EU91" i="1"/>
  <c r="EV91" i="1"/>
  <c r="EW91" i="1"/>
  <c r="EU87" i="1"/>
  <c r="EW87" i="1"/>
  <c r="EU79" i="1"/>
  <c r="EV79" i="1"/>
  <c r="EU75" i="1"/>
  <c r="EV75" i="1"/>
  <c r="EW75" i="1"/>
  <c r="EU71" i="1"/>
  <c r="EW71" i="1"/>
  <c r="EU63" i="1"/>
  <c r="EV63" i="1"/>
  <c r="EU59" i="1"/>
  <c r="EV59" i="1"/>
  <c r="EW59" i="1"/>
  <c r="EU55" i="1"/>
  <c r="EW55" i="1"/>
  <c r="EU47" i="1"/>
  <c r="EV47" i="1"/>
  <c r="EU43" i="1"/>
  <c r="EV43" i="1"/>
  <c r="EW43" i="1"/>
  <c r="EU39" i="1"/>
  <c r="EW39" i="1"/>
  <c r="EU31" i="1"/>
  <c r="EV31" i="1"/>
  <c r="EU27" i="1"/>
  <c r="EV27" i="1"/>
  <c r="EW27" i="1"/>
  <c r="EU23" i="1"/>
  <c r="EW23" i="1"/>
  <c r="EU15" i="1"/>
  <c r="EV15" i="1"/>
  <c r="EU9" i="1"/>
  <c r="EV9" i="1"/>
  <c r="EW9" i="1"/>
  <c r="EU243" i="1"/>
  <c r="EW239" i="1"/>
  <c r="EU236" i="1"/>
  <c r="EV234" i="1"/>
  <c r="EV232" i="1"/>
  <c r="EW230" i="1"/>
  <c r="EU227" i="1"/>
  <c r="EW223" i="1"/>
  <c r="EU220" i="1"/>
  <c r="EV218" i="1"/>
  <c r="EV216" i="1"/>
  <c r="EW214" i="1"/>
  <c r="EU211" i="1"/>
  <c r="EW207" i="1"/>
  <c r="EU204" i="1"/>
  <c r="EV202" i="1"/>
  <c r="EV200" i="1"/>
  <c r="EW198" i="1"/>
  <c r="EU195" i="1"/>
  <c r="EW191" i="1"/>
  <c r="EU188" i="1"/>
  <c r="EV186" i="1"/>
  <c r="EV184" i="1"/>
  <c r="EW182" i="1"/>
  <c r="EU179" i="1"/>
  <c r="EW175" i="1"/>
  <c r="EU168" i="1"/>
  <c r="EU160" i="1"/>
  <c r="EU152" i="1"/>
  <c r="EU144" i="1"/>
  <c r="EU136" i="1"/>
  <c r="EU128" i="1"/>
  <c r="EV115" i="1"/>
  <c r="EW111" i="1"/>
  <c r="EU108" i="1"/>
  <c r="EW104" i="1"/>
  <c r="EW95" i="1"/>
  <c r="EU92" i="1"/>
  <c r="EV83" i="1"/>
  <c r="EU80" i="1"/>
  <c r="EW76" i="1"/>
  <c r="EW67" i="1"/>
  <c r="EV55" i="1"/>
  <c r="EW40" i="1"/>
  <c r="EW31" i="1"/>
  <c r="EU28" i="1"/>
  <c r="EV19" i="1"/>
  <c r="EU16" i="1"/>
  <c r="EW12" i="1"/>
  <c r="EU174" i="1"/>
  <c r="EV174" i="1"/>
  <c r="EU170" i="1"/>
  <c r="EV170" i="1"/>
  <c r="EU166" i="1"/>
  <c r="EV166" i="1"/>
  <c r="EU162" i="1"/>
  <c r="EV162" i="1"/>
  <c r="EU158" i="1"/>
  <c r="EV158" i="1"/>
  <c r="EU154" i="1"/>
  <c r="EV154" i="1"/>
  <c r="EU150" i="1"/>
  <c r="EV150" i="1"/>
  <c r="EU146" i="1"/>
  <c r="EV146" i="1"/>
  <c r="EU142" i="1"/>
  <c r="EV142" i="1"/>
  <c r="EU138" i="1"/>
  <c r="EV138" i="1"/>
  <c r="EU134" i="1"/>
  <c r="EV134" i="1"/>
  <c r="EU130" i="1"/>
  <c r="EV130" i="1"/>
  <c r="EU126" i="1"/>
  <c r="EV126" i="1"/>
  <c r="EU118" i="1"/>
  <c r="EV118" i="1"/>
  <c r="EV114" i="1"/>
  <c r="EW114" i="1"/>
  <c r="EV8" i="1"/>
  <c r="EW242" i="1"/>
  <c r="EU239" i="1"/>
  <c r="EW235" i="1"/>
  <c r="EU232" i="1"/>
  <c r="EV230" i="1"/>
  <c r="EV228" i="1"/>
  <c r="EW226" i="1"/>
  <c r="EU223" i="1"/>
  <c r="EW219" i="1"/>
  <c r="EU216" i="1"/>
  <c r="EV214" i="1"/>
  <c r="EV212" i="1"/>
  <c r="EW210" i="1"/>
  <c r="EU207" i="1"/>
  <c r="EW203" i="1"/>
  <c r="EU200" i="1"/>
  <c r="EV198" i="1"/>
  <c r="EV196" i="1"/>
  <c r="EW194" i="1"/>
  <c r="EU191" i="1"/>
  <c r="EW187" i="1"/>
  <c r="EU184" i="1"/>
  <c r="EV182" i="1"/>
  <c r="EV180" i="1"/>
  <c r="EW178" i="1"/>
  <c r="EU175" i="1"/>
  <c r="EV172" i="1"/>
  <c r="EU167" i="1"/>
  <c r="EV164" i="1"/>
  <c r="EU159" i="1"/>
  <c r="EV156" i="1"/>
  <c r="EU151" i="1"/>
  <c r="EV148" i="1"/>
  <c r="EU143" i="1"/>
  <c r="EV140" i="1"/>
  <c r="EU135" i="1"/>
  <c r="EV132" i="1"/>
  <c r="EU127" i="1"/>
  <c r="EV124" i="1"/>
  <c r="EU114" i="1"/>
  <c r="EV103" i="1"/>
  <c r="EW88" i="1"/>
  <c r="EW79" i="1"/>
  <c r="EU76" i="1"/>
  <c r="EV67" i="1"/>
  <c r="EU64" i="1"/>
  <c r="EW60" i="1"/>
  <c r="EW51" i="1"/>
  <c r="EV39" i="1"/>
  <c r="EW24" i="1"/>
  <c r="EW15" i="1"/>
  <c r="EU12" i="1"/>
  <c r="EM239" i="1"/>
  <c r="EN229" i="1"/>
  <c r="EL8" i="1"/>
  <c r="EN236" i="1"/>
  <c r="EM216" i="1"/>
  <c r="EM243" i="1"/>
  <c r="EL235" i="1"/>
  <c r="EM224" i="1"/>
  <c r="EN240" i="1"/>
  <c r="EM232" i="1"/>
  <c r="EN221" i="1"/>
  <c r="EL234" i="1"/>
  <c r="EM234" i="1"/>
  <c r="EL226" i="1"/>
  <c r="EM226" i="1"/>
  <c r="EL218" i="1"/>
  <c r="EM218" i="1"/>
  <c r="EL210" i="1"/>
  <c r="EM210" i="1"/>
  <c r="EN210" i="1"/>
  <c r="EM202" i="1"/>
  <c r="EN202" i="1"/>
  <c r="EM194" i="1"/>
  <c r="EL194" i="1"/>
  <c r="EN194" i="1"/>
  <c r="EM186" i="1"/>
  <c r="EN186" i="1"/>
  <c r="EM178" i="1"/>
  <c r="EL178" i="1"/>
  <c r="EN178" i="1"/>
  <c r="EM170" i="1"/>
  <c r="EN170" i="1"/>
  <c r="EM162" i="1"/>
  <c r="EL162" i="1"/>
  <c r="EN162" i="1"/>
  <c r="EM154" i="1"/>
  <c r="EN154" i="1"/>
  <c r="EM146" i="1"/>
  <c r="EL146" i="1"/>
  <c r="EN146" i="1"/>
  <c r="EM134" i="1"/>
  <c r="EL134" i="1"/>
  <c r="EM126" i="1"/>
  <c r="EL126" i="1"/>
  <c r="EN126" i="1"/>
  <c r="EM118" i="1"/>
  <c r="EL118" i="1"/>
  <c r="EN118" i="1"/>
  <c r="EM110" i="1"/>
  <c r="EN110" i="1"/>
  <c r="EL110" i="1"/>
  <c r="EM106" i="1"/>
  <c r="EN106" i="1"/>
  <c r="EM94" i="1"/>
  <c r="EN94" i="1"/>
  <c r="EL94" i="1"/>
  <c r="EM90" i="1"/>
  <c r="EN90" i="1"/>
  <c r="EL90" i="1"/>
  <c r="EM82" i="1"/>
  <c r="EN82" i="1"/>
  <c r="EL82" i="1"/>
  <c r="EM74" i="1"/>
  <c r="EN74" i="1"/>
  <c r="EL74" i="1"/>
  <c r="EM66" i="1"/>
  <c r="EN66" i="1"/>
  <c r="EL66" i="1"/>
  <c r="EM58" i="1"/>
  <c r="EN58" i="1"/>
  <c r="EL58" i="1"/>
  <c r="EM50" i="1"/>
  <c r="EN50" i="1"/>
  <c r="EM42" i="1"/>
  <c r="EN42" i="1"/>
  <c r="EM34" i="1"/>
  <c r="EN34" i="1"/>
  <c r="EL34" i="1"/>
  <c r="EM26" i="1"/>
  <c r="EN26" i="1"/>
  <c r="EL26" i="1"/>
  <c r="EM18" i="1"/>
  <c r="EN18" i="1"/>
  <c r="EL18" i="1"/>
  <c r="EL106" i="1"/>
  <c r="EL50" i="1"/>
  <c r="EL213" i="1"/>
  <c r="EM213" i="1"/>
  <c r="EL209" i="1"/>
  <c r="EM209" i="1"/>
  <c r="EL205" i="1"/>
  <c r="EM205" i="1"/>
  <c r="EL201" i="1"/>
  <c r="EM201" i="1"/>
  <c r="EN201" i="1"/>
  <c r="EL197" i="1"/>
  <c r="EM197" i="1"/>
  <c r="EN197" i="1"/>
  <c r="EL193" i="1"/>
  <c r="EN193" i="1"/>
  <c r="EL189" i="1"/>
  <c r="EM189" i="1"/>
  <c r="EL185" i="1"/>
  <c r="EM185" i="1"/>
  <c r="EN185" i="1"/>
  <c r="EL181" i="1"/>
  <c r="EM181" i="1"/>
  <c r="EN181" i="1"/>
  <c r="EL177" i="1"/>
  <c r="EN177" i="1"/>
  <c r="EL173" i="1"/>
  <c r="EM173" i="1"/>
  <c r="EL169" i="1"/>
  <c r="EM169" i="1"/>
  <c r="EN169" i="1"/>
  <c r="EL165" i="1"/>
  <c r="EM165" i="1"/>
  <c r="EN165" i="1"/>
  <c r="EL161" i="1"/>
  <c r="EN161" i="1"/>
  <c r="EL157" i="1"/>
  <c r="EM157" i="1"/>
  <c r="EL153" i="1"/>
  <c r="EM153" i="1"/>
  <c r="EN153" i="1"/>
  <c r="EL149" i="1"/>
  <c r="EM149" i="1"/>
  <c r="EN149" i="1"/>
  <c r="EL145" i="1"/>
  <c r="EN145" i="1"/>
  <c r="EL141" i="1"/>
  <c r="EM141" i="1"/>
  <c r="EL137" i="1"/>
  <c r="EM137" i="1"/>
  <c r="EN137" i="1"/>
  <c r="EL133" i="1"/>
  <c r="EM133" i="1"/>
  <c r="EN133" i="1"/>
  <c r="EL129" i="1"/>
  <c r="EN129" i="1"/>
  <c r="EL125" i="1"/>
  <c r="EM125" i="1"/>
  <c r="EL121" i="1"/>
  <c r="EN121" i="1"/>
  <c r="EL117" i="1"/>
  <c r="EM117" i="1"/>
  <c r="EN117" i="1"/>
  <c r="EL113" i="1"/>
  <c r="EM113" i="1"/>
  <c r="EN113" i="1"/>
  <c r="EL109" i="1"/>
  <c r="EM109" i="1"/>
  <c r="EN109" i="1"/>
  <c r="EL105" i="1"/>
  <c r="EM105" i="1"/>
  <c r="EN105" i="1"/>
  <c r="EL101" i="1"/>
  <c r="EM101" i="1"/>
  <c r="EN101" i="1"/>
  <c r="EL97" i="1"/>
  <c r="EM97" i="1"/>
  <c r="EN97" i="1"/>
  <c r="EL93" i="1"/>
  <c r="EM93" i="1"/>
  <c r="EN93" i="1"/>
  <c r="EL89" i="1"/>
  <c r="EM89" i="1"/>
  <c r="EN89" i="1"/>
  <c r="EL85" i="1"/>
  <c r="EM85" i="1"/>
  <c r="EN85" i="1"/>
  <c r="EL81" i="1"/>
  <c r="EM81" i="1"/>
  <c r="EN81" i="1"/>
  <c r="EL77" i="1"/>
  <c r="EM77" i="1"/>
  <c r="EN77" i="1"/>
  <c r="EL73" i="1"/>
  <c r="EM73" i="1"/>
  <c r="EN73" i="1"/>
  <c r="EL69" i="1"/>
  <c r="EM69" i="1"/>
  <c r="EN69" i="1"/>
  <c r="EL65" i="1"/>
  <c r="EM65" i="1"/>
  <c r="EN65" i="1"/>
  <c r="EL61" i="1"/>
  <c r="EM61" i="1"/>
  <c r="EN61" i="1"/>
  <c r="EL57" i="1"/>
  <c r="EM57" i="1"/>
  <c r="EN57" i="1"/>
  <c r="EL53" i="1"/>
  <c r="EM53" i="1"/>
  <c r="EN53" i="1"/>
  <c r="EL49" i="1"/>
  <c r="EM49" i="1"/>
  <c r="EN49" i="1"/>
  <c r="EL45" i="1"/>
  <c r="EM45" i="1"/>
  <c r="EN45" i="1"/>
  <c r="EL41" i="1"/>
  <c r="EM41" i="1"/>
  <c r="EN41" i="1"/>
  <c r="EL37" i="1"/>
  <c r="EM37" i="1"/>
  <c r="EN37" i="1"/>
  <c r="EL33" i="1"/>
  <c r="EM33" i="1"/>
  <c r="EN33" i="1"/>
  <c r="EL29" i="1"/>
  <c r="EM29" i="1"/>
  <c r="EN29" i="1"/>
  <c r="EL25" i="1"/>
  <c r="EM25" i="1"/>
  <c r="EN25" i="1"/>
  <c r="EL21" i="1"/>
  <c r="EM21" i="1"/>
  <c r="EN21" i="1"/>
  <c r="EL17" i="1"/>
  <c r="EM17" i="1"/>
  <c r="EN17" i="1"/>
  <c r="EL13" i="1"/>
  <c r="EM13" i="1"/>
  <c r="EN13" i="1"/>
  <c r="EM8" i="1"/>
  <c r="EL243" i="1"/>
  <c r="EN241" i="1"/>
  <c r="EM240" i="1"/>
  <c r="EL239" i="1"/>
  <c r="EN237" i="1"/>
  <c r="EM236" i="1"/>
  <c r="EN234" i="1"/>
  <c r="EL232" i="1"/>
  <c r="EM229" i="1"/>
  <c r="EN226" i="1"/>
  <c r="EL224" i="1"/>
  <c r="EM221" i="1"/>
  <c r="EN218" i="1"/>
  <c r="EL216" i="1"/>
  <c r="EM193" i="1"/>
  <c r="EL186" i="1"/>
  <c r="EN157" i="1"/>
  <c r="EM129" i="1"/>
  <c r="EM121" i="1"/>
  <c r="EL42" i="1"/>
  <c r="EL230" i="1"/>
  <c r="EM230" i="1"/>
  <c r="EL222" i="1"/>
  <c r="EM222" i="1"/>
  <c r="EL214" i="1"/>
  <c r="EM214" i="1"/>
  <c r="EL206" i="1"/>
  <c r="EM206" i="1"/>
  <c r="EN206" i="1"/>
  <c r="EM198" i="1"/>
  <c r="EL198" i="1"/>
  <c r="EM190" i="1"/>
  <c r="EL190" i="1"/>
  <c r="EN190" i="1"/>
  <c r="EM182" i="1"/>
  <c r="EL182" i="1"/>
  <c r="EM174" i="1"/>
  <c r="EL174" i="1"/>
  <c r="EN174" i="1"/>
  <c r="EM166" i="1"/>
  <c r="EL166" i="1"/>
  <c r="EM158" i="1"/>
  <c r="EL158" i="1"/>
  <c r="EN158" i="1"/>
  <c r="EM150" i="1"/>
  <c r="EL150" i="1"/>
  <c r="EM142" i="1"/>
  <c r="EL142" i="1"/>
  <c r="EN142" i="1"/>
  <c r="EM138" i="1"/>
  <c r="EN138" i="1"/>
  <c r="EM130" i="1"/>
  <c r="EL130" i="1"/>
  <c r="EN130" i="1"/>
  <c r="EM122" i="1"/>
  <c r="EL122" i="1"/>
  <c r="EN122" i="1"/>
  <c r="EM114" i="1"/>
  <c r="EN114" i="1"/>
  <c r="EM102" i="1"/>
  <c r="EN102" i="1"/>
  <c r="EL102" i="1"/>
  <c r="EM98" i="1"/>
  <c r="EN98" i="1"/>
  <c r="EL98" i="1"/>
  <c r="EM86" i="1"/>
  <c r="EN86" i="1"/>
  <c r="EL86" i="1"/>
  <c r="EM78" i="1"/>
  <c r="EN78" i="1"/>
  <c r="EM70" i="1"/>
  <c r="EN70" i="1"/>
  <c r="EL70" i="1"/>
  <c r="EM62" i="1"/>
  <c r="EN62" i="1"/>
  <c r="EL62" i="1"/>
  <c r="EM54" i="1"/>
  <c r="EN54" i="1"/>
  <c r="EL54" i="1"/>
  <c r="EM46" i="1"/>
  <c r="EN46" i="1"/>
  <c r="EL46" i="1"/>
  <c r="EM38" i="1"/>
  <c r="EN38" i="1"/>
  <c r="EL38" i="1"/>
  <c r="EM30" i="1"/>
  <c r="EN30" i="1"/>
  <c r="EL30" i="1"/>
  <c r="EM22" i="1"/>
  <c r="EN22" i="1"/>
  <c r="EL22" i="1"/>
  <c r="EM14" i="1"/>
  <c r="EN14" i="1"/>
  <c r="EL242" i="1"/>
  <c r="EL238" i="1"/>
  <c r="EL202" i="1"/>
  <c r="EL138" i="1"/>
  <c r="EL78" i="1"/>
  <c r="EN212" i="1"/>
  <c r="EL212" i="1"/>
  <c r="EN208" i="1"/>
  <c r="EL208" i="1"/>
  <c r="EM204" i="1"/>
  <c r="EN204" i="1"/>
  <c r="EN200" i="1"/>
  <c r="EL200" i="1"/>
  <c r="EL196" i="1"/>
  <c r="EM196" i="1"/>
  <c r="EL192" i="1"/>
  <c r="EM192" i="1"/>
  <c r="EN192" i="1"/>
  <c r="EM188" i="1"/>
  <c r="EN188" i="1"/>
  <c r="EN184" i="1"/>
  <c r="EL184" i="1"/>
  <c r="EL180" i="1"/>
  <c r="EM180" i="1"/>
  <c r="EL176" i="1"/>
  <c r="EM176" i="1"/>
  <c r="EN176" i="1"/>
  <c r="EM172" i="1"/>
  <c r="EN172" i="1"/>
  <c r="EN168" i="1"/>
  <c r="EL168" i="1"/>
  <c r="EL164" i="1"/>
  <c r="EM164" i="1"/>
  <c r="EL160" i="1"/>
  <c r="EM160" i="1"/>
  <c r="EN160" i="1"/>
  <c r="EM156" i="1"/>
  <c r="EN156" i="1"/>
  <c r="EN152" i="1"/>
  <c r="EL152" i="1"/>
  <c r="EL148" i="1"/>
  <c r="EM148" i="1"/>
  <c r="EL144" i="1"/>
  <c r="EM144" i="1"/>
  <c r="EN144" i="1"/>
  <c r="EM140" i="1"/>
  <c r="EN140" i="1"/>
  <c r="EN136" i="1"/>
  <c r="EL136" i="1"/>
  <c r="EL132" i="1"/>
  <c r="EM132" i="1"/>
  <c r="EL128" i="1"/>
  <c r="EM128" i="1"/>
  <c r="EN128" i="1"/>
  <c r="EM124" i="1"/>
  <c r="EN124" i="1"/>
  <c r="EL120" i="1"/>
  <c r="EM120" i="1"/>
  <c r="EN120" i="1"/>
  <c r="EL116" i="1"/>
  <c r="EM116" i="1"/>
  <c r="EN116" i="1"/>
  <c r="EL112" i="1"/>
  <c r="EM112" i="1"/>
  <c r="EN112" i="1"/>
  <c r="EL108" i="1"/>
  <c r="EM108" i="1"/>
  <c r="EN108" i="1"/>
  <c r="EL104" i="1"/>
  <c r="EM104" i="1"/>
  <c r="EN104" i="1"/>
  <c r="EL100" i="1"/>
  <c r="EM100" i="1"/>
  <c r="EN100" i="1"/>
  <c r="EL96" i="1"/>
  <c r="EM96" i="1"/>
  <c r="EN96" i="1"/>
  <c r="EL92" i="1"/>
  <c r="EM92" i="1"/>
  <c r="EL88" i="1"/>
  <c r="EM88" i="1"/>
  <c r="EN88" i="1"/>
  <c r="EL84" i="1"/>
  <c r="EM84" i="1"/>
  <c r="EL80" i="1"/>
  <c r="EM80" i="1"/>
  <c r="EN80" i="1"/>
  <c r="EL76" i="1"/>
  <c r="EM76" i="1"/>
  <c r="EN76" i="1"/>
  <c r="EL72" i="1"/>
  <c r="EM72" i="1"/>
  <c r="EN72" i="1"/>
  <c r="EL68" i="1"/>
  <c r="EM68" i="1"/>
  <c r="EN68" i="1"/>
  <c r="EL64" i="1"/>
  <c r="EM64" i="1"/>
  <c r="EN64" i="1"/>
  <c r="EL60" i="1"/>
  <c r="EM60" i="1"/>
  <c r="EN60" i="1"/>
  <c r="EL56" i="1"/>
  <c r="EM56" i="1"/>
  <c r="EL52" i="1"/>
  <c r="EM52" i="1"/>
  <c r="EN52" i="1"/>
  <c r="EL48" i="1"/>
  <c r="EM48" i="1"/>
  <c r="EN48" i="1"/>
  <c r="EL44" i="1"/>
  <c r="EM44" i="1"/>
  <c r="EN44" i="1"/>
  <c r="EL40" i="1"/>
  <c r="EM40" i="1"/>
  <c r="EN40" i="1"/>
  <c r="EL36" i="1"/>
  <c r="EM36" i="1"/>
  <c r="EN36" i="1"/>
  <c r="EL32" i="1"/>
  <c r="EM32" i="1"/>
  <c r="EN32" i="1"/>
  <c r="EL28" i="1"/>
  <c r="EM28" i="1"/>
  <c r="EL24" i="1"/>
  <c r="EM24" i="1"/>
  <c r="EN24" i="1"/>
  <c r="EL20" i="1"/>
  <c r="EM20" i="1"/>
  <c r="EL16" i="1"/>
  <c r="EM16" i="1"/>
  <c r="EN16" i="1"/>
  <c r="EL12" i="1"/>
  <c r="EM12" i="1"/>
  <c r="EN12" i="1"/>
  <c r="EN242" i="1"/>
  <c r="EM241" i="1"/>
  <c r="EN238" i="1"/>
  <c r="EM237" i="1"/>
  <c r="EN233" i="1"/>
  <c r="EM228" i="1"/>
  <c r="EN225" i="1"/>
  <c r="EM220" i="1"/>
  <c r="EN217" i="1"/>
  <c r="EN205" i="1"/>
  <c r="EN198" i="1"/>
  <c r="EM184" i="1"/>
  <c r="EM177" i="1"/>
  <c r="EL170" i="1"/>
  <c r="EL156" i="1"/>
  <c r="EN148" i="1"/>
  <c r="EN141" i="1"/>
  <c r="EN134" i="1"/>
  <c r="EN92" i="1"/>
  <c r="EM231" i="1"/>
  <c r="EN231" i="1"/>
  <c r="EM227" i="1"/>
  <c r="EN227" i="1"/>
  <c r="EM223" i="1"/>
  <c r="EN223" i="1"/>
  <c r="EM219" i="1"/>
  <c r="EN219" i="1"/>
  <c r="EM215" i="1"/>
  <c r="EN215" i="1"/>
  <c r="EM211" i="1"/>
  <c r="EN211" i="1"/>
  <c r="EM207" i="1"/>
  <c r="EN207" i="1"/>
  <c r="EN203" i="1"/>
  <c r="EL203" i="1"/>
  <c r="EM203" i="1"/>
  <c r="EN199" i="1"/>
  <c r="EL199" i="1"/>
  <c r="EM199" i="1"/>
  <c r="EN195" i="1"/>
  <c r="EM195" i="1"/>
  <c r="EN191" i="1"/>
  <c r="EL191" i="1"/>
  <c r="EN187" i="1"/>
  <c r="EL187" i="1"/>
  <c r="EM187" i="1"/>
  <c r="EN183" i="1"/>
  <c r="EL183" i="1"/>
  <c r="EM183" i="1"/>
  <c r="EN179" i="1"/>
  <c r="EM179" i="1"/>
  <c r="EN175" i="1"/>
  <c r="EL175" i="1"/>
  <c r="EN171" i="1"/>
  <c r="EL171" i="1"/>
  <c r="EM171" i="1"/>
  <c r="EN167" i="1"/>
  <c r="EL167" i="1"/>
  <c r="EM167" i="1"/>
  <c r="EN163" i="1"/>
  <c r="EM163" i="1"/>
  <c r="EN159" i="1"/>
  <c r="EL159" i="1"/>
  <c r="EN155" i="1"/>
  <c r="EL155" i="1"/>
  <c r="EM155" i="1"/>
  <c r="EN151" i="1"/>
  <c r="EL151" i="1"/>
  <c r="EM151" i="1"/>
  <c r="EN147" i="1"/>
  <c r="EM147" i="1"/>
  <c r="EN143" i="1"/>
  <c r="EL143" i="1"/>
  <c r="EN139" i="1"/>
  <c r="EL139" i="1"/>
  <c r="EM139" i="1"/>
  <c r="EN135" i="1"/>
  <c r="EL135" i="1"/>
  <c r="EM135" i="1"/>
  <c r="EN131" i="1"/>
  <c r="EM131" i="1"/>
  <c r="EN127" i="1"/>
  <c r="EL127" i="1"/>
  <c r="EN123" i="1"/>
  <c r="EM123" i="1"/>
  <c r="EL123" i="1"/>
  <c r="EN119" i="1"/>
  <c r="EM119" i="1"/>
  <c r="EN115" i="1"/>
  <c r="EL115" i="1"/>
  <c r="EM115" i="1"/>
  <c r="EN111" i="1"/>
  <c r="EL111" i="1"/>
  <c r="EM111" i="1"/>
  <c r="EN107" i="1"/>
  <c r="EL107" i="1"/>
  <c r="EM107" i="1"/>
  <c r="EN103" i="1"/>
  <c r="EL103" i="1"/>
  <c r="EM103" i="1"/>
  <c r="EN99" i="1"/>
  <c r="EL99" i="1"/>
  <c r="EN95" i="1"/>
  <c r="EL95" i="1"/>
  <c r="EM95" i="1"/>
  <c r="EN91" i="1"/>
  <c r="EL91" i="1"/>
  <c r="EM91" i="1"/>
  <c r="EN87" i="1"/>
  <c r="EL87" i="1"/>
  <c r="EM87" i="1"/>
  <c r="EN83" i="1"/>
  <c r="EL83" i="1"/>
  <c r="EM83" i="1"/>
  <c r="EN79" i="1"/>
  <c r="EL79" i="1"/>
  <c r="EM79" i="1"/>
  <c r="EN75" i="1"/>
  <c r="EL75" i="1"/>
  <c r="EM75" i="1"/>
  <c r="EN71" i="1"/>
  <c r="EL71" i="1"/>
  <c r="EN67" i="1"/>
  <c r="EL67" i="1"/>
  <c r="EM67" i="1"/>
  <c r="EN63" i="1"/>
  <c r="EL63" i="1"/>
  <c r="EN59" i="1"/>
  <c r="EL59" i="1"/>
  <c r="EM59" i="1"/>
  <c r="EN55" i="1"/>
  <c r="EL55" i="1"/>
  <c r="EM55" i="1"/>
  <c r="EN51" i="1"/>
  <c r="EL51" i="1"/>
  <c r="EM51" i="1"/>
  <c r="EN47" i="1"/>
  <c r="EL47" i="1"/>
  <c r="EM47" i="1"/>
  <c r="EN43" i="1"/>
  <c r="EL43" i="1"/>
  <c r="EM43" i="1"/>
  <c r="EN39" i="1"/>
  <c r="EL39" i="1"/>
  <c r="EM39" i="1"/>
  <c r="EN35" i="1"/>
  <c r="EL35" i="1"/>
  <c r="EN31" i="1"/>
  <c r="EL31" i="1"/>
  <c r="EM31" i="1"/>
  <c r="EN27" i="1"/>
  <c r="EL27" i="1"/>
  <c r="EM27" i="1"/>
  <c r="EN23" i="1"/>
  <c r="EL23" i="1"/>
  <c r="EM23" i="1"/>
  <c r="EN19" i="1"/>
  <c r="EL19" i="1"/>
  <c r="EM19" i="1"/>
  <c r="EN15" i="1"/>
  <c r="EL15" i="1"/>
  <c r="EM15" i="1"/>
  <c r="EN9" i="1"/>
  <c r="EL9" i="1"/>
  <c r="EM9" i="1"/>
  <c r="EN235" i="1"/>
  <c r="EM233" i="1"/>
  <c r="EN230" i="1"/>
  <c r="EL228" i="1"/>
  <c r="EM225" i="1"/>
  <c r="EN222" i="1"/>
  <c r="EL220" i="1"/>
  <c r="EM217" i="1"/>
  <c r="EN214" i="1"/>
  <c r="EN209" i="1"/>
  <c r="EL204" i="1"/>
  <c r="EN196" i="1"/>
  <c r="EN189" i="1"/>
  <c r="EN182" i="1"/>
  <c r="EM175" i="1"/>
  <c r="EM168" i="1"/>
  <c r="EM161" i="1"/>
  <c r="EL154" i="1"/>
  <c r="EL147" i="1"/>
  <c r="EL140" i="1"/>
  <c r="EN132" i="1"/>
  <c r="EN125" i="1"/>
  <c r="EL114" i="1"/>
  <c r="EN84" i="1"/>
  <c r="EN56" i="1"/>
  <c r="EN28" i="1"/>
  <c r="EC233" i="1"/>
  <c r="ED233" i="1"/>
  <c r="EE233" i="1"/>
  <c r="EC225" i="1"/>
  <c r="ED225" i="1"/>
  <c r="EE225" i="1"/>
  <c r="EC213" i="1"/>
  <c r="ED213" i="1"/>
  <c r="EE213" i="1"/>
  <c r="EC205" i="1"/>
  <c r="ED205" i="1"/>
  <c r="EE205" i="1"/>
  <c r="EC197" i="1"/>
  <c r="ED197" i="1"/>
  <c r="EE197" i="1"/>
  <c r="EC185" i="1"/>
  <c r="ED185" i="1"/>
  <c r="EE185" i="1"/>
  <c r="EE177" i="1"/>
  <c r="ED177" i="1"/>
  <c r="EE169" i="1"/>
  <c r="ED169" i="1"/>
  <c r="EE157" i="1"/>
  <c r="EC157" i="1"/>
  <c r="ED157" i="1"/>
  <c r="EE149" i="1"/>
  <c r="EC149" i="1"/>
  <c r="EE141" i="1"/>
  <c r="EC141" i="1"/>
  <c r="ED141" i="1"/>
  <c r="EE133" i="1"/>
  <c r="EC133" i="1"/>
  <c r="EE8" i="1"/>
  <c r="ED8" i="1"/>
  <c r="EC240" i="1"/>
  <c r="ED240" i="1"/>
  <c r="EC236" i="1"/>
  <c r="ED236" i="1"/>
  <c r="EC232" i="1"/>
  <c r="ED232" i="1"/>
  <c r="EC228" i="1"/>
  <c r="ED228" i="1"/>
  <c r="EC224" i="1"/>
  <c r="ED224" i="1"/>
  <c r="EC220" i="1"/>
  <c r="ED220" i="1"/>
  <c r="EC216" i="1"/>
  <c r="ED216" i="1"/>
  <c r="EC212" i="1"/>
  <c r="ED212" i="1"/>
  <c r="EC208" i="1"/>
  <c r="ED208" i="1"/>
  <c r="EC204" i="1"/>
  <c r="ED204" i="1"/>
  <c r="EC200" i="1"/>
  <c r="ED200" i="1"/>
  <c r="EC196" i="1"/>
  <c r="ED196" i="1"/>
  <c r="EC192" i="1"/>
  <c r="ED192" i="1"/>
  <c r="EC188" i="1"/>
  <c r="ED188" i="1"/>
  <c r="EC184" i="1"/>
  <c r="ED184" i="1"/>
  <c r="ED180" i="1"/>
  <c r="EE180" i="1"/>
  <c r="EC180" i="1"/>
  <c r="ED176" i="1"/>
  <c r="EE176" i="1"/>
  <c r="EC176" i="1"/>
  <c r="ED172" i="1"/>
  <c r="EE172" i="1"/>
  <c r="EC172" i="1"/>
  <c r="ED168" i="1"/>
  <c r="EE168" i="1"/>
  <c r="EC168" i="1"/>
  <c r="ED164" i="1"/>
  <c r="EE164" i="1"/>
  <c r="EC164" i="1"/>
  <c r="ED160" i="1"/>
  <c r="EE160" i="1"/>
  <c r="EC160" i="1"/>
  <c r="ED156" i="1"/>
  <c r="EE156" i="1"/>
  <c r="EC156" i="1"/>
  <c r="ED152" i="1"/>
  <c r="EE152" i="1"/>
  <c r="EC152" i="1"/>
  <c r="ED148" i="1"/>
  <c r="EE148" i="1"/>
  <c r="EC148" i="1"/>
  <c r="ED144" i="1"/>
  <c r="EE144" i="1"/>
  <c r="ED140" i="1"/>
  <c r="EE140" i="1"/>
  <c r="EC140" i="1"/>
  <c r="ED136" i="1"/>
  <c r="EE136" i="1"/>
  <c r="EC136" i="1"/>
  <c r="ED132" i="1"/>
  <c r="EE132" i="1"/>
  <c r="EC132" i="1"/>
  <c r="EE236" i="1"/>
  <c r="EE220" i="1"/>
  <c r="EE204" i="1"/>
  <c r="EE188" i="1"/>
  <c r="ED133" i="1"/>
  <c r="EC241" i="1"/>
  <c r="ED241" i="1"/>
  <c r="EE241" i="1"/>
  <c r="EC237" i="1"/>
  <c r="ED237" i="1"/>
  <c r="EE237" i="1"/>
  <c r="EC229" i="1"/>
  <c r="ED229" i="1"/>
  <c r="EE229" i="1"/>
  <c r="EC221" i="1"/>
  <c r="ED221" i="1"/>
  <c r="EE221" i="1"/>
  <c r="EC217" i="1"/>
  <c r="ED217" i="1"/>
  <c r="EE217" i="1"/>
  <c r="EC209" i="1"/>
  <c r="ED209" i="1"/>
  <c r="EE209" i="1"/>
  <c r="EC201" i="1"/>
  <c r="ED201" i="1"/>
  <c r="EE201" i="1"/>
  <c r="EC193" i="1"/>
  <c r="ED193" i="1"/>
  <c r="EE193" i="1"/>
  <c r="EC189" i="1"/>
  <c r="ED189" i="1"/>
  <c r="EE189" i="1"/>
  <c r="EC181" i="1"/>
  <c r="ED181" i="1"/>
  <c r="EE173" i="1"/>
  <c r="EC173" i="1"/>
  <c r="ED173" i="1"/>
  <c r="EE165" i="1"/>
  <c r="EC165" i="1"/>
  <c r="ED165" i="1"/>
  <c r="EE161" i="1"/>
  <c r="ED161" i="1"/>
  <c r="EE153" i="1"/>
  <c r="ED153" i="1"/>
  <c r="EE145" i="1"/>
  <c r="EC145" i="1"/>
  <c r="ED145" i="1"/>
  <c r="EE137" i="1"/>
  <c r="EC137" i="1"/>
  <c r="ED137" i="1"/>
  <c r="EE129" i="1"/>
  <c r="EC129" i="1"/>
  <c r="ED129" i="1"/>
  <c r="EC177" i="1"/>
  <c r="EE243" i="1"/>
  <c r="EC243" i="1"/>
  <c r="EE239" i="1"/>
  <c r="EC239" i="1"/>
  <c r="EE235" i="1"/>
  <c r="EC235" i="1"/>
  <c r="EE231" i="1"/>
  <c r="EC231" i="1"/>
  <c r="EE227" i="1"/>
  <c r="EC227" i="1"/>
  <c r="EE223" i="1"/>
  <c r="EC223" i="1"/>
  <c r="EE219" i="1"/>
  <c r="EC219" i="1"/>
  <c r="EE215" i="1"/>
  <c r="EC215" i="1"/>
  <c r="EE211" i="1"/>
  <c r="EC211" i="1"/>
  <c r="EE207" i="1"/>
  <c r="EC207" i="1"/>
  <c r="EE203" i="1"/>
  <c r="EC203" i="1"/>
  <c r="EE199" i="1"/>
  <c r="EC199" i="1"/>
  <c r="EE195" i="1"/>
  <c r="EC195" i="1"/>
  <c r="EE191" i="1"/>
  <c r="EC191" i="1"/>
  <c r="EE187" i="1"/>
  <c r="EC187" i="1"/>
  <c r="EE183" i="1"/>
  <c r="EC183" i="1"/>
  <c r="EC179" i="1"/>
  <c r="ED179" i="1"/>
  <c r="EC175" i="1"/>
  <c r="ED175" i="1"/>
  <c r="EE175" i="1"/>
  <c r="EC171" i="1"/>
  <c r="ED171" i="1"/>
  <c r="EC167" i="1"/>
  <c r="ED167" i="1"/>
  <c r="EE167" i="1"/>
  <c r="EC163" i="1"/>
  <c r="ED163" i="1"/>
  <c r="EC159" i="1"/>
  <c r="ED159" i="1"/>
  <c r="EE159" i="1"/>
  <c r="EC155" i="1"/>
  <c r="ED155" i="1"/>
  <c r="EC151" i="1"/>
  <c r="ED151" i="1"/>
  <c r="EE151" i="1"/>
  <c r="EC147" i="1"/>
  <c r="ED147" i="1"/>
  <c r="EE147" i="1"/>
  <c r="EC143" i="1"/>
  <c r="ED143" i="1"/>
  <c r="EE143" i="1"/>
  <c r="EC139" i="1"/>
  <c r="ED139" i="1"/>
  <c r="EE139" i="1"/>
  <c r="EC135" i="1"/>
  <c r="ED135" i="1"/>
  <c r="EE135" i="1"/>
  <c r="EC131" i="1"/>
  <c r="ED131" i="1"/>
  <c r="EE131" i="1"/>
  <c r="EC127" i="1"/>
  <c r="ED127" i="1"/>
  <c r="EE127" i="1"/>
  <c r="EE123" i="1"/>
  <c r="EC123" i="1"/>
  <c r="ED123" i="1"/>
  <c r="EE119" i="1"/>
  <c r="EC119" i="1"/>
  <c r="ED119" i="1"/>
  <c r="EE240" i="1"/>
  <c r="ED235" i="1"/>
  <c r="EE224" i="1"/>
  <c r="ED219" i="1"/>
  <c r="EE208" i="1"/>
  <c r="ED203" i="1"/>
  <c r="EE192" i="1"/>
  <c r="ED187" i="1"/>
  <c r="EE181" i="1"/>
  <c r="EE171" i="1"/>
  <c r="EC161" i="1"/>
  <c r="ED149" i="1"/>
  <c r="ED242" i="1"/>
  <c r="EE242" i="1"/>
  <c r="ED238" i="1"/>
  <c r="EE238" i="1"/>
  <c r="ED234" i="1"/>
  <c r="EE234" i="1"/>
  <c r="ED230" i="1"/>
  <c r="EE230" i="1"/>
  <c r="ED226" i="1"/>
  <c r="EE226" i="1"/>
  <c r="ED222" i="1"/>
  <c r="EE222" i="1"/>
  <c r="ED218" i="1"/>
  <c r="EE218" i="1"/>
  <c r="ED214" i="1"/>
  <c r="EE214" i="1"/>
  <c r="ED210" i="1"/>
  <c r="EE210" i="1"/>
  <c r="ED206" i="1"/>
  <c r="EE206" i="1"/>
  <c r="ED202" i="1"/>
  <c r="EE202" i="1"/>
  <c r="ED198" i="1"/>
  <c r="EE198" i="1"/>
  <c r="ED194" i="1"/>
  <c r="EE194" i="1"/>
  <c r="ED190" i="1"/>
  <c r="EE190" i="1"/>
  <c r="ED186" i="1"/>
  <c r="EE186" i="1"/>
  <c r="EC182" i="1"/>
  <c r="ED182" i="1"/>
  <c r="EE182" i="1"/>
  <c r="EC178" i="1"/>
  <c r="ED178" i="1"/>
  <c r="EE178" i="1"/>
  <c r="EC174" i="1"/>
  <c r="EE174" i="1"/>
  <c r="EC170" i="1"/>
  <c r="ED170" i="1"/>
  <c r="EE170" i="1"/>
  <c r="EC166" i="1"/>
  <c r="EE166" i="1"/>
  <c r="EC162" i="1"/>
  <c r="ED162" i="1"/>
  <c r="EE162" i="1"/>
  <c r="EC158" i="1"/>
  <c r="EE158" i="1"/>
  <c r="EC154" i="1"/>
  <c r="ED154" i="1"/>
  <c r="EE154" i="1"/>
  <c r="EC150" i="1"/>
  <c r="ED150" i="1"/>
  <c r="EE150" i="1"/>
  <c r="EC146" i="1"/>
  <c r="ED146" i="1"/>
  <c r="EE146" i="1"/>
  <c r="EC142" i="1"/>
  <c r="ED142" i="1"/>
  <c r="EE142" i="1"/>
  <c r="EC138" i="1"/>
  <c r="ED138" i="1"/>
  <c r="EC134" i="1"/>
  <c r="ED134" i="1"/>
  <c r="EE134" i="1"/>
  <c r="EC130" i="1"/>
  <c r="ED130" i="1"/>
  <c r="EE130" i="1"/>
  <c r="EC126" i="1"/>
  <c r="ED126" i="1"/>
  <c r="EE126" i="1"/>
  <c r="ED122" i="1"/>
  <c r="EE122" i="1"/>
  <c r="EC122" i="1"/>
  <c r="ED118" i="1"/>
  <c r="EE118" i="1"/>
  <c r="EC118" i="1"/>
  <c r="ED114" i="1"/>
  <c r="EE114" i="1"/>
  <c r="EC114" i="1"/>
  <c r="ED110" i="1"/>
  <c r="EE110" i="1"/>
  <c r="ED106" i="1"/>
  <c r="EE106" i="1"/>
  <c r="EC106" i="1"/>
  <c r="ED102" i="1"/>
  <c r="EE102" i="1"/>
  <c r="EC102" i="1"/>
  <c r="ED98" i="1"/>
  <c r="EE98" i="1"/>
  <c r="EC98" i="1"/>
  <c r="ED94" i="1"/>
  <c r="EE94" i="1"/>
  <c r="EC94" i="1"/>
  <c r="ED90" i="1"/>
  <c r="EE90" i="1"/>
  <c r="EC90" i="1"/>
  <c r="ED86" i="1"/>
  <c r="EE86" i="1"/>
  <c r="EC86" i="1"/>
  <c r="ED82" i="1"/>
  <c r="EE82" i="1"/>
  <c r="EC82" i="1"/>
  <c r="ED78" i="1"/>
  <c r="EE78" i="1"/>
  <c r="ED74" i="1"/>
  <c r="EE74" i="1"/>
  <c r="EC74" i="1"/>
  <c r="ED70" i="1"/>
  <c r="EE70" i="1"/>
  <c r="EC70" i="1"/>
  <c r="ED66" i="1"/>
  <c r="EE66" i="1"/>
  <c r="EC66" i="1"/>
  <c r="ED62" i="1"/>
  <c r="EE62" i="1"/>
  <c r="EC62" i="1"/>
  <c r="ED58" i="1"/>
  <c r="EE58" i="1"/>
  <c r="EC58" i="1"/>
  <c r="ED54" i="1"/>
  <c r="EE54" i="1"/>
  <c r="EC54" i="1"/>
  <c r="ED50" i="1"/>
  <c r="EE50" i="1"/>
  <c r="EC50" i="1"/>
  <c r="ED46" i="1"/>
  <c r="EE46" i="1"/>
  <c r="ED42" i="1"/>
  <c r="EE42" i="1"/>
  <c r="EC42" i="1"/>
  <c r="ED38" i="1"/>
  <c r="EE38" i="1"/>
  <c r="EC38" i="1"/>
  <c r="ED34" i="1"/>
  <c r="EE34" i="1"/>
  <c r="EC34" i="1"/>
  <c r="ED30" i="1"/>
  <c r="EE30" i="1"/>
  <c r="EC30" i="1"/>
  <c r="ED26" i="1"/>
  <c r="EE26" i="1"/>
  <c r="EC26" i="1"/>
  <c r="ED22" i="1"/>
  <c r="EE22" i="1"/>
  <c r="EC22" i="1"/>
  <c r="ED18" i="1"/>
  <c r="EE18" i="1"/>
  <c r="EC18" i="1"/>
  <c r="ED14" i="1"/>
  <c r="EE14" i="1"/>
  <c r="EC8" i="1"/>
  <c r="ED239" i="1"/>
  <c r="EC234" i="1"/>
  <c r="EE228" i="1"/>
  <c r="ED223" i="1"/>
  <c r="EC218" i="1"/>
  <c r="EE212" i="1"/>
  <c r="ED207" i="1"/>
  <c r="EC202" i="1"/>
  <c r="EE196" i="1"/>
  <c r="ED191" i="1"/>
  <c r="EC186" i="1"/>
  <c r="EE179" i="1"/>
  <c r="EC169" i="1"/>
  <c r="ED158" i="1"/>
  <c r="EC144" i="1"/>
  <c r="EC78" i="1"/>
  <c r="EE125" i="1"/>
  <c r="EC125" i="1"/>
  <c r="EC121" i="1"/>
  <c r="ED121" i="1"/>
  <c r="EE121" i="1"/>
  <c r="EC117" i="1"/>
  <c r="ED117" i="1"/>
  <c r="EE117" i="1"/>
  <c r="EC113" i="1"/>
  <c r="ED113" i="1"/>
  <c r="EE113" i="1"/>
  <c r="EC109" i="1"/>
  <c r="ED109" i="1"/>
  <c r="EE109" i="1"/>
  <c r="EC105" i="1"/>
  <c r="ED105" i="1"/>
  <c r="EE105" i="1"/>
  <c r="EC101" i="1"/>
  <c r="ED101" i="1"/>
  <c r="EE101" i="1"/>
  <c r="EC97" i="1"/>
  <c r="ED97" i="1"/>
  <c r="EE97" i="1"/>
  <c r="EC93" i="1"/>
  <c r="ED93" i="1"/>
  <c r="EE93" i="1"/>
  <c r="EC89" i="1"/>
  <c r="ED89" i="1"/>
  <c r="EE89" i="1"/>
  <c r="EC85" i="1"/>
  <c r="ED85" i="1"/>
  <c r="EE85" i="1"/>
  <c r="EC81" i="1"/>
  <c r="ED81" i="1"/>
  <c r="EE81" i="1"/>
  <c r="EC77" i="1"/>
  <c r="ED77" i="1"/>
  <c r="EE77" i="1"/>
  <c r="EC73" i="1"/>
  <c r="ED73" i="1"/>
  <c r="EE73" i="1"/>
  <c r="EC69" i="1"/>
  <c r="ED69" i="1"/>
  <c r="EE69" i="1"/>
  <c r="EC65" i="1"/>
  <c r="ED65" i="1"/>
  <c r="EE65" i="1"/>
  <c r="EC61" i="1"/>
  <c r="ED61" i="1"/>
  <c r="EE61" i="1"/>
  <c r="EC57" i="1"/>
  <c r="ED57" i="1"/>
  <c r="EE57" i="1"/>
  <c r="EC53" i="1"/>
  <c r="ED53" i="1"/>
  <c r="EE53" i="1"/>
  <c r="EC49" i="1"/>
  <c r="ED49" i="1"/>
  <c r="EE49" i="1"/>
  <c r="EC45" i="1"/>
  <c r="ED45" i="1"/>
  <c r="EE45" i="1"/>
  <c r="EC41" i="1"/>
  <c r="ED41" i="1"/>
  <c r="EE41" i="1"/>
  <c r="EC37" i="1"/>
  <c r="ED37" i="1"/>
  <c r="EE37" i="1"/>
  <c r="EC33" i="1"/>
  <c r="ED33" i="1"/>
  <c r="EE33" i="1"/>
  <c r="EC29" i="1"/>
  <c r="ED29" i="1"/>
  <c r="EE29" i="1"/>
  <c r="EC25" i="1"/>
  <c r="ED25" i="1"/>
  <c r="EE25" i="1"/>
  <c r="EC21" i="1"/>
  <c r="ED21" i="1"/>
  <c r="EE21" i="1"/>
  <c r="EC17" i="1"/>
  <c r="ED17" i="1"/>
  <c r="EE17" i="1"/>
  <c r="EC13" i="1"/>
  <c r="ED13" i="1"/>
  <c r="EE13" i="1"/>
  <c r="ED128" i="1"/>
  <c r="EE128" i="1"/>
  <c r="EC124" i="1"/>
  <c r="ED124" i="1"/>
  <c r="EE124" i="1"/>
  <c r="EC120" i="1"/>
  <c r="ED120" i="1"/>
  <c r="EC116" i="1"/>
  <c r="ED116" i="1"/>
  <c r="EE116" i="1"/>
  <c r="EC112" i="1"/>
  <c r="ED112" i="1"/>
  <c r="EC108" i="1"/>
  <c r="ED108" i="1"/>
  <c r="EE108" i="1"/>
  <c r="EC104" i="1"/>
  <c r="ED104" i="1"/>
  <c r="EC100" i="1"/>
  <c r="ED100" i="1"/>
  <c r="EE100" i="1"/>
  <c r="EC96" i="1"/>
  <c r="ED96" i="1"/>
  <c r="EC92" i="1"/>
  <c r="ED92" i="1"/>
  <c r="EE92" i="1"/>
  <c r="EC88" i="1"/>
  <c r="ED88" i="1"/>
  <c r="EC84" i="1"/>
  <c r="ED84" i="1"/>
  <c r="EE84" i="1"/>
  <c r="EC80" i="1"/>
  <c r="ED80" i="1"/>
  <c r="EC76" i="1"/>
  <c r="ED76" i="1"/>
  <c r="EE76" i="1"/>
  <c r="EC72" i="1"/>
  <c r="ED72" i="1"/>
  <c r="EC68" i="1"/>
  <c r="ED68" i="1"/>
  <c r="EE68" i="1"/>
  <c r="EC64" i="1"/>
  <c r="ED64" i="1"/>
  <c r="EC60" i="1"/>
  <c r="ED60" i="1"/>
  <c r="EE60" i="1"/>
  <c r="EC56" i="1"/>
  <c r="ED56" i="1"/>
  <c r="EC52" i="1"/>
  <c r="ED52" i="1"/>
  <c r="EE52" i="1"/>
  <c r="EC48" i="1"/>
  <c r="ED48" i="1"/>
  <c r="EC44" i="1"/>
  <c r="ED44" i="1"/>
  <c r="EE44" i="1"/>
  <c r="EC40" i="1"/>
  <c r="ED40" i="1"/>
  <c r="EC36" i="1"/>
  <c r="ED36" i="1"/>
  <c r="EE36" i="1"/>
  <c r="EC32" i="1"/>
  <c r="ED32" i="1"/>
  <c r="EC28" i="1"/>
  <c r="ED28" i="1"/>
  <c r="EE28" i="1"/>
  <c r="EC24" i="1"/>
  <c r="ED24" i="1"/>
  <c r="EC20" i="1"/>
  <c r="ED20" i="1"/>
  <c r="EE20" i="1"/>
  <c r="EC16" i="1"/>
  <c r="ED16" i="1"/>
  <c r="EC12" i="1"/>
  <c r="ED12" i="1"/>
  <c r="EE12" i="1"/>
  <c r="ED125" i="1"/>
  <c r="EE104" i="1"/>
  <c r="EE72" i="1"/>
  <c r="EE40" i="1"/>
  <c r="EE115" i="1"/>
  <c r="EC115" i="1"/>
  <c r="EE111" i="1"/>
  <c r="EC111" i="1"/>
  <c r="ED111" i="1"/>
  <c r="EE107" i="1"/>
  <c r="EC107" i="1"/>
  <c r="EE103" i="1"/>
  <c r="EC103" i="1"/>
  <c r="ED103" i="1"/>
  <c r="EE99" i="1"/>
  <c r="EC99" i="1"/>
  <c r="EE95" i="1"/>
  <c r="EC95" i="1"/>
  <c r="ED95" i="1"/>
  <c r="EE91" i="1"/>
  <c r="EC91" i="1"/>
  <c r="EE87" i="1"/>
  <c r="EC87" i="1"/>
  <c r="ED87" i="1"/>
  <c r="EE83" i="1"/>
  <c r="EC83" i="1"/>
  <c r="EE79" i="1"/>
  <c r="EC79" i="1"/>
  <c r="ED79" i="1"/>
  <c r="EE75" i="1"/>
  <c r="EC75" i="1"/>
  <c r="EE71" i="1"/>
  <c r="EC71" i="1"/>
  <c r="ED71" i="1"/>
  <c r="EE67" i="1"/>
  <c r="EC67" i="1"/>
  <c r="EE63" i="1"/>
  <c r="EC63" i="1"/>
  <c r="ED63" i="1"/>
  <c r="EE59" i="1"/>
  <c r="EC59" i="1"/>
  <c r="EE55" i="1"/>
  <c r="EC55" i="1"/>
  <c r="ED55" i="1"/>
  <c r="EE51" i="1"/>
  <c r="EC51" i="1"/>
  <c r="EE47" i="1"/>
  <c r="EC47" i="1"/>
  <c r="ED47" i="1"/>
  <c r="EE43" i="1"/>
  <c r="EC43" i="1"/>
  <c r="EE39" i="1"/>
  <c r="EC39" i="1"/>
  <c r="ED39" i="1"/>
  <c r="EE35" i="1"/>
  <c r="EC35" i="1"/>
  <c r="EE31" i="1"/>
  <c r="EC31" i="1"/>
  <c r="ED31" i="1"/>
  <c r="EE27" i="1"/>
  <c r="EC27" i="1"/>
  <c r="EE23" i="1"/>
  <c r="EC23" i="1"/>
  <c r="ED23" i="1"/>
  <c r="EE19" i="1"/>
  <c r="EC19" i="1"/>
  <c r="EE15" i="1"/>
  <c r="EC15" i="1"/>
  <c r="ED15" i="1"/>
  <c r="EE9" i="1"/>
  <c r="EC9" i="1"/>
  <c r="EE112" i="1"/>
  <c r="ED91" i="1"/>
  <c r="EE80" i="1"/>
  <c r="ED59" i="1"/>
  <c r="EE48" i="1"/>
  <c r="ED27" i="1"/>
  <c r="EE16" i="1"/>
  <c r="DV195" i="1"/>
  <c r="DU189" i="1"/>
  <c r="DV189" i="1"/>
  <c r="DU185" i="1"/>
  <c r="DV185" i="1"/>
  <c r="DU181" i="1"/>
  <c r="DV181" i="1"/>
  <c r="DU177" i="1"/>
  <c r="DV177" i="1"/>
  <c r="DU173" i="1"/>
  <c r="DV173" i="1"/>
  <c r="DU169" i="1"/>
  <c r="DV169" i="1"/>
  <c r="DU165" i="1"/>
  <c r="DV165" i="1"/>
  <c r="DU161" i="1"/>
  <c r="DV161" i="1"/>
  <c r="DU157" i="1"/>
  <c r="DV157" i="1"/>
  <c r="DU153" i="1"/>
  <c r="DV153" i="1"/>
  <c r="DU149" i="1"/>
  <c r="DV149" i="1"/>
  <c r="DU145" i="1"/>
  <c r="DV145" i="1"/>
  <c r="DU141" i="1"/>
  <c r="DV141" i="1"/>
  <c r="DU137" i="1"/>
  <c r="DV137" i="1"/>
  <c r="DU133" i="1"/>
  <c r="DV133" i="1"/>
  <c r="DU129" i="1"/>
  <c r="DV129" i="1"/>
  <c r="DU125" i="1"/>
  <c r="DV125" i="1"/>
  <c r="DT121" i="1"/>
  <c r="DV121" i="1"/>
  <c r="DU121" i="1"/>
  <c r="DT117" i="1"/>
  <c r="DV117" i="1"/>
  <c r="DU117" i="1"/>
  <c r="DT113" i="1"/>
  <c r="DV113" i="1"/>
  <c r="DU113" i="1"/>
  <c r="DT109" i="1"/>
  <c r="DV109" i="1"/>
  <c r="DU109" i="1"/>
  <c r="DT105" i="1"/>
  <c r="DV105" i="1"/>
  <c r="DU105" i="1"/>
  <c r="DT101" i="1"/>
  <c r="DV101" i="1"/>
  <c r="DU101" i="1"/>
  <c r="DT97" i="1"/>
  <c r="DV97" i="1"/>
  <c r="DU97" i="1"/>
  <c r="DT93" i="1"/>
  <c r="DV93" i="1"/>
  <c r="DU93" i="1"/>
  <c r="DT89" i="1"/>
  <c r="DV89" i="1"/>
  <c r="DU89" i="1"/>
  <c r="DT85" i="1"/>
  <c r="DV85" i="1"/>
  <c r="DU85" i="1"/>
  <c r="DT81" i="1"/>
  <c r="DV81" i="1"/>
  <c r="DU81" i="1"/>
  <c r="DT77" i="1"/>
  <c r="DV77" i="1"/>
  <c r="DU77" i="1"/>
  <c r="DT73" i="1"/>
  <c r="DV73" i="1"/>
  <c r="DU73" i="1"/>
  <c r="DT69" i="1"/>
  <c r="DV69" i="1"/>
  <c r="DU69" i="1"/>
  <c r="DT65" i="1"/>
  <c r="DV65" i="1"/>
  <c r="DU65" i="1"/>
  <c r="DT61" i="1"/>
  <c r="DV61" i="1"/>
  <c r="DU61" i="1"/>
  <c r="DT57" i="1"/>
  <c r="DV57" i="1"/>
  <c r="DU57" i="1"/>
  <c r="DT53" i="1"/>
  <c r="DV53" i="1"/>
  <c r="DU53" i="1"/>
  <c r="DT49" i="1"/>
  <c r="DV49" i="1"/>
  <c r="DU49" i="1"/>
  <c r="DT45" i="1"/>
  <c r="DU45" i="1"/>
  <c r="DV45" i="1"/>
  <c r="DT41" i="1"/>
  <c r="DU41" i="1"/>
  <c r="DV41" i="1"/>
  <c r="DT37" i="1"/>
  <c r="DU37" i="1"/>
  <c r="DV37" i="1"/>
  <c r="DT33" i="1"/>
  <c r="DU33" i="1"/>
  <c r="DV33" i="1"/>
  <c r="DT29" i="1"/>
  <c r="DU29" i="1"/>
  <c r="DV29" i="1"/>
  <c r="DT25" i="1"/>
  <c r="DU25" i="1"/>
  <c r="DV25" i="1"/>
  <c r="DT21" i="1"/>
  <c r="DU21" i="1"/>
  <c r="DV21" i="1"/>
  <c r="DT17" i="1"/>
  <c r="DU17" i="1"/>
  <c r="DV17" i="1"/>
  <c r="DT13" i="1"/>
  <c r="DU13" i="1"/>
  <c r="DV13" i="1"/>
  <c r="DV243" i="1"/>
  <c r="DT241" i="1"/>
  <c r="DV235" i="1"/>
  <c r="DT233" i="1"/>
  <c r="DV227" i="1"/>
  <c r="DT225" i="1"/>
  <c r="DV219" i="1"/>
  <c r="DT217" i="1"/>
  <c r="DV211" i="1"/>
  <c r="DT209" i="1"/>
  <c r="DV203" i="1"/>
  <c r="DT201" i="1"/>
  <c r="DT193" i="1"/>
  <c r="DT185" i="1"/>
  <c r="DT169" i="1"/>
  <c r="DT153" i="1"/>
  <c r="DT137" i="1"/>
  <c r="DV8" i="1"/>
  <c r="DT8" i="1"/>
  <c r="DT240" i="1"/>
  <c r="DV240" i="1"/>
  <c r="DT236" i="1"/>
  <c r="DV236" i="1"/>
  <c r="DT232" i="1"/>
  <c r="DV232" i="1"/>
  <c r="DT228" i="1"/>
  <c r="DV228" i="1"/>
  <c r="DT224" i="1"/>
  <c r="DV224" i="1"/>
  <c r="DT220" i="1"/>
  <c r="DV220" i="1"/>
  <c r="DT216" i="1"/>
  <c r="DV216" i="1"/>
  <c r="DT212" i="1"/>
  <c r="DV212" i="1"/>
  <c r="DT208" i="1"/>
  <c r="DV208" i="1"/>
  <c r="DT204" i="1"/>
  <c r="DV204" i="1"/>
  <c r="DT200" i="1"/>
  <c r="DV200" i="1"/>
  <c r="DT196" i="1"/>
  <c r="DV196" i="1"/>
  <c r="DT192" i="1"/>
  <c r="DV192" i="1"/>
  <c r="DT188" i="1"/>
  <c r="DU188" i="1"/>
  <c r="DV188" i="1"/>
  <c r="DT184" i="1"/>
  <c r="DU184" i="1"/>
  <c r="DV184" i="1"/>
  <c r="DT180" i="1"/>
  <c r="DU180" i="1"/>
  <c r="DV180" i="1"/>
  <c r="DT176" i="1"/>
  <c r="DU176" i="1"/>
  <c r="DV176" i="1"/>
  <c r="DT172" i="1"/>
  <c r="DU172" i="1"/>
  <c r="DV172" i="1"/>
  <c r="DT168" i="1"/>
  <c r="DU168" i="1"/>
  <c r="DV168" i="1"/>
  <c r="DT164" i="1"/>
  <c r="DU164" i="1"/>
  <c r="DV164" i="1"/>
  <c r="DT160" i="1"/>
  <c r="DU160" i="1"/>
  <c r="DV160" i="1"/>
  <c r="DT156" i="1"/>
  <c r="DU156" i="1"/>
  <c r="DV156" i="1"/>
  <c r="DT152" i="1"/>
  <c r="DU152" i="1"/>
  <c r="DV152" i="1"/>
  <c r="DT148" i="1"/>
  <c r="DU148" i="1"/>
  <c r="DV148" i="1"/>
  <c r="DT144" i="1"/>
  <c r="DU144" i="1"/>
  <c r="DV144" i="1"/>
  <c r="DT140" i="1"/>
  <c r="DU140" i="1"/>
  <c r="DV140" i="1"/>
  <c r="DT136" i="1"/>
  <c r="DU136" i="1"/>
  <c r="DV136" i="1"/>
  <c r="DT132" i="1"/>
  <c r="DU132" i="1"/>
  <c r="DV132" i="1"/>
  <c r="DT128" i="1"/>
  <c r="DU128" i="1"/>
  <c r="DV128" i="1"/>
  <c r="DT124" i="1"/>
  <c r="DU124" i="1"/>
  <c r="DV124" i="1"/>
  <c r="DU120" i="1"/>
  <c r="DT120" i="1"/>
  <c r="DU116" i="1"/>
  <c r="DT116" i="1"/>
  <c r="DV116" i="1"/>
  <c r="DU112" i="1"/>
  <c r="DT112" i="1"/>
  <c r="DU108" i="1"/>
  <c r="DT108" i="1"/>
  <c r="DV108" i="1"/>
  <c r="DU104" i="1"/>
  <c r="DT104" i="1"/>
  <c r="DU100" i="1"/>
  <c r="DT100" i="1"/>
  <c r="DV100" i="1"/>
  <c r="DU96" i="1"/>
  <c r="DT96" i="1"/>
  <c r="DU92" i="1"/>
  <c r="DT92" i="1"/>
  <c r="DV92" i="1"/>
  <c r="DU88" i="1"/>
  <c r="DT88" i="1"/>
  <c r="DU84" i="1"/>
  <c r="DT84" i="1"/>
  <c r="DV84" i="1"/>
  <c r="DU80" i="1"/>
  <c r="DT80" i="1"/>
  <c r="DU76" i="1"/>
  <c r="DT76" i="1"/>
  <c r="DV76" i="1"/>
  <c r="DU72" i="1"/>
  <c r="DT72" i="1"/>
  <c r="DU68" i="1"/>
  <c r="DT68" i="1"/>
  <c r="DV68" i="1"/>
  <c r="DU64" i="1"/>
  <c r="DT64" i="1"/>
  <c r="DU60" i="1"/>
  <c r="DT60" i="1"/>
  <c r="DV60" i="1"/>
  <c r="DU56" i="1"/>
  <c r="DT56" i="1"/>
  <c r="DU52" i="1"/>
  <c r="DT52" i="1"/>
  <c r="DV52" i="1"/>
  <c r="DU48" i="1"/>
  <c r="DT48" i="1"/>
  <c r="DT44" i="1"/>
  <c r="DU44" i="1"/>
  <c r="DT40" i="1"/>
  <c r="DU40" i="1"/>
  <c r="DV40" i="1"/>
  <c r="DT36" i="1"/>
  <c r="DU36" i="1"/>
  <c r="DV36" i="1"/>
  <c r="DT32" i="1"/>
  <c r="DU32" i="1"/>
  <c r="DV32" i="1"/>
  <c r="DT28" i="1"/>
  <c r="DU28" i="1"/>
  <c r="DT24" i="1"/>
  <c r="DU24" i="1"/>
  <c r="DV24" i="1"/>
  <c r="DT20" i="1"/>
  <c r="DU20" i="1"/>
  <c r="DV20" i="1"/>
  <c r="DT16" i="1"/>
  <c r="DU16" i="1"/>
  <c r="DV16" i="1"/>
  <c r="DT12" i="1"/>
  <c r="DU12" i="1"/>
  <c r="DT243" i="1"/>
  <c r="DU240" i="1"/>
  <c r="DV237" i="1"/>
  <c r="DT235" i="1"/>
  <c r="DU232" i="1"/>
  <c r="DV229" i="1"/>
  <c r="DT227" i="1"/>
  <c r="DU224" i="1"/>
  <c r="DV221" i="1"/>
  <c r="DT219" i="1"/>
  <c r="DU216" i="1"/>
  <c r="DV213" i="1"/>
  <c r="DT211" i="1"/>
  <c r="DU208" i="1"/>
  <c r="DV205" i="1"/>
  <c r="DT203" i="1"/>
  <c r="DU200" i="1"/>
  <c r="DV197" i="1"/>
  <c r="DT195" i="1"/>
  <c r="DU192" i="1"/>
  <c r="DT189" i="1"/>
  <c r="DT173" i="1"/>
  <c r="DT157" i="1"/>
  <c r="DT141" i="1"/>
  <c r="DT125" i="1"/>
  <c r="DV104" i="1"/>
  <c r="DV72" i="1"/>
  <c r="DV12" i="1"/>
  <c r="DT187" i="1"/>
  <c r="DU187" i="1"/>
  <c r="DT183" i="1"/>
  <c r="DU183" i="1"/>
  <c r="DT179" i="1"/>
  <c r="DU179" i="1"/>
  <c r="DT175" i="1"/>
  <c r="DU175" i="1"/>
  <c r="DT171" i="1"/>
  <c r="DU171" i="1"/>
  <c r="DT167" i="1"/>
  <c r="DU167" i="1"/>
  <c r="DT163" i="1"/>
  <c r="DU163" i="1"/>
  <c r="DT159" i="1"/>
  <c r="DU159" i="1"/>
  <c r="DT155" i="1"/>
  <c r="DU155" i="1"/>
  <c r="DT151" i="1"/>
  <c r="DU151" i="1"/>
  <c r="DT147" i="1"/>
  <c r="DU147" i="1"/>
  <c r="DT143" i="1"/>
  <c r="DU143" i="1"/>
  <c r="DT139" i="1"/>
  <c r="DU139" i="1"/>
  <c r="DT135" i="1"/>
  <c r="DU135" i="1"/>
  <c r="DT131" i="1"/>
  <c r="DU131" i="1"/>
  <c r="DT127" i="1"/>
  <c r="DU127" i="1"/>
  <c r="DV123" i="1"/>
  <c r="DT123" i="1"/>
  <c r="DV119" i="1"/>
  <c r="DT119" i="1"/>
  <c r="DU119" i="1"/>
  <c r="DV115" i="1"/>
  <c r="DT115" i="1"/>
  <c r="DV111" i="1"/>
  <c r="DT111" i="1"/>
  <c r="DU111" i="1"/>
  <c r="DV107" i="1"/>
  <c r="DT107" i="1"/>
  <c r="DV103" i="1"/>
  <c r="DT103" i="1"/>
  <c r="DU103" i="1"/>
  <c r="DV99" i="1"/>
  <c r="DT99" i="1"/>
  <c r="DV95" i="1"/>
  <c r="DT95" i="1"/>
  <c r="DU95" i="1"/>
  <c r="DV91" i="1"/>
  <c r="DT91" i="1"/>
  <c r="DV87" i="1"/>
  <c r="DT87" i="1"/>
  <c r="DU87" i="1"/>
  <c r="DV83" i="1"/>
  <c r="DT83" i="1"/>
  <c r="DV79" i="1"/>
  <c r="DT79" i="1"/>
  <c r="DU79" i="1"/>
  <c r="DV75" i="1"/>
  <c r="DT75" i="1"/>
  <c r="DV71" i="1"/>
  <c r="DT71" i="1"/>
  <c r="DU71" i="1"/>
  <c r="DV67" i="1"/>
  <c r="DT67" i="1"/>
  <c r="DV63" i="1"/>
  <c r="DT63" i="1"/>
  <c r="DU63" i="1"/>
  <c r="DV59" i="1"/>
  <c r="DT59" i="1"/>
  <c r="DV55" i="1"/>
  <c r="DT55" i="1"/>
  <c r="DU55" i="1"/>
  <c r="DV51" i="1"/>
  <c r="DT51" i="1"/>
  <c r="DV47" i="1"/>
  <c r="DT47" i="1"/>
  <c r="DU47" i="1"/>
  <c r="DV43" i="1"/>
  <c r="DT43" i="1"/>
  <c r="DU43" i="1"/>
  <c r="DV39" i="1"/>
  <c r="DT39" i="1"/>
  <c r="DV35" i="1"/>
  <c r="DT35" i="1"/>
  <c r="DU35" i="1"/>
  <c r="DV31" i="1"/>
  <c r="DT31" i="1"/>
  <c r="DU31" i="1"/>
  <c r="DV27" i="1"/>
  <c r="DT27" i="1"/>
  <c r="DU27" i="1"/>
  <c r="DV23" i="1"/>
  <c r="DT23" i="1"/>
  <c r="DV19" i="1"/>
  <c r="DT19" i="1"/>
  <c r="DU19" i="1"/>
  <c r="DV15" i="1"/>
  <c r="DT15" i="1"/>
  <c r="DU15" i="1"/>
  <c r="DV9" i="1"/>
  <c r="DT9" i="1"/>
  <c r="DU9" i="1"/>
  <c r="DV239" i="1"/>
  <c r="DT237" i="1"/>
  <c r="DV231" i="1"/>
  <c r="DT229" i="1"/>
  <c r="DV223" i="1"/>
  <c r="DT221" i="1"/>
  <c r="DV215" i="1"/>
  <c r="DT213" i="1"/>
  <c r="DV207" i="1"/>
  <c r="DT205" i="1"/>
  <c r="DV199" i="1"/>
  <c r="DT197" i="1"/>
  <c r="DV191" i="1"/>
  <c r="DV187" i="1"/>
  <c r="DT177" i="1"/>
  <c r="DV171" i="1"/>
  <c r="DT161" i="1"/>
  <c r="DV155" i="1"/>
  <c r="DT145" i="1"/>
  <c r="DV139" i="1"/>
  <c r="DT129" i="1"/>
  <c r="DU123" i="1"/>
  <c r="DV112" i="1"/>
  <c r="DU91" i="1"/>
  <c r="DV80" i="1"/>
  <c r="DU59" i="1"/>
  <c r="DV48" i="1"/>
  <c r="DV28" i="1"/>
  <c r="DV242" i="1"/>
  <c r="DT242" i="1"/>
  <c r="DV238" i="1"/>
  <c r="DT238" i="1"/>
  <c r="DV234" i="1"/>
  <c r="DT234" i="1"/>
  <c r="DV230" i="1"/>
  <c r="DT230" i="1"/>
  <c r="DV226" i="1"/>
  <c r="DT226" i="1"/>
  <c r="DV222" i="1"/>
  <c r="DT222" i="1"/>
  <c r="DV218" i="1"/>
  <c r="DT218" i="1"/>
  <c r="DV214" i="1"/>
  <c r="DT214" i="1"/>
  <c r="DV210" i="1"/>
  <c r="DT210" i="1"/>
  <c r="DV206" i="1"/>
  <c r="DT206" i="1"/>
  <c r="DV202" i="1"/>
  <c r="DT202" i="1"/>
  <c r="DV198" i="1"/>
  <c r="DT198" i="1"/>
  <c r="DV194" i="1"/>
  <c r="DT194" i="1"/>
  <c r="DV190" i="1"/>
  <c r="DT190" i="1"/>
  <c r="DV186" i="1"/>
  <c r="DT186" i="1"/>
  <c r="DV182" i="1"/>
  <c r="DT182" i="1"/>
  <c r="DV178" i="1"/>
  <c r="DT178" i="1"/>
  <c r="DV174" i="1"/>
  <c r="DT174" i="1"/>
  <c r="DV170" i="1"/>
  <c r="DT170" i="1"/>
  <c r="DV166" i="1"/>
  <c r="DT166" i="1"/>
  <c r="DV162" i="1"/>
  <c r="DT162" i="1"/>
  <c r="DV158" i="1"/>
  <c r="DT158" i="1"/>
  <c r="DV154" i="1"/>
  <c r="DT154" i="1"/>
  <c r="DV150" i="1"/>
  <c r="DT150" i="1"/>
  <c r="DV146" i="1"/>
  <c r="DT146" i="1"/>
  <c r="DV142" i="1"/>
  <c r="DT142" i="1"/>
  <c r="DV138" i="1"/>
  <c r="DT138" i="1"/>
  <c r="DV134" i="1"/>
  <c r="DT134" i="1"/>
  <c r="DV130" i="1"/>
  <c r="DT130" i="1"/>
  <c r="DV126" i="1"/>
  <c r="DT126" i="1"/>
  <c r="DU122" i="1"/>
  <c r="DT122" i="1"/>
  <c r="DV122" i="1"/>
  <c r="DU118" i="1"/>
  <c r="DV118" i="1"/>
  <c r="DU114" i="1"/>
  <c r="DT114" i="1"/>
  <c r="DV114" i="1"/>
  <c r="DU110" i="1"/>
  <c r="DV110" i="1"/>
  <c r="DU106" i="1"/>
  <c r="DT106" i="1"/>
  <c r="DV106" i="1"/>
  <c r="DU102" i="1"/>
  <c r="DV102" i="1"/>
  <c r="DU98" i="1"/>
  <c r="DT98" i="1"/>
  <c r="DV98" i="1"/>
  <c r="DU94" i="1"/>
  <c r="DV94" i="1"/>
  <c r="DU90" i="1"/>
  <c r="DT90" i="1"/>
  <c r="DV90" i="1"/>
  <c r="DU86" i="1"/>
  <c r="DV86" i="1"/>
  <c r="DU82" i="1"/>
  <c r="DT82" i="1"/>
  <c r="DV82" i="1"/>
  <c r="DU78" i="1"/>
  <c r="DV78" i="1"/>
  <c r="DU74" i="1"/>
  <c r="DT74" i="1"/>
  <c r="DV74" i="1"/>
  <c r="DU70" i="1"/>
  <c r="DV70" i="1"/>
  <c r="DU66" i="1"/>
  <c r="DT66" i="1"/>
  <c r="DV66" i="1"/>
  <c r="DU62" i="1"/>
  <c r="DV62" i="1"/>
  <c r="DU58" i="1"/>
  <c r="DT58" i="1"/>
  <c r="DV58" i="1"/>
  <c r="DU54" i="1"/>
  <c r="DV54" i="1"/>
  <c r="DU50" i="1"/>
  <c r="DT50" i="1"/>
  <c r="DV50" i="1"/>
  <c r="DU46" i="1"/>
  <c r="DV46" i="1"/>
  <c r="DT46" i="1"/>
  <c r="DU42" i="1"/>
  <c r="DV42" i="1"/>
  <c r="DT42" i="1"/>
  <c r="DU38" i="1"/>
  <c r="DV38" i="1"/>
  <c r="DT38" i="1"/>
  <c r="DU34" i="1"/>
  <c r="DV34" i="1"/>
  <c r="DU30" i="1"/>
  <c r="DV30" i="1"/>
  <c r="DT30" i="1"/>
  <c r="DU26" i="1"/>
  <c r="DV26" i="1"/>
  <c r="DT26" i="1"/>
  <c r="DU22" i="1"/>
  <c r="DV22" i="1"/>
  <c r="DT22" i="1"/>
  <c r="DU18" i="1"/>
  <c r="DV18" i="1"/>
  <c r="DU14" i="1"/>
  <c r="DV14" i="1"/>
  <c r="DT14" i="1"/>
  <c r="DU8" i="1"/>
  <c r="DV241" i="1"/>
  <c r="DT239" i="1"/>
  <c r="DU236" i="1"/>
  <c r="DV233" i="1"/>
  <c r="DT231" i="1"/>
  <c r="DU228" i="1"/>
  <c r="DV225" i="1"/>
  <c r="DT223" i="1"/>
  <c r="DU220" i="1"/>
  <c r="DV217" i="1"/>
  <c r="DT215" i="1"/>
  <c r="DU212" i="1"/>
  <c r="DV209" i="1"/>
  <c r="DT207" i="1"/>
  <c r="DU204" i="1"/>
  <c r="DV201" i="1"/>
  <c r="DT199" i="1"/>
  <c r="DU196" i="1"/>
  <c r="DV193" i="1"/>
  <c r="DT191" i="1"/>
  <c r="DU186" i="1"/>
  <c r="DT181" i="1"/>
  <c r="DV175" i="1"/>
  <c r="DU170" i="1"/>
  <c r="DT165" i="1"/>
  <c r="DV159" i="1"/>
  <c r="DU154" i="1"/>
  <c r="DT149" i="1"/>
  <c r="DV143" i="1"/>
  <c r="DU138" i="1"/>
  <c r="DT133" i="1"/>
  <c r="DV127" i="1"/>
  <c r="DV120" i="1"/>
  <c r="DT110" i="1"/>
  <c r="DU99" i="1"/>
  <c r="DV88" i="1"/>
  <c r="DT78" i="1"/>
  <c r="DU67" i="1"/>
  <c r="DV56" i="1"/>
  <c r="DV44" i="1"/>
  <c r="DU23" i="1"/>
  <c r="DK237" i="1"/>
  <c r="DL230" i="1"/>
  <c r="DL222" i="1"/>
  <c r="DL214" i="1"/>
  <c r="DL206" i="1"/>
  <c r="DL198" i="1"/>
  <c r="DM189" i="1"/>
  <c r="DM173" i="1"/>
  <c r="DL242" i="1"/>
  <c r="DL234" i="1"/>
  <c r="DK229" i="1"/>
  <c r="DK221" i="1"/>
  <c r="DK213" i="1"/>
  <c r="DK205" i="1"/>
  <c r="DK197" i="1"/>
  <c r="DK241" i="1"/>
  <c r="DK233" i="1"/>
  <c r="DL226" i="1"/>
  <c r="DL218" i="1"/>
  <c r="DL210" i="1"/>
  <c r="DL202" i="1"/>
  <c r="DL194" i="1"/>
  <c r="DM181" i="1"/>
  <c r="DM165" i="1"/>
  <c r="DL238" i="1"/>
  <c r="DK225" i="1"/>
  <c r="DK217" i="1"/>
  <c r="DK209" i="1"/>
  <c r="DK201" i="1"/>
  <c r="DK243" i="1"/>
  <c r="DL243" i="1"/>
  <c r="DK235" i="1"/>
  <c r="DL235" i="1"/>
  <c r="DK227" i="1"/>
  <c r="DL227" i="1"/>
  <c r="DK219" i="1"/>
  <c r="DL219" i="1"/>
  <c r="DK211" i="1"/>
  <c r="DL211" i="1"/>
  <c r="DM211" i="1"/>
  <c r="DK203" i="1"/>
  <c r="DL203" i="1"/>
  <c r="DM203" i="1"/>
  <c r="DK195" i="1"/>
  <c r="DL195" i="1"/>
  <c r="DM195" i="1"/>
  <c r="DL187" i="1"/>
  <c r="DM187" i="1"/>
  <c r="DK187" i="1"/>
  <c r="DL179" i="1"/>
  <c r="DM179" i="1"/>
  <c r="DK179" i="1"/>
  <c r="DL171" i="1"/>
  <c r="DM171" i="1"/>
  <c r="DK171" i="1"/>
  <c r="DL167" i="1"/>
  <c r="DK167" i="1"/>
  <c r="DM167" i="1"/>
  <c r="DL159" i="1"/>
  <c r="DK159" i="1"/>
  <c r="DM159" i="1"/>
  <c r="DL151" i="1"/>
  <c r="DM151" i="1"/>
  <c r="DK151" i="1"/>
  <c r="DL143" i="1"/>
  <c r="DM143" i="1"/>
  <c r="DK143" i="1"/>
  <c r="DL135" i="1"/>
  <c r="DM135" i="1"/>
  <c r="DK135" i="1"/>
  <c r="DL127" i="1"/>
  <c r="DM127" i="1"/>
  <c r="DK127" i="1"/>
  <c r="DM119" i="1"/>
  <c r="DK119" i="1"/>
  <c r="DL119" i="1"/>
  <c r="DM111" i="1"/>
  <c r="DK111" i="1"/>
  <c r="DL111" i="1"/>
  <c r="DM103" i="1"/>
  <c r="DK103" i="1"/>
  <c r="DL103" i="1"/>
  <c r="DM99" i="1"/>
  <c r="DK99" i="1"/>
  <c r="DL99" i="1"/>
  <c r="DM95" i="1"/>
  <c r="DK95" i="1"/>
  <c r="DL95" i="1"/>
  <c r="DM87" i="1"/>
  <c r="DK87" i="1"/>
  <c r="DL87" i="1"/>
  <c r="DM83" i="1"/>
  <c r="DK83" i="1"/>
  <c r="DL83" i="1"/>
  <c r="DM79" i="1"/>
  <c r="DK79" i="1"/>
  <c r="DL79" i="1"/>
  <c r="DM75" i="1"/>
  <c r="DK75" i="1"/>
  <c r="DL75" i="1"/>
  <c r="DM71" i="1"/>
  <c r="DK71" i="1"/>
  <c r="DL71" i="1"/>
  <c r="DM63" i="1"/>
  <c r="DK63" i="1"/>
  <c r="DL63" i="1"/>
  <c r="DM59" i="1"/>
  <c r="DK59" i="1"/>
  <c r="DL59" i="1"/>
  <c r="DM55" i="1"/>
  <c r="DK55" i="1"/>
  <c r="DL55" i="1"/>
  <c r="DM51" i="1"/>
  <c r="DK51" i="1"/>
  <c r="DL51" i="1"/>
  <c r="DM47" i="1"/>
  <c r="DK47" i="1"/>
  <c r="DL47" i="1"/>
  <c r="DM43" i="1"/>
  <c r="DK43" i="1"/>
  <c r="DL43" i="1"/>
  <c r="DM39" i="1"/>
  <c r="DK39" i="1"/>
  <c r="DL39" i="1"/>
  <c r="DM35" i="1"/>
  <c r="DK35" i="1"/>
  <c r="DL35" i="1"/>
  <c r="DM31" i="1"/>
  <c r="DK31" i="1"/>
  <c r="DL31" i="1"/>
  <c r="DM27" i="1"/>
  <c r="DK27" i="1"/>
  <c r="DL27" i="1"/>
  <c r="DM23" i="1"/>
  <c r="DK23" i="1"/>
  <c r="DL23" i="1"/>
  <c r="DM19" i="1"/>
  <c r="DK19" i="1"/>
  <c r="DL19" i="1"/>
  <c r="DM15" i="1"/>
  <c r="DK15" i="1"/>
  <c r="DL15" i="1"/>
  <c r="DM9" i="1"/>
  <c r="DK9" i="1"/>
  <c r="DL9" i="1"/>
  <c r="DK239" i="1"/>
  <c r="DL239" i="1"/>
  <c r="DK231" i="1"/>
  <c r="DL231" i="1"/>
  <c r="DK223" i="1"/>
  <c r="DL223" i="1"/>
  <c r="DK215" i="1"/>
  <c r="DM215" i="1"/>
  <c r="DL215" i="1"/>
  <c r="DK207" i="1"/>
  <c r="DM207" i="1"/>
  <c r="DL207" i="1"/>
  <c r="DK199" i="1"/>
  <c r="DL199" i="1"/>
  <c r="DM199" i="1"/>
  <c r="DL191" i="1"/>
  <c r="DK191" i="1"/>
  <c r="DM191" i="1"/>
  <c r="DL183" i="1"/>
  <c r="DK183" i="1"/>
  <c r="DM183" i="1"/>
  <c r="DL175" i="1"/>
  <c r="DK175" i="1"/>
  <c r="DM175" i="1"/>
  <c r="DL163" i="1"/>
  <c r="DM163" i="1"/>
  <c r="DK163" i="1"/>
  <c r="DL155" i="1"/>
  <c r="DM155" i="1"/>
  <c r="DK155" i="1"/>
  <c r="DL147" i="1"/>
  <c r="DM147" i="1"/>
  <c r="DK147" i="1"/>
  <c r="DL139" i="1"/>
  <c r="DM139" i="1"/>
  <c r="DK139" i="1"/>
  <c r="DL131" i="1"/>
  <c r="DM131" i="1"/>
  <c r="DK131" i="1"/>
  <c r="DM123" i="1"/>
  <c r="DK123" i="1"/>
  <c r="DL123" i="1"/>
  <c r="DM115" i="1"/>
  <c r="DK115" i="1"/>
  <c r="DL115" i="1"/>
  <c r="DM107" i="1"/>
  <c r="DK107" i="1"/>
  <c r="DL107" i="1"/>
  <c r="DM91" i="1"/>
  <c r="DK91" i="1"/>
  <c r="DL91" i="1"/>
  <c r="DM67" i="1"/>
  <c r="DK67" i="1"/>
  <c r="DL67" i="1"/>
  <c r="DM243" i="1"/>
  <c r="DM227" i="1"/>
  <c r="DK190" i="1"/>
  <c r="DM190" i="1"/>
  <c r="DK186" i="1"/>
  <c r="DM186" i="1"/>
  <c r="DK182" i="1"/>
  <c r="DM182" i="1"/>
  <c r="DK178" i="1"/>
  <c r="DM178" i="1"/>
  <c r="DK174" i="1"/>
  <c r="DM174" i="1"/>
  <c r="DK170" i="1"/>
  <c r="DM170" i="1"/>
  <c r="DK166" i="1"/>
  <c r="DM166" i="1"/>
  <c r="DK162" i="1"/>
  <c r="DM162" i="1"/>
  <c r="DK158" i="1"/>
  <c r="DL158" i="1"/>
  <c r="DM158" i="1"/>
  <c r="DK154" i="1"/>
  <c r="DL154" i="1"/>
  <c r="DM154" i="1"/>
  <c r="DK150" i="1"/>
  <c r="DL150" i="1"/>
  <c r="DM150" i="1"/>
  <c r="DK146" i="1"/>
  <c r="DL146" i="1"/>
  <c r="DM146" i="1"/>
  <c r="DK142" i="1"/>
  <c r="DL142" i="1"/>
  <c r="DM142" i="1"/>
  <c r="DK138" i="1"/>
  <c r="DL138" i="1"/>
  <c r="DM138" i="1"/>
  <c r="DK134" i="1"/>
  <c r="DL134" i="1"/>
  <c r="DM134" i="1"/>
  <c r="DK130" i="1"/>
  <c r="DL130" i="1"/>
  <c r="DM130" i="1"/>
  <c r="DK126" i="1"/>
  <c r="DL126" i="1"/>
  <c r="DM126" i="1"/>
  <c r="DL122" i="1"/>
  <c r="DM122" i="1"/>
  <c r="DL118" i="1"/>
  <c r="DK118" i="1"/>
  <c r="DM118" i="1"/>
  <c r="DL114" i="1"/>
  <c r="DM114" i="1"/>
  <c r="DL110" i="1"/>
  <c r="DK110" i="1"/>
  <c r="DM110" i="1"/>
  <c r="DL106" i="1"/>
  <c r="DM106" i="1"/>
  <c r="DL102" i="1"/>
  <c r="DK102" i="1"/>
  <c r="DM102" i="1"/>
  <c r="DL98" i="1"/>
  <c r="DM98" i="1"/>
  <c r="DL94" i="1"/>
  <c r="DK94" i="1"/>
  <c r="DM94" i="1"/>
  <c r="DL90" i="1"/>
  <c r="DM90" i="1"/>
  <c r="DL86" i="1"/>
  <c r="DK86" i="1"/>
  <c r="DM86" i="1"/>
  <c r="DL82" i="1"/>
  <c r="DM82" i="1"/>
  <c r="DL78" i="1"/>
  <c r="DK78" i="1"/>
  <c r="DM78" i="1"/>
  <c r="DL74" i="1"/>
  <c r="DM74" i="1"/>
  <c r="DL70" i="1"/>
  <c r="DK70" i="1"/>
  <c r="DM70" i="1"/>
  <c r="DL66" i="1"/>
  <c r="DM66" i="1"/>
  <c r="DL62" i="1"/>
  <c r="DK62" i="1"/>
  <c r="DM62" i="1"/>
  <c r="DL58" i="1"/>
  <c r="DM58" i="1"/>
  <c r="DK58" i="1"/>
  <c r="DL54" i="1"/>
  <c r="DM54" i="1"/>
  <c r="DK54" i="1"/>
  <c r="DL50" i="1"/>
  <c r="DM50" i="1"/>
  <c r="DL46" i="1"/>
  <c r="DM46" i="1"/>
  <c r="DK46" i="1"/>
  <c r="DL42" i="1"/>
  <c r="DM42" i="1"/>
  <c r="DK42" i="1"/>
  <c r="DL38" i="1"/>
  <c r="DM38" i="1"/>
  <c r="DK38" i="1"/>
  <c r="DL34" i="1"/>
  <c r="DM34" i="1"/>
  <c r="DL30" i="1"/>
  <c r="DM30" i="1"/>
  <c r="DK30" i="1"/>
  <c r="DL26" i="1"/>
  <c r="DM26" i="1"/>
  <c r="DK26" i="1"/>
  <c r="DL22" i="1"/>
  <c r="DM22" i="1"/>
  <c r="DK22" i="1"/>
  <c r="DL18" i="1"/>
  <c r="DM18" i="1"/>
  <c r="DL14" i="1"/>
  <c r="DM14" i="1"/>
  <c r="DK14" i="1"/>
  <c r="DK8" i="1"/>
  <c r="DK242" i="1"/>
  <c r="DM240" i="1"/>
  <c r="DK238" i="1"/>
  <c r="DM236" i="1"/>
  <c r="DK234" i="1"/>
  <c r="DM232" i="1"/>
  <c r="DK230" i="1"/>
  <c r="DM228" i="1"/>
  <c r="DK226" i="1"/>
  <c r="DM224" i="1"/>
  <c r="DK222" i="1"/>
  <c r="DM220" i="1"/>
  <c r="DK218" i="1"/>
  <c r="DM216" i="1"/>
  <c r="DK214" i="1"/>
  <c r="DM212" i="1"/>
  <c r="DK210" i="1"/>
  <c r="DM208" i="1"/>
  <c r="DK206" i="1"/>
  <c r="DM204" i="1"/>
  <c r="DK202" i="1"/>
  <c r="DM200" i="1"/>
  <c r="DK198" i="1"/>
  <c r="DM196" i="1"/>
  <c r="DK194" i="1"/>
  <c r="DK189" i="1"/>
  <c r="DL186" i="1"/>
  <c r="DK181" i="1"/>
  <c r="DL178" i="1"/>
  <c r="DK173" i="1"/>
  <c r="DL170" i="1"/>
  <c r="DK165" i="1"/>
  <c r="DL162" i="1"/>
  <c r="DK122" i="1"/>
  <c r="DK90" i="1"/>
  <c r="DK34" i="1"/>
  <c r="DK157" i="1"/>
  <c r="DL157" i="1"/>
  <c r="DK153" i="1"/>
  <c r="DL153" i="1"/>
  <c r="DK149" i="1"/>
  <c r="DL149" i="1"/>
  <c r="DK145" i="1"/>
  <c r="DL145" i="1"/>
  <c r="DK141" i="1"/>
  <c r="DL141" i="1"/>
  <c r="DK137" i="1"/>
  <c r="DL137" i="1"/>
  <c r="DK133" i="1"/>
  <c r="DL133" i="1"/>
  <c r="DK129" i="1"/>
  <c r="DL129" i="1"/>
  <c r="DK125" i="1"/>
  <c r="DL125" i="1"/>
  <c r="DK121" i="1"/>
  <c r="DM121" i="1"/>
  <c r="DL121" i="1"/>
  <c r="DK117" i="1"/>
  <c r="DM117" i="1"/>
  <c r="DL117" i="1"/>
  <c r="DK113" i="1"/>
  <c r="DM113" i="1"/>
  <c r="DL113" i="1"/>
  <c r="DK109" i="1"/>
  <c r="DM109" i="1"/>
  <c r="DL109" i="1"/>
  <c r="DK105" i="1"/>
  <c r="DM105" i="1"/>
  <c r="DL105" i="1"/>
  <c r="DK101" i="1"/>
  <c r="DM101" i="1"/>
  <c r="DL101" i="1"/>
  <c r="DK97" i="1"/>
  <c r="DM97" i="1"/>
  <c r="DL97" i="1"/>
  <c r="DK93" i="1"/>
  <c r="DM93" i="1"/>
  <c r="DL93" i="1"/>
  <c r="DK89" i="1"/>
  <c r="DM89" i="1"/>
  <c r="DL89" i="1"/>
  <c r="DK85" i="1"/>
  <c r="DM85" i="1"/>
  <c r="DL85" i="1"/>
  <c r="DK81" i="1"/>
  <c r="DM81" i="1"/>
  <c r="DL81" i="1"/>
  <c r="DK77" i="1"/>
  <c r="DM77" i="1"/>
  <c r="DL77" i="1"/>
  <c r="DK73" i="1"/>
  <c r="DM73" i="1"/>
  <c r="DL73" i="1"/>
  <c r="DK69" i="1"/>
  <c r="DM69" i="1"/>
  <c r="DL69" i="1"/>
  <c r="DK65" i="1"/>
  <c r="DM65" i="1"/>
  <c r="DL65" i="1"/>
  <c r="DK61" i="1"/>
  <c r="DM61" i="1"/>
  <c r="DL61" i="1"/>
  <c r="DK57" i="1"/>
  <c r="DL57" i="1"/>
  <c r="DM57" i="1"/>
  <c r="DK53" i="1"/>
  <c r="DL53" i="1"/>
  <c r="DM53" i="1"/>
  <c r="DK49" i="1"/>
  <c r="DL49" i="1"/>
  <c r="DM49" i="1"/>
  <c r="DK45" i="1"/>
  <c r="DL45" i="1"/>
  <c r="DM45" i="1"/>
  <c r="DK41" i="1"/>
  <c r="DL41" i="1"/>
  <c r="DM41" i="1"/>
  <c r="DK37" i="1"/>
  <c r="DL37" i="1"/>
  <c r="DM37" i="1"/>
  <c r="DK33" i="1"/>
  <c r="DL33" i="1"/>
  <c r="DM33" i="1"/>
  <c r="DK29" i="1"/>
  <c r="DL29" i="1"/>
  <c r="DM29" i="1"/>
  <c r="DK25" i="1"/>
  <c r="DL25" i="1"/>
  <c r="DM25" i="1"/>
  <c r="DK21" i="1"/>
  <c r="DL21" i="1"/>
  <c r="DM21" i="1"/>
  <c r="DK17" i="1"/>
  <c r="DL17" i="1"/>
  <c r="DM17" i="1"/>
  <c r="DK13" i="1"/>
  <c r="DL13" i="1"/>
  <c r="DM13" i="1"/>
  <c r="DL8" i="1"/>
  <c r="DM241" i="1"/>
  <c r="DL240" i="1"/>
  <c r="DM237" i="1"/>
  <c r="DL236" i="1"/>
  <c r="DM233" i="1"/>
  <c r="DL232" i="1"/>
  <c r="DM229" i="1"/>
  <c r="DL228" i="1"/>
  <c r="DM225" i="1"/>
  <c r="DL224" i="1"/>
  <c r="DM221" i="1"/>
  <c r="DL220" i="1"/>
  <c r="DM217" i="1"/>
  <c r="DL216" i="1"/>
  <c r="DM213" i="1"/>
  <c r="DL212" i="1"/>
  <c r="DM209" i="1"/>
  <c r="DL208" i="1"/>
  <c r="DM205" i="1"/>
  <c r="DL204" i="1"/>
  <c r="DM201" i="1"/>
  <c r="DL200" i="1"/>
  <c r="DM197" i="1"/>
  <c r="DL196" i="1"/>
  <c r="DM193" i="1"/>
  <c r="DM185" i="1"/>
  <c r="DM177" i="1"/>
  <c r="DM169" i="1"/>
  <c r="DM161" i="1"/>
  <c r="DM153" i="1"/>
  <c r="DM137" i="1"/>
  <c r="DK98" i="1"/>
  <c r="DK66" i="1"/>
  <c r="DK50" i="1"/>
  <c r="DM192" i="1"/>
  <c r="DK192" i="1"/>
  <c r="DM188" i="1"/>
  <c r="DK188" i="1"/>
  <c r="DM184" i="1"/>
  <c r="DK184" i="1"/>
  <c r="DM180" i="1"/>
  <c r="DK180" i="1"/>
  <c r="DM176" i="1"/>
  <c r="DK176" i="1"/>
  <c r="DM172" i="1"/>
  <c r="DK172" i="1"/>
  <c r="DM168" i="1"/>
  <c r="DK168" i="1"/>
  <c r="DM164" i="1"/>
  <c r="DK164" i="1"/>
  <c r="DM160" i="1"/>
  <c r="DK160" i="1"/>
  <c r="DM156" i="1"/>
  <c r="DK156" i="1"/>
  <c r="DM152" i="1"/>
  <c r="DK152" i="1"/>
  <c r="DM148" i="1"/>
  <c r="DK148" i="1"/>
  <c r="DM144" i="1"/>
  <c r="DK144" i="1"/>
  <c r="DM140" i="1"/>
  <c r="DK140" i="1"/>
  <c r="DM136" i="1"/>
  <c r="DK136" i="1"/>
  <c r="DM132" i="1"/>
  <c r="DK132" i="1"/>
  <c r="DM128" i="1"/>
  <c r="DK128" i="1"/>
  <c r="DM124" i="1"/>
  <c r="DK124" i="1"/>
  <c r="DL120" i="1"/>
  <c r="DK120" i="1"/>
  <c r="DM120" i="1"/>
  <c r="DL116" i="1"/>
  <c r="DK116" i="1"/>
  <c r="DL112" i="1"/>
  <c r="DK112" i="1"/>
  <c r="DM112" i="1"/>
  <c r="DL108" i="1"/>
  <c r="DK108" i="1"/>
  <c r="DL104" i="1"/>
  <c r="DK104" i="1"/>
  <c r="DM104" i="1"/>
  <c r="DL100" i="1"/>
  <c r="DK100" i="1"/>
  <c r="DL96" i="1"/>
  <c r="DK96" i="1"/>
  <c r="DM96" i="1"/>
  <c r="DL92" i="1"/>
  <c r="DK92" i="1"/>
  <c r="DL88" i="1"/>
  <c r="DK88" i="1"/>
  <c r="DM88" i="1"/>
  <c r="DL84" i="1"/>
  <c r="DK84" i="1"/>
  <c r="DL80" i="1"/>
  <c r="DK80" i="1"/>
  <c r="DM80" i="1"/>
  <c r="DL76" i="1"/>
  <c r="DK76" i="1"/>
  <c r="DL72" i="1"/>
  <c r="DK72" i="1"/>
  <c r="DM72" i="1"/>
  <c r="DL68" i="1"/>
  <c r="DK68" i="1"/>
  <c r="DL64" i="1"/>
  <c r="DK64" i="1"/>
  <c r="DM64" i="1"/>
  <c r="DK60" i="1"/>
  <c r="DL60" i="1"/>
  <c r="DK56" i="1"/>
  <c r="DL56" i="1"/>
  <c r="DM56" i="1"/>
  <c r="DK52" i="1"/>
  <c r="DL52" i="1"/>
  <c r="DM52" i="1"/>
  <c r="DK48" i="1"/>
  <c r="DL48" i="1"/>
  <c r="DM48" i="1"/>
  <c r="DK44" i="1"/>
  <c r="DL44" i="1"/>
  <c r="DK40" i="1"/>
  <c r="DL40" i="1"/>
  <c r="DM40" i="1"/>
  <c r="DK36" i="1"/>
  <c r="DL36" i="1"/>
  <c r="DM36" i="1"/>
  <c r="DK32" i="1"/>
  <c r="DL32" i="1"/>
  <c r="DM32" i="1"/>
  <c r="DK28" i="1"/>
  <c r="DL28" i="1"/>
  <c r="DK24" i="1"/>
  <c r="DL24" i="1"/>
  <c r="DM24" i="1"/>
  <c r="DK20" i="1"/>
  <c r="DL20" i="1"/>
  <c r="DM20" i="1"/>
  <c r="DK16" i="1"/>
  <c r="DL16" i="1"/>
  <c r="DM16" i="1"/>
  <c r="DK12" i="1"/>
  <c r="DL12" i="1"/>
  <c r="DK193" i="1"/>
  <c r="DL190" i="1"/>
  <c r="DK185" i="1"/>
  <c r="DL182" i="1"/>
  <c r="DK177" i="1"/>
  <c r="DL174" i="1"/>
  <c r="DK169" i="1"/>
  <c r="DL166" i="1"/>
  <c r="DK161" i="1"/>
  <c r="DM157" i="1"/>
  <c r="DL152" i="1"/>
  <c r="DM141" i="1"/>
  <c r="DL136" i="1"/>
  <c r="DM125" i="1"/>
  <c r="DM116" i="1"/>
  <c r="DK106" i="1"/>
  <c r="DM84" i="1"/>
  <c r="DK74" i="1"/>
  <c r="DM44" i="1"/>
  <c r="DB8" i="1"/>
  <c r="DC232" i="1"/>
  <c r="DB220" i="1"/>
  <c r="DD205" i="1"/>
  <c r="DC241" i="1"/>
  <c r="DD228" i="1"/>
  <c r="DC216" i="1"/>
  <c r="DB204" i="1"/>
  <c r="DC9" i="1"/>
  <c r="DD237" i="1"/>
  <c r="DC225" i="1"/>
  <c r="DD212" i="1"/>
  <c r="DB236" i="1"/>
  <c r="DD221" i="1"/>
  <c r="DC209" i="1"/>
  <c r="DB202" i="1"/>
  <c r="DC202" i="1"/>
  <c r="DD202" i="1"/>
  <c r="DB198" i="1"/>
  <c r="DC198" i="1"/>
  <c r="DD198" i="1"/>
  <c r="DB194" i="1"/>
  <c r="DC194" i="1"/>
  <c r="DD194" i="1"/>
  <c r="DB190" i="1"/>
  <c r="DC190" i="1"/>
  <c r="DD190" i="1"/>
  <c r="DB186" i="1"/>
  <c r="DC186" i="1"/>
  <c r="DD186" i="1"/>
  <c r="DB182" i="1"/>
  <c r="DC182" i="1"/>
  <c r="DD182" i="1"/>
  <c r="DB178" i="1"/>
  <c r="DC178" i="1"/>
  <c r="DD178" i="1"/>
  <c r="DB174" i="1"/>
  <c r="DC174" i="1"/>
  <c r="DB170" i="1"/>
  <c r="DC170" i="1"/>
  <c r="DD170" i="1"/>
  <c r="DB166" i="1"/>
  <c r="DC166" i="1"/>
  <c r="DD166" i="1"/>
  <c r="DB162" i="1"/>
  <c r="DD162" i="1"/>
  <c r="DB158" i="1"/>
  <c r="DC158" i="1"/>
  <c r="DB154" i="1"/>
  <c r="DC154" i="1"/>
  <c r="DD154" i="1"/>
  <c r="DB150" i="1"/>
  <c r="DC150" i="1"/>
  <c r="DD150" i="1"/>
  <c r="DB146" i="1"/>
  <c r="DD146" i="1"/>
  <c r="DB142" i="1"/>
  <c r="DC142" i="1"/>
  <c r="DB138" i="1"/>
  <c r="DC138" i="1"/>
  <c r="DD138" i="1"/>
  <c r="DB134" i="1"/>
  <c r="DC134" i="1"/>
  <c r="DD134" i="1"/>
  <c r="DB130" i="1"/>
  <c r="DD130" i="1"/>
  <c r="DB126" i="1"/>
  <c r="DC126" i="1"/>
  <c r="DC122" i="1"/>
  <c r="DB122" i="1"/>
  <c r="DC118" i="1"/>
  <c r="DD118" i="1"/>
  <c r="DC114" i="1"/>
  <c r="DB114" i="1"/>
  <c r="DD114" i="1"/>
  <c r="DC110" i="1"/>
  <c r="DD110" i="1"/>
  <c r="DB110" i="1"/>
  <c r="DC106" i="1"/>
  <c r="DD106" i="1"/>
  <c r="DC102" i="1"/>
  <c r="DD102" i="1"/>
  <c r="DB102" i="1"/>
  <c r="DC98" i="1"/>
  <c r="DD98" i="1"/>
  <c r="DB98" i="1"/>
  <c r="DC94" i="1"/>
  <c r="DD94" i="1"/>
  <c r="DB94" i="1"/>
  <c r="DC90" i="1"/>
  <c r="DD90" i="1"/>
  <c r="DB90" i="1"/>
  <c r="DC86" i="1"/>
  <c r="DD86" i="1"/>
  <c r="DC82" i="1"/>
  <c r="DD82" i="1"/>
  <c r="DB82" i="1"/>
  <c r="DC78" i="1"/>
  <c r="DD78" i="1"/>
  <c r="DB78" i="1"/>
  <c r="DC74" i="1"/>
  <c r="DD74" i="1"/>
  <c r="DB74" i="1"/>
  <c r="DC70" i="1"/>
  <c r="DD70" i="1"/>
  <c r="DB70" i="1"/>
  <c r="DC66" i="1"/>
  <c r="DD66" i="1"/>
  <c r="DB66" i="1"/>
  <c r="DC62" i="1"/>
  <c r="DD62" i="1"/>
  <c r="DB62" i="1"/>
  <c r="DC58" i="1"/>
  <c r="DD58" i="1"/>
  <c r="DB58" i="1"/>
  <c r="DC54" i="1"/>
  <c r="DD54" i="1"/>
  <c r="DC50" i="1"/>
  <c r="DD50" i="1"/>
  <c r="DB50" i="1"/>
  <c r="DC46" i="1"/>
  <c r="DD46" i="1"/>
  <c r="DB46" i="1"/>
  <c r="DC42" i="1"/>
  <c r="DD42" i="1"/>
  <c r="DB42" i="1"/>
  <c r="DC38" i="1"/>
  <c r="DD38" i="1"/>
  <c r="DB38" i="1"/>
  <c r="DC34" i="1"/>
  <c r="DD34" i="1"/>
  <c r="DB34" i="1"/>
  <c r="DC30" i="1"/>
  <c r="DD30" i="1"/>
  <c r="DB30" i="1"/>
  <c r="DC26" i="1"/>
  <c r="DD26" i="1"/>
  <c r="DB26" i="1"/>
  <c r="DC22" i="1"/>
  <c r="DD22" i="1"/>
  <c r="DC18" i="1"/>
  <c r="DD18" i="1"/>
  <c r="DB18" i="1"/>
  <c r="DC14" i="1"/>
  <c r="DD14" i="1"/>
  <c r="DB14" i="1"/>
  <c r="DB243" i="1"/>
  <c r="DC239" i="1"/>
  <c r="DB234" i="1"/>
  <c r="DD230" i="1"/>
  <c r="DB227" i="1"/>
  <c r="DC223" i="1"/>
  <c r="DB218" i="1"/>
  <c r="DD214" i="1"/>
  <c r="DB211" i="1"/>
  <c r="DC207" i="1"/>
  <c r="DD142" i="1"/>
  <c r="DB86" i="1"/>
  <c r="DB201" i="1"/>
  <c r="DC201" i="1"/>
  <c r="DB197" i="1"/>
  <c r="DC197" i="1"/>
  <c r="DB193" i="1"/>
  <c r="DC193" i="1"/>
  <c r="DB189" i="1"/>
  <c r="DC189" i="1"/>
  <c r="DB185" i="1"/>
  <c r="DC185" i="1"/>
  <c r="DB181" i="1"/>
  <c r="DC181" i="1"/>
  <c r="DB177" i="1"/>
  <c r="DC177" i="1"/>
  <c r="DC173" i="1"/>
  <c r="DD173" i="1"/>
  <c r="DD169" i="1"/>
  <c r="DB169" i="1"/>
  <c r="DB165" i="1"/>
  <c r="DC165" i="1"/>
  <c r="DB161" i="1"/>
  <c r="DC161" i="1"/>
  <c r="DD161" i="1"/>
  <c r="DC157" i="1"/>
  <c r="DD157" i="1"/>
  <c r="DD153" i="1"/>
  <c r="DB153" i="1"/>
  <c r="DB149" i="1"/>
  <c r="DC149" i="1"/>
  <c r="DB145" i="1"/>
  <c r="DC145" i="1"/>
  <c r="DD145" i="1"/>
  <c r="DC141" i="1"/>
  <c r="DD141" i="1"/>
  <c r="DD137" i="1"/>
  <c r="DB137" i="1"/>
  <c r="DB133" i="1"/>
  <c r="DC133" i="1"/>
  <c r="DB129" i="1"/>
  <c r="DC129" i="1"/>
  <c r="DD129" i="1"/>
  <c r="DC125" i="1"/>
  <c r="DD125" i="1"/>
  <c r="DB121" i="1"/>
  <c r="DC121" i="1"/>
  <c r="DD121" i="1"/>
  <c r="DB117" i="1"/>
  <c r="DD117" i="1"/>
  <c r="DC117" i="1"/>
  <c r="DB113" i="1"/>
  <c r="DD113" i="1"/>
  <c r="DB109" i="1"/>
  <c r="DC109" i="1"/>
  <c r="DD109" i="1"/>
  <c r="DB105" i="1"/>
  <c r="DC105" i="1"/>
  <c r="DD105" i="1"/>
  <c r="DB101" i="1"/>
  <c r="DC101" i="1"/>
  <c r="DD101" i="1"/>
  <c r="DB97" i="1"/>
  <c r="DC97" i="1"/>
  <c r="DD97" i="1"/>
  <c r="DB93" i="1"/>
  <c r="DC93" i="1"/>
  <c r="DB89" i="1"/>
  <c r="DC89" i="1"/>
  <c r="DB85" i="1"/>
  <c r="DC85" i="1"/>
  <c r="DD85" i="1"/>
  <c r="DB81" i="1"/>
  <c r="DC81" i="1"/>
  <c r="DD81" i="1"/>
  <c r="DB77" i="1"/>
  <c r="DC77" i="1"/>
  <c r="DD77" i="1"/>
  <c r="DB73" i="1"/>
  <c r="DC73" i="1"/>
  <c r="DD73" i="1"/>
  <c r="DB69" i="1"/>
  <c r="DC69" i="1"/>
  <c r="DD69" i="1"/>
  <c r="DB65" i="1"/>
  <c r="DC65" i="1"/>
  <c r="DD65" i="1"/>
  <c r="DB61" i="1"/>
  <c r="DC61" i="1"/>
  <c r="DB57" i="1"/>
  <c r="DC57" i="1"/>
  <c r="DB53" i="1"/>
  <c r="DC53" i="1"/>
  <c r="DD53" i="1"/>
  <c r="DB49" i="1"/>
  <c r="DC49" i="1"/>
  <c r="DD49" i="1"/>
  <c r="DB45" i="1"/>
  <c r="DC45" i="1"/>
  <c r="DD45" i="1"/>
  <c r="DB41" i="1"/>
  <c r="DC41" i="1"/>
  <c r="DD41" i="1"/>
  <c r="DB37" i="1"/>
  <c r="DC37" i="1"/>
  <c r="DD37" i="1"/>
  <c r="DB33" i="1"/>
  <c r="DC33" i="1"/>
  <c r="DD33" i="1"/>
  <c r="DB29" i="1"/>
  <c r="DC29" i="1"/>
  <c r="DB25" i="1"/>
  <c r="DC25" i="1"/>
  <c r="DB21" i="1"/>
  <c r="DC21" i="1"/>
  <c r="DD21" i="1"/>
  <c r="DB17" i="1"/>
  <c r="DC17" i="1"/>
  <c r="DD17" i="1"/>
  <c r="DB13" i="1"/>
  <c r="DC13" i="1"/>
  <c r="DD13" i="1"/>
  <c r="DC8" i="1"/>
  <c r="DD242" i="1"/>
  <c r="DD240" i="1"/>
  <c r="DB239" i="1"/>
  <c r="DC237" i="1"/>
  <c r="DC235" i="1"/>
  <c r="DD233" i="1"/>
  <c r="DB232" i="1"/>
  <c r="DB230" i="1"/>
  <c r="DC228" i="1"/>
  <c r="DD226" i="1"/>
  <c r="DD224" i="1"/>
  <c r="DB223" i="1"/>
  <c r="DC221" i="1"/>
  <c r="DC219" i="1"/>
  <c r="DD217" i="1"/>
  <c r="DB216" i="1"/>
  <c r="DB214" i="1"/>
  <c r="DC212" i="1"/>
  <c r="DD210" i="1"/>
  <c r="DD208" i="1"/>
  <c r="DB207" i="1"/>
  <c r="DC205" i="1"/>
  <c r="DD197" i="1"/>
  <c r="DD181" i="1"/>
  <c r="DC169" i="1"/>
  <c r="DC162" i="1"/>
  <c r="DB141" i="1"/>
  <c r="DD133" i="1"/>
  <c r="DD126" i="1"/>
  <c r="DB118" i="1"/>
  <c r="DB54" i="1"/>
  <c r="DD25" i="1"/>
  <c r="DD200" i="1"/>
  <c r="DB200" i="1"/>
  <c r="DD196" i="1"/>
  <c r="DB196" i="1"/>
  <c r="DD192" i="1"/>
  <c r="DB192" i="1"/>
  <c r="DD188" i="1"/>
  <c r="DB188" i="1"/>
  <c r="DD184" i="1"/>
  <c r="DB184" i="1"/>
  <c r="DD180" i="1"/>
  <c r="DB180" i="1"/>
  <c r="DD176" i="1"/>
  <c r="DB176" i="1"/>
  <c r="DD172" i="1"/>
  <c r="DB172" i="1"/>
  <c r="DC172" i="1"/>
  <c r="DD168" i="1"/>
  <c r="DB168" i="1"/>
  <c r="DC168" i="1"/>
  <c r="DD164" i="1"/>
  <c r="DC164" i="1"/>
  <c r="DD160" i="1"/>
  <c r="DB160" i="1"/>
  <c r="DD156" i="1"/>
  <c r="DB156" i="1"/>
  <c r="DC156" i="1"/>
  <c r="DD152" i="1"/>
  <c r="DB152" i="1"/>
  <c r="DC152" i="1"/>
  <c r="DD148" i="1"/>
  <c r="DC148" i="1"/>
  <c r="DD144" i="1"/>
  <c r="DB144" i="1"/>
  <c r="DD140" i="1"/>
  <c r="DB140" i="1"/>
  <c r="DC140" i="1"/>
  <c r="DD136" i="1"/>
  <c r="DB136" i="1"/>
  <c r="DC136" i="1"/>
  <c r="DD132" i="1"/>
  <c r="DC132" i="1"/>
  <c r="DD128" i="1"/>
  <c r="DB128" i="1"/>
  <c r="DD124" i="1"/>
  <c r="DB124" i="1"/>
  <c r="DC124" i="1"/>
  <c r="DD120" i="1"/>
  <c r="DB120" i="1"/>
  <c r="DB116" i="1"/>
  <c r="DC116" i="1"/>
  <c r="DD116" i="1"/>
  <c r="DC112" i="1"/>
  <c r="DB112" i="1"/>
  <c r="DD112" i="1"/>
  <c r="DD108" i="1"/>
  <c r="DB108" i="1"/>
  <c r="DC104" i="1"/>
  <c r="DD104" i="1"/>
  <c r="DB100" i="1"/>
  <c r="DD100" i="1"/>
  <c r="DB96" i="1"/>
  <c r="DC96" i="1"/>
  <c r="DB92" i="1"/>
  <c r="DD92" i="1"/>
  <c r="DC92" i="1"/>
  <c r="DB88" i="1"/>
  <c r="DC88" i="1"/>
  <c r="DD88" i="1"/>
  <c r="DB84" i="1"/>
  <c r="DD84" i="1"/>
  <c r="DC84" i="1"/>
  <c r="DB80" i="1"/>
  <c r="DC80" i="1"/>
  <c r="DD80" i="1"/>
  <c r="DB76" i="1"/>
  <c r="DD76" i="1"/>
  <c r="DC76" i="1"/>
  <c r="DB72" i="1"/>
  <c r="DD72" i="1"/>
  <c r="DB68" i="1"/>
  <c r="DD68" i="1"/>
  <c r="DB64" i="1"/>
  <c r="DC64" i="1"/>
  <c r="DB60" i="1"/>
  <c r="DD60" i="1"/>
  <c r="DC60" i="1"/>
  <c r="DB56" i="1"/>
  <c r="DC56" i="1"/>
  <c r="DD56" i="1"/>
  <c r="DB52" i="1"/>
  <c r="DD52" i="1"/>
  <c r="DC52" i="1"/>
  <c r="DB48" i="1"/>
  <c r="DC48" i="1"/>
  <c r="DD48" i="1"/>
  <c r="DB44" i="1"/>
  <c r="DD44" i="1"/>
  <c r="DC44" i="1"/>
  <c r="DB40" i="1"/>
  <c r="DD40" i="1"/>
  <c r="DB36" i="1"/>
  <c r="DD36" i="1"/>
  <c r="DB32" i="1"/>
  <c r="DC32" i="1"/>
  <c r="DB28" i="1"/>
  <c r="DD28" i="1"/>
  <c r="DC28" i="1"/>
  <c r="DB24" i="1"/>
  <c r="DC24" i="1"/>
  <c r="DD24" i="1"/>
  <c r="DB20" i="1"/>
  <c r="DD20" i="1"/>
  <c r="DC20" i="1"/>
  <c r="DB16" i="1"/>
  <c r="DC16" i="1"/>
  <c r="DD16" i="1"/>
  <c r="DB12" i="1"/>
  <c r="DD12" i="1"/>
  <c r="DC12" i="1"/>
  <c r="DB242" i="1"/>
  <c r="DC240" i="1"/>
  <c r="DD238" i="1"/>
  <c r="DD236" i="1"/>
  <c r="DB235" i="1"/>
  <c r="DC233" i="1"/>
  <c r="DC231" i="1"/>
  <c r="DD229" i="1"/>
  <c r="DB226" i="1"/>
  <c r="DC224" i="1"/>
  <c r="DD222" i="1"/>
  <c r="DD220" i="1"/>
  <c r="DB219" i="1"/>
  <c r="DC217" i="1"/>
  <c r="DC215" i="1"/>
  <c r="DD213" i="1"/>
  <c r="DB210" i="1"/>
  <c r="DC208" i="1"/>
  <c r="DD206" i="1"/>
  <c r="DD204" i="1"/>
  <c r="DD201" i="1"/>
  <c r="DC196" i="1"/>
  <c r="DD185" i="1"/>
  <c r="DC180" i="1"/>
  <c r="DD174" i="1"/>
  <c r="DC160" i="1"/>
  <c r="DC153" i="1"/>
  <c r="DC146" i="1"/>
  <c r="DB132" i="1"/>
  <c r="DB125" i="1"/>
  <c r="DB106" i="1"/>
  <c r="DD93" i="1"/>
  <c r="DD64" i="1"/>
  <c r="DC36" i="1"/>
  <c r="DB22" i="1"/>
  <c r="DC203" i="1"/>
  <c r="DD203" i="1"/>
  <c r="DC199" i="1"/>
  <c r="DD199" i="1"/>
  <c r="DC195" i="1"/>
  <c r="DD195" i="1"/>
  <c r="DC191" i="1"/>
  <c r="DD191" i="1"/>
  <c r="DC187" i="1"/>
  <c r="DD187" i="1"/>
  <c r="DC183" i="1"/>
  <c r="DD183" i="1"/>
  <c r="DC179" i="1"/>
  <c r="DD179" i="1"/>
  <c r="DC175" i="1"/>
  <c r="DB175" i="1"/>
  <c r="DD175" i="1"/>
  <c r="DC171" i="1"/>
  <c r="DD171" i="1"/>
  <c r="DC167" i="1"/>
  <c r="DB167" i="1"/>
  <c r="DC163" i="1"/>
  <c r="DB163" i="1"/>
  <c r="DD163" i="1"/>
  <c r="DC159" i="1"/>
  <c r="DB159" i="1"/>
  <c r="DD159" i="1"/>
  <c r="DC155" i="1"/>
  <c r="DD155" i="1"/>
  <c r="DC151" i="1"/>
  <c r="DB151" i="1"/>
  <c r="DC147" i="1"/>
  <c r="DB147" i="1"/>
  <c r="DD147" i="1"/>
  <c r="DC143" i="1"/>
  <c r="DB143" i="1"/>
  <c r="DD143" i="1"/>
  <c r="DC139" i="1"/>
  <c r="DD139" i="1"/>
  <c r="DC135" i="1"/>
  <c r="DB135" i="1"/>
  <c r="DC131" i="1"/>
  <c r="DB131" i="1"/>
  <c r="DD131" i="1"/>
  <c r="DC127" i="1"/>
  <c r="DB127" i="1"/>
  <c r="DD127" i="1"/>
  <c r="DD123" i="1"/>
  <c r="DB123" i="1"/>
  <c r="DC123" i="1"/>
  <c r="DD119" i="1"/>
  <c r="DC119" i="1"/>
  <c r="DB119" i="1"/>
  <c r="DD115" i="1"/>
  <c r="DB115" i="1"/>
  <c r="DD111" i="1"/>
  <c r="DC111" i="1"/>
  <c r="DD107" i="1"/>
  <c r="DB107" i="1"/>
  <c r="DC107" i="1"/>
  <c r="DD103" i="1"/>
  <c r="DC103" i="1"/>
  <c r="DB103" i="1"/>
  <c r="DD99" i="1"/>
  <c r="DB99" i="1"/>
  <c r="DC99" i="1"/>
  <c r="DD95" i="1"/>
  <c r="DC95" i="1"/>
  <c r="DB95" i="1"/>
  <c r="DD91" i="1"/>
  <c r="DB91" i="1"/>
  <c r="DC91" i="1"/>
  <c r="DD87" i="1"/>
  <c r="DC87" i="1"/>
  <c r="DB87" i="1"/>
  <c r="DD83" i="1"/>
  <c r="DC83" i="1"/>
  <c r="DD79" i="1"/>
  <c r="DC79" i="1"/>
  <c r="DD75" i="1"/>
  <c r="DB75" i="1"/>
  <c r="DD71" i="1"/>
  <c r="DC71" i="1"/>
  <c r="DB71" i="1"/>
  <c r="DD67" i="1"/>
  <c r="DB67" i="1"/>
  <c r="DC67" i="1"/>
  <c r="DD63" i="1"/>
  <c r="DC63" i="1"/>
  <c r="DB63" i="1"/>
  <c r="DD59" i="1"/>
  <c r="DB59" i="1"/>
  <c r="DC59" i="1"/>
  <c r="DD55" i="1"/>
  <c r="DC55" i="1"/>
  <c r="DB55" i="1"/>
  <c r="DD51" i="1"/>
  <c r="DC51" i="1"/>
  <c r="DD47" i="1"/>
  <c r="DC47" i="1"/>
  <c r="DD43" i="1"/>
  <c r="DB43" i="1"/>
  <c r="DD39" i="1"/>
  <c r="DC39" i="1"/>
  <c r="DB39" i="1"/>
  <c r="DD35" i="1"/>
  <c r="DB35" i="1"/>
  <c r="DC35" i="1"/>
  <c r="DD31" i="1"/>
  <c r="DC31" i="1"/>
  <c r="DB31" i="1"/>
  <c r="DD27" i="1"/>
  <c r="DB27" i="1"/>
  <c r="DC27" i="1"/>
  <c r="DD23" i="1"/>
  <c r="DC23" i="1"/>
  <c r="DB23" i="1"/>
  <c r="DD19" i="1"/>
  <c r="DC19" i="1"/>
  <c r="DC243" i="1"/>
  <c r="DD241" i="1"/>
  <c r="DB238" i="1"/>
  <c r="DD234" i="1"/>
  <c r="DB231" i="1"/>
  <c r="DC229" i="1"/>
  <c r="DC227" i="1"/>
  <c r="DD225" i="1"/>
  <c r="DB222" i="1"/>
  <c r="DD218" i="1"/>
  <c r="DB215" i="1"/>
  <c r="DC213" i="1"/>
  <c r="DC211" i="1"/>
  <c r="DD209" i="1"/>
  <c r="DB206" i="1"/>
  <c r="DC200" i="1"/>
  <c r="DB195" i="1"/>
  <c r="DD189" i="1"/>
  <c r="DC184" i="1"/>
  <c r="DB179" i="1"/>
  <c r="DB173" i="1"/>
  <c r="DD165" i="1"/>
  <c r="DD158" i="1"/>
  <c r="DD151" i="1"/>
  <c r="DC144" i="1"/>
  <c r="DC137" i="1"/>
  <c r="DC130" i="1"/>
  <c r="DD122" i="1"/>
  <c r="DC113" i="1"/>
  <c r="DB104" i="1"/>
  <c r="DD89" i="1"/>
  <c r="DC75" i="1"/>
  <c r="DD61" i="1"/>
  <c r="DB47" i="1"/>
  <c r="DD32" i="1"/>
  <c r="DB19" i="1"/>
  <c r="DB9" i="1"/>
  <c r="DD15" i="1"/>
  <c r="DC15" i="1"/>
  <c r="CS243" i="1"/>
  <c r="CS236" i="1"/>
  <c r="CT225" i="1"/>
  <c r="CT216" i="1"/>
  <c r="CT241" i="1"/>
  <c r="CT232" i="1"/>
  <c r="CT223" i="1"/>
  <c r="CU212" i="1"/>
  <c r="CT239" i="1"/>
  <c r="CU228" i="1"/>
  <c r="CU221" i="1"/>
  <c r="CS211" i="1"/>
  <c r="CS8" i="1"/>
  <c r="CU237" i="1"/>
  <c r="CS227" i="1"/>
  <c r="CS220" i="1"/>
  <c r="CT209" i="1"/>
  <c r="CS206" i="1"/>
  <c r="CT206" i="1"/>
  <c r="CS202" i="1"/>
  <c r="CT202" i="1"/>
  <c r="CS198" i="1"/>
  <c r="CT198" i="1"/>
  <c r="CS194" i="1"/>
  <c r="CT194" i="1"/>
  <c r="CS190" i="1"/>
  <c r="CT190" i="1"/>
  <c r="CS186" i="1"/>
  <c r="CT186" i="1"/>
  <c r="CS182" i="1"/>
  <c r="CT182" i="1"/>
  <c r="CS178" i="1"/>
  <c r="CT178" i="1"/>
  <c r="CS174" i="1"/>
  <c r="CT174" i="1"/>
  <c r="CS170" i="1"/>
  <c r="CT170" i="1"/>
  <c r="CS166" i="1"/>
  <c r="CT166" i="1"/>
  <c r="CS162" i="1"/>
  <c r="CT162" i="1"/>
  <c r="CS158" i="1"/>
  <c r="CT158" i="1"/>
  <c r="CS154" i="1"/>
  <c r="CT154" i="1"/>
  <c r="CS150" i="1"/>
  <c r="CT150" i="1"/>
  <c r="CS146" i="1"/>
  <c r="CT146" i="1"/>
  <c r="CS142" i="1"/>
  <c r="CT142" i="1"/>
  <c r="CS138" i="1"/>
  <c r="CT138" i="1"/>
  <c r="CS134" i="1"/>
  <c r="CT134" i="1"/>
  <c r="CS130" i="1"/>
  <c r="CT130" i="1"/>
  <c r="CS126" i="1"/>
  <c r="CT126" i="1"/>
  <c r="CT122" i="1"/>
  <c r="CU122" i="1"/>
  <c r="CS122" i="1"/>
  <c r="CT118" i="1"/>
  <c r="CU118" i="1"/>
  <c r="CS118" i="1"/>
  <c r="CT114" i="1"/>
  <c r="CU114" i="1"/>
  <c r="CT110" i="1"/>
  <c r="CU110" i="1"/>
  <c r="CS110" i="1"/>
  <c r="CT106" i="1"/>
  <c r="CU106" i="1"/>
  <c r="CS106" i="1"/>
  <c r="CT102" i="1"/>
  <c r="CU102" i="1"/>
  <c r="CS102" i="1"/>
  <c r="CT98" i="1"/>
  <c r="CU98" i="1"/>
  <c r="CT94" i="1"/>
  <c r="CU94" i="1"/>
  <c r="CS94" i="1"/>
  <c r="CT90" i="1"/>
  <c r="CU90" i="1"/>
  <c r="CS90" i="1"/>
  <c r="CT86" i="1"/>
  <c r="CU86" i="1"/>
  <c r="CS86" i="1"/>
  <c r="CT82" i="1"/>
  <c r="CU82" i="1"/>
  <c r="CT78" i="1"/>
  <c r="CU78" i="1"/>
  <c r="CS78" i="1"/>
  <c r="CT74" i="1"/>
  <c r="CU74" i="1"/>
  <c r="CS74" i="1"/>
  <c r="CT70" i="1"/>
  <c r="CU70" i="1"/>
  <c r="CS70" i="1"/>
  <c r="CT66" i="1"/>
  <c r="CU66" i="1"/>
  <c r="CT62" i="1"/>
  <c r="CU62" i="1"/>
  <c r="CS62" i="1"/>
  <c r="CT58" i="1"/>
  <c r="CU58" i="1"/>
  <c r="CS58" i="1"/>
  <c r="CT54" i="1"/>
  <c r="CU54" i="1"/>
  <c r="CS54" i="1"/>
  <c r="CT50" i="1"/>
  <c r="CU50" i="1"/>
  <c r="CT46" i="1"/>
  <c r="CU46" i="1"/>
  <c r="CS46" i="1"/>
  <c r="CT42" i="1"/>
  <c r="CU42" i="1"/>
  <c r="CS42" i="1"/>
  <c r="CT38" i="1"/>
  <c r="CU38" i="1"/>
  <c r="CS38" i="1"/>
  <c r="CT34" i="1"/>
  <c r="CU34" i="1"/>
  <c r="CT30" i="1"/>
  <c r="CU30" i="1"/>
  <c r="CS30" i="1"/>
  <c r="CT26" i="1"/>
  <c r="CU26" i="1"/>
  <c r="CS26" i="1"/>
  <c r="CT22" i="1"/>
  <c r="CU22" i="1"/>
  <c r="CS22" i="1"/>
  <c r="CT18" i="1"/>
  <c r="CU18" i="1"/>
  <c r="CT14" i="1"/>
  <c r="CU14" i="1"/>
  <c r="CS14" i="1"/>
  <c r="CS234" i="1"/>
  <c r="CU230" i="1"/>
  <c r="CS218" i="1"/>
  <c r="CU214" i="1"/>
  <c r="CU198" i="1"/>
  <c r="CU182" i="1"/>
  <c r="CU166" i="1"/>
  <c r="CU150" i="1"/>
  <c r="CU134" i="1"/>
  <c r="CS82" i="1"/>
  <c r="CS18" i="1"/>
  <c r="CU205" i="1"/>
  <c r="CS205" i="1"/>
  <c r="CU201" i="1"/>
  <c r="CS201" i="1"/>
  <c r="CU197" i="1"/>
  <c r="CS197" i="1"/>
  <c r="CU193" i="1"/>
  <c r="CS193" i="1"/>
  <c r="CU189" i="1"/>
  <c r="CS189" i="1"/>
  <c r="CU185" i="1"/>
  <c r="CS185" i="1"/>
  <c r="CU181" i="1"/>
  <c r="CS181" i="1"/>
  <c r="CU177" i="1"/>
  <c r="CS177" i="1"/>
  <c r="CU173" i="1"/>
  <c r="CS173" i="1"/>
  <c r="CU169" i="1"/>
  <c r="CS169" i="1"/>
  <c r="CU165" i="1"/>
  <c r="CS165" i="1"/>
  <c r="CU161" i="1"/>
  <c r="CS161" i="1"/>
  <c r="CU157" i="1"/>
  <c r="CS157" i="1"/>
  <c r="CU153" i="1"/>
  <c r="CS153" i="1"/>
  <c r="CU149" i="1"/>
  <c r="CS149" i="1"/>
  <c r="CU145" i="1"/>
  <c r="CS145" i="1"/>
  <c r="CU141" i="1"/>
  <c r="CS141" i="1"/>
  <c r="CU137" i="1"/>
  <c r="CS137" i="1"/>
  <c r="CU133" i="1"/>
  <c r="CS133" i="1"/>
  <c r="CU129" i="1"/>
  <c r="CS129" i="1"/>
  <c r="CU125" i="1"/>
  <c r="CS125" i="1"/>
  <c r="CS121" i="1"/>
  <c r="CT121" i="1"/>
  <c r="CU121" i="1"/>
  <c r="CS117" i="1"/>
  <c r="CT117" i="1"/>
  <c r="CU117" i="1"/>
  <c r="CS113" i="1"/>
  <c r="CT113" i="1"/>
  <c r="CU113" i="1"/>
  <c r="CS109" i="1"/>
  <c r="CT109" i="1"/>
  <c r="CU109" i="1"/>
  <c r="CS105" i="1"/>
  <c r="CT105" i="1"/>
  <c r="CU105" i="1"/>
  <c r="CS101" i="1"/>
  <c r="CT101" i="1"/>
  <c r="CU101" i="1"/>
  <c r="CS97" i="1"/>
  <c r="CT97" i="1"/>
  <c r="CU97" i="1"/>
  <c r="CS93" i="1"/>
  <c r="CT93" i="1"/>
  <c r="CU93" i="1"/>
  <c r="CS89" i="1"/>
  <c r="CT89" i="1"/>
  <c r="CU89" i="1"/>
  <c r="CS85" i="1"/>
  <c r="CT85" i="1"/>
  <c r="CU85" i="1"/>
  <c r="CS81" i="1"/>
  <c r="CT81" i="1"/>
  <c r="CU81" i="1"/>
  <c r="CS77" i="1"/>
  <c r="CT77" i="1"/>
  <c r="CU77" i="1"/>
  <c r="CS73" i="1"/>
  <c r="CT73" i="1"/>
  <c r="CU73" i="1"/>
  <c r="CS69" i="1"/>
  <c r="CT69" i="1"/>
  <c r="CU69" i="1"/>
  <c r="CS65" i="1"/>
  <c r="CT65" i="1"/>
  <c r="CU65" i="1"/>
  <c r="CS61" i="1"/>
  <c r="CT61" i="1"/>
  <c r="CU61" i="1"/>
  <c r="CS57" i="1"/>
  <c r="CT57" i="1"/>
  <c r="CU57" i="1"/>
  <c r="CS53" i="1"/>
  <c r="CT53" i="1"/>
  <c r="CU53" i="1"/>
  <c r="CS49" i="1"/>
  <c r="CT49" i="1"/>
  <c r="CU49" i="1"/>
  <c r="CS45" i="1"/>
  <c r="CT45" i="1"/>
  <c r="CU45" i="1"/>
  <c r="CS41" i="1"/>
  <c r="CT41" i="1"/>
  <c r="CU41" i="1"/>
  <c r="CS37" i="1"/>
  <c r="CT37" i="1"/>
  <c r="CU37" i="1"/>
  <c r="CS33" i="1"/>
  <c r="CT33" i="1"/>
  <c r="CU33" i="1"/>
  <c r="CS29" i="1"/>
  <c r="CT29" i="1"/>
  <c r="CU29" i="1"/>
  <c r="CS25" i="1"/>
  <c r="CT25" i="1"/>
  <c r="CU25" i="1"/>
  <c r="CS21" i="1"/>
  <c r="CT21" i="1"/>
  <c r="CU21" i="1"/>
  <c r="CS17" i="1"/>
  <c r="CT17" i="1"/>
  <c r="CU17" i="1"/>
  <c r="CS13" i="1"/>
  <c r="CT13" i="1"/>
  <c r="CU13" i="1"/>
  <c r="CT8" i="1"/>
  <c r="CU242" i="1"/>
  <c r="CU240" i="1"/>
  <c r="CS239" i="1"/>
  <c r="CT237" i="1"/>
  <c r="CT235" i="1"/>
  <c r="CU233" i="1"/>
  <c r="CS232" i="1"/>
  <c r="CS230" i="1"/>
  <c r="CT228" i="1"/>
  <c r="CU226" i="1"/>
  <c r="CU224" i="1"/>
  <c r="CS223" i="1"/>
  <c r="CT221" i="1"/>
  <c r="CT219" i="1"/>
  <c r="CU217" i="1"/>
  <c r="CS216" i="1"/>
  <c r="CS214" i="1"/>
  <c r="CT212" i="1"/>
  <c r="CU210" i="1"/>
  <c r="CU202" i="1"/>
  <c r="CT197" i="1"/>
  <c r="CU186" i="1"/>
  <c r="CT181" i="1"/>
  <c r="CU170" i="1"/>
  <c r="CT165" i="1"/>
  <c r="CU154" i="1"/>
  <c r="CT149" i="1"/>
  <c r="CU138" i="1"/>
  <c r="CT133" i="1"/>
  <c r="CS98" i="1"/>
  <c r="CS34" i="1"/>
  <c r="CT208" i="1"/>
  <c r="CU208" i="1"/>
  <c r="CT204" i="1"/>
  <c r="CU204" i="1"/>
  <c r="CT200" i="1"/>
  <c r="CU200" i="1"/>
  <c r="CT196" i="1"/>
  <c r="CU196" i="1"/>
  <c r="CT192" i="1"/>
  <c r="CU192" i="1"/>
  <c r="CT188" i="1"/>
  <c r="CU188" i="1"/>
  <c r="CT184" i="1"/>
  <c r="CU184" i="1"/>
  <c r="CT180" i="1"/>
  <c r="CU180" i="1"/>
  <c r="CT176" i="1"/>
  <c r="CU176" i="1"/>
  <c r="CT172" i="1"/>
  <c r="CU172" i="1"/>
  <c r="CT168" i="1"/>
  <c r="CU168" i="1"/>
  <c r="CT164" i="1"/>
  <c r="CU164" i="1"/>
  <c r="CT160" i="1"/>
  <c r="CU160" i="1"/>
  <c r="CT156" i="1"/>
  <c r="CU156" i="1"/>
  <c r="CT152" i="1"/>
  <c r="CU152" i="1"/>
  <c r="CT148" i="1"/>
  <c r="CU148" i="1"/>
  <c r="CT144" i="1"/>
  <c r="CU144" i="1"/>
  <c r="CT140" i="1"/>
  <c r="CU140" i="1"/>
  <c r="CT136" i="1"/>
  <c r="CU136" i="1"/>
  <c r="CT132" i="1"/>
  <c r="CU132" i="1"/>
  <c r="CT128" i="1"/>
  <c r="CU128" i="1"/>
  <c r="CS124" i="1"/>
  <c r="CT124" i="1"/>
  <c r="CU124" i="1"/>
  <c r="CS120" i="1"/>
  <c r="CT120" i="1"/>
  <c r="CU120" i="1"/>
  <c r="CS116" i="1"/>
  <c r="CT116" i="1"/>
  <c r="CU116" i="1"/>
  <c r="CS112" i="1"/>
  <c r="CT112" i="1"/>
  <c r="CU112" i="1"/>
  <c r="CS108" i="1"/>
  <c r="CT108" i="1"/>
  <c r="CS104" i="1"/>
  <c r="CT104" i="1"/>
  <c r="CU104" i="1"/>
  <c r="CS100" i="1"/>
  <c r="CT100" i="1"/>
  <c r="CU100" i="1"/>
  <c r="CS96" i="1"/>
  <c r="CT96" i="1"/>
  <c r="CU96" i="1"/>
  <c r="CS92" i="1"/>
  <c r="CT92" i="1"/>
  <c r="CS88" i="1"/>
  <c r="CT88" i="1"/>
  <c r="CU88" i="1"/>
  <c r="CS84" i="1"/>
  <c r="CT84" i="1"/>
  <c r="CU84" i="1"/>
  <c r="CS80" i="1"/>
  <c r="CT80" i="1"/>
  <c r="CU80" i="1"/>
  <c r="CS76" i="1"/>
  <c r="CT76" i="1"/>
  <c r="CS72" i="1"/>
  <c r="CT72" i="1"/>
  <c r="CU72" i="1"/>
  <c r="CS68" i="1"/>
  <c r="CT68" i="1"/>
  <c r="CU68" i="1"/>
  <c r="CS64" i="1"/>
  <c r="CT64" i="1"/>
  <c r="CU64" i="1"/>
  <c r="CS60" i="1"/>
  <c r="CT60" i="1"/>
  <c r="CS56" i="1"/>
  <c r="CT56" i="1"/>
  <c r="CU56" i="1"/>
  <c r="CS52" i="1"/>
  <c r="CT52" i="1"/>
  <c r="CU52" i="1"/>
  <c r="CS48" i="1"/>
  <c r="CT48" i="1"/>
  <c r="CU48" i="1"/>
  <c r="CS44" i="1"/>
  <c r="CT44" i="1"/>
  <c r="CS40" i="1"/>
  <c r="CT40" i="1"/>
  <c r="CU40" i="1"/>
  <c r="CS36" i="1"/>
  <c r="CT36" i="1"/>
  <c r="CU36" i="1"/>
  <c r="CS32" i="1"/>
  <c r="CT32" i="1"/>
  <c r="CU32" i="1"/>
  <c r="CS28" i="1"/>
  <c r="CT28" i="1"/>
  <c r="CS24" i="1"/>
  <c r="CT24" i="1"/>
  <c r="CU24" i="1"/>
  <c r="CS20" i="1"/>
  <c r="CT20" i="1"/>
  <c r="CU20" i="1"/>
  <c r="CS16" i="1"/>
  <c r="CT16" i="1"/>
  <c r="CU16" i="1"/>
  <c r="CS12" i="1"/>
  <c r="CT12" i="1"/>
  <c r="CS242" i="1"/>
  <c r="CT240" i="1"/>
  <c r="CU238" i="1"/>
  <c r="CU236" i="1"/>
  <c r="CS235" i="1"/>
  <c r="CT233" i="1"/>
  <c r="CT231" i="1"/>
  <c r="CU229" i="1"/>
  <c r="CS226" i="1"/>
  <c r="CT224" i="1"/>
  <c r="CU222" i="1"/>
  <c r="CU220" i="1"/>
  <c r="CS219" i="1"/>
  <c r="CT217" i="1"/>
  <c r="CT215" i="1"/>
  <c r="CU213" i="1"/>
  <c r="CS210" i="1"/>
  <c r="CU206" i="1"/>
  <c r="CT201" i="1"/>
  <c r="CS196" i="1"/>
  <c r="CU190" i="1"/>
  <c r="CT185" i="1"/>
  <c r="CS180" i="1"/>
  <c r="CU174" i="1"/>
  <c r="CT169" i="1"/>
  <c r="CS164" i="1"/>
  <c r="CU158" i="1"/>
  <c r="CT153" i="1"/>
  <c r="CS148" i="1"/>
  <c r="CU142" i="1"/>
  <c r="CT137" i="1"/>
  <c r="CS132" i="1"/>
  <c r="CU126" i="1"/>
  <c r="CS114" i="1"/>
  <c r="CU92" i="1"/>
  <c r="CS50" i="1"/>
  <c r="CU28" i="1"/>
  <c r="CS207" i="1"/>
  <c r="CT207" i="1"/>
  <c r="CU207" i="1"/>
  <c r="CS203" i="1"/>
  <c r="CT203" i="1"/>
  <c r="CU203" i="1"/>
  <c r="CS199" i="1"/>
  <c r="CT199" i="1"/>
  <c r="CU199" i="1"/>
  <c r="CS195" i="1"/>
  <c r="CT195" i="1"/>
  <c r="CU195" i="1"/>
  <c r="CS191" i="1"/>
  <c r="CT191" i="1"/>
  <c r="CU191" i="1"/>
  <c r="CS187" i="1"/>
  <c r="CT187" i="1"/>
  <c r="CU187" i="1"/>
  <c r="CS183" i="1"/>
  <c r="CT183" i="1"/>
  <c r="CU183" i="1"/>
  <c r="CS179" i="1"/>
  <c r="CT179" i="1"/>
  <c r="CU179" i="1"/>
  <c r="CS175" i="1"/>
  <c r="CT175" i="1"/>
  <c r="CU175" i="1"/>
  <c r="CS171" i="1"/>
  <c r="CT171" i="1"/>
  <c r="CU171" i="1"/>
  <c r="CS167" i="1"/>
  <c r="CT167" i="1"/>
  <c r="CU167" i="1"/>
  <c r="CS163" i="1"/>
  <c r="CT163" i="1"/>
  <c r="CU163" i="1"/>
  <c r="CS159" i="1"/>
  <c r="CT159" i="1"/>
  <c r="CU159" i="1"/>
  <c r="CS155" i="1"/>
  <c r="CT155" i="1"/>
  <c r="CU155" i="1"/>
  <c r="CS151" i="1"/>
  <c r="CT151" i="1"/>
  <c r="CU151" i="1"/>
  <c r="CS147" i="1"/>
  <c r="CT147" i="1"/>
  <c r="CU147" i="1"/>
  <c r="CS143" i="1"/>
  <c r="CT143" i="1"/>
  <c r="CU143" i="1"/>
  <c r="CS139" i="1"/>
  <c r="CT139" i="1"/>
  <c r="CU139" i="1"/>
  <c r="CS135" i="1"/>
  <c r="CT135" i="1"/>
  <c r="CU135" i="1"/>
  <c r="CS131" i="1"/>
  <c r="CT131" i="1"/>
  <c r="CU131" i="1"/>
  <c r="CS127" i="1"/>
  <c r="CT127" i="1"/>
  <c r="CU127" i="1"/>
  <c r="CS123" i="1"/>
  <c r="CT123" i="1"/>
  <c r="CU119" i="1"/>
  <c r="CS119" i="1"/>
  <c r="CU115" i="1"/>
  <c r="CS115" i="1"/>
  <c r="CT115" i="1"/>
  <c r="CU111" i="1"/>
  <c r="CS111" i="1"/>
  <c r="CT111" i="1"/>
  <c r="CU107" i="1"/>
  <c r="CS107" i="1"/>
  <c r="CT107" i="1"/>
  <c r="CU103" i="1"/>
  <c r="CS103" i="1"/>
  <c r="CU99" i="1"/>
  <c r="CS99" i="1"/>
  <c r="CT99" i="1"/>
  <c r="CU95" i="1"/>
  <c r="CS95" i="1"/>
  <c r="CT95" i="1"/>
  <c r="CU91" i="1"/>
  <c r="CS91" i="1"/>
  <c r="CT91" i="1"/>
  <c r="CU87" i="1"/>
  <c r="CS87" i="1"/>
  <c r="CU83" i="1"/>
  <c r="CS83" i="1"/>
  <c r="CT83" i="1"/>
  <c r="CU79" i="1"/>
  <c r="CS79" i="1"/>
  <c r="CT79" i="1"/>
  <c r="CU75" i="1"/>
  <c r="CS75" i="1"/>
  <c r="CT75" i="1"/>
  <c r="CU71" i="1"/>
  <c r="CS71" i="1"/>
  <c r="CU67" i="1"/>
  <c r="CS67" i="1"/>
  <c r="CT67" i="1"/>
  <c r="CU63" i="1"/>
  <c r="CS63" i="1"/>
  <c r="CT63" i="1"/>
  <c r="CU59" i="1"/>
  <c r="CS59" i="1"/>
  <c r="CT59" i="1"/>
  <c r="CU55" i="1"/>
  <c r="CS55" i="1"/>
  <c r="CU51" i="1"/>
  <c r="CS51" i="1"/>
  <c r="CT51" i="1"/>
  <c r="CU47" i="1"/>
  <c r="CS47" i="1"/>
  <c r="CT47" i="1"/>
  <c r="CU43" i="1"/>
  <c r="CS43" i="1"/>
  <c r="CT43" i="1"/>
  <c r="CU39" i="1"/>
  <c r="CS39" i="1"/>
  <c r="CU35" i="1"/>
  <c r="CS35" i="1"/>
  <c r="CT35" i="1"/>
  <c r="CU31" i="1"/>
  <c r="CS31" i="1"/>
  <c r="CT31" i="1"/>
  <c r="CU27" i="1"/>
  <c r="CS27" i="1"/>
  <c r="CT27" i="1"/>
  <c r="CU23" i="1"/>
  <c r="CS23" i="1"/>
  <c r="CU19" i="1"/>
  <c r="CS19" i="1"/>
  <c r="CT19" i="1"/>
  <c r="CU15" i="1"/>
  <c r="CS15" i="1"/>
  <c r="CT15" i="1"/>
  <c r="CT243" i="1"/>
  <c r="CU241" i="1"/>
  <c r="CS238" i="1"/>
  <c r="CU234" i="1"/>
  <c r="CS231" i="1"/>
  <c r="CT229" i="1"/>
  <c r="CT227" i="1"/>
  <c r="CU225" i="1"/>
  <c r="CS222" i="1"/>
  <c r="CU218" i="1"/>
  <c r="CS215" i="1"/>
  <c r="CT213" i="1"/>
  <c r="CT211" i="1"/>
  <c r="CU209" i="1"/>
  <c r="CT205" i="1"/>
  <c r="CS200" i="1"/>
  <c r="CU194" i="1"/>
  <c r="CT189" i="1"/>
  <c r="CS184" i="1"/>
  <c r="CU178" i="1"/>
  <c r="CT173" i="1"/>
  <c r="CS168" i="1"/>
  <c r="CU162" i="1"/>
  <c r="CT157" i="1"/>
  <c r="CS152" i="1"/>
  <c r="CU146" i="1"/>
  <c r="CT141" i="1"/>
  <c r="CS136" i="1"/>
  <c r="CU130" i="1"/>
  <c r="CT125" i="1"/>
  <c r="CU108" i="1"/>
  <c r="CT87" i="1"/>
  <c r="CS66" i="1"/>
  <c r="CU44" i="1"/>
  <c r="CT23" i="1"/>
  <c r="CU9" i="1"/>
  <c r="CS9" i="1"/>
  <c r="CT9" i="1"/>
  <c r="CJ241" i="1"/>
  <c r="CJ233" i="1"/>
  <c r="CJ225" i="1"/>
  <c r="CJ217" i="1"/>
  <c r="CJ209" i="1"/>
  <c r="CK238" i="1"/>
  <c r="CK230" i="1"/>
  <c r="CK222" i="1"/>
  <c r="CK214" i="1"/>
  <c r="CJ237" i="1"/>
  <c r="CJ229" i="1"/>
  <c r="CJ221" i="1"/>
  <c r="CJ213" i="1"/>
  <c r="CK242" i="1"/>
  <c r="CK234" i="1"/>
  <c r="CK226" i="1"/>
  <c r="CK218" i="1"/>
  <c r="CK210" i="1"/>
  <c r="CJ207" i="1"/>
  <c r="CK207" i="1"/>
  <c r="CJ203" i="1"/>
  <c r="CK203" i="1"/>
  <c r="CJ199" i="1"/>
  <c r="CK199" i="1"/>
  <c r="CJ195" i="1"/>
  <c r="CK195" i="1"/>
  <c r="CJ191" i="1"/>
  <c r="CK191" i="1"/>
  <c r="CJ187" i="1"/>
  <c r="CK187" i="1"/>
  <c r="CJ183" i="1"/>
  <c r="CK183" i="1"/>
  <c r="CJ179" i="1"/>
  <c r="CK179" i="1"/>
  <c r="CJ175" i="1"/>
  <c r="CK175" i="1"/>
  <c r="CJ171" i="1"/>
  <c r="CK171" i="1"/>
  <c r="CJ167" i="1"/>
  <c r="CK167" i="1"/>
  <c r="CJ163" i="1"/>
  <c r="CK163" i="1"/>
  <c r="CJ159" i="1"/>
  <c r="CK159" i="1"/>
  <c r="CJ155" i="1"/>
  <c r="CK155" i="1"/>
  <c r="CJ151" i="1"/>
  <c r="CK151" i="1"/>
  <c r="CJ147" i="1"/>
  <c r="CK147" i="1"/>
  <c r="CJ143" i="1"/>
  <c r="CK143" i="1"/>
  <c r="CJ139" i="1"/>
  <c r="CK139" i="1"/>
  <c r="CJ135" i="1"/>
  <c r="CK135" i="1"/>
  <c r="CJ131" i="1"/>
  <c r="CK131" i="1"/>
  <c r="CJ127" i="1"/>
  <c r="CK127" i="1"/>
  <c r="CJ123" i="1"/>
  <c r="CK123" i="1"/>
  <c r="CL119" i="1"/>
  <c r="CJ119" i="1"/>
  <c r="CL115" i="1"/>
  <c r="CJ115" i="1"/>
  <c r="CK115" i="1"/>
  <c r="CL111" i="1"/>
  <c r="CJ111" i="1"/>
  <c r="CK111" i="1"/>
  <c r="CL107" i="1"/>
  <c r="CJ107" i="1"/>
  <c r="CK107" i="1"/>
  <c r="CL103" i="1"/>
  <c r="CJ103" i="1"/>
  <c r="CL99" i="1"/>
  <c r="CJ99" i="1"/>
  <c r="CK99" i="1"/>
  <c r="CL95" i="1"/>
  <c r="CJ95" i="1"/>
  <c r="CK95" i="1"/>
  <c r="CL91" i="1"/>
  <c r="CJ91" i="1"/>
  <c r="CK91" i="1"/>
  <c r="CL87" i="1"/>
  <c r="CJ87" i="1"/>
  <c r="CL83" i="1"/>
  <c r="CJ83" i="1"/>
  <c r="CK83" i="1"/>
  <c r="CL79" i="1"/>
  <c r="CJ79" i="1"/>
  <c r="CK79" i="1"/>
  <c r="CL75" i="1"/>
  <c r="CJ75" i="1"/>
  <c r="CK75" i="1"/>
  <c r="CL71" i="1"/>
  <c r="CJ71" i="1"/>
  <c r="CL67" i="1"/>
  <c r="CJ67" i="1"/>
  <c r="CK67" i="1"/>
  <c r="CL63" i="1"/>
  <c r="CJ63" i="1"/>
  <c r="CK63" i="1"/>
  <c r="CL59" i="1"/>
  <c r="CJ59" i="1"/>
  <c r="CK59" i="1"/>
  <c r="CL55" i="1"/>
  <c r="CJ55" i="1"/>
  <c r="CL51" i="1"/>
  <c r="CJ51" i="1"/>
  <c r="CK51" i="1"/>
  <c r="CL47" i="1"/>
  <c r="CJ47" i="1"/>
  <c r="CK47" i="1"/>
  <c r="CL43" i="1"/>
  <c r="CJ43" i="1"/>
  <c r="CK43" i="1"/>
  <c r="CL39" i="1"/>
  <c r="CJ39" i="1"/>
  <c r="CL35" i="1"/>
  <c r="CJ35" i="1"/>
  <c r="CK35" i="1"/>
  <c r="CL31" i="1"/>
  <c r="CJ31" i="1"/>
  <c r="CK31" i="1"/>
  <c r="CL27" i="1"/>
  <c r="CJ27" i="1"/>
  <c r="CK27" i="1"/>
  <c r="CL23" i="1"/>
  <c r="CJ23" i="1"/>
  <c r="CL19" i="1"/>
  <c r="CJ19" i="1"/>
  <c r="CK19" i="1"/>
  <c r="CL15" i="1"/>
  <c r="CJ15" i="1"/>
  <c r="CK15" i="1"/>
  <c r="CL9" i="1"/>
  <c r="CJ9" i="1"/>
  <c r="CK9" i="1"/>
  <c r="CL243" i="1"/>
  <c r="CL239" i="1"/>
  <c r="CL235" i="1"/>
  <c r="CL231" i="1"/>
  <c r="CL227" i="1"/>
  <c r="CL223" i="1"/>
  <c r="CL219" i="1"/>
  <c r="CL215" i="1"/>
  <c r="CL211" i="1"/>
  <c r="CL203" i="1"/>
  <c r="CL187" i="1"/>
  <c r="CL171" i="1"/>
  <c r="CL155" i="1"/>
  <c r="CL139" i="1"/>
  <c r="CL123" i="1"/>
  <c r="CK103" i="1"/>
  <c r="CK39" i="1"/>
  <c r="CL206" i="1"/>
  <c r="CJ206" i="1"/>
  <c r="CL202" i="1"/>
  <c r="CJ202" i="1"/>
  <c r="CL198" i="1"/>
  <c r="CJ198" i="1"/>
  <c r="CL194" i="1"/>
  <c r="CJ194" i="1"/>
  <c r="CL190" i="1"/>
  <c r="CJ190" i="1"/>
  <c r="CL186" i="1"/>
  <c r="CJ186" i="1"/>
  <c r="CL182" i="1"/>
  <c r="CJ182" i="1"/>
  <c r="CL178" i="1"/>
  <c r="CJ178" i="1"/>
  <c r="CL174" i="1"/>
  <c r="CJ174" i="1"/>
  <c r="CL170" i="1"/>
  <c r="CJ170" i="1"/>
  <c r="CL166" i="1"/>
  <c r="CJ166" i="1"/>
  <c r="CL162" i="1"/>
  <c r="CJ162" i="1"/>
  <c r="CL158" i="1"/>
  <c r="CJ158" i="1"/>
  <c r="CL154" i="1"/>
  <c r="CJ154" i="1"/>
  <c r="CL150" i="1"/>
  <c r="CJ150" i="1"/>
  <c r="CL146" i="1"/>
  <c r="CJ146" i="1"/>
  <c r="CL142" i="1"/>
  <c r="CJ142" i="1"/>
  <c r="CL138" i="1"/>
  <c r="CJ138" i="1"/>
  <c r="CL134" i="1"/>
  <c r="CJ134" i="1"/>
  <c r="CL130" i="1"/>
  <c r="CJ130" i="1"/>
  <c r="CL126" i="1"/>
  <c r="CJ126" i="1"/>
  <c r="CK122" i="1"/>
  <c r="CL122" i="1"/>
  <c r="CJ122" i="1"/>
  <c r="CK118" i="1"/>
  <c r="CL118" i="1"/>
  <c r="CJ118" i="1"/>
  <c r="CK114" i="1"/>
  <c r="CL114" i="1"/>
  <c r="CK110" i="1"/>
  <c r="CL110" i="1"/>
  <c r="CJ110" i="1"/>
  <c r="CK106" i="1"/>
  <c r="CL106" i="1"/>
  <c r="CJ106" i="1"/>
  <c r="CK102" i="1"/>
  <c r="CL102" i="1"/>
  <c r="CJ102" i="1"/>
  <c r="CK98" i="1"/>
  <c r="CL98" i="1"/>
  <c r="CK94" i="1"/>
  <c r="CL94" i="1"/>
  <c r="CJ94" i="1"/>
  <c r="CK90" i="1"/>
  <c r="CL90" i="1"/>
  <c r="CJ90" i="1"/>
  <c r="CK86" i="1"/>
  <c r="CL86" i="1"/>
  <c r="CJ86" i="1"/>
  <c r="CK82" i="1"/>
  <c r="CL82" i="1"/>
  <c r="CK78" i="1"/>
  <c r="CL78" i="1"/>
  <c r="CJ78" i="1"/>
  <c r="CK74" i="1"/>
  <c r="CL74" i="1"/>
  <c r="CJ74" i="1"/>
  <c r="CK70" i="1"/>
  <c r="CL70" i="1"/>
  <c r="CJ70" i="1"/>
  <c r="CK66" i="1"/>
  <c r="CL66" i="1"/>
  <c r="CK62" i="1"/>
  <c r="CL62" i="1"/>
  <c r="CJ62" i="1"/>
  <c r="CK58" i="1"/>
  <c r="CL58" i="1"/>
  <c r="CJ58" i="1"/>
  <c r="CK54" i="1"/>
  <c r="CL54" i="1"/>
  <c r="CJ54" i="1"/>
  <c r="CK50" i="1"/>
  <c r="CL50" i="1"/>
  <c r="CK46" i="1"/>
  <c r="CL46" i="1"/>
  <c r="CJ46" i="1"/>
  <c r="CK42" i="1"/>
  <c r="CL42" i="1"/>
  <c r="CJ42" i="1"/>
  <c r="CK38" i="1"/>
  <c r="CL38" i="1"/>
  <c r="CJ38" i="1"/>
  <c r="CK34" i="1"/>
  <c r="CL34" i="1"/>
  <c r="CK30" i="1"/>
  <c r="CL30" i="1"/>
  <c r="CJ30" i="1"/>
  <c r="CK26" i="1"/>
  <c r="CL26" i="1"/>
  <c r="CJ26" i="1"/>
  <c r="CK22" i="1"/>
  <c r="CL22" i="1"/>
  <c r="CJ22" i="1"/>
  <c r="CK18" i="1"/>
  <c r="CL18" i="1"/>
  <c r="CK14" i="1"/>
  <c r="CL14" i="1"/>
  <c r="CJ14" i="1"/>
  <c r="CJ8" i="1"/>
  <c r="CK243" i="1"/>
  <c r="CJ242" i="1"/>
  <c r="CL240" i="1"/>
  <c r="CK239" i="1"/>
  <c r="CJ238" i="1"/>
  <c r="CL236" i="1"/>
  <c r="CK235" i="1"/>
  <c r="CJ234" i="1"/>
  <c r="CL232" i="1"/>
  <c r="CK231" i="1"/>
  <c r="CJ230" i="1"/>
  <c r="CL228" i="1"/>
  <c r="CK227" i="1"/>
  <c r="CJ226" i="1"/>
  <c r="CL224" i="1"/>
  <c r="CK223" i="1"/>
  <c r="CJ222" i="1"/>
  <c r="CL220" i="1"/>
  <c r="CK219" i="1"/>
  <c r="CJ218" i="1"/>
  <c r="CL216" i="1"/>
  <c r="CK215" i="1"/>
  <c r="CJ214" i="1"/>
  <c r="CL212" i="1"/>
  <c r="CK211" i="1"/>
  <c r="CJ210" i="1"/>
  <c r="CL207" i="1"/>
  <c r="CK202" i="1"/>
  <c r="CL191" i="1"/>
  <c r="CK186" i="1"/>
  <c r="CL175" i="1"/>
  <c r="CK170" i="1"/>
  <c r="CL159" i="1"/>
  <c r="CK154" i="1"/>
  <c r="CL143" i="1"/>
  <c r="CK138" i="1"/>
  <c r="CL127" i="1"/>
  <c r="CK119" i="1"/>
  <c r="CJ98" i="1"/>
  <c r="CK55" i="1"/>
  <c r="CJ34" i="1"/>
  <c r="CK205" i="1"/>
  <c r="CL205" i="1"/>
  <c r="CK201" i="1"/>
  <c r="CL201" i="1"/>
  <c r="CK197" i="1"/>
  <c r="CL197" i="1"/>
  <c r="CK193" i="1"/>
  <c r="CL193" i="1"/>
  <c r="CK189" i="1"/>
  <c r="CL189" i="1"/>
  <c r="CK185" i="1"/>
  <c r="CL185" i="1"/>
  <c r="CK181" i="1"/>
  <c r="CL181" i="1"/>
  <c r="CK177" i="1"/>
  <c r="CL177" i="1"/>
  <c r="CK173" i="1"/>
  <c r="CL173" i="1"/>
  <c r="CK169" i="1"/>
  <c r="CL169" i="1"/>
  <c r="CK165" i="1"/>
  <c r="CL165" i="1"/>
  <c r="CK161" i="1"/>
  <c r="CL161" i="1"/>
  <c r="CK157" i="1"/>
  <c r="CL157" i="1"/>
  <c r="CK153" i="1"/>
  <c r="CL153" i="1"/>
  <c r="CK149" i="1"/>
  <c r="CL149" i="1"/>
  <c r="CK145" i="1"/>
  <c r="CL145" i="1"/>
  <c r="CK141" i="1"/>
  <c r="CL141" i="1"/>
  <c r="CK137" i="1"/>
  <c r="CL137" i="1"/>
  <c r="CK133" i="1"/>
  <c r="CL133" i="1"/>
  <c r="CK129" i="1"/>
  <c r="CL129" i="1"/>
  <c r="CK125" i="1"/>
  <c r="CL125" i="1"/>
  <c r="CJ121" i="1"/>
  <c r="CK121" i="1"/>
  <c r="CL121" i="1"/>
  <c r="CJ117" i="1"/>
  <c r="CK117" i="1"/>
  <c r="CL117" i="1"/>
  <c r="CJ113" i="1"/>
  <c r="CK113" i="1"/>
  <c r="CL113" i="1"/>
  <c r="CJ109" i="1"/>
  <c r="CK109" i="1"/>
  <c r="CL109" i="1"/>
  <c r="CJ105" i="1"/>
  <c r="CK105" i="1"/>
  <c r="CL105" i="1"/>
  <c r="CJ101" i="1"/>
  <c r="CK101" i="1"/>
  <c r="CL101" i="1"/>
  <c r="CJ97" i="1"/>
  <c r="CK97" i="1"/>
  <c r="CL97" i="1"/>
  <c r="CJ93" i="1"/>
  <c r="CK93" i="1"/>
  <c r="CL93" i="1"/>
  <c r="CJ89" i="1"/>
  <c r="CK89" i="1"/>
  <c r="CL89" i="1"/>
  <c r="CJ85" i="1"/>
  <c r="CK85" i="1"/>
  <c r="CL85" i="1"/>
  <c r="CJ81" i="1"/>
  <c r="CK81" i="1"/>
  <c r="CL81" i="1"/>
  <c r="CJ77" i="1"/>
  <c r="CK77" i="1"/>
  <c r="CL77" i="1"/>
  <c r="CJ73" i="1"/>
  <c r="CK73" i="1"/>
  <c r="CL73" i="1"/>
  <c r="CJ69" i="1"/>
  <c r="CK69" i="1"/>
  <c r="CL69" i="1"/>
  <c r="CJ65" i="1"/>
  <c r="CK65" i="1"/>
  <c r="CL65" i="1"/>
  <c r="CJ61" i="1"/>
  <c r="CK61" i="1"/>
  <c r="CL61" i="1"/>
  <c r="CJ57" i="1"/>
  <c r="CK57" i="1"/>
  <c r="CL57" i="1"/>
  <c r="CJ53" i="1"/>
  <c r="CK53" i="1"/>
  <c r="CL53" i="1"/>
  <c r="CJ49" i="1"/>
  <c r="CK49" i="1"/>
  <c r="CL49" i="1"/>
  <c r="CJ45" i="1"/>
  <c r="CK45" i="1"/>
  <c r="CL45" i="1"/>
  <c r="CJ41" i="1"/>
  <c r="CK41" i="1"/>
  <c r="CL41" i="1"/>
  <c r="CJ37" i="1"/>
  <c r="CK37" i="1"/>
  <c r="CL37" i="1"/>
  <c r="CJ33" i="1"/>
  <c r="CK33" i="1"/>
  <c r="CL33" i="1"/>
  <c r="CJ29" i="1"/>
  <c r="CK29" i="1"/>
  <c r="CL29" i="1"/>
  <c r="CJ25" i="1"/>
  <c r="CK25" i="1"/>
  <c r="CL25" i="1"/>
  <c r="CJ21" i="1"/>
  <c r="CK21" i="1"/>
  <c r="CL21" i="1"/>
  <c r="CJ17" i="1"/>
  <c r="CK17" i="1"/>
  <c r="CL17" i="1"/>
  <c r="CJ13" i="1"/>
  <c r="CK13" i="1"/>
  <c r="CL13" i="1"/>
  <c r="CK8" i="1"/>
  <c r="CL241" i="1"/>
  <c r="CK240" i="1"/>
  <c r="CL237" i="1"/>
  <c r="CK236" i="1"/>
  <c r="CL233" i="1"/>
  <c r="CK232" i="1"/>
  <c r="CL229" i="1"/>
  <c r="CK228" i="1"/>
  <c r="CL225" i="1"/>
  <c r="CK224" i="1"/>
  <c r="CL221" i="1"/>
  <c r="CK220" i="1"/>
  <c r="CL217" i="1"/>
  <c r="CK216" i="1"/>
  <c r="CL213" i="1"/>
  <c r="CK212" i="1"/>
  <c r="CL209" i="1"/>
  <c r="CK206" i="1"/>
  <c r="CJ201" i="1"/>
  <c r="CL195" i="1"/>
  <c r="CK190" i="1"/>
  <c r="CJ185" i="1"/>
  <c r="CL179" i="1"/>
  <c r="CK174" i="1"/>
  <c r="CJ169" i="1"/>
  <c r="CL163" i="1"/>
  <c r="CK158" i="1"/>
  <c r="CJ153" i="1"/>
  <c r="CL147" i="1"/>
  <c r="CK142" i="1"/>
  <c r="CJ137" i="1"/>
  <c r="CL131" i="1"/>
  <c r="CK126" i="1"/>
  <c r="CJ114" i="1"/>
  <c r="CK71" i="1"/>
  <c r="CJ50" i="1"/>
  <c r="CJ208" i="1"/>
  <c r="CK208" i="1"/>
  <c r="CL208" i="1"/>
  <c r="CJ204" i="1"/>
  <c r="CK204" i="1"/>
  <c r="CL204" i="1"/>
  <c r="CJ200" i="1"/>
  <c r="CK200" i="1"/>
  <c r="CL200" i="1"/>
  <c r="CJ196" i="1"/>
  <c r="CK196" i="1"/>
  <c r="CL196" i="1"/>
  <c r="CJ192" i="1"/>
  <c r="CK192" i="1"/>
  <c r="CL192" i="1"/>
  <c r="CJ188" i="1"/>
  <c r="CK188" i="1"/>
  <c r="CL188" i="1"/>
  <c r="CJ184" i="1"/>
  <c r="CK184" i="1"/>
  <c r="CL184" i="1"/>
  <c r="CJ180" i="1"/>
  <c r="CK180" i="1"/>
  <c r="CL180" i="1"/>
  <c r="CJ176" i="1"/>
  <c r="CK176" i="1"/>
  <c r="CL176" i="1"/>
  <c r="CJ172" i="1"/>
  <c r="CK172" i="1"/>
  <c r="CL172" i="1"/>
  <c r="CJ168" i="1"/>
  <c r="CK168" i="1"/>
  <c r="CL168" i="1"/>
  <c r="CJ164" i="1"/>
  <c r="CK164" i="1"/>
  <c r="CL164" i="1"/>
  <c r="CJ160" i="1"/>
  <c r="CK160" i="1"/>
  <c r="CL160" i="1"/>
  <c r="CJ156" i="1"/>
  <c r="CK156" i="1"/>
  <c r="CL156" i="1"/>
  <c r="CJ152" i="1"/>
  <c r="CK152" i="1"/>
  <c r="CL152" i="1"/>
  <c r="CJ148" i="1"/>
  <c r="CK148" i="1"/>
  <c r="CL148" i="1"/>
  <c r="CJ144" i="1"/>
  <c r="CK144" i="1"/>
  <c r="CL144" i="1"/>
  <c r="CJ140" i="1"/>
  <c r="CK140" i="1"/>
  <c r="CL140" i="1"/>
  <c r="CJ136" i="1"/>
  <c r="CK136" i="1"/>
  <c r="CL136" i="1"/>
  <c r="CJ132" i="1"/>
  <c r="CK132" i="1"/>
  <c r="CL132" i="1"/>
  <c r="CJ128" i="1"/>
  <c r="CK128" i="1"/>
  <c r="CL128" i="1"/>
  <c r="CJ124" i="1"/>
  <c r="CK124" i="1"/>
  <c r="CL124" i="1"/>
  <c r="CJ120" i="1"/>
  <c r="CK120" i="1"/>
  <c r="CL120" i="1"/>
  <c r="CJ116" i="1"/>
  <c r="CK116" i="1"/>
  <c r="CL116" i="1"/>
  <c r="CJ112" i="1"/>
  <c r="CK112" i="1"/>
  <c r="CL112" i="1"/>
  <c r="CJ108" i="1"/>
  <c r="CK108" i="1"/>
  <c r="CJ104" i="1"/>
  <c r="CK104" i="1"/>
  <c r="CL104" i="1"/>
  <c r="CJ100" i="1"/>
  <c r="CK100" i="1"/>
  <c r="CL100" i="1"/>
  <c r="CJ96" i="1"/>
  <c r="CK96" i="1"/>
  <c r="CL96" i="1"/>
  <c r="CJ92" i="1"/>
  <c r="CK92" i="1"/>
  <c r="CJ88" i="1"/>
  <c r="CK88" i="1"/>
  <c r="CL88" i="1"/>
  <c r="CJ84" i="1"/>
  <c r="CK84" i="1"/>
  <c r="CL84" i="1"/>
  <c r="CJ80" i="1"/>
  <c r="CK80" i="1"/>
  <c r="CL80" i="1"/>
  <c r="CJ76" i="1"/>
  <c r="CK76" i="1"/>
  <c r="CJ72" i="1"/>
  <c r="CK72" i="1"/>
  <c r="CL72" i="1"/>
  <c r="CJ68" i="1"/>
  <c r="CK68" i="1"/>
  <c r="CL68" i="1"/>
  <c r="CJ64" i="1"/>
  <c r="CK64" i="1"/>
  <c r="CL64" i="1"/>
  <c r="CJ60" i="1"/>
  <c r="CK60" i="1"/>
  <c r="CJ56" i="1"/>
  <c r="CK56" i="1"/>
  <c r="CL56" i="1"/>
  <c r="CJ52" i="1"/>
  <c r="CK52" i="1"/>
  <c r="CL52" i="1"/>
  <c r="CJ48" i="1"/>
  <c r="CK48" i="1"/>
  <c r="CL48" i="1"/>
  <c r="CJ44" i="1"/>
  <c r="CK44" i="1"/>
  <c r="CJ40" i="1"/>
  <c r="CK40" i="1"/>
  <c r="CL40" i="1"/>
  <c r="CJ36" i="1"/>
  <c r="CK36" i="1"/>
  <c r="CL36" i="1"/>
  <c r="CJ32" i="1"/>
  <c r="CK32" i="1"/>
  <c r="CL32" i="1"/>
  <c r="CJ28" i="1"/>
  <c r="CK28" i="1"/>
  <c r="CJ24" i="1"/>
  <c r="CK24" i="1"/>
  <c r="CL24" i="1"/>
  <c r="CJ20" i="1"/>
  <c r="CK20" i="1"/>
  <c r="CL20" i="1"/>
  <c r="CJ16" i="1"/>
  <c r="CK16" i="1"/>
  <c r="CL16" i="1"/>
  <c r="CJ12" i="1"/>
  <c r="CK12" i="1"/>
  <c r="CJ205" i="1"/>
  <c r="CL199" i="1"/>
  <c r="CK194" i="1"/>
  <c r="CJ189" i="1"/>
  <c r="CL183" i="1"/>
  <c r="CK178" i="1"/>
  <c r="CJ173" i="1"/>
  <c r="CL167" i="1"/>
  <c r="CK162" i="1"/>
  <c r="CJ157" i="1"/>
  <c r="CL151" i="1"/>
  <c r="CK146" i="1"/>
  <c r="CJ141" i="1"/>
  <c r="CL135" i="1"/>
  <c r="CK130" i="1"/>
  <c r="CJ125" i="1"/>
  <c r="CL108" i="1"/>
  <c r="CK87" i="1"/>
  <c r="CJ66" i="1"/>
  <c r="CL44" i="1"/>
  <c r="CK23" i="1"/>
  <c r="CB242" i="1"/>
  <c r="CB234" i="1"/>
  <c r="CB226" i="1"/>
  <c r="CB218" i="1"/>
  <c r="CB210" i="1"/>
  <c r="CA241" i="1"/>
  <c r="CA233" i="1"/>
  <c r="CA225" i="1"/>
  <c r="CA217" i="1"/>
  <c r="CA209" i="1"/>
  <c r="CB238" i="1"/>
  <c r="CB230" i="1"/>
  <c r="CB222" i="1"/>
  <c r="CB214" i="1"/>
  <c r="CB206" i="1"/>
  <c r="CA237" i="1"/>
  <c r="CA229" i="1"/>
  <c r="CA221" i="1"/>
  <c r="CA213" i="1"/>
  <c r="CA203" i="1"/>
  <c r="CB203" i="1"/>
  <c r="CA195" i="1"/>
  <c r="CB195" i="1"/>
  <c r="CA183" i="1"/>
  <c r="CB183" i="1"/>
  <c r="CA175" i="1"/>
  <c r="CB175" i="1"/>
  <c r="CA167" i="1"/>
  <c r="CB167" i="1"/>
  <c r="CA155" i="1"/>
  <c r="CB155" i="1"/>
  <c r="CA147" i="1"/>
  <c r="CB147" i="1"/>
  <c r="CA135" i="1"/>
  <c r="CB135" i="1"/>
  <c r="CA127" i="1"/>
  <c r="CB127" i="1"/>
  <c r="CA115" i="1"/>
  <c r="CC115" i="1"/>
  <c r="CC107" i="1"/>
  <c r="CA107" i="1"/>
  <c r="CB107" i="1"/>
  <c r="CC99" i="1"/>
  <c r="CA99" i="1"/>
  <c r="CB99" i="1"/>
  <c r="CC91" i="1"/>
  <c r="CA91" i="1"/>
  <c r="CB91" i="1"/>
  <c r="CC79" i="1"/>
  <c r="CA79" i="1"/>
  <c r="CB79" i="1"/>
  <c r="CC71" i="1"/>
  <c r="CA71" i="1"/>
  <c r="CC63" i="1"/>
  <c r="CA63" i="1"/>
  <c r="CB63" i="1"/>
  <c r="CC51" i="1"/>
  <c r="CA51" i="1"/>
  <c r="CB51" i="1"/>
  <c r="CC43" i="1"/>
  <c r="CA43" i="1"/>
  <c r="CB43" i="1"/>
  <c r="CC31" i="1"/>
  <c r="CA31" i="1"/>
  <c r="CB31" i="1"/>
  <c r="CC23" i="1"/>
  <c r="CA23" i="1"/>
  <c r="CC9" i="1"/>
  <c r="CA9" i="1"/>
  <c r="CB9" i="1"/>
  <c r="CC243" i="1"/>
  <c r="CC235" i="1"/>
  <c r="CC227" i="1"/>
  <c r="CC223" i="1"/>
  <c r="CC219" i="1"/>
  <c r="CC211" i="1"/>
  <c r="CC195" i="1"/>
  <c r="CC202" i="1"/>
  <c r="CA202" i="1"/>
  <c r="CC198" i="1"/>
  <c r="CA198" i="1"/>
  <c r="CC194" i="1"/>
  <c r="CA194" i="1"/>
  <c r="CC190" i="1"/>
  <c r="CA190" i="1"/>
  <c r="CC186" i="1"/>
  <c r="CA186" i="1"/>
  <c r="CC182" i="1"/>
  <c r="CA182" i="1"/>
  <c r="CC178" i="1"/>
  <c r="CA178" i="1"/>
  <c r="CC174" i="1"/>
  <c r="CA174" i="1"/>
  <c r="CC170" i="1"/>
  <c r="CA170" i="1"/>
  <c r="CC166" i="1"/>
  <c r="CA166" i="1"/>
  <c r="CC162" i="1"/>
  <c r="CA162" i="1"/>
  <c r="CC158" i="1"/>
  <c r="CA158" i="1"/>
  <c r="CC154" i="1"/>
  <c r="CA154" i="1"/>
  <c r="CC150" i="1"/>
  <c r="CA150" i="1"/>
  <c r="CC146" i="1"/>
  <c r="CA146" i="1"/>
  <c r="CC142" i="1"/>
  <c r="CA142" i="1"/>
  <c r="CC138" i="1"/>
  <c r="CA138" i="1"/>
  <c r="CC134" i="1"/>
  <c r="CA134" i="1"/>
  <c r="CC130" i="1"/>
  <c r="CA130" i="1"/>
  <c r="CC126" i="1"/>
  <c r="CA126" i="1"/>
  <c r="CC122" i="1"/>
  <c r="CA122" i="1"/>
  <c r="CB122" i="1"/>
  <c r="CC118" i="1"/>
  <c r="CB118" i="1"/>
  <c r="CC114" i="1"/>
  <c r="CA114" i="1"/>
  <c r="CB114" i="1"/>
  <c r="CB110" i="1"/>
  <c r="CC110" i="1"/>
  <c r="CA110" i="1"/>
  <c r="CB106" i="1"/>
  <c r="CC106" i="1"/>
  <c r="CA106" i="1"/>
  <c r="CB102" i="1"/>
  <c r="CC102" i="1"/>
  <c r="CA102" i="1"/>
  <c r="CB98" i="1"/>
  <c r="CC98" i="1"/>
  <c r="CB94" i="1"/>
  <c r="CC94" i="1"/>
  <c r="CA94" i="1"/>
  <c r="CB90" i="1"/>
  <c r="CC90" i="1"/>
  <c r="CA90" i="1"/>
  <c r="CB86" i="1"/>
  <c r="CC86" i="1"/>
  <c r="CA86" i="1"/>
  <c r="CB82" i="1"/>
  <c r="CC82" i="1"/>
  <c r="CB78" i="1"/>
  <c r="CC78" i="1"/>
  <c r="CA78" i="1"/>
  <c r="CB74" i="1"/>
  <c r="CC74" i="1"/>
  <c r="CA74" i="1"/>
  <c r="CB70" i="1"/>
  <c r="CC70" i="1"/>
  <c r="CA70" i="1"/>
  <c r="CB66" i="1"/>
  <c r="CC66" i="1"/>
  <c r="CB62" i="1"/>
  <c r="CC62" i="1"/>
  <c r="CA62" i="1"/>
  <c r="CB58" i="1"/>
  <c r="CC58" i="1"/>
  <c r="CA58" i="1"/>
  <c r="CB54" i="1"/>
  <c r="CC54" i="1"/>
  <c r="CA54" i="1"/>
  <c r="CB50" i="1"/>
  <c r="CC50" i="1"/>
  <c r="CB46" i="1"/>
  <c r="CC46" i="1"/>
  <c r="CA46" i="1"/>
  <c r="CB42" i="1"/>
  <c r="CC42" i="1"/>
  <c r="CA42" i="1"/>
  <c r="CB38" i="1"/>
  <c r="CC38" i="1"/>
  <c r="CA38" i="1"/>
  <c r="CB34" i="1"/>
  <c r="CC34" i="1"/>
  <c r="CB30" i="1"/>
  <c r="CC30" i="1"/>
  <c r="CA30" i="1"/>
  <c r="CB26" i="1"/>
  <c r="CC26" i="1"/>
  <c r="CA26" i="1"/>
  <c r="CB22" i="1"/>
  <c r="CC22" i="1"/>
  <c r="CA22" i="1"/>
  <c r="CB18" i="1"/>
  <c r="CC18" i="1"/>
  <c r="CB14" i="1"/>
  <c r="CC14" i="1"/>
  <c r="CA14" i="1"/>
  <c r="CA8" i="1"/>
  <c r="CB243" i="1"/>
  <c r="CA242" i="1"/>
  <c r="CC240" i="1"/>
  <c r="CB239" i="1"/>
  <c r="CA238" i="1"/>
  <c r="CC236" i="1"/>
  <c r="CB235" i="1"/>
  <c r="CA234" i="1"/>
  <c r="CC232" i="1"/>
  <c r="CB231" i="1"/>
  <c r="CA230" i="1"/>
  <c r="CC228" i="1"/>
  <c r="CB227" i="1"/>
  <c r="CA226" i="1"/>
  <c r="CC224" i="1"/>
  <c r="CB223" i="1"/>
  <c r="CA222" i="1"/>
  <c r="CC220" i="1"/>
  <c r="CB219" i="1"/>
  <c r="CA218" i="1"/>
  <c r="CC216" i="1"/>
  <c r="CB215" i="1"/>
  <c r="CA214" i="1"/>
  <c r="CC212" i="1"/>
  <c r="CB211" i="1"/>
  <c r="CA210" i="1"/>
  <c r="CC208" i="1"/>
  <c r="CB207" i="1"/>
  <c r="CB194" i="1"/>
  <c r="CC183" i="1"/>
  <c r="CB178" i="1"/>
  <c r="CC167" i="1"/>
  <c r="CB162" i="1"/>
  <c r="CB146" i="1"/>
  <c r="CC135" i="1"/>
  <c r="CB130" i="1"/>
  <c r="CB115" i="1"/>
  <c r="CA98" i="1"/>
  <c r="CA34" i="1"/>
  <c r="CA199" i="1"/>
  <c r="CB199" i="1"/>
  <c r="CA191" i="1"/>
  <c r="CB191" i="1"/>
  <c r="CA187" i="1"/>
  <c r="CB187" i="1"/>
  <c r="CA179" i="1"/>
  <c r="CB179" i="1"/>
  <c r="CA171" i="1"/>
  <c r="CB171" i="1"/>
  <c r="CA163" i="1"/>
  <c r="CB163" i="1"/>
  <c r="CA159" i="1"/>
  <c r="CB159" i="1"/>
  <c r="CA151" i="1"/>
  <c r="CB151" i="1"/>
  <c r="CA143" i="1"/>
  <c r="CB143" i="1"/>
  <c r="CA139" i="1"/>
  <c r="CB139" i="1"/>
  <c r="CA131" i="1"/>
  <c r="CB131" i="1"/>
  <c r="CA123" i="1"/>
  <c r="CC123" i="1"/>
  <c r="CA119" i="1"/>
  <c r="CB119" i="1"/>
  <c r="CC119" i="1"/>
  <c r="CA111" i="1"/>
  <c r="CB111" i="1"/>
  <c r="CC111" i="1"/>
  <c r="CC103" i="1"/>
  <c r="CA103" i="1"/>
  <c r="CC95" i="1"/>
  <c r="CA95" i="1"/>
  <c r="CB95" i="1"/>
  <c r="CC87" i="1"/>
  <c r="CA87" i="1"/>
  <c r="CC83" i="1"/>
  <c r="CA83" i="1"/>
  <c r="CB83" i="1"/>
  <c r="CC75" i="1"/>
  <c r="CA75" i="1"/>
  <c r="CB75" i="1"/>
  <c r="CC67" i="1"/>
  <c r="CA67" i="1"/>
  <c r="CB67" i="1"/>
  <c r="CC59" i="1"/>
  <c r="CA59" i="1"/>
  <c r="CB59" i="1"/>
  <c r="CC55" i="1"/>
  <c r="CA55" i="1"/>
  <c r="CC47" i="1"/>
  <c r="CA47" i="1"/>
  <c r="CB47" i="1"/>
  <c r="CC39" i="1"/>
  <c r="CA39" i="1"/>
  <c r="CC35" i="1"/>
  <c r="CA35" i="1"/>
  <c r="CB35" i="1"/>
  <c r="CC27" i="1"/>
  <c r="CA27" i="1"/>
  <c r="CB27" i="1"/>
  <c r="CC19" i="1"/>
  <c r="CA19" i="1"/>
  <c r="CB19" i="1"/>
  <c r="CC15" i="1"/>
  <c r="CA15" i="1"/>
  <c r="CB15" i="1"/>
  <c r="CC239" i="1"/>
  <c r="CC231" i="1"/>
  <c r="CC215" i="1"/>
  <c r="CC207" i="1"/>
  <c r="CC163" i="1"/>
  <c r="CC147" i="1"/>
  <c r="CB39" i="1"/>
  <c r="CB205" i="1"/>
  <c r="CC205" i="1"/>
  <c r="CB201" i="1"/>
  <c r="CC201" i="1"/>
  <c r="CB197" i="1"/>
  <c r="CC197" i="1"/>
  <c r="CB193" i="1"/>
  <c r="CC193" i="1"/>
  <c r="CB189" i="1"/>
  <c r="CC189" i="1"/>
  <c r="CB185" i="1"/>
  <c r="CC185" i="1"/>
  <c r="CB181" i="1"/>
  <c r="CC181" i="1"/>
  <c r="CB177" i="1"/>
  <c r="CC177" i="1"/>
  <c r="CB173" i="1"/>
  <c r="CC173" i="1"/>
  <c r="CB169" i="1"/>
  <c r="CC169" i="1"/>
  <c r="CB165" i="1"/>
  <c r="CC165" i="1"/>
  <c r="CB161" i="1"/>
  <c r="CC161" i="1"/>
  <c r="CB157" i="1"/>
  <c r="CC157" i="1"/>
  <c r="CB153" i="1"/>
  <c r="CC153" i="1"/>
  <c r="CB149" i="1"/>
  <c r="CC149" i="1"/>
  <c r="CB145" i="1"/>
  <c r="CC145" i="1"/>
  <c r="CB141" i="1"/>
  <c r="CC141" i="1"/>
  <c r="CB137" i="1"/>
  <c r="CC137" i="1"/>
  <c r="CB133" i="1"/>
  <c r="CC133" i="1"/>
  <c r="CB129" i="1"/>
  <c r="CC129" i="1"/>
  <c r="CB125" i="1"/>
  <c r="CC125" i="1"/>
  <c r="CB121" i="1"/>
  <c r="CC121" i="1"/>
  <c r="CA121" i="1"/>
  <c r="CB117" i="1"/>
  <c r="CC117" i="1"/>
  <c r="CA117" i="1"/>
  <c r="CB113" i="1"/>
  <c r="CC113" i="1"/>
  <c r="CA113" i="1"/>
  <c r="CA109" i="1"/>
  <c r="CB109" i="1"/>
  <c r="CC109" i="1"/>
  <c r="CA105" i="1"/>
  <c r="CB105" i="1"/>
  <c r="CC105" i="1"/>
  <c r="CA101" i="1"/>
  <c r="CB101" i="1"/>
  <c r="CC101" i="1"/>
  <c r="CA97" i="1"/>
  <c r="CB97" i="1"/>
  <c r="CC97" i="1"/>
  <c r="CA93" i="1"/>
  <c r="CB93" i="1"/>
  <c r="CC93" i="1"/>
  <c r="CA89" i="1"/>
  <c r="CB89" i="1"/>
  <c r="CC89" i="1"/>
  <c r="CA85" i="1"/>
  <c r="CB85" i="1"/>
  <c r="CC85" i="1"/>
  <c r="CA81" i="1"/>
  <c r="CB81" i="1"/>
  <c r="CC81" i="1"/>
  <c r="CA77" i="1"/>
  <c r="CB77" i="1"/>
  <c r="CC77" i="1"/>
  <c r="CA73" i="1"/>
  <c r="CB73" i="1"/>
  <c r="CC73" i="1"/>
  <c r="CA69" i="1"/>
  <c r="CB69" i="1"/>
  <c r="CC69" i="1"/>
  <c r="CA65" i="1"/>
  <c r="CB65" i="1"/>
  <c r="CC65" i="1"/>
  <c r="CA61" i="1"/>
  <c r="CB61" i="1"/>
  <c r="CC61" i="1"/>
  <c r="CA57" i="1"/>
  <c r="CB57" i="1"/>
  <c r="CC57" i="1"/>
  <c r="CA53" i="1"/>
  <c r="CB53" i="1"/>
  <c r="CC53" i="1"/>
  <c r="CA49" i="1"/>
  <c r="CB49" i="1"/>
  <c r="CC49" i="1"/>
  <c r="CA45" i="1"/>
  <c r="CB45" i="1"/>
  <c r="CC45" i="1"/>
  <c r="CA41" i="1"/>
  <c r="CB41" i="1"/>
  <c r="CC41" i="1"/>
  <c r="CA37" i="1"/>
  <c r="CB37" i="1"/>
  <c r="CC37" i="1"/>
  <c r="CA33" i="1"/>
  <c r="CB33" i="1"/>
  <c r="CC33" i="1"/>
  <c r="CA29" i="1"/>
  <c r="CB29" i="1"/>
  <c r="CC29" i="1"/>
  <c r="CA25" i="1"/>
  <c r="CB25" i="1"/>
  <c r="CC25" i="1"/>
  <c r="CA21" i="1"/>
  <c r="CB21" i="1"/>
  <c r="CC21" i="1"/>
  <c r="CA17" i="1"/>
  <c r="CB17" i="1"/>
  <c r="CC17" i="1"/>
  <c r="CA13" i="1"/>
  <c r="CB13" i="1"/>
  <c r="CC13" i="1"/>
  <c r="CB8" i="1"/>
  <c r="CC241" i="1"/>
  <c r="CB240" i="1"/>
  <c r="CC237" i="1"/>
  <c r="CB236" i="1"/>
  <c r="CC233" i="1"/>
  <c r="CB232" i="1"/>
  <c r="CC229" i="1"/>
  <c r="CB228" i="1"/>
  <c r="CC225" i="1"/>
  <c r="CB224" i="1"/>
  <c r="CC221" i="1"/>
  <c r="CB220" i="1"/>
  <c r="CC217" i="1"/>
  <c r="CB216" i="1"/>
  <c r="CC213" i="1"/>
  <c r="CB212" i="1"/>
  <c r="CC209" i="1"/>
  <c r="CB208" i="1"/>
  <c r="CC203" i="1"/>
  <c r="CB198" i="1"/>
  <c r="CA193" i="1"/>
  <c r="CC187" i="1"/>
  <c r="CB182" i="1"/>
  <c r="CA177" i="1"/>
  <c r="CC171" i="1"/>
  <c r="CB166" i="1"/>
  <c r="CA161" i="1"/>
  <c r="CC155" i="1"/>
  <c r="CB150" i="1"/>
  <c r="CA145" i="1"/>
  <c r="CC139" i="1"/>
  <c r="CB134" i="1"/>
  <c r="CA129" i="1"/>
  <c r="CB123" i="1"/>
  <c r="CB71" i="1"/>
  <c r="CA50" i="1"/>
  <c r="CA204" i="1"/>
  <c r="CB204" i="1"/>
  <c r="CC204" i="1"/>
  <c r="CA200" i="1"/>
  <c r="CB200" i="1"/>
  <c r="CC200" i="1"/>
  <c r="CA196" i="1"/>
  <c r="CB196" i="1"/>
  <c r="CC196" i="1"/>
  <c r="CA192" i="1"/>
  <c r="CB192" i="1"/>
  <c r="CC192" i="1"/>
  <c r="CA188" i="1"/>
  <c r="CB188" i="1"/>
  <c r="CC188" i="1"/>
  <c r="CA184" i="1"/>
  <c r="CB184" i="1"/>
  <c r="CC184" i="1"/>
  <c r="CA180" i="1"/>
  <c r="CB180" i="1"/>
  <c r="CC180" i="1"/>
  <c r="CA176" i="1"/>
  <c r="CB176" i="1"/>
  <c r="CC176" i="1"/>
  <c r="CA172" i="1"/>
  <c r="CB172" i="1"/>
  <c r="CC172" i="1"/>
  <c r="CA168" i="1"/>
  <c r="CB168" i="1"/>
  <c r="CC168" i="1"/>
  <c r="CA164" i="1"/>
  <c r="CB164" i="1"/>
  <c r="CC164" i="1"/>
  <c r="CA160" i="1"/>
  <c r="CB160" i="1"/>
  <c r="CC160" i="1"/>
  <c r="CA156" i="1"/>
  <c r="CB156" i="1"/>
  <c r="CC156" i="1"/>
  <c r="CA152" i="1"/>
  <c r="CB152" i="1"/>
  <c r="CC152" i="1"/>
  <c r="CA148" i="1"/>
  <c r="CB148" i="1"/>
  <c r="CC148" i="1"/>
  <c r="CA144" i="1"/>
  <c r="CB144" i="1"/>
  <c r="CC144" i="1"/>
  <c r="CA140" i="1"/>
  <c r="CB140" i="1"/>
  <c r="CC140" i="1"/>
  <c r="CA136" i="1"/>
  <c r="CB136" i="1"/>
  <c r="CC136" i="1"/>
  <c r="CA132" i="1"/>
  <c r="CB132" i="1"/>
  <c r="CC132" i="1"/>
  <c r="CA128" i="1"/>
  <c r="CB128" i="1"/>
  <c r="CC128" i="1"/>
  <c r="CA124" i="1"/>
  <c r="CB124" i="1"/>
  <c r="CC124" i="1"/>
  <c r="CA120" i="1"/>
  <c r="CB120" i="1"/>
  <c r="CA116" i="1"/>
  <c r="CB116" i="1"/>
  <c r="CC116" i="1"/>
  <c r="CA112" i="1"/>
  <c r="CB112" i="1"/>
  <c r="CA108" i="1"/>
  <c r="CB108" i="1"/>
  <c r="CA104" i="1"/>
  <c r="CB104" i="1"/>
  <c r="CC104" i="1"/>
  <c r="CA100" i="1"/>
  <c r="CB100" i="1"/>
  <c r="CC100" i="1"/>
  <c r="CA96" i="1"/>
  <c r="CB96" i="1"/>
  <c r="CC96" i="1"/>
  <c r="CA92" i="1"/>
  <c r="CB92" i="1"/>
  <c r="CA88" i="1"/>
  <c r="CB88" i="1"/>
  <c r="CC88" i="1"/>
  <c r="CA84" i="1"/>
  <c r="CB84" i="1"/>
  <c r="CC84" i="1"/>
  <c r="CA80" i="1"/>
  <c r="CB80" i="1"/>
  <c r="CC80" i="1"/>
  <c r="CA76" i="1"/>
  <c r="CB76" i="1"/>
  <c r="CA72" i="1"/>
  <c r="CB72" i="1"/>
  <c r="CC72" i="1"/>
  <c r="CA68" i="1"/>
  <c r="CB68" i="1"/>
  <c r="CC68" i="1"/>
  <c r="CA64" i="1"/>
  <c r="CB64" i="1"/>
  <c r="CC64" i="1"/>
  <c r="CA60" i="1"/>
  <c r="CB60" i="1"/>
  <c r="CA56" i="1"/>
  <c r="CB56" i="1"/>
  <c r="CC56" i="1"/>
  <c r="CA52" i="1"/>
  <c r="CB52" i="1"/>
  <c r="CC52" i="1"/>
  <c r="CA48" i="1"/>
  <c r="CB48" i="1"/>
  <c r="CC48" i="1"/>
  <c r="CA44" i="1"/>
  <c r="CB44" i="1"/>
  <c r="CA40" i="1"/>
  <c r="CB40" i="1"/>
  <c r="CC40" i="1"/>
  <c r="CA36" i="1"/>
  <c r="CB36" i="1"/>
  <c r="CC36" i="1"/>
  <c r="CA32" i="1"/>
  <c r="CB32" i="1"/>
  <c r="CC32" i="1"/>
  <c r="CA28" i="1"/>
  <c r="CB28" i="1"/>
  <c r="CA24" i="1"/>
  <c r="CB24" i="1"/>
  <c r="CC24" i="1"/>
  <c r="CA20" i="1"/>
  <c r="CB20" i="1"/>
  <c r="CC20" i="1"/>
  <c r="CA16" i="1"/>
  <c r="CB16" i="1"/>
  <c r="CC16" i="1"/>
  <c r="CA12" i="1"/>
  <c r="CB12" i="1"/>
  <c r="CC206" i="1"/>
  <c r="CB202" i="1"/>
  <c r="CA197" i="1"/>
  <c r="CC191" i="1"/>
  <c r="CB186" i="1"/>
  <c r="CA181" i="1"/>
  <c r="CC175" i="1"/>
  <c r="CB170" i="1"/>
  <c r="CC159" i="1"/>
  <c r="CB154" i="1"/>
  <c r="CC143" i="1"/>
  <c r="CC127" i="1"/>
  <c r="CC120" i="1"/>
  <c r="CC108" i="1"/>
  <c r="CB87" i="1"/>
  <c r="CC44" i="1"/>
  <c r="CB23" i="1"/>
  <c r="BT242" i="1"/>
  <c r="BT234" i="1"/>
  <c r="BT226" i="1"/>
  <c r="BT218" i="1"/>
  <c r="BT210" i="1"/>
  <c r="BS241" i="1"/>
  <c r="BS233" i="1"/>
  <c r="BS225" i="1"/>
  <c r="BS217" i="1"/>
  <c r="BR209" i="1"/>
  <c r="BT238" i="1"/>
  <c r="BT230" i="1"/>
  <c r="BT222" i="1"/>
  <c r="BT214" i="1"/>
  <c r="BS237" i="1"/>
  <c r="BS229" i="1"/>
  <c r="BS221" i="1"/>
  <c r="BS213" i="1"/>
  <c r="BT203" i="1"/>
  <c r="BT208" i="1"/>
  <c r="BR208" i="1"/>
  <c r="BT200" i="1"/>
  <c r="BR200" i="1"/>
  <c r="BT192" i="1"/>
  <c r="BR192" i="1"/>
  <c r="BT188" i="1"/>
  <c r="BR188" i="1"/>
  <c r="BT180" i="1"/>
  <c r="BR180" i="1"/>
  <c r="BT176" i="1"/>
  <c r="BR176" i="1"/>
  <c r="BT168" i="1"/>
  <c r="BR168" i="1"/>
  <c r="BT160" i="1"/>
  <c r="BR160" i="1"/>
  <c r="BT156" i="1"/>
  <c r="BR156" i="1"/>
  <c r="BT148" i="1"/>
  <c r="BR148" i="1"/>
  <c r="BT140" i="1"/>
  <c r="BR140" i="1"/>
  <c r="BT132" i="1"/>
  <c r="BR132" i="1"/>
  <c r="BT128" i="1"/>
  <c r="BR128" i="1"/>
  <c r="BR120" i="1"/>
  <c r="BS120" i="1"/>
  <c r="BT120" i="1"/>
  <c r="BR112" i="1"/>
  <c r="BS112" i="1"/>
  <c r="BT112" i="1"/>
  <c r="BR108" i="1"/>
  <c r="BS108" i="1"/>
  <c r="BR100" i="1"/>
  <c r="BS100" i="1"/>
  <c r="BT100" i="1"/>
  <c r="BR92" i="1"/>
  <c r="BS92" i="1"/>
  <c r="BR84" i="1"/>
  <c r="BS84" i="1"/>
  <c r="BT84" i="1"/>
  <c r="BR80" i="1"/>
  <c r="BS80" i="1"/>
  <c r="BT80" i="1"/>
  <c r="BR72" i="1"/>
  <c r="BS72" i="1"/>
  <c r="BT72" i="1"/>
  <c r="BR64" i="1"/>
  <c r="BS64" i="1"/>
  <c r="BT64" i="1"/>
  <c r="BR60" i="1"/>
  <c r="BS60" i="1"/>
  <c r="BR52" i="1"/>
  <c r="BS52" i="1"/>
  <c r="BT52" i="1"/>
  <c r="BR44" i="1"/>
  <c r="BS44" i="1"/>
  <c r="BR40" i="1"/>
  <c r="BS40" i="1"/>
  <c r="BT40" i="1"/>
  <c r="BR32" i="1"/>
  <c r="BS32" i="1"/>
  <c r="BT32" i="1"/>
  <c r="BR24" i="1"/>
  <c r="BS24" i="1"/>
  <c r="BT24" i="1"/>
  <c r="BR16" i="1"/>
  <c r="BS16" i="1"/>
  <c r="BT16" i="1"/>
  <c r="BT8" i="1"/>
  <c r="BR240" i="1"/>
  <c r="BR236" i="1"/>
  <c r="BR232" i="1"/>
  <c r="BR228" i="1"/>
  <c r="BR224" i="1"/>
  <c r="BR220" i="1"/>
  <c r="BR216" i="1"/>
  <c r="BR212" i="1"/>
  <c r="BS188" i="1"/>
  <c r="BS156" i="1"/>
  <c r="BT60" i="1"/>
  <c r="BS199" i="1"/>
  <c r="BT199" i="1"/>
  <c r="BS195" i="1"/>
  <c r="BT195" i="1"/>
  <c r="BS191" i="1"/>
  <c r="BT191" i="1"/>
  <c r="BS187" i="1"/>
  <c r="BT187" i="1"/>
  <c r="BS183" i="1"/>
  <c r="BT183" i="1"/>
  <c r="BS179" i="1"/>
  <c r="BT179" i="1"/>
  <c r="BS175" i="1"/>
  <c r="BT175" i="1"/>
  <c r="BS171" i="1"/>
  <c r="BT171" i="1"/>
  <c r="BS167" i="1"/>
  <c r="BT167" i="1"/>
  <c r="BS163" i="1"/>
  <c r="BT163" i="1"/>
  <c r="BS159" i="1"/>
  <c r="BT159" i="1"/>
  <c r="BS155" i="1"/>
  <c r="BT155" i="1"/>
  <c r="BS151" i="1"/>
  <c r="BT151" i="1"/>
  <c r="BS147" i="1"/>
  <c r="BT147" i="1"/>
  <c r="BS143" i="1"/>
  <c r="BT143" i="1"/>
  <c r="BS139" i="1"/>
  <c r="BT139" i="1"/>
  <c r="BS135" i="1"/>
  <c r="BT135" i="1"/>
  <c r="BS131" i="1"/>
  <c r="BT131" i="1"/>
  <c r="BS127" i="1"/>
  <c r="BT127" i="1"/>
  <c r="BT123" i="1"/>
  <c r="BR123" i="1"/>
  <c r="BS123" i="1"/>
  <c r="BT119" i="1"/>
  <c r="BR119" i="1"/>
  <c r="BT115" i="1"/>
  <c r="BR115" i="1"/>
  <c r="BS115" i="1"/>
  <c r="BT111" i="1"/>
  <c r="BR111" i="1"/>
  <c r="BS111" i="1"/>
  <c r="BT107" i="1"/>
  <c r="BR107" i="1"/>
  <c r="BS107" i="1"/>
  <c r="BT103" i="1"/>
  <c r="BR103" i="1"/>
  <c r="BT99" i="1"/>
  <c r="BR99" i="1"/>
  <c r="BS99" i="1"/>
  <c r="BT95" i="1"/>
  <c r="BR95" i="1"/>
  <c r="BS95" i="1"/>
  <c r="BT91" i="1"/>
  <c r="BR91" i="1"/>
  <c r="BS91" i="1"/>
  <c r="BT87" i="1"/>
  <c r="BR87" i="1"/>
  <c r="BT83" i="1"/>
  <c r="BR83" i="1"/>
  <c r="BS83" i="1"/>
  <c r="BT79" i="1"/>
  <c r="BR79" i="1"/>
  <c r="BS79" i="1"/>
  <c r="BT75" i="1"/>
  <c r="BR75" i="1"/>
  <c r="BS75" i="1"/>
  <c r="BT71" i="1"/>
  <c r="BR71" i="1"/>
  <c r="BT67" i="1"/>
  <c r="BR67" i="1"/>
  <c r="BS67" i="1"/>
  <c r="BT63" i="1"/>
  <c r="BR63" i="1"/>
  <c r="BS63" i="1"/>
  <c r="BT59" i="1"/>
  <c r="BR59" i="1"/>
  <c r="BS59" i="1"/>
  <c r="BT55" i="1"/>
  <c r="BR55" i="1"/>
  <c r="BT51" i="1"/>
  <c r="BR51" i="1"/>
  <c r="BS51" i="1"/>
  <c r="BT47" i="1"/>
  <c r="BR47" i="1"/>
  <c r="BS47" i="1"/>
  <c r="BT43" i="1"/>
  <c r="BR43" i="1"/>
  <c r="BS43" i="1"/>
  <c r="BT39" i="1"/>
  <c r="BR39" i="1"/>
  <c r="BT35" i="1"/>
  <c r="BR35" i="1"/>
  <c r="BS35" i="1"/>
  <c r="BT31" i="1"/>
  <c r="BR31" i="1"/>
  <c r="BS31" i="1"/>
  <c r="BT27" i="1"/>
  <c r="BR27" i="1"/>
  <c r="BS27" i="1"/>
  <c r="BT23" i="1"/>
  <c r="BR23" i="1"/>
  <c r="BT19" i="1"/>
  <c r="BR19" i="1"/>
  <c r="BS19" i="1"/>
  <c r="BT15" i="1"/>
  <c r="BR15" i="1"/>
  <c r="BS15" i="1"/>
  <c r="BT9" i="1"/>
  <c r="BR9" i="1"/>
  <c r="BS9" i="1"/>
  <c r="BT243" i="1"/>
  <c r="BS242" i="1"/>
  <c r="BR241" i="1"/>
  <c r="BT239" i="1"/>
  <c r="BS238" i="1"/>
  <c r="BR237" i="1"/>
  <c r="BT235" i="1"/>
  <c r="BS234" i="1"/>
  <c r="BR233" i="1"/>
  <c r="BT231" i="1"/>
  <c r="BS230" i="1"/>
  <c r="BR229" i="1"/>
  <c r="BT227" i="1"/>
  <c r="BS226" i="1"/>
  <c r="BR225" i="1"/>
  <c r="BT223" i="1"/>
  <c r="BS222" i="1"/>
  <c r="BR221" i="1"/>
  <c r="BT219" i="1"/>
  <c r="BS218" i="1"/>
  <c r="BR217" i="1"/>
  <c r="BT215" i="1"/>
  <c r="BS214" i="1"/>
  <c r="BR213" i="1"/>
  <c r="BT211" i="1"/>
  <c r="BS210" i="1"/>
  <c r="BS208" i="1"/>
  <c r="BT205" i="1"/>
  <c r="BR203" i="1"/>
  <c r="BS192" i="1"/>
  <c r="BR187" i="1"/>
  <c r="BS176" i="1"/>
  <c r="BR171" i="1"/>
  <c r="BS160" i="1"/>
  <c r="BR155" i="1"/>
  <c r="BR139" i="1"/>
  <c r="BS128" i="1"/>
  <c r="BS119" i="1"/>
  <c r="BS55" i="1"/>
  <c r="BT204" i="1"/>
  <c r="BR204" i="1"/>
  <c r="BT196" i="1"/>
  <c r="BR196" i="1"/>
  <c r="BT184" i="1"/>
  <c r="BR184" i="1"/>
  <c r="BT172" i="1"/>
  <c r="BR172" i="1"/>
  <c r="BT164" i="1"/>
  <c r="BR164" i="1"/>
  <c r="BT152" i="1"/>
  <c r="BR152" i="1"/>
  <c r="BT144" i="1"/>
  <c r="BR144" i="1"/>
  <c r="BT136" i="1"/>
  <c r="BR136" i="1"/>
  <c r="BR124" i="1"/>
  <c r="BT124" i="1"/>
  <c r="BR116" i="1"/>
  <c r="BS116" i="1"/>
  <c r="BT116" i="1"/>
  <c r="BR104" i="1"/>
  <c r="BS104" i="1"/>
  <c r="BT104" i="1"/>
  <c r="BR96" i="1"/>
  <c r="BS96" i="1"/>
  <c r="BT96" i="1"/>
  <c r="BR88" i="1"/>
  <c r="BS88" i="1"/>
  <c r="BT88" i="1"/>
  <c r="BR76" i="1"/>
  <c r="BS76" i="1"/>
  <c r="BR68" i="1"/>
  <c r="BS68" i="1"/>
  <c r="BT68" i="1"/>
  <c r="BR56" i="1"/>
  <c r="BS56" i="1"/>
  <c r="BT56" i="1"/>
  <c r="BR48" i="1"/>
  <c r="BS48" i="1"/>
  <c r="BT48" i="1"/>
  <c r="BR36" i="1"/>
  <c r="BS36" i="1"/>
  <c r="BT36" i="1"/>
  <c r="BR28" i="1"/>
  <c r="BS28" i="1"/>
  <c r="BR20" i="1"/>
  <c r="BS20" i="1"/>
  <c r="BT20" i="1"/>
  <c r="BR12" i="1"/>
  <c r="BS12" i="1"/>
  <c r="BS172" i="1"/>
  <c r="BS140" i="1"/>
  <c r="BR206" i="1"/>
  <c r="BT206" i="1"/>
  <c r="BR202" i="1"/>
  <c r="BS202" i="1"/>
  <c r="BT202" i="1"/>
  <c r="BR198" i="1"/>
  <c r="BS198" i="1"/>
  <c r="BT198" i="1"/>
  <c r="BR194" i="1"/>
  <c r="BS194" i="1"/>
  <c r="BT194" i="1"/>
  <c r="BR190" i="1"/>
  <c r="BS190" i="1"/>
  <c r="BT190" i="1"/>
  <c r="BR186" i="1"/>
  <c r="BS186" i="1"/>
  <c r="BT186" i="1"/>
  <c r="BR182" i="1"/>
  <c r="BS182" i="1"/>
  <c r="BT182" i="1"/>
  <c r="BR178" i="1"/>
  <c r="BS178" i="1"/>
  <c r="BT178" i="1"/>
  <c r="BR174" i="1"/>
  <c r="BS174" i="1"/>
  <c r="BT174" i="1"/>
  <c r="BR170" i="1"/>
  <c r="BS170" i="1"/>
  <c r="BT170" i="1"/>
  <c r="BR166" i="1"/>
  <c r="BS166" i="1"/>
  <c r="BT166" i="1"/>
  <c r="BR162" i="1"/>
  <c r="BS162" i="1"/>
  <c r="BT162" i="1"/>
  <c r="BR158" i="1"/>
  <c r="BS158" i="1"/>
  <c r="BT158" i="1"/>
  <c r="BR154" i="1"/>
  <c r="BS154" i="1"/>
  <c r="BT154" i="1"/>
  <c r="BR150" i="1"/>
  <c r="BS150" i="1"/>
  <c r="BT150" i="1"/>
  <c r="BR146" i="1"/>
  <c r="BS146" i="1"/>
  <c r="BT146" i="1"/>
  <c r="BR142" i="1"/>
  <c r="BS142" i="1"/>
  <c r="BT142" i="1"/>
  <c r="BR138" i="1"/>
  <c r="BS138" i="1"/>
  <c r="BT138" i="1"/>
  <c r="BR134" i="1"/>
  <c r="BS134" i="1"/>
  <c r="BT134" i="1"/>
  <c r="BR130" i="1"/>
  <c r="BS130" i="1"/>
  <c r="BT130" i="1"/>
  <c r="BR126" i="1"/>
  <c r="BS126" i="1"/>
  <c r="BT126" i="1"/>
  <c r="BS122" i="1"/>
  <c r="BT122" i="1"/>
  <c r="BR122" i="1"/>
  <c r="BS118" i="1"/>
  <c r="BT118" i="1"/>
  <c r="BR118" i="1"/>
  <c r="BS114" i="1"/>
  <c r="BT114" i="1"/>
  <c r="BS110" i="1"/>
  <c r="BT110" i="1"/>
  <c r="BR110" i="1"/>
  <c r="BS106" i="1"/>
  <c r="BT106" i="1"/>
  <c r="BR106" i="1"/>
  <c r="BS102" i="1"/>
  <c r="BT102" i="1"/>
  <c r="BR102" i="1"/>
  <c r="BS98" i="1"/>
  <c r="BT98" i="1"/>
  <c r="BS94" i="1"/>
  <c r="BT94" i="1"/>
  <c r="BR94" i="1"/>
  <c r="BS90" i="1"/>
  <c r="BT90" i="1"/>
  <c r="BR90" i="1"/>
  <c r="BS86" i="1"/>
  <c r="BT86" i="1"/>
  <c r="BR86" i="1"/>
  <c r="BS82" i="1"/>
  <c r="BT82" i="1"/>
  <c r="BS78" i="1"/>
  <c r="BT78" i="1"/>
  <c r="BR78" i="1"/>
  <c r="BS74" i="1"/>
  <c r="BT74" i="1"/>
  <c r="BR74" i="1"/>
  <c r="BS70" i="1"/>
  <c r="BT70" i="1"/>
  <c r="BR70" i="1"/>
  <c r="BS66" i="1"/>
  <c r="BT66" i="1"/>
  <c r="BS62" i="1"/>
  <c r="BT62" i="1"/>
  <c r="BR62" i="1"/>
  <c r="BS58" i="1"/>
  <c r="BT58" i="1"/>
  <c r="BR58" i="1"/>
  <c r="BS54" i="1"/>
  <c r="BT54" i="1"/>
  <c r="BR54" i="1"/>
  <c r="BS50" i="1"/>
  <c r="BT50" i="1"/>
  <c r="BS46" i="1"/>
  <c r="BT46" i="1"/>
  <c r="BR46" i="1"/>
  <c r="BS42" i="1"/>
  <c r="BT42" i="1"/>
  <c r="BR42" i="1"/>
  <c r="BS38" i="1"/>
  <c r="BT38" i="1"/>
  <c r="BR38" i="1"/>
  <c r="BS34" i="1"/>
  <c r="BT34" i="1"/>
  <c r="BS30" i="1"/>
  <c r="BT30" i="1"/>
  <c r="BR30" i="1"/>
  <c r="BS26" i="1"/>
  <c r="BT26" i="1"/>
  <c r="BR26" i="1"/>
  <c r="BS22" i="1"/>
  <c r="BT22" i="1"/>
  <c r="BR22" i="1"/>
  <c r="BS18" i="1"/>
  <c r="BT18" i="1"/>
  <c r="BS14" i="1"/>
  <c r="BT14" i="1"/>
  <c r="BR14" i="1"/>
  <c r="BR8" i="1"/>
  <c r="BS243" i="1"/>
  <c r="BT240" i="1"/>
  <c r="BS239" i="1"/>
  <c r="BT236" i="1"/>
  <c r="BS235" i="1"/>
  <c r="BT232" i="1"/>
  <c r="BS231" i="1"/>
  <c r="BT228" i="1"/>
  <c r="BS227" i="1"/>
  <c r="BT224" i="1"/>
  <c r="BS223" i="1"/>
  <c r="BT220" i="1"/>
  <c r="BS219" i="1"/>
  <c r="BT216" i="1"/>
  <c r="BS215" i="1"/>
  <c r="BT212" i="1"/>
  <c r="BS211" i="1"/>
  <c r="BT207" i="1"/>
  <c r="BR205" i="1"/>
  <c r="BS196" i="1"/>
  <c r="BR191" i="1"/>
  <c r="BS180" i="1"/>
  <c r="BR175" i="1"/>
  <c r="BS164" i="1"/>
  <c r="BR159" i="1"/>
  <c r="BS148" i="1"/>
  <c r="BR143" i="1"/>
  <c r="BS132" i="1"/>
  <c r="BR127" i="1"/>
  <c r="BR114" i="1"/>
  <c r="BT92" i="1"/>
  <c r="BS71" i="1"/>
  <c r="BR50" i="1"/>
  <c r="BT28" i="1"/>
  <c r="BR201" i="1"/>
  <c r="BS201" i="1"/>
  <c r="BR197" i="1"/>
  <c r="BS197" i="1"/>
  <c r="BR193" i="1"/>
  <c r="BS193" i="1"/>
  <c r="BR189" i="1"/>
  <c r="BS189" i="1"/>
  <c r="BR185" i="1"/>
  <c r="BS185" i="1"/>
  <c r="BR181" i="1"/>
  <c r="BS181" i="1"/>
  <c r="BR177" i="1"/>
  <c r="BS177" i="1"/>
  <c r="BR173" i="1"/>
  <c r="BS173" i="1"/>
  <c r="BR169" i="1"/>
  <c r="BS169" i="1"/>
  <c r="BR165" i="1"/>
  <c r="BS165" i="1"/>
  <c r="BR161" i="1"/>
  <c r="BS161" i="1"/>
  <c r="BR157" i="1"/>
  <c r="BS157" i="1"/>
  <c r="BR153" i="1"/>
  <c r="BS153" i="1"/>
  <c r="BR149" i="1"/>
  <c r="BS149" i="1"/>
  <c r="BR145" i="1"/>
  <c r="BS145" i="1"/>
  <c r="BR141" i="1"/>
  <c r="BS141" i="1"/>
  <c r="BR137" i="1"/>
  <c r="BS137" i="1"/>
  <c r="BR133" i="1"/>
  <c r="BS133" i="1"/>
  <c r="BR129" i="1"/>
  <c r="BS129" i="1"/>
  <c r="BR125" i="1"/>
  <c r="BS125" i="1"/>
  <c r="BR121" i="1"/>
  <c r="BS121" i="1"/>
  <c r="BT121" i="1"/>
  <c r="BR117" i="1"/>
  <c r="BS117" i="1"/>
  <c r="BT117" i="1"/>
  <c r="BR113" i="1"/>
  <c r="BS113" i="1"/>
  <c r="BT113" i="1"/>
  <c r="BR109" i="1"/>
  <c r="BS109" i="1"/>
  <c r="BT109" i="1"/>
  <c r="BR105" i="1"/>
  <c r="BS105" i="1"/>
  <c r="BT105" i="1"/>
  <c r="BR101" i="1"/>
  <c r="BS101" i="1"/>
  <c r="BT101" i="1"/>
  <c r="BR97" i="1"/>
  <c r="BS97" i="1"/>
  <c r="BT97" i="1"/>
  <c r="BR93" i="1"/>
  <c r="BS93" i="1"/>
  <c r="BT93" i="1"/>
  <c r="BR89" i="1"/>
  <c r="BS89" i="1"/>
  <c r="BT89" i="1"/>
  <c r="BR85" i="1"/>
  <c r="BS85" i="1"/>
  <c r="BT85" i="1"/>
  <c r="BR81" i="1"/>
  <c r="BS81" i="1"/>
  <c r="BT81" i="1"/>
  <c r="BR77" i="1"/>
  <c r="BS77" i="1"/>
  <c r="BT77" i="1"/>
  <c r="BR73" i="1"/>
  <c r="BS73" i="1"/>
  <c r="BT73" i="1"/>
  <c r="BR69" i="1"/>
  <c r="BS69" i="1"/>
  <c r="BT69" i="1"/>
  <c r="BR65" i="1"/>
  <c r="BS65" i="1"/>
  <c r="BT65" i="1"/>
  <c r="BR61" i="1"/>
  <c r="BS61" i="1"/>
  <c r="BT61" i="1"/>
  <c r="BR57" i="1"/>
  <c r="BS57" i="1"/>
  <c r="BT57" i="1"/>
  <c r="BR53" i="1"/>
  <c r="BS53" i="1"/>
  <c r="BT53" i="1"/>
  <c r="BR49" i="1"/>
  <c r="BS49" i="1"/>
  <c r="BT49" i="1"/>
  <c r="BR45" i="1"/>
  <c r="BS45" i="1"/>
  <c r="BT45" i="1"/>
  <c r="BR41" i="1"/>
  <c r="BS41" i="1"/>
  <c r="BT41" i="1"/>
  <c r="BR37" i="1"/>
  <c r="BS37" i="1"/>
  <c r="BT37" i="1"/>
  <c r="BR33" i="1"/>
  <c r="BS33" i="1"/>
  <c r="BT33" i="1"/>
  <c r="BR29" i="1"/>
  <c r="BS29" i="1"/>
  <c r="BT29" i="1"/>
  <c r="BR25" i="1"/>
  <c r="BS25" i="1"/>
  <c r="BT25" i="1"/>
  <c r="BR21" i="1"/>
  <c r="BS21" i="1"/>
  <c r="BT21" i="1"/>
  <c r="BR17" i="1"/>
  <c r="BS17" i="1"/>
  <c r="BT17" i="1"/>
  <c r="BR13" i="1"/>
  <c r="BS13" i="1"/>
  <c r="BT13" i="1"/>
  <c r="BT209" i="1"/>
  <c r="BR207" i="1"/>
  <c r="BS204" i="1"/>
  <c r="BS200" i="1"/>
  <c r="BR195" i="1"/>
  <c r="BT189" i="1"/>
  <c r="BS184" i="1"/>
  <c r="BR179" i="1"/>
  <c r="BT173" i="1"/>
  <c r="BS168" i="1"/>
  <c r="BR163" i="1"/>
  <c r="BT157" i="1"/>
  <c r="BS152" i="1"/>
  <c r="BR147" i="1"/>
  <c r="BT141" i="1"/>
  <c r="BS136" i="1"/>
  <c r="BR131" i="1"/>
  <c r="BT125" i="1"/>
  <c r="BT108" i="1"/>
  <c r="BS87" i="1"/>
  <c r="BR66" i="1"/>
  <c r="BT44" i="1"/>
  <c r="BS23" i="1"/>
  <c r="BI235" i="1"/>
  <c r="BJ235" i="1"/>
  <c r="BK235" i="1"/>
  <c r="BI219" i="1"/>
  <c r="BJ219" i="1"/>
  <c r="BK219" i="1"/>
  <c r="BI207" i="1"/>
  <c r="BJ207" i="1"/>
  <c r="BK207" i="1"/>
  <c r="BK191" i="1"/>
  <c r="BI191" i="1"/>
  <c r="BJ191" i="1"/>
  <c r="BK179" i="1"/>
  <c r="BI179" i="1"/>
  <c r="BK167" i="1"/>
  <c r="BI167" i="1"/>
  <c r="BJ167" i="1"/>
  <c r="BK155" i="1"/>
  <c r="BI155" i="1"/>
  <c r="BK147" i="1"/>
  <c r="BI147" i="1"/>
  <c r="BK139" i="1"/>
  <c r="BI139" i="1"/>
  <c r="BI119" i="1"/>
  <c r="BJ119" i="1"/>
  <c r="BK119" i="1"/>
  <c r="BI242" i="1"/>
  <c r="BJ242" i="1"/>
  <c r="BI238" i="1"/>
  <c r="BJ238" i="1"/>
  <c r="BI234" i="1"/>
  <c r="BJ234" i="1"/>
  <c r="BI230" i="1"/>
  <c r="BJ230" i="1"/>
  <c r="BI226" i="1"/>
  <c r="BJ226" i="1"/>
  <c r="BI222" i="1"/>
  <c r="BJ222" i="1"/>
  <c r="BI218" i="1"/>
  <c r="BJ218" i="1"/>
  <c r="BI214" i="1"/>
  <c r="BJ214" i="1"/>
  <c r="BI210" i="1"/>
  <c r="BJ210" i="1"/>
  <c r="BI206" i="1"/>
  <c r="BJ206" i="1"/>
  <c r="BI202" i="1"/>
  <c r="BJ202" i="1"/>
  <c r="BJ198" i="1"/>
  <c r="BK198" i="1"/>
  <c r="BJ194" i="1"/>
  <c r="BK194" i="1"/>
  <c r="BI194" i="1"/>
  <c r="BJ190" i="1"/>
  <c r="BK190" i="1"/>
  <c r="BJ186" i="1"/>
  <c r="BK186" i="1"/>
  <c r="BI186" i="1"/>
  <c r="BJ182" i="1"/>
  <c r="BK182" i="1"/>
  <c r="BJ178" i="1"/>
  <c r="BK178" i="1"/>
  <c r="BI178" i="1"/>
  <c r="BJ174" i="1"/>
  <c r="BK174" i="1"/>
  <c r="BJ170" i="1"/>
  <c r="BK170" i="1"/>
  <c r="BI170" i="1"/>
  <c r="BJ166" i="1"/>
  <c r="BK166" i="1"/>
  <c r="BJ162" i="1"/>
  <c r="BK162" i="1"/>
  <c r="BI162" i="1"/>
  <c r="BJ158" i="1"/>
  <c r="BK158" i="1"/>
  <c r="BJ154" i="1"/>
  <c r="BK154" i="1"/>
  <c r="BI154" i="1"/>
  <c r="BJ150" i="1"/>
  <c r="BK150" i="1"/>
  <c r="BJ146" i="1"/>
  <c r="BK146" i="1"/>
  <c r="BI146" i="1"/>
  <c r="BJ142" i="1"/>
  <c r="BK142" i="1"/>
  <c r="BJ138" i="1"/>
  <c r="BK138" i="1"/>
  <c r="BI138" i="1"/>
  <c r="BJ134" i="1"/>
  <c r="BK134" i="1"/>
  <c r="BJ130" i="1"/>
  <c r="BK130" i="1"/>
  <c r="BI130" i="1"/>
  <c r="BJ126" i="1"/>
  <c r="BK126" i="1"/>
  <c r="BK122" i="1"/>
  <c r="BI122" i="1"/>
  <c r="BJ122" i="1"/>
  <c r="BK118" i="1"/>
  <c r="BJ118" i="1"/>
  <c r="BK114" i="1"/>
  <c r="BI114" i="1"/>
  <c r="BJ114" i="1"/>
  <c r="BK110" i="1"/>
  <c r="BJ110" i="1"/>
  <c r="BI110" i="1"/>
  <c r="BK106" i="1"/>
  <c r="BI106" i="1"/>
  <c r="BJ106" i="1"/>
  <c r="BK102" i="1"/>
  <c r="BJ102" i="1"/>
  <c r="BK98" i="1"/>
  <c r="BI98" i="1"/>
  <c r="BJ98" i="1"/>
  <c r="BK94" i="1"/>
  <c r="BJ94" i="1"/>
  <c r="BI94" i="1"/>
  <c r="BK90" i="1"/>
  <c r="BI90" i="1"/>
  <c r="BJ90" i="1"/>
  <c r="BK86" i="1"/>
  <c r="BJ86" i="1"/>
  <c r="BJ82" i="1"/>
  <c r="BK82" i="1"/>
  <c r="BI82" i="1"/>
  <c r="BJ78" i="1"/>
  <c r="BK78" i="1"/>
  <c r="BJ74" i="1"/>
  <c r="BK74" i="1"/>
  <c r="BI74" i="1"/>
  <c r="BJ70" i="1"/>
  <c r="BK70" i="1"/>
  <c r="BI70" i="1"/>
  <c r="BJ66" i="1"/>
  <c r="BK66" i="1"/>
  <c r="BI66" i="1"/>
  <c r="BJ62" i="1"/>
  <c r="BK62" i="1"/>
  <c r="BI62" i="1"/>
  <c r="BJ58" i="1"/>
  <c r="BK58" i="1"/>
  <c r="BI58" i="1"/>
  <c r="BJ54" i="1"/>
  <c r="BK54" i="1"/>
  <c r="BI54" i="1"/>
  <c r="BK238" i="1"/>
  <c r="BK222" i="1"/>
  <c r="BK206" i="1"/>
  <c r="BI182" i="1"/>
  <c r="BI150" i="1"/>
  <c r="BJ139" i="1"/>
  <c r="BI243" i="1"/>
  <c r="BJ243" i="1"/>
  <c r="BK243" i="1"/>
  <c r="BI227" i="1"/>
  <c r="BJ227" i="1"/>
  <c r="BK227" i="1"/>
  <c r="BI215" i="1"/>
  <c r="BJ215" i="1"/>
  <c r="BK215" i="1"/>
  <c r="BI199" i="1"/>
  <c r="BJ199" i="1"/>
  <c r="BK199" i="1"/>
  <c r="BK187" i="1"/>
  <c r="BI187" i="1"/>
  <c r="BK171" i="1"/>
  <c r="BI171" i="1"/>
  <c r="BK159" i="1"/>
  <c r="BI159" i="1"/>
  <c r="BJ159" i="1"/>
  <c r="BK151" i="1"/>
  <c r="BI151" i="1"/>
  <c r="BJ151" i="1"/>
  <c r="BK143" i="1"/>
  <c r="BI143" i="1"/>
  <c r="BJ143" i="1"/>
  <c r="BK135" i="1"/>
  <c r="BI135" i="1"/>
  <c r="BJ135" i="1"/>
  <c r="BI123" i="1"/>
  <c r="BK123" i="1"/>
  <c r="BK241" i="1"/>
  <c r="BI241" i="1"/>
  <c r="BK237" i="1"/>
  <c r="BI237" i="1"/>
  <c r="BK233" i="1"/>
  <c r="BI233" i="1"/>
  <c r="BK229" i="1"/>
  <c r="BI229" i="1"/>
  <c r="BK225" i="1"/>
  <c r="BI225" i="1"/>
  <c r="BK221" i="1"/>
  <c r="BI221" i="1"/>
  <c r="BK217" i="1"/>
  <c r="BI217" i="1"/>
  <c r="BK213" i="1"/>
  <c r="BI213" i="1"/>
  <c r="BK209" i="1"/>
  <c r="BI209" i="1"/>
  <c r="BK205" i="1"/>
  <c r="BI205" i="1"/>
  <c r="BK201" i="1"/>
  <c r="BI201" i="1"/>
  <c r="BI197" i="1"/>
  <c r="BJ197" i="1"/>
  <c r="BK197" i="1"/>
  <c r="BI193" i="1"/>
  <c r="BJ193" i="1"/>
  <c r="BK193" i="1"/>
  <c r="BI189" i="1"/>
  <c r="BJ189" i="1"/>
  <c r="BK189" i="1"/>
  <c r="BI185" i="1"/>
  <c r="BJ185" i="1"/>
  <c r="BK185" i="1"/>
  <c r="BI181" i="1"/>
  <c r="BJ181" i="1"/>
  <c r="BK181" i="1"/>
  <c r="BI177" i="1"/>
  <c r="BJ177" i="1"/>
  <c r="BK177" i="1"/>
  <c r="BI173" i="1"/>
  <c r="BJ173" i="1"/>
  <c r="BK173" i="1"/>
  <c r="BI169" i="1"/>
  <c r="BJ169" i="1"/>
  <c r="BK169" i="1"/>
  <c r="BI165" i="1"/>
  <c r="BJ165" i="1"/>
  <c r="BK165" i="1"/>
  <c r="BI161" i="1"/>
  <c r="BJ161" i="1"/>
  <c r="BK161" i="1"/>
  <c r="BI157" i="1"/>
  <c r="BJ157" i="1"/>
  <c r="BK157" i="1"/>
  <c r="BI153" i="1"/>
  <c r="BJ153" i="1"/>
  <c r="BK153" i="1"/>
  <c r="BI149" i="1"/>
  <c r="BJ149" i="1"/>
  <c r="BK149" i="1"/>
  <c r="BI145" i="1"/>
  <c r="BJ145" i="1"/>
  <c r="BK145" i="1"/>
  <c r="BI141" i="1"/>
  <c r="BJ141" i="1"/>
  <c r="BK141" i="1"/>
  <c r="BI137" i="1"/>
  <c r="BJ137" i="1"/>
  <c r="BK137" i="1"/>
  <c r="BI133" i="1"/>
  <c r="BJ133" i="1"/>
  <c r="BK133" i="1"/>
  <c r="BI129" i="1"/>
  <c r="BJ129" i="1"/>
  <c r="BK129" i="1"/>
  <c r="BI125" i="1"/>
  <c r="BJ125" i="1"/>
  <c r="BK125" i="1"/>
  <c r="BJ121" i="1"/>
  <c r="BK121" i="1"/>
  <c r="BI121" i="1"/>
  <c r="BJ117" i="1"/>
  <c r="BK117" i="1"/>
  <c r="BI117" i="1"/>
  <c r="BJ113" i="1"/>
  <c r="BK113" i="1"/>
  <c r="BI113" i="1"/>
  <c r="BJ109" i="1"/>
  <c r="BK109" i="1"/>
  <c r="BI109" i="1"/>
  <c r="BJ105" i="1"/>
  <c r="BK105" i="1"/>
  <c r="BI105" i="1"/>
  <c r="BK242" i="1"/>
  <c r="BJ237" i="1"/>
  <c r="BK226" i="1"/>
  <c r="BJ221" i="1"/>
  <c r="BK210" i="1"/>
  <c r="BJ205" i="1"/>
  <c r="BI190" i="1"/>
  <c r="BJ179" i="1"/>
  <c r="BI158" i="1"/>
  <c r="BJ147" i="1"/>
  <c r="BI126" i="1"/>
  <c r="BI86" i="1"/>
  <c r="BI239" i="1"/>
  <c r="BJ239" i="1"/>
  <c r="BK239" i="1"/>
  <c r="BI231" i="1"/>
  <c r="BJ231" i="1"/>
  <c r="BK231" i="1"/>
  <c r="BI223" i="1"/>
  <c r="BJ223" i="1"/>
  <c r="BK223" i="1"/>
  <c r="BI211" i="1"/>
  <c r="BJ211" i="1"/>
  <c r="BK211" i="1"/>
  <c r="BI203" i="1"/>
  <c r="BJ203" i="1"/>
  <c r="BK203" i="1"/>
  <c r="BK195" i="1"/>
  <c r="BI195" i="1"/>
  <c r="BK183" i="1"/>
  <c r="BI183" i="1"/>
  <c r="BJ183" i="1"/>
  <c r="BK175" i="1"/>
  <c r="BI175" i="1"/>
  <c r="BJ175" i="1"/>
  <c r="BK163" i="1"/>
  <c r="BI163" i="1"/>
  <c r="BK131" i="1"/>
  <c r="BI131" i="1"/>
  <c r="BK127" i="1"/>
  <c r="BI127" i="1"/>
  <c r="BJ127" i="1"/>
  <c r="BJ8" i="1"/>
  <c r="BI8" i="1"/>
  <c r="BJ240" i="1"/>
  <c r="BK240" i="1"/>
  <c r="BJ236" i="1"/>
  <c r="BK236" i="1"/>
  <c r="BJ232" i="1"/>
  <c r="BK232" i="1"/>
  <c r="BJ228" i="1"/>
  <c r="BK228" i="1"/>
  <c r="BJ224" i="1"/>
  <c r="BK224" i="1"/>
  <c r="BJ220" i="1"/>
  <c r="BK220" i="1"/>
  <c r="BJ216" i="1"/>
  <c r="BK216" i="1"/>
  <c r="BJ212" i="1"/>
  <c r="BK212" i="1"/>
  <c r="BJ208" i="1"/>
  <c r="BK208" i="1"/>
  <c r="BJ204" i="1"/>
  <c r="BK204" i="1"/>
  <c r="BJ200" i="1"/>
  <c r="BK200" i="1"/>
  <c r="BI196" i="1"/>
  <c r="BJ196" i="1"/>
  <c r="BK196" i="1"/>
  <c r="BI192" i="1"/>
  <c r="BJ192" i="1"/>
  <c r="BI188" i="1"/>
  <c r="BJ188" i="1"/>
  <c r="BK188" i="1"/>
  <c r="BI184" i="1"/>
  <c r="BJ184" i="1"/>
  <c r="BI180" i="1"/>
  <c r="BJ180" i="1"/>
  <c r="BK180" i="1"/>
  <c r="BI176" i="1"/>
  <c r="BJ176" i="1"/>
  <c r="BI172" i="1"/>
  <c r="BJ172" i="1"/>
  <c r="BK172" i="1"/>
  <c r="BI168" i="1"/>
  <c r="BJ168" i="1"/>
  <c r="BI164" i="1"/>
  <c r="BJ164" i="1"/>
  <c r="BK164" i="1"/>
  <c r="BI160" i="1"/>
  <c r="BJ160" i="1"/>
  <c r="BI156" i="1"/>
  <c r="BJ156" i="1"/>
  <c r="BK156" i="1"/>
  <c r="BI152" i="1"/>
  <c r="BJ152" i="1"/>
  <c r="BI148" i="1"/>
  <c r="BJ148" i="1"/>
  <c r="BK148" i="1"/>
  <c r="BI144" i="1"/>
  <c r="BJ144" i="1"/>
  <c r="BI140" i="1"/>
  <c r="BJ140" i="1"/>
  <c r="BK140" i="1"/>
  <c r="BI136" i="1"/>
  <c r="BJ136" i="1"/>
  <c r="BI132" i="1"/>
  <c r="BJ132" i="1"/>
  <c r="BK132" i="1"/>
  <c r="BI128" i="1"/>
  <c r="BJ128" i="1"/>
  <c r="BI124" i="1"/>
  <c r="BJ124" i="1"/>
  <c r="BK124" i="1"/>
  <c r="BI120" i="1"/>
  <c r="BJ120" i="1"/>
  <c r="BK120" i="1"/>
  <c r="BI116" i="1"/>
  <c r="BJ116" i="1"/>
  <c r="BK116" i="1"/>
  <c r="BI112" i="1"/>
  <c r="BJ112" i="1"/>
  <c r="BI108" i="1"/>
  <c r="BJ108" i="1"/>
  <c r="BK108" i="1"/>
  <c r="BI104" i="1"/>
  <c r="BJ104" i="1"/>
  <c r="BK104" i="1"/>
  <c r="BI100" i="1"/>
  <c r="BJ100" i="1"/>
  <c r="BK100" i="1"/>
  <c r="BI96" i="1"/>
  <c r="BJ96" i="1"/>
  <c r="BI92" i="1"/>
  <c r="BJ92" i="1"/>
  <c r="BK92" i="1"/>
  <c r="BI88" i="1"/>
  <c r="BJ88" i="1"/>
  <c r="BK88" i="1"/>
  <c r="BI84" i="1"/>
  <c r="BJ84" i="1"/>
  <c r="BK84" i="1"/>
  <c r="BI80" i="1"/>
  <c r="BJ80" i="1"/>
  <c r="BK80" i="1"/>
  <c r="BI76" i="1"/>
  <c r="BJ76" i="1"/>
  <c r="BK76" i="1"/>
  <c r="BI72" i="1"/>
  <c r="BJ72" i="1"/>
  <c r="BK72" i="1"/>
  <c r="BI68" i="1"/>
  <c r="BJ68" i="1"/>
  <c r="BK68" i="1"/>
  <c r="BI64" i="1"/>
  <c r="BJ64" i="1"/>
  <c r="BK64" i="1"/>
  <c r="BI60" i="1"/>
  <c r="BJ60" i="1"/>
  <c r="BK60" i="1"/>
  <c r="BI56" i="1"/>
  <c r="BJ56" i="1"/>
  <c r="BI52" i="1"/>
  <c r="BJ52" i="1"/>
  <c r="BK52" i="1"/>
  <c r="BI48" i="1"/>
  <c r="BJ48" i="1"/>
  <c r="BK48" i="1"/>
  <c r="BI44" i="1"/>
  <c r="BJ44" i="1"/>
  <c r="BK44" i="1"/>
  <c r="BI40" i="1"/>
  <c r="BJ40" i="1"/>
  <c r="BK40" i="1"/>
  <c r="BI36" i="1"/>
  <c r="BJ36" i="1"/>
  <c r="BK36" i="1"/>
  <c r="BI32" i="1"/>
  <c r="BJ32" i="1"/>
  <c r="BK32" i="1"/>
  <c r="BI28" i="1"/>
  <c r="BJ28" i="1"/>
  <c r="BK28" i="1"/>
  <c r="BI24" i="1"/>
  <c r="BJ24" i="1"/>
  <c r="BI20" i="1"/>
  <c r="BJ20" i="1"/>
  <c r="BK20" i="1"/>
  <c r="BI16" i="1"/>
  <c r="BJ16" i="1"/>
  <c r="BK16" i="1"/>
  <c r="BI12" i="1"/>
  <c r="BJ12" i="1"/>
  <c r="BK12" i="1"/>
  <c r="BJ241" i="1"/>
  <c r="BI236" i="1"/>
  <c r="BK230" i="1"/>
  <c r="BJ225" i="1"/>
  <c r="BI220" i="1"/>
  <c r="BK214" i="1"/>
  <c r="BJ209" i="1"/>
  <c r="BI204" i="1"/>
  <c r="BI198" i="1"/>
  <c r="BJ187" i="1"/>
  <c r="BK176" i="1"/>
  <c r="BI166" i="1"/>
  <c r="BJ155" i="1"/>
  <c r="BK144" i="1"/>
  <c r="BI134" i="1"/>
  <c r="BJ123" i="1"/>
  <c r="BI102" i="1"/>
  <c r="BI78" i="1"/>
  <c r="BI115" i="1"/>
  <c r="BK115" i="1"/>
  <c r="BI111" i="1"/>
  <c r="BJ111" i="1"/>
  <c r="BI107" i="1"/>
  <c r="BK107" i="1"/>
  <c r="BI103" i="1"/>
  <c r="BJ103" i="1"/>
  <c r="BI99" i="1"/>
  <c r="BK99" i="1"/>
  <c r="BI95" i="1"/>
  <c r="BJ95" i="1"/>
  <c r="BI91" i="1"/>
  <c r="BK91" i="1"/>
  <c r="BI87" i="1"/>
  <c r="BJ87" i="1"/>
  <c r="BI83" i="1"/>
  <c r="BK83" i="1"/>
  <c r="BK79" i="1"/>
  <c r="BI79" i="1"/>
  <c r="BJ79" i="1"/>
  <c r="BK75" i="1"/>
  <c r="BI75" i="1"/>
  <c r="BJ75" i="1"/>
  <c r="BK71" i="1"/>
  <c r="BI71" i="1"/>
  <c r="BK67" i="1"/>
  <c r="BI67" i="1"/>
  <c r="BK63" i="1"/>
  <c r="BI63" i="1"/>
  <c r="BJ63" i="1"/>
  <c r="BK59" i="1"/>
  <c r="BI59" i="1"/>
  <c r="BJ59" i="1"/>
  <c r="BK55" i="1"/>
  <c r="BI55" i="1"/>
  <c r="BK51" i="1"/>
  <c r="BI51" i="1"/>
  <c r="BK47" i="1"/>
  <c r="BI47" i="1"/>
  <c r="BJ47" i="1"/>
  <c r="BK43" i="1"/>
  <c r="BI43" i="1"/>
  <c r="BJ43" i="1"/>
  <c r="BK39" i="1"/>
  <c r="BI39" i="1"/>
  <c r="BK35" i="1"/>
  <c r="BI35" i="1"/>
  <c r="BK31" i="1"/>
  <c r="BI31" i="1"/>
  <c r="BJ31" i="1"/>
  <c r="BK27" i="1"/>
  <c r="BI27" i="1"/>
  <c r="BJ27" i="1"/>
  <c r="BK23" i="1"/>
  <c r="BI23" i="1"/>
  <c r="BK19" i="1"/>
  <c r="BI19" i="1"/>
  <c r="BK15" i="1"/>
  <c r="BI15" i="1"/>
  <c r="BJ15" i="1"/>
  <c r="BK9" i="1"/>
  <c r="BI9" i="1"/>
  <c r="BJ9" i="1"/>
  <c r="BK111" i="1"/>
  <c r="BK95" i="1"/>
  <c r="BJ55" i="1"/>
  <c r="BJ23" i="1"/>
  <c r="BJ50" i="1"/>
  <c r="BK50" i="1"/>
  <c r="BJ46" i="1"/>
  <c r="BK46" i="1"/>
  <c r="BJ42" i="1"/>
  <c r="BK42" i="1"/>
  <c r="BI42" i="1"/>
  <c r="BJ38" i="1"/>
  <c r="BK38" i="1"/>
  <c r="BI38" i="1"/>
  <c r="BJ34" i="1"/>
  <c r="BK34" i="1"/>
  <c r="BJ30" i="1"/>
  <c r="BK30" i="1"/>
  <c r="BJ26" i="1"/>
  <c r="BK26" i="1"/>
  <c r="BI26" i="1"/>
  <c r="BJ22" i="1"/>
  <c r="BK22" i="1"/>
  <c r="BI22" i="1"/>
  <c r="BJ18" i="1"/>
  <c r="BK18" i="1"/>
  <c r="BJ14" i="1"/>
  <c r="BK14" i="1"/>
  <c r="BJ115" i="1"/>
  <c r="BJ99" i="1"/>
  <c r="BJ83" i="1"/>
  <c r="BJ51" i="1"/>
  <c r="BI30" i="1"/>
  <c r="BJ19" i="1"/>
  <c r="BJ101" i="1"/>
  <c r="BK101" i="1"/>
  <c r="BJ97" i="1"/>
  <c r="BK97" i="1"/>
  <c r="BI97" i="1"/>
  <c r="BJ93" i="1"/>
  <c r="BK93" i="1"/>
  <c r="BJ89" i="1"/>
  <c r="BK89" i="1"/>
  <c r="BI89" i="1"/>
  <c r="BJ85" i="1"/>
  <c r="BK85" i="1"/>
  <c r="BI81" i="1"/>
  <c r="BJ81" i="1"/>
  <c r="BK81" i="1"/>
  <c r="BI77" i="1"/>
  <c r="BJ77" i="1"/>
  <c r="BK77" i="1"/>
  <c r="BI73" i="1"/>
  <c r="BJ73" i="1"/>
  <c r="BK73" i="1"/>
  <c r="BI69" i="1"/>
  <c r="BJ69" i="1"/>
  <c r="BK69" i="1"/>
  <c r="BI65" i="1"/>
  <c r="BJ65" i="1"/>
  <c r="BK65" i="1"/>
  <c r="BI61" i="1"/>
  <c r="BJ61" i="1"/>
  <c r="BK61" i="1"/>
  <c r="BI57" i="1"/>
  <c r="BJ57" i="1"/>
  <c r="BK57" i="1"/>
  <c r="BI53" i="1"/>
  <c r="BJ53" i="1"/>
  <c r="BK53" i="1"/>
  <c r="BI49" i="1"/>
  <c r="BJ49" i="1"/>
  <c r="BK49" i="1"/>
  <c r="BI45" i="1"/>
  <c r="BJ45" i="1"/>
  <c r="BK45" i="1"/>
  <c r="BI41" i="1"/>
  <c r="BJ41" i="1"/>
  <c r="BK41" i="1"/>
  <c r="BI37" i="1"/>
  <c r="BJ37" i="1"/>
  <c r="BK37" i="1"/>
  <c r="BI33" i="1"/>
  <c r="BJ33" i="1"/>
  <c r="BK33" i="1"/>
  <c r="BI29" i="1"/>
  <c r="BJ29" i="1"/>
  <c r="BK29" i="1"/>
  <c r="BI25" i="1"/>
  <c r="BJ25" i="1"/>
  <c r="BK25" i="1"/>
  <c r="BI21" i="1"/>
  <c r="BJ21" i="1"/>
  <c r="BK21" i="1"/>
  <c r="BI17" i="1"/>
  <c r="BJ17" i="1"/>
  <c r="BK17" i="1"/>
  <c r="BI13" i="1"/>
  <c r="BJ13" i="1"/>
  <c r="BK13" i="1"/>
  <c r="BK103" i="1"/>
  <c r="BI93" i="1"/>
  <c r="BK87" i="1"/>
  <c r="BJ71" i="1"/>
  <c r="BI50" i="1"/>
  <c r="BJ39" i="1"/>
  <c r="BI18" i="1"/>
  <c r="AZ241" i="1"/>
  <c r="BA232" i="1"/>
  <c r="BA223" i="1"/>
  <c r="BB212" i="1"/>
  <c r="BB205" i="1"/>
  <c r="BA239" i="1"/>
  <c r="BB228" i="1"/>
  <c r="BB221" i="1"/>
  <c r="AZ211" i="1"/>
  <c r="BB203" i="1"/>
  <c r="AZ8" i="1"/>
  <c r="BB237" i="1"/>
  <c r="AZ227" i="1"/>
  <c r="BB219" i="1"/>
  <c r="AZ209" i="1"/>
  <c r="BA200" i="1"/>
  <c r="AZ243" i="1"/>
  <c r="BB235" i="1"/>
  <c r="AZ225" i="1"/>
  <c r="BA216" i="1"/>
  <c r="BA207" i="1"/>
  <c r="AZ186" i="1"/>
  <c r="BA186" i="1"/>
  <c r="BB186" i="1"/>
  <c r="AZ174" i="1"/>
  <c r="BA174" i="1"/>
  <c r="BB174" i="1"/>
  <c r="AZ158" i="1"/>
  <c r="BA158" i="1"/>
  <c r="BB158" i="1"/>
  <c r="AZ146" i="1"/>
  <c r="BA146" i="1"/>
  <c r="BB146" i="1"/>
  <c r="AZ130" i="1"/>
  <c r="BA130" i="1"/>
  <c r="BB130" i="1"/>
  <c r="BB118" i="1"/>
  <c r="AZ118" i="1"/>
  <c r="BA118" i="1"/>
  <c r="BB102" i="1"/>
  <c r="AZ102" i="1"/>
  <c r="BA102" i="1"/>
  <c r="BB90" i="1"/>
  <c r="BA90" i="1"/>
  <c r="BA74" i="1"/>
  <c r="BB74" i="1"/>
  <c r="AZ74" i="1"/>
  <c r="BA62" i="1"/>
  <c r="BB62" i="1"/>
  <c r="AZ62" i="1"/>
  <c r="BA46" i="1"/>
  <c r="BB46" i="1"/>
  <c r="AZ46" i="1"/>
  <c r="BA34" i="1"/>
  <c r="BB34" i="1"/>
  <c r="BA22" i="1"/>
  <c r="BB22" i="1"/>
  <c r="AZ22" i="1"/>
  <c r="BA230" i="1"/>
  <c r="BA214" i="1"/>
  <c r="AZ202" i="1"/>
  <c r="AZ197" i="1"/>
  <c r="BA197" i="1"/>
  <c r="AZ193" i="1"/>
  <c r="BA193" i="1"/>
  <c r="AZ189" i="1"/>
  <c r="BA189" i="1"/>
  <c r="AZ185" i="1"/>
  <c r="BA185" i="1"/>
  <c r="AZ181" i="1"/>
  <c r="BA181" i="1"/>
  <c r="AZ177" i="1"/>
  <c r="BA177" i="1"/>
  <c r="AZ173" i="1"/>
  <c r="BA173" i="1"/>
  <c r="AZ169" i="1"/>
  <c r="BA169" i="1"/>
  <c r="AZ165" i="1"/>
  <c r="BA165" i="1"/>
  <c r="AZ161" i="1"/>
  <c r="BA161" i="1"/>
  <c r="AZ157" i="1"/>
  <c r="BA157" i="1"/>
  <c r="AZ153" i="1"/>
  <c r="BA153" i="1"/>
  <c r="AZ149" i="1"/>
  <c r="BA149" i="1"/>
  <c r="AZ145" i="1"/>
  <c r="BA145" i="1"/>
  <c r="AZ141" i="1"/>
  <c r="BA141" i="1"/>
  <c r="AZ137" i="1"/>
  <c r="BA137" i="1"/>
  <c r="AZ133" i="1"/>
  <c r="BA133" i="1"/>
  <c r="AZ129" i="1"/>
  <c r="BA129" i="1"/>
  <c r="AZ125" i="1"/>
  <c r="BA125" i="1"/>
  <c r="BA121" i="1"/>
  <c r="BB121" i="1"/>
  <c r="AZ121" i="1"/>
  <c r="BA117" i="1"/>
  <c r="BB117" i="1"/>
  <c r="AZ117" i="1"/>
  <c r="BA113" i="1"/>
  <c r="BB113" i="1"/>
  <c r="AZ113" i="1"/>
  <c r="BA109" i="1"/>
  <c r="BB109" i="1"/>
  <c r="AZ109" i="1"/>
  <c r="BA105" i="1"/>
  <c r="BB105" i="1"/>
  <c r="AZ105" i="1"/>
  <c r="BA101" i="1"/>
  <c r="BB101" i="1"/>
  <c r="AZ101" i="1"/>
  <c r="BA97" i="1"/>
  <c r="BB97" i="1"/>
  <c r="AZ97" i="1"/>
  <c r="BA93" i="1"/>
  <c r="BB93" i="1"/>
  <c r="AZ93" i="1"/>
  <c r="BA89" i="1"/>
  <c r="BB89" i="1"/>
  <c r="AZ89" i="1"/>
  <c r="AZ85" i="1"/>
  <c r="BA85" i="1"/>
  <c r="BB85" i="1"/>
  <c r="AZ81" i="1"/>
  <c r="BA81" i="1"/>
  <c r="BB81" i="1"/>
  <c r="AZ77" i="1"/>
  <c r="BA77" i="1"/>
  <c r="BB77" i="1"/>
  <c r="AZ73" i="1"/>
  <c r="BA73" i="1"/>
  <c r="BB73" i="1"/>
  <c r="AZ69" i="1"/>
  <c r="BA69" i="1"/>
  <c r="BB69" i="1"/>
  <c r="AZ65" i="1"/>
  <c r="BA65" i="1"/>
  <c r="BB65" i="1"/>
  <c r="AZ61" i="1"/>
  <c r="BA61" i="1"/>
  <c r="BB61" i="1"/>
  <c r="AZ57" i="1"/>
  <c r="BA57" i="1"/>
  <c r="BB57" i="1"/>
  <c r="AZ53" i="1"/>
  <c r="BA53" i="1"/>
  <c r="BB53" i="1"/>
  <c r="AZ49" i="1"/>
  <c r="BA49" i="1"/>
  <c r="BB49" i="1"/>
  <c r="AZ45" i="1"/>
  <c r="BA45" i="1"/>
  <c r="BB45" i="1"/>
  <c r="AZ41" i="1"/>
  <c r="BA41" i="1"/>
  <c r="BB41" i="1"/>
  <c r="AZ37" i="1"/>
  <c r="BA37" i="1"/>
  <c r="BB37" i="1"/>
  <c r="AZ33" i="1"/>
  <c r="BA33" i="1"/>
  <c r="BB33" i="1"/>
  <c r="AZ29" i="1"/>
  <c r="BA29" i="1"/>
  <c r="BB29" i="1"/>
  <c r="AZ25" i="1"/>
  <c r="BA25" i="1"/>
  <c r="BB25" i="1"/>
  <c r="AZ21" i="1"/>
  <c r="BA21" i="1"/>
  <c r="BB21" i="1"/>
  <c r="AZ17" i="1"/>
  <c r="BA17" i="1"/>
  <c r="BB17" i="1"/>
  <c r="AZ13" i="1"/>
  <c r="BA13" i="1"/>
  <c r="BB13" i="1"/>
  <c r="BA8" i="1"/>
  <c r="BA242" i="1"/>
  <c r="BB240" i="1"/>
  <c r="AZ239" i="1"/>
  <c r="AZ237" i="1"/>
  <c r="BA235" i="1"/>
  <c r="BB233" i="1"/>
  <c r="BB231" i="1"/>
  <c r="AZ230" i="1"/>
  <c r="BA228" i="1"/>
  <c r="BA226" i="1"/>
  <c r="BB224" i="1"/>
  <c r="AZ223" i="1"/>
  <c r="AZ221" i="1"/>
  <c r="BA219" i="1"/>
  <c r="BB217" i="1"/>
  <c r="BB215" i="1"/>
  <c r="AZ214" i="1"/>
  <c r="BA212" i="1"/>
  <c r="BA210" i="1"/>
  <c r="BB208" i="1"/>
  <c r="AZ207" i="1"/>
  <c r="AZ205" i="1"/>
  <c r="BA203" i="1"/>
  <c r="BB201" i="1"/>
  <c r="BB193" i="1"/>
  <c r="BB177" i="1"/>
  <c r="BB161" i="1"/>
  <c r="BB145" i="1"/>
  <c r="BB129" i="1"/>
  <c r="AZ34" i="1"/>
  <c r="AZ194" i="1"/>
  <c r="BA194" i="1"/>
  <c r="BB194" i="1"/>
  <c r="AZ178" i="1"/>
  <c r="BA178" i="1"/>
  <c r="BB178" i="1"/>
  <c r="AZ166" i="1"/>
  <c r="BA166" i="1"/>
  <c r="BB166" i="1"/>
  <c r="AZ154" i="1"/>
  <c r="BA154" i="1"/>
  <c r="BB154" i="1"/>
  <c r="AZ138" i="1"/>
  <c r="BA138" i="1"/>
  <c r="BB138" i="1"/>
  <c r="AZ126" i="1"/>
  <c r="BA126" i="1"/>
  <c r="BB126" i="1"/>
  <c r="BB110" i="1"/>
  <c r="AZ110" i="1"/>
  <c r="BA110" i="1"/>
  <c r="BB94" i="1"/>
  <c r="AZ94" i="1"/>
  <c r="BA94" i="1"/>
  <c r="BA82" i="1"/>
  <c r="BB82" i="1"/>
  <c r="BA66" i="1"/>
  <c r="BB66" i="1"/>
  <c r="BA54" i="1"/>
  <c r="BB54" i="1"/>
  <c r="AZ54" i="1"/>
  <c r="BA38" i="1"/>
  <c r="BB38" i="1"/>
  <c r="AZ38" i="1"/>
  <c r="BA26" i="1"/>
  <c r="BB26" i="1"/>
  <c r="AZ26" i="1"/>
  <c r="BA14" i="1"/>
  <c r="BB14" i="1"/>
  <c r="AZ14" i="1"/>
  <c r="AZ234" i="1"/>
  <c r="AZ218" i="1"/>
  <c r="BB196" i="1"/>
  <c r="AZ196" i="1"/>
  <c r="BB192" i="1"/>
  <c r="AZ192" i="1"/>
  <c r="BB188" i="1"/>
  <c r="AZ188" i="1"/>
  <c r="BB184" i="1"/>
  <c r="AZ184" i="1"/>
  <c r="BB180" i="1"/>
  <c r="AZ180" i="1"/>
  <c r="BB176" i="1"/>
  <c r="AZ176" i="1"/>
  <c r="BB172" i="1"/>
  <c r="AZ172" i="1"/>
  <c r="BB168" i="1"/>
  <c r="AZ168" i="1"/>
  <c r="BB164" i="1"/>
  <c r="AZ164" i="1"/>
  <c r="BB160" i="1"/>
  <c r="AZ160" i="1"/>
  <c r="BB156" i="1"/>
  <c r="AZ156" i="1"/>
  <c r="BB152" i="1"/>
  <c r="AZ152" i="1"/>
  <c r="BB148" i="1"/>
  <c r="AZ148" i="1"/>
  <c r="BB144" i="1"/>
  <c r="AZ144" i="1"/>
  <c r="BB140" i="1"/>
  <c r="AZ140" i="1"/>
  <c r="BB136" i="1"/>
  <c r="AZ136" i="1"/>
  <c r="BB132" i="1"/>
  <c r="AZ132" i="1"/>
  <c r="BB128" i="1"/>
  <c r="AZ128" i="1"/>
  <c r="AZ124" i="1"/>
  <c r="BB124" i="1"/>
  <c r="AZ120" i="1"/>
  <c r="BA120" i="1"/>
  <c r="BB120" i="1"/>
  <c r="AZ116" i="1"/>
  <c r="BA116" i="1"/>
  <c r="AZ112" i="1"/>
  <c r="BA112" i="1"/>
  <c r="BB112" i="1"/>
  <c r="AZ108" i="1"/>
  <c r="BA108" i="1"/>
  <c r="AZ104" i="1"/>
  <c r="BA104" i="1"/>
  <c r="BB104" i="1"/>
  <c r="AZ100" i="1"/>
  <c r="BA100" i="1"/>
  <c r="AZ96" i="1"/>
  <c r="BA96" i="1"/>
  <c r="BB96" i="1"/>
  <c r="AZ92" i="1"/>
  <c r="BA92" i="1"/>
  <c r="AZ88" i="1"/>
  <c r="BA88" i="1"/>
  <c r="BB88" i="1"/>
  <c r="AZ84" i="1"/>
  <c r="BA84" i="1"/>
  <c r="BB84" i="1"/>
  <c r="AZ80" i="1"/>
  <c r="BA80" i="1"/>
  <c r="BB80" i="1"/>
  <c r="AZ76" i="1"/>
  <c r="BA76" i="1"/>
  <c r="AZ72" i="1"/>
  <c r="BA72" i="1"/>
  <c r="BB72" i="1"/>
  <c r="AZ68" i="1"/>
  <c r="BA68" i="1"/>
  <c r="BB68" i="1"/>
  <c r="AZ64" i="1"/>
  <c r="BA64" i="1"/>
  <c r="BB64" i="1"/>
  <c r="AZ60" i="1"/>
  <c r="BA60" i="1"/>
  <c r="AZ56" i="1"/>
  <c r="BA56" i="1"/>
  <c r="BB56" i="1"/>
  <c r="AZ52" i="1"/>
  <c r="BA52" i="1"/>
  <c r="BB52" i="1"/>
  <c r="AZ48" i="1"/>
  <c r="BA48" i="1"/>
  <c r="BB48" i="1"/>
  <c r="AZ44" i="1"/>
  <c r="BA44" i="1"/>
  <c r="AZ40" i="1"/>
  <c r="BA40" i="1"/>
  <c r="BB40" i="1"/>
  <c r="AZ36" i="1"/>
  <c r="BA36" i="1"/>
  <c r="BB36" i="1"/>
  <c r="AZ32" i="1"/>
  <c r="BA32" i="1"/>
  <c r="BB32" i="1"/>
  <c r="AZ28" i="1"/>
  <c r="BA28" i="1"/>
  <c r="AZ24" i="1"/>
  <c r="BA24" i="1"/>
  <c r="BB24" i="1"/>
  <c r="AZ20" i="1"/>
  <c r="BA20" i="1"/>
  <c r="BB20" i="1"/>
  <c r="AZ16" i="1"/>
  <c r="BA16" i="1"/>
  <c r="BB16" i="1"/>
  <c r="BB243" i="1"/>
  <c r="AZ242" i="1"/>
  <c r="BA240" i="1"/>
  <c r="BA238" i="1"/>
  <c r="BB236" i="1"/>
  <c r="AZ233" i="1"/>
  <c r="BA231" i="1"/>
  <c r="BB229" i="1"/>
  <c r="BB227" i="1"/>
  <c r="AZ226" i="1"/>
  <c r="BA224" i="1"/>
  <c r="BA222" i="1"/>
  <c r="BB220" i="1"/>
  <c r="AZ217" i="1"/>
  <c r="BA215" i="1"/>
  <c r="BB213" i="1"/>
  <c r="BB211" i="1"/>
  <c r="AZ210" i="1"/>
  <c r="BA208" i="1"/>
  <c r="BA206" i="1"/>
  <c r="BB204" i="1"/>
  <c r="AZ201" i="1"/>
  <c r="BB197" i="1"/>
  <c r="BA192" i="1"/>
  <c r="BB181" i="1"/>
  <c r="BA176" i="1"/>
  <c r="BB165" i="1"/>
  <c r="BA160" i="1"/>
  <c r="BB149" i="1"/>
  <c r="BA144" i="1"/>
  <c r="BB133" i="1"/>
  <c r="BA128" i="1"/>
  <c r="BB100" i="1"/>
  <c r="AZ90" i="1"/>
  <c r="BB28" i="1"/>
  <c r="AZ198" i="1"/>
  <c r="BA198" i="1"/>
  <c r="BB198" i="1"/>
  <c r="AZ190" i="1"/>
  <c r="BA190" i="1"/>
  <c r="BB190" i="1"/>
  <c r="AZ182" i="1"/>
  <c r="BA182" i="1"/>
  <c r="BB182" i="1"/>
  <c r="AZ170" i="1"/>
  <c r="BA170" i="1"/>
  <c r="BB170" i="1"/>
  <c r="AZ162" i="1"/>
  <c r="BA162" i="1"/>
  <c r="BB162" i="1"/>
  <c r="AZ150" i="1"/>
  <c r="BA150" i="1"/>
  <c r="BB150" i="1"/>
  <c r="AZ142" i="1"/>
  <c r="BA142" i="1"/>
  <c r="BB142" i="1"/>
  <c r="AZ134" i="1"/>
  <c r="BA134" i="1"/>
  <c r="BB134" i="1"/>
  <c r="BB122" i="1"/>
  <c r="BA122" i="1"/>
  <c r="BB114" i="1"/>
  <c r="BA114" i="1"/>
  <c r="BB106" i="1"/>
  <c r="BA106" i="1"/>
  <c r="BB98" i="1"/>
  <c r="BA98" i="1"/>
  <c r="BA86" i="1"/>
  <c r="BB86" i="1"/>
  <c r="AZ86" i="1"/>
  <c r="BA78" i="1"/>
  <c r="BB78" i="1"/>
  <c r="AZ78" i="1"/>
  <c r="BA70" i="1"/>
  <c r="BB70" i="1"/>
  <c r="AZ70" i="1"/>
  <c r="BA58" i="1"/>
  <c r="BB58" i="1"/>
  <c r="AZ58" i="1"/>
  <c r="BA50" i="1"/>
  <c r="BB50" i="1"/>
  <c r="BA42" i="1"/>
  <c r="BB42" i="1"/>
  <c r="AZ42" i="1"/>
  <c r="BA30" i="1"/>
  <c r="BB30" i="1"/>
  <c r="AZ30" i="1"/>
  <c r="BA18" i="1"/>
  <c r="BB18" i="1"/>
  <c r="BA199" i="1"/>
  <c r="BB199" i="1"/>
  <c r="BA195" i="1"/>
  <c r="BB195" i="1"/>
  <c r="BA191" i="1"/>
  <c r="BB191" i="1"/>
  <c r="BA187" i="1"/>
  <c r="BB187" i="1"/>
  <c r="BA183" i="1"/>
  <c r="BB183" i="1"/>
  <c r="BA179" i="1"/>
  <c r="BB179" i="1"/>
  <c r="BA175" i="1"/>
  <c r="BB175" i="1"/>
  <c r="BA171" i="1"/>
  <c r="BB171" i="1"/>
  <c r="BA167" i="1"/>
  <c r="BB167" i="1"/>
  <c r="BA163" i="1"/>
  <c r="BB163" i="1"/>
  <c r="BA159" i="1"/>
  <c r="BB159" i="1"/>
  <c r="BA155" i="1"/>
  <c r="BB155" i="1"/>
  <c r="BA151" i="1"/>
  <c r="BB151" i="1"/>
  <c r="BA147" i="1"/>
  <c r="BB147" i="1"/>
  <c r="BA143" i="1"/>
  <c r="BB143" i="1"/>
  <c r="BA139" i="1"/>
  <c r="BB139" i="1"/>
  <c r="BA135" i="1"/>
  <c r="BB135" i="1"/>
  <c r="BA131" i="1"/>
  <c r="BB131" i="1"/>
  <c r="BA127" i="1"/>
  <c r="BB127" i="1"/>
  <c r="AZ123" i="1"/>
  <c r="BA123" i="1"/>
  <c r="BB123" i="1"/>
  <c r="AZ119" i="1"/>
  <c r="BB119" i="1"/>
  <c r="AZ115" i="1"/>
  <c r="BA115" i="1"/>
  <c r="BB115" i="1"/>
  <c r="AZ111" i="1"/>
  <c r="BB111" i="1"/>
  <c r="AZ107" i="1"/>
  <c r="BA107" i="1"/>
  <c r="BB107" i="1"/>
  <c r="AZ103" i="1"/>
  <c r="BB103" i="1"/>
  <c r="AZ99" i="1"/>
  <c r="BA99" i="1"/>
  <c r="BB99" i="1"/>
  <c r="AZ95" i="1"/>
  <c r="BB95" i="1"/>
  <c r="AZ91" i="1"/>
  <c r="BA91" i="1"/>
  <c r="BB91" i="1"/>
  <c r="AZ87" i="1"/>
  <c r="BB87" i="1"/>
  <c r="BB83" i="1"/>
  <c r="AZ83" i="1"/>
  <c r="BA83" i="1"/>
  <c r="BB79" i="1"/>
  <c r="AZ79" i="1"/>
  <c r="BA79" i="1"/>
  <c r="BB75" i="1"/>
  <c r="AZ75" i="1"/>
  <c r="BA75" i="1"/>
  <c r="BB71" i="1"/>
  <c r="AZ71" i="1"/>
  <c r="BB67" i="1"/>
  <c r="AZ67" i="1"/>
  <c r="BA67" i="1"/>
  <c r="BB63" i="1"/>
  <c r="AZ63" i="1"/>
  <c r="BA63" i="1"/>
  <c r="BB59" i="1"/>
  <c r="AZ59" i="1"/>
  <c r="BA59" i="1"/>
  <c r="BB55" i="1"/>
  <c r="AZ55" i="1"/>
  <c r="BB51" i="1"/>
  <c r="AZ51" i="1"/>
  <c r="BA51" i="1"/>
  <c r="BB47" i="1"/>
  <c r="AZ47" i="1"/>
  <c r="BA47" i="1"/>
  <c r="BB43" i="1"/>
  <c r="AZ43" i="1"/>
  <c r="BA43" i="1"/>
  <c r="BB39" i="1"/>
  <c r="AZ39" i="1"/>
  <c r="BB35" i="1"/>
  <c r="AZ35" i="1"/>
  <c r="BA35" i="1"/>
  <c r="BB31" i="1"/>
  <c r="AZ31" i="1"/>
  <c r="BA31" i="1"/>
  <c r="BB27" i="1"/>
  <c r="AZ27" i="1"/>
  <c r="BA27" i="1"/>
  <c r="BB23" i="1"/>
  <c r="AZ23" i="1"/>
  <c r="BB19" i="1"/>
  <c r="AZ19" i="1"/>
  <c r="BA19" i="1"/>
  <c r="BB15" i="1"/>
  <c r="AZ15" i="1"/>
  <c r="BA15" i="1"/>
  <c r="BB9" i="1"/>
  <c r="AZ9" i="1"/>
  <c r="BA9" i="1"/>
  <c r="BB241" i="1"/>
  <c r="AZ238" i="1"/>
  <c r="BA236" i="1"/>
  <c r="BA234" i="1"/>
  <c r="BB232" i="1"/>
  <c r="AZ229" i="1"/>
  <c r="BB225" i="1"/>
  <c r="AZ222" i="1"/>
  <c r="BA220" i="1"/>
  <c r="BA218" i="1"/>
  <c r="BB216" i="1"/>
  <c r="AZ213" i="1"/>
  <c r="BB209" i="1"/>
  <c r="AZ206" i="1"/>
  <c r="BA204" i="1"/>
  <c r="BA202" i="1"/>
  <c r="BB200" i="1"/>
  <c r="BA196" i="1"/>
  <c r="AZ191" i="1"/>
  <c r="BB185" i="1"/>
  <c r="BA180" i="1"/>
  <c r="AZ175" i="1"/>
  <c r="BB169" i="1"/>
  <c r="BA164" i="1"/>
  <c r="AZ159" i="1"/>
  <c r="BB153" i="1"/>
  <c r="BA148" i="1"/>
  <c r="AZ143" i="1"/>
  <c r="BB137" i="1"/>
  <c r="BA132" i="1"/>
  <c r="AZ127" i="1"/>
  <c r="BA119" i="1"/>
  <c r="BB108" i="1"/>
  <c r="AZ98" i="1"/>
  <c r="BA87" i="1"/>
  <c r="AZ66" i="1"/>
  <c r="BB44" i="1"/>
  <c r="BA23" i="1"/>
  <c r="AZ12" i="1"/>
  <c r="BA12" i="1"/>
  <c r="AR194" i="1"/>
  <c r="AS183" i="1"/>
  <c r="AR162" i="1"/>
  <c r="AS151" i="1"/>
  <c r="AR130" i="1"/>
  <c r="AS191" i="1"/>
  <c r="AR170" i="1"/>
  <c r="AS159" i="1"/>
  <c r="AR138" i="1"/>
  <c r="AS127" i="1"/>
  <c r="AR178" i="1"/>
  <c r="AS167" i="1"/>
  <c r="AR146" i="1"/>
  <c r="AS135" i="1"/>
  <c r="AR186" i="1"/>
  <c r="AS175" i="1"/>
  <c r="AR154" i="1"/>
  <c r="AS143" i="1"/>
  <c r="AS9" i="1"/>
  <c r="AQ9" i="1"/>
  <c r="AQ192" i="1"/>
  <c r="AR192" i="1"/>
  <c r="AQ188" i="1"/>
  <c r="AR188" i="1"/>
  <c r="AQ184" i="1"/>
  <c r="AR184" i="1"/>
  <c r="AQ180" i="1"/>
  <c r="AR180" i="1"/>
  <c r="AQ176" i="1"/>
  <c r="AR176" i="1"/>
  <c r="AQ172" i="1"/>
  <c r="AR172" i="1"/>
  <c r="AQ168" i="1"/>
  <c r="AR168" i="1"/>
  <c r="AQ164" i="1"/>
  <c r="AR164" i="1"/>
  <c r="AQ160" i="1"/>
  <c r="AR160" i="1"/>
  <c r="AQ156" i="1"/>
  <c r="AR156" i="1"/>
  <c r="AQ152" i="1"/>
  <c r="AR152" i="1"/>
  <c r="AQ148" i="1"/>
  <c r="AR148" i="1"/>
  <c r="AQ144" i="1"/>
  <c r="AR144" i="1"/>
  <c r="AQ140" i="1"/>
  <c r="AR140" i="1"/>
  <c r="AQ136" i="1"/>
  <c r="AR136" i="1"/>
  <c r="AQ132" i="1"/>
  <c r="AR132" i="1"/>
  <c r="AQ128" i="1"/>
  <c r="AR128" i="1"/>
  <c r="AQ124" i="1"/>
  <c r="AR124" i="1"/>
  <c r="AQ120" i="1"/>
  <c r="AR120" i="1"/>
  <c r="AS120" i="1"/>
  <c r="AQ116" i="1"/>
  <c r="AR116" i="1"/>
  <c r="AS116" i="1"/>
  <c r="AQ112" i="1"/>
  <c r="AR112" i="1"/>
  <c r="AQ108" i="1"/>
  <c r="AR108" i="1"/>
  <c r="AQ104" i="1"/>
  <c r="AR104" i="1"/>
  <c r="AS104" i="1"/>
  <c r="AQ100" i="1"/>
  <c r="AR100" i="1"/>
  <c r="AS100" i="1"/>
  <c r="AQ96" i="1"/>
  <c r="AR96" i="1"/>
  <c r="AQ92" i="1"/>
  <c r="AR92" i="1"/>
  <c r="AQ88" i="1"/>
  <c r="AR88" i="1"/>
  <c r="AS88" i="1"/>
  <c r="AQ84" i="1"/>
  <c r="AR84" i="1"/>
  <c r="AS84" i="1"/>
  <c r="AQ80" i="1"/>
  <c r="AR80" i="1"/>
  <c r="AQ76" i="1"/>
  <c r="AR76" i="1"/>
  <c r="AQ72" i="1"/>
  <c r="AR72" i="1"/>
  <c r="AS72" i="1"/>
  <c r="AQ68" i="1"/>
  <c r="AR68" i="1"/>
  <c r="AS68" i="1"/>
  <c r="AQ64" i="1"/>
  <c r="AR64" i="1"/>
  <c r="AQ60" i="1"/>
  <c r="AR60" i="1"/>
  <c r="AQ56" i="1"/>
  <c r="AR56" i="1"/>
  <c r="AS56" i="1"/>
  <c r="AQ52" i="1"/>
  <c r="AR52" i="1"/>
  <c r="AS52" i="1"/>
  <c r="AQ48" i="1"/>
  <c r="AR48" i="1"/>
  <c r="AQ44" i="1"/>
  <c r="AR44" i="1"/>
  <c r="AQ40" i="1"/>
  <c r="AR40" i="1"/>
  <c r="AS40" i="1"/>
  <c r="AQ36" i="1"/>
  <c r="AR36" i="1"/>
  <c r="AS36" i="1"/>
  <c r="AQ32" i="1"/>
  <c r="AR32" i="1"/>
  <c r="AQ28" i="1"/>
  <c r="AR28" i="1"/>
  <c r="AQ24" i="1"/>
  <c r="AR24" i="1"/>
  <c r="AS24" i="1"/>
  <c r="AQ20" i="1"/>
  <c r="AR20" i="1"/>
  <c r="AS20" i="1"/>
  <c r="AQ16" i="1"/>
  <c r="AR16" i="1"/>
  <c r="AQ12" i="1"/>
  <c r="AR12" i="1"/>
  <c r="AS243" i="1"/>
  <c r="AR242" i="1"/>
  <c r="AQ241" i="1"/>
  <c r="AS239" i="1"/>
  <c r="AR238" i="1"/>
  <c r="AQ237" i="1"/>
  <c r="AS235" i="1"/>
  <c r="AR234" i="1"/>
  <c r="AQ233" i="1"/>
  <c r="AS231" i="1"/>
  <c r="AR230" i="1"/>
  <c r="AQ229" i="1"/>
  <c r="AS227" i="1"/>
  <c r="AR226" i="1"/>
  <c r="AQ225" i="1"/>
  <c r="AS223" i="1"/>
  <c r="AR222" i="1"/>
  <c r="AQ221" i="1"/>
  <c r="AS219" i="1"/>
  <c r="AR218" i="1"/>
  <c r="AQ217" i="1"/>
  <c r="AS215" i="1"/>
  <c r="AR214" i="1"/>
  <c r="AQ213" i="1"/>
  <c r="AS211" i="1"/>
  <c r="AR210" i="1"/>
  <c r="AQ209" i="1"/>
  <c r="AR207" i="1"/>
  <c r="AS205" i="1"/>
  <c r="AS203" i="1"/>
  <c r="AQ202" i="1"/>
  <c r="AR200" i="1"/>
  <c r="AR198" i="1"/>
  <c r="AS196" i="1"/>
  <c r="AS108" i="1"/>
  <c r="AS76" i="1"/>
  <c r="AS44" i="1"/>
  <c r="AS12" i="1"/>
  <c r="AS119" i="1"/>
  <c r="AQ119" i="1"/>
  <c r="AS115" i="1"/>
  <c r="AQ115" i="1"/>
  <c r="AR115" i="1"/>
  <c r="AS111" i="1"/>
  <c r="AQ111" i="1"/>
  <c r="AR111" i="1"/>
  <c r="AS107" i="1"/>
  <c r="AQ107" i="1"/>
  <c r="AS103" i="1"/>
  <c r="AQ103" i="1"/>
  <c r="AS99" i="1"/>
  <c r="AQ99" i="1"/>
  <c r="AR99" i="1"/>
  <c r="AS95" i="1"/>
  <c r="AQ95" i="1"/>
  <c r="AR95" i="1"/>
  <c r="AS91" i="1"/>
  <c r="AQ91" i="1"/>
  <c r="AS87" i="1"/>
  <c r="AQ87" i="1"/>
  <c r="AS83" i="1"/>
  <c r="AQ83" i="1"/>
  <c r="AR83" i="1"/>
  <c r="AS79" i="1"/>
  <c r="AQ79" i="1"/>
  <c r="AR79" i="1"/>
  <c r="AS75" i="1"/>
  <c r="AQ75" i="1"/>
  <c r="AS71" i="1"/>
  <c r="AQ71" i="1"/>
  <c r="AS67" i="1"/>
  <c r="AQ67" i="1"/>
  <c r="AR67" i="1"/>
  <c r="AS63" i="1"/>
  <c r="AQ63" i="1"/>
  <c r="AR63" i="1"/>
  <c r="AS59" i="1"/>
  <c r="AQ59" i="1"/>
  <c r="AS55" i="1"/>
  <c r="AQ55" i="1"/>
  <c r="AS51" i="1"/>
  <c r="AQ51" i="1"/>
  <c r="AR51" i="1"/>
  <c r="AS47" i="1"/>
  <c r="AQ47" i="1"/>
  <c r="AR47" i="1"/>
  <c r="AS43" i="1"/>
  <c r="AQ43" i="1"/>
  <c r="AS39" i="1"/>
  <c r="AQ39" i="1"/>
  <c r="AS35" i="1"/>
  <c r="AQ35" i="1"/>
  <c r="AR35" i="1"/>
  <c r="AS31" i="1"/>
  <c r="AQ31" i="1"/>
  <c r="AR31" i="1"/>
  <c r="AS27" i="1"/>
  <c r="AQ27" i="1"/>
  <c r="AS23" i="1"/>
  <c r="AQ23" i="1"/>
  <c r="AS19" i="1"/>
  <c r="AQ19" i="1"/>
  <c r="AR19" i="1"/>
  <c r="AS15" i="1"/>
  <c r="AQ15" i="1"/>
  <c r="AR15" i="1"/>
  <c r="AQ8" i="1"/>
  <c r="AR243" i="1"/>
  <c r="AQ242" i="1"/>
  <c r="AS240" i="1"/>
  <c r="AR239" i="1"/>
  <c r="AQ238" i="1"/>
  <c r="AS236" i="1"/>
  <c r="AR235" i="1"/>
  <c r="AQ234" i="1"/>
  <c r="AS232" i="1"/>
  <c r="AR231" i="1"/>
  <c r="AQ230" i="1"/>
  <c r="AS228" i="1"/>
  <c r="AR227" i="1"/>
  <c r="AQ226" i="1"/>
  <c r="AS224" i="1"/>
  <c r="AR223" i="1"/>
  <c r="AQ222" i="1"/>
  <c r="AS220" i="1"/>
  <c r="AR219" i="1"/>
  <c r="AQ218" i="1"/>
  <c r="AS216" i="1"/>
  <c r="AR215" i="1"/>
  <c r="AQ214" i="1"/>
  <c r="AS212" i="1"/>
  <c r="AR211" i="1"/>
  <c r="AQ210" i="1"/>
  <c r="AS208" i="1"/>
  <c r="AQ207" i="1"/>
  <c r="AQ205" i="1"/>
  <c r="AR203" i="1"/>
  <c r="AS201" i="1"/>
  <c r="AS199" i="1"/>
  <c r="AQ198" i="1"/>
  <c r="AR196" i="1"/>
  <c r="AQ194" i="1"/>
  <c r="AR191" i="1"/>
  <c r="AS188" i="1"/>
  <c r="AQ186" i="1"/>
  <c r="AR183" i="1"/>
  <c r="AS180" i="1"/>
  <c r="AQ178" i="1"/>
  <c r="AR175" i="1"/>
  <c r="AS172" i="1"/>
  <c r="AQ170" i="1"/>
  <c r="AR167" i="1"/>
  <c r="AS164" i="1"/>
  <c r="AQ162" i="1"/>
  <c r="AR159" i="1"/>
  <c r="AS156" i="1"/>
  <c r="AQ154" i="1"/>
  <c r="AR151" i="1"/>
  <c r="AS148" i="1"/>
  <c r="AQ146" i="1"/>
  <c r="AR143" i="1"/>
  <c r="AS140" i="1"/>
  <c r="AQ138" i="1"/>
  <c r="AR135" i="1"/>
  <c r="AS132" i="1"/>
  <c r="AQ130" i="1"/>
  <c r="AR127" i="1"/>
  <c r="AS124" i="1"/>
  <c r="AR107" i="1"/>
  <c r="AS96" i="1"/>
  <c r="AR75" i="1"/>
  <c r="AS64" i="1"/>
  <c r="AR43" i="1"/>
  <c r="AS32" i="1"/>
  <c r="AR9" i="1"/>
  <c r="AR122" i="1"/>
  <c r="AS122" i="1"/>
  <c r="AQ122" i="1"/>
  <c r="AR118" i="1"/>
  <c r="AS118" i="1"/>
  <c r="AR114" i="1"/>
  <c r="AS114" i="1"/>
  <c r="AR110" i="1"/>
  <c r="AS110" i="1"/>
  <c r="AQ110" i="1"/>
  <c r="AR106" i="1"/>
  <c r="AS106" i="1"/>
  <c r="AQ106" i="1"/>
  <c r="AR102" i="1"/>
  <c r="AS102" i="1"/>
  <c r="AR98" i="1"/>
  <c r="AS98" i="1"/>
  <c r="AR94" i="1"/>
  <c r="AS94" i="1"/>
  <c r="AQ94" i="1"/>
  <c r="AR90" i="1"/>
  <c r="AS90" i="1"/>
  <c r="AQ90" i="1"/>
  <c r="AR86" i="1"/>
  <c r="AS86" i="1"/>
  <c r="AR82" i="1"/>
  <c r="AS82" i="1"/>
  <c r="AR78" i="1"/>
  <c r="AS78" i="1"/>
  <c r="AQ78" i="1"/>
  <c r="AR74" i="1"/>
  <c r="AS74" i="1"/>
  <c r="AQ74" i="1"/>
  <c r="AR70" i="1"/>
  <c r="AS70" i="1"/>
  <c r="AR66" i="1"/>
  <c r="AS66" i="1"/>
  <c r="AR62" i="1"/>
  <c r="AS62" i="1"/>
  <c r="AQ62" i="1"/>
  <c r="AR58" i="1"/>
  <c r="AS58" i="1"/>
  <c r="AQ58" i="1"/>
  <c r="AR54" i="1"/>
  <c r="AS54" i="1"/>
  <c r="AR50" i="1"/>
  <c r="AS50" i="1"/>
  <c r="AR46" i="1"/>
  <c r="AS46" i="1"/>
  <c r="AQ46" i="1"/>
  <c r="AR42" i="1"/>
  <c r="AS42" i="1"/>
  <c r="AQ42" i="1"/>
  <c r="AR38" i="1"/>
  <c r="AS38" i="1"/>
  <c r="AR34" i="1"/>
  <c r="AS34" i="1"/>
  <c r="AR30" i="1"/>
  <c r="AS30" i="1"/>
  <c r="AQ30" i="1"/>
  <c r="AR26" i="1"/>
  <c r="AS26" i="1"/>
  <c r="AQ26" i="1"/>
  <c r="AR22" i="1"/>
  <c r="AS22" i="1"/>
  <c r="AR18" i="1"/>
  <c r="AS18" i="1"/>
  <c r="AR14" i="1"/>
  <c r="AS14" i="1"/>
  <c r="AQ14" i="1"/>
  <c r="AR8" i="1"/>
  <c r="AS241" i="1"/>
  <c r="AR240" i="1"/>
  <c r="AS237" i="1"/>
  <c r="AR236" i="1"/>
  <c r="AS233" i="1"/>
  <c r="AR232" i="1"/>
  <c r="AS229" i="1"/>
  <c r="AR228" i="1"/>
  <c r="AS225" i="1"/>
  <c r="AR224" i="1"/>
  <c r="AS221" i="1"/>
  <c r="AR220" i="1"/>
  <c r="AS217" i="1"/>
  <c r="AR216" i="1"/>
  <c r="AS213" i="1"/>
  <c r="AR212" i="1"/>
  <c r="AS209" i="1"/>
  <c r="AR208" i="1"/>
  <c r="AR206" i="1"/>
  <c r="AS204" i="1"/>
  <c r="AQ201" i="1"/>
  <c r="AR199" i="1"/>
  <c r="AS197" i="1"/>
  <c r="AS195" i="1"/>
  <c r="AR190" i="1"/>
  <c r="AS187" i="1"/>
  <c r="AR182" i="1"/>
  <c r="AS179" i="1"/>
  <c r="AR174" i="1"/>
  <c r="AS171" i="1"/>
  <c r="AR166" i="1"/>
  <c r="AS163" i="1"/>
  <c r="AR158" i="1"/>
  <c r="AS155" i="1"/>
  <c r="AR150" i="1"/>
  <c r="AS147" i="1"/>
  <c r="AR142" i="1"/>
  <c r="AS139" i="1"/>
  <c r="AR134" i="1"/>
  <c r="AS131" i="1"/>
  <c r="AR126" i="1"/>
  <c r="AS123" i="1"/>
  <c r="AQ114" i="1"/>
  <c r="AR103" i="1"/>
  <c r="AS92" i="1"/>
  <c r="AQ82" i="1"/>
  <c r="AR71" i="1"/>
  <c r="AS60" i="1"/>
  <c r="AQ50" i="1"/>
  <c r="AR39" i="1"/>
  <c r="AS28" i="1"/>
  <c r="AQ18" i="1"/>
  <c r="AR193" i="1"/>
  <c r="AS193" i="1"/>
  <c r="AR189" i="1"/>
  <c r="AS189" i="1"/>
  <c r="AR185" i="1"/>
  <c r="AS185" i="1"/>
  <c r="AR181" i="1"/>
  <c r="AS181" i="1"/>
  <c r="AR177" i="1"/>
  <c r="AS177" i="1"/>
  <c r="AR173" i="1"/>
  <c r="AS173" i="1"/>
  <c r="AR169" i="1"/>
  <c r="AS169" i="1"/>
  <c r="AR165" i="1"/>
  <c r="AS165" i="1"/>
  <c r="AR161" i="1"/>
  <c r="AS161" i="1"/>
  <c r="AR157" i="1"/>
  <c r="AS157" i="1"/>
  <c r="AR153" i="1"/>
  <c r="AS153" i="1"/>
  <c r="AR149" i="1"/>
  <c r="AS149" i="1"/>
  <c r="AR145" i="1"/>
  <c r="AS145" i="1"/>
  <c r="AR141" i="1"/>
  <c r="AS141" i="1"/>
  <c r="AR137" i="1"/>
  <c r="AS137" i="1"/>
  <c r="AR133" i="1"/>
  <c r="AS133" i="1"/>
  <c r="AR129" i="1"/>
  <c r="AS129" i="1"/>
  <c r="AR125" i="1"/>
  <c r="AS125" i="1"/>
  <c r="AQ121" i="1"/>
  <c r="AR121" i="1"/>
  <c r="AS121" i="1"/>
  <c r="AQ117" i="1"/>
  <c r="AR117" i="1"/>
  <c r="AS117" i="1"/>
  <c r="AQ113" i="1"/>
  <c r="AR113" i="1"/>
  <c r="AS113" i="1"/>
  <c r="AQ109" i="1"/>
  <c r="AR109" i="1"/>
  <c r="AS109" i="1"/>
  <c r="AQ105" i="1"/>
  <c r="AR105" i="1"/>
  <c r="AS105" i="1"/>
  <c r="AQ101" i="1"/>
  <c r="AR101" i="1"/>
  <c r="AS101" i="1"/>
  <c r="AQ97" i="1"/>
  <c r="AR97" i="1"/>
  <c r="AS97" i="1"/>
  <c r="AQ93" i="1"/>
  <c r="AR93" i="1"/>
  <c r="AS93" i="1"/>
  <c r="AQ89" i="1"/>
  <c r="AR89" i="1"/>
  <c r="AS89" i="1"/>
  <c r="AQ85" i="1"/>
  <c r="AR85" i="1"/>
  <c r="AS85" i="1"/>
  <c r="AQ81" i="1"/>
  <c r="AR81" i="1"/>
  <c r="AS81" i="1"/>
  <c r="AQ77" i="1"/>
  <c r="AR77" i="1"/>
  <c r="AS77" i="1"/>
  <c r="AQ73" i="1"/>
  <c r="AR73" i="1"/>
  <c r="AS73" i="1"/>
  <c r="AQ69" i="1"/>
  <c r="AR69" i="1"/>
  <c r="AS69" i="1"/>
  <c r="AQ65" i="1"/>
  <c r="AR65" i="1"/>
  <c r="AS65" i="1"/>
  <c r="AQ61" i="1"/>
  <c r="AR61" i="1"/>
  <c r="AS61" i="1"/>
  <c r="AQ57" i="1"/>
  <c r="AR57" i="1"/>
  <c r="AS57" i="1"/>
  <c r="AQ53" i="1"/>
  <c r="AR53" i="1"/>
  <c r="AS53" i="1"/>
  <c r="AQ49" i="1"/>
  <c r="AR49" i="1"/>
  <c r="AS49" i="1"/>
  <c r="AQ45" i="1"/>
  <c r="AR45" i="1"/>
  <c r="AS45" i="1"/>
  <c r="AQ41" i="1"/>
  <c r="AR41" i="1"/>
  <c r="AS41" i="1"/>
  <c r="AQ37" i="1"/>
  <c r="AR37" i="1"/>
  <c r="AS37" i="1"/>
  <c r="AQ33" i="1"/>
  <c r="AR33" i="1"/>
  <c r="AS33" i="1"/>
  <c r="AQ29" i="1"/>
  <c r="AR29" i="1"/>
  <c r="AS29" i="1"/>
  <c r="AQ25" i="1"/>
  <c r="AR25" i="1"/>
  <c r="AS25" i="1"/>
  <c r="AQ21" i="1"/>
  <c r="AR21" i="1"/>
  <c r="AS21" i="1"/>
  <c r="AQ17" i="1"/>
  <c r="AR17" i="1"/>
  <c r="AS17" i="1"/>
  <c r="AQ13" i="1"/>
  <c r="AR13" i="1"/>
  <c r="AS13" i="1"/>
  <c r="AQ206" i="1"/>
  <c r="AR204" i="1"/>
  <c r="AR202" i="1"/>
  <c r="AS200" i="1"/>
  <c r="AQ197" i="1"/>
  <c r="AR195" i="1"/>
  <c r="AS192" i="1"/>
  <c r="AQ190" i="1"/>
  <c r="AR187" i="1"/>
  <c r="AS184" i="1"/>
  <c r="AQ182" i="1"/>
  <c r="AR179" i="1"/>
  <c r="AS176" i="1"/>
  <c r="AQ174" i="1"/>
  <c r="AR171" i="1"/>
  <c r="AS168" i="1"/>
  <c r="AQ166" i="1"/>
  <c r="AR163" i="1"/>
  <c r="AS160" i="1"/>
  <c r="AQ158" i="1"/>
  <c r="AR155" i="1"/>
  <c r="AS152" i="1"/>
  <c r="AQ150" i="1"/>
  <c r="AR147" i="1"/>
  <c r="AS144" i="1"/>
  <c r="AQ142" i="1"/>
  <c r="AR139" i="1"/>
  <c r="AS136" i="1"/>
  <c r="AQ134" i="1"/>
  <c r="AR131" i="1"/>
  <c r="AS128" i="1"/>
  <c r="AQ126" i="1"/>
  <c r="AR123" i="1"/>
  <c r="AS112" i="1"/>
  <c r="AQ102" i="1"/>
  <c r="AR91" i="1"/>
  <c r="AS80" i="1"/>
  <c r="AQ70" i="1"/>
  <c r="AR59" i="1"/>
  <c r="AS48" i="1"/>
  <c r="AQ38" i="1"/>
  <c r="AR27" i="1"/>
  <c r="AS16" i="1"/>
  <c r="AH239" i="1"/>
  <c r="AH231" i="1"/>
  <c r="AH223" i="1"/>
  <c r="AI212" i="1"/>
  <c r="AI200" i="1"/>
  <c r="AI184" i="1"/>
  <c r="AI168" i="1"/>
  <c r="AI152" i="1"/>
  <c r="AI136" i="1"/>
  <c r="AI8" i="1"/>
  <c r="AI236" i="1"/>
  <c r="AI228" i="1"/>
  <c r="AI219" i="1"/>
  <c r="AJ210" i="1"/>
  <c r="AH243" i="1"/>
  <c r="AH235" i="1"/>
  <c r="AH227" i="1"/>
  <c r="AH216" i="1"/>
  <c r="AI208" i="1"/>
  <c r="AI192" i="1"/>
  <c r="AI176" i="1"/>
  <c r="AI160" i="1"/>
  <c r="AI144" i="1"/>
  <c r="AI128" i="1"/>
  <c r="AI240" i="1"/>
  <c r="AI232" i="1"/>
  <c r="AI224" i="1"/>
  <c r="AH214" i="1"/>
  <c r="AH241" i="1"/>
  <c r="AI241" i="1"/>
  <c r="AH237" i="1"/>
  <c r="AI237" i="1"/>
  <c r="AH233" i="1"/>
  <c r="AI233" i="1"/>
  <c r="AH229" i="1"/>
  <c r="AI229" i="1"/>
  <c r="AH225" i="1"/>
  <c r="AI225" i="1"/>
  <c r="AH221" i="1"/>
  <c r="AJ221" i="1"/>
  <c r="AH217" i="1"/>
  <c r="AI217" i="1"/>
  <c r="AH213" i="1"/>
  <c r="AI213" i="1"/>
  <c r="AJ213" i="1"/>
  <c r="AH209" i="1"/>
  <c r="AI209" i="1"/>
  <c r="AJ209" i="1"/>
  <c r="AH205" i="1"/>
  <c r="AI205" i="1"/>
  <c r="AH201" i="1"/>
  <c r="AI201" i="1"/>
  <c r="AJ201" i="1"/>
  <c r="AH197" i="1"/>
  <c r="AI197" i="1"/>
  <c r="AH193" i="1"/>
  <c r="AI193" i="1"/>
  <c r="AJ193" i="1"/>
  <c r="AH189" i="1"/>
  <c r="AI189" i="1"/>
  <c r="AH185" i="1"/>
  <c r="AI185" i="1"/>
  <c r="AJ185" i="1"/>
  <c r="AH181" i="1"/>
  <c r="AI181" i="1"/>
  <c r="AH177" i="1"/>
  <c r="AI177" i="1"/>
  <c r="AJ177" i="1"/>
  <c r="AH173" i="1"/>
  <c r="AI173" i="1"/>
  <c r="AJ173" i="1"/>
  <c r="AH169" i="1"/>
  <c r="AI169" i="1"/>
  <c r="AJ169" i="1"/>
  <c r="AH165" i="1"/>
  <c r="AI165" i="1"/>
  <c r="AJ165" i="1"/>
  <c r="AH161" i="1"/>
  <c r="AI161" i="1"/>
  <c r="AJ161" i="1"/>
  <c r="AH157" i="1"/>
  <c r="AI157" i="1"/>
  <c r="AJ157" i="1"/>
  <c r="AH153" i="1"/>
  <c r="AI153" i="1"/>
  <c r="AJ153" i="1"/>
  <c r="AH149" i="1"/>
  <c r="AI149" i="1"/>
  <c r="AJ149" i="1"/>
  <c r="AH145" i="1"/>
  <c r="AI145" i="1"/>
  <c r="AJ145" i="1"/>
  <c r="AH141" i="1"/>
  <c r="AI141" i="1"/>
  <c r="AJ141" i="1"/>
  <c r="AH137" i="1"/>
  <c r="AI137" i="1"/>
  <c r="AJ137" i="1"/>
  <c r="AH133" i="1"/>
  <c r="AI133" i="1"/>
  <c r="AJ133" i="1"/>
  <c r="AH129" i="1"/>
  <c r="AI129" i="1"/>
  <c r="AJ129" i="1"/>
  <c r="AH125" i="1"/>
  <c r="AI125" i="1"/>
  <c r="AJ125" i="1"/>
  <c r="AH121" i="1"/>
  <c r="AI121" i="1"/>
  <c r="AJ121" i="1"/>
  <c r="AH117" i="1"/>
  <c r="AI117" i="1"/>
  <c r="AJ117" i="1"/>
  <c r="AH113" i="1"/>
  <c r="AI113" i="1"/>
  <c r="AJ113" i="1"/>
  <c r="AH109" i="1"/>
  <c r="AI109" i="1"/>
  <c r="AJ109" i="1"/>
  <c r="AH105" i="1"/>
  <c r="AI105" i="1"/>
  <c r="AJ105" i="1"/>
  <c r="AH101" i="1"/>
  <c r="AI101" i="1"/>
  <c r="AJ101" i="1"/>
  <c r="AH97" i="1"/>
  <c r="AI97" i="1"/>
  <c r="AJ97" i="1"/>
  <c r="AH93" i="1"/>
  <c r="AI93" i="1"/>
  <c r="AJ93" i="1"/>
  <c r="AH89" i="1"/>
  <c r="AI89" i="1"/>
  <c r="AJ89" i="1"/>
  <c r="AH85" i="1"/>
  <c r="AI85" i="1"/>
  <c r="AJ85" i="1"/>
  <c r="AH81" i="1"/>
  <c r="AI81" i="1"/>
  <c r="AJ81" i="1"/>
  <c r="AH77" i="1"/>
  <c r="AI77" i="1"/>
  <c r="AJ77" i="1"/>
  <c r="AH73" i="1"/>
  <c r="AI73" i="1"/>
  <c r="AJ73" i="1"/>
  <c r="AH69" i="1"/>
  <c r="AI69" i="1"/>
  <c r="AJ69" i="1"/>
  <c r="AH65" i="1"/>
  <c r="AI65" i="1"/>
  <c r="AJ65" i="1"/>
  <c r="AH61" i="1"/>
  <c r="AI61" i="1"/>
  <c r="AJ61" i="1"/>
  <c r="AH57" i="1"/>
  <c r="AI57" i="1"/>
  <c r="AJ57" i="1"/>
  <c r="AH53" i="1"/>
  <c r="AI53" i="1"/>
  <c r="AJ53" i="1"/>
  <c r="AH49" i="1"/>
  <c r="AI49" i="1"/>
  <c r="AJ49" i="1"/>
  <c r="AH45" i="1"/>
  <c r="AI45" i="1"/>
  <c r="AJ45" i="1"/>
  <c r="AH41" i="1"/>
  <c r="AI41" i="1"/>
  <c r="AJ41" i="1"/>
  <c r="AH37" i="1"/>
  <c r="AI37" i="1"/>
  <c r="AJ37" i="1"/>
  <c r="AH33" i="1"/>
  <c r="AI33" i="1"/>
  <c r="AJ33" i="1"/>
  <c r="AH29" i="1"/>
  <c r="AI29" i="1"/>
  <c r="AJ29" i="1"/>
  <c r="AH25" i="1"/>
  <c r="AI25" i="1"/>
  <c r="AJ25" i="1"/>
  <c r="AH21" i="1"/>
  <c r="AI21" i="1"/>
  <c r="AJ21" i="1"/>
  <c r="AH17" i="1"/>
  <c r="AI17" i="1"/>
  <c r="AJ17" i="1"/>
  <c r="AH13" i="1"/>
  <c r="AI13" i="1"/>
  <c r="AJ13" i="1"/>
  <c r="AJ237" i="1"/>
  <c r="AI221" i="1"/>
  <c r="AJ205" i="1"/>
  <c r="AH124" i="1"/>
  <c r="AJ124" i="1"/>
  <c r="AH120" i="1"/>
  <c r="AI120" i="1"/>
  <c r="AJ120" i="1"/>
  <c r="AH116" i="1"/>
  <c r="AI116" i="1"/>
  <c r="AJ116" i="1"/>
  <c r="AH112" i="1"/>
  <c r="AI112" i="1"/>
  <c r="AH108" i="1"/>
  <c r="AI108" i="1"/>
  <c r="AH104" i="1"/>
  <c r="AI104" i="1"/>
  <c r="AJ104" i="1"/>
  <c r="AH100" i="1"/>
  <c r="AI100" i="1"/>
  <c r="AJ100" i="1"/>
  <c r="AH96" i="1"/>
  <c r="AI96" i="1"/>
  <c r="AH92" i="1"/>
  <c r="AI92" i="1"/>
  <c r="AH88" i="1"/>
  <c r="AI88" i="1"/>
  <c r="AJ88" i="1"/>
  <c r="AH84" i="1"/>
  <c r="AI84" i="1"/>
  <c r="AJ84" i="1"/>
  <c r="AH80" i="1"/>
  <c r="AI80" i="1"/>
  <c r="AH76" i="1"/>
  <c r="AI76" i="1"/>
  <c r="AH72" i="1"/>
  <c r="AI72" i="1"/>
  <c r="AJ72" i="1"/>
  <c r="AH68" i="1"/>
  <c r="AI68" i="1"/>
  <c r="AJ68" i="1"/>
  <c r="AH64" i="1"/>
  <c r="AI64" i="1"/>
  <c r="AH60" i="1"/>
  <c r="AI60" i="1"/>
  <c r="AH56" i="1"/>
  <c r="AI56" i="1"/>
  <c r="AJ56" i="1"/>
  <c r="AH52" i="1"/>
  <c r="AI52" i="1"/>
  <c r="AJ52" i="1"/>
  <c r="AH48" i="1"/>
  <c r="AI48" i="1"/>
  <c r="AH44" i="1"/>
  <c r="AI44" i="1"/>
  <c r="AH40" i="1"/>
  <c r="AI40" i="1"/>
  <c r="AJ40" i="1"/>
  <c r="AH36" i="1"/>
  <c r="AI36" i="1"/>
  <c r="AJ36" i="1"/>
  <c r="AH32" i="1"/>
  <c r="AI32" i="1"/>
  <c r="AH28" i="1"/>
  <c r="AI28" i="1"/>
  <c r="AH24" i="1"/>
  <c r="AI24" i="1"/>
  <c r="AJ24" i="1"/>
  <c r="AH20" i="1"/>
  <c r="AI20" i="1"/>
  <c r="AJ20" i="1"/>
  <c r="AH16" i="1"/>
  <c r="AI16" i="1"/>
  <c r="AH12" i="1"/>
  <c r="AI12" i="1"/>
  <c r="AJ8" i="1"/>
  <c r="AJ242" i="1"/>
  <c r="AH240" i="1"/>
  <c r="AJ238" i="1"/>
  <c r="AH236" i="1"/>
  <c r="AJ234" i="1"/>
  <c r="AH232" i="1"/>
  <c r="AJ230" i="1"/>
  <c r="AH228" i="1"/>
  <c r="AJ226" i="1"/>
  <c r="AH224" i="1"/>
  <c r="AJ222" i="1"/>
  <c r="AJ220" i="1"/>
  <c r="AH219" i="1"/>
  <c r="AI215" i="1"/>
  <c r="AH212" i="1"/>
  <c r="AH210" i="1"/>
  <c r="AH208" i="1"/>
  <c r="AH200" i="1"/>
  <c r="AH192" i="1"/>
  <c r="AH184" i="1"/>
  <c r="AH176" i="1"/>
  <c r="AH168" i="1"/>
  <c r="AH160" i="1"/>
  <c r="AH152" i="1"/>
  <c r="AH144" i="1"/>
  <c r="AH136" i="1"/>
  <c r="AH128" i="1"/>
  <c r="AJ96" i="1"/>
  <c r="AJ64" i="1"/>
  <c r="AJ32" i="1"/>
  <c r="AI207" i="1"/>
  <c r="AJ207" i="1"/>
  <c r="AI203" i="1"/>
  <c r="AJ203" i="1"/>
  <c r="AI199" i="1"/>
  <c r="AJ199" i="1"/>
  <c r="AI195" i="1"/>
  <c r="AJ195" i="1"/>
  <c r="AI191" i="1"/>
  <c r="AJ191" i="1"/>
  <c r="AI187" i="1"/>
  <c r="AJ187" i="1"/>
  <c r="AI183" i="1"/>
  <c r="AJ183" i="1"/>
  <c r="AI179" i="1"/>
  <c r="AJ179" i="1"/>
  <c r="AI175" i="1"/>
  <c r="AJ175" i="1"/>
  <c r="AI171" i="1"/>
  <c r="AJ171" i="1"/>
  <c r="AI167" i="1"/>
  <c r="AJ167" i="1"/>
  <c r="AI163" i="1"/>
  <c r="AJ163" i="1"/>
  <c r="AI159" i="1"/>
  <c r="AJ159" i="1"/>
  <c r="AI155" i="1"/>
  <c r="AJ155" i="1"/>
  <c r="AI151" i="1"/>
  <c r="AJ151" i="1"/>
  <c r="AI147" i="1"/>
  <c r="AJ147" i="1"/>
  <c r="AI143" i="1"/>
  <c r="AJ143" i="1"/>
  <c r="AI139" i="1"/>
  <c r="AJ139" i="1"/>
  <c r="AI135" i="1"/>
  <c r="AJ135" i="1"/>
  <c r="AI131" i="1"/>
  <c r="AJ131" i="1"/>
  <c r="AI127" i="1"/>
  <c r="AJ127" i="1"/>
  <c r="AJ123" i="1"/>
  <c r="AH123" i="1"/>
  <c r="AJ119" i="1"/>
  <c r="AH119" i="1"/>
  <c r="AJ115" i="1"/>
  <c r="AH115" i="1"/>
  <c r="AI115" i="1"/>
  <c r="AJ111" i="1"/>
  <c r="AH111" i="1"/>
  <c r="AI111" i="1"/>
  <c r="AJ107" i="1"/>
  <c r="AH107" i="1"/>
  <c r="AJ103" i="1"/>
  <c r="AH103" i="1"/>
  <c r="AJ99" i="1"/>
  <c r="AH99" i="1"/>
  <c r="AI99" i="1"/>
  <c r="AJ95" i="1"/>
  <c r="AH95" i="1"/>
  <c r="AI95" i="1"/>
  <c r="AJ91" i="1"/>
  <c r="AH91" i="1"/>
  <c r="AJ87" i="1"/>
  <c r="AH87" i="1"/>
  <c r="AJ83" i="1"/>
  <c r="AH83" i="1"/>
  <c r="AI83" i="1"/>
  <c r="AJ79" i="1"/>
  <c r="AH79" i="1"/>
  <c r="AI79" i="1"/>
  <c r="AJ75" i="1"/>
  <c r="AH75" i="1"/>
  <c r="AJ71" i="1"/>
  <c r="AH71" i="1"/>
  <c r="AJ67" i="1"/>
  <c r="AH67" i="1"/>
  <c r="AI67" i="1"/>
  <c r="AJ63" i="1"/>
  <c r="AH63" i="1"/>
  <c r="AI63" i="1"/>
  <c r="AJ59" i="1"/>
  <c r="AH59" i="1"/>
  <c r="AJ55" i="1"/>
  <c r="AH55" i="1"/>
  <c r="AJ51" i="1"/>
  <c r="AH51" i="1"/>
  <c r="AI51" i="1"/>
  <c r="AJ47" i="1"/>
  <c r="AH47" i="1"/>
  <c r="AI47" i="1"/>
  <c r="AJ43" i="1"/>
  <c r="AH43" i="1"/>
  <c r="AJ39" i="1"/>
  <c r="AH39" i="1"/>
  <c r="AJ35" i="1"/>
  <c r="AH35" i="1"/>
  <c r="AI35" i="1"/>
  <c r="AJ31" i="1"/>
  <c r="AH31" i="1"/>
  <c r="AI31" i="1"/>
  <c r="AJ27" i="1"/>
  <c r="AH27" i="1"/>
  <c r="AJ23" i="1"/>
  <c r="AH23" i="1"/>
  <c r="AJ19" i="1"/>
  <c r="AH19" i="1"/>
  <c r="AI19" i="1"/>
  <c r="AJ15" i="1"/>
  <c r="AH15" i="1"/>
  <c r="AI15" i="1"/>
  <c r="AJ9" i="1"/>
  <c r="AH9" i="1"/>
  <c r="AJ243" i="1"/>
  <c r="AI242" i="1"/>
  <c r="AJ239" i="1"/>
  <c r="AI238" i="1"/>
  <c r="AJ235" i="1"/>
  <c r="AI234" i="1"/>
  <c r="AJ231" i="1"/>
  <c r="AI230" i="1"/>
  <c r="AJ227" i="1"/>
  <c r="AI226" i="1"/>
  <c r="AJ223" i="1"/>
  <c r="AH222" i="1"/>
  <c r="AI220" i="1"/>
  <c r="AJ218" i="1"/>
  <c r="AJ216" i="1"/>
  <c r="AH215" i="1"/>
  <c r="AI211" i="1"/>
  <c r="AH207" i="1"/>
  <c r="AI204" i="1"/>
  <c r="AH199" i="1"/>
  <c r="AI196" i="1"/>
  <c r="AH191" i="1"/>
  <c r="AI188" i="1"/>
  <c r="AH183" i="1"/>
  <c r="AI180" i="1"/>
  <c r="AH175" i="1"/>
  <c r="AI172" i="1"/>
  <c r="AH167" i="1"/>
  <c r="AI164" i="1"/>
  <c r="AH159" i="1"/>
  <c r="AI156" i="1"/>
  <c r="AH151" i="1"/>
  <c r="AI148" i="1"/>
  <c r="AH143" i="1"/>
  <c r="AI140" i="1"/>
  <c r="AH135" i="1"/>
  <c r="AI132" i="1"/>
  <c r="AH127" i="1"/>
  <c r="AI124" i="1"/>
  <c r="AI103" i="1"/>
  <c r="AJ92" i="1"/>
  <c r="AI71" i="1"/>
  <c r="AJ60" i="1"/>
  <c r="AI39" i="1"/>
  <c r="AJ28" i="1"/>
  <c r="AH206" i="1"/>
  <c r="AI206" i="1"/>
  <c r="AH202" i="1"/>
  <c r="AI202" i="1"/>
  <c r="AH198" i="1"/>
  <c r="AI198" i="1"/>
  <c r="AH194" i="1"/>
  <c r="AI194" i="1"/>
  <c r="AH190" i="1"/>
  <c r="AI190" i="1"/>
  <c r="AH186" i="1"/>
  <c r="AI186" i="1"/>
  <c r="AH182" i="1"/>
  <c r="AI182" i="1"/>
  <c r="AH178" i="1"/>
  <c r="AI178" i="1"/>
  <c r="AH174" i="1"/>
  <c r="AI174" i="1"/>
  <c r="AH170" i="1"/>
  <c r="AI170" i="1"/>
  <c r="AH166" i="1"/>
  <c r="AI166" i="1"/>
  <c r="AH162" i="1"/>
  <c r="AI162" i="1"/>
  <c r="AH158" i="1"/>
  <c r="AI158" i="1"/>
  <c r="AH154" i="1"/>
  <c r="AI154" i="1"/>
  <c r="AH150" i="1"/>
  <c r="AI150" i="1"/>
  <c r="AH146" i="1"/>
  <c r="AI146" i="1"/>
  <c r="AH142" i="1"/>
  <c r="AI142" i="1"/>
  <c r="AH138" i="1"/>
  <c r="AI138" i="1"/>
  <c r="AH134" i="1"/>
  <c r="AI134" i="1"/>
  <c r="AH130" i="1"/>
  <c r="AI130" i="1"/>
  <c r="AH126" i="1"/>
  <c r="AI126" i="1"/>
  <c r="AI122" i="1"/>
  <c r="AJ122" i="1"/>
  <c r="AH122" i="1"/>
  <c r="AI118" i="1"/>
  <c r="AJ118" i="1"/>
  <c r="AI114" i="1"/>
  <c r="AJ114" i="1"/>
  <c r="AI110" i="1"/>
  <c r="AJ110" i="1"/>
  <c r="AH110" i="1"/>
  <c r="AI106" i="1"/>
  <c r="AJ106" i="1"/>
  <c r="AH106" i="1"/>
  <c r="AI102" i="1"/>
  <c r="AJ102" i="1"/>
  <c r="AI98" i="1"/>
  <c r="AJ98" i="1"/>
  <c r="AI94" i="1"/>
  <c r="AJ94" i="1"/>
  <c r="AH94" i="1"/>
  <c r="AI90" i="1"/>
  <c r="AJ90" i="1"/>
  <c r="AH90" i="1"/>
  <c r="AI86" i="1"/>
  <c r="AJ86" i="1"/>
  <c r="AI82" i="1"/>
  <c r="AJ82" i="1"/>
  <c r="AI78" i="1"/>
  <c r="AJ78" i="1"/>
  <c r="AH78" i="1"/>
  <c r="AI74" i="1"/>
  <c r="AJ74" i="1"/>
  <c r="AH74" i="1"/>
  <c r="AI70" i="1"/>
  <c r="AJ70" i="1"/>
  <c r="AI66" i="1"/>
  <c r="AJ66" i="1"/>
  <c r="AI62" i="1"/>
  <c r="AJ62" i="1"/>
  <c r="AH62" i="1"/>
  <c r="AI58" i="1"/>
  <c r="AJ58" i="1"/>
  <c r="AH58" i="1"/>
  <c r="AI54" i="1"/>
  <c r="AJ54" i="1"/>
  <c r="AI50" i="1"/>
  <c r="AJ50" i="1"/>
  <c r="AI46" i="1"/>
  <c r="AJ46" i="1"/>
  <c r="AH46" i="1"/>
  <c r="AI42" i="1"/>
  <c r="AJ42" i="1"/>
  <c r="AH42" i="1"/>
  <c r="AI38" i="1"/>
  <c r="AJ38" i="1"/>
  <c r="AI34" i="1"/>
  <c r="AJ34" i="1"/>
  <c r="AI30" i="1"/>
  <c r="AJ30" i="1"/>
  <c r="AH30" i="1"/>
  <c r="AI26" i="1"/>
  <c r="AJ26" i="1"/>
  <c r="AH26" i="1"/>
  <c r="AI22" i="1"/>
  <c r="AJ22" i="1"/>
  <c r="AI18" i="1"/>
  <c r="AJ18" i="1"/>
  <c r="AI14" i="1"/>
  <c r="AJ14" i="1"/>
  <c r="AH14" i="1"/>
  <c r="AH218" i="1"/>
  <c r="AJ214" i="1"/>
  <c r="AH211" i="1"/>
  <c r="AJ206" i="1"/>
  <c r="AH204" i="1"/>
  <c r="AJ198" i="1"/>
  <c r="AH196" i="1"/>
  <c r="AJ190" i="1"/>
  <c r="AH188" i="1"/>
  <c r="AJ182" i="1"/>
  <c r="AH180" i="1"/>
  <c r="AJ174" i="1"/>
  <c r="AH172" i="1"/>
  <c r="AJ166" i="1"/>
  <c r="AH164" i="1"/>
  <c r="AJ158" i="1"/>
  <c r="AH156" i="1"/>
  <c r="AJ150" i="1"/>
  <c r="AH148" i="1"/>
  <c r="AJ142" i="1"/>
  <c r="AH140" i="1"/>
  <c r="AJ134" i="1"/>
  <c r="AH132" i="1"/>
  <c r="AJ126" i="1"/>
  <c r="AI123" i="1"/>
  <c r="AJ112" i="1"/>
  <c r="AH102" i="1"/>
  <c r="AI91" i="1"/>
  <c r="AJ80" i="1"/>
  <c r="AH70" i="1"/>
  <c r="AI59" i="1"/>
  <c r="AJ48" i="1"/>
  <c r="AH38" i="1"/>
  <c r="AI27" i="1"/>
  <c r="AJ16" i="1"/>
  <c r="Z203" i="1"/>
  <c r="AA203" i="1"/>
  <c r="Z199" i="1"/>
  <c r="AA199" i="1"/>
  <c r="Z195" i="1"/>
  <c r="AA195" i="1"/>
  <c r="Z191" i="1"/>
  <c r="AA191" i="1"/>
  <c r="Z187" i="1"/>
  <c r="AA187" i="1"/>
  <c r="Z183" i="1"/>
  <c r="AA183" i="1"/>
  <c r="Z179" i="1"/>
  <c r="AA179" i="1"/>
  <c r="Z175" i="1"/>
  <c r="AA175" i="1"/>
  <c r="Z171" i="1"/>
  <c r="AA171" i="1"/>
  <c r="Z167" i="1"/>
  <c r="AA167" i="1"/>
  <c r="Z163" i="1"/>
  <c r="AA163" i="1"/>
  <c r="Z159" i="1"/>
  <c r="AA159" i="1"/>
  <c r="Z155" i="1"/>
  <c r="AA155" i="1"/>
  <c r="Z151" i="1"/>
  <c r="AA151" i="1"/>
  <c r="Z147" i="1"/>
  <c r="AA147" i="1"/>
  <c r="Z143" i="1"/>
  <c r="AA143" i="1"/>
  <c r="Z139" i="1"/>
  <c r="AA139" i="1"/>
  <c r="Z135" i="1"/>
  <c r="AA135" i="1"/>
  <c r="Z131" i="1"/>
  <c r="AA131" i="1"/>
  <c r="Z127" i="1"/>
  <c r="AA127" i="1"/>
  <c r="AA123" i="1"/>
  <c r="Y123" i="1"/>
  <c r="Z123" i="1"/>
  <c r="AA119" i="1"/>
  <c r="Y119" i="1"/>
  <c r="AA115" i="1"/>
  <c r="Y115" i="1"/>
  <c r="Z115" i="1"/>
  <c r="AA111" i="1"/>
  <c r="Y111" i="1"/>
  <c r="Z111" i="1"/>
  <c r="AA107" i="1"/>
  <c r="Y107" i="1"/>
  <c r="Z107" i="1"/>
  <c r="AA103" i="1"/>
  <c r="Y103" i="1"/>
  <c r="AA99" i="1"/>
  <c r="Y99" i="1"/>
  <c r="Z99" i="1"/>
  <c r="AA95" i="1"/>
  <c r="Y95" i="1"/>
  <c r="Z95" i="1"/>
  <c r="AA91" i="1"/>
  <c r="Y91" i="1"/>
  <c r="Z91" i="1"/>
  <c r="AA87" i="1"/>
  <c r="Y87" i="1"/>
  <c r="AA83" i="1"/>
  <c r="Y83" i="1"/>
  <c r="Z83" i="1"/>
  <c r="AA79" i="1"/>
  <c r="Y79" i="1"/>
  <c r="Z79" i="1"/>
  <c r="AA75" i="1"/>
  <c r="Y75" i="1"/>
  <c r="Z75" i="1"/>
  <c r="AA71" i="1"/>
  <c r="Y71" i="1"/>
  <c r="AA67" i="1"/>
  <c r="Y67" i="1"/>
  <c r="Z67" i="1"/>
  <c r="AA63" i="1"/>
  <c r="Y63" i="1"/>
  <c r="Z63" i="1"/>
  <c r="AA59" i="1"/>
  <c r="Y59" i="1"/>
  <c r="Z59" i="1"/>
  <c r="AA55" i="1"/>
  <c r="Y55" i="1"/>
  <c r="AA51" i="1"/>
  <c r="Y51" i="1"/>
  <c r="Z51" i="1"/>
  <c r="AA47" i="1"/>
  <c r="Y47" i="1"/>
  <c r="Z47" i="1"/>
  <c r="AA43" i="1"/>
  <c r="Y43" i="1"/>
  <c r="Z43" i="1"/>
  <c r="AA39" i="1"/>
  <c r="Y39" i="1"/>
  <c r="AA35" i="1"/>
  <c r="Y35" i="1"/>
  <c r="Z35" i="1"/>
  <c r="AA31" i="1"/>
  <c r="Y31" i="1"/>
  <c r="Z31" i="1"/>
  <c r="AA27" i="1"/>
  <c r="Y27" i="1"/>
  <c r="Z27" i="1"/>
  <c r="AA23" i="1"/>
  <c r="Y23" i="1"/>
  <c r="AA19" i="1"/>
  <c r="Y19" i="1"/>
  <c r="Z19" i="1"/>
  <c r="AA15" i="1"/>
  <c r="Y15" i="1"/>
  <c r="Z15" i="1"/>
  <c r="Z8" i="1"/>
  <c r="Y243" i="1"/>
  <c r="AA241" i="1"/>
  <c r="Z240" i="1"/>
  <c r="Y239" i="1"/>
  <c r="AA237" i="1"/>
  <c r="Z236" i="1"/>
  <c r="Y235" i="1"/>
  <c r="AA233" i="1"/>
  <c r="Z232" i="1"/>
  <c r="Y231" i="1"/>
  <c r="AA229" i="1"/>
  <c r="Z228" i="1"/>
  <c r="Y227" i="1"/>
  <c r="AA225" i="1"/>
  <c r="Z224" i="1"/>
  <c r="Y223" i="1"/>
  <c r="AA221" i="1"/>
  <c r="Z220" i="1"/>
  <c r="Y219" i="1"/>
  <c r="AA217" i="1"/>
  <c r="Z216" i="1"/>
  <c r="Y215" i="1"/>
  <c r="AA213" i="1"/>
  <c r="Z212" i="1"/>
  <c r="Y211" i="1"/>
  <c r="AA209" i="1"/>
  <c r="Y207" i="1"/>
  <c r="Y199" i="1"/>
  <c r="Y183" i="1"/>
  <c r="Y167" i="1"/>
  <c r="Y151" i="1"/>
  <c r="Y135" i="1"/>
  <c r="Z103" i="1"/>
  <c r="Z39" i="1"/>
  <c r="H138" i="1"/>
  <c r="I160" i="1"/>
  <c r="Y206" i="1"/>
  <c r="AA206" i="1"/>
  <c r="Y202" i="1"/>
  <c r="Z202" i="1"/>
  <c r="AA202" i="1"/>
  <c r="Y198" i="1"/>
  <c r="Z198" i="1"/>
  <c r="AA198" i="1"/>
  <c r="Y194" i="1"/>
  <c r="Z194" i="1"/>
  <c r="AA194" i="1"/>
  <c r="Y190" i="1"/>
  <c r="Z190" i="1"/>
  <c r="AA190" i="1"/>
  <c r="Y186" i="1"/>
  <c r="Z186" i="1"/>
  <c r="AA186" i="1"/>
  <c r="Y182" i="1"/>
  <c r="Z182" i="1"/>
  <c r="AA182" i="1"/>
  <c r="Y178" i="1"/>
  <c r="Z178" i="1"/>
  <c r="AA178" i="1"/>
  <c r="Y174" i="1"/>
  <c r="Z174" i="1"/>
  <c r="AA174" i="1"/>
  <c r="Y170" i="1"/>
  <c r="Z170" i="1"/>
  <c r="AA170" i="1"/>
  <c r="Y166" i="1"/>
  <c r="Z166" i="1"/>
  <c r="AA166" i="1"/>
  <c r="Y162" i="1"/>
  <c r="Z162" i="1"/>
  <c r="AA162" i="1"/>
  <c r="Y158" i="1"/>
  <c r="Z158" i="1"/>
  <c r="AA158" i="1"/>
  <c r="Y154" i="1"/>
  <c r="Z154" i="1"/>
  <c r="AA154" i="1"/>
  <c r="Y150" i="1"/>
  <c r="Z150" i="1"/>
  <c r="AA150" i="1"/>
  <c r="Y146" i="1"/>
  <c r="Z146" i="1"/>
  <c r="AA146" i="1"/>
  <c r="Y142" i="1"/>
  <c r="Z142" i="1"/>
  <c r="AA142" i="1"/>
  <c r="Y138" i="1"/>
  <c r="Z138" i="1"/>
  <c r="AA138" i="1"/>
  <c r="Y134" i="1"/>
  <c r="Z134" i="1"/>
  <c r="AA134" i="1"/>
  <c r="Y130" i="1"/>
  <c r="Z130" i="1"/>
  <c r="AA130" i="1"/>
  <c r="Y126" i="1"/>
  <c r="Z126" i="1"/>
  <c r="AA126" i="1"/>
  <c r="Z122" i="1"/>
  <c r="AA122" i="1"/>
  <c r="Y122" i="1"/>
  <c r="Z118" i="1"/>
  <c r="AA118" i="1"/>
  <c r="Y118" i="1"/>
  <c r="Z114" i="1"/>
  <c r="AA114" i="1"/>
  <c r="Z110" i="1"/>
  <c r="AA110" i="1"/>
  <c r="Y110" i="1"/>
  <c r="Z106" i="1"/>
  <c r="AA106" i="1"/>
  <c r="Y106" i="1"/>
  <c r="Z102" i="1"/>
  <c r="AA102" i="1"/>
  <c r="Y102" i="1"/>
  <c r="Z98" i="1"/>
  <c r="AA98" i="1"/>
  <c r="Z94" i="1"/>
  <c r="AA94" i="1"/>
  <c r="Y94" i="1"/>
  <c r="Z90" i="1"/>
  <c r="AA90" i="1"/>
  <c r="Y90" i="1"/>
  <c r="Z86" i="1"/>
  <c r="AA86" i="1"/>
  <c r="Y86" i="1"/>
  <c r="Z82" i="1"/>
  <c r="AA82" i="1"/>
  <c r="Z78" i="1"/>
  <c r="AA78" i="1"/>
  <c r="Y78" i="1"/>
  <c r="Z74" i="1"/>
  <c r="AA74" i="1"/>
  <c r="Y74" i="1"/>
  <c r="Z70" i="1"/>
  <c r="AA70" i="1"/>
  <c r="Y70" i="1"/>
  <c r="Z66" i="1"/>
  <c r="AA66" i="1"/>
  <c r="Z62" i="1"/>
  <c r="AA62" i="1"/>
  <c r="Y62" i="1"/>
  <c r="Z58" i="1"/>
  <c r="AA58" i="1"/>
  <c r="Y58" i="1"/>
  <c r="Z54" i="1"/>
  <c r="AA54" i="1"/>
  <c r="Y54" i="1"/>
  <c r="Z50" i="1"/>
  <c r="AA50" i="1"/>
  <c r="Z46" i="1"/>
  <c r="AA46" i="1"/>
  <c r="Y46" i="1"/>
  <c r="Z42" i="1"/>
  <c r="AA42" i="1"/>
  <c r="Y42" i="1"/>
  <c r="Z38" i="1"/>
  <c r="AA38" i="1"/>
  <c r="Y38" i="1"/>
  <c r="Z34" i="1"/>
  <c r="AA34" i="1"/>
  <c r="Z30" i="1"/>
  <c r="AA30" i="1"/>
  <c r="Y30" i="1"/>
  <c r="Z26" i="1"/>
  <c r="AA26" i="1"/>
  <c r="Y26" i="1"/>
  <c r="Z22" i="1"/>
  <c r="AA22" i="1"/>
  <c r="Y22" i="1"/>
  <c r="Z18" i="1"/>
  <c r="AA18" i="1"/>
  <c r="Z14" i="1"/>
  <c r="AA14" i="1"/>
  <c r="Y14" i="1"/>
  <c r="AA8" i="1"/>
  <c r="AA242" i="1"/>
  <c r="Z241" i="1"/>
  <c r="Y240" i="1"/>
  <c r="AA238" i="1"/>
  <c r="Z237" i="1"/>
  <c r="Y236" i="1"/>
  <c r="AA234" i="1"/>
  <c r="Z233" i="1"/>
  <c r="Y232" i="1"/>
  <c r="AA230" i="1"/>
  <c r="Z229" i="1"/>
  <c r="Y228" i="1"/>
  <c r="AA226" i="1"/>
  <c r="Z225" i="1"/>
  <c r="Y224" i="1"/>
  <c r="AA222" i="1"/>
  <c r="Z221" i="1"/>
  <c r="Y220" i="1"/>
  <c r="AA218" i="1"/>
  <c r="Z217" i="1"/>
  <c r="Y216" i="1"/>
  <c r="AA214" i="1"/>
  <c r="Z213" i="1"/>
  <c r="Y212" i="1"/>
  <c r="AA210" i="1"/>
  <c r="Y209" i="1"/>
  <c r="Z206" i="1"/>
  <c r="Y203" i="1"/>
  <c r="Y187" i="1"/>
  <c r="Y171" i="1"/>
  <c r="Y155" i="1"/>
  <c r="Y139" i="1"/>
  <c r="Z119" i="1"/>
  <c r="Y98" i="1"/>
  <c r="Z55" i="1"/>
  <c r="Y34" i="1"/>
  <c r="AA9" i="1"/>
  <c r="Y9" i="1"/>
  <c r="Z9" i="1"/>
  <c r="Y201" i="1"/>
  <c r="Z201" i="1"/>
  <c r="Y197" i="1"/>
  <c r="Z197" i="1"/>
  <c r="Y193" i="1"/>
  <c r="Z193" i="1"/>
  <c r="Y189" i="1"/>
  <c r="Z189" i="1"/>
  <c r="Y185" i="1"/>
  <c r="Z185" i="1"/>
  <c r="Y181" i="1"/>
  <c r="Z181" i="1"/>
  <c r="Y177" i="1"/>
  <c r="Z177" i="1"/>
  <c r="Y173" i="1"/>
  <c r="Z173" i="1"/>
  <c r="Y169" i="1"/>
  <c r="Z169" i="1"/>
  <c r="Y165" i="1"/>
  <c r="Z165" i="1"/>
  <c r="Y161" i="1"/>
  <c r="Z161" i="1"/>
  <c r="Y157" i="1"/>
  <c r="Z157" i="1"/>
  <c r="Y153" i="1"/>
  <c r="Z153" i="1"/>
  <c r="Y149" i="1"/>
  <c r="Z149" i="1"/>
  <c r="Y145" i="1"/>
  <c r="Z145" i="1"/>
  <c r="Y141" i="1"/>
  <c r="Z141" i="1"/>
  <c r="Y137" i="1"/>
  <c r="Z137" i="1"/>
  <c r="Y133" i="1"/>
  <c r="Z133" i="1"/>
  <c r="Y129" i="1"/>
  <c r="Z129" i="1"/>
  <c r="Y125" i="1"/>
  <c r="Z125" i="1"/>
  <c r="Y121" i="1"/>
  <c r="Z121" i="1"/>
  <c r="AA121" i="1"/>
  <c r="Y117" i="1"/>
  <c r="Z117" i="1"/>
  <c r="AA117" i="1"/>
  <c r="Y113" i="1"/>
  <c r="Z113" i="1"/>
  <c r="AA113" i="1"/>
  <c r="Y109" i="1"/>
  <c r="Z109" i="1"/>
  <c r="AA109" i="1"/>
  <c r="Y105" i="1"/>
  <c r="Z105" i="1"/>
  <c r="AA105" i="1"/>
  <c r="Y101" i="1"/>
  <c r="Z101" i="1"/>
  <c r="AA101" i="1"/>
  <c r="Y97" i="1"/>
  <c r="Z97" i="1"/>
  <c r="AA97" i="1"/>
  <c r="Y93" i="1"/>
  <c r="Z93" i="1"/>
  <c r="AA93" i="1"/>
  <c r="Y89" i="1"/>
  <c r="Z89" i="1"/>
  <c r="AA89" i="1"/>
  <c r="Y85" i="1"/>
  <c r="Z85" i="1"/>
  <c r="AA85" i="1"/>
  <c r="Y81" i="1"/>
  <c r="Z81" i="1"/>
  <c r="AA81" i="1"/>
  <c r="Y77" i="1"/>
  <c r="Z77" i="1"/>
  <c r="AA77" i="1"/>
  <c r="Y73" i="1"/>
  <c r="Z73" i="1"/>
  <c r="AA73" i="1"/>
  <c r="Y69" i="1"/>
  <c r="Z69" i="1"/>
  <c r="AA69" i="1"/>
  <c r="Y65" i="1"/>
  <c r="Z65" i="1"/>
  <c r="AA65" i="1"/>
  <c r="Y61" i="1"/>
  <c r="Z61" i="1"/>
  <c r="AA61" i="1"/>
  <c r="Y57" i="1"/>
  <c r="Z57" i="1"/>
  <c r="AA57" i="1"/>
  <c r="Y53" i="1"/>
  <c r="Z53" i="1"/>
  <c r="AA53" i="1"/>
  <c r="Y49" i="1"/>
  <c r="Z49" i="1"/>
  <c r="AA49" i="1"/>
  <c r="Y45" i="1"/>
  <c r="Z45" i="1"/>
  <c r="AA45" i="1"/>
  <c r="Y41" i="1"/>
  <c r="Z41" i="1"/>
  <c r="AA41" i="1"/>
  <c r="Y37" i="1"/>
  <c r="Z37" i="1"/>
  <c r="AA37" i="1"/>
  <c r="Y33" i="1"/>
  <c r="Z33" i="1"/>
  <c r="AA33" i="1"/>
  <c r="Y29" i="1"/>
  <c r="Z29" i="1"/>
  <c r="AA29" i="1"/>
  <c r="Y25" i="1"/>
  <c r="Z25" i="1"/>
  <c r="AA25" i="1"/>
  <c r="Y21" i="1"/>
  <c r="Z21" i="1"/>
  <c r="AA21" i="1"/>
  <c r="Y17" i="1"/>
  <c r="Z17" i="1"/>
  <c r="AA17" i="1"/>
  <c r="Y13" i="1"/>
  <c r="Z13" i="1"/>
  <c r="AA13" i="1"/>
  <c r="AA243" i="1"/>
  <c r="Z242" i="1"/>
  <c r="AA239" i="1"/>
  <c r="Z238" i="1"/>
  <c r="AA235" i="1"/>
  <c r="Z234" i="1"/>
  <c r="AA231" i="1"/>
  <c r="Z230" i="1"/>
  <c r="AA227" i="1"/>
  <c r="Z226" i="1"/>
  <c r="AA223" i="1"/>
  <c r="Z222" i="1"/>
  <c r="AA219" i="1"/>
  <c r="Z218" i="1"/>
  <c r="AA215" i="1"/>
  <c r="Z214" i="1"/>
  <c r="AA211" i="1"/>
  <c r="Z210" i="1"/>
  <c r="AA205" i="1"/>
  <c r="AA201" i="1"/>
  <c r="Y191" i="1"/>
  <c r="AA185" i="1"/>
  <c r="Y175" i="1"/>
  <c r="AA169" i="1"/>
  <c r="Y159" i="1"/>
  <c r="AA153" i="1"/>
  <c r="Y143" i="1"/>
  <c r="AA137" i="1"/>
  <c r="Y127" i="1"/>
  <c r="Y114" i="1"/>
  <c r="Z71" i="1"/>
  <c r="Y50" i="1"/>
  <c r="H202" i="1"/>
  <c r="Y12" i="1"/>
  <c r="Z12" i="1"/>
  <c r="AA208" i="1"/>
  <c r="Y208" i="1"/>
  <c r="AA204" i="1"/>
  <c r="Y204" i="1"/>
  <c r="AA200" i="1"/>
  <c r="Y200" i="1"/>
  <c r="AA196" i="1"/>
  <c r="Y196" i="1"/>
  <c r="AA192" i="1"/>
  <c r="Y192" i="1"/>
  <c r="AA188" i="1"/>
  <c r="Y188" i="1"/>
  <c r="AA184" i="1"/>
  <c r="Y184" i="1"/>
  <c r="AA180" i="1"/>
  <c r="Y180" i="1"/>
  <c r="AA176" i="1"/>
  <c r="Y176" i="1"/>
  <c r="AA172" i="1"/>
  <c r="Y172" i="1"/>
  <c r="AA168" i="1"/>
  <c r="Y168" i="1"/>
  <c r="AA164" i="1"/>
  <c r="Y164" i="1"/>
  <c r="AA160" i="1"/>
  <c r="Y160" i="1"/>
  <c r="AA156" i="1"/>
  <c r="Y156" i="1"/>
  <c r="AA152" i="1"/>
  <c r="Y152" i="1"/>
  <c r="AA148" i="1"/>
  <c r="Y148" i="1"/>
  <c r="AA144" i="1"/>
  <c r="Y144" i="1"/>
  <c r="AA140" i="1"/>
  <c r="Y140" i="1"/>
  <c r="AA136" i="1"/>
  <c r="Y136" i="1"/>
  <c r="AA132" i="1"/>
  <c r="Y132" i="1"/>
  <c r="AA128" i="1"/>
  <c r="Y128" i="1"/>
  <c r="Y124" i="1"/>
  <c r="AA124" i="1"/>
  <c r="Y120" i="1"/>
  <c r="Z120" i="1"/>
  <c r="AA120" i="1"/>
  <c r="Y116" i="1"/>
  <c r="Z116" i="1"/>
  <c r="AA116" i="1"/>
  <c r="Y112" i="1"/>
  <c r="Z112" i="1"/>
  <c r="AA112" i="1"/>
  <c r="Y108" i="1"/>
  <c r="Z108" i="1"/>
  <c r="Y104" i="1"/>
  <c r="Z104" i="1"/>
  <c r="AA104" i="1"/>
  <c r="Y100" i="1"/>
  <c r="Z100" i="1"/>
  <c r="AA100" i="1"/>
  <c r="Y96" i="1"/>
  <c r="Z96" i="1"/>
  <c r="AA96" i="1"/>
  <c r="Y92" i="1"/>
  <c r="Z92" i="1"/>
  <c r="Y88" i="1"/>
  <c r="Z88" i="1"/>
  <c r="AA88" i="1"/>
  <c r="Y84" i="1"/>
  <c r="Z84" i="1"/>
  <c r="AA84" i="1"/>
  <c r="Y80" i="1"/>
  <c r="Z80" i="1"/>
  <c r="AA80" i="1"/>
  <c r="Y76" i="1"/>
  <c r="Z76" i="1"/>
  <c r="Y72" i="1"/>
  <c r="Z72" i="1"/>
  <c r="AA72" i="1"/>
  <c r="Y68" i="1"/>
  <c r="Z68" i="1"/>
  <c r="AA68" i="1"/>
  <c r="Y64" i="1"/>
  <c r="Z64" i="1"/>
  <c r="AA64" i="1"/>
  <c r="Y60" i="1"/>
  <c r="Z60" i="1"/>
  <c r="Y56" i="1"/>
  <c r="Z56" i="1"/>
  <c r="AA56" i="1"/>
  <c r="Y52" i="1"/>
  <c r="Z52" i="1"/>
  <c r="AA52" i="1"/>
  <c r="Y48" i="1"/>
  <c r="Z48" i="1"/>
  <c r="AA48" i="1"/>
  <c r="Y44" i="1"/>
  <c r="Z44" i="1"/>
  <c r="Y40" i="1"/>
  <c r="Z40" i="1"/>
  <c r="AA40" i="1"/>
  <c r="Y36" i="1"/>
  <c r="Z36" i="1"/>
  <c r="AA36" i="1"/>
  <c r="Y32" i="1"/>
  <c r="Z32" i="1"/>
  <c r="AA32" i="1"/>
  <c r="Y28" i="1"/>
  <c r="Z28" i="1"/>
  <c r="Y24" i="1"/>
  <c r="Z24" i="1"/>
  <c r="AA24" i="1"/>
  <c r="Y20" i="1"/>
  <c r="Z20" i="1"/>
  <c r="AA20" i="1"/>
  <c r="Y16" i="1"/>
  <c r="Z16" i="1"/>
  <c r="AA16" i="1"/>
  <c r="AA207" i="1"/>
  <c r="Y205" i="1"/>
  <c r="Z200" i="1"/>
  <c r="Y195" i="1"/>
  <c r="AA189" i="1"/>
  <c r="Z184" i="1"/>
  <c r="Y179" i="1"/>
  <c r="AA173" i="1"/>
  <c r="Z168" i="1"/>
  <c r="Y163" i="1"/>
  <c r="AA157" i="1"/>
  <c r="Z152" i="1"/>
  <c r="Y147" i="1"/>
  <c r="AA141" i="1"/>
  <c r="Z136" i="1"/>
  <c r="Y131" i="1"/>
  <c r="AA125" i="1"/>
  <c r="AA108" i="1"/>
  <c r="Z87" i="1"/>
  <c r="Y66" i="1"/>
  <c r="AA44" i="1"/>
  <c r="Z23" i="1"/>
  <c r="P239" i="1"/>
  <c r="P231" i="1"/>
  <c r="P223" i="1"/>
  <c r="P215" i="1"/>
  <c r="P203" i="1"/>
  <c r="Q8" i="1"/>
  <c r="Q236" i="1"/>
  <c r="Q228" i="1"/>
  <c r="Q220" i="1"/>
  <c r="Q212" i="1"/>
  <c r="P243" i="1"/>
  <c r="P235" i="1"/>
  <c r="P227" i="1"/>
  <c r="P219" i="1"/>
  <c r="P211" i="1"/>
  <c r="P195" i="1"/>
  <c r="Q240" i="1"/>
  <c r="Q232" i="1"/>
  <c r="Q224" i="1"/>
  <c r="Q216" i="1"/>
  <c r="Q208" i="1"/>
  <c r="P241" i="1"/>
  <c r="R241" i="1"/>
  <c r="Q241" i="1"/>
  <c r="P237" i="1"/>
  <c r="Q237" i="1"/>
  <c r="R237" i="1"/>
  <c r="P233" i="1"/>
  <c r="R233" i="1"/>
  <c r="Q233" i="1"/>
  <c r="P229" i="1"/>
  <c r="R229" i="1"/>
  <c r="Q229" i="1"/>
  <c r="P225" i="1"/>
  <c r="Q225" i="1"/>
  <c r="R225" i="1"/>
  <c r="P221" i="1"/>
  <c r="Q221" i="1"/>
  <c r="R221" i="1"/>
  <c r="P217" i="1"/>
  <c r="Q217" i="1"/>
  <c r="R217" i="1"/>
  <c r="P213" i="1"/>
  <c r="R213" i="1"/>
  <c r="Q213" i="1"/>
  <c r="P209" i="1"/>
  <c r="Q209" i="1"/>
  <c r="R209" i="1"/>
  <c r="Q205" i="1"/>
  <c r="P205" i="1"/>
  <c r="R205" i="1"/>
  <c r="Q201" i="1"/>
  <c r="P201" i="1"/>
  <c r="R201" i="1"/>
  <c r="Q197" i="1"/>
  <c r="R197" i="1"/>
  <c r="P197" i="1"/>
  <c r="Q193" i="1"/>
  <c r="P193" i="1"/>
  <c r="R193" i="1"/>
  <c r="Q189" i="1"/>
  <c r="R189" i="1"/>
  <c r="P189" i="1"/>
  <c r="Q185" i="1"/>
  <c r="R185" i="1"/>
  <c r="P185" i="1"/>
  <c r="Q181" i="1"/>
  <c r="R181" i="1"/>
  <c r="P181" i="1"/>
  <c r="Q177" i="1"/>
  <c r="R177" i="1"/>
  <c r="P177" i="1"/>
  <c r="Q173" i="1"/>
  <c r="R173" i="1"/>
  <c r="P173" i="1"/>
  <c r="Q169" i="1"/>
  <c r="R169" i="1"/>
  <c r="P169" i="1"/>
  <c r="Q165" i="1"/>
  <c r="R165" i="1"/>
  <c r="P165" i="1"/>
  <c r="Q161" i="1"/>
  <c r="R161" i="1"/>
  <c r="P161" i="1"/>
  <c r="Q157" i="1"/>
  <c r="R157" i="1"/>
  <c r="P157" i="1"/>
  <c r="Q153" i="1"/>
  <c r="R153" i="1"/>
  <c r="P153" i="1"/>
  <c r="Q149" i="1"/>
  <c r="R149" i="1"/>
  <c r="P149" i="1"/>
  <c r="Q145" i="1"/>
  <c r="R145" i="1"/>
  <c r="P145" i="1"/>
  <c r="Q141" i="1"/>
  <c r="R141" i="1"/>
  <c r="P141" i="1"/>
  <c r="Q137" i="1"/>
  <c r="R137" i="1"/>
  <c r="P137" i="1"/>
  <c r="Q133" i="1"/>
  <c r="R133" i="1"/>
  <c r="P133" i="1"/>
  <c r="Q129" i="1"/>
  <c r="R129" i="1"/>
  <c r="P129" i="1"/>
  <c r="Q125" i="1"/>
  <c r="R125" i="1"/>
  <c r="P125" i="1"/>
  <c r="P121" i="1"/>
  <c r="Q121" i="1"/>
  <c r="R121" i="1"/>
  <c r="P117" i="1"/>
  <c r="Q117" i="1"/>
  <c r="R117" i="1"/>
  <c r="P113" i="1"/>
  <c r="Q113" i="1"/>
  <c r="R113" i="1"/>
  <c r="P109" i="1"/>
  <c r="Q109" i="1"/>
  <c r="R109" i="1"/>
  <c r="P105" i="1"/>
  <c r="Q105" i="1"/>
  <c r="R105" i="1"/>
  <c r="P101" i="1"/>
  <c r="Q101" i="1"/>
  <c r="R101" i="1"/>
  <c r="P97" i="1"/>
  <c r="Q97" i="1"/>
  <c r="R97" i="1"/>
  <c r="P93" i="1"/>
  <c r="Q93" i="1"/>
  <c r="R93" i="1"/>
  <c r="P89" i="1"/>
  <c r="Q89" i="1"/>
  <c r="R89" i="1"/>
  <c r="P85" i="1"/>
  <c r="Q85" i="1"/>
  <c r="R85" i="1"/>
  <c r="P81" i="1"/>
  <c r="Q81" i="1"/>
  <c r="R81" i="1"/>
  <c r="P77" i="1"/>
  <c r="Q77" i="1"/>
  <c r="R77" i="1"/>
  <c r="P73" i="1"/>
  <c r="Q73" i="1"/>
  <c r="R73" i="1"/>
  <c r="P69" i="1"/>
  <c r="Q69" i="1"/>
  <c r="R69" i="1"/>
  <c r="P65" i="1"/>
  <c r="Q65" i="1"/>
  <c r="R65" i="1"/>
  <c r="P61" i="1"/>
  <c r="Q61" i="1"/>
  <c r="R61" i="1"/>
  <c r="P57" i="1"/>
  <c r="Q57" i="1"/>
  <c r="R57" i="1"/>
  <c r="P53" i="1"/>
  <c r="Q53" i="1"/>
  <c r="R53" i="1"/>
  <c r="P49" i="1"/>
  <c r="Q49" i="1"/>
  <c r="R49" i="1"/>
  <c r="P45" i="1"/>
  <c r="Q45" i="1"/>
  <c r="R45" i="1"/>
  <c r="P41" i="1"/>
  <c r="Q41" i="1"/>
  <c r="R41" i="1"/>
  <c r="P37" i="1"/>
  <c r="Q37" i="1"/>
  <c r="R37" i="1"/>
  <c r="P33" i="1"/>
  <c r="Q33" i="1"/>
  <c r="R33" i="1"/>
  <c r="P29" i="1"/>
  <c r="Q29" i="1"/>
  <c r="R29" i="1"/>
  <c r="P25" i="1"/>
  <c r="Q25" i="1"/>
  <c r="R25" i="1"/>
  <c r="P21" i="1"/>
  <c r="Q21" i="1"/>
  <c r="R21" i="1"/>
  <c r="P13" i="1"/>
  <c r="Q13" i="1"/>
  <c r="R13" i="1"/>
  <c r="II244" i="1"/>
  <c r="H186" i="1"/>
  <c r="H122" i="1"/>
  <c r="P204" i="1"/>
  <c r="R204" i="1"/>
  <c r="P200" i="1"/>
  <c r="R200" i="1"/>
  <c r="P196" i="1"/>
  <c r="R196" i="1"/>
  <c r="P192" i="1"/>
  <c r="R192" i="1"/>
  <c r="P188" i="1"/>
  <c r="Q188" i="1"/>
  <c r="R188" i="1"/>
  <c r="P184" i="1"/>
  <c r="Q184" i="1"/>
  <c r="R184" i="1"/>
  <c r="P180" i="1"/>
  <c r="Q180" i="1"/>
  <c r="R180" i="1"/>
  <c r="P176" i="1"/>
  <c r="Q176" i="1"/>
  <c r="R176" i="1"/>
  <c r="P172" i="1"/>
  <c r="Q172" i="1"/>
  <c r="R172" i="1"/>
  <c r="P168" i="1"/>
  <c r="Q168" i="1"/>
  <c r="R168" i="1"/>
  <c r="P164" i="1"/>
  <c r="Q164" i="1"/>
  <c r="R164" i="1"/>
  <c r="P160" i="1"/>
  <c r="Q160" i="1"/>
  <c r="R160" i="1"/>
  <c r="P156" i="1"/>
  <c r="Q156" i="1"/>
  <c r="R156" i="1"/>
  <c r="P152" i="1"/>
  <c r="Q152" i="1"/>
  <c r="R152" i="1"/>
  <c r="P148" i="1"/>
  <c r="Q148" i="1"/>
  <c r="R148" i="1"/>
  <c r="P144" i="1"/>
  <c r="Q144" i="1"/>
  <c r="R144" i="1"/>
  <c r="P140" i="1"/>
  <c r="Q140" i="1"/>
  <c r="R140" i="1"/>
  <c r="P136" i="1"/>
  <c r="Q136" i="1"/>
  <c r="R136" i="1"/>
  <c r="P132" i="1"/>
  <c r="Q132" i="1"/>
  <c r="R132" i="1"/>
  <c r="P128" i="1"/>
  <c r="Q128" i="1"/>
  <c r="R128" i="1"/>
  <c r="P124" i="1"/>
  <c r="Q124" i="1"/>
  <c r="R124" i="1"/>
  <c r="P120" i="1"/>
  <c r="Q120" i="1"/>
  <c r="R120" i="1"/>
  <c r="P116" i="1"/>
  <c r="Q116" i="1"/>
  <c r="R116" i="1"/>
  <c r="P112" i="1"/>
  <c r="Q112" i="1"/>
  <c r="R112" i="1"/>
  <c r="P108" i="1"/>
  <c r="Q108" i="1"/>
  <c r="P104" i="1"/>
  <c r="Q104" i="1"/>
  <c r="R104" i="1"/>
  <c r="P100" i="1"/>
  <c r="Q100" i="1"/>
  <c r="R100" i="1"/>
  <c r="P96" i="1"/>
  <c r="Q96" i="1"/>
  <c r="R96" i="1"/>
  <c r="P92" i="1"/>
  <c r="Q92" i="1"/>
  <c r="P88" i="1"/>
  <c r="Q88" i="1"/>
  <c r="R88" i="1"/>
  <c r="P84" i="1"/>
  <c r="Q84" i="1"/>
  <c r="R84" i="1"/>
  <c r="P80" i="1"/>
  <c r="Q80" i="1"/>
  <c r="R80" i="1"/>
  <c r="P76" i="1"/>
  <c r="Q76" i="1"/>
  <c r="P72" i="1"/>
  <c r="Q72" i="1"/>
  <c r="R72" i="1"/>
  <c r="P68" i="1"/>
  <c r="Q68" i="1"/>
  <c r="R68" i="1"/>
  <c r="P64" i="1"/>
  <c r="Q64" i="1"/>
  <c r="R64" i="1"/>
  <c r="P60" i="1"/>
  <c r="Q60" i="1"/>
  <c r="P56" i="1"/>
  <c r="Q56" i="1"/>
  <c r="R56" i="1"/>
  <c r="P52" i="1"/>
  <c r="Q52" i="1"/>
  <c r="R52" i="1"/>
  <c r="P48" i="1"/>
  <c r="Q48" i="1"/>
  <c r="R48" i="1"/>
  <c r="P44" i="1"/>
  <c r="Q44" i="1"/>
  <c r="P40" i="1"/>
  <c r="Q40" i="1"/>
  <c r="R40" i="1"/>
  <c r="P36" i="1"/>
  <c r="Q36" i="1"/>
  <c r="R36" i="1"/>
  <c r="P32" i="1"/>
  <c r="Q32" i="1"/>
  <c r="R32" i="1"/>
  <c r="P28" i="1"/>
  <c r="Q28" i="1"/>
  <c r="P24" i="1"/>
  <c r="Q24" i="1"/>
  <c r="R24" i="1"/>
  <c r="P20" i="1"/>
  <c r="Q20" i="1"/>
  <c r="R20" i="1"/>
  <c r="P16" i="1"/>
  <c r="Q16" i="1"/>
  <c r="R16" i="1"/>
  <c r="P12" i="1"/>
  <c r="Q12" i="1"/>
  <c r="R8" i="1"/>
  <c r="R242" i="1"/>
  <c r="P240" i="1"/>
  <c r="R238" i="1"/>
  <c r="P236" i="1"/>
  <c r="R234" i="1"/>
  <c r="P232" i="1"/>
  <c r="R230" i="1"/>
  <c r="P228" i="1"/>
  <c r="R226" i="1"/>
  <c r="P224" i="1"/>
  <c r="R222" i="1"/>
  <c r="P220" i="1"/>
  <c r="R218" i="1"/>
  <c r="P216" i="1"/>
  <c r="R214" i="1"/>
  <c r="P212" i="1"/>
  <c r="R210" i="1"/>
  <c r="R207" i="1"/>
  <c r="R199" i="1"/>
  <c r="R76" i="1"/>
  <c r="R12" i="1"/>
  <c r="P17" i="1"/>
  <c r="Q17" i="1"/>
  <c r="R17" i="1"/>
  <c r="G118" i="1"/>
  <c r="H234" i="1"/>
  <c r="H170" i="1"/>
  <c r="P191" i="1"/>
  <c r="Q191" i="1"/>
  <c r="P187" i="1"/>
  <c r="Q187" i="1"/>
  <c r="P183" i="1"/>
  <c r="Q183" i="1"/>
  <c r="P179" i="1"/>
  <c r="Q179" i="1"/>
  <c r="P175" i="1"/>
  <c r="Q175" i="1"/>
  <c r="P171" i="1"/>
  <c r="Q171" i="1"/>
  <c r="P167" i="1"/>
  <c r="Q167" i="1"/>
  <c r="P163" i="1"/>
  <c r="Q163" i="1"/>
  <c r="P159" i="1"/>
  <c r="Q159" i="1"/>
  <c r="P155" i="1"/>
  <c r="Q155" i="1"/>
  <c r="P151" i="1"/>
  <c r="Q151" i="1"/>
  <c r="P147" i="1"/>
  <c r="Q147" i="1"/>
  <c r="P143" i="1"/>
  <c r="Q143" i="1"/>
  <c r="P139" i="1"/>
  <c r="Q139" i="1"/>
  <c r="P135" i="1"/>
  <c r="Q135" i="1"/>
  <c r="P131" i="1"/>
  <c r="Q131" i="1"/>
  <c r="P127" i="1"/>
  <c r="Q127" i="1"/>
  <c r="P123" i="1"/>
  <c r="Q123" i="1"/>
  <c r="R119" i="1"/>
  <c r="P119" i="1"/>
  <c r="R115" i="1"/>
  <c r="P115" i="1"/>
  <c r="Q115" i="1"/>
  <c r="R111" i="1"/>
  <c r="P111" i="1"/>
  <c r="Q111" i="1"/>
  <c r="R107" i="1"/>
  <c r="P107" i="1"/>
  <c r="Q107" i="1"/>
  <c r="R103" i="1"/>
  <c r="P103" i="1"/>
  <c r="R99" i="1"/>
  <c r="P99" i="1"/>
  <c r="Q99" i="1"/>
  <c r="R95" i="1"/>
  <c r="P95" i="1"/>
  <c r="Q95" i="1"/>
  <c r="R91" i="1"/>
  <c r="P91" i="1"/>
  <c r="Q91" i="1"/>
  <c r="R87" i="1"/>
  <c r="P87" i="1"/>
  <c r="R83" i="1"/>
  <c r="P83" i="1"/>
  <c r="Q83" i="1"/>
  <c r="R79" i="1"/>
  <c r="P79" i="1"/>
  <c r="Q79" i="1"/>
  <c r="R75" i="1"/>
  <c r="P75" i="1"/>
  <c r="Q75" i="1"/>
  <c r="R71" i="1"/>
  <c r="P71" i="1"/>
  <c r="R67" i="1"/>
  <c r="P67" i="1"/>
  <c r="Q67" i="1"/>
  <c r="R63" i="1"/>
  <c r="P63" i="1"/>
  <c r="Q63" i="1"/>
  <c r="R59" i="1"/>
  <c r="P59" i="1"/>
  <c r="Q59" i="1"/>
  <c r="R55" i="1"/>
  <c r="P55" i="1"/>
  <c r="R51" i="1"/>
  <c r="P51" i="1"/>
  <c r="Q51" i="1"/>
  <c r="R47" i="1"/>
  <c r="P47" i="1"/>
  <c r="Q47" i="1"/>
  <c r="R43" i="1"/>
  <c r="P43" i="1"/>
  <c r="Q43" i="1"/>
  <c r="R39" i="1"/>
  <c r="P39" i="1"/>
  <c r="R35" i="1"/>
  <c r="P35" i="1"/>
  <c r="Q35" i="1"/>
  <c r="R31" i="1"/>
  <c r="P31" i="1"/>
  <c r="Q31" i="1"/>
  <c r="R27" i="1"/>
  <c r="P27" i="1"/>
  <c r="Q27" i="1"/>
  <c r="R23" i="1"/>
  <c r="P23" i="1"/>
  <c r="R19" i="1"/>
  <c r="P19" i="1"/>
  <c r="Q19" i="1"/>
  <c r="R15" i="1"/>
  <c r="P15" i="1"/>
  <c r="Q15" i="1"/>
  <c r="R9" i="1"/>
  <c r="P9" i="1"/>
  <c r="Q9" i="1"/>
  <c r="R243" i="1"/>
  <c r="Q242" i="1"/>
  <c r="R239" i="1"/>
  <c r="Q238" i="1"/>
  <c r="R235" i="1"/>
  <c r="Q234" i="1"/>
  <c r="R231" i="1"/>
  <c r="Q230" i="1"/>
  <c r="R227" i="1"/>
  <c r="Q226" i="1"/>
  <c r="R223" i="1"/>
  <c r="Q222" i="1"/>
  <c r="R219" i="1"/>
  <c r="Q218" i="1"/>
  <c r="R215" i="1"/>
  <c r="Q214" i="1"/>
  <c r="R211" i="1"/>
  <c r="Q210" i="1"/>
  <c r="P207" i="1"/>
  <c r="Q204" i="1"/>
  <c r="P199" i="1"/>
  <c r="Q196" i="1"/>
  <c r="R179" i="1"/>
  <c r="R163" i="1"/>
  <c r="R147" i="1"/>
  <c r="R131" i="1"/>
  <c r="R92" i="1"/>
  <c r="Q71" i="1"/>
  <c r="R28" i="1"/>
  <c r="H218" i="1"/>
  <c r="H154" i="1"/>
  <c r="I224" i="1"/>
  <c r="R206" i="1"/>
  <c r="P206" i="1"/>
  <c r="R202" i="1"/>
  <c r="P202" i="1"/>
  <c r="R198" i="1"/>
  <c r="P198" i="1"/>
  <c r="R194" i="1"/>
  <c r="P194" i="1"/>
  <c r="R190" i="1"/>
  <c r="P190" i="1"/>
  <c r="R186" i="1"/>
  <c r="P186" i="1"/>
  <c r="R182" i="1"/>
  <c r="P182" i="1"/>
  <c r="R178" i="1"/>
  <c r="P178" i="1"/>
  <c r="R174" i="1"/>
  <c r="P174" i="1"/>
  <c r="R170" i="1"/>
  <c r="P170" i="1"/>
  <c r="R166" i="1"/>
  <c r="P166" i="1"/>
  <c r="R162" i="1"/>
  <c r="P162" i="1"/>
  <c r="R158" i="1"/>
  <c r="P158" i="1"/>
  <c r="R154" i="1"/>
  <c r="P154" i="1"/>
  <c r="R150" i="1"/>
  <c r="P150" i="1"/>
  <c r="R146" i="1"/>
  <c r="P146" i="1"/>
  <c r="R142" i="1"/>
  <c r="P142" i="1"/>
  <c r="R138" i="1"/>
  <c r="P138" i="1"/>
  <c r="R134" i="1"/>
  <c r="P134" i="1"/>
  <c r="R130" i="1"/>
  <c r="P130" i="1"/>
  <c r="R126" i="1"/>
  <c r="P126" i="1"/>
  <c r="Q122" i="1"/>
  <c r="R122" i="1"/>
  <c r="P122" i="1"/>
  <c r="Q118" i="1"/>
  <c r="R118" i="1"/>
  <c r="P118" i="1"/>
  <c r="Q114" i="1"/>
  <c r="R114" i="1"/>
  <c r="Q110" i="1"/>
  <c r="R110" i="1"/>
  <c r="P110" i="1"/>
  <c r="Q106" i="1"/>
  <c r="R106" i="1"/>
  <c r="P106" i="1"/>
  <c r="Q102" i="1"/>
  <c r="R102" i="1"/>
  <c r="P102" i="1"/>
  <c r="Q98" i="1"/>
  <c r="R98" i="1"/>
  <c r="Q94" i="1"/>
  <c r="R94" i="1"/>
  <c r="P94" i="1"/>
  <c r="Q90" i="1"/>
  <c r="R90" i="1"/>
  <c r="P90" i="1"/>
  <c r="Q86" i="1"/>
  <c r="R86" i="1"/>
  <c r="P86" i="1"/>
  <c r="Q82" i="1"/>
  <c r="R82" i="1"/>
  <c r="Q78" i="1"/>
  <c r="R78" i="1"/>
  <c r="P78" i="1"/>
  <c r="Q74" i="1"/>
  <c r="R74" i="1"/>
  <c r="P74" i="1"/>
  <c r="Q70" i="1"/>
  <c r="R70" i="1"/>
  <c r="P70" i="1"/>
  <c r="Q66" i="1"/>
  <c r="R66" i="1"/>
  <c r="Q62" i="1"/>
  <c r="R62" i="1"/>
  <c r="P62" i="1"/>
  <c r="Q58" i="1"/>
  <c r="R58" i="1"/>
  <c r="P58" i="1"/>
  <c r="Q54" i="1"/>
  <c r="R54" i="1"/>
  <c r="P54" i="1"/>
  <c r="Q50" i="1"/>
  <c r="R50" i="1"/>
  <c r="Q46" i="1"/>
  <c r="R46" i="1"/>
  <c r="P46" i="1"/>
  <c r="Q42" i="1"/>
  <c r="R42" i="1"/>
  <c r="P42" i="1"/>
  <c r="Q38" i="1"/>
  <c r="R38" i="1"/>
  <c r="P38" i="1"/>
  <c r="Q34" i="1"/>
  <c r="R34" i="1"/>
  <c r="Q30" i="1"/>
  <c r="R30" i="1"/>
  <c r="P30" i="1"/>
  <c r="Q26" i="1"/>
  <c r="R26" i="1"/>
  <c r="P26" i="1"/>
  <c r="Q22" i="1"/>
  <c r="R22" i="1"/>
  <c r="P22" i="1"/>
  <c r="Q18" i="1"/>
  <c r="R18" i="1"/>
  <c r="Q14" i="1"/>
  <c r="R14" i="1"/>
  <c r="P14" i="1"/>
  <c r="R208" i="1"/>
  <c r="Q206" i="1"/>
  <c r="R203" i="1"/>
  <c r="Q198" i="1"/>
  <c r="R195" i="1"/>
  <c r="R183" i="1"/>
  <c r="Q178" i="1"/>
  <c r="R167" i="1"/>
  <c r="Q162" i="1"/>
  <c r="R151" i="1"/>
  <c r="Q146" i="1"/>
  <c r="R135" i="1"/>
  <c r="Q130" i="1"/>
  <c r="R108" i="1"/>
  <c r="Q87" i="1"/>
  <c r="P66" i="1"/>
  <c r="R44" i="1"/>
  <c r="Q23" i="1"/>
  <c r="I237" i="1"/>
  <c r="H237" i="1"/>
  <c r="I225" i="1"/>
  <c r="H225" i="1"/>
  <c r="I209" i="1"/>
  <c r="H209" i="1"/>
  <c r="I193" i="1"/>
  <c r="H193" i="1"/>
  <c r="I181" i="1"/>
  <c r="H181" i="1"/>
  <c r="I169" i="1"/>
  <c r="H169" i="1"/>
  <c r="I153" i="1"/>
  <c r="H153" i="1"/>
  <c r="I141" i="1"/>
  <c r="H141" i="1"/>
  <c r="I125" i="1"/>
  <c r="H125" i="1"/>
  <c r="I113" i="1"/>
  <c r="H113" i="1"/>
  <c r="I101" i="1"/>
  <c r="H101" i="1"/>
  <c r="G101" i="1"/>
  <c r="I85" i="1"/>
  <c r="H85" i="1"/>
  <c r="G85" i="1"/>
  <c r="I73" i="1"/>
  <c r="H73" i="1"/>
  <c r="G73" i="1"/>
  <c r="I61" i="1"/>
  <c r="H61" i="1"/>
  <c r="G61" i="1"/>
  <c r="I45" i="1"/>
  <c r="H45" i="1"/>
  <c r="G45" i="1"/>
  <c r="I33" i="1"/>
  <c r="H33" i="1"/>
  <c r="G33" i="1"/>
  <c r="I21" i="1"/>
  <c r="H21" i="1"/>
  <c r="G21" i="1"/>
  <c r="G113" i="1"/>
  <c r="I8" i="1"/>
  <c r="H8" i="1"/>
  <c r="H236" i="1"/>
  <c r="I236" i="1"/>
  <c r="I232" i="1"/>
  <c r="H232" i="1"/>
  <c r="I228" i="1"/>
  <c r="H228" i="1"/>
  <c r="H220" i="1"/>
  <c r="I220" i="1"/>
  <c r="I216" i="1"/>
  <c r="H216" i="1"/>
  <c r="I212" i="1"/>
  <c r="H212" i="1"/>
  <c r="H204" i="1"/>
  <c r="I204" i="1"/>
  <c r="I200" i="1"/>
  <c r="H200" i="1"/>
  <c r="I196" i="1"/>
  <c r="H196" i="1"/>
  <c r="H188" i="1"/>
  <c r="I188" i="1"/>
  <c r="I184" i="1"/>
  <c r="H184" i="1"/>
  <c r="I180" i="1"/>
  <c r="H180" i="1"/>
  <c r="H172" i="1"/>
  <c r="I172" i="1"/>
  <c r="I168" i="1"/>
  <c r="H168" i="1"/>
  <c r="I164" i="1"/>
  <c r="H164" i="1"/>
  <c r="H156" i="1"/>
  <c r="I156" i="1"/>
  <c r="I152" i="1"/>
  <c r="H152" i="1"/>
  <c r="I148" i="1"/>
  <c r="H148" i="1"/>
  <c r="H140" i="1"/>
  <c r="I140" i="1"/>
  <c r="I136" i="1"/>
  <c r="H136" i="1"/>
  <c r="I132" i="1"/>
  <c r="H132" i="1"/>
  <c r="H124" i="1"/>
  <c r="I124" i="1"/>
  <c r="I120" i="1"/>
  <c r="H120" i="1"/>
  <c r="G120" i="1"/>
  <c r="I116" i="1"/>
  <c r="H116" i="1"/>
  <c r="G116" i="1"/>
  <c r="G112" i="1"/>
  <c r="H112" i="1"/>
  <c r="G108" i="1"/>
  <c r="I108" i="1"/>
  <c r="H104" i="1"/>
  <c r="I104" i="1"/>
  <c r="G104" i="1"/>
  <c r="I100" i="1"/>
  <c r="H100" i="1"/>
  <c r="G100" i="1"/>
  <c r="G96" i="1"/>
  <c r="H96" i="1"/>
  <c r="G92" i="1"/>
  <c r="I92" i="1"/>
  <c r="H88" i="1"/>
  <c r="I88" i="1"/>
  <c r="G88" i="1"/>
  <c r="I84" i="1"/>
  <c r="H84" i="1"/>
  <c r="G84" i="1"/>
  <c r="H80" i="1"/>
  <c r="G80" i="1"/>
  <c r="G76" i="1"/>
  <c r="I76" i="1"/>
  <c r="I72" i="1"/>
  <c r="G72" i="1"/>
  <c r="H72" i="1"/>
  <c r="I68" i="1"/>
  <c r="H68" i="1"/>
  <c r="G68" i="1"/>
  <c r="H64" i="1"/>
  <c r="G64" i="1"/>
  <c r="G60" i="1"/>
  <c r="I60" i="1"/>
  <c r="I56" i="1"/>
  <c r="G56" i="1"/>
  <c r="H56" i="1"/>
  <c r="I52" i="1"/>
  <c r="H52" i="1"/>
  <c r="G52" i="1"/>
  <c r="H48" i="1"/>
  <c r="G48" i="1"/>
  <c r="G44" i="1"/>
  <c r="I44" i="1"/>
  <c r="I40" i="1"/>
  <c r="G40" i="1"/>
  <c r="H40" i="1"/>
  <c r="I36" i="1"/>
  <c r="H36" i="1"/>
  <c r="G36" i="1"/>
  <c r="H32" i="1"/>
  <c r="G32" i="1"/>
  <c r="G28" i="1"/>
  <c r="I28" i="1"/>
  <c r="I24" i="1"/>
  <c r="G24" i="1"/>
  <c r="H24" i="1"/>
  <c r="I20" i="1"/>
  <c r="H20" i="1"/>
  <c r="G20" i="1"/>
  <c r="H16" i="1"/>
  <c r="G16" i="1"/>
  <c r="G12" i="1"/>
  <c r="I12" i="1"/>
  <c r="G242" i="1"/>
  <c r="G238" i="1"/>
  <c r="G234" i="1"/>
  <c r="G230" i="1"/>
  <c r="G226" i="1"/>
  <c r="G222" i="1"/>
  <c r="G218" i="1"/>
  <c r="G214" i="1"/>
  <c r="G210" i="1"/>
  <c r="G206" i="1"/>
  <c r="G202" i="1"/>
  <c r="G198" i="1"/>
  <c r="G194" i="1"/>
  <c r="G190" i="1"/>
  <c r="G186" i="1"/>
  <c r="G182" i="1"/>
  <c r="G178" i="1"/>
  <c r="G174" i="1"/>
  <c r="G170" i="1"/>
  <c r="G166" i="1"/>
  <c r="G162" i="1"/>
  <c r="G158" i="1"/>
  <c r="G154" i="1"/>
  <c r="G150" i="1"/>
  <c r="G146" i="1"/>
  <c r="G142" i="1"/>
  <c r="G138" i="1"/>
  <c r="G134" i="1"/>
  <c r="G130" i="1"/>
  <c r="G126" i="1"/>
  <c r="G122" i="1"/>
  <c r="H230" i="1"/>
  <c r="H214" i="1"/>
  <c r="H198" i="1"/>
  <c r="H182" i="1"/>
  <c r="H166" i="1"/>
  <c r="H150" i="1"/>
  <c r="H134" i="1"/>
  <c r="H118" i="1"/>
  <c r="H98" i="1"/>
  <c r="H60" i="1"/>
  <c r="I208" i="1"/>
  <c r="I144" i="1"/>
  <c r="I80" i="1"/>
  <c r="I16" i="1"/>
  <c r="I229" i="1"/>
  <c r="H229" i="1"/>
  <c r="I213" i="1"/>
  <c r="H213" i="1"/>
  <c r="I201" i="1"/>
  <c r="H201" i="1"/>
  <c r="I185" i="1"/>
  <c r="H185" i="1"/>
  <c r="I173" i="1"/>
  <c r="H173" i="1"/>
  <c r="I161" i="1"/>
  <c r="H161" i="1"/>
  <c r="I145" i="1"/>
  <c r="H145" i="1"/>
  <c r="I133" i="1"/>
  <c r="H133" i="1"/>
  <c r="I121" i="1"/>
  <c r="H121" i="1"/>
  <c r="I105" i="1"/>
  <c r="H105" i="1"/>
  <c r="I93" i="1"/>
  <c r="H93" i="1"/>
  <c r="G93" i="1"/>
  <c r="I81" i="1"/>
  <c r="H81" i="1"/>
  <c r="G81" i="1"/>
  <c r="I65" i="1"/>
  <c r="H65" i="1"/>
  <c r="G65" i="1"/>
  <c r="I53" i="1"/>
  <c r="H53" i="1"/>
  <c r="G53" i="1"/>
  <c r="I41" i="1"/>
  <c r="H41" i="1"/>
  <c r="G41" i="1"/>
  <c r="I25" i="1"/>
  <c r="H25" i="1"/>
  <c r="G25" i="1"/>
  <c r="I13" i="1"/>
  <c r="H13" i="1"/>
  <c r="G13" i="1"/>
  <c r="G105" i="1"/>
  <c r="I243" i="1"/>
  <c r="H243" i="1"/>
  <c r="I239" i="1"/>
  <c r="H239" i="1"/>
  <c r="I235" i="1"/>
  <c r="H235" i="1"/>
  <c r="I231" i="1"/>
  <c r="H231" i="1"/>
  <c r="I227" i="1"/>
  <c r="H227" i="1"/>
  <c r="I223" i="1"/>
  <c r="H223" i="1"/>
  <c r="I219" i="1"/>
  <c r="H219" i="1"/>
  <c r="I215" i="1"/>
  <c r="H215" i="1"/>
  <c r="I211" i="1"/>
  <c r="H211" i="1"/>
  <c r="I207" i="1"/>
  <c r="H207" i="1"/>
  <c r="I203" i="1"/>
  <c r="H203" i="1"/>
  <c r="I199" i="1"/>
  <c r="H199" i="1"/>
  <c r="I195" i="1"/>
  <c r="H195" i="1"/>
  <c r="I191" i="1"/>
  <c r="H191" i="1"/>
  <c r="I187" i="1"/>
  <c r="H187" i="1"/>
  <c r="I183" i="1"/>
  <c r="H183" i="1"/>
  <c r="I179" i="1"/>
  <c r="H179" i="1"/>
  <c r="I175" i="1"/>
  <c r="H175" i="1"/>
  <c r="I171" i="1"/>
  <c r="H171" i="1"/>
  <c r="I167" i="1"/>
  <c r="H167" i="1"/>
  <c r="I163" i="1"/>
  <c r="H163" i="1"/>
  <c r="I159" i="1"/>
  <c r="H159" i="1"/>
  <c r="I155" i="1"/>
  <c r="H155" i="1"/>
  <c r="I151" i="1"/>
  <c r="H151" i="1"/>
  <c r="I147" i="1"/>
  <c r="H147" i="1"/>
  <c r="I143" i="1"/>
  <c r="H143" i="1"/>
  <c r="I139" i="1"/>
  <c r="H139" i="1"/>
  <c r="I135" i="1"/>
  <c r="H135" i="1"/>
  <c r="I131" i="1"/>
  <c r="H131" i="1"/>
  <c r="I127" i="1"/>
  <c r="H127" i="1"/>
  <c r="I123" i="1"/>
  <c r="H123" i="1"/>
  <c r="I119" i="1"/>
  <c r="H119" i="1"/>
  <c r="I115" i="1"/>
  <c r="H115" i="1"/>
  <c r="I111" i="1"/>
  <c r="G111" i="1"/>
  <c r="H111" i="1"/>
  <c r="I107" i="1"/>
  <c r="G107" i="1"/>
  <c r="H107" i="1"/>
  <c r="I103" i="1"/>
  <c r="G103" i="1"/>
  <c r="I99" i="1"/>
  <c r="H99" i="1"/>
  <c r="G99" i="1"/>
  <c r="I95" i="1"/>
  <c r="G95" i="1"/>
  <c r="H95" i="1"/>
  <c r="I91" i="1"/>
  <c r="G91" i="1"/>
  <c r="H91" i="1"/>
  <c r="I87" i="1"/>
  <c r="G87" i="1"/>
  <c r="I83" i="1"/>
  <c r="H83" i="1"/>
  <c r="G83" i="1"/>
  <c r="I79" i="1"/>
  <c r="H79" i="1"/>
  <c r="G79" i="1"/>
  <c r="I75" i="1"/>
  <c r="H75" i="1"/>
  <c r="G75" i="1"/>
  <c r="I71" i="1"/>
  <c r="H71" i="1"/>
  <c r="G71" i="1"/>
  <c r="I67" i="1"/>
  <c r="H67" i="1"/>
  <c r="G67" i="1"/>
  <c r="I63" i="1"/>
  <c r="H63" i="1"/>
  <c r="G63" i="1"/>
  <c r="I59" i="1"/>
  <c r="H59" i="1"/>
  <c r="G59" i="1"/>
  <c r="I55" i="1"/>
  <c r="H55" i="1"/>
  <c r="G55" i="1"/>
  <c r="I51" i="1"/>
  <c r="H51" i="1"/>
  <c r="G51" i="1"/>
  <c r="I47" i="1"/>
  <c r="H47" i="1"/>
  <c r="G47" i="1"/>
  <c r="I43" i="1"/>
  <c r="H43" i="1"/>
  <c r="G43" i="1"/>
  <c r="I39" i="1"/>
  <c r="H39" i="1"/>
  <c r="G39" i="1"/>
  <c r="I35" i="1"/>
  <c r="H35" i="1"/>
  <c r="G35" i="1"/>
  <c r="I31" i="1"/>
  <c r="H31" i="1"/>
  <c r="G31" i="1"/>
  <c r="I27" i="1"/>
  <c r="H27" i="1"/>
  <c r="G27" i="1"/>
  <c r="I23" i="1"/>
  <c r="H23" i="1"/>
  <c r="G23" i="1"/>
  <c r="I19" i="1"/>
  <c r="H19" i="1"/>
  <c r="G19" i="1"/>
  <c r="I15" i="1"/>
  <c r="H15" i="1"/>
  <c r="G15" i="1"/>
  <c r="H9" i="1"/>
  <c r="I9" i="1"/>
  <c r="G9" i="1"/>
  <c r="G237" i="1"/>
  <c r="G229" i="1"/>
  <c r="G225" i="1"/>
  <c r="G213" i="1"/>
  <c r="G209" i="1"/>
  <c r="G201" i="1"/>
  <c r="G193" i="1"/>
  <c r="G185" i="1"/>
  <c r="G181" i="1"/>
  <c r="G173" i="1"/>
  <c r="G169" i="1"/>
  <c r="G161" i="1"/>
  <c r="G153" i="1"/>
  <c r="G145" i="1"/>
  <c r="G141" i="1"/>
  <c r="G133" i="1"/>
  <c r="G125" i="1"/>
  <c r="G121" i="1"/>
  <c r="G115" i="1"/>
  <c r="G98" i="1"/>
  <c r="H242" i="1"/>
  <c r="H226" i="1"/>
  <c r="H210" i="1"/>
  <c r="H194" i="1"/>
  <c r="H178" i="1"/>
  <c r="H162" i="1"/>
  <c r="H146" i="1"/>
  <c r="H130" i="1"/>
  <c r="H114" i="1"/>
  <c r="H92" i="1"/>
  <c r="H44" i="1"/>
  <c r="I192" i="1"/>
  <c r="I128" i="1"/>
  <c r="I64" i="1"/>
  <c r="I241" i="1"/>
  <c r="H241" i="1"/>
  <c r="I233" i="1"/>
  <c r="H233" i="1"/>
  <c r="I221" i="1"/>
  <c r="H221" i="1"/>
  <c r="I217" i="1"/>
  <c r="H217" i="1"/>
  <c r="I205" i="1"/>
  <c r="H205" i="1"/>
  <c r="I197" i="1"/>
  <c r="H197" i="1"/>
  <c r="I189" i="1"/>
  <c r="H189" i="1"/>
  <c r="I177" i="1"/>
  <c r="H177" i="1"/>
  <c r="I165" i="1"/>
  <c r="H165" i="1"/>
  <c r="I157" i="1"/>
  <c r="H157" i="1"/>
  <c r="I149" i="1"/>
  <c r="H149" i="1"/>
  <c r="I137" i="1"/>
  <c r="H137" i="1"/>
  <c r="I129" i="1"/>
  <c r="H129" i="1"/>
  <c r="I117" i="1"/>
  <c r="H117" i="1"/>
  <c r="I109" i="1"/>
  <c r="H109" i="1"/>
  <c r="I97" i="1"/>
  <c r="H97" i="1"/>
  <c r="G97" i="1"/>
  <c r="I89" i="1"/>
  <c r="H89" i="1"/>
  <c r="G89" i="1"/>
  <c r="I77" i="1"/>
  <c r="H77" i="1"/>
  <c r="G77" i="1"/>
  <c r="I69" i="1"/>
  <c r="H69" i="1"/>
  <c r="G69" i="1"/>
  <c r="I57" i="1"/>
  <c r="H57" i="1"/>
  <c r="G57" i="1"/>
  <c r="I49" i="1"/>
  <c r="H49" i="1"/>
  <c r="G49" i="1"/>
  <c r="I37" i="1"/>
  <c r="H37" i="1"/>
  <c r="G37" i="1"/>
  <c r="I29" i="1"/>
  <c r="H29" i="1"/>
  <c r="G29" i="1"/>
  <c r="I17" i="1"/>
  <c r="H17" i="1"/>
  <c r="G17" i="1"/>
  <c r="I110" i="1"/>
  <c r="H110" i="1"/>
  <c r="I106" i="1"/>
  <c r="H106" i="1"/>
  <c r="I102" i="1"/>
  <c r="H102" i="1"/>
  <c r="I94" i="1"/>
  <c r="H94" i="1"/>
  <c r="I90" i="1"/>
  <c r="H90" i="1"/>
  <c r="I86" i="1"/>
  <c r="H86" i="1"/>
  <c r="I82" i="1"/>
  <c r="H82" i="1"/>
  <c r="I78" i="1"/>
  <c r="H78" i="1"/>
  <c r="I74" i="1"/>
  <c r="H74" i="1"/>
  <c r="I70" i="1"/>
  <c r="H70" i="1"/>
  <c r="I66" i="1"/>
  <c r="H66" i="1"/>
  <c r="I62" i="1"/>
  <c r="H62" i="1"/>
  <c r="I58" i="1"/>
  <c r="H58" i="1"/>
  <c r="I54" i="1"/>
  <c r="H54" i="1"/>
  <c r="I50" i="1"/>
  <c r="H50" i="1"/>
  <c r="I46" i="1"/>
  <c r="H46" i="1"/>
  <c r="I42" i="1"/>
  <c r="H42" i="1"/>
  <c r="I38" i="1"/>
  <c r="H38" i="1"/>
  <c r="I34" i="1"/>
  <c r="H34" i="1"/>
  <c r="I30" i="1"/>
  <c r="H30" i="1"/>
  <c r="I26" i="1"/>
  <c r="H26" i="1"/>
  <c r="I22" i="1"/>
  <c r="H22" i="1"/>
  <c r="I18" i="1"/>
  <c r="H18" i="1"/>
  <c r="I14" i="1"/>
  <c r="H14" i="1"/>
  <c r="G8" i="1"/>
  <c r="G240" i="1"/>
  <c r="G236" i="1"/>
  <c r="G232" i="1"/>
  <c r="G228" i="1"/>
  <c r="G224" i="1"/>
  <c r="G220" i="1"/>
  <c r="G216" i="1"/>
  <c r="G212" i="1"/>
  <c r="G208" i="1"/>
  <c r="G204" i="1"/>
  <c r="G200" i="1"/>
  <c r="G196" i="1"/>
  <c r="G192" i="1"/>
  <c r="G188" i="1"/>
  <c r="G184" i="1"/>
  <c r="G180" i="1"/>
  <c r="G176" i="1"/>
  <c r="G172" i="1"/>
  <c r="G168" i="1"/>
  <c r="G164" i="1"/>
  <c r="G160" i="1"/>
  <c r="G156" i="1"/>
  <c r="G152" i="1"/>
  <c r="G148" i="1"/>
  <c r="G144" i="1"/>
  <c r="G140" i="1"/>
  <c r="G136" i="1"/>
  <c r="G132" i="1"/>
  <c r="G128" i="1"/>
  <c r="G124" i="1"/>
  <c r="G119" i="1"/>
  <c r="G114" i="1"/>
  <c r="G106" i="1"/>
  <c r="G94" i="1"/>
  <c r="G78" i="1"/>
  <c r="G62" i="1"/>
  <c r="G46" i="1"/>
  <c r="G30" i="1"/>
  <c r="G14" i="1"/>
  <c r="H238" i="1"/>
  <c r="H222" i="1"/>
  <c r="H206" i="1"/>
  <c r="H190" i="1"/>
  <c r="H174" i="1"/>
  <c r="H158" i="1"/>
  <c r="H142" i="1"/>
  <c r="H126" i="1"/>
  <c r="H108" i="1"/>
  <c r="H87" i="1"/>
  <c r="H28" i="1"/>
  <c r="I240" i="1"/>
  <c r="I176" i="1"/>
  <c r="I112" i="1"/>
  <c r="I48" i="1"/>
  <c r="HZ244" i="1"/>
  <c r="HP244" i="1"/>
  <c r="HY244" i="1"/>
  <c r="IH244" i="1"/>
  <c r="GX144" i="2"/>
  <c r="GG144" i="2"/>
  <c r="GP144" i="2"/>
  <c r="GF144" i="2"/>
  <c r="FX144" i="2"/>
  <c r="FM144" i="2"/>
  <c r="FV144" i="2"/>
  <c r="FW144" i="2"/>
  <c r="FN144" i="2"/>
  <c r="FO144" i="2"/>
  <c r="FF144" i="2"/>
  <c r="FE144" i="2"/>
  <c r="EV144" i="2"/>
  <c r="EW144" i="2"/>
  <c r="C151" i="2" s="1"/>
  <c r="EM144" i="2"/>
  <c r="EN144" i="2"/>
  <c r="ED144" i="2"/>
  <c r="EE144" i="2"/>
  <c r="DU144" i="2"/>
  <c r="DV144" i="2"/>
  <c r="DL144" i="2"/>
  <c r="DM144" i="2"/>
  <c r="DC144" i="2"/>
  <c r="DD144" i="2"/>
  <c r="CT144" i="2"/>
  <c r="CU144" i="2"/>
  <c r="CK144" i="2"/>
  <c r="CL144" i="2"/>
  <c r="CB144" i="2"/>
  <c r="CC144" i="2"/>
  <c r="BS144" i="2"/>
  <c r="BT144" i="2"/>
  <c r="BJ144" i="2"/>
  <c r="BK144" i="2"/>
  <c r="BA144" i="2"/>
  <c r="BB144" i="2"/>
  <c r="AR144" i="2"/>
  <c r="AS144" i="2"/>
  <c r="AI144" i="2"/>
  <c r="AJ144" i="2"/>
  <c r="Z144" i="2"/>
  <c r="AA144" i="2"/>
  <c r="Q144" i="2"/>
  <c r="R144" i="2"/>
  <c r="H144" i="2"/>
  <c r="I144" i="2"/>
  <c r="HQ244" i="1"/>
  <c r="HH244" i="1"/>
  <c r="HG244" i="1"/>
  <c r="GY244" i="1"/>
  <c r="GX244" i="1"/>
  <c r="GO244" i="1"/>
  <c r="GP244" i="1"/>
  <c r="GF244" i="1"/>
  <c r="FW244" i="1"/>
  <c r="FX244" i="1"/>
  <c r="FN244" i="1"/>
  <c r="FO244" i="1"/>
  <c r="FE244" i="1"/>
  <c r="FF244" i="1"/>
  <c r="IM205" i="1" l="1"/>
  <c r="IM146" i="1"/>
  <c r="IM234" i="1"/>
  <c r="IM151" i="1"/>
  <c r="IM187" i="1"/>
  <c r="IM235" i="1"/>
  <c r="IM34" i="1"/>
  <c r="IM142" i="1"/>
  <c r="IM194" i="1"/>
  <c r="IM183" i="1"/>
  <c r="IM227" i="1"/>
  <c r="IM160" i="1"/>
  <c r="IM224" i="1"/>
  <c r="IM149" i="1"/>
  <c r="IM217" i="1"/>
  <c r="IM98" i="1"/>
  <c r="IM150" i="1"/>
  <c r="IM198" i="1"/>
  <c r="IM242" i="1"/>
  <c r="IM167" i="1"/>
  <c r="IM219" i="1"/>
  <c r="IM220" i="1"/>
  <c r="IM212" i="1"/>
  <c r="IM55" i="1"/>
  <c r="IM216" i="1"/>
  <c r="IM124" i="1"/>
  <c r="IM164" i="1"/>
  <c r="IM188" i="1"/>
  <c r="IM145" i="1"/>
  <c r="IM225" i="1"/>
  <c r="IM75" i="1"/>
  <c r="IM148" i="1"/>
  <c r="IM23" i="1"/>
  <c r="IM209" i="1"/>
  <c r="IM173" i="1"/>
  <c r="IM152" i="1"/>
  <c r="IM136" i="1"/>
  <c r="IM213" i="1"/>
  <c r="IM43" i="1"/>
  <c r="IM221" i="1"/>
  <c r="IM154" i="1"/>
  <c r="IM165" i="1"/>
  <c r="IM114" i="1"/>
  <c r="IM162" i="1"/>
  <c r="IM228" i="1"/>
  <c r="IM232" i="1"/>
  <c r="IM181" i="1"/>
  <c r="IM184" i="1"/>
  <c r="IM35" i="1"/>
  <c r="IM68" i="1"/>
  <c r="IM83" i="1"/>
  <c r="IM203" i="1"/>
  <c r="IM22" i="1"/>
  <c r="IM119" i="1"/>
  <c r="IM60" i="1"/>
  <c r="IM236" i="1"/>
  <c r="IM196" i="1"/>
  <c r="IM133" i="1"/>
  <c r="IM193" i="1"/>
  <c r="IM229" i="1"/>
  <c r="IM108" i="1"/>
  <c r="IM153" i="1"/>
  <c r="IM201" i="1"/>
  <c r="IM197" i="1"/>
  <c r="IM138" i="1"/>
  <c r="IM178" i="1"/>
  <c r="IM222" i="1"/>
  <c r="IM143" i="1"/>
  <c r="IM179" i="1"/>
  <c r="IM223" i="1"/>
  <c r="IM174" i="1"/>
  <c r="IM238" i="1"/>
  <c r="IM163" i="1"/>
  <c r="IM215" i="1"/>
  <c r="IM144" i="1"/>
  <c r="IM208" i="1"/>
  <c r="IM129" i="1"/>
  <c r="IM189" i="1"/>
  <c r="IM86" i="1"/>
  <c r="IM134" i="1"/>
  <c r="IM186" i="1"/>
  <c r="IM230" i="1"/>
  <c r="IM155" i="1"/>
  <c r="IM207" i="1"/>
  <c r="IM137" i="1"/>
  <c r="IM118" i="1"/>
  <c r="IM158" i="1"/>
  <c r="IM202" i="1"/>
  <c r="IM123" i="1"/>
  <c r="IM159" i="1"/>
  <c r="IM199" i="1"/>
  <c r="IM243" i="1"/>
  <c r="IM82" i="1"/>
  <c r="IM206" i="1"/>
  <c r="IM135" i="1"/>
  <c r="IM195" i="1"/>
  <c r="IM239" i="1"/>
  <c r="IM96" i="1"/>
  <c r="IM176" i="1"/>
  <c r="IM240" i="1"/>
  <c r="IM233" i="1"/>
  <c r="IM210" i="1"/>
  <c r="IM127" i="1"/>
  <c r="IM231" i="1"/>
  <c r="IM157" i="1"/>
  <c r="IM241" i="1"/>
  <c r="IM126" i="1"/>
  <c r="IM170" i="1"/>
  <c r="IM214" i="1"/>
  <c r="IM131" i="1"/>
  <c r="IM171" i="1"/>
  <c r="IM211" i="1"/>
  <c r="IM18" i="1"/>
  <c r="IM50" i="1"/>
  <c r="IM166" i="1"/>
  <c r="IM226" i="1"/>
  <c r="IM147" i="1"/>
  <c r="IM12" i="1"/>
  <c r="IM128" i="1"/>
  <c r="IM192" i="1"/>
  <c r="IM177" i="1"/>
  <c r="IM182" i="1"/>
  <c r="IM218" i="1"/>
  <c r="IM139" i="1"/>
  <c r="IM191" i="1"/>
  <c r="BU244" i="1"/>
  <c r="DW244" i="1"/>
  <c r="EX244" i="1"/>
  <c r="EF244" i="1"/>
  <c r="EO244" i="1"/>
  <c r="DN244" i="1"/>
  <c r="DE244" i="1"/>
  <c r="CV244" i="1"/>
  <c r="CM244" i="1"/>
  <c r="CD244" i="1"/>
  <c r="BL244" i="1"/>
  <c r="BC244" i="1"/>
  <c r="AT244" i="1"/>
  <c r="AK244" i="1"/>
  <c r="AB244" i="1"/>
  <c r="S244" i="1"/>
  <c r="J244" i="1"/>
  <c r="C149" i="2"/>
  <c r="C150" i="2"/>
  <c r="EW244" i="1"/>
  <c r="EV244" i="1"/>
  <c r="EE244" i="1"/>
  <c r="EM244" i="1"/>
  <c r="EN244" i="1"/>
  <c r="DM244" i="1"/>
  <c r="ED244" i="1"/>
  <c r="DC244" i="1"/>
  <c r="DL244" i="1"/>
  <c r="DU244" i="1"/>
  <c r="DV244" i="1"/>
  <c r="CU244" i="1"/>
  <c r="CT244" i="1"/>
  <c r="DD244" i="1"/>
  <c r="CK244" i="1"/>
  <c r="CC244" i="1"/>
  <c r="CL244" i="1"/>
  <c r="BS244" i="1"/>
  <c r="CB244" i="1"/>
  <c r="BK244" i="1"/>
  <c r="BT244" i="1"/>
  <c r="BJ244" i="1"/>
  <c r="AJ244" i="1"/>
  <c r="BB244" i="1"/>
  <c r="BA244" i="1"/>
  <c r="AI244" i="1"/>
  <c r="AS244" i="1"/>
  <c r="AR244" i="1"/>
  <c r="R244" i="1"/>
  <c r="Z244" i="1"/>
  <c r="AA244" i="1"/>
  <c r="I244" i="1"/>
  <c r="Q244" i="1"/>
  <c r="D251" i="1" l="1"/>
  <c r="D250" i="1"/>
  <c r="H244" i="1" l="1"/>
  <c r="D249" i="1" s="1"/>
  <c r="IG143" i="2"/>
  <c r="HX143" i="2"/>
  <c r="HO143" i="2"/>
  <c r="HF143" i="2"/>
  <c r="GW143" i="2"/>
  <c r="GN143" i="2"/>
  <c r="GE143" i="2"/>
  <c r="FD143" i="2"/>
  <c r="EU143" i="2"/>
  <c r="IG142" i="2"/>
  <c r="HX142" i="2"/>
  <c r="HO142" i="2"/>
  <c r="HF142" i="2"/>
  <c r="GW142" i="2"/>
  <c r="GN142" i="2"/>
  <c r="GE142" i="2"/>
  <c r="FD142" i="2"/>
  <c r="EU142" i="2"/>
  <c r="IG141" i="2"/>
  <c r="HX141" i="2"/>
  <c r="HO141" i="2"/>
  <c r="HF141" i="2"/>
  <c r="GW141" i="2"/>
  <c r="GN141" i="2"/>
  <c r="GE141" i="2"/>
  <c r="FD141" i="2"/>
  <c r="EU141" i="2"/>
  <c r="IG140" i="2"/>
  <c r="HX140" i="2"/>
  <c r="HO140" i="2"/>
  <c r="HF140" i="2"/>
  <c r="GW140" i="2"/>
  <c r="GN140" i="2"/>
  <c r="GE140" i="2"/>
  <c r="FD140" i="2"/>
  <c r="EU140" i="2"/>
  <c r="IG139" i="2"/>
  <c r="HX139" i="2"/>
  <c r="HO139" i="2"/>
  <c r="HF139" i="2"/>
  <c r="GW139" i="2"/>
  <c r="GN139" i="2"/>
  <c r="GE139" i="2"/>
  <c r="FD139" i="2"/>
  <c r="EU139" i="2"/>
  <c r="IG138" i="2"/>
  <c r="HX138" i="2"/>
  <c r="HO138" i="2"/>
  <c r="HF138" i="2"/>
  <c r="GW138" i="2"/>
  <c r="GN138" i="2"/>
  <c r="GE138" i="2"/>
  <c r="FD138" i="2"/>
  <c r="EU138" i="2"/>
  <c r="IG137" i="2"/>
  <c r="HX137" i="2"/>
  <c r="HO137" i="2"/>
  <c r="HF137" i="2"/>
  <c r="GW137" i="2"/>
  <c r="GN137" i="2"/>
  <c r="GE137" i="2"/>
  <c r="FD137" i="2"/>
  <c r="EU137" i="2"/>
  <c r="IG136" i="2"/>
  <c r="HX136" i="2"/>
  <c r="HO136" i="2"/>
  <c r="HF136" i="2"/>
  <c r="GW136" i="2"/>
  <c r="GN136" i="2"/>
  <c r="GE136" i="2"/>
  <c r="FD136" i="2"/>
  <c r="EU136" i="2"/>
  <c r="IG135" i="2"/>
  <c r="HX135" i="2"/>
  <c r="HO135" i="2"/>
  <c r="HF135" i="2"/>
  <c r="GW135" i="2"/>
  <c r="GN135" i="2"/>
  <c r="GE135" i="2"/>
  <c r="FD135" i="2"/>
  <c r="EU135" i="2"/>
  <c r="IG134" i="2"/>
  <c r="HX134" i="2"/>
  <c r="HO134" i="2"/>
  <c r="HF134" i="2"/>
  <c r="GW134" i="2"/>
  <c r="GN134" i="2"/>
  <c r="GE134" i="2"/>
  <c r="FD134" i="2"/>
  <c r="EU134" i="2"/>
  <c r="IG133" i="2"/>
  <c r="HX133" i="2"/>
  <c r="HO133" i="2"/>
  <c r="HF133" i="2"/>
  <c r="GW133" i="2"/>
  <c r="GN133" i="2"/>
  <c r="GE133" i="2"/>
  <c r="FD133" i="2"/>
  <c r="EU133" i="2"/>
  <c r="IG132" i="2"/>
  <c r="HX132" i="2"/>
  <c r="HO132" i="2"/>
  <c r="HF132" i="2"/>
  <c r="GW132" i="2"/>
  <c r="GN132" i="2"/>
  <c r="GE132" i="2"/>
  <c r="FD132" i="2"/>
  <c r="EU132" i="2"/>
  <c r="IG131" i="2"/>
  <c r="HX131" i="2"/>
  <c r="HO131" i="2"/>
  <c r="HF131" i="2"/>
  <c r="GW131" i="2"/>
  <c r="GN131" i="2"/>
  <c r="GE131" i="2"/>
  <c r="FD131" i="2"/>
  <c r="EU131" i="2"/>
  <c r="IG130" i="2"/>
  <c r="HX130" i="2"/>
  <c r="HO130" i="2"/>
  <c r="HF130" i="2"/>
  <c r="GW130" i="2"/>
  <c r="GN130" i="2"/>
  <c r="GE130" i="2"/>
  <c r="FD130" i="2"/>
  <c r="EU130" i="2"/>
  <c r="IG129" i="2"/>
  <c r="HX129" i="2"/>
  <c r="HO129" i="2"/>
  <c r="HF129" i="2"/>
  <c r="GW129" i="2"/>
  <c r="GN129" i="2"/>
  <c r="GE129" i="2"/>
  <c r="FD129" i="2"/>
  <c r="EU129" i="2"/>
  <c r="IG128" i="2"/>
  <c r="HX128" i="2"/>
  <c r="HO128" i="2"/>
  <c r="HF128" i="2"/>
  <c r="GW128" i="2"/>
  <c r="GN128" i="2"/>
  <c r="GE128" i="2"/>
  <c r="FD128" i="2"/>
  <c r="EU128" i="2"/>
  <c r="IG127" i="2"/>
  <c r="HX127" i="2"/>
  <c r="HO127" i="2"/>
  <c r="HF127" i="2"/>
  <c r="GW127" i="2"/>
  <c r="GN127" i="2"/>
  <c r="GE127" i="2"/>
  <c r="FD127" i="2"/>
  <c r="EU127" i="2"/>
  <c r="IG126" i="2"/>
  <c r="HX126" i="2"/>
  <c r="HO126" i="2"/>
  <c r="HF126" i="2"/>
  <c r="GW126" i="2"/>
  <c r="GN126" i="2"/>
  <c r="GE126" i="2"/>
  <c r="FD126" i="2"/>
  <c r="EU126" i="2"/>
  <c r="IG125" i="2"/>
  <c r="HX125" i="2"/>
  <c r="HO125" i="2"/>
  <c r="HF125" i="2"/>
  <c r="GW125" i="2"/>
  <c r="GN125" i="2"/>
  <c r="GE125" i="2"/>
  <c r="FD125" i="2"/>
  <c r="EU125" i="2"/>
  <c r="IG124" i="2"/>
  <c r="HX124" i="2"/>
  <c r="HO124" i="2"/>
  <c r="HF124" i="2"/>
  <c r="GW124" i="2"/>
  <c r="GN124" i="2"/>
  <c r="GE124" i="2"/>
  <c r="FD124" i="2"/>
  <c r="EU124" i="2"/>
  <c r="IG123" i="2"/>
  <c r="HX123" i="2"/>
  <c r="HO123" i="2"/>
  <c r="HF123" i="2"/>
  <c r="GW123" i="2"/>
  <c r="GN123" i="2"/>
  <c r="GE123" i="2"/>
  <c r="FD123" i="2"/>
  <c r="EU123" i="2"/>
  <c r="IG122" i="2"/>
  <c r="HX122" i="2"/>
  <c r="HO122" i="2"/>
  <c r="HF122" i="2"/>
  <c r="GW122" i="2"/>
  <c r="GN122" i="2"/>
  <c r="GE122" i="2"/>
  <c r="FD122" i="2"/>
  <c r="EU122" i="2"/>
  <c r="IG121" i="2"/>
  <c r="HX121" i="2"/>
  <c r="HO121" i="2"/>
  <c r="HF121" i="2"/>
  <c r="GW121" i="2"/>
  <c r="GN121" i="2"/>
  <c r="GE121" i="2"/>
  <c r="FD121" i="2"/>
  <c r="EU121" i="2"/>
  <c r="IG120" i="2"/>
  <c r="HX120" i="2"/>
  <c r="HO120" i="2"/>
  <c r="HF120" i="2"/>
  <c r="GW120" i="2"/>
  <c r="GN120" i="2"/>
  <c r="GE120" i="2"/>
  <c r="FD120" i="2"/>
  <c r="EU120" i="2"/>
  <c r="IG119" i="2"/>
  <c r="HX119" i="2"/>
  <c r="HO119" i="2"/>
  <c r="HF119" i="2"/>
  <c r="GW119" i="2"/>
  <c r="GN119" i="2"/>
  <c r="GE119" i="2"/>
  <c r="FD119" i="2"/>
  <c r="EU119" i="2"/>
  <c r="IG118" i="2"/>
  <c r="HX118" i="2"/>
  <c r="HO118" i="2"/>
  <c r="HF118" i="2"/>
  <c r="GW118" i="2"/>
  <c r="GN118" i="2"/>
  <c r="GE118" i="2"/>
  <c r="FD118" i="2"/>
  <c r="EU118" i="2"/>
  <c r="IG117" i="2"/>
  <c r="HX117" i="2"/>
  <c r="HO117" i="2"/>
  <c r="HF117" i="2"/>
  <c r="GW117" i="2"/>
  <c r="GN117" i="2"/>
  <c r="GE117" i="2"/>
  <c r="FD117" i="2"/>
  <c r="EU117" i="2"/>
  <c r="IG116" i="2"/>
  <c r="HX116" i="2"/>
  <c r="HO116" i="2"/>
  <c r="HF116" i="2"/>
  <c r="GW116" i="2"/>
  <c r="GN116" i="2"/>
  <c r="GE116" i="2"/>
  <c r="FD116" i="2"/>
  <c r="EU116" i="2"/>
  <c r="IG115" i="2"/>
  <c r="HX115" i="2"/>
  <c r="HO115" i="2"/>
  <c r="HF115" i="2"/>
  <c r="GW115" i="2"/>
  <c r="GN115" i="2"/>
  <c r="GE115" i="2"/>
  <c r="FD115" i="2"/>
  <c r="EU115" i="2"/>
  <c r="IG114" i="2"/>
  <c r="HX114" i="2"/>
  <c r="HO114" i="2"/>
  <c r="HF114" i="2"/>
  <c r="GW114" i="2"/>
  <c r="GN114" i="2"/>
  <c r="GE114" i="2"/>
  <c r="FD114" i="2"/>
  <c r="EU114" i="2"/>
  <c r="IG113" i="2"/>
  <c r="HX113" i="2"/>
  <c r="HO113" i="2"/>
  <c r="HF113" i="2"/>
  <c r="GW113" i="2"/>
  <c r="GN113" i="2"/>
  <c r="GE113" i="2"/>
  <c r="FD113" i="2"/>
  <c r="EU113" i="2"/>
  <c r="IG112" i="2"/>
  <c r="HX112" i="2"/>
  <c r="HO112" i="2"/>
  <c r="HF112" i="2"/>
  <c r="GW112" i="2"/>
  <c r="GN112" i="2"/>
  <c r="GE112" i="2"/>
  <c r="FD112" i="2"/>
  <c r="EU112" i="2"/>
  <c r="IG111" i="2"/>
  <c r="HX111" i="2"/>
  <c r="HO111" i="2"/>
  <c r="HF111" i="2"/>
  <c r="GW111" i="2"/>
  <c r="GN111" i="2"/>
  <c r="GE111" i="2"/>
  <c r="FD111" i="2"/>
  <c r="EU111" i="2"/>
  <c r="IG110" i="2"/>
  <c r="HX110" i="2"/>
  <c r="HO110" i="2"/>
  <c r="HF110" i="2"/>
  <c r="GW110" i="2"/>
  <c r="GN110" i="2"/>
  <c r="GE110" i="2"/>
  <c r="FD110" i="2"/>
  <c r="EU110" i="2"/>
  <c r="IG109" i="2"/>
  <c r="HX109" i="2"/>
  <c r="HO109" i="2"/>
  <c r="HF109" i="2"/>
  <c r="GW109" i="2"/>
  <c r="GN109" i="2"/>
  <c r="GE109" i="2"/>
  <c r="FD109" i="2"/>
  <c r="EU109" i="2"/>
  <c r="IG108" i="2"/>
  <c r="HX108" i="2"/>
  <c r="HO108" i="2"/>
  <c r="HF108" i="2"/>
  <c r="GW108" i="2"/>
  <c r="GN108" i="2"/>
  <c r="GE108" i="2"/>
  <c r="FD108" i="2"/>
  <c r="EU108" i="2"/>
  <c r="IG107" i="2"/>
  <c r="HX107" i="2"/>
  <c r="HO107" i="2"/>
  <c r="HF107" i="2"/>
  <c r="GW107" i="2"/>
  <c r="GN107" i="2"/>
  <c r="GE107" i="2"/>
  <c r="FD107" i="2"/>
  <c r="EU107" i="2"/>
  <c r="IG106" i="2"/>
  <c r="HX106" i="2"/>
  <c r="HO106" i="2"/>
  <c r="HF106" i="2"/>
  <c r="GW106" i="2"/>
  <c r="GN106" i="2"/>
  <c r="GE106" i="2"/>
  <c r="FD106" i="2"/>
  <c r="EU106" i="2"/>
  <c r="IG105" i="2"/>
  <c r="HX105" i="2"/>
  <c r="HO105" i="2"/>
  <c r="HF105" i="2"/>
  <c r="GW105" i="2"/>
  <c r="GN105" i="2"/>
  <c r="GE105" i="2"/>
  <c r="FD105" i="2"/>
  <c r="EU105" i="2"/>
  <c r="IG104" i="2"/>
  <c r="HX104" i="2"/>
  <c r="HO104" i="2"/>
  <c r="HF104" i="2"/>
  <c r="GW104" i="2"/>
  <c r="GN104" i="2"/>
  <c r="GE104" i="2"/>
  <c r="FD104" i="2"/>
  <c r="EU104" i="2"/>
  <c r="IG103" i="2"/>
  <c r="HX103" i="2"/>
  <c r="HO103" i="2"/>
  <c r="HF103" i="2"/>
  <c r="GW103" i="2"/>
  <c r="GN103" i="2"/>
  <c r="GE103" i="2"/>
  <c r="FD103" i="2"/>
  <c r="EU103" i="2"/>
  <c r="IG102" i="2"/>
  <c r="HX102" i="2"/>
  <c r="HO102" i="2"/>
  <c r="HF102" i="2"/>
  <c r="GW102" i="2"/>
  <c r="GN102" i="2"/>
  <c r="GE102" i="2"/>
  <c r="FD102" i="2"/>
  <c r="EU102" i="2"/>
  <c r="IG101" i="2"/>
  <c r="HX101" i="2"/>
  <c r="HO101" i="2"/>
  <c r="HF101" i="2"/>
  <c r="GW101" i="2"/>
  <c r="GN101" i="2"/>
  <c r="GE101" i="2"/>
  <c r="FD101" i="2"/>
  <c r="EU101" i="2"/>
  <c r="IG100" i="2"/>
  <c r="HX100" i="2"/>
  <c r="HO100" i="2"/>
  <c r="HF100" i="2"/>
  <c r="GW100" i="2"/>
  <c r="GN100" i="2"/>
  <c r="GE100" i="2"/>
  <c r="FD100" i="2"/>
  <c r="EU100" i="2"/>
  <c r="IG99" i="2"/>
  <c r="HX99" i="2"/>
  <c r="HO99" i="2"/>
  <c r="HF99" i="2"/>
  <c r="GW99" i="2"/>
  <c r="GN99" i="2"/>
  <c r="GE99" i="2"/>
  <c r="FD99" i="2"/>
  <c r="EU99" i="2"/>
  <c r="IG98" i="2"/>
  <c r="HX98" i="2"/>
  <c r="HO98" i="2"/>
  <c r="HF98" i="2"/>
  <c r="GW98" i="2"/>
  <c r="GN98" i="2"/>
  <c r="GE98" i="2"/>
  <c r="FD98" i="2"/>
  <c r="EU98" i="2"/>
  <c r="IG97" i="2"/>
  <c r="HX97" i="2"/>
  <c r="HO97" i="2"/>
  <c r="HF97" i="2"/>
  <c r="GW97" i="2"/>
  <c r="GN97" i="2"/>
  <c r="GE97" i="2"/>
  <c r="FD97" i="2"/>
  <c r="EU97" i="2"/>
  <c r="IG96" i="2"/>
  <c r="HX96" i="2"/>
  <c r="HO96" i="2"/>
  <c r="HF96" i="2"/>
  <c r="GW96" i="2"/>
  <c r="GN96" i="2"/>
  <c r="GE96" i="2"/>
  <c r="FD96" i="2"/>
  <c r="EU96" i="2"/>
  <c r="IG95" i="2"/>
  <c r="HX95" i="2"/>
  <c r="HO95" i="2"/>
  <c r="HF95" i="2"/>
  <c r="GW95" i="2"/>
  <c r="GN95" i="2"/>
  <c r="GE95" i="2"/>
  <c r="FD95" i="2"/>
  <c r="EU95" i="2"/>
  <c r="IG94" i="2"/>
  <c r="HX94" i="2"/>
  <c r="HO94" i="2"/>
  <c r="HF94" i="2"/>
  <c r="GW94" i="2"/>
  <c r="GN94" i="2"/>
  <c r="GE94" i="2"/>
  <c r="FD94" i="2"/>
  <c r="EU94" i="2"/>
  <c r="IG93" i="2"/>
  <c r="HX93" i="2"/>
  <c r="HO93" i="2"/>
  <c r="HF93" i="2"/>
  <c r="GW93" i="2"/>
  <c r="GN93" i="2"/>
  <c r="GE93" i="2"/>
  <c r="FD93" i="2"/>
  <c r="EU93" i="2"/>
  <c r="IG92" i="2"/>
  <c r="HX92" i="2"/>
  <c r="HO92" i="2"/>
  <c r="HF92" i="2"/>
  <c r="GW92" i="2"/>
  <c r="GN92" i="2"/>
  <c r="GE92" i="2"/>
  <c r="FD92" i="2"/>
  <c r="EU92" i="2"/>
  <c r="IG91" i="2"/>
  <c r="HX91" i="2"/>
  <c r="HO91" i="2"/>
  <c r="HF91" i="2"/>
  <c r="GW91" i="2"/>
  <c r="GN91" i="2"/>
  <c r="GE91" i="2"/>
  <c r="FD91" i="2"/>
  <c r="EU91" i="2"/>
  <c r="IG90" i="2"/>
  <c r="HX90" i="2"/>
  <c r="HO90" i="2"/>
  <c r="HF90" i="2"/>
  <c r="GW90" i="2"/>
  <c r="GN90" i="2"/>
  <c r="GE90" i="2"/>
  <c r="FD90" i="2"/>
  <c r="EU90" i="2"/>
  <c r="IG89" i="2"/>
  <c r="HX89" i="2"/>
  <c r="HO89" i="2"/>
  <c r="HF89" i="2"/>
  <c r="GW89" i="2"/>
  <c r="GN89" i="2"/>
  <c r="GE89" i="2"/>
  <c r="FD89" i="2"/>
  <c r="EU89" i="2"/>
  <c r="IG88" i="2"/>
  <c r="HX88" i="2"/>
  <c r="HO88" i="2"/>
  <c r="HF88" i="2"/>
  <c r="GW88" i="2"/>
  <c r="GN88" i="2"/>
  <c r="GE88" i="2"/>
  <c r="FD88" i="2"/>
  <c r="EU88" i="2"/>
  <c r="IG87" i="2"/>
  <c r="HX87" i="2"/>
  <c r="HO87" i="2"/>
  <c r="HF87" i="2"/>
  <c r="GW87" i="2"/>
  <c r="GN87" i="2"/>
  <c r="GE87" i="2"/>
  <c r="FD87" i="2"/>
  <c r="EU87" i="2"/>
  <c r="IG86" i="2"/>
  <c r="HX86" i="2"/>
  <c r="HO86" i="2"/>
  <c r="HF86" i="2"/>
  <c r="GW86" i="2"/>
  <c r="GN86" i="2"/>
  <c r="GE86" i="2"/>
  <c r="FD86" i="2"/>
  <c r="EU86" i="2"/>
  <c r="IG85" i="2"/>
  <c r="HX85" i="2"/>
  <c r="HO85" i="2"/>
  <c r="HF85" i="2"/>
  <c r="GW85" i="2"/>
  <c r="GN85" i="2"/>
  <c r="GE85" i="2"/>
  <c r="FD85" i="2"/>
  <c r="EU85" i="2"/>
  <c r="IG84" i="2"/>
  <c r="HX84" i="2"/>
  <c r="HO84" i="2"/>
  <c r="HF84" i="2"/>
  <c r="GW84" i="2"/>
  <c r="GN84" i="2"/>
  <c r="GE84" i="2"/>
  <c r="FD84" i="2"/>
  <c r="EU84" i="2"/>
  <c r="IG83" i="2"/>
  <c r="HX83" i="2"/>
  <c r="HO83" i="2"/>
  <c r="HF83" i="2"/>
  <c r="GW83" i="2"/>
  <c r="GN83" i="2"/>
  <c r="GE83" i="2"/>
  <c r="FD83" i="2"/>
  <c r="EU83" i="2"/>
  <c r="IG82" i="2"/>
  <c r="HX82" i="2"/>
  <c r="HO82" i="2"/>
  <c r="HF82" i="2"/>
  <c r="GW82" i="2"/>
  <c r="GN82" i="2"/>
  <c r="GE82" i="2"/>
  <c r="FD82" i="2"/>
  <c r="EU82" i="2"/>
  <c r="IG81" i="2"/>
  <c r="HX81" i="2"/>
  <c r="HO81" i="2"/>
  <c r="HF81" i="2"/>
  <c r="GW81" i="2"/>
  <c r="GN81" i="2"/>
  <c r="GE81" i="2"/>
  <c r="FD81" i="2"/>
  <c r="EU81" i="2"/>
  <c r="IG80" i="2"/>
  <c r="HX80" i="2"/>
  <c r="HO80" i="2"/>
  <c r="HF80" i="2"/>
  <c r="GW80" i="2"/>
  <c r="GN80" i="2"/>
  <c r="GE80" i="2"/>
  <c r="FD80" i="2"/>
  <c r="EU80" i="2"/>
  <c r="IG79" i="2"/>
  <c r="HX79" i="2"/>
  <c r="HO79" i="2"/>
  <c r="HF79" i="2"/>
  <c r="GW79" i="2"/>
  <c r="GN79" i="2"/>
  <c r="GE79" i="2"/>
  <c r="FD79" i="2"/>
  <c r="EU79" i="2"/>
  <c r="IG78" i="2"/>
  <c r="HX78" i="2"/>
  <c r="HO78" i="2"/>
  <c r="HF78" i="2"/>
  <c r="GW78" i="2"/>
  <c r="GN78" i="2"/>
  <c r="GE78" i="2"/>
  <c r="FD78" i="2"/>
  <c r="EU78" i="2"/>
  <c r="IG77" i="2"/>
  <c r="HX77" i="2"/>
  <c r="HO77" i="2"/>
  <c r="HF77" i="2"/>
  <c r="GW77" i="2"/>
  <c r="GN77" i="2"/>
  <c r="GE77" i="2"/>
  <c r="FD77" i="2"/>
  <c r="EU77" i="2"/>
  <c r="IG76" i="2"/>
  <c r="HX76" i="2"/>
  <c r="HO76" i="2"/>
  <c r="HF76" i="2"/>
  <c r="GW76" i="2"/>
  <c r="GN76" i="2"/>
  <c r="GE76" i="2"/>
  <c r="FD76" i="2"/>
  <c r="EU76" i="2"/>
  <c r="IG75" i="2"/>
  <c r="HX75" i="2"/>
  <c r="HO75" i="2"/>
  <c r="HF75" i="2"/>
  <c r="GW75" i="2"/>
  <c r="GN75" i="2"/>
  <c r="GE75" i="2"/>
  <c r="FD75" i="2"/>
  <c r="EU75" i="2"/>
  <c r="IG74" i="2"/>
  <c r="HX74" i="2"/>
  <c r="HO74" i="2"/>
  <c r="HF74" i="2"/>
  <c r="GW74" i="2"/>
  <c r="GN74" i="2"/>
  <c r="GE74" i="2"/>
  <c r="FD74" i="2"/>
  <c r="EU74" i="2"/>
  <c r="IG73" i="2"/>
  <c r="HX73" i="2"/>
  <c r="HO73" i="2"/>
  <c r="HF73" i="2"/>
  <c r="GW73" i="2"/>
  <c r="GN73" i="2"/>
  <c r="GE73" i="2"/>
  <c r="FD73" i="2"/>
  <c r="EU73" i="2"/>
  <c r="IG72" i="2"/>
  <c r="HX72" i="2"/>
  <c r="HO72" i="2"/>
  <c r="HF72" i="2"/>
  <c r="GW72" i="2"/>
  <c r="GN72" i="2"/>
  <c r="GE72" i="2"/>
  <c r="FD72" i="2"/>
  <c r="EU72" i="2"/>
  <c r="IG71" i="2"/>
  <c r="HX71" i="2"/>
  <c r="HO71" i="2"/>
  <c r="HF71" i="2"/>
  <c r="GW71" i="2"/>
  <c r="GN71" i="2"/>
  <c r="GE71" i="2"/>
  <c r="FD71" i="2"/>
  <c r="EU71" i="2"/>
  <c r="IG70" i="2"/>
  <c r="HX70" i="2"/>
  <c r="HO70" i="2"/>
  <c r="HF70" i="2"/>
  <c r="GW70" i="2"/>
  <c r="GN70" i="2"/>
  <c r="GE70" i="2"/>
  <c r="FD70" i="2"/>
  <c r="EU70" i="2"/>
  <c r="IG69" i="2"/>
  <c r="HX69" i="2"/>
  <c r="HO69" i="2"/>
  <c r="HF69" i="2"/>
  <c r="GW69" i="2"/>
  <c r="GN69" i="2"/>
  <c r="GE69" i="2"/>
  <c r="FD69" i="2"/>
  <c r="EU69" i="2"/>
  <c r="IG68" i="2"/>
  <c r="HX68" i="2"/>
  <c r="HO68" i="2"/>
  <c r="HF68" i="2"/>
  <c r="GW68" i="2"/>
  <c r="GN68" i="2"/>
  <c r="GE68" i="2"/>
  <c r="FD68" i="2"/>
  <c r="EU68" i="2"/>
  <c r="IG67" i="2"/>
  <c r="HX67" i="2"/>
  <c r="HO67" i="2"/>
  <c r="HF67" i="2"/>
  <c r="GW67" i="2"/>
  <c r="GN67" i="2"/>
  <c r="GE67" i="2"/>
  <c r="FD67" i="2"/>
  <c r="EU67" i="2"/>
  <c r="IG66" i="2"/>
  <c r="HX66" i="2"/>
  <c r="HO66" i="2"/>
  <c r="HF66" i="2"/>
  <c r="GW66" i="2"/>
  <c r="GN66" i="2"/>
  <c r="GE66" i="2"/>
  <c r="FD66" i="2"/>
  <c r="EU66" i="2"/>
  <c r="IG65" i="2"/>
  <c r="HX65" i="2"/>
  <c r="HO65" i="2"/>
  <c r="HF65" i="2"/>
  <c r="GW65" i="2"/>
  <c r="GN65" i="2"/>
  <c r="GE65" i="2"/>
  <c r="FD65" i="2"/>
  <c r="EU65" i="2"/>
  <c r="IG64" i="2"/>
  <c r="HX64" i="2"/>
  <c r="HO64" i="2"/>
  <c r="HF64" i="2"/>
  <c r="GW64" i="2"/>
  <c r="GN64" i="2"/>
  <c r="GE64" i="2"/>
  <c r="FD64" i="2"/>
  <c r="EU64" i="2"/>
  <c r="IG63" i="2"/>
  <c r="HX63" i="2"/>
  <c r="HO63" i="2"/>
  <c r="HF63" i="2"/>
  <c r="GW63" i="2"/>
  <c r="GN63" i="2"/>
  <c r="GE63" i="2"/>
  <c r="FD63" i="2"/>
  <c r="EU63" i="2"/>
  <c r="IG62" i="2"/>
  <c r="HX62" i="2"/>
  <c r="HO62" i="2"/>
  <c r="HF62" i="2"/>
  <c r="GW62" i="2"/>
  <c r="GN62" i="2"/>
  <c r="GE62" i="2"/>
  <c r="FD62" i="2"/>
  <c r="EU62" i="2"/>
  <c r="IG61" i="2"/>
  <c r="HX61" i="2"/>
  <c r="HO61" i="2"/>
  <c r="HF61" i="2"/>
  <c r="GW61" i="2"/>
  <c r="GN61" i="2"/>
  <c r="GE61" i="2"/>
  <c r="FD61" i="2"/>
  <c r="EU61" i="2"/>
  <c r="IG60" i="2"/>
  <c r="HX60" i="2"/>
  <c r="HO60" i="2"/>
  <c r="HF60" i="2"/>
  <c r="GW60" i="2"/>
  <c r="GN60" i="2"/>
  <c r="GE60" i="2"/>
  <c r="FD60" i="2"/>
  <c r="EU60" i="2"/>
  <c r="IG59" i="2"/>
  <c r="HX59" i="2"/>
  <c r="HO59" i="2"/>
  <c r="HF59" i="2"/>
  <c r="GW59" i="2"/>
  <c r="GN59" i="2"/>
  <c r="GE59" i="2"/>
  <c r="FD59" i="2"/>
  <c r="EU59" i="2"/>
  <c r="IG58" i="2"/>
  <c r="HX58" i="2"/>
  <c r="HO58" i="2"/>
  <c r="HF58" i="2"/>
  <c r="GW58" i="2"/>
  <c r="GN58" i="2"/>
  <c r="GE58" i="2"/>
  <c r="FD58" i="2"/>
  <c r="EU58" i="2"/>
  <c r="IG57" i="2"/>
  <c r="HX57" i="2"/>
  <c r="HO57" i="2"/>
  <c r="HF57" i="2"/>
  <c r="GW57" i="2"/>
  <c r="GN57" i="2"/>
  <c r="GE57" i="2"/>
  <c r="FD57" i="2"/>
  <c r="EU57" i="2"/>
  <c r="IG56" i="2"/>
  <c r="HX56" i="2"/>
  <c r="HO56" i="2"/>
  <c r="HF56" i="2"/>
  <c r="GW56" i="2"/>
  <c r="GN56" i="2"/>
  <c r="GE56" i="2"/>
  <c r="FD56" i="2"/>
  <c r="EU56" i="2"/>
  <c r="IG55" i="2"/>
  <c r="HX55" i="2"/>
  <c r="HO55" i="2"/>
  <c r="HF55" i="2"/>
  <c r="GW55" i="2"/>
  <c r="GN55" i="2"/>
  <c r="GE55" i="2"/>
  <c r="FD55" i="2"/>
  <c r="EU55" i="2"/>
  <c r="IG54" i="2"/>
  <c r="HX54" i="2"/>
  <c r="HO54" i="2"/>
  <c r="HF54" i="2"/>
  <c r="GW54" i="2"/>
  <c r="GN54" i="2"/>
  <c r="GE54" i="2"/>
  <c r="FD54" i="2"/>
  <c r="EU54" i="2"/>
  <c r="IG53" i="2"/>
  <c r="HX53" i="2"/>
  <c r="HO53" i="2"/>
  <c r="HF53" i="2"/>
  <c r="GW53" i="2"/>
  <c r="GN53" i="2"/>
  <c r="GE53" i="2"/>
  <c r="FD53" i="2"/>
  <c r="EU53" i="2"/>
  <c r="IG52" i="2"/>
  <c r="HX52" i="2"/>
  <c r="HO52" i="2"/>
  <c r="HF52" i="2"/>
  <c r="GW52" i="2"/>
  <c r="GN52" i="2"/>
  <c r="GE52" i="2"/>
  <c r="FD52" i="2"/>
  <c r="EU52" i="2"/>
  <c r="IG51" i="2"/>
  <c r="HX51" i="2"/>
  <c r="HO51" i="2"/>
  <c r="HF51" i="2"/>
  <c r="GW51" i="2"/>
  <c r="GN51" i="2"/>
  <c r="GE51" i="2"/>
  <c r="FD51" i="2"/>
  <c r="EU51" i="2"/>
  <c r="IG50" i="2"/>
  <c r="HX50" i="2"/>
  <c r="HO50" i="2"/>
  <c r="HF50" i="2"/>
  <c r="GW50" i="2"/>
  <c r="GN50" i="2"/>
  <c r="GE50" i="2"/>
  <c r="FD50" i="2"/>
  <c r="EU50" i="2"/>
  <c r="IG49" i="2"/>
  <c r="HX49" i="2"/>
  <c r="HO49" i="2"/>
  <c r="HF49" i="2"/>
  <c r="GW49" i="2"/>
  <c r="GN49" i="2"/>
  <c r="GE49" i="2"/>
  <c r="FD49" i="2"/>
  <c r="EU49" i="2"/>
  <c r="IG48" i="2"/>
  <c r="HX48" i="2"/>
  <c r="HO48" i="2"/>
  <c r="HF48" i="2"/>
  <c r="GW48" i="2"/>
  <c r="GN48" i="2"/>
  <c r="GE48" i="2"/>
  <c r="FD48" i="2"/>
  <c r="EU48" i="2"/>
  <c r="IG47" i="2"/>
  <c r="HX47" i="2"/>
  <c r="HO47" i="2"/>
  <c r="HF47" i="2"/>
  <c r="GW47" i="2"/>
  <c r="GN47" i="2"/>
  <c r="GE47" i="2"/>
  <c r="FD47" i="2"/>
  <c r="EU47" i="2"/>
  <c r="IG46" i="2"/>
  <c r="HX46" i="2"/>
  <c r="HO46" i="2"/>
  <c r="HF46" i="2"/>
  <c r="GW46" i="2"/>
  <c r="GN46" i="2"/>
  <c r="GE46" i="2"/>
  <c r="FD46" i="2"/>
  <c r="EU46" i="2"/>
  <c r="IG45" i="2"/>
  <c r="HX45" i="2"/>
  <c r="HO45" i="2"/>
  <c r="HF45" i="2"/>
  <c r="GW45" i="2"/>
  <c r="GN45" i="2"/>
  <c r="GE45" i="2"/>
  <c r="FD45" i="2"/>
  <c r="EU45" i="2"/>
  <c r="IG44" i="2"/>
  <c r="HX44" i="2"/>
  <c r="HO44" i="2"/>
  <c r="HF44" i="2"/>
  <c r="GW44" i="2"/>
  <c r="GN44" i="2"/>
  <c r="GE44" i="2"/>
  <c r="FD44" i="2"/>
  <c r="EU44" i="2"/>
  <c r="IG43" i="2"/>
  <c r="HX43" i="2"/>
  <c r="HO43" i="2"/>
  <c r="HF43" i="2"/>
  <c r="GW43" i="2"/>
  <c r="GN43" i="2"/>
  <c r="GE43" i="2"/>
  <c r="FD43" i="2"/>
  <c r="EU43" i="2"/>
  <c r="IG42" i="2"/>
  <c r="HX42" i="2"/>
  <c r="HO42" i="2"/>
  <c r="HF42" i="2"/>
  <c r="GW42" i="2"/>
  <c r="GN42" i="2"/>
  <c r="GE42" i="2"/>
  <c r="FD42" i="2"/>
  <c r="EU42" i="2"/>
  <c r="IG41" i="2"/>
  <c r="HX41" i="2"/>
  <c r="HO41" i="2"/>
  <c r="HF41" i="2"/>
  <c r="GW41" i="2"/>
  <c r="GN41" i="2"/>
  <c r="GE41" i="2"/>
  <c r="FD41" i="2"/>
  <c r="EU41" i="2"/>
  <c r="IG40" i="2"/>
  <c r="HX40" i="2"/>
  <c r="HO40" i="2"/>
  <c r="HF40" i="2"/>
  <c r="GW40" i="2"/>
  <c r="GN40" i="2"/>
  <c r="GE40" i="2"/>
  <c r="FD40" i="2"/>
  <c r="EU40" i="2"/>
  <c r="IG39" i="2"/>
  <c r="HX39" i="2"/>
  <c r="HO39" i="2"/>
  <c r="HF39" i="2"/>
  <c r="GW39" i="2"/>
  <c r="GN39" i="2"/>
  <c r="GE39" i="2"/>
  <c r="FD39" i="2"/>
  <c r="EU39" i="2"/>
  <c r="IG38" i="2"/>
  <c r="HX38" i="2"/>
  <c r="HO38" i="2"/>
  <c r="HF38" i="2"/>
  <c r="GW38" i="2"/>
  <c r="GN38" i="2"/>
  <c r="GE38" i="2"/>
  <c r="FD38" i="2"/>
  <c r="EU38" i="2"/>
  <c r="IG37" i="2"/>
  <c r="HX37" i="2"/>
  <c r="HO37" i="2"/>
  <c r="HF37" i="2"/>
  <c r="GW37" i="2"/>
  <c r="GN37" i="2"/>
  <c r="GE37" i="2"/>
  <c r="FD37" i="2"/>
  <c r="EU37" i="2"/>
  <c r="IG36" i="2"/>
  <c r="HX36" i="2"/>
  <c r="HO36" i="2"/>
  <c r="HF36" i="2"/>
  <c r="GW36" i="2"/>
  <c r="GN36" i="2"/>
  <c r="GE36" i="2"/>
  <c r="FD36" i="2"/>
  <c r="EU36" i="2"/>
  <c r="IG35" i="2"/>
  <c r="HX35" i="2"/>
  <c r="HO35" i="2"/>
  <c r="HF35" i="2"/>
  <c r="GW35" i="2"/>
  <c r="GN35" i="2"/>
  <c r="GE35" i="2"/>
  <c r="FD35" i="2"/>
  <c r="EU35" i="2"/>
  <c r="IG34" i="2"/>
  <c r="HX34" i="2"/>
  <c r="HO34" i="2"/>
  <c r="HF34" i="2"/>
  <c r="GW34" i="2"/>
  <c r="GN34" i="2"/>
  <c r="GE34" i="2"/>
  <c r="FD34" i="2"/>
  <c r="EU34" i="2"/>
  <c r="IG33" i="2"/>
  <c r="HX33" i="2"/>
  <c r="HO33" i="2"/>
  <c r="HF33" i="2"/>
  <c r="GW33" i="2"/>
  <c r="GN33" i="2"/>
  <c r="GE33" i="2"/>
  <c r="FD33" i="2"/>
  <c r="EU33" i="2"/>
  <c r="IG32" i="2"/>
  <c r="HX32" i="2"/>
  <c r="HO32" i="2"/>
  <c r="HF32" i="2"/>
  <c r="GW32" i="2"/>
  <c r="GN32" i="2"/>
  <c r="GE32" i="2"/>
  <c r="FD32" i="2"/>
  <c r="EU32" i="2"/>
  <c r="IG31" i="2"/>
  <c r="HX31" i="2"/>
  <c r="HO31" i="2"/>
  <c r="HF31" i="2"/>
  <c r="GW31" i="2"/>
  <c r="GN31" i="2"/>
  <c r="GE31" i="2"/>
  <c r="FD31" i="2"/>
  <c r="EU31" i="2"/>
  <c r="IG30" i="2"/>
  <c r="HX30" i="2"/>
  <c r="HO30" i="2"/>
  <c r="HF30" i="2"/>
  <c r="GW30" i="2"/>
  <c r="GN30" i="2"/>
  <c r="GE30" i="2"/>
  <c r="FD30" i="2"/>
  <c r="EU30" i="2"/>
  <c r="IG29" i="2"/>
  <c r="HX29" i="2"/>
  <c r="HO29" i="2"/>
  <c r="HF29" i="2"/>
  <c r="GW29" i="2"/>
  <c r="GN29" i="2"/>
  <c r="GE29" i="2"/>
  <c r="FD29" i="2"/>
  <c r="EU29" i="2"/>
  <c r="IG28" i="2"/>
  <c r="HX28" i="2"/>
  <c r="HO28" i="2"/>
  <c r="HF28" i="2"/>
  <c r="GW28" i="2"/>
  <c r="GN28" i="2"/>
  <c r="GE28" i="2"/>
  <c r="FD28" i="2"/>
  <c r="EU28" i="2"/>
  <c r="IG27" i="2"/>
  <c r="HX27" i="2"/>
  <c r="HO27" i="2"/>
  <c r="HF27" i="2"/>
  <c r="GW27" i="2"/>
  <c r="GN27" i="2"/>
  <c r="GE27" i="2"/>
  <c r="FD27" i="2"/>
  <c r="EU27" i="2"/>
  <c r="IG26" i="2"/>
  <c r="HX26" i="2"/>
  <c r="HO26" i="2"/>
  <c r="HF26" i="2"/>
  <c r="GW26" i="2"/>
  <c r="GN26" i="2"/>
  <c r="GE26" i="2"/>
  <c r="FD26" i="2"/>
  <c r="EU26" i="2"/>
  <c r="IG25" i="2"/>
  <c r="HX25" i="2"/>
  <c r="HO25" i="2"/>
  <c r="HF25" i="2"/>
  <c r="GW25" i="2"/>
  <c r="GN25" i="2"/>
  <c r="GE25" i="2"/>
  <c r="FD25" i="2"/>
  <c r="EU25" i="2"/>
  <c r="IG24" i="2"/>
  <c r="HX24" i="2"/>
  <c r="HO24" i="2"/>
  <c r="HF24" i="2"/>
  <c r="GW24" i="2"/>
  <c r="GN24" i="2"/>
  <c r="GE24" i="2"/>
  <c r="FD24" i="2"/>
  <c r="EU24" i="2"/>
  <c r="IG23" i="2"/>
  <c r="HX23" i="2"/>
  <c r="HO23" i="2"/>
  <c r="HF23" i="2"/>
  <c r="GW23" i="2"/>
  <c r="GN23" i="2"/>
  <c r="GE23" i="2"/>
  <c r="FD23" i="2"/>
  <c r="EU23" i="2"/>
  <c r="IG22" i="2"/>
  <c r="HX22" i="2"/>
  <c r="HO22" i="2"/>
  <c r="HF22" i="2"/>
  <c r="GW22" i="2"/>
  <c r="GN22" i="2"/>
  <c r="GE22" i="2"/>
  <c r="FD22" i="2"/>
  <c r="EU22" i="2"/>
  <c r="IG21" i="2"/>
  <c r="HX21" i="2"/>
  <c r="HO21" i="2"/>
  <c r="HF21" i="2"/>
  <c r="GW21" i="2"/>
  <c r="GN21" i="2"/>
  <c r="GE21" i="2"/>
  <c r="FD21" i="2"/>
  <c r="EU21" i="2"/>
  <c r="IG20" i="2"/>
  <c r="HX20" i="2"/>
  <c r="HO20" i="2"/>
  <c r="HF20" i="2"/>
  <c r="GW20" i="2"/>
  <c r="GN20" i="2"/>
  <c r="GE20" i="2"/>
  <c r="FD20" i="2"/>
  <c r="EU20" i="2"/>
  <c r="IG19" i="2"/>
  <c r="HX19" i="2"/>
  <c r="HO19" i="2"/>
  <c r="HF19" i="2"/>
  <c r="GW19" i="2"/>
  <c r="GN19" i="2"/>
  <c r="GE19" i="2"/>
  <c r="FD19" i="2"/>
  <c r="EU19" i="2"/>
  <c r="IG18" i="2"/>
  <c r="HX18" i="2"/>
  <c r="HO18" i="2"/>
  <c r="HF18" i="2"/>
  <c r="GW18" i="2"/>
  <c r="GN18" i="2"/>
  <c r="GE18" i="2"/>
  <c r="FD18" i="2"/>
  <c r="EU18" i="2"/>
  <c r="IG17" i="2"/>
  <c r="HX17" i="2"/>
  <c r="HO17" i="2"/>
  <c r="HF17" i="2"/>
  <c r="GW17" i="2"/>
  <c r="GN17" i="2"/>
  <c r="GE17" i="2"/>
  <c r="FD17" i="2"/>
  <c r="EU17" i="2"/>
  <c r="IG16" i="2"/>
  <c r="HX16" i="2"/>
  <c r="HO16" i="2"/>
  <c r="HF16" i="2"/>
  <c r="GW16" i="2"/>
  <c r="GN16" i="2"/>
  <c r="GE16" i="2"/>
  <c r="FD16" i="2"/>
  <c r="EU16" i="2"/>
  <c r="IG15" i="2"/>
  <c r="HX15" i="2"/>
  <c r="HO15" i="2"/>
  <c r="HF15" i="2"/>
  <c r="GW15" i="2"/>
  <c r="GN15" i="2"/>
  <c r="GE15" i="2"/>
  <c r="FD15" i="2"/>
  <c r="EU15" i="2"/>
  <c r="IG14" i="2"/>
  <c r="HX14" i="2"/>
  <c r="HO14" i="2"/>
  <c r="HF14" i="2"/>
  <c r="GW14" i="2"/>
  <c r="GN14" i="2"/>
  <c r="GE14" i="2"/>
  <c r="FD14" i="2"/>
  <c r="EU14" i="2"/>
  <c r="IG13" i="2"/>
  <c r="HX13" i="2"/>
  <c r="HO13" i="2"/>
  <c r="HF13" i="2"/>
  <c r="GW13" i="2"/>
  <c r="GN13" i="2"/>
  <c r="GE13" i="2"/>
  <c r="FD13" i="2"/>
  <c r="EU13" i="2"/>
  <c r="IG12" i="2"/>
  <c r="HX12" i="2"/>
  <c r="HO12" i="2"/>
  <c r="HF12" i="2"/>
  <c r="GW12" i="2"/>
  <c r="GN12" i="2"/>
  <c r="GE12" i="2"/>
  <c r="FD12" i="2"/>
  <c r="EU12" i="2"/>
  <c r="IG11" i="2"/>
  <c r="HX11" i="2"/>
  <c r="HO11" i="2"/>
  <c r="HF11" i="2"/>
  <c r="GW11" i="2"/>
  <c r="GN11" i="2"/>
  <c r="GE11" i="2"/>
  <c r="FD11" i="2"/>
  <c r="EU11" i="2"/>
  <c r="IG10" i="2"/>
  <c r="HX10" i="2"/>
  <c r="HO10" i="2"/>
  <c r="HF10" i="2"/>
  <c r="GW10" i="2"/>
  <c r="GN10" i="2"/>
  <c r="GE10" i="2"/>
  <c r="FD10" i="2"/>
  <c r="EU10" i="2"/>
  <c r="IG9" i="2"/>
  <c r="HX9" i="2"/>
  <c r="HO9" i="2"/>
  <c r="HF9" i="2"/>
  <c r="GW9" i="2"/>
  <c r="GN9" i="2"/>
  <c r="GE9" i="2"/>
  <c r="FD9" i="2"/>
  <c r="EU9" i="2"/>
  <c r="IG8" i="2"/>
  <c r="HX8" i="2"/>
  <c r="HO8" i="2"/>
  <c r="HF8" i="2"/>
  <c r="GW8" i="2"/>
  <c r="GN8" i="2"/>
  <c r="GE8" i="2"/>
  <c r="FD8" i="2"/>
  <c r="EU8" i="2"/>
  <c r="IG9" i="1"/>
  <c r="IG10" i="1"/>
  <c r="IG11" i="1"/>
  <c r="IG12" i="1"/>
  <c r="IG13" i="1"/>
  <c r="IG14" i="1"/>
  <c r="IG15" i="1"/>
  <c r="IG16" i="1"/>
  <c r="IG17" i="1"/>
  <c r="IG18" i="1"/>
  <c r="IG19" i="1"/>
  <c r="IG20" i="1"/>
  <c r="IG21" i="1"/>
  <c r="IG22" i="1"/>
  <c r="IG23" i="1"/>
  <c r="IG24" i="1"/>
  <c r="IG25" i="1"/>
  <c r="IG26" i="1"/>
  <c r="IG27" i="1"/>
  <c r="IG28" i="1"/>
  <c r="IG29" i="1"/>
  <c r="IG30" i="1"/>
  <c r="IG31" i="1"/>
  <c r="IG32" i="1"/>
  <c r="IG33" i="1"/>
  <c r="IG34" i="1"/>
  <c r="IG35" i="1"/>
  <c r="IG36" i="1"/>
  <c r="IG37" i="1"/>
  <c r="IG38" i="1"/>
  <c r="IG39" i="1"/>
  <c r="IG40" i="1"/>
  <c r="IG41" i="1"/>
  <c r="IG42" i="1"/>
  <c r="IG43" i="1"/>
  <c r="IG44" i="1"/>
  <c r="IG45" i="1"/>
  <c r="IG46" i="1"/>
  <c r="IG47" i="1"/>
  <c r="IG48" i="1"/>
  <c r="IG49" i="1"/>
  <c r="IG50" i="1"/>
  <c r="IG51" i="1"/>
  <c r="IG52" i="1"/>
  <c r="IG53" i="1"/>
  <c r="IG54" i="1"/>
  <c r="IG55" i="1"/>
  <c r="IG56" i="1"/>
  <c r="IG57" i="1"/>
  <c r="IG58" i="1"/>
  <c r="IG59" i="1"/>
  <c r="IG60" i="1"/>
  <c r="IG61" i="1"/>
  <c r="IG62" i="1"/>
  <c r="IG63" i="1"/>
  <c r="IG64" i="1"/>
  <c r="IG65" i="1"/>
  <c r="IG66" i="1"/>
  <c r="IG67" i="1"/>
  <c r="IG68" i="1"/>
  <c r="IG69" i="1"/>
  <c r="IG70" i="1"/>
  <c r="IG71" i="1"/>
  <c r="IG72" i="1"/>
  <c r="IG73" i="1"/>
  <c r="IG74" i="1"/>
  <c r="IG75" i="1"/>
  <c r="IG76" i="1"/>
  <c r="IG77" i="1"/>
  <c r="IG78" i="1"/>
  <c r="IG79" i="1"/>
  <c r="IG80" i="1"/>
  <c r="IG81" i="1"/>
  <c r="IG82" i="1"/>
  <c r="IG83" i="1"/>
  <c r="IG84" i="1"/>
  <c r="IG85" i="1"/>
  <c r="IG86" i="1"/>
  <c r="IG87" i="1"/>
  <c r="IG88" i="1"/>
  <c r="IG89" i="1"/>
  <c r="IG90" i="1"/>
  <c r="IG91" i="1"/>
  <c r="IG92" i="1"/>
  <c r="IG93" i="1"/>
  <c r="IG94" i="1"/>
  <c r="IG95" i="1"/>
  <c r="IG96" i="1"/>
  <c r="IG97" i="1"/>
  <c r="IG98" i="1"/>
  <c r="IG99" i="1"/>
  <c r="IG100" i="1"/>
  <c r="IG101" i="1"/>
  <c r="IG102" i="1"/>
  <c r="IG103" i="1"/>
  <c r="IG104" i="1"/>
  <c r="IG105" i="1"/>
  <c r="IG106" i="1"/>
  <c r="IG107" i="1"/>
  <c r="IG108" i="1"/>
  <c r="IG109" i="1"/>
  <c r="IG110" i="1"/>
  <c r="IG111" i="1"/>
  <c r="IG112" i="1"/>
  <c r="IG113" i="1"/>
  <c r="IG114" i="1"/>
  <c r="IG115" i="1"/>
  <c r="IG116" i="1"/>
  <c r="IG117" i="1"/>
  <c r="IG118" i="1"/>
  <c r="IG119" i="1"/>
  <c r="IG120" i="1"/>
  <c r="IG121" i="1"/>
  <c r="IG122" i="1"/>
  <c r="IG123" i="1"/>
  <c r="IG124" i="1"/>
  <c r="IG125" i="1"/>
  <c r="IG126" i="1"/>
  <c r="IG127" i="1"/>
  <c r="IG128" i="1"/>
  <c r="IG129" i="1"/>
  <c r="IG130" i="1"/>
  <c r="IG131" i="1"/>
  <c r="IG132" i="1"/>
  <c r="IG133" i="1"/>
  <c r="IG134" i="1"/>
  <c r="IG135" i="1"/>
  <c r="IG136" i="1"/>
  <c r="IG137" i="1"/>
  <c r="IG138" i="1"/>
  <c r="IG139" i="1"/>
  <c r="IG140" i="1"/>
  <c r="IG141" i="1"/>
  <c r="IG142" i="1"/>
  <c r="IG143" i="1"/>
  <c r="IG144" i="1"/>
  <c r="IG145" i="1"/>
  <c r="IG146" i="1"/>
  <c r="IG147" i="1"/>
  <c r="IG148" i="1"/>
  <c r="IG149" i="1"/>
  <c r="IG150" i="1"/>
  <c r="IG151" i="1"/>
  <c r="IG152" i="1"/>
  <c r="IG153" i="1"/>
  <c r="IG154" i="1"/>
  <c r="IG155" i="1"/>
  <c r="IG156" i="1"/>
  <c r="IG157" i="1"/>
  <c r="IG158" i="1"/>
  <c r="IG159" i="1"/>
  <c r="IG160" i="1"/>
  <c r="IG161" i="1"/>
  <c r="IG162" i="1"/>
  <c r="IG163" i="1"/>
  <c r="IG164" i="1"/>
  <c r="IG165" i="1"/>
  <c r="IG166" i="1"/>
  <c r="IG167" i="1"/>
  <c r="IG168" i="1"/>
  <c r="IG169" i="1"/>
  <c r="IG170" i="1"/>
  <c r="IG171" i="1"/>
  <c r="IG172" i="1"/>
  <c r="IG173" i="1"/>
  <c r="IG174" i="1"/>
  <c r="IG175" i="1"/>
  <c r="IG176" i="1"/>
  <c r="IG177" i="1"/>
  <c r="IG178" i="1"/>
  <c r="IG179" i="1"/>
  <c r="IG180" i="1"/>
  <c r="IG181" i="1"/>
  <c r="IG182" i="1"/>
  <c r="IG183" i="1"/>
  <c r="IG184" i="1"/>
  <c r="IG185" i="1"/>
  <c r="IG186" i="1"/>
  <c r="IG187" i="1"/>
  <c r="IG188" i="1"/>
  <c r="IG189" i="1"/>
  <c r="IG190" i="1"/>
  <c r="IG191" i="1"/>
  <c r="IG192" i="1"/>
  <c r="IG193" i="1"/>
  <c r="IG194" i="1"/>
  <c r="IG195" i="1"/>
  <c r="IG196" i="1"/>
  <c r="IG197" i="1"/>
  <c r="IG198" i="1"/>
  <c r="IG199" i="1"/>
  <c r="IG200" i="1"/>
  <c r="IG201" i="1"/>
  <c r="IG202" i="1"/>
  <c r="IG203" i="1"/>
  <c r="IG204" i="1"/>
  <c r="IG205" i="1"/>
  <c r="IG206" i="1"/>
  <c r="IG207" i="1"/>
  <c r="IG208" i="1"/>
  <c r="IG209" i="1"/>
  <c r="IG210" i="1"/>
  <c r="IG211" i="1"/>
  <c r="IG212" i="1"/>
  <c r="IG213" i="1"/>
  <c r="IG214" i="1"/>
  <c r="IG215" i="1"/>
  <c r="IG216" i="1"/>
  <c r="IG217" i="1"/>
  <c r="IG218" i="1"/>
  <c r="IG219" i="1"/>
  <c r="IG220" i="1"/>
  <c r="IG221" i="1"/>
  <c r="IG222" i="1"/>
  <c r="IG223" i="1"/>
  <c r="IG224" i="1"/>
  <c r="IG225" i="1"/>
  <c r="IG226" i="1"/>
  <c r="IG227" i="1"/>
  <c r="IG228" i="1"/>
  <c r="IG229" i="1"/>
  <c r="IG230" i="1"/>
  <c r="IG231" i="1"/>
  <c r="IG232" i="1"/>
  <c r="IG233" i="1"/>
  <c r="IG234" i="1"/>
  <c r="IG235" i="1"/>
  <c r="IG236" i="1"/>
  <c r="IG237" i="1"/>
  <c r="IG238" i="1"/>
  <c r="IG239" i="1"/>
  <c r="IG240" i="1"/>
  <c r="IG241" i="1"/>
  <c r="IG242" i="1"/>
  <c r="IG243" i="1"/>
  <c r="IG8" i="1"/>
  <c r="HX9" i="1"/>
  <c r="HX10" i="1"/>
  <c r="HX11" i="1"/>
  <c r="HX12" i="1"/>
  <c r="HX13" i="1"/>
  <c r="HX14" i="1"/>
  <c r="HX15" i="1"/>
  <c r="HX16" i="1"/>
  <c r="HX17" i="1"/>
  <c r="HX18" i="1"/>
  <c r="HX19" i="1"/>
  <c r="HX20" i="1"/>
  <c r="HX21" i="1"/>
  <c r="HX22" i="1"/>
  <c r="HX23" i="1"/>
  <c r="HX24" i="1"/>
  <c r="HX25" i="1"/>
  <c r="HX26" i="1"/>
  <c r="HX27" i="1"/>
  <c r="HX28" i="1"/>
  <c r="HX29" i="1"/>
  <c r="HX30" i="1"/>
  <c r="HX31" i="1"/>
  <c r="HX32" i="1"/>
  <c r="HX33" i="1"/>
  <c r="HX34" i="1"/>
  <c r="HX35" i="1"/>
  <c r="HX36" i="1"/>
  <c r="HX37" i="1"/>
  <c r="HX38" i="1"/>
  <c r="HX39" i="1"/>
  <c r="HX40" i="1"/>
  <c r="HX41" i="1"/>
  <c r="HX42" i="1"/>
  <c r="HX43" i="1"/>
  <c r="HX44" i="1"/>
  <c r="HX45" i="1"/>
  <c r="HX46" i="1"/>
  <c r="HX47" i="1"/>
  <c r="HX48" i="1"/>
  <c r="HX49" i="1"/>
  <c r="HX50" i="1"/>
  <c r="HX51" i="1"/>
  <c r="HX52" i="1"/>
  <c r="HX53" i="1"/>
  <c r="HX54" i="1"/>
  <c r="HX55" i="1"/>
  <c r="HX56" i="1"/>
  <c r="HX57" i="1"/>
  <c r="HX58" i="1"/>
  <c r="HX59" i="1"/>
  <c r="HX60" i="1"/>
  <c r="HX61" i="1"/>
  <c r="HX62" i="1"/>
  <c r="HX63" i="1"/>
  <c r="HX64" i="1"/>
  <c r="HX65" i="1"/>
  <c r="HX66" i="1"/>
  <c r="HX67" i="1"/>
  <c r="HX68" i="1"/>
  <c r="HX69" i="1"/>
  <c r="HX70" i="1"/>
  <c r="HX71" i="1"/>
  <c r="HX72" i="1"/>
  <c r="HX73" i="1"/>
  <c r="HX74" i="1"/>
  <c r="HX75" i="1"/>
  <c r="HX76" i="1"/>
  <c r="HX77" i="1"/>
  <c r="HX78" i="1"/>
  <c r="HX79" i="1"/>
  <c r="HX80" i="1"/>
  <c r="HX81" i="1"/>
  <c r="HX82" i="1"/>
  <c r="HX83" i="1"/>
  <c r="HX84" i="1"/>
  <c r="HX85" i="1"/>
  <c r="HX86" i="1"/>
  <c r="HX87" i="1"/>
  <c r="HX88" i="1"/>
  <c r="HX89" i="1"/>
  <c r="HX90" i="1"/>
  <c r="HX91" i="1"/>
  <c r="HX92" i="1"/>
  <c r="HX93" i="1"/>
  <c r="HX94" i="1"/>
  <c r="HX95" i="1"/>
  <c r="HX96" i="1"/>
  <c r="HX97" i="1"/>
  <c r="HX98" i="1"/>
  <c r="HX99" i="1"/>
  <c r="HX100" i="1"/>
  <c r="HX101" i="1"/>
  <c r="HX102" i="1"/>
  <c r="HX103" i="1"/>
  <c r="HX104" i="1"/>
  <c r="HX105" i="1"/>
  <c r="HX106" i="1"/>
  <c r="HX107" i="1"/>
  <c r="HX108" i="1"/>
  <c r="HX109" i="1"/>
  <c r="HX110" i="1"/>
  <c r="HX111" i="1"/>
  <c r="HX112" i="1"/>
  <c r="HX113" i="1"/>
  <c r="HX114" i="1"/>
  <c r="HX115" i="1"/>
  <c r="HX116" i="1"/>
  <c r="HX117" i="1"/>
  <c r="HX118" i="1"/>
  <c r="HX119" i="1"/>
  <c r="HX120" i="1"/>
  <c r="HX121" i="1"/>
  <c r="HX122" i="1"/>
  <c r="HX123" i="1"/>
  <c r="HX124" i="1"/>
  <c r="HX125" i="1"/>
  <c r="HX126" i="1"/>
  <c r="HX127" i="1"/>
  <c r="HX128" i="1"/>
  <c r="HX129" i="1"/>
  <c r="HX130" i="1"/>
  <c r="HX131" i="1"/>
  <c r="HX132" i="1"/>
  <c r="HX133" i="1"/>
  <c r="HX134" i="1"/>
  <c r="HX135" i="1"/>
  <c r="HX136" i="1"/>
  <c r="HX137" i="1"/>
  <c r="HX138" i="1"/>
  <c r="HX139" i="1"/>
  <c r="HX140" i="1"/>
  <c r="HX141" i="1"/>
  <c r="HX142" i="1"/>
  <c r="HX143" i="1"/>
  <c r="HX144" i="1"/>
  <c r="HX145" i="1"/>
  <c r="HX146" i="1"/>
  <c r="HX147" i="1"/>
  <c r="HX148" i="1"/>
  <c r="HX149" i="1"/>
  <c r="HX150" i="1"/>
  <c r="HX151" i="1"/>
  <c r="HX152" i="1"/>
  <c r="HX153" i="1"/>
  <c r="HX154" i="1"/>
  <c r="HX155" i="1"/>
  <c r="HX156" i="1"/>
  <c r="HX157" i="1"/>
  <c r="HX158" i="1"/>
  <c r="HX159" i="1"/>
  <c r="HX160" i="1"/>
  <c r="HX161" i="1"/>
  <c r="HX162" i="1"/>
  <c r="HX163" i="1"/>
  <c r="HX164" i="1"/>
  <c r="HX165" i="1"/>
  <c r="HX166" i="1"/>
  <c r="HX167" i="1"/>
  <c r="HX168" i="1"/>
  <c r="HX169" i="1"/>
  <c r="HX170" i="1"/>
  <c r="HX171" i="1"/>
  <c r="HX172" i="1"/>
  <c r="HX173" i="1"/>
  <c r="HX174" i="1"/>
  <c r="HX175" i="1"/>
  <c r="HX176" i="1"/>
  <c r="HX177" i="1"/>
  <c r="HX178" i="1"/>
  <c r="HX179" i="1"/>
  <c r="HX180" i="1"/>
  <c r="HX181" i="1"/>
  <c r="HX182" i="1"/>
  <c r="HX183" i="1"/>
  <c r="HX184" i="1"/>
  <c r="HX185" i="1"/>
  <c r="HX186" i="1"/>
  <c r="HX187" i="1"/>
  <c r="HX188" i="1"/>
  <c r="HX189" i="1"/>
  <c r="HX190" i="1"/>
  <c r="HX191" i="1"/>
  <c r="HX192" i="1"/>
  <c r="HX193" i="1"/>
  <c r="HX194" i="1"/>
  <c r="HX195" i="1"/>
  <c r="HX196" i="1"/>
  <c r="HX197" i="1"/>
  <c r="HX198" i="1"/>
  <c r="HX199" i="1"/>
  <c r="HX200" i="1"/>
  <c r="HX201" i="1"/>
  <c r="HX202" i="1"/>
  <c r="HX203" i="1"/>
  <c r="HX204" i="1"/>
  <c r="HX205" i="1"/>
  <c r="HX206" i="1"/>
  <c r="HX207" i="1"/>
  <c r="HX208" i="1"/>
  <c r="HX209" i="1"/>
  <c r="HX210" i="1"/>
  <c r="HX211" i="1"/>
  <c r="HX212" i="1"/>
  <c r="HX213" i="1"/>
  <c r="HX214" i="1"/>
  <c r="HX215" i="1"/>
  <c r="HX216" i="1"/>
  <c r="HX217" i="1"/>
  <c r="HX218" i="1"/>
  <c r="HX219" i="1"/>
  <c r="HX220" i="1"/>
  <c r="HX221" i="1"/>
  <c r="HX222" i="1"/>
  <c r="HX223" i="1"/>
  <c r="HX224" i="1"/>
  <c r="HX225" i="1"/>
  <c r="HX226" i="1"/>
  <c r="HX227" i="1"/>
  <c r="HX228" i="1"/>
  <c r="HX229" i="1"/>
  <c r="HX230" i="1"/>
  <c r="HX231" i="1"/>
  <c r="HX232" i="1"/>
  <c r="HX233" i="1"/>
  <c r="HX234" i="1"/>
  <c r="HX235" i="1"/>
  <c r="HX236" i="1"/>
  <c r="HX237" i="1"/>
  <c r="HX238" i="1"/>
  <c r="HX239" i="1"/>
  <c r="HX240" i="1"/>
  <c r="HX241" i="1"/>
  <c r="HX242" i="1"/>
  <c r="HX243" i="1"/>
  <c r="HX8" i="1"/>
  <c r="HF144" i="2" l="1"/>
  <c r="HX144" i="2"/>
  <c r="IG144" i="2"/>
  <c r="HF244" i="1"/>
  <c r="HO244" i="1"/>
  <c r="HX244" i="1"/>
  <c r="IG244" i="1"/>
  <c r="HO144" i="2"/>
  <c r="GW144" i="2"/>
  <c r="FD144" i="2"/>
  <c r="GN144" i="2"/>
  <c r="GE144" i="2"/>
  <c r="EU144" i="2"/>
  <c r="EL144" i="2"/>
  <c r="EC144" i="2"/>
  <c r="DT144" i="2"/>
  <c r="DK144" i="2"/>
  <c r="AZ144" i="2"/>
  <c r="CJ144" i="2"/>
  <c r="DB144" i="2"/>
  <c r="CS144" i="2"/>
  <c r="CA144" i="2"/>
  <c r="BR144" i="2"/>
  <c r="BI144" i="2"/>
  <c r="AQ144" i="2"/>
  <c r="AH144" i="2"/>
  <c r="P144" i="2"/>
  <c r="Y144" i="2"/>
  <c r="G144" i="2"/>
  <c r="GW244" i="1"/>
  <c r="GN244" i="1"/>
  <c r="GE244" i="1"/>
  <c r="FV244" i="1"/>
  <c r="FM244" i="1"/>
  <c r="EU244" i="1"/>
  <c r="FD244" i="1"/>
  <c r="EL244" i="1"/>
  <c r="EC244" i="1"/>
  <c r="DT244" i="1"/>
  <c r="DB244" i="1"/>
  <c r="DK244" i="1"/>
  <c r="CJ244" i="1"/>
  <c r="CS244" i="1"/>
  <c r="CA244" i="1"/>
  <c r="BR244" i="1"/>
  <c r="AZ244" i="1"/>
  <c r="BI244" i="1"/>
  <c r="AQ244" i="1"/>
  <c r="AH244" i="1"/>
  <c r="Y244" i="1"/>
  <c r="P244" i="1"/>
  <c r="G244" i="1"/>
  <c r="C148" i="2" l="1"/>
  <c r="D248" i="1"/>
</calcChain>
</file>

<file path=xl/sharedStrings.xml><?xml version="1.0" encoding="utf-8"?>
<sst xmlns="http://schemas.openxmlformats.org/spreadsheetml/2006/main" count="1157" uniqueCount="475">
  <si>
    <t>MINISTERIO DE TRANSPORTE</t>
  </si>
  <si>
    <t>INSTITUTO NACIONAL DE VÍAS</t>
  </si>
  <si>
    <t>SUBDIRECCIÓN ADMINISTRATIVA</t>
  </si>
  <si>
    <t>PRESUPUESTO PROCESO MULTIMARCAS</t>
  </si>
  <si>
    <t>No.</t>
  </si>
  <si>
    <t>DESCRIPCION</t>
  </si>
  <si>
    <t>FORD RANGER</t>
  </si>
  <si>
    <t>FORD BRONCO</t>
  </si>
  <si>
    <t>RENAULT ALASKAN</t>
  </si>
  <si>
    <t>RENAULT NEW KOLEOS</t>
  </si>
  <si>
    <t>RENAULT OROCH</t>
  </si>
  <si>
    <t>RENAULT CAMIONETA DUSTER</t>
  </si>
  <si>
    <t>RENAULT TRAFIC</t>
  </si>
  <si>
    <t>CHEVROLET TRACKER LS TURBO AC 1.2 5P 4X2 TM</t>
  </si>
  <si>
    <t>CHEVROLET CAMIONETA DMAX 4X2</t>
  </si>
  <si>
    <t>CHEVROLET N300</t>
  </si>
  <si>
    <t>MONTERO MITSUBISHI</t>
  </si>
  <si>
    <t>SUBARU FORESTER 2,0</t>
  </si>
  <si>
    <t>TOYOTA PRADO (2006 - 2008)</t>
  </si>
  <si>
    <t>TOYOTA HILUX (2006 - 2013 y 2015)</t>
  </si>
  <si>
    <t xml:space="preserve">TOYOTA FORTUNER </t>
  </si>
  <si>
    <t>TOYOTA RAV 4</t>
  </si>
  <si>
    <t>NISSAN FRONTIER NP 300</t>
  </si>
  <si>
    <t>CHEVROLET COLORADO</t>
  </si>
  <si>
    <t>WINGLE</t>
  </si>
  <si>
    <t>HYUNDAI TUCSON</t>
  </si>
  <si>
    <t>JMC</t>
  </si>
  <si>
    <t>REANULT KANGOO</t>
  </si>
  <si>
    <t>RENAULT LOGAN</t>
  </si>
  <si>
    <t>SUZUKI ALTO</t>
  </si>
  <si>
    <t>VOLKSWAGUEN CRAFTER</t>
  </si>
  <si>
    <t>FORD BATT UMG</t>
  </si>
  <si>
    <t>FORD HUNTER TR12</t>
  </si>
  <si>
    <t>Adjudicado 2025</t>
  </si>
  <si>
    <t>HYUNDAUTOS</t>
  </si>
  <si>
    <t>MOTOSPEED</t>
  </si>
  <si>
    <t>INVERNORTE</t>
  </si>
  <si>
    <t>PROMEDIO</t>
  </si>
  <si>
    <t>Mediana</t>
  </si>
  <si>
    <t>Media</t>
  </si>
  <si>
    <t>Valor Presente</t>
  </si>
  <si>
    <t>Margen de rentabilidad esperada en el sector  20,5%</t>
  </si>
  <si>
    <t>Adjudicado 2023</t>
  </si>
  <si>
    <t>LUBRICACIÓN 1 (CAMBIAR FILTRO DE ACEITE, ACEITE MOTOR, REVISAR FILTRO DE AIRE, INCLUYE INSUMOS Y MANO DE OBRA)</t>
  </si>
  <si>
    <t>LUBRICACIÓN 2 (CAMBIAR FILTRO DE ACEITE, FILTRO DE AIRE, FILTROS DE COMBUSTIBLE, ACEITE MOTOR, INCLUYE INSUMOS Y MANO DE OBRA)</t>
  </si>
  <si>
    <t>LUBRICACIÓN 3 (CAMBIAR FILTRO DE ACEITE, FILTRO DE AIRE, FILTROS DE COMBUSTIBLE, FILTRO DE AIRE ACONDICIONADO, ACEITE MOTOR, LIQUIDO DE FRENOS, NIVELAR ACEITE CAJA Y TRANSMISIÓN, NIVELAR ACEITE CAJA DE DIRECCIÓN, ENGRASE DE RODAMIENTOS, INCLUYE INSUMOS Y MANO DE OBRA)</t>
  </si>
  <si>
    <t>LUBRICACIÓN 4 (CAMBIAR FILTRO DE ACEITE, FILTRO DE AIRE, FILTROS DE COMBUSTIBLE, FILTRO DE AIRE ACONDICIONADO, ACEITE MOTOR, LIQUIDO DE FRENOS, LIQUIDO REFRIGERANTE, ACEITE CAJA Y TRANSMISIÓN, ACEITE CAJA DE DIRECCIÓN, ENGRASE DE RODAMIENTOS, INCLUYE INSUMOS Y MANO DE OBRA)</t>
  </si>
  <si>
    <t>1 LB GRASA USO GENERAL</t>
  </si>
  <si>
    <t>1 LB GAS R134A</t>
  </si>
  <si>
    <t>1 LB GRASA ALTA TEMPERATURA</t>
  </si>
  <si>
    <t>1/4 ACEITE EP 80W90</t>
  </si>
  <si>
    <t>1/4 ACEITE MOTOR 10W30</t>
  </si>
  <si>
    <t>1/4 ACEITE MOTOR 15W40</t>
  </si>
  <si>
    <t>1/4 ACEITE MOTOR 20W50</t>
  </si>
  <si>
    <t xml:space="preserve">ABRAZADERA RADIADOR   </t>
  </si>
  <si>
    <t>AGUA BATERIA 550 CC</t>
  </si>
  <si>
    <t>ALTERNADOR</t>
  </si>
  <si>
    <t>AMORTIGUADOR DELANTERO</t>
  </si>
  <si>
    <t>AMORTIGUADOR TRASERO</t>
  </si>
  <si>
    <t>ANILLOS DE MOTOR</t>
  </si>
  <si>
    <t>ARANDELA TAPON CAJA</t>
  </si>
  <si>
    <t>ARANDELA TAPON CARTER</t>
  </si>
  <si>
    <t>ARANDELA TAPON DIFERENCIAL</t>
  </si>
  <si>
    <t xml:space="preserve">ARANDELAS AJUSTE AXIAL CIGUENAL </t>
  </si>
  <si>
    <t>ARANDELAS AJUSTE DIFERENCIAL</t>
  </si>
  <si>
    <t>ARBOL LEVAS MOTOR</t>
  </si>
  <si>
    <t xml:space="preserve">ASPA VENTILADOR </t>
  </si>
  <si>
    <t xml:space="preserve">AUTOMATICO MOTOR ARRANQUE  </t>
  </si>
  <si>
    <t>BANDAS FRENO RUEDAS TRASERAS (JUEGO RUEDA)</t>
  </si>
  <si>
    <t>BARRA ESTABILIZADORA DELANTERA</t>
  </si>
  <si>
    <t>BARRA TRANSVERSAL DIRECCION</t>
  </si>
  <si>
    <t>BASE AMORTIGUADOR DELANTERO</t>
  </si>
  <si>
    <t>BASE AMORTIGUADOR TRASERO</t>
  </si>
  <si>
    <t xml:space="preserve">BASE FILTRO AIRE COMPLETA </t>
  </si>
  <si>
    <t>BASE FILTRO COMBUSTIBLE</t>
  </si>
  <si>
    <t>BATERIA</t>
  </si>
  <si>
    <t>BATERIA SELLADA 12V-200AH</t>
  </si>
  <si>
    <t>BLOWER VENTILADOR AIRE ACONDICIONADO</t>
  </si>
  <si>
    <t>BOBINA DE ENCENDIDO</t>
  </si>
  <si>
    <t>BOCIN RUEDA DELANTERA</t>
  </si>
  <si>
    <t>BOCIN RUEDA TRASERA</t>
  </si>
  <si>
    <t>BOMBA ACEITE MOTOR</t>
  </si>
  <si>
    <t>BOMBA AGUA MOTOR</t>
  </si>
  <si>
    <t>BOMBA COMBUSTIBLE</t>
  </si>
  <si>
    <t>BOMBA DIRECCION HIDRAHULICA</t>
  </si>
  <si>
    <t>BOMBA EMBRAGUE AUXILIAR</t>
  </si>
  <si>
    <t>BOMBA EMBRAGUE PRINCIPAL</t>
  </si>
  <si>
    <t>BOMBA FRENO</t>
  </si>
  <si>
    <t>BOMBA INYECCION COMBUSTIBLE</t>
  </si>
  <si>
    <t>NO APLICA</t>
  </si>
  <si>
    <t>BOMBILLO 1 FILAMENTO</t>
  </si>
  <si>
    <t>BOMBILLO 2 FILAMENTOS</t>
  </si>
  <si>
    <t>BOMBILLO COCUYO</t>
  </si>
  <si>
    <t>BOMBILLO DIRECCIONAL</t>
  </si>
  <si>
    <t>BOMBILLO EXPLORADORA</t>
  </si>
  <si>
    <t>BOMBILLO FAROLA ALTA</t>
  </si>
  <si>
    <t>BOMBILLO FAROLA MEDIA</t>
  </si>
  <si>
    <t>BOMBILLO LUZ PLACA</t>
  </si>
  <si>
    <t>BOMBILLO REVERSA</t>
  </si>
  <si>
    <t xml:space="preserve">BOMBILLO STOP </t>
  </si>
  <si>
    <t xml:space="preserve">BOMBILLO TECHO </t>
  </si>
  <si>
    <t>BOMBIN BOMBA INYECCION</t>
  </si>
  <si>
    <t>BOOSTER FRENO MAESTRO</t>
  </si>
  <si>
    <t>BORNES BATERIA</t>
  </si>
  <si>
    <t>BRAZO AXIAL</t>
  </si>
  <si>
    <t>BRAZO DE SUSPENSIÓN</t>
  </si>
  <si>
    <t>BRAZO VARILLA DIRECCION DERECHA</t>
  </si>
  <si>
    <t>BRAZO VARILLA DIRECCION IZQUIERDA</t>
  </si>
  <si>
    <t>BROCHE CINTURON DE SEGURIDAD</t>
  </si>
  <si>
    <t>BUJES AMORTIGUADOR TRASERO</t>
  </si>
  <si>
    <t>BUJES BALLESTA MUELLE TRASERO</t>
  </si>
  <si>
    <t>BUJES BARRA ESTABILIZADORA</t>
  </si>
  <si>
    <t>BUJES COLGANTE MUELLE TRASERO</t>
  </si>
  <si>
    <t>BUJIAS</t>
  </si>
  <si>
    <t>CABLES DE BATERIA</t>
  </si>
  <si>
    <t>CAJA DE DIRECCIÓN</t>
  </si>
  <si>
    <t>CAJA VELOCIDADES COMPLETA</t>
  </si>
  <si>
    <t>CALIPER / MORDAZA DE FRENO DELANTERO</t>
  </si>
  <si>
    <t>CAMPANA FRENO TRASERA</t>
  </si>
  <si>
    <t>CARCASA TERMOSTATO</t>
  </si>
  <si>
    <t>CARTER ACEITE MOTOR</t>
  </si>
  <si>
    <t>CARTRIDGE TURBOCARGADOR MOTOR</t>
  </si>
  <si>
    <t>CHAPA PUERTA EXTERNA</t>
  </si>
  <si>
    <t>CIGÜEÑAL MOTOR</t>
  </si>
  <si>
    <t>CILINDROS FRENO TRASERO</t>
  </si>
  <si>
    <t>CINTURON SEGURIDAD COMPLETO</t>
  </si>
  <si>
    <t>COLGANTES MUELLE TRASERO</t>
  </si>
  <si>
    <t>COMPRESOR AIRE ACONDICIONADO</t>
  </si>
  <si>
    <t>COMPUTADORA</t>
  </si>
  <si>
    <t>CONDENSADOR AIRE ACONDICIONADO</t>
  </si>
  <si>
    <t xml:space="preserve">CONECTOR DE PACHA </t>
  </si>
  <si>
    <t>CORREA ACCESORIOS</t>
  </si>
  <si>
    <t>CORREA ALTERNADOR</t>
  </si>
  <si>
    <t>CORREA BOMBA DE AGUA</t>
  </si>
  <si>
    <t>CORREA COMPRESOR AIRE ACONDICIONADO</t>
  </si>
  <si>
    <t>CORREA DIRECCION HIDRAULICA</t>
  </si>
  <si>
    <t>CORREA UNICA</t>
  </si>
  <si>
    <t>CORREA VENTILADOR MOTOR</t>
  </si>
  <si>
    <t>CRUZETA CARDAN</t>
  </si>
  <si>
    <t>CULATA MOTOR</t>
  </si>
  <si>
    <t xml:space="preserve">CUÑA POLEA DE CIGÜEÑAL </t>
  </si>
  <si>
    <t>CUÑAS DE VÁLVULAS</t>
  </si>
  <si>
    <t xml:space="preserve">DEPOSITO AGUA LIMPIABRISAS </t>
  </si>
  <si>
    <t xml:space="preserve">DEPOSITO DEL HIDRAULICO </t>
  </si>
  <si>
    <t>DEPOSITO RECUPERADOR</t>
  </si>
  <si>
    <t>DESENGRASANTE LIQUIDO</t>
  </si>
  <si>
    <t>DIRECCIONAL DELANTERO</t>
  </si>
  <si>
    <t>DIRECCIONAL TRASERO</t>
  </si>
  <si>
    <t>DISCO FRENO DELANTERO</t>
  </si>
  <si>
    <t>DISCO FRENO TRASERO</t>
  </si>
  <si>
    <t>EMPAQUE BASE TURBOCARGADOR A MULTIPLE</t>
  </si>
  <si>
    <t>EMPAQUE BOMBA AGUA</t>
  </si>
  <si>
    <t>EMPAQUE CULATA MOTOR</t>
  </si>
  <si>
    <t>EMPAQUE EXOSTO</t>
  </si>
  <si>
    <t>EMPAQUE MULTIPLE ADMISION</t>
  </si>
  <si>
    <t xml:space="preserve">EMPAQUE MULTIPLE ESCAPE </t>
  </si>
  <si>
    <t>EMPAQUE TAPA VALVULAS</t>
  </si>
  <si>
    <t>EMPAQUETADURA CAJA DIRECCION</t>
  </si>
  <si>
    <t>ENFRIADOR ACEITE MOTOR</t>
  </si>
  <si>
    <t>ESCOBILLAS ALTERNADOR</t>
  </si>
  <si>
    <t>ESCOBILLAS MOTOR ARRANQUE</t>
  </si>
  <si>
    <t>ESPEJO RETROVISOR EXTERNO</t>
  </si>
  <si>
    <t>ESTATOR ALTERNADOR</t>
  </si>
  <si>
    <t>EVAPORADOR AIRE ACONDICIONADO</t>
  </si>
  <si>
    <t>EXOSTO</t>
  </si>
  <si>
    <t>EXPLORADORAS</t>
  </si>
  <si>
    <t>FAROLA</t>
  </si>
  <si>
    <t>FILTRO ACEITE MOTOR</t>
  </si>
  <si>
    <t>FILTRO AIRE ACONDICIONADO</t>
  </si>
  <si>
    <t>FILTRO AIRE INTERNO MOTOR</t>
  </si>
  <si>
    <t>FILTRO AIRE MOTOR</t>
  </si>
  <si>
    <t>FILTRO COMBUSTIBLE</t>
  </si>
  <si>
    <t>FILTRO SECADOR AIRE ACONDICIONADO</t>
  </si>
  <si>
    <t>FLOTADOR TANQUE COMBUSTIBLE</t>
  </si>
  <si>
    <t>FORROS PARA LA SILLETERIA</t>
  </si>
  <si>
    <t>FUSIBLE</t>
  </si>
  <si>
    <t>GUARDA POLVOS PUNTA EJE LADO CAJA</t>
  </si>
  <si>
    <t>GUARDA POLVOS PUNTA EJE LADO RUEDA</t>
  </si>
  <si>
    <t>GUARDAPOLVO AMORTIGUADOR DELANTERO</t>
  </si>
  <si>
    <t>GUARDAPOLVO AMORTIGUADOR TRASERO</t>
  </si>
  <si>
    <t>GUARDAPOLVO MORDAZA</t>
  </si>
  <si>
    <t>INSTALACIÓN DE ALTA</t>
  </si>
  <si>
    <t>INTERCOOLER</t>
  </si>
  <si>
    <t>INYECTOR COMBUSTIBLE</t>
  </si>
  <si>
    <t>KIT DE REPARTCIÓN</t>
  </si>
  <si>
    <t>KIT EMBRAGUE COMPLETO (DISCO, PRENSA Y BALINERA)</t>
  </si>
  <si>
    <t>LIMPIADOR CONTACTOS</t>
  </si>
  <si>
    <t>LIMPIADOR CUERPO ACELERACION</t>
  </si>
  <si>
    <t>LIMPIADOR FRENOS</t>
  </si>
  <si>
    <t>LIMPIADOR INYECTORES</t>
  </si>
  <si>
    <t>LIQUIDO FRENOS</t>
  </si>
  <si>
    <t>MANGUERA ADMISIÓN INTERCOOLER</t>
  </si>
  <si>
    <t>MANGUERA BOOSTER FRENO</t>
  </si>
  <si>
    <t>MANGUERA ENTRADA INTERCOOLER</t>
  </si>
  <si>
    <t>MANGUERA FRENO DELANTERO</t>
  </si>
  <si>
    <t>MANGUERA RADIADOR INFERIOR</t>
  </si>
  <si>
    <t>MANGUERA RADIADOR SUPERIOR</t>
  </si>
  <si>
    <t>MANIJA PUERTA EXTERNA</t>
  </si>
  <si>
    <t>MANIJA PUERTA INTERNA</t>
  </si>
  <si>
    <t>MOTOR ARRANQUE</t>
  </si>
  <si>
    <t>MOTOR ELEVAVIDRIOS</t>
  </si>
  <si>
    <t>MOTOR LIMPIABRISA</t>
  </si>
  <si>
    <t>MOTOVENTILADOR AIRE ACONDICIONADO</t>
  </si>
  <si>
    <t xml:space="preserve">MULTIPLE ADMISION MOTOR     </t>
  </si>
  <si>
    <t>MULTIPLE ESCAPE MOTOR</t>
  </si>
  <si>
    <t>PASTILLAS DE FRENO RUEDAS DELANTERAS (JUEGO RUEDA)</t>
  </si>
  <si>
    <t>PASTILLAS DE FRENO RUEDAS TRASERAS (JUEGO RUEDA)</t>
  </si>
  <si>
    <t>PERA FRENO</t>
  </si>
  <si>
    <t>PERA TEMPERATURA MOTOR</t>
  </si>
  <si>
    <t xml:space="preserve">PIÑON VELOCÍMETRO </t>
  </si>
  <si>
    <t>PISTON DE FRENO</t>
  </si>
  <si>
    <t>PISTONES DE MOTOR</t>
  </si>
  <si>
    <t>PITO</t>
  </si>
  <si>
    <t>PLUMILLAS LIMPIAPARABRISAS DELANTERAS (JUEGO)</t>
  </si>
  <si>
    <t>POLEA ALTERNADOR</t>
  </si>
  <si>
    <t>POLEA BOMBA AGUA MOTOR</t>
  </si>
  <si>
    <t>POLEA BOMBA DIRECCION HIDRAULICA</t>
  </si>
  <si>
    <t>POLEA CIGÜEÑAL MOTOR</t>
  </si>
  <si>
    <t>POLEA COMPRESOR AIRE ACONDICIONADO</t>
  </si>
  <si>
    <t>POLEA TENSORA CORREA</t>
  </si>
  <si>
    <t>PUNTA DE EJE</t>
  </si>
  <si>
    <t>RADIADOR</t>
  </si>
  <si>
    <t>RADIADOR AIRE ACONDICIONADO</t>
  </si>
  <si>
    <t>REFRIGERANTE 1 GALON</t>
  </si>
  <si>
    <t>REFRIGERANTE 1 LITRO</t>
  </si>
  <si>
    <t>REGULADOR ALTERNADOR</t>
  </si>
  <si>
    <t>RELAY CAJA FUSIBLES</t>
  </si>
  <si>
    <t>RELAY LUCES ALTAS</t>
  </si>
  <si>
    <t>RELAY LUCES ESTACIONARIAS</t>
  </si>
  <si>
    <t>RELAY LUCES MEDIAS</t>
  </si>
  <si>
    <t>RELAY PILA COMBUSTIBLE</t>
  </si>
  <si>
    <t>RETEN BOMBA DE ACEITE MOTOR</t>
  </si>
  <si>
    <t>RETEN CUBO / BOCIN RUEDA</t>
  </si>
  <si>
    <t>RETENEDOR CIGÜEÑAL DELANTERO</t>
  </si>
  <si>
    <t>RETENEDOR CIGÜEÑAL TRASERO</t>
  </si>
  <si>
    <t>RETENEDOR EJE DE LEVAS</t>
  </si>
  <si>
    <t>RETENEDOR POLEA</t>
  </si>
  <si>
    <t>RETENEDOR TAPA REPARTICION</t>
  </si>
  <si>
    <t>RETENEDORES CAJA CAMBIOS</t>
  </si>
  <si>
    <t>RETENEDORES RUEDA DELANTERA (JUEGO)</t>
  </si>
  <si>
    <t>RETENEDORES RUEDA TRASERA (JUEGO)</t>
  </si>
  <si>
    <t xml:space="preserve">RETENEDORES Y EMPAQUES CAJA DIRECCIÓN </t>
  </si>
  <si>
    <t>RIN</t>
  </si>
  <si>
    <t>RODAMIENTO CENTRAL CARDAN</t>
  </si>
  <si>
    <t>RODAMIENTO INTERNO CUBO / BOCIN RUEDA</t>
  </si>
  <si>
    <t>RODAMIENTO RUEDA DELANTERA</t>
  </si>
  <si>
    <t>RODAMIENTO RUEDA TRASERA</t>
  </si>
  <si>
    <t>ROTULAS SUSPENSION DELANTERA</t>
  </si>
  <si>
    <t>SENSOR ABS</t>
  </si>
  <si>
    <t xml:space="preserve">SENSOR CIGÜEÑAL </t>
  </si>
  <si>
    <t>SENSOR DE ACEITE</t>
  </si>
  <si>
    <t>SENSOR DE VELOCIDAD</t>
  </si>
  <si>
    <t>SILICONA ULTRASERAGREY</t>
  </si>
  <si>
    <t>SOPORTE AMORTIGUADOR DELANTERO</t>
  </si>
  <si>
    <t>SOPORTE AMORTIGUADOR TRASERO</t>
  </si>
  <si>
    <t>SOPORTE TUBO EXOSTO</t>
  </si>
  <si>
    <t>SOPORTE VARILLA ESTABILIZADORA</t>
  </si>
  <si>
    <t>SOPORTES CAJA CAMBIOS/</t>
  </si>
  <si>
    <t>SOPORTES MOTOR (JUEGO)</t>
  </si>
  <si>
    <t>STOP</t>
  </si>
  <si>
    <t>TAPA DEPOSITO DE AGUA</t>
  </si>
  <si>
    <t>TAPA RADIADOR</t>
  </si>
  <si>
    <t>TAPA TANQUE COMBUSTIBLE</t>
  </si>
  <si>
    <t>TAPA TANQUE EXPANSION/AUXILIAR RADIADOR</t>
  </si>
  <si>
    <t>TAPA VALVULAS MOTOR</t>
  </si>
  <si>
    <t>TAPON DRENAJE CAJA</t>
  </si>
  <si>
    <t>TAPON DRENAJE CARTER</t>
  </si>
  <si>
    <t>TAPON DRENAJE DIFERENCIAL</t>
  </si>
  <si>
    <t>TENSOR BARRA ESTABILIZADORA</t>
  </si>
  <si>
    <t>TENSOR CORREA UNICA</t>
  </si>
  <si>
    <t>TERMINAL DIRECCION DERECHA</t>
  </si>
  <si>
    <t>TERMINAL DIRECCION IZQUIERDA</t>
  </si>
  <si>
    <t>TERMOSTATO MOTOR</t>
  </si>
  <si>
    <t>TIJERA DELANTERA DERECHA</t>
  </si>
  <si>
    <t>TIJERA DELANTERA IZQUIERDA</t>
  </si>
  <si>
    <t xml:space="preserve">TUBO MANGUERA TURBO </t>
  </si>
  <si>
    <t>TURBO ALIMENTADOR</t>
  </si>
  <si>
    <t>TURBOCARGADOR MOTOR</t>
  </si>
  <si>
    <t>VISAGRA PUERTA</t>
  </si>
  <si>
    <t>VOLANTE MOTOR</t>
  </si>
  <si>
    <t>NOTA: Las</t>
  </si>
  <si>
    <t>Precio Techo Promedio</t>
  </si>
  <si>
    <t>Precio Techo Mediana</t>
  </si>
  <si>
    <t>Precio Techa Media</t>
  </si>
  <si>
    <t>Precio Techo Valor Presente</t>
  </si>
  <si>
    <t>Incremento salario minimo 23%</t>
  </si>
  <si>
    <t>AJUSTAR Y RETORQUEAR SUSPENSION</t>
  </si>
  <si>
    <t>ALINEAR DIRECCION</t>
  </si>
  <si>
    <t>ALINEAR LUCES</t>
  </si>
  <si>
    <t>ANILLAR MOTOR</t>
  </si>
  <si>
    <t>BALANCEO X 4 RUEDAS</t>
  </si>
  <si>
    <t>CAMBIAR ALTERNADOR</t>
  </si>
  <si>
    <t>CAMBIAR AMORTIGUADOR DELANTERO</t>
  </si>
  <si>
    <t>CAMBIAR AMORTIGUADOR TRASERO</t>
  </si>
  <si>
    <t>CAMBIAR ARRANQUE MOTOR</t>
  </si>
  <si>
    <t>CAMBIAR BANDAS DE FRENO TRASERO</t>
  </si>
  <si>
    <t>CAMBIAR BOBINA DE ENCENDIDO</t>
  </si>
  <si>
    <t>CAMBIAR BOMBA ACEITE</t>
  </si>
  <si>
    <t>CAMBIAR BOMBA AGUA MOTOR</t>
  </si>
  <si>
    <t>CAMBIAR BOMBA DIRECCION</t>
  </si>
  <si>
    <t>CAMBIAR BOMBA FRENO</t>
  </si>
  <si>
    <t>CAMBIAR BOMBA INYECCION</t>
  </si>
  <si>
    <t>CAMBIAR BOMBA/ PILA COMBUSTIBLE</t>
  </si>
  <si>
    <t>CAMBIAR BOMBIN</t>
  </si>
  <si>
    <t>CAMBIAR BRAZO AXIAL</t>
  </si>
  <si>
    <t>CAMBIAR BRAZO SUSPENSIÓN</t>
  </si>
  <si>
    <t>CAMBIAR BUJES BARRA ESTABILIZADORA</t>
  </si>
  <si>
    <t>CAMBIAR BUJES TIJERA</t>
  </si>
  <si>
    <t>CAMBIAR BUJIAS</t>
  </si>
  <si>
    <t>CAMBIAR CAJA DE DIRECCION</t>
  </si>
  <si>
    <t>CAMBIAR CAMPANA FRENO</t>
  </si>
  <si>
    <t>CAMBIAR CAUCHO CENTRAL Y RODAMIENTO CARDAN</t>
  </si>
  <si>
    <t>CAMBIAR CILINDRO FRENO RUEDA TRASERA</t>
  </si>
  <si>
    <t>CAMBIAR COMPRESOR AIRE ACONDICIONADO</t>
  </si>
  <si>
    <t>CAMBIAR CORREA ACCESORIOS</t>
  </si>
  <si>
    <t>CAMBIAR CORREA ALTERNADOR</t>
  </si>
  <si>
    <t>CAMBIAR CORREA BOMBA AGUA</t>
  </si>
  <si>
    <t>CAMBIAR CORREA DISTRIBUCIÓN</t>
  </si>
  <si>
    <t>CAMBIAR CORREA HIDRAULICO</t>
  </si>
  <si>
    <t>CAMBIAR CRUCETAS CARDAN (incluye desmontar y montar el cardan)</t>
  </si>
  <si>
    <t>CAMBIAR CUBO / BOCIN RUEDA</t>
  </si>
  <si>
    <t>CAMBIAR DISCO FRENO DELANTERO</t>
  </si>
  <si>
    <t>CAMBIAR EMPAQUE CULATA</t>
  </si>
  <si>
    <t>CAMBIAR EMPAQUE TAPA VALVULAS</t>
  </si>
  <si>
    <t>CAMBIAR EMPAQUETADURA BOMBA INYECCION</t>
  </si>
  <si>
    <t>CAMBIAR EMPAQUETADURA TURBOCARGADOR</t>
  </si>
  <si>
    <t>CAMBIAR FAN CLUTCH</t>
  </si>
  <si>
    <t>CAMBIAR GUAYA EMBRAGUE</t>
  </si>
  <si>
    <t>CAMBIAR GUAYAS FRENO EMERGENCIA</t>
  </si>
  <si>
    <t>CAMBIAR HOJAS MUELLE TRASERO</t>
  </si>
  <si>
    <t>CAMBIAR KIT DE REPARTICIÓN</t>
  </si>
  <si>
    <t>CAMBIAR KIT EMBRAGUE</t>
  </si>
  <si>
    <t>CAMBIAR MANGUERA SUPERIOR Y/O INFERIOR RADIADOR</t>
  </si>
  <si>
    <t>CAMBIAR MORDAZA FRENO</t>
  </si>
  <si>
    <t>CAMBIAR PASTILLAS DE FRENO DELANTERO</t>
  </si>
  <si>
    <t>CAMBIAR PASTILLAS DE FRENO TRASERO</t>
  </si>
  <si>
    <t>CAMBIAR PERA ACEITE</t>
  </si>
  <si>
    <t>CAMBIAR PUNTA HOMOCINETICA</t>
  </si>
  <si>
    <t>CAMBIAR RADIADOR</t>
  </si>
  <si>
    <t>CAMBIAR RESORTE SUSPENSION DELANTERA</t>
  </si>
  <si>
    <t>CAMBIAR RETENEDOR DELANTERO CIGÜEÑAL</t>
  </si>
  <si>
    <t>CAMBIAR RETENEDOR EJE LEVAS</t>
  </si>
  <si>
    <t>CAMBIAR RETENEDOR TRASERO CIGÜEÑAL</t>
  </si>
  <si>
    <t>CAMBIAR RETENES LLANTA DELANTERA</t>
  </si>
  <si>
    <t>CAMBIAR RETENES LLANTA TRASERA</t>
  </si>
  <si>
    <t>CAMBIAR RODAMIENTOS LLANTA DELANTERA (incluye cambio retenedores)</t>
  </si>
  <si>
    <t>CAMBIAR RODAMIENTOS LLANTA TRASERA (incluye cambio retenedores)</t>
  </si>
  <si>
    <t>CAMBIAR ROTULAS SUSPENSIÓN DELANTERA</t>
  </si>
  <si>
    <t>CAMBIAR SERVOFRENO / BOOSTER</t>
  </si>
  <si>
    <t>CAMBIAR SILENCIADOR O EXOSTO O CATALIZADOR</t>
  </si>
  <si>
    <t>CAMBIAR SOPORTE AMORTIGUADOR DELANTERO</t>
  </si>
  <si>
    <t>CAMBIAR SOPORTE AMORTIGUADOR TRASERO</t>
  </si>
  <si>
    <t>CAMBIAR SOPORTE CENTRAL CARDAN</t>
  </si>
  <si>
    <t>CAMBIAR SOPORTE EXOSTO</t>
  </si>
  <si>
    <t>CAMBIAR SOPORTE MOTOR</t>
  </si>
  <si>
    <t>CAMBIAR SOPORTES CAJA CAMBIOS</t>
  </si>
  <si>
    <t>CAMBIAR SWITCH ENCENDIDO</t>
  </si>
  <si>
    <t>CAMBIAR TANQUE EXPANSION / DEPÓSITO SISTEMA REFRIGERACION</t>
  </si>
  <si>
    <t>CAMBIAR TENSOR BARRA ESTABILIZADORA</t>
  </si>
  <si>
    <t>CAMBIAR TERMINAL DE DIRECCION</t>
  </si>
  <si>
    <t>CAMBIAR TERMOSTATO</t>
  </si>
  <si>
    <t>CAMBIAR TIJERA SUSPENSION DELANTERA</t>
  </si>
  <si>
    <t>CAMBIAR TOPE DIRECCIÓN</t>
  </si>
  <si>
    <t>CAMBIAR TOPE SUSPENSION</t>
  </si>
  <si>
    <t>CAMBIAR TURBOCARGADOR</t>
  </si>
  <si>
    <t>CEPILLADA CULATA</t>
  </si>
  <si>
    <t>CEPILLADO CAMPANAS</t>
  </si>
  <si>
    <t>DESMONTAR Y MONTAR / CAMBIAR ENFRIADOR ACEITE</t>
  </si>
  <si>
    <t>DESMONTAR Y MONTAR / CAMBIAR INTERCOOLER</t>
  </si>
  <si>
    <t>DESMONTAR Y MONTAR / CAMBIAR MULTIPLE ADMISION</t>
  </si>
  <si>
    <t>DESMONTAR Y MONTAR / CAMBIAR MULTIPLE ESCAPE</t>
  </si>
  <si>
    <t>DESMONTAR Y MONTAR / CAMBIAR RADIADOR</t>
  </si>
  <si>
    <t>DESMONTAR Y MONTAR BOMBA INYECCION</t>
  </si>
  <si>
    <t>DESMONTAR Y MONTAR CAJA CAMBIOS</t>
  </si>
  <si>
    <t>DESMONTAR Y MONTAR CARDAN</t>
  </si>
  <si>
    <t>DESMONTAR Y MONTAR CONSOLA/MILLARÉ</t>
  </si>
  <si>
    <t>DESMONTAR Y MONTAR INYECTORES</t>
  </si>
  <si>
    <t>ENGRASAR RODAMIENTOS</t>
  </si>
  <si>
    <t xml:space="preserve">LATONERIA Y PINTURA BOOMPER </t>
  </si>
  <si>
    <t xml:space="preserve">LATONERIA Y PINTURA CAPOT </t>
  </si>
  <si>
    <t xml:space="preserve">LATONERIA Y PINTURA GENERAL VEHICULO </t>
  </si>
  <si>
    <t>LATONERIA Y PINTURA PUERTA</t>
  </si>
  <si>
    <t>LAVADO DE INYECTORES</t>
  </si>
  <si>
    <t>LAVAR SISTEMA COMBUSTIBLE (incluye el desmontar, lavar y montar el tanque combustible y lineas de combustible, filtros)</t>
  </si>
  <si>
    <t>LAVAR Y PURGAR SISTEMA REFRIGERACION (sondeo de radiador, cambiar liquido refrigerante, revisar radiador, termostato, enfocador del ventildor, ventilador, tanque de expansión, manguieras, revisión de flan clutch, reemplazo de abrazaderas)</t>
  </si>
  <si>
    <t>MANTENIMIENTO Y RECARGA DEL SISTEMA DE AIRE ACONDICIONADO (mantenimeinto y limpieza de evaporador con desmonte de millare, condensador, purga de linas de refrigeración con nitrogeno, cargue de refrigerante, cambiar aceite compresor)</t>
  </si>
  <si>
    <t>MEDIR COMPRESION Y VACIO MOTOR</t>
  </si>
  <si>
    <t>POLICHADO</t>
  </si>
  <si>
    <t>PRUEBA HIDROSTÁTICA BLOQUE MOTOR</t>
  </si>
  <si>
    <t>PRUEBA HIDROSTÁTICA CULATA</t>
  </si>
  <si>
    <t>RECARGAR AIRE ACONDICIONADO</t>
  </si>
  <si>
    <t>RECTIFICADA DE CIGÜEÑAL</t>
  </si>
  <si>
    <t>RECTIFICAR CAMPANAS</t>
  </si>
  <si>
    <t>RECTIFICAR CULATA</t>
  </si>
  <si>
    <t>RECTIFICAR DISCO FRENO (incluye desmonte y montaje)</t>
  </si>
  <si>
    <t xml:space="preserve">RECTIFICAR RIN </t>
  </si>
  <si>
    <t>RECTIFICAR VOLANTE MOTOR</t>
  </si>
  <si>
    <t>REPARACION SISTEMA DE INYECCION</t>
  </si>
  <si>
    <t>REPARAR ALTERNADOR (incluye desmontar y montar)</t>
  </si>
  <si>
    <t>REPARAR CAJA DE VELOCIDADES</t>
  </si>
  <si>
    <t>REPARAR CAJA DIRECCION</t>
  </si>
  <si>
    <t>REPARAR FUGA DE GAS REFRIGERANTE DE AIRE ACONDICIONADO</t>
  </si>
  <si>
    <t>REPARAR FUGAS ACEITE MOTOR</t>
  </si>
  <si>
    <t>REPARAR FUGAS COMBUSTIBLE</t>
  </si>
  <si>
    <t>REPARAR INSTALACION ELECTRICA ACCESORIOS</t>
  </si>
  <si>
    <t>REPARAR INYECTOR</t>
  </si>
  <si>
    <t>REPARAR MOTOR ARRANQUE (incluye desmontar y montar)</t>
  </si>
  <si>
    <t>REPARAR MULTIPLE ADMISION / ESCAPE</t>
  </si>
  <si>
    <t>REPARAR PUNTA HOMOCINETICA</t>
  </si>
  <si>
    <t>REPARAR RADIADOR (INCLUYE TAPON)</t>
  </si>
  <si>
    <t>REPARAR SILENCIADOR</t>
  </si>
  <si>
    <t>REPARAR SISTEMA ELECTRICO ALTERNADOR</t>
  </si>
  <si>
    <t>REPARAR SISTEMA ELECTRICO ARRANQUE</t>
  </si>
  <si>
    <t>REPARAR SWITCH ENCENDIDO</t>
  </si>
  <si>
    <t>REPARAR TANQUE COMBUSTIBLE (Incluye desmonte y montaje)</t>
  </si>
  <si>
    <t>REVISAR Y/O GRADUAR EMBRAGUE</t>
  </si>
  <si>
    <t>REVISIÓN DE FRENOS (incluye graduación)</t>
  </si>
  <si>
    <t>REVISIÓN ELÉCTRICA</t>
  </si>
  <si>
    <t>REVISIÓN TECNICO MECÁNICA</t>
  </si>
  <si>
    <t>ROTAR TODAS LAS LLANTAS</t>
  </si>
  <si>
    <t>SERVICIO DE SCANNER</t>
  </si>
  <si>
    <t>SINCRONIZACIÓN MOTOR GASOLINA (Contempla lavado y calibración inyectores, sistema inyección, calibración bomba inyeccion, limpiadores)</t>
  </si>
  <si>
    <t>Precio Techo Media</t>
  </si>
  <si>
    <t>FLOTA MULTIMARCA ADMINISTRATIVOS</t>
  </si>
  <si>
    <t>FLOTA MULTIMARCA PSCN</t>
  </si>
  <si>
    <t>AÑO</t>
  </si>
  <si>
    <t>Mes</t>
  </si>
  <si>
    <t>No. de solicitudes</t>
  </si>
  <si>
    <t>Septiembre</t>
  </si>
  <si>
    <t>Octubre</t>
  </si>
  <si>
    <t>Noviembre</t>
  </si>
  <si>
    <t>Diciembre</t>
  </si>
  <si>
    <t>Enero</t>
  </si>
  <si>
    <t>Febrero</t>
  </si>
  <si>
    <t>Marzo</t>
  </si>
  <si>
    <t>Abril</t>
  </si>
  <si>
    <t>CÁLCULO PRESUPUESTO MULTIMARCA ADMINISTRATIVOS 2026</t>
  </si>
  <si>
    <t>CLASIFICACIÓN</t>
  </si>
  <si>
    <t>DESCRIPCIÓN</t>
  </si>
  <si>
    <t>CANTIDAD</t>
  </si>
  <si>
    <t>VR UNITARIO</t>
  </si>
  <si>
    <t>VR TOTAL</t>
  </si>
  <si>
    <t>REPUESTOS</t>
  </si>
  <si>
    <t>MANO DE OBRA</t>
  </si>
  <si>
    <t>TOTAL PROMEDIO GENERAL UN (1) MANTENIMIENTO PREVENTIVO</t>
  </si>
  <si>
    <t>CÁLCULO PRESUPUESTO MULTIMARCA PSCN 2026</t>
  </si>
  <si>
    <t>CÁLCULO PRESUPUESTO MULTIMARCA PSCN</t>
  </si>
  <si>
    <t>LITERAL</t>
  </si>
  <si>
    <t>CONCEPTO</t>
  </si>
  <si>
    <t>CANTIDAD / VALOR PROMEDIO GENERAL</t>
  </si>
  <si>
    <t>A</t>
  </si>
  <si>
    <t>SOLICITUDES MENSUALES PROMEDIO DEL MANTENIMIENTO (A).</t>
  </si>
  <si>
    <t>B</t>
  </si>
  <si>
    <t>SOLICITUDES TOTALES DEL MANTENIMIENTO EN CINCO MESES DE EJECUCIÓN (B=A*5)</t>
  </si>
  <si>
    <t>SOLICITUDES TOTALES DEL MANTENIMIENTO EN SEIS MESES DE EJECUCIÓN (B=A*6)</t>
  </si>
  <si>
    <t>C</t>
  </si>
  <si>
    <t>VALOR PROMEDIO DEL MANTENIMIENTO PREVENTIVO CON BASE AL ESTUDIO DE MERCADO ( C )</t>
  </si>
  <si>
    <t>D</t>
  </si>
  <si>
    <t>VALOR DEL MANTENIMIENTO PREVENTIVO TOTAL, QUE RESULTA DE MULTIPLICAR EL TOTAL DE SOLICITUDES POR EL PROMEDIO DE MANTENIMIENTOS  PREVENTIVO (D=B*C)</t>
  </si>
  <si>
    <t>E</t>
  </si>
  <si>
    <t>VALOR DEL MANTENIMIENTO CORRECTIVO TOTAL, QUE RESULTA DE MULTIPLICAR LA TERCERA PARTE DEL MANTENIMIENTOS PREVENTIVO TOTAL (E=D*1/3)</t>
  </si>
  <si>
    <t>F</t>
  </si>
  <si>
    <t>G</t>
  </si>
  <si>
    <t>SUBTOTAL (G=D+E+F)</t>
  </si>
  <si>
    <t>H</t>
  </si>
  <si>
    <t>IVA (H=G*0,19)</t>
  </si>
  <si>
    <t>I</t>
  </si>
  <si>
    <t>TOTAL (G+H)</t>
  </si>
  <si>
    <t xml:space="preserve">Presupuesto Oficial Administrativos </t>
  </si>
  <si>
    <t>Presupuesto Oficial PSCN</t>
  </si>
  <si>
    <t>$ 1.258.056.000</t>
  </si>
  <si>
    <t>Mayo</t>
  </si>
  <si>
    <t>Junio</t>
  </si>
  <si>
    <t>OVERHAUL (LAVADO DE INYECTORES 50 UNIDADES )</t>
  </si>
  <si>
    <t>DIEZ (10) SERVICIOS DE LATONERIA Y PINTURA GENERAL VEHÍCULO + SEIS (6) SERVICIOS LATONERÍA Y PINTURA CAPOT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</si>
</sst>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-&quot;$&quot;\ * #,##0_-;\-&quot;$&quot;\ * #,##0_-;_-&quot;$&quot;\ * &quot;-&quot;??_-;_-@_-"/>
    <numFmt numFmtId="168" formatCode="_-&quot;$&quot;\ * #,##0.00_-;\-&quot;$&quot;\ * #,##0.00_-;_-&quot;$&quot;\ * &quot;-&quot;_-;_-@_-"/>
    <numFmt numFmtId="169" formatCode="&quot;$&quot;\ #,##0.00"/>
    <numFmt numFmtId="170" formatCode="&quot;$&quot;\ #,##0"/>
    <numFmt numFmtId="171" formatCode="_-[$$-409]* #,##0.00_ ;_-[$$-409]* \-#,##0.00\ ;_-[$$-409]* &quot;-&quot;??_ ;_-@_ 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sz val="9"/>
      <color rgb="FF333333"/>
      <name val="Arial Narrow"/>
      <family val="2"/>
    </font>
    <font>
      <sz val="9"/>
      <name val="Calibri"/>
      <family val="2"/>
      <scheme val="minor"/>
    </font>
    <font>
      <sz val="10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sz val="10"/>
      <name val="Calibri"/>
      <family val="2"/>
      <scheme val="minor"/>
    </font>
    <font>
      <sz val="10"/>
      <name val="Arial Narrow"/>
    </font>
    <font>
      <sz val="8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1"/>
        <bgColor rgb="FFFFFFC1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0CECE"/>
        <bgColor rgb="FF000000"/>
      </patternFill>
    </fill>
    <fill>
      <patternFill patternType="solid">
        <fgColor theme="2" tint="-0.14999847407452621"/>
        <bgColor indexed="64"/>
      </patternFill>
    </fill>
    <fill>
      <patternFill patternType="solid">
        <fgColor rgb="FFC5C2C2"/>
        <bgColor rgb="FF000000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9" fillId="0" borderId="0"/>
    <xf numFmtId="9" fontId="1" fillId="0" borderId="0" applyFont="0" applyFill="0" applyBorder="0" applyAlignment="0" applyProtection="0"/>
    <xf numFmtId="0" fontId="9" fillId="0" borderId="0"/>
    <xf numFmtId="0" fontId="1" fillId="0" borderId="0"/>
    <xf numFmtId="42" fontId="1" fillId="0" borderId="0" applyFont="0" applyFill="0" applyBorder="0" applyAlignment="0" applyProtection="0"/>
  </cellStyleXfs>
  <cellXfs count="362">
    <xf numFmtId="0" fontId="0" fillId="0" borderId="0" xfId="0"/>
    <xf numFmtId="164" fontId="3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3" fontId="6" fillId="3" borderId="5" xfId="0" applyNumberFormat="1" applyFont="1" applyFill="1" applyBorder="1" applyAlignment="1">
      <alignment horizontal="center" vertical="center" wrapText="1"/>
    </xf>
    <xf numFmtId="3" fontId="6" fillId="4" borderId="5" xfId="0" applyNumberFormat="1" applyFont="1" applyFill="1" applyBorder="1" applyAlignment="1">
      <alignment horizontal="center" vertical="center" wrapText="1"/>
    </xf>
    <xf numFmtId="3" fontId="6" fillId="6" borderId="5" xfId="0" applyNumberFormat="1" applyFont="1" applyFill="1" applyBorder="1" applyAlignment="1">
      <alignment horizontal="center" vertical="center" wrapText="1"/>
    </xf>
    <xf numFmtId="3" fontId="6" fillId="14" borderId="3" xfId="0" applyNumberFormat="1" applyFont="1" applyFill="1" applyBorder="1" applyAlignment="1">
      <alignment horizontal="center" vertical="center" wrapText="1"/>
    </xf>
    <xf numFmtId="3" fontId="6" fillId="14" borderId="5" xfId="0" applyNumberFormat="1" applyFont="1" applyFill="1" applyBorder="1" applyAlignment="1">
      <alignment horizontal="center" vertical="center" wrapText="1"/>
    </xf>
    <xf numFmtId="3" fontId="6" fillId="14" borderId="4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3" fontId="8" fillId="15" borderId="8" xfId="0" applyNumberFormat="1" applyFont="1" applyFill="1" applyBorder="1" applyAlignment="1">
      <alignment horizontal="center" vertical="center" wrapText="1"/>
    </xf>
    <xf numFmtId="166" fontId="8" fillId="15" borderId="10" xfId="2" applyNumberFormat="1" applyFont="1" applyFill="1" applyBorder="1" applyAlignment="1">
      <alignment horizontal="center" vertical="center" wrapText="1"/>
    </xf>
    <xf numFmtId="42" fontId="8" fillId="3" borderId="10" xfId="0" applyNumberFormat="1" applyFont="1" applyFill="1" applyBorder="1" applyAlignment="1">
      <alignment horizontal="center" vertical="center" wrapText="1"/>
    </xf>
    <xf numFmtId="42" fontId="8" fillId="4" borderId="10" xfId="0" applyNumberFormat="1" applyFont="1" applyFill="1" applyBorder="1" applyAlignment="1">
      <alignment horizontal="center" vertical="center" wrapText="1"/>
    </xf>
    <xf numFmtId="42" fontId="8" fillId="5" borderId="10" xfId="0" applyNumberFormat="1" applyFont="1" applyFill="1" applyBorder="1" applyAlignment="1">
      <alignment horizontal="center" vertical="center" wrapText="1"/>
    </xf>
    <xf numFmtId="42" fontId="8" fillId="6" borderId="10" xfId="0" applyNumberFormat="1" applyFont="1" applyFill="1" applyBorder="1" applyAlignment="1">
      <alignment horizontal="center" vertical="center" wrapText="1"/>
    </xf>
    <xf numFmtId="42" fontId="8" fillId="7" borderId="10" xfId="0" applyNumberFormat="1" applyFont="1" applyFill="1" applyBorder="1" applyAlignment="1">
      <alignment horizontal="center" vertical="center" wrapText="1"/>
    </xf>
    <xf numFmtId="42" fontId="8" fillId="8" borderId="10" xfId="0" applyNumberFormat="1" applyFont="1" applyFill="1" applyBorder="1" applyAlignment="1">
      <alignment horizontal="center" vertical="center" wrapText="1"/>
    </xf>
    <xf numFmtId="42" fontId="8" fillId="16" borderId="10" xfId="0" applyNumberFormat="1" applyFont="1" applyFill="1" applyBorder="1" applyAlignment="1">
      <alignment horizontal="center" vertical="center" wrapText="1"/>
    </xf>
    <xf numFmtId="42" fontId="8" fillId="10" borderId="10" xfId="0" applyNumberFormat="1" applyFont="1" applyFill="1" applyBorder="1" applyAlignment="1">
      <alignment horizontal="center" vertical="center" wrapText="1"/>
    </xf>
    <xf numFmtId="42" fontId="8" fillId="11" borderId="10" xfId="0" applyNumberFormat="1" applyFont="1" applyFill="1" applyBorder="1" applyAlignment="1">
      <alignment horizontal="center" vertical="center" wrapText="1"/>
    </xf>
    <xf numFmtId="42" fontId="8" fillId="11" borderId="11" xfId="0" applyNumberFormat="1" applyFont="1" applyFill="1" applyBorder="1" applyAlignment="1">
      <alignment horizontal="center" vertical="center" wrapText="1"/>
    </xf>
    <xf numFmtId="42" fontId="8" fillId="2" borderId="10" xfId="0" applyNumberFormat="1" applyFont="1" applyFill="1" applyBorder="1" applyAlignment="1">
      <alignment horizontal="center" vertical="center" wrapText="1"/>
    </xf>
    <xf numFmtId="3" fontId="8" fillId="9" borderId="12" xfId="0" applyNumberFormat="1" applyFont="1" applyFill="1" applyBorder="1" applyAlignment="1">
      <alignment horizontal="center" vertical="center" wrapText="1"/>
    </xf>
    <xf numFmtId="42" fontId="8" fillId="9" borderId="10" xfId="0" applyNumberFormat="1" applyFont="1" applyFill="1" applyBorder="1" applyAlignment="1">
      <alignment horizontal="center" vertical="center" wrapText="1"/>
    </xf>
    <xf numFmtId="42" fontId="8" fillId="12" borderId="10" xfId="0" applyNumberFormat="1" applyFont="1" applyFill="1" applyBorder="1" applyAlignment="1">
      <alignment horizontal="center" vertical="center" wrapText="1"/>
    </xf>
    <xf numFmtId="42" fontId="8" fillId="13" borderId="10" xfId="0" applyNumberFormat="1" applyFont="1" applyFill="1" applyBorder="1" applyAlignment="1">
      <alignment horizontal="center" vertical="center" wrapText="1"/>
    </xf>
    <xf numFmtId="3" fontId="8" fillId="14" borderId="8" xfId="0" applyNumberFormat="1" applyFont="1" applyFill="1" applyBorder="1" applyAlignment="1">
      <alignment horizontal="center" vertical="center" wrapText="1"/>
    </xf>
    <xf numFmtId="42" fontId="8" fillId="14" borderId="10" xfId="0" applyNumberFormat="1" applyFont="1" applyFill="1" applyBorder="1" applyAlignment="1">
      <alignment horizontal="center" vertical="center" wrapText="1"/>
    </xf>
    <xf numFmtId="42" fontId="8" fillId="14" borderId="9" xfId="0" applyNumberFormat="1" applyFont="1" applyFill="1" applyBorder="1" applyAlignment="1">
      <alignment horizontal="center" vertical="center" wrapText="1"/>
    </xf>
    <xf numFmtId="167" fontId="8" fillId="3" borderId="10" xfId="1" applyNumberFormat="1" applyFont="1" applyFill="1" applyBorder="1" applyAlignment="1">
      <alignment horizontal="center" vertical="center" wrapText="1"/>
    </xf>
    <xf numFmtId="0" fontId="7" fillId="0" borderId="9" xfId="3" applyFont="1" applyBorder="1" applyAlignment="1">
      <alignment horizontal="left"/>
    </xf>
    <xf numFmtId="0" fontId="7" fillId="17" borderId="9" xfId="3" applyFont="1" applyFill="1" applyBorder="1" applyAlignment="1">
      <alignment horizontal="left"/>
    </xf>
    <xf numFmtId="0" fontId="7" fillId="17" borderId="9" xfId="0" applyFont="1" applyFill="1" applyBorder="1" applyAlignment="1">
      <alignment horizontal="left" vertical="center" wrapText="1"/>
    </xf>
    <xf numFmtId="0" fontId="7" fillId="17" borderId="9" xfId="3" applyFont="1" applyFill="1" applyBorder="1" applyAlignment="1">
      <alignment horizontal="left" vertical="top"/>
    </xf>
    <xf numFmtId="3" fontId="7" fillId="17" borderId="9" xfId="3" applyNumberFormat="1" applyFont="1" applyFill="1" applyBorder="1" applyAlignment="1">
      <alignment horizontal="left" vertical="center"/>
    </xf>
    <xf numFmtId="0" fontId="10" fillId="17" borderId="9" xfId="0" applyFont="1" applyFill="1" applyBorder="1" applyAlignment="1">
      <alignment horizontal="left" vertical="top"/>
    </xf>
    <xf numFmtId="0" fontId="11" fillId="17" borderId="9" xfId="3" applyFont="1" applyFill="1" applyBorder="1" applyAlignment="1">
      <alignment horizontal="left"/>
    </xf>
    <xf numFmtId="168" fontId="8" fillId="8" borderId="10" xfId="0" applyNumberFormat="1" applyFont="1" applyFill="1" applyBorder="1" applyAlignment="1">
      <alignment horizontal="center" vertical="center" wrapText="1"/>
    </xf>
    <xf numFmtId="0" fontId="7" fillId="0" borderId="9" xfId="3" applyFont="1" applyBorder="1" applyAlignment="1">
      <alignment horizontal="left" vertical="top"/>
    </xf>
    <xf numFmtId="0" fontId="7" fillId="0" borderId="13" xfId="3" applyFont="1" applyBorder="1" applyAlignment="1">
      <alignment horizontal="left" vertical="top"/>
    </xf>
    <xf numFmtId="0" fontId="7" fillId="0" borderId="13" xfId="3" applyFont="1" applyBorder="1" applyAlignment="1">
      <alignment horizontal="left"/>
    </xf>
    <xf numFmtId="0" fontId="7" fillId="17" borderId="13" xfId="3" applyFont="1" applyFill="1" applyBorder="1" applyAlignment="1">
      <alignment horizontal="left"/>
    </xf>
    <xf numFmtId="0" fontId="7" fillId="17" borderId="13" xfId="3" applyFont="1" applyFill="1" applyBorder="1" applyAlignment="1">
      <alignment horizontal="left" vertical="top"/>
    </xf>
    <xf numFmtId="0" fontId="11" fillId="17" borderId="13" xfId="3" applyFont="1" applyFill="1" applyBorder="1" applyAlignment="1">
      <alignment horizontal="left"/>
    </xf>
    <xf numFmtId="0" fontId="7" fillId="17" borderId="13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center" vertical="center" wrapText="1"/>
    </xf>
    <xf numFmtId="0" fontId="11" fillId="17" borderId="15" xfId="3" applyFont="1" applyFill="1" applyBorder="1" applyAlignment="1">
      <alignment horizontal="left"/>
    </xf>
    <xf numFmtId="3" fontId="8" fillId="15" borderId="14" xfId="0" applyNumberFormat="1" applyFont="1" applyFill="1" applyBorder="1" applyAlignment="1">
      <alignment horizontal="center" vertical="center" wrapText="1"/>
    </xf>
    <xf numFmtId="166" fontId="8" fillId="15" borderId="16" xfId="2" applyNumberFormat="1" applyFont="1" applyFill="1" applyBorder="1" applyAlignment="1">
      <alignment horizontal="center" vertical="center" wrapText="1"/>
    </xf>
    <xf numFmtId="167" fontId="8" fillId="3" borderId="16" xfId="1" applyNumberFormat="1" applyFont="1" applyFill="1" applyBorder="1" applyAlignment="1">
      <alignment horizontal="center" vertical="center" wrapText="1"/>
    </xf>
    <xf numFmtId="42" fontId="8" fillId="5" borderId="16" xfId="0" applyNumberFormat="1" applyFont="1" applyFill="1" applyBorder="1" applyAlignment="1">
      <alignment horizontal="center" vertical="center" wrapText="1"/>
    </xf>
    <xf numFmtId="42" fontId="8" fillId="6" borderId="16" xfId="0" applyNumberFormat="1" applyFont="1" applyFill="1" applyBorder="1" applyAlignment="1">
      <alignment horizontal="center" vertical="center" wrapText="1"/>
    </xf>
    <xf numFmtId="42" fontId="8" fillId="8" borderId="16" xfId="0" applyNumberFormat="1" applyFont="1" applyFill="1" applyBorder="1" applyAlignment="1">
      <alignment horizontal="center" vertical="center" wrapText="1"/>
    </xf>
    <xf numFmtId="42" fontId="8" fillId="16" borderId="16" xfId="0" applyNumberFormat="1" applyFont="1" applyFill="1" applyBorder="1" applyAlignment="1">
      <alignment horizontal="center" vertical="center" wrapText="1"/>
    </xf>
    <xf numFmtId="42" fontId="8" fillId="10" borderId="16" xfId="0" applyNumberFormat="1" applyFont="1" applyFill="1" applyBorder="1" applyAlignment="1">
      <alignment horizontal="center" vertical="center" wrapText="1"/>
    </xf>
    <xf numFmtId="42" fontId="8" fillId="11" borderId="16" xfId="0" applyNumberFormat="1" applyFont="1" applyFill="1" applyBorder="1" applyAlignment="1">
      <alignment horizontal="center" vertical="center" wrapText="1"/>
    </xf>
    <xf numFmtId="42" fontId="8" fillId="11" borderId="17" xfId="0" applyNumberFormat="1" applyFont="1" applyFill="1" applyBorder="1" applyAlignment="1">
      <alignment horizontal="center" vertical="center" wrapText="1"/>
    </xf>
    <xf numFmtId="3" fontId="8" fillId="9" borderId="18" xfId="0" applyNumberFormat="1" applyFont="1" applyFill="1" applyBorder="1" applyAlignment="1">
      <alignment horizontal="center" vertical="center" wrapText="1"/>
    </xf>
    <xf numFmtId="42" fontId="8" fillId="9" borderId="16" xfId="0" applyNumberFormat="1" applyFont="1" applyFill="1" applyBorder="1" applyAlignment="1">
      <alignment horizontal="center" vertical="center" wrapText="1"/>
    </xf>
    <xf numFmtId="42" fontId="8" fillId="12" borderId="16" xfId="0" applyNumberFormat="1" applyFont="1" applyFill="1" applyBorder="1" applyAlignment="1">
      <alignment horizontal="center" vertical="center" wrapText="1"/>
    </xf>
    <xf numFmtId="42" fontId="8" fillId="13" borderId="16" xfId="0" applyNumberFormat="1" applyFont="1" applyFill="1" applyBorder="1" applyAlignment="1">
      <alignment horizontal="center" vertical="center" wrapText="1"/>
    </xf>
    <xf numFmtId="42" fontId="8" fillId="4" borderId="16" xfId="0" applyNumberFormat="1" applyFont="1" applyFill="1" applyBorder="1" applyAlignment="1">
      <alignment horizontal="center" vertical="center" wrapText="1"/>
    </xf>
    <xf numFmtId="42" fontId="8" fillId="14" borderId="16" xfId="0" applyNumberFormat="1" applyFont="1" applyFill="1" applyBorder="1" applyAlignment="1">
      <alignment horizontal="center" vertical="center" wrapText="1"/>
    </xf>
    <xf numFmtId="3" fontId="6" fillId="3" borderId="6" xfId="0" applyNumberFormat="1" applyFont="1" applyFill="1" applyBorder="1" applyAlignment="1">
      <alignment horizontal="center" vertical="center" wrapText="1"/>
    </xf>
    <xf numFmtId="42" fontId="8" fillId="3" borderId="11" xfId="0" applyNumberFormat="1" applyFont="1" applyFill="1" applyBorder="1" applyAlignment="1">
      <alignment horizontal="center" vertical="center" wrapText="1"/>
    </xf>
    <xf numFmtId="167" fontId="8" fillId="3" borderId="11" xfId="1" applyNumberFormat="1" applyFont="1" applyFill="1" applyBorder="1" applyAlignment="1">
      <alignment horizontal="center" vertical="center" wrapText="1"/>
    </xf>
    <xf numFmtId="167" fontId="8" fillId="3" borderId="17" xfId="1" applyNumberFormat="1" applyFont="1" applyFill="1" applyBorder="1" applyAlignment="1">
      <alignment horizontal="center" vertical="center" wrapText="1"/>
    </xf>
    <xf numFmtId="3" fontId="6" fillId="4" borderId="6" xfId="0" applyNumberFormat="1" applyFont="1" applyFill="1" applyBorder="1" applyAlignment="1">
      <alignment horizontal="center" vertical="center" wrapText="1"/>
    </xf>
    <xf numFmtId="42" fontId="8" fillId="4" borderId="11" xfId="0" applyNumberFormat="1" applyFont="1" applyFill="1" applyBorder="1" applyAlignment="1">
      <alignment horizontal="center" vertical="center" wrapText="1"/>
    </xf>
    <xf numFmtId="42" fontId="8" fillId="5" borderId="11" xfId="0" applyNumberFormat="1" applyFont="1" applyFill="1" applyBorder="1" applyAlignment="1">
      <alignment horizontal="center" vertical="center" wrapText="1"/>
    </xf>
    <xf numFmtId="42" fontId="8" fillId="5" borderId="17" xfId="0" applyNumberFormat="1" applyFont="1" applyFill="1" applyBorder="1" applyAlignment="1">
      <alignment horizontal="center" vertical="center" wrapText="1"/>
    </xf>
    <xf numFmtId="3" fontId="6" fillId="6" borderId="6" xfId="0" applyNumberFormat="1" applyFont="1" applyFill="1" applyBorder="1" applyAlignment="1">
      <alignment horizontal="center" vertical="center" wrapText="1"/>
    </xf>
    <xf numFmtId="42" fontId="8" fillId="6" borderId="11" xfId="0" applyNumberFormat="1" applyFont="1" applyFill="1" applyBorder="1" applyAlignment="1">
      <alignment horizontal="center" vertical="center" wrapText="1"/>
    </xf>
    <xf numFmtId="42" fontId="8" fillId="6" borderId="17" xfId="0" applyNumberFormat="1" applyFont="1" applyFill="1" applyBorder="1" applyAlignment="1">
      <alignment horizontal="center" vertical="center" wrapText="1"/>
    </xf>
    <xf numFmtId="42" fontId="8" fillId="7" borderId="11" xfId="0" applyNumberFormat="1" applyFont="1" applyFill="1" applyBorder="1" applyAlignment="1">
      <alignment horizontal="center" vertical="center" wrapText="1"/>
    </xf>
    <xf numFmtId="42" fontId="8" fillId="8" borderId="11" xfId="0" applyNumberFormat="1" applyFont="1" applyFill="1" applyBorder="1" applyAlignment="1">
      <alignment horizontal="center" vertical="center" wrapText="1"/>
    </xf>
    <xf numFmtId="42" fontId="8" fillId="8" borderId="17" xfId="0" applyNumberFormat="1" applyFont="1" applyFill="1" applyBorder="1" applyAlignment="1">
      <alignment horizontal="center" vertical="center" wrapText="1"/>
    </xf>
    <xf numFmtId="42" fontId="8" fillId="16" borderId="11" xfId="0" applyNumberFormat="1" applyFont="1" applyFill="1" applyBorder="1" applyAlignment="1">
      <alignment horizontal="center" vertical="center" wrapText="1"/>
    </xf>
    <xf numFmtId="42" fontId="8" fillId="16" borderId="17" xfId="0" applyNumberFormat="1" applyFont="1" applyFill="1" applyBorder="1" applyAlignment="1">
      <alignment horizontal="center" vertical="center" wrapText="1"/>
    </xf>
    <xf numFmtId="42" fontId="8" fillId="10" borderId="11" xfId="0" applyNumberFormat="1" applyFont="1" applyFill="1" applyBorder="1" applyAlignment="1">
      <alignment horizontal="center" vertical="center" wrapText="1"/>
    </xf>
    <xf numFmtId="42" fontId="8" fillId="10" borderId="17" xfId="0" applyNumberFormat="1" applyFont="1" applyFill="1" applyBorder="1" applyAlignment="1">
      <alignment horizontal="center" vertical="center" wrapText="1"/>
    </xf>
    <xf numFmtId="42" fontId="8" fillId="9" borderId="11" xfId="0" applyNumberFormat="1" applyFont="1" applyFill="1" applyBorder="1" applyAlignment="1">
      <alignment horizontal="center" vertical="center" wrapText="1"/>
    </xf>
    <xf numFmtId="42" fontId="8" fillId="9" borderId="17" xfId="0" applyNumberFormat="1" applyFont="1" applyFill="1" applyBorder="1" applyAlignment="1">
      <alignment horizontal="center" vertical="center" wrapText="1"/>
    </xf>
    <xf numFmtId="42" fontId="8" fillId="12" borderId="11" xfId="0" applyNumberFormat="1" applyFont="1" applyFill="1" applyBorder="1" applyAlignment="1">
      <alignment horizontal="center" vertical="center" wrapText="1"/>
    </xf>
    <xf numFmtId="42" fontId="8" fillId="12" borderId="17" xfId="0" applyNumberFormat="1" applyFont="1" applyFill="1" applyBorder="1" applyAlignment="1">
      <alignment horizontal="center" vertical="center" wrapText="1"/>
    </xf>
    <xf numFmtId="42" fontId="8" fillId="13" borderId="11" xfId="0" applyNumberFormat="1" applyFont="1" applyFill="1" applyBorder="1" applyAlignment="1">
      <alignment horizontal="center" vertical="center" wrapText="1"/>
    </xf>
    <xf numFmtId="42" fontId="8" fillId="13" borderId="17" xfId="0" applyNumberFormat="1" applyFont="1" applyFill="1" applyBorder="1" applyAlignment="1">
      <alignment horizontal="center" vertical="center" wrapText="1"/>
    </xf>
    <xf numFmtId="42" fontId="8" fillId="4" borderId="17" xfId="0" applyNumberFormat="1" applyFont="1" applyFill="1" applyBorder="1" applyAlignment="1">
      <alignment horizontal="center" vertical="center" wrapText="1"/>
    </xf>
    <xf numFmtId="3" fontId="6" fillId="14" borderId="6" xfId="0" applyNumberFormat="1" applyFont="1" applyFill="1" applyBorder="1" applyAlignment="1">
      <alignment horizontal="center" vertical="center" wrapText="1"/>
    </xf>
    <xf numFmtId="42" fontId="8" fillId="14" borderId="11" xfId="0" applyNumberFormat="1" applyFont="1" applyFill="1" applyBorder="1" applyAlignment="1">
      <alignment horizontal="center" vertical="center" wrapText="1"/>
    </xf>
    <xf numFmtId="42" fontId="8" fillId="14" borderId="17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42" fontId="8" fillId="15" borderId="11" xfId="0" applyNumberFormat="1" applyFont="1" applyFill="1" applyBorder="1" applyAlignment="1">
      <alignment horizontal="center" vertical="center" wrapText="1"/>
    </xf>
    <xf numFmtId="166" fontId="8" fillId="15" borderId="11" xfId="2" applyNumberFormat="1" applyFont="1" applyFill="1" applyBorder="1" applyAlignment="1">
      <alignment horizontal="center" vertical="center" wrapText="1"/>
    </xf>
    <xf numFmtId="42" fontId="8" fillId="15" borderId="17" xfId="0" applyNumberFormat="1" applyFont="1" applyFill="1" applyBorder="1" applyAlignment="1">
      <alignment horizontal="center" vertical="center" wrapText="1"/>
    </xf>
    <xf numFmtId="3" fontId="6" fillId="3" borderId="7" xfId="0" applyNumberFormat="1" applyFont="1" applyFill="1" applyBorder="1" applyAlignment="1">
      <alignment horizontal="center" vertical="center" wrapText="1"/>
    </xf>
    <xf numFmtId="3" fontId="8" fillId="3" borderId="12" xfId="0" applyNumberFormat="1" applyFont="1" applyFill="1" applyBorder="1" applyAlignment="1">
      <alignment horizontal="center" vertical="center" wrapText="1"/>
    </xf>
    <xf numFmtId="3" fontId="8" fillId="3" borderId="20" xfId="0" applyNumberFormat="1" applyFont="1" applyFill="1" applyBorder="1" applyAlignment="1">
      <alignment horizontal="center" vertical="center" wrapText="1"/>
    </xf>
    <xf numFmtId="3" fontId="8" fillId="3" borderId="18" xfId="0" applyNumberFormat="1" applyFont="1" applyFill="1" applyBorder="1" applyAlignment="1">
      <alignment horizontal="center" vertical="center" wrapText="1"/>
    </xf>
    <xf numFmtId="3" fontId="6" fillId="15" borderId="10" xfId="0" applyNumberFormat="1" applyFont="1" applyFill="1" applyBorder="1" applyAlignment="1">
      <alignment horizontal="center" vertical="center" wrapText="1"/>
    </xf>
    <xf numFmtId="42" fontId="8" fillId="15" borderId="10" xfId="0" applyNumberFormat="1" applyFont="1" applyFill="1" applyBorder="1" applyAlignment="1">
      <alignment horizontal="center" vertical="center" wrapText="1"/>
    </xf>
    <xf numFmtId="42" fontId="0" fillId="0" borderId="10" xfId="0" applyNumberFormat="1" applyBorder="1"/>
    <xf numFmtId="42" fontId="8" fillId="15" borderId="12" xfId="0" applyNumberFormat="1" applyFont="1" applyFill="1" applyBorder="1" applyAlignment="1">
      <alignment horizontal="center" vertical="center" wrapText="1"/>
    </xf>
    <xf numFmtId="42" fontId="0" fillId="0" borderId="0" xfId="0" applyNumberFormat="1"/>
    <xf numFmtId="0" fontId="5" fillId="0" borderId="6" xfId="0" applyFont="1" applyBorder="1" applyAlignment="1">
      <alignment horizontal="center" vertical="center" wrapText="1"/>
    </xf>
    <xf numFmtId="166" fontId="6" fillId="15" borderId="10" xfId="2" applyNumberFormat="1" applyFont="1" applyFill="1" applyBorder="1" applyAlignment="1">
      <alignment horizontal="center" vertical="center" wrapText="1"/>
    </xf>
    <xf numFmtId="3" fontId="6" fillId="3" borderId="10" xfId="0" applyNumberFormat="1" applyFont="1" applyFill="1" applyBorder="1" applyAlignment="1">
      <alignment horizontal="center" vertical="center" wrapText="1"/>
    </xf>
    <xf numFmtId="3" fontId="6" fillId="4" borderId="10" xfId="0" applyNumberFormat="1" applyFont="1" applyFill="1" applyBorder="1" applyAlignment="1">
      <alignment horizontal="center" vertical="center" wrapText="1"/>
    </xf>
    <xf numFmtId="3" fontId="6" fillId="5" borderId="10" xfId="0" applyNumberFormat="1" applyFont="1" applyFill="1" applyBorder="1" applyAlignment="1">
      <alignment horizontal="center" vertical="center" wrapText="1"/>
    </xf>
    <xf numFmtId="3" fontId="6" fillId="6" borderId="10" xfId="0" applyNumberFormat="1" applyFont="1" applyFill="1" applyBorder="1" applyAlignment="1">
      <alignment horizontal="center" vertical="center" wrapText="1"/>
    </xf>
    <xf numFmtId="3" fontId="6" fillId="7" borderId="10" xfId="0" applyNumberFormat="1" applyFont="1" applyFill="1" applyBorder="1" applyAlignment="1">
      <alignment horizontal="center" vertical="center" wrapText="1"/>
    </xf>
    <xf numFmtId="3" fontId="6" fillId="8" borderId="10" xfId="0" applyNumberFormat="1" applyFont="1" applyFill="1" applyBorder="1" applyAlignment="1">
      <alignment horizontal="center" vertical="center" wrapText="1"/>
    </xf>
    <xf numFmtId="3" fontId="6" fillId="16" borderId="10" xfId="0" applyNumberFormat="1" applyFont="1" applyFill="1" applyBorder="1" applyAlignment="1">
      <alignment horizontal="center" vertical="center" wrapText="1"/>
    </xf>
    <xf numFmtId="3" fontId="6" fillId="10" borderId="10" xfId="0" applyNumberFormat="1" applyFont="1" applyFill="1" applyBorder="1" applyAlignment="1">
      <alignment horizontal="center" vertical="center" wrapText="1"/>
    </xf>
    <xf numFmtId="3" fontId="6" fillId="11" borderId="10" xfId="0" applyNumberFormat="1" applyFont="1" applyFill="1" applyBorder="1" applyAlignment="1">
      <alignment horizontal="center" vertical="center" wrapText="1"/>
    </xf>
    <xf numFmtId="3" fontId="6" fillId="2" borderId="10" xfId="0" applyNumberFormat="1" applyFont="1" applyFill="1" applyBorder="1" applyAlignment="1">
      <alignment horizontal="center" vertical="center" wrapText="1"/>
    </xf>
    <xf numFmtId="3" fontId="6" fillId="9" borderId="10" xfId="0" applyNumberFormat="1" applyFont="1" applyFill="1" applyBorder="1" applyAlignment="1">
      <alignment horizontal="center" vertical="center" wrapText="1"/>
    </xf>
    <xf numFmtId="3" fontId="6" fillId="12" borderId="10" xfId="0" applyNumberFormat="1" applyFont="1" applyFill="1" applyBorder="1" applyAlignment="1">
      <alignment horizontal="center" vertical="center" wrapText="1"/>
    </xf>
    <xf numFmtId="3" fontId="6" fillId="13" borderId="10" xfId="0" applyNumberFormat="1" applyFont="1" applyFill="1" applyBorder="1" applyAlignment="1">
      <alignment horizontal="center" vertical="center" wrapText="1"/>
    </xf>
    <xf numFmtId="3" fontId="6" fillId="14" borderId="10" xfId="0" applyNumberFormat="1" applyFont="1" applyFill="1" applyBorder="1" applyAlignment="1">
      <alignment horizontal="center" vertical="center" wrapText="1"/>
    </xf>
    <xf numFmtId="167" fontId="8" fillId="3" borderId="20" xfId="1" applyNumberFormat="1" applyFont="1" applyFill="1" applyBorder="1" applyAlignment="1">
      <alignment horizontal="center" vertical="center" wrapText="1"/>
    </xf>
    <xf numFmtId="3" fontId="8" fillId="4" borderId="12" xfId="0" applyNumberFormat="1" applyFont="1" applyFill="1" applyBorder="1" applyAlignment="1">
      <alignment horizontal="center" vertical="center" wrapText="1"/>
    </xf>
    <xf numFmtId="3" fontId="8" fillId="4" borderId="18" xfId="0" applyNumberFormat="1" applyFont="1" applyFill="1" applyBorder="1" applyAlignment="1">
      <alignment horizontal="center" vertical="center" wrapText="1"/>
    </xf>
    <xf numFmtId="167" fontId="0" fillId="0" borderId="10" xfId="0" applyNumberFormat="1" applyBorder="1"/>
    <xf numFmtId="3" fontId="8" fillId="5" borderId="12" xfId="0" applyNumberFormat="1" applyFont="1" applyFill="1" applyBorder="1" applyAlignment="1">
      <alignment horizontal="center" vertical="center" wrapText="1"/>
    </xf>
    <xf numFmtId="3" fontId="8" fillId="5" borderId="18" xfId="0" applyNumberFormat="1" applyFont="1" applyFill="1" applyBorder="1" applyAlignment="1">
      <alignment horizontal="center" vertical="center" wrapText="1"/>
    </xf>
    <xf numFmtId="3" fontId="6" fillId="5" borderId="11" xfId="0" applyNumberFormat="1" applyFont="1" applyFill="1" applyBorder="1" applyAlignment="1">
      <alignment horizontal="center" vertical="center" wrapText="1"/>
    </xf>
    <xf numFmtId="3" fontId="6" fillId="6" borderId="12" xfId="0" applyNumberFormat="1" applyFont="1" applyFill="1" applyBorder="1" applyAlignment="1">
      <alignment horizontal="center" vertical="center" wrapText="1"/>
    </xf>
    <xf numFmtId="3" fontId="8" fillId="6" borderId="12" xfId="0" applyNumberFormat="1" applyFont="1" applyFill="1" applyBorder="1" applyAlignment="1">
      <alignment horizontal="center" vertical="center" wrapText="1"/>
    </xf>
    <xf numFmtId="3" fontId="8" fillId="6" borderId="18" xfId="0" applyNumberFormat="1" applyFont="1" applyFill="1" applyBorder="1" applyAlignment="1">
      <alignment horizontal="center" vertical="center" wrapText="1"/>
    </xf>
    <xf numFmtId="3" fontId="6" fillId="6" borderId="11" xfId="0" applyNumberFormat="1" applyFont="1" applyFill="1" applyBorder="1" applyAlignment="1">
      <alignment horizontal="center" vertical="center" wrapText="1"/>
    </xf>
    <xf numFmtId="3" fontId="6" fillId="7" borderId="12" xfId="0" applyNumberFormat="1" applyFont="1" applyFill="1" applyBorder="1" applyAlignment="1">
      <alignment horizontal="center" vertical="center" wrapText="1"/>
    </xf>
    <xf numFmtId="3" fontId="8" fillId="7" borderId="12" xfId="0" applyNumberFormat="1" applyFont="1" applyFill="1" applyBorder="1" applyAlignment="1">
      <alignment horizontal="center" vertical="center" wrapText="1"/>
    </xf>
    <xf numFmtId="3" fontId="8" fillId="7" borderId="18" xfId="0" applyNumberFormat="1" applyFont="1" applyFill="1" applyBorder="1" applyAlignment="1">
      <alignment horizontal="center" vertical="center" wrapText="1"/>
    </xf>
    <xf numFmtId="3" fontId="8" fillId="8" borderId="12" xfId="0" applyNumberFormat="1" applyFont="1" applyFill="1" applyBorder="1" applyAlignment="1">
      <alignment horizontal="center" vertical="center" wrapText="1"/>
    </xf>
    <xf numFmtId="3" fontId="8" fillId="8" borderId="18" xfId="0" applyNumberFormat="1" applyFont="1" applyFill="1" applyBorder="1" applyAlignment="1">
      <alignment horizontal="center" vertical="center" wrapText="1"/>
    </xf>
    <xf numFmtId="3" fontId="6" fillId="8" borderId="11" xfId="0" applyNumberFormat="1" applyFont="1" applyFill="1" applyBorder="1" applyAlignment="1">
      <alignment horizontal="center" vertical="center" wrapText="1"/>
    </xf>
    <xf numFmtId="168" fontId="8" fillId="8" borderId="11" xfId="0" applyNumberFormat="1" applyFont="1" applyFill="1" applyBorder="1" applyAlignment="1">
      <alignment horizontal="center" vertical="center" wrapText="1"/>
    </xf>
    <xf numFmtId="3" fontId="6" fillId="16" borderId="12" xfId="0" applyNumberFormat="1" applyFont="1" applyFill="1" applyBorder="1" applyAlignment="1">
      <alignment horizontal="center" vertical="center" wrapText="1"/>
    </xf>
    <xf numFmtId="3" fontId="8" fillId="16" borderId="12" xfId="0" applyNumberFormat="1" applyFont="1" applyFill="1" applyBorder="1" applyAlignment="1">
      <alignment horizontal="center" vertical="center" wrapText="1"/>
    </xf>
    <xf numFmtId="3" fontId="8" fillId="16" borderId="18" xfId="0" applyNumberFormat="1" applyFont="1" applyFill="1" applyBorder="1" applyAlignment="1">
      <alignment horizontal="center" vertical="center" wrapText="1"/>
    </xf>
    <xf numFmtId="3" fontId="8" fillId="10" borderId="12" xfId="0" applyNumberFormat="1" applyFont="1" applyFill="1" applyBorder="1" applyAlignment="1">
      <alignment horizontal="center" vertical="center" wrapText="1"/>
    </xf>
    <xf numFmtId="3" fontId="8" fillId="10" borderId="18" xfId="0" applyNumberFormat="1" applyFont="1" applyFill="1" applyBorder="1" applyAlignment="1">
      <alignment horizontal="center" vertical="center" wrapText="1"/>
    </xf>
    <xf numFmtId="3" fontId="8" fillId="2" borderId="12" xfId="0" applyNumberFormat="1" applyFont="1" applyFill="1" applyBorder="1" applyAlignment="1">
      <alignment horizontal="center" vertical="center"/>
    </xf>
    <xf numFmtId="42" fontId="8" fillId="2" borderId="11" xfId="0" applyNumberFormat="1" applyFont="1" applyFill="1" applyBorder="1" applyAlignment="1">
      <alignment horizontal="center" vertical="center" wrapText="1"/>
    </xf>
    <xf numFmtId="3" fontId="8" fillId="12" borderId="12" xfId="0" applyNumberFormat="1" applyFont="1" applyFill="1" applyBorder="1" applyAlignment="1">
      <alignment horizontal="center" vertical="center" wrapText="1"/>
    </xf>
    <xf numFmtId="3" fontId="8" fillId="12" borderId="18" xfId="0" applyNumberFormat="1" applyFont="1" applyFill="1" applyBorder="1" applyAlignment="1">
      <alignment horizontal="center" vertical="center" wrapText="1"/>
    </xf>
    <xf numFmtId="3" fontId="6" fillId="12" borderId="11" xfId="0" applyNumberFormat="1" applyFont="1" applyFill="1" applyBorder="1" applyAlignment="1">
      <alignment horizontal="center" vertical="center" wrapText="1"/>
    </xf>
    <xf numFmtId="3" fontId="6" fillId="13" borderId="12" xfId="0" applyNumberFormat="1" applyFont="1" applyFill="1" applyBorder="1" applyAlignment="1">
      <alignment horizontal="center" vertical="center" wrapText="1"/>
    </xf>
    <xf numFmtId="3" fontId="8" fillId="13" borderId="12" xfId="0" applyNumberFormat="1" applyFont="1" applyFill="1" applyBorder="1" applyAlignment="1">
      <alignment horizontal="center" vertical="center" wrapText="1"/>
    </xf>
    <xf numFmtId="3" fontId="8" fillId="13" borderId="18" xfId="0" applyNumberFormat="1" applyFont="1" applyFill="1" applyBorder="1" applyAlignment="1">
      <alignment horizontal="center" vertical="center" wrapText="1"/>
    </xf>
    <xf numFmtId="3" fontId="6" fillId="13" borderId="11" xfId="0" applyNumberFormat="1" applyFont="1" applyFill="1" applyBorder="1" applyAlignment="1">
      <alignment horizontal="center" vertical="center" wrapText="1"/>
    </xf>
    <xf numFmtId="3" fontId="6" fillId="11" borderId="12" xfId="0" applyNumberFormat="1" applyFont="1" applyFill="1" applyBorder="1" applyAlignment="1">
      <alignment horizontal="center" vertical="center" wrapText="1"/>
    </xf>
    <xf numFmtId="3" fontId="8" fillId="11" borderId="12" xfId="0" applyNumberFormat="1" applyFont="1" applyFill="1" applyBorder="1" applyAlignment="1">
      <alignment horizontal="center" vertical="center" wrapText="1"/>
    </xf>
    <xf numFmtId="3" fontId="8" fillId="11" borderId="18" xfId="0" applyNumberFormat="1" applyFont="1" applyFill="1" applyBorder="1" applyAlignment="1">
      <alignment horizontal="center" vertical="center" wrapText="1"/>
    </xf>
    <xf numFmtId="3" fontId="6" fillId="4" borderId="11" xfId="0" applyNumberFormat="1" applyFont="1" applyFill="1" applyBorder="1" applyAlignment="1">
      <alignment horizontal="center" vertical="center" wrapText="1"/>
    </xf>
    <xf numFmtId="3" fontId="6" fillId="14" borderId="12" xfId="0" applyNumberFormat="1" applyFont="1" applyFill="1" applyBorder="1" applyAlignment="1">
      <alignment horizontal="center" vertical="center" wrapText="1"/>
    </xf>
    <xf numFmtId="3" fontId="8" fillId="14" borderId="12" xfId="0" applyNumberFormat="1" applyFont="1" applyFill="1" applyBorder="1" applyAlignment="1">
      <alignment horizontal="center" vertical="center" wrapText="1"/>
    </xf>
    <xf numFmtId="3" fontId="8" fillId="14" borderId="18" xfId="0" applyNumberFormat="1" applyFont="1" applyFill="1" applyBorder="1" applyAlignment="1">
      <alignment horizontal="center" vertical="center" wrapText="1"/>
    </xf>
    <xf numFmtId="3" fontId="6" fillId="14" borderId="11" xfId="0" applyNumberFormat="1" applyFont="1" applyFill="1" applyBorder="1" applyAlignment="1">
      <alignment horizontal="center" vertical="center" wrapText="1"/>
    </xf>
    <xf numFmtId="3" fontId="6" fillId="4" borderId="7" xfId="0" applyNumberFormat="1" applyFont="1" applyFill="1" applyBorder="1" applyAlignment="1">
      <alignment horizontal="center" vertical="center" wrapText="1"/>
    </xf>
    <xf numFmtId="3" fontId="6" fillId="6" borderId="7" xfId="0" applyNumberFormat="1" applyFont="1" applyFill="1" applyBorder="1" applyAlignment="1">
      <alignment horizontal="center" vertical="center" wrapText="1"/>
    </xf>
    <xf numFmtId="42" fontId="6" fillId="11" borderId="10" xfId="0" applyNumberFormat="1" applyFont="1" applyFill="1" applyBorder="1" applyAlignment="1">
      <alignment horizontal="center" vertical="center" wrapText="1"/>
    </xf>
    <xf numFmtId="3" fontId="8" fillId="11" borderId="10" xfId="0" applyNumberFormat="1" applyFont="1" applyFill="1" applyBorder="1" applyAlignment="1">
      <alignment horizontal="center" vertical="center" wrapText="1"/>
    </xf>
    <xf numFmtId="3" fontId="6" fillId="14" borderId="7" xfId="0" applyNumberFormat="1" applyFont="1" applyFill="1" applyBorder="1" applyAlignment="1">
      <alignment horizontal="center" vertical="center" wrapText="1"/>
    </xf>
    <xf numFmtId="3" fontId="8" fillId="14" borderId="10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42" fontId="8" fillId="14" borderId="12" xfId="0" applyNumberFormat="1" applyFont="1" applyFill="1" applyBorder="1" applyAlignment="1">
      <alignment horizontal="center" vertical="center" wrapText="1"/>
    </xf>
    <xf numFmtId="9" fontId="0" fillId="0" borderId="0" xfId="4" applyFont="1"/>
    <xf numFmtId="167" fontId="8" fillId="3" borderId="12" xfId="1" applyNumberFormat="1" applyFont="1" applyFill="1" applyBorder="1" applyAlignment="1">
      <alignment horizontal="center" vertical="center" wrapText="1"/>
    </xf>
    <xf numFmtId="3" fontId="8" fillId="4" borderId="10" xfId="0" applyNumberFormat="1" applyFont="1" applyFill="1" applyBorder="1" applyAlignment="1">
      <alignment horizontal="center" vertical="center" wrapText="1"/>
    </xf>
    <xf numFmtId="42" fontId="8" fillId="4" borderId="12" xfId="0" applyNumberFormat="1" applyFont="1" applyFill="1" applyBorder="1" applyAlignment="1">
      <alignment horizontal="center" vertical="center" wrapText="1"/>
    </xf>
    <xf numFmtId="42" fontId="8" fillId="5" borderId="12" xfId="0" applyNumberFormat="1" applyFont="1" applyFill="1" applyBorder="1" applyAlignment="1">
      <alignment horizontal="center" vertical="center" wrapText="1"/>
    </xf>
    <xf numFmtId="42" fontId="8" fillId="6" borderId="12" xfId="0" applyNumberFormat="1" applyFont="1" applyFill="1" applyBorder="1" applyAlignment="1">
      <alignment horizontal="center" vertical="center" wrapText="1"/>
    </xf>
    <xf numFmtId="42" fontId="8" fillId="7" borderId="12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3" fontId="6" fillId="5" borderId="12" xfId="0" applyNumberFormat="1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3" fontId="12" fillId="18" borderId="10" xfId="0" applyNumberFormat="1" applyFont="1" applyFill="1" applyBorder="1" applyAlignment="1">
      <alignment horizontal="center" vertical="center" wrapText="1"/>
    </xf>
    <xf numFmtId="3" fontId="12" fillId="18" borderId="5" xfId="0" applyNumberFormat="1" applyFont="1" applyFill="1" applyBorder="1" applyAlignment="1">
      <alignment horizontal="center" vertical="center" wrapText="1"/>
    </xf>
    <xf numFmtId="42" fontId="8" fillId="14" borderId="25" xfId="0" applyNumberFormat="1" applyFont="1" applyFill="1" applyBorder="1" applyAlignment="1">
      <alignment horizontal="center" vertical="center" wrapText="1"/>
    </xf>
    <xf numFmtId="0" fontId="14" fillId="8" borderId="10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0" xfId="0" quotePrefix="1" applyFont="1" applyBorder="1" applyAlignment="1">
      <alignment horizontal="center" vertical="center"/>
    </xf>
    <xf numFmtId="0" fontId="14" fillId="19" borderId="10" xfId="0" applyFont="1" applyFill="1" applyBorder="1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4" fillId="21" borderId="10" xfId="6" applyFont="1" applyFill="1" applyBorder="1" applyAlignment="1">
      <alignment horizontal="center" vertical="center" wrapText="1"/>
    </xf>
    <xf numFmtId="0" fontId="14" fillId="21" borderId="10" xfId="6" quotePrefix="1" applyFont="1" applyFill="1" applyBorder="1" applyAlignment="1">
      <alignment horizontal="center" vertical="center" wrapText="1"/>
    </xf>
    <xf numFmtId="169" fontId="14" fillId="21" borderId="10" xfId="6" applyNumberFormat="1" applyFont="1" applyFill="1" applyBorder="1" applyAlignment="1">
      <alignment horizontal="center" vertical="center" wrapText="1"/>
    </xf>
    <xf numFmtId="0" fontId="17" fillId="0" borderId="10" xfId="6" applyFont="1" applyBorder="1" applyAlignment="1">
      <alignment horizontal="center" vertical="center"/>
    </xf>
    <xf numFmtId="0" fontId="12" fillId="0" borderId="10" xfId="6" quotePrefix="1" applyFont="1" applyBorder="1" applyAlignment="1">
      <alignment horizontal="left" vertical="center" wrapText="1"/>
    </xf>
    <xf numFmtId="1" fontId="12" fillId="0" borderId="10" xfId="2" applyNumberFormat="1" applyFont="1" applyBorder="1" applyAlignment="1">
      <alignment horizontal="center" vertical="center"/>
    </xf>
    <xf numFmtId="169" fontId="12" fillId="0" borderId="10" xfId="2" applyNumberFormat="1" applyFont="1" applyBorder="1" applyAlignment="1">
      <alignment horizontal="center" vertical="center"/>
    </xf>
    <xf numFmtId="0" fontId="17" fillId="0" borderId="10" xfId="6" applyFont="1" applyBorder="1" applyAlignment="1">
      <alignment horizontal="left" vertical="center"/>
    </xf>
    <xf numFmtId="0" fontId="12" fillId="0" borderId="10" xfId="6" applyFont="1" applyBorder="1" applyAlignment="1">
      <alignment horizontal="left" vertical="center" wrapText="1"/>
    </xf>
    <xf numFmtId="170" fontId="14" fillId="21" borderId="10" xfId="2" applyNumberFormat="1" applyFont="1" applyFill="1" applyBorder="1" applyAlignment="1">
      <alignment horizontal="center" vertical="center"/>
    </xf>
    <xf numFmtId="0" fontId="14" fillId="22" borderId="5" xfId="0" applyFont="1" applyFill="1" applyBorder="1" applyAlignment="1">
      <alignment wrapText="1"/>
    </xf>
    <xf numFmtId="0" fontId="14" fillId="22" borderId="7" xfId="0" applyFont="1" applyFill="1" applyBorder="1" applyAlignment="1">
      <alignment wrapText="1"/>
    </xf>
    <xf numFmtId="0" fontId="18" fillId="0" borderId="5" xfId="0" applyFont="1" applyBorder="1"/>
    <xf numFmtId="0" fontId="7" fillId="0" borderId="32" xfId="0" applyFont="1" applyBorder="1" applyAlignment="1">
      <alignment wrapText="1"/>
    </xf>
    <xf numFmtId="0" fontId="12" fillId="0" borderId="5" xfId="0" applyFont="1" applyBorder="1"/>
    <xf numFmtId="0" fontId="12" fillId="0" borderId="7" xfId="0" applyFont="1" applyBorder="1" applyAlignment="1">
      <alignment wrapText="1"/>
    </xf>
    <xf numFmtId="0" fontId="12" fillId="0" borderId="7" xfId="0" applyFont="1" applyBorder="1"/>
    <xf numFmtId="0" fontId="18" fillId="0" borderId="7" xfId="0" applyFont="1" applyBorder="1"/>
    <xf numFmtId="42" fontId="19" fillId="0" borderId="0" xfId="6" applyNumberFormat="1" applyFont="1" applyAlignment="1">
      <alignment horizontal="center" vertical="center"/>
    </xf>
    <xf numFmtId="0" fontId="17" fillId="0" borderId="0" xfId="6" applyFont="1" applyAlignment="1">
      <alignment horizontal="left" vertical="center"/>
    </xf>
    <xf numFmtId="0" fontId="19" fillId="0" borderId="0" xfId="6" applyFont="1" applyAlignment="1">
      <alignment horizontal="center" vertical="center"/>
    </xf>
    <xf numFmtId="0" fontId="1" fillId="0" borderId="0" xfId="6"/>
    <xf numFmtId="0" fontId="14" fillId="0" borderId="10" xfId="6" applyFont="1" applyBorder="1" applyAlignment="1">
      <alignment horizontal="center" vertical="center" wrapText="1"/>
    </xf>
    <xf numFmtId="1" fontId="14" fillId="0" borderId="10" xfId="6" applyNumberFormat="1" applyFont="1" applyBorder="1" applyAlignment="1">
      <alignment horizontal="center" vertical="center" wrapText="1"/>
    </xf>
    <xf numFmtId="0" fontId="12" fillId="0" borderId="10" xfId="6" applyFont="1" applyBorder="1" applyAlignment="1">
      <alignment vertical="center" wrapText="1"/>
    </xf>
    <xf numFmtId="1" fontId="12" fillId="0" borderId="10" xfId="6" applyNumberFormat="1" applyFont="1" applyBorder="1" applyAlignment="1">
      <alignment horizontal="center" vertical="center"/>
    </xf>
    <xf numFmtId="0" fontId="17" fillId="0" borderId="0" xfId="6" applyFont="1"/>
    <xf numFmtId="170" fontId="12" fillId="0" borderId="10" xfId="7" applyNumberFormat="1" applyFont="1" applyBorder="1" applyAlignment="1">
      <alignment horizontal="center" vertical="center"/>
    </xf>
    <xf numFmtId="0" fontId="14" fillId="0" borderId="10" xfId="6" quotePrefix="1" applyFont="1" applyBorder="1" applyAlignment="1">
      <alignment horizontal="left" vertical="center" wrapText="1"/>
    </xf>
    <xf numFmtId="170" fontId="14" fillId="0" borderId="10" xfId="7" applyNumberFormat="1" applyFont="1" applyBorder="1" applyAlignment="1">
      <alignment horizontal="center" vertical="center"/>
    </xf>
    <xf numFmtId="6" fontId="14" fillId="23" borderId="34" xfId="6" applyNumberFormat="1" applyFont="1" applyFill="1" applyBorder="1" applyAlignment="1">
      <alignment horizontal="center" vertical="center"/>
    </xf>
    <xf numFmtId="0" fontId="14" fillId="23" borderId="35" xfId="6" quotePrefix="1" applyFont="1" applyFill="1" applyBorder="1" applyAlignment="1">
      <alignment horizontal="center" vertical="center"/>
    </xf>
    <xf numFmtId="169" fontId="1" fillId="0" borderId="0" xfId="6" applyNumberFormat="1"/>
    <xf numFmtId="44" fontId="1" fillId="0" borderId="0" xfId="1"/>
    <xf numFmtId="44" fontId="1" fillId="0" borderId="0" xfId="6" applyNumberFormat="1"/>
    <xf numFmtId="0" fontId="12" fillId="0" borderId="6" xfId="0" applyFont="1" applyBorder="1" applyAlignment="1">
      <alignment horizontal="center" vertical="center"/>
    </xf>
    <xf numFmtId="171" fontId="12" fillId="0" borderId="7" xfId="0" applyNumberFormat="1" applyFont="1" applyBorder="1" applyAlignment="1">
      <alignment horizontal="center"/>
    </xf>
    <xf numFmtId="171" fontId="14" fillId="22" borderId="7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2" fillId="0" borderId="0" xfId="0" quotePrefix="1" applyFont="1" applyAlignment="1">
      <alignment horizontal="center" vertical="center" wrapText="1"/>
    </xf>
    <xf numFmtId="42" fontId="6" fillId="3" borderId="22" xfId="0" applyNumberFormat="1" applyFont="1" applyFill="1" applyBorder="1" applyAlignment="1">
      <alignment horizontal="center" vertical="center" wrapText="1"/>
    </xf>
    <xf numFmtId="42" fontId="6" fillId="3" borderId="23" xfId="0" applyNumberFormat="1" applyFont="1" applyFill="1" applyBorder="1" applyAlignment="1">
      <alignment horizontal="center" vertical="center" wrapText="1"/>
    </xf>
    <xf numFmtId="42" fontId="6" fillId="3" borderId="24" xfId="0" applyNumberFormat="1" applyFont="1" applyFill="1" applyBorder="1" applyAlignment="1">
      <alignment horizontal="center" vertical="center" wrapText="1"/>
    </xf>
    <xf numFmtId="167" fontId="0" fillId="0" borderId="19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42" fontId="0" fillId="0" borderId="0" xfId="0" applyNumberFormat="1" applyAlignment="1">
      <alignment horizontal="center"/>
    </xf>
    <xf numFmtId="42" fontId="6" fillId="10" borderId="22" xfId="0" applyNumberFormat="1" applyFont="1" applyFill="1" applyBorder="1" applyAlignment="1">
      <alignment horizontal="center" vertical="center" wrapText="1"/>
    </xf>
    <xf numFmtId="42" fontId="6" fillId="10" borderId="23" xfId="0" applyNumberFormat="1" applyFont="1" applyFill="1" applyBorder="1" applyAlignment="1">
      <alignment horizontal="center" vertical="center" wrapText="1"/>
    </xf>
    <xf numFmtId="42" fontId="6" fillId="10" borderId="24" xfId="0" applyNumberFormat="1" applyFont="1" applyFill="1" applyBorder="1" applyAlignment="1">
      <alignment horizontal="center" vertical="center" wrapText="1"/>
    </xf>
    <xf numFmtId="42" fontId="6" fillId="11" borderId="22" xfId="0" applyNumberFormat="1" applyFont="1" applyFill="1" applyBorder="1" applyAlignment="1">
      <alignment horizontal="center" vertical="center" wrapText="1"/>
    </xf>
    <xf numFmtId="42" fontId="6" fillId="11" borderId="23" xfId="0" applyNumberFormat="1" applyFont="1" applyFill="1" applyBorder="1" applyAlignment="1">
      <alignment horizontal="center" vertical="center" wrapText="1"/>
    </xf>
    <xf numFmtId="42" fontId="6" fillId="11" borderId="24" xfId="0" applyNumberFormat="1" applyFont="1" applyFill="1" applyBorder="1" applyAlignment="1">
      <alignment horizontal="center" vertical="center" wrapText="1"/>
    </xf>
    <xf numFmtId="42" fontId="6" fillId="2" borderId="22" xfId="0" quotePrefix="1" applyNumberFormat="1" applyFont="1" applyFill="1" applyBorder="1" applyAlignment="1">
      <alignment horizontal="center" vertical="center" wrapText="1"/>
    </xf>
    <xf numFmtId="42" fontId="6" fillId="2" borderId="23" xfId="0" quotePrefix="1" applyNumberFormat="1" applyFont="1" applyFill="1" applyBorder="1" applyAlignment="1">
      <alignment horizontal="center" vertical="center" wrapText="1"/>
    </xf>
    <xf numFmtId="42" fontId="6" fillId="2" borderId="24" xfId="0" quotePrefix="1" applyNumberFormat="1" applyFont="1" applyFill="1" applyBorder="1" applyAlignment="1">
      <alignment horizontal="center" vertical="center" wrapText="1"/>
    </xf>
    <xf numFmtId="3" fontId="6" fillId="9" borderId="22" xfId="0" applyNumberFormat="1" applyFont="1" applyFill="1" applyBorder="1" applyAlignment="1">
      <alignment horizontal="center" vertical="center" wrapText="1"/>
    </xf>
    <xf numFmtId="3" fontId="6" fillId="9" borderId="23" xfId="0" applyNumberFormat="1" applyFont="1" applyFill="1" applyBorder="1" applyAlignment="1">
      <alignment horizontal="center" vertical="center" wrapText="1"/>
    </xf>
    <xf numFmtId="3" fontId="6" fillId="9" borderId="24" xfId="0" applyNumberFormat="1" applyFont="1" applyFill="1" applyBorder="1" applyAlignment="1">
      <alignment horizontal="center" vertical="center" wrapText="1"/>
    </xf>
    <xf numFmtId="42" fontId="6" fillId="12" borderId="22" xfId="0" applyNumberFormat="1" applyFont="1" applyFill="1" applyBorder="1" applyAlignment="1">
      <alignment horizontal="center" vertical="center" wrapText="1"/>
    </xf>
    <xf numFmtId="42" fontId="6" fillId="12" borderId="23" xfId="0" applyNumberFormat="1" applyFont="1" applyFill="1" applyBorder="1" applyAlignment="1">
      <alignment horizontal="center" vertical="center" wrapText="1"/>
    </xf>
    <xf numFmtId="42" fontId="6" fillId="12" borderId="24" xfId="0" applyNumberFormat="1" applyFont="1" applyFill="1" applyBorder="1" applyAlignment="1">
      <alignment horizontal="center" vertical="center" wrapText="1"/>
    </xf>
    <xf numFmtId="42" fontId="6" fillId="13" borderId="22" xfId="0" applyNumberFormat="1" applyFont="1" applyFill="1" applyBorder="1" applyAlignment="1">
      <alignment horizontal="center" vertical="center" wrapText="1"/>
    </xf>
    <xf numFmtId="42" fontId="6" fillId="13" borderId="23" xfId="0" applyNumberFormat="1" applyFont="1" applyFill="1" applyBorder="1" applyAlignment="1">
      <alignment horizontal="center" vertical="center" wrapText="1"/>
    </xf>
    <xf numFmtId="42" fontId="6" fillId="13" borderId="24" xfId="0" applyNumberFormat="1" applyFont="1" applyFill="1" applyBorder="1" applyAlignment="1">
      <alignment horizontal="center" vertical="center" wrapText="1"/>
    </xf>
    <xf numFmtId="42" fontId="6" fillId="4" borderId="22" xfId="0" applyNumberFormat="1" applyFont="1" applyFill="1" applyBorder="1" applyAlignment="1">
      <alignment horizontal="center" vertical="center" wrapText="1"/>
    </xf>
    <xf numFmtId="42" fontId="6" fillId="4" borderId="23" xfId="0" applyNumberFormat="1" applyFont="1" applyFill="1" applyBorder="1" applyAlignment="1">
      <alignment horizontal="center" vertical="center" wrapText="1"/>
    </xf>
    <xf numFmtId="42" fontId="6" fillId="4" borderId="24" xfId="0" applyNumberFormat="1" applyFont="1" applyFill="1" applyBorder="1" applyAlignment="1">
      <alignment horizontal="center" vertical="center" wrapText="1"/>
    </xf>
    <xf numFmtId="42" fontId="6" fillId="10" borderId="11" xfId="0" applyNumberFormat="1" applyFont="1" applyFill="1" applyBorder="1" applyAlignment="1">
      <alignment horizontal="center" vertical="center" wrapText="1"/>
    </xf>
    <xf numFmtId="42" fontId="6" fillId="10" borderId="20" xfId="0" applyNumberFormat="1" applyFont="1" applyFill="1" applyBorder="1" applyAlignment="1">
      <alignment horizontal="center" vertical="center" wrapText="1"/>
    </xf>
    <xf numFmtId="42" fontId="6" fillId="10" borderId="12" xfId="0" applyNumberFormat="1" applyFont="1" applyFill="1" applyBorder="1" applyAlignment="1">
      <alignment horizontal="center" vertical="center" wrapText="1"/>
    </xf>
    <xf numFmtId="42" fontId="6" fillId="11" borderId="11" xfId="0" applyNumberFormat="1" applyFont="1" applyFill="1" applyBorder="1" applyAlignment="1">
      <alignment horizontal="center" vertical="center" wrapText="1"/>
    </xf>
    <xf numFmtId="42" fontId="6" fillId="11" borderId="20" xfId="0" applyNumberFormat="1" applyFont="1" applyFill="1" applyBorder="1" applyAlignment="1">
      <alignment horizontal="center" vertical="center" wrapText="1"/>
    </xf>
    <xf numFmtId="42" fontId="6" fillId="11" borderId="12" xfId="0" applyNumberFormat="1" applyFont="1" applyFill="1" applyBorder="1" applyAlignment="1">
      <alignment horizontal="center" vertical="center" wrapText="1"/>
    </xf>
    <xf numFmtId="42" fontId="6" fillId="2" borderId="11" xfId="0" quotePrefix="1" applyNumberFormat="1" applyFont="1" applyFill="1" applyBorder="1" applyAlignment="1">
      <alignment horizontal="center" vertical="center" wrapText="1"/>
    </xf>
    <xf numFmtId="42" fontId="6" fillId="2" borderId="20" xfId="0" quotePrefix="1" applyNumberFormat="1" applyFont="1" applyFill="1" applyBorder="1" applyAlignment="1">
      <alignment horizontal="center" vertical="center" wrapText="1"/>
    </xf>
    <xf numFmtId="42" fontId="6" fillId="2" borderId="12" xfId="0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2" fontId="6" fillId="3" borderId="11" xfId="0" applyNumberFormat="1" applyFont="1" applyFill="1" applyBorder="1" applyAlignment="1">
      <alignment horizontal="center" vertical="center" wrapText="1"/>
    </xf>
    <xf numFmtId="42" fontId="6" fillId="3" borderId="20" xfId="0" applyNumberFormat="1" applyFont="1" applyFill="1" applyBorder="1" applyAlignment="1">
      <alignment horizontal="center" vertical="center" wrapText="1"/>
    </xf>
    <xf numFmtId="42" fontId="6" fillId="3" borderId="12" xfId="0" applyNumberFormat="1" applyFont="1" applyFill="1" applyBorder="1" applyAlignment="1">
      <alignment horizontal="center" vertical="center" wrapText="1"/>
    </xf>
    <xf numFmtId="3" fontId="6" fillId="6" borderId="11" xfId="0" applyNumberFormat="1" applyFont="1" applyFill="1" applyBorder="1" applyAlignment="1">
      <alignment horizontal="center" vertical="center" wrapText="1"/>
    </xf>
    <xf numFmtId="3" fontId="6" fillId="6" borderId="20" xfId="0" applyNumberFormat="1" applyFont="1" applyFill="1" applyBorder="1" applyAlignment="1">
      <alignment horizontal="center" vertical="center" wrapText="1"/>
    </xf>
    <xf numFmtId="3" fontId="6" fillId="6" borderId="12" xfId="0" applyNumberFormat="1" applyFont="1" applyFill="1" applyBorder="1" applyAlignment="1">
      <alignment horizontal="center" vertical="center" wrapText="1"/>
    </xf>
    <xf numFmtId="3" fontId="6" fillId="9" borderId="11" xfId="0" applyNumberFormat="1" applyFont="1" applyFill="1" applyBorder="1" applyAlignment="1">
      <alignment horizontal="center" vertical="center" wrapText="1"/>
    </xf>
    <xf numFmtId="3" fontId="6" fillId="9" borderId="20" xfId="0" applyNumberFormat="1" applyFont="1" applyFill="1" applyBorder="1" applyAlignment="1">
      <alignment horizontal="center" vertical="center" wrapText="1"/>
    </xf>
    <xf numFmtId="3" fontId="6" fillId="9" borderId="12" xfId="0" applyNumberFormat="1" applyFont="1" applyFill="1" applyBorder="1" applyAlignment="1">
      <alignment horizontal="center" vertical="center" wrapText="1"/>
    </xf>
    <xf numFmtId="42" fontId="6" fillId="12" borderId="11" xfId="0" applyNumberFormat="1" applyFont="1" applyFill="1" applyBorder="1" applyAlignment="1">
      <alignment horizontal="center" vertical="center" wrapText="1"/>
    </xf>
    <xf numFmtId="42" fontId="6" fillId="12" borderId="20" xfId="0" applyNumberFormat="1" applyFont="1" applyFill="1" applyBorder="1" applyAlignment="1">
      <alignment horizontal="center" vertical="center" wrapText="1"/>
    </xf>
    <xf numFmtId="42" fontId="6" fillId="12" borderId="12" xfId="0" applyNumberFormat="1" applyFont="1" applyFill="1" applyBorder="1" applyAlignment="1">
      <alignment horizontal="center" vertical="center" wrapText="1"/>
    </xf>
    <xf numFmtId="42" fontId="6" fillId="13" borderId="11" xfId="0" applyNumberFormat="1" applyFont="1" applyFill="1" applyBorder="1" applyAlignment="1">
      <alignment horizontal="center" vertical="center" wrapText="1"/>
    </xf>
    <xf numFmtId="42" fontId="6" fillId="13" borderId="20" xfId="0" applyNumberFormat="1" applyFont="1" applyFill="1" applyBorder="1" applyAlignment="1">
      <alignment horizontal="center" vertical="center" wrapText="1"/>
    </xf>
    <xf numFmtId="42" fontId="6" fillId="13" borderId="12" xfId="0" applyNumberFormat="1" applyFont="1" applyFill="1" applyBorder="1" applyAlignment="1">
      <alignment horizontal="center" vertical="center" wrapText="1"/>
    </xf>
    <xf numFmtId="42" fontId="6" fillId="4" borderId="11" xfId="0" applyNumberFormat="1" applyFont="1" applyFill="1" applyBorder="1" applyAlignment="1">
      <alignment horizontal="center" vertical="center" wrapText="1"/>
    </xf>
    <xf numFmtId="42" fontId="6" fillId="4" borderId="20" xfId="0" applyNumberFormat="1" applyFont="1" applyFill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 wrapText="1"/>
    </xf>
    <xf numFmtId="0" fontId="14" fillId="8" borderId="12" xfId="0" applyFont="1" applyFill="1" applyBorder="1" applyAlignment="1">
      <alignment horizontal="center" vertical="center" wrapText="1"/>
    </xf>
    <xf numFmtId="0" fontId="15" fillId="19" borderId="10" xfId="0" quotePrefix="1" applyFont="1" applyFill="1" applyBorder="1" applyAlignment="1">
      <alignment horizontal="center" vertical="center" wrapText="1"/>
    </xf>
    <xf numFmtId="0" fontId="15" fillId="19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6" fillId="20" borderId="29" xfId="0" applyFont="1" applyFill="1" applyBorder="1" applyAlignment="1">
      <alignment horizontal="center"/>
    </xf>
    <xf numFmtId="0" fontId="16" fillId="20" borderId="30" xfId="0" applyFont="1" applyFill="1" applyBorder="1" applyAlignment="1">
      <alignment horizontal="center"/>
    </xf>
    <xf numFmtId="0" fontId="14" fillId="21" borderId="10" xfId="6" quotePrefix="1" applyFont="1" applyFill="1" applyBorder="1" applyAlignment="1">
      <alignment horizontal="center" vertical="center" wrapText="1"/>
    </xf>
    <xf numFmtId="0" fontId="16" fillId="20" borderId="29" xfId="0" applyFont="1" applyFill="1" applyBorder="1"/>
    <xf numFmtId="0" fontId="16" fillId="20" borderId="30" xfId="0" applyFont="1" applyFill="1" applyBorder="1"/>
    <xf numFmtId="0" fontId="16" fillId="20" borderId="31" xfId="0" applyFont="1" applyFill="1" applyBorder="1"/>
    <xf numFmtId="0" fontId="14" fillId="22" borderId="11" xfId="0" applyFont="1" applyFill="1" applyBorder="1" applyAlignment="1">
      <alignment wrapText="1"/>
    </xf>
    <xf numFmtId="0" fontId="14" fillId="22" borderId="20" xfId="0" applyFont="1" applyFill="1" applyBorder="1" applyAlignment="1">
      <alignment wrapText="1"/>
    </xf>
    <xf numFmtId="0" fontId="14" fillId="22" borderId="33" xfId="0" applyFont="1" applyFill="1" applyBorder="1" applyAlignment="1">
      <alignment wrapText="1"/>
    </xf>
    <xf numFmtId="0" fontId="13" fillId="23" borderId="11" xfId="6" quotePrefix="1" applyFont="1" applyFill="1" applyBorder="1" applyAlignment="1">
      <alignment horizontal="center"/>
    </xf>
    <xf numFmtId="0" fontId="13" fillId="23" borderId="20" xfId="6" applyFont="1" applyFill="1" applyBorder="1" applyAlignment="1">
      <alignment horizontal="center"/>
    </xf>
    <xf numFmtId="0" fontId="13" fillId="23" borderId="12" xfId="6" applyFont="1" applyFill="1" applyBorder="1" applyAlignment="1">
      <alignment horizontal="center"/>
    </xf>
    <xf numFmtId="0" fontId="14" fillId="23" borderId="29" xfId="6" quotePrefix="1" applyFont="1" applyFill="1" applyBorder="1" applyAlignment="1">
      <alignment horizontal="center" vertical="center"/>
    </xf>
    <xf numFmtId="0" fontId="14" fillId="23" borderId="34" xfId="6" quotePrefix="1" applyFont="1" applyFill="1" applyBorder="1" applyAlignment="1">
      <alignment horizontal="center" vertical="center"/>
    </xf>
    <xf numFmtId="3" fontId="6" fillId="2" borderId="22" xfId="0" applyNumberFormat="1" applyFont="1" applyFill="1" applyBorder="1" applyAlignment="1">
      <alignment horizontal="center" vertical="center" wrapText="1"/>
    </xf>
    <xf numFmtId="3" fontId="6" fillId="2" borderId="23" xfId="0" applyNumberFormat="1" applyFont="1" applyFill="1" applyBorder="1" applyAlignment="1">
      <alignment horizontal="center" vertical="center" wrapText="1"/>
    </xf>
    <xf numFmtId="3" fontId="6" fillId="2" borderId="24" xfId="0" applyNumberFormat="1" applyFont="1" applyFill="1" applyBorder="1" applyAlignment="1">
      <alignment horizontal="center" vertical="center" wrapText="1"/>
    </xf>
    <xf numFmtId="3" fontId="6" fillId="4" borderId="22" xfId="0" applyNumberFormat="1" applyFont="1" applyFill="1" applyBorder="1" applyAlignment="1">
      <alignment horizontal="center" vertical="center" wrapText="1"/>
    </xf>
    <xf numFmtId="3" fontId="6" fillId="4" borderId="23" xfId="0" applyNumberFormat="1" applyFont="1" applyFill="1" applyBorder="1" applyAlignment="1">
      <alignment horizontal="center" vertical="center" wrapText="1"/>
    </xf>
    <xf numFmtId="3" fontId="6" fillId="4" borderId="24" xfId="0" applyNumberFormat="1" applyFont="1" applyFill="1" applyBorder="1" applyAlignment="1">
      <alignment horizontal="center" vertical="center" wrapText="1"/>
    </xf>
    <xf numFmtId="3" fontId="6" fillId="5" borderId="22" xfId="0" applyNumberFormat="1" applyFont="1" applyFill="1" applyBorder="1" applyAlignment="1">
      <alignment horizontal="center" vertical="center" wrapText="1"/>
    </xf>
    <xf numFmtId="3" fontId="6" fillId="5" borderId="23" xfId="0" applyNumberFormat="1" applyFont="1" applyFill="1" applyBorder="1" applyAlignment="1">
      <alignment horizontal="center" vertical="center" wrapText="1"/>
    </xf>
    <xf numFmtId="3" fontId="6" fillId="5" borderId="24" xfId="0" applyNumberFormat="1" applyFont="1" applyFill="1" applyBorder="1" applyAlignment="1">
      <alignment horizontal="center" vertical="center" wrapText="1"/>
    </xf>
    <xf numFmtId="3" fontId="6" fillId="6" borderId="22" xfId="0" applyNumberFormat="1" applyFont="1" applyFill="1" applyBorder="1" applyAlignment="1">
      <alignment horizontal="center" vertical="center" wrapText="1"/>
    </xf>
    <xf numFmtId="3" fontId="6" fillId="6" borderId="23" xfId="0" applyNumberFormat="1" applyFont="1" applyFill="1" applyBorder="1" applyAlignment="1">
      <alignment horizontal="center" vertical="center" wrapText="1"/>
    </xf>
    <xf numFmtId="3" fontId="6" fillId="6" borderId="24" xfId="0" applyNumberFormat="1" applyFont="1" applyFill="1" applyBorder="1" applyAlignment="1">
      <alignment horizontal="center" vertical="center" wrapText="1"/>
    </xf>
    <xf numFmtId="3" fontId="6" fillId="7" borderId="22" xfId="0" applyNumberFormat="1" applyFont="1" applyFill="1" applyBorder="1" applyAlignment="1">
      <alignment horizontal="center" vertical="center" wrapText="1"/>
    </xf>
    <xf numFmtId="3" fontId="6" fillId="7" borderId="23" xfId="0" applyNumberFormat="1" applyFont="1" applyFill="1" applyBorder="1" applyAlignment="1">
      <alignment horizontal="center" vertical="center" wrapText="1"/>
    </xf>
    <xf numFmtId="3" fontId="6" fillId="7" borderId="24" xfId="0" applyNumberFormat="1" applyFont="1" applyFill="1" applyBorder="1" applyAlignment="1">
      <alignment horizontal="center" vertical="center" wrapText="1"/>
    </xf>
    <xf numFmtId="3" fontId="6" fillId="8" borderId="22" xfId="0" applyNumberFormat="1" applyFont="1" applyFill="1" applyBorder="1" applyAlignment="1">
      <alignment horizontal="center" vertical="center" wrapText="1"/>
    </xf>
    <xf numFmtId="3" fontId="6" fillId="8" borderId="23" xfId="0" applyNumberFormat="1" applyFont="1" applyFill="1" applyBorder="1" applyAlignment="1">
      <alignment horizontal="center" vertical="center" wrapText="1"/>
    </xf>
    <xf numFmtId="3" fontId="6" fillId="8" borderId="24" xfId="0" applyNumberFormat="1" applyFont="1" applyFill="1" applyBorder="1" applyAlignment="1">
      <alignment horizontal="center" vertical="center" wrapText="1"/>
    </xf>
    <xf numFmtId="3" fontId="6" fillId="14" borderId="22" xfId="0" applyNumberFormat="1" applyFont="1" applyFill="1" applyBorder="1" applyAlignment="1">
      <alignment horizontal="center" vertical="center" wrapText="1"/>
    </xf>
    <xf numFmtId="3" fontId="6" fillId="14" borderId="23" xfId="0" applyNumberFormat="1" applyFont="1" applyFill="1" applyBorder="1" applyAlignment="1">
      <alignment horizontal="center" vertical="center" wrapText="1"/>
    </xf>
    <xf numFmtId="3" fontId="6" fillId="14" borderId="24" xfId="0" applyNumberFormat="1" applyFont="1" applyFill="1" applyBorder="1" applyAlignment="1">
      <alignment horizontal="center" vertical="center" wrapText="1"/>
    </xf>
    <xf numFmtId="3" fontId="6" fillId="14" borderId="10" xfId="0" applyNumberFormat="1" applyFont="1" applyFill="1" applyBorder="1" applyAlignment="1">
      <alignment horizontal="center" vertical="center" wrapText="1"/>
    </xf>
    <xf numFmtId="3" fontId="6" fillId="14" borderId="11" xfId="0" applyNumberFormat="1" applyFont="1" applyFill="1" applyBorder="1" applyAlignment="1">
      <alignment horizontal="center" vertical="center" wrapText="1"/>
    </xf>
    <xf numFmtId="3" fontId="6" fillId="14" borderId="20" xfId="0" applyNumberFormat="1" applyFont="1" applyFill="1" applyBorder="1" applyAlignment="1">
      <alignment horizontal="center" vertical="center" wrapText="1"/>
    </xf>
    <xf numFmtId="3" fontId="6" fillId="14" borderId="1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3" fontId="6" fillId="2" borderId="11" xfId="0" applyNumberFormat="1" applyFont="1" applyFill="1" applyBorder="1" applyAlignment="1">
      <alignment horizontal="center" vertical="center" wrapText="1"/>
    </xf>
    <xf numFmtId="3" fontId="6" fillId="2" borderId="20" xfId="0" applyNumberFormat="1" applyFont="1" applyFill="1" applyBorder="1" applyAlignment="1">
      <alignment horizontal="center" vertical="center" wrapText="1"/>
    </xf>
    <xf numFmtId="3" fontId="6" fillId="2" borderId="12" xfId="0" applyNumberFormat="1" applyFont="1" applyFill="1" applyBorder="1" applyAlignment="1">
      <alignment horizontal="center" vertical="center" wrapText="1"/>
    </xf>
    <xf numFmtId="3" fontId="6" fillId="4" borderId="11" xfId="0" applyNumberFormat="1" applyFont="1" applyFill="1" applyBorder="1" applyAlignment="1">
      <alignment horizontal="center" vertical="center" wrapText="1"/>
    </xf>
    <xf numFmtId="3" fontId="6" fillId="4" borderId="20" xfId="0" applyNumberFormat="1" applyFont="1" applyFill="1" applyBorder="1" applyAlignment="1">
      <alignment horizontal="center" vertical="center" wrapText="1"/>
    </xf>
    <xf numFmtId="3" fontId="6" fillId="4" borderId="12" xfId="0" applyNumberFormat="1" applyFont="1" applyFill="1" applyBorder="1" applyAlignment="1">
      <alignment horizontal="center" vertical="center" wrapText="1"/>
    </xf>
    <xf numFmtId="3" fontId="6" fillId="5" borderId="11" xfId="0" applyNumberFormat="1" applyFont="1" applyFill="1" applyBorder="1" applyAlignment="1">
      <alignment horizontal="center" vertical="center" wrapText="1"/>
    </xf>
    <xf numFmtId="3" fontId="6" fillId="5" borderId="20" xfId="0" applyNumberFormat="1" applyFont="1" applyFill="1" applyBorder="1" applyAlignment="1">
      <alignment horizontal="center" vertical="center" wrapText="1"/>
    </xf>
    <xf numFmtId="3" fontId="6" fillId="5" borderId="12" xfId="0" applyNumberFormat="1" applyFont="1" applyFill="1" applyBorder="1" applyAlignment="1">
      <alignment horizontal="center" vertical="center" wrapText="1"/>
    </xf>
    <xf numFmtId="3" fontId="6" fillId="7" borderId="11" xfId="0" applyNumberFormat="1" applyFont="1" applyFill="1" applyBorder="1" applyAlignment="1">
      <alignment horizontal="center" vertical="center" wrapText="1"/>
    </xf>
    <xf numFmtId="3" fontId="6" fillId="7" borderId="20" xfId="0" applyNumberFormat="1" applyFont="1" applyFill="1" applyBorder="1" applyAlignment="1">
      <alignment horizontal="center" vertical="center" wrapText="1"/>
    </xf>
    <xf numFmtId="3" fontId="6" fillId="7" borderId="12" xfId="0" applyNumberFormat="1" applyFont="1" applyFill="1" applyBorder="1" applyAlignment="1">
      <alignment horizontal="center" vertical="center" wrapText="1"/>
    </xf>
    <xf numFmtId="3" fontId="6" fillId="8" borderId="11" xfId="0" applyNumberFormat="1" applyFont="1" applyFill="1" applyBorder="1" applyAlignment="1">
      <alignment horizontal="center" vertical="center" wrapText="1"/>
    </xf>
    <xf numFmtId="3" fontId="6" fillId="8" borderId="20" xfId="0" applyNumberFormat="1" applyFont="1" applyFill="1" applyBorder="1" applyAlignment="1">
      <alignment horizontal="center" vertical="center" wrapText="1"/>
    </xf>
    <xf numFmtId="3" fontId="6" fillId="8" borderId="12" xfId="0" applyNumberFormat="1" applyFont="1" applyFill="1" applyBorder="1" applyAlignment="1">
      <alignment horizontal="center" vertical="center" wrapText="1"/>
    </xf>
    <xf numFmtId="42" fontId="20" fillId="14" borderId="10" xfId="0" applyNumberFormat="1" applyFont="1" applyFill="1" applyBorder="1" applyAlignment="1">
      <alignment horizontal="center" vertical="center" wrapText="1"/>
    </xf>
    <xf numFmtId="42" fontId="20" fillId="14" borderId="12" xfId="0" applyNumberFormat="1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3" fontId="6" fillId="14" borderId="12" xfId="0" quotePrefix="1" applyNumberFormat="1" applyFont="1" applyFill="1" applyBorder="1" applyAlignment="1">
      <alignment horizontal="center" vertical="center" wrapText="1"/>
    </xf>
    <xf numFmtId="0" fontId="7" fillId="0" borderId="9" xfId="0" quotePrefix="1" applyFont="1" applyBorder="1" applyAlignment="1">
      <alignment horizontal="left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28" xfId="0" quotePrefix="1" applyFont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 wrapText="1"/>
    </xf>
    <xf numFmtId="0" fontId="12" fillId="0" borderId="37" xfId="0" quotePrefix="1" applyFont="1" applyBorder="1" applyAlignment="1">
      <alignment horizontal="center" vertical="center"/>
    </xf>
    <xf numFmtId="171" fontId="12" fillId="0" borderId="10" xfId="7" applyNumberFormat="1" applyFont="1" applyBorder="1" applyAlignment="1">
      <alignment horizontal="center" vertical="center"/>
    </xf>
    <xf numFmtId="0" fontId="0" fillId="0" borderId="0" xfId="6" applyFont="1"/>
    <xf numFmtId="0" fontId="12" fillId="0" borderId="37" xfId="0" applyFont="1" applyBorder="1" applyAlignment="1">
      <alignment horizontal="center" vertical="center"/>
    </xf>
  </cellXfs>
  <cellStyles count="8">
    <cellStyle name="Moneda" xfId="1" builtinId="4"/>
    <cellStyle name="Moneda [0] 2" xfId="7" xr:uid="{DDECB1A3-87C0-4922-875E-83B13409F0BD}"/>
    <cellStyle name="Moneda 2" xfId="2" xr:uid="{B4EB5F40-A3BA-4F39-AA67-B76AAD9280FE}"/>
    <cellStyle name="Normal" xfId="0" builtinId="0"/>
    <cellStyle name="Normal 2" xfId="5" xr:uid="{AA6A1F9D-B6AC-4895-80B4-579799108370}"/>
    <cellStyle name="Normal 2 2" xfId="6" xr:uid="{7BD7ADA6-DF3B-40C7-9C88-D2D437E7ED5E}"/>
    <cellStyle name="Normal_FORMULARIO REPUESTOS FEBRERO 2010 NISSAN" xfId="3" xr:uid="{CC4AFEF8-D378-438D-A540-8204730030CA}"/>
    <cellStyle name="Porcentaje" xfId="4" builtinId="5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Precios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OFERTA%20MULTIMARCA%20CONTRATO%205102%20DE%202023%20P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FORMULARIO%202.%20OFERTA%20ECONOMICA%20HYUNDAUTOS%20CON%2065%25%20DE%20DESCUENTO%20(verificado%203%20dic%2025)%20(1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>
        <row r="9">
          <cell r="B9" t="str">
            <v>LUBRICACIÓN 1 (CAMBIAR FILTRO DE ACEITE, ACEITE MOTOR, REVISAR FILTRO DE AIRE, INCLUYE INSUMOS Y MANO DE OBRA)</v>
          </cell>
          <cell r="C9">
            <v>1532300</v>
          </cell>
          <cell r="D9">
            <v>536305</v>
          </cell>
          <cell r="E9">
            <v>2762600</v>
          </cell>
          <cell r="F9">
            <v>2226295</v>
          </cell>
          <cell r="G9">
            <v>415.11733062343257</v>
          </cell>
          <cell r="H9">
            <v>536305</v>
          </cell>
          <cell r="I9">
            <v>0</v>
          </cell>
          <cell r="J9">
            <v>0</v>
          </cell>
          <cell r="K9">
            <v>1532300</v>
          </cell>
          <cell r="L9">
            <v>536305</v>
          </cell>
          <cell r="M9">
            <v>536305</v>
          </cell>
          <cell r="N9">
            <v>0</v>
          </cell>
          <cell r="O9">
            <v>0</v>
          </cell>
          <cell r="P9">
            <v>2027226.25</v>
          </cell>
          <cell r="Q9">
            <v>1490921.25</v>
          </cell>
          <cell r="R9">
            <v>277.99876003393592</v>
          </cell>
          <cell r="S9">
            <v>1769245</v>
          </cell>
          <cell r="T9">
            <v>619236</v>
          </cell>
          <cell r="U9">
            <v>1532300</v>
          </cell>
          <cell r="V9">
            <v>536305</v>
          </cell>
          <cell r="W9">
            <v>1553785</v>
          </cell>
          <cell r="X9">
            <v>543825</v>
          </cell>
          <cell r="Y9">
            <v>1393000</v>
          </cell>
          <cell r="Z9">
            <v>487550</v>
          </cell>
          <cell r="AA9">
            <v>1532300</v>
          </cell>
          <cell r="AB9">
            <v>536305</v>
          </cell>
          <cell r="AC9">
            <v>1532300</v>
          </cell>
          <cell r="AD9">
            <v>536305</v>
          </cell>
          <cell r="AE9">
            <v>1476312</v>
          </cell>
          <cell r="AF9">
            <v>516709</v>
          </cell>
          <cell r="AG9">
            <v>1393000</v>
          </cell>
          <cell r="AH9">
            <v>487550</v>
          </cell>
          <cell r="AI9">
            <v>1393000</v>
          </cell>
          <cell r="AJ9">
            <v>487550</v>
          </cell>
          <cell r="AK9">
            <v>1393000</v>
          </cell>
          <cell r="AL9">
            <v>487550</v>
          </cell>
          <cell r="AM9">
            <v>1532300</v>
          </cell>
          <cell r="AN9">
            <v>536305</v>
          </cell>
          <cell r="AO9">
            <v>1532300</v>
          </cell>
          <cell r="AP9">
            <v>536305</v>
          </cell>
          <cell r="AQ9">
            <v>1708800</v>
          </cell>
          <cell r="AR9">
            <v>598080</v>
          </cell>
          <cell r="AS9">
            <v>1708800</v>
          </cell>
          <cell r="AT9">
            <v>598080</v>
          </cell>
          <cell r="AU9">
            <v>1936640</v>
          </cell>
          <cell r="AV9">
            <v>677824</v>
          </cell>
          <cell r="AW9">
            <v>2091753</v>
          </cell>
          <cell r="AX9">
            <v>732114</v>
          </cell>
          <cell r="AY9">
            <v>1960905</v>
          </cell>
          <cell r="AZ9">
            <v>686317</v>
          </cell>
        </row>
        <row r="10">
          <cell r="B10" t="str">
            <v>LUBRICACIÓN 2 (CAMBIAR FILTRO DE ACEITE, FILTRO DE AIRE, FILTROS DE COMBUSTIBLE, ACEITE MOTOR, INCLUYE INSUMOS Y MANO DE OBRA)</v>
          </cell>
          <cell r="C10">
            <v>1911030</v>
          </cell>
          <cell r="D10">
            <v>668861</v>
          </cell>
          <cell r="E10">
            <v>3746500</v>
          </cell>
          <cell r="F10">
            <v>3077639</v>
          </cell>
          <cell r="G10">
            <v>460.13132773476099</v>
          </cell>
          <cell r="H10">
            <v>668861</v>
          </cell>
          <cell r="I10">
            <v>0</v>
          </cell>
          <cell r="J10">
            <v>0</v>
          </cell>
          <cell r="K10">
            <v>1959471</v>
          </cell>
          <cell r="L10">
            <v>685815</v>
          </cell>
          <cell r="M10">
            <v>685815</v>
          </cell>
          <cell r="N10">
            <v>0</v>
          </cell>
          <cell r="O10">
            <v>0</v>
          </cell>
          <cell r="P10">
            <v>2671340.25</v>
          </cell>
          <cell r="Q10">
            <v>1985525.25</v>
          </cell>
          <cell r="R10">
            <v>289.51324336738043</v>
          </cell>
          <cell r="S10">
            <v>1888160</v>
          </cell>
          <cell r="T10">
            <v>660856</v>
          </cell>
          <cell r="U10">
            <v>2082436</v>
          </cell>
          <cell r="V10">
            <v>728853</v>
          </cell>
          <cell r="W10">
            <v>1962878</v>
          </cell>
          <cell r="X10">
            <v>687007</v>
          </cell>
          <cell r="Y10">
            <v>1614000</v>
          </cell>
          <cell r="Z10">
            <v>564900</v>
          </cell>
          <cell r="AA10">
            <v>1775400</v>
          </cell>
          <cell r="AB10">
            <v>621390</v>
          </cell>
          <cell r="AC10">
            <v>1775400</v>
          </cell>
          <cell r="AD10">
            <v>621390</v>
          </cell>
          <cell r="AE10">
            <v>1710303</v>
          </cell>
          <cell r="AF10">
            <v>598606</v>
          </cell>
          <cell r="AG10">
            <v>1789766</v>
          </cell>
          <cell r="AH10">
            <v>626418</v>
          </cell>
          <cell r="AI10">
            <v>1614000</v>
          </cell>
          <cell r="AJ10">
            <v>564900</v>
          </cell>
          <cell r="AK10">
            <v>1897207</v>
          </cell>
          <cell r="AL10">
            <v>664022</v>
          </cell>
          <cell r="AM10">
            <v>1831751</v>
          </cell>
          <cell r="AN10">
            <v>641113</v>
          </cell>
          <cell r="AO10">
            <v>1912797</v>
          </cell>
          <cell r="AP10">
            <v>669479</v>
          </cell>
          <cell r="AQ10">
            <v>2293800</v>
          </cell>
          <cell r="AR10">
            <v>802830</v>
          </cell>
          <cell r="AS10">
            <v>2293800</v>
          </cell>
          <cell r="AT10">
            <v>802830</v>
          </cell>
          <cell r="AU10">
            <v>2599640</v>
          </cell>
          <cell r="AV10">
            <v>909874</v>
          </cell>
          <cell r="AW10">
            <v>2766002</v>
          </cell>
          <cell r="AX10">
            <v>968101</v>
          </cell>
          <cell r="AY10">
            <v>2387610</v>
          </cell>
          <cell r="AZ10">
            <v>835664</v>
          </cell>
        </row>
        <row r="11">
          <cell r="B11" t="e">
            <v>#VALUE!</v>
          </cell>
          <cell r="C11">
            <v>2033345</v>
          </cell>
          <cell r="D11">
            <v>711671</v>
          </cell>
          <cell r="E11">
            <v>0</v>
          </cell>
          <cell r="F11">
            <v>-711671</v>
          </cell>
          <cell r="G11">
            <v>-100</v>
          </cell>
          <cell r="H11">
            <v>0</v>
          </cell>
          <cell r="I11">
            <v>-711671</v>
          </cell>
          <cell r="J11">
            <v>-100</v>
          </cell>
          <cell r="K11">
            <v>2036487</v>
          </cell>
          <cell r="L11">
            <v>712770</v>
          </cell>
          <cell r="M11">
            <v>0</v>
          </cell>
          <cell r="N11">
            <v>-712770</v>
          </cell>
          <cell r="O11">
            <v>-100</v>
          </cell>
          <cell r="P11">
            <v>0</v>
          </cell>
          <cell r="Q11">
            <v>-712770</v>
          </cell>
          <cell r="R11">
            <v>-100</v>
          </cell>
          <cell r="S11">
            <v>2050069</v>
          </cell>
          <cell r="T11">
            <v>717524</v>
          </cell>
          <cell r="U11">
            <v>2275503</v>
          </cell>
          <cell r="V11">
            <v>796426</v>
          </cell>
          <cell r="W11">
            <v>2143986</v>
          </cell>
          <cell r="X11">
            <v>750395</v>
          </cell>
          <cell r="Y11">
            <v>1719000</v>
          </cell>
          <cell r="Z11">
            <v>601650</v>
          </cell>
          <cell r="AA11">
            <v>1890900</v>
          </cell>
          <cell r="AB11">
            <v>661815</v>
          </cell>
          <cell r="AC11">
            <v>1890900</v>
          </cell>
          <cell r="AD11">
            <v>661815</v>
          </cell>
          <cell r="AE11">
            <v>1821876</v>
          </cell>
          <cell r="AF11">
            <v>637657</v>
          </cell>
          <cell r="AG11">
            <v>1940803</v>
          </cell>
          <cell r="AH11">
            <v>679281</v>
          </cell>
          <cell r="AI11">
            <v>1956619</v>
          </cell>
          <cell r="AJ11">
            <v>684817</v>
          </cell>
          <cell r="AK11">
            <v>2185627</v>
          </cell>
          <cell r="AL11">
            <v>764969</v>
          </cell>
          <cell r="AM11">
            <v>1890900</v>
          </cell>
          <cell r="AN11">
            <v>661815</v>
          </cell>
          <cell r="AO11">
            <v>2002626</v>
          </cell>
          <cell r="AP11">
            <v>700919</v>
          </cell>
          <cell r="AQ11">
            <v>2553900</v>
          </cell>
          <cell r="AR11">
            <v>893865</v>
          </cell>
          <cell r="AS11">
            <v>2553900</v>
          </cell>
          <cell r="AT11">
            <v>893865</v>
          </cell>
          <cell r="AU11">
            <v>2894420</v>
          </cell>
          <cell r="AV11">
            <v>1013047</v>
          </cell>
          <cell r="AW11">
            <v>2999422</v>
          </cell>
          <cell r="AX11">
            <v>1049798</v>
          </cell>
          <cell r="AY11">
            <v>2574662</v>
          </cell>
          <cell r="AZ11">
            <v>901132</v>
          </cell>
        </row>
        <row r="12">
          <cell r="B12" t="e">
            <v>#VALUE!</v>
          </cell>
          <cell r="C12">
            <v>2736052</v>
          </cell>
          <cell r="D12">
            <v>957618</v>
          </cell>
          <cell r="E12">
            <v>0</v>
          </cell>
          <cell r="F12">
            <v>-957618</v>
          </cell>
          <cell r="G12">
            <v>-100</v>
          </cell>
          <cell r="H12">
            <v>0</v>
          </cell>
          <cell r="I12">
            <v>-957618</v>
          </cell>
          <cell r="J12">
            <v>-100</v>
          </cell>
          <cell r="K12">
            <v>2721092</v>
          </cell>
          <cell r="L12">
            <v>952382</v>
          </cell>
          <cell r="M12">
            <v>0</v>
          </cell>
          <cell r="N12">
            <v>-952382</v>
          </cell>
          <cell r="O12">
            <v>-100</v>
          </cell>
          <cell r="P12">
            <v>0</v>
          </cell>
          <cell r="Q12">
            <v>-952382</v>
          </cell>
          <cell r="R12">
            <v>-100</v>
          </cell>
          <cell r="S12">
            <v>2709638</v>
          </cell>
          <cell r="T12">
            <v>948373</v>
          </cell>
          <cell r="U12">
            <v>2887755</v>
          </cell>
          <cell r="V12">
            <v>1010714</v>
          </cell>
          <cell r="W12">
            <v>2726640</v>
          </cell>
          <cell r="X12">
            <v>954324</v>
          </cell>
          <cell r="Y12">
            <v>2179399</v>
          </cell>
          <cell r="Z12">
            <v>762790</v>
          </cell>
          <cell r="AA12">
            <v>2413337</v>
          </cell>
          <cell r="AB12">
            <v>844668</v>
          </cell>
          <cell r="AC12">
            <v>2354445</v>
          </cell>
          <cell r="AD12">
            <v>824056</v>
          </cell>
          <cell r="AE12">
            <v>2264773</v>
          </cell>
          <cell r="AF12">
            <v>792671</v>
          </cell>
          <cell r="AG12">
            <v>2535910</v>
          </cell>
          <cell r="AH12">
            <v>887569</v>
          </cell>
          <cell r="AI12">
            <v>2379460</v>
          </cell>
          <cell r="AJ12">
            <v>832811</v>
          </cell>
          <cell r="AK12">
            <v>2585349</v>
          </cell>
          <cell r="AL12">
            <v>904872</v>
          </cell>
          <cell r="AM12">
            <v>2540782</v>
          </cell>
          <cell r="AN12">
            <v>889274</v>
          </cell>
          <cell r="AO12">
            <v>2632221</v>
          </cell>
          <cell r="AP12">
            <v>921277</v>
          </cell>
          <cell r="AQ12">
            <v>3198000</v>
          </cell>
          <cell r="AR12">
            <v>1119300</v>
          </cell>
          <cell r="AS12">
            <v>3198000</v>
          </cell>
          <cell r="AT12">
            <v>1119300</v>
          </cell>
          <cell r="AU12">
            <v>3624400</v>
          </cell>
          <cell r="AV12">
            <v>1268540</v>
          </cell>
          <cell r="AW12">
            <v>3919134</v>
          </cell>
          <cell r="AX12">
            <v>1371697</v>
          </cell>
          <cell r="AY12">
            <v>3428804</v>
          </cell>
          <cell r="AZ12">
            <v>1200081</v>
          </cell>
        </row>
        <row r="13">
          <cell r="B13" t="str">
            <v>1 LB GRASA USO GENERAL</v>
          </cell>
          <cell r="C13">
            <v>120060</v>
          </cell>
          <cell r="D13">
            <v>42021</v>
          </cell>
          <cell r="E13">
            <v>230700</v>
          </cell>
          <cell r="F13">
            <v>188679</v>
          </cell>
          <cell r="G13">
            <v>449.01120868137355</v>
          </cell>
          <cell r="H13">
            <v>42021</v>
          </cell>
          <cell r="I13">
            <v>0</v>
          </cell>
          <cell r="J13">
            <v>0</v>
          </cell>
          <cell r="K13">
            <v>101624</v>
          </cell>
          <cell r="L13">
            <v>35568</v>
          </cell>
          <cell r="M13">
            <v>35568</v>
          </cell>
          <cell r="N13">
            <v>0</v>
          </cell>
          <cell r="O13">
            <v>0</v>
          </cell>
          <cell r="P13">
            <v>156430.25</v>
          </cell>
          <cell r="Q13">
            <v>120862.25</v>
          </cell>
          <cell r="R13">
            <v>339.80614597390917</v>
          </cell>
          <cell r="S13">
            <v>106134</v>
          </cell>
          <cell r="T13">
            <v>37147</v>
          </cell>
          <cell r="U13">
            <v>120874</v>
          </cell>
          <cell r="V13">
            <v>42306</v>
          </cell>
          <cell r="W13">
            <v>113778</v>
          </cell>
          <cell r="X13">
            <v>39822</v>
          </cell>
          <cell r="Y13">
            <v>88000</v>
          </cell>
          <cell r="Z13">
            <v>30800</v>
          </cell>
          <cell r="AA13">
            <v>96800</v>
          </cell>
          <cell r="AB13">
            <v>33880</v>
          </cell>
          <cell r="AC13">
            <v>96800</v>
          </cell>
          <cell r="AD13">
            <v>33880</v>
          </cell>
          <cell r="AE13">
            <v>92276</v>
          </cell>
          <cell r="AF13">
            <v>32297</v>
          </cell>
          <cell r="AG13">
            <v>100888</v>
          </cell>
          <cell r="AH13">
            <v>35311</v>
          </cell>
          <cell r="AI13">
            <v>89391</v>
          </cell>
          <cell r="AJ13">
            <v>31287</v>
          </cell>
          <cell r="AK13">
            <v>101350</v>
          </cell>
          <cell r="AL13">
            <v>35473</v>
          </cell>
          <cell r="AM13">
            <v>109644</v>
          </cell>
          <cell r="AN13">
            <v>38375</v>
          </cell>
          <cell r="AO13">
            <v>115314</v>
          </cell>
          <cell r="AP13">
            <v>40360</v>
          </cell>
          <cell r="AQ13">
            <v>131580</v>
          </cell>
          <cell r="AR13">
            <v>46053</v>
          </cell>
          <cell r="AS13">
            <v>139800</v>
          </cell>
          <cell r="AT13">
            <v>48930</v>
          </cell>
          <cell r="AU13">
            <v>157896</v>
          </cell>
          <cell r="AV13">
            <v>55264</v>
          </cell>
          <cell r="AW13">
            <v>155917</v>
          </cell>
          <cell r="AX13">
            <v>54571</v>
          </cell>
          <cell r="AY13">
            <v>131580</v>
          </cell>
          <cell r="AZ13">
            <v>46053</v>
          </cell>
        </row>
        <row r="14">
          <cell r="B14" t="str">
            <v>1 LB GAS R134A</v>
          </cell>
          <cell r="C14">
            <v>77044</v>
          </cell>
          <cell r="D14">
            <v>26965</v>
          </cell>
          <cell r="E14">
            <v>147200</v>
          </cell>
          <cell r="F14">
            <v>120235</v>
          </cell>
          <cell r="G14">
            <v>445.89282403115146</v>
          </cell>
          <cell r="H14">
            <v>26965</v>
          </cell>
          <cell r="I14">
            <v>0</v>
          </cell>
          <cell r="J14">
            <v>0</v>
          </cell>
          <cell r="K14">
            <v>70684</v>
          </cell>
          <cell r="L14">
            <v>24739</v>
          </cell>
          <cell r="M14">
            <v>24739</v>
          </cell>
          <cell r="N14">
            <v>0</v>
          </cell>
          <cell r="O14">
            <v>0</v>
          </cell>
          <cell r="P14">
            <v>106478.75</v>
          </cell>
          <cell r="Q14">
            <v>81739.75</v>
          </cell>
          <cell r="R14">
            <v>330.40846436800194</v>
          </cell>
          <cell r="S14">
            <v>73197</v>
          </cell>
          <cell r="T14">
            <v>25619</v>
          </cell>
          <cell r="U14">
            <v>82107</v>
          </cell>
          <cell r="V14">
            <v>28737</v>
          </cell>
          <cell r="W14">
            <v>77444</v>
          </cell>
          <cell r="X14">
            <v>27105</v>
          </cell>
          <cell r="Y14">
            <v>62000</v>
          </cell>
          <cell r="Z14">
            <v>21700</v>
          </cell>
          <cell r="AA14">
            <v>68200</v>
          </cell>
          <cell r="AB14">
            <v>23870</v>
          </cell>
          <cell r="AC14">
            <v>68200</v>
          </cell>
          <cell r="AD14">
            <v>23870</v>
          </cell>
          <cell r="AE14">
            <v>65366</v>
          </cell>
          <cell r="AF14">
            <v>22878</v>
          </cell>
          <cell r="AG14">
            <v>66338</v>
          </cell>
          <cell r="AH14">
            <v>23218</v>
          </cell>
          <cell r="AI14">
            <v>62854</v>
          </cell>
          <cell r="AJ14">
            <v>21999</v>
          </cell>
          <cell r="AK14">
            <v>66590</v>
          </cell>
          <cell r="AL14">
            <v>23307</v>
          </cell>
          <cell r="AM14">
            <v>72547</v>
          </cell>
          <cell r="AN14">
            <v>25391</v>
          </cell>
          <cell r="AO14">
            <v>76239</v>
          </cell>
          <cell r="AP14">
            <v>26684</v>
          </cell>
          <cell r="AQ14">
            <v>88724</v>
          </cell>
          <cell r="AR14">
            <v>31053</v>
          </cell>
          <cell r="AS14">
            <v>91050</v>
          </cell>
          <cell r="AT14">
            <v>31868</v>
          </cell>
          <cell r="AU14">
            <v>103190</v>
          </cell>
          <cell r="AV14">
            <v>36117</v>
          </cell>
          <cell r="AW14">
            <v>102522</v>
          </cell>
          <cell r="AX14">
            <v>35883</v>
          </cell>
          <cell r="AY14">
            <v>88724</v>
          </cell>
          <cell r="AZ14">
            <v>31053</v>
          </cell>
        </row>
        <row r="15">
          <cell r="B15" t="str">
            <v>1 LB GRASA ALTA TEMPERATURA</v>
          </cell>
          <cell r="C15">
            <v>96754</v>
          </cell>
          <cell r="D15">
            <v>33864</v>
          </cell>
          <cell r="E15">
            <v>172400</v>
          </cell>
          <cell r="F15">
            <v>138536</v>
          </cell>
          <cell r="G15">
            <v>409.09520434679899</v>
          </cell>
          <cell r="H15">
            <v>33864</v>
          </cell>
          <cell r="I15">
            <v>0</v>
          </cell>
          <cell r="J15">
            <v>0</v>
          </cell>
          <cell r="K15">
            <v>86260</v>
          </cell>
          <cell r="L15">
            <v>30191</v>
          </cell>
          <cell r="M15">
            <v>30191</v>
          </cell>
          <cell r="N15">
            <v>0</v>
          </cell>
          <cell r="O15">
            <v>0</v>
          </cell>
          <cell r="P15">
            <v>126941</v>
          </cell>
          <cell r="Q15">
            <v>96750</v>
          </cell>
          <cell r="R15">
            <v>320.45973965751381</v>
          </cell>
          <cell r="S15">
            <v>90145</v>
          </cell>
          <cell r="T15">
            <v>31551</v>
          </cell>
          <cell r="U15">
            <v>98671</v>
          </cell>
          <cell r="V15">
            <v>34535</v>
          </cell>
          <cell r="W15">
            <v>93018</v>
          </cell>
          <cell r="X15">
            <v>32556</v>
          </cell>
          <cell r="Y15">
            <v>76000</v>
          </cell>
          <cell r="Z15">
            <v>26600</v>
          </cell>
          <cell r="AA15">
            <v>83600</v>
          </cell>
          <cell r="AB15">
            <v>29260</v>
          </cell>
          <cell r="AC15">
            <v>83600</v>
          </cell>
          <cell r="AD15">
            <v>29260</v>
          </cell>
          <cell r="AE15">
            <v>79788</v>
          </cell>
          <cell r="AF15">
            <v>27926</v>
          </cell>
          <cell r="AG15">
            <v>81866</v>
          </cell>
          <cell r="AH15">
            <v>28653</v>
          </cell>
          <cell r="AI15">
            <v>76000</v>
          </cell>
          <cell r="AJ15">
            <v>26600</v>
          </cell>
          <cell r="AK15">
            <v>82690</v>
          </cell>
          <cell r="AL15">
            <v>28942</v>
          </cell>
          <cell r="AM15">
            <v>88864</v>
          </cell>
          <cell r="AN15">
            <v>31102</v>
          </cell>
          <cell r="AO15">
            <v>92374</v>
          </cell>
          <cell r="AP15">
            <v>32331</v>
          </cell>
          <cell r="AQ15">
            <v>108900</v>
          </cell>
          <cell r="AR15">
            <v>38115</v>
          </cell>
          <cell r="AS15">
            <v>108900</v>
          </cell>
          <cell r="AT15">
            <v>38115</v>
          </cell>
          <cell r="AU15">
            <v>123420</v>
          </cell>
          <cell r="AV15">
            <v>43197</v>
          </cell>
          <cell r="AW15">
            <v>126521</v>
          </cell>
          <cell r="AX15">
            <v>44282</v>
          </cell>
          <cell r="AY15">
            <v>109841</v>
          </cell>
          <cell r="AZ15">
            <v>38444</v>
          </cell>
        </row>
        <row r="16">
          <cell r="B16" t="str">
            <v>1/4 ACEITE EP 80W90</v>
          </cell>
          <cell r="C16">
            <v>169455</v>
          </cell>
          <cell r="D16">
            <v>59309</v>
          </cell>
          <cell r="E16">
            <v>325200</v>
          </cell>
          <cell r="F16">
            <v>265891</v>
          </cell>
          <cell r="G16">
            <v>448.3147582997521</v>
          </cell>
          <cell r="H16">
            <v>59309</v>
          </cell>
          <cell r="I16">
            <v>0</v>
          </cell>
          <cell r="J16">
            <v>0</v>
          </cell>
          <cell r="K16">
            <v>156818</v>
          </cell>
          <cell r="L16">
            <v>54886</v>
          </cell>
          <cell r="M16">
            <v>54886</v>
          </cell>
          <cell r="N16">
            <v>0</v>
          </cell>
          <cell r="O16">
            <v>0</v>
          </cell>
          <cell r="P16">
            <v>230814.75</v>
          </cell>
          <cell r="Q16">
            <v>175928.75</v>
          </cell>
          <cell r="R16">
            <v>320.53483584156248</v>
          </cell>
          <cell r="S16">
            <v>164941</v>
          </cell>
          <cell r="T16">
            <v>57729</v>
          </cell>
          <cell r="U16">
            <v>178373</v>
          </cell>
          <cell r="V16">
            <v>62431</v>
          </cell>
          <cell r="W16">
            <v>168000</v>
          </cell>
          <cell r="X16">
            <v>58800</v>
          </cell>
          <cell r="Y16">
            <v>132000</v>
          </cell>
          <cell r="Z16">
            <v>46200</v>
          </cell>
          <cell r="AA16">
            <v>145200</v>
          </cell>
          <cell r="AB16">
            <v>50820</v>
          </cell>
          <cell r="AC16">
            <v>145200</v>
          </cell>
          <cell r="AD16">
            <v>50820</v>
          </cell>
          <cell r="AE16">
            <v>139391</v>
          </cell>
          <cell r="AF16">
            <v>48787</v>
          </cell>
          <cell r="AG16">
            <v>150416</v>
          </cell>
          <cell r="AH16">
            <v>52646</v>
          </cell>
          <cell r="AI16">
            <v>132000</v>
          </cell>
          <cell r="AJ16">
            <v>46200</v>
          </cell>
          <cell r="AK16">
            <v>143552</v>
          </cell>
          <cell r="AL16">
            <v>50243</v>
          </cell>
          <cell r="AM16">
            <v>169736</v>
          </cell>
          <cell r="AN16">
            <v>59408</v>
          </cell>
          <cell r="AO16">
            <v>169954</v>
          </cell>
          <cell r="AP16">
            <v>59484</v>
          </cell>
          <cell r="AQ16">
            <v>195077</v>
          </cell>
          <cell r="AR16">
            <v>68277</v>
          </cell>
          <cell r="AS16">
            <v>203250</v>
          </cell>
          <cell r="AT16">
            <v>71138</v>
          </cell>
          <cell r="AU16">
            <v>230350</v>
          </cell>
          <cell r="AV16">
            <v>80623</v>
          </cell>
          <cell r="AW16">
            <v>232461</v>
          </cell>
          <cell r="AX16">
            <v>81361</v>
          </cell>
          <cell r="AY16">
            <v>195077</v>
          </cell>
          <cell r="AZ16">
            <v>68277</v>
          </cell>
        </row>
        <row r="17">
          <cell r="B17" t="str">
            <v>1/4 ACEITE MOTOR 10W30</v>
          </cell>
          <cell r="C17">
            <v>207225</v>
          </cell>
          <cell r="D17">
            <v>72529</v>
          </cell>
          <cell r="E17">
            <v>395300</v>
          </cell>
          <cell r="F17">
            <v>322771</v>
          </cell>
          <cell r="G17">
            <v>445.02336996235988</v>
          </cell>
          <cell r="H17">
            <v>72529</v>
          </cell>
          <cell r="I17">
            <v>0</v>
          </cell>
          <cell r="J17">
            <v>0</v>
          </cell>
          <cell r="K17">
            <v>186991</v>
          </cell>
          <cell r="L17">
            <v>65447</v>
          </cell>
          <cell r="M17">
            <v>65447</v>
          </cell>
          <cell r="N17">
            <v>0</v>
          </cell>
          <cell r="O17">
            <v>0</v>
          </cell>
          <cell r="P17">
            <v>263832.25</v>
          </cell>
          <cell r="Q17">
            <v>198385.25</v>
          </cell>
          <cell r="R17">
            <v>303.12351979464302</v>
          </cell>
          <cell r="S17">
            <v>180877</v>
          </cell>
          <cell r="T17">
            <v>63307</v>
          </cell>
          <cell r="U17">
            <v>211694</v>
          </cell>
          <cell r="V17">
            <v>74093</v>
          </cell>
          <cell r="W17">
            <v>199298</v>
          </cell>
          <cell r="X17">
            <v>69754</v>
          </cell>
          <cell r="Y17">
            <v>154000</v>
          </cell>
          <cell r="Z17">
            <v>53900</v>
          </cell>
          <cell r="AA17">
            <v>169400</v>
          </cell>
          <cell r="AB17">
            <v>59290</v>
          </cell>
          <cell r="AC17">
            <v>169400</v>
          </cell>
          <cell r="AD17">
            <v>59290</v>
          </cell>
          <cell r="AE17">
            <v>162195</v>
          </cell>
          <cell r="AF17">
            <v>56768</v>
          </cell>
          <cell r="AG17">
            <v>173874</v>
          </cell>
          <cell r="AH17">
            <v>60856</v>
          </cell>
          <cell r="AI17">
            <v>154000</v>
          </cell>
          <cell r="AJ17">
            <v>53900</v>
          </cell>
          <cell r="AK17">
            <v>170753</v>
          </cell>
          <cell r="AL17">
            <v>59764</v>
          </cell>
          <cell r="AM17">
            <v>228202</v>
          </cell>
          <cell r="AN17">
            <v>79871</v>
          </cell>
          <cell r="AO17">
            <v>203454</v>
          </cell>
          <cell r="AP17">
            <v>71209</v>
          </cell>
          <cell r="AQ17">
            <v>229028</v>
          </cell>
          <cell r="AR17">
            <v>80160</v>
          </cell>
          <cell r="AS17">
            <v>244500</v>
          </cell>
          <cell r="AT17">
            <v>85575</v>
          </cell>
          <cell r="AU17">
            <v>274833</v>
          </cell>
          <cell r="AV17">
            <v>96192</v>
          </cell>
          <cell r="AW17">
            <v>268714</v>
          </cell>
          <cell r="AX17">
            <v>94050</v>
          </cell>
          <cell r="AY17">
            <v>229028</v>
          </cell>
          <cell r="AZ17">
            <v>80160</v>
          </cell>
        </row>
        <row r="18">
          <cell r="B18" t="str">
            <v>1/4 ACEITE MOTOR 15W40</v>
          </cell>
          <cell r="C18">
            <v>209688</v>
          </cell>
          <cell r="D18">
            <v>73391</v>
          </cell>
          <cell r="E18">
            <v>405200</v>
          </cell>
          <cell r="F18">
            <v>331809</v>
          </cell>
          <cell r="G18">
            <v>452.11129430039108</v>
          </cell>
          <cell r="H18">
            <v>73391</v>
          </cell>
          <cell r="I18">
            <v>0</v>
          </cell>
          <cell r="J18">
            <v>0</v>
          </cell>
          <cell r="K18">
            <v>184405</v>
          </cell>
          <cell r="L18">
            <v>64542</v>
          </cell>
          <cell r="M18">
            <v>64542</v>
          </cell>
          <cell r="N18">
            <v>0</v>
          </cell>
          <cell r="O18">
            <v>0</v>
          </cell>
          <cell r="P18">
            <v>268022.75</v>
          </cell>
          <cell r="Q18">
            <v>203480.75</v>
          </cell>
          <cell r="R18">
            <v>315.26873973536613</v>
          </cell>
          <cell r="S18">
            <v>181386</v>
          </cell>
          <cell r="T18">
            <v>63485</v>
          </cell>
          <cell r="U18">
            <v>210416</v>
          </cell>
          <cell r="V18">
            <v>73646</v>
          </cell>
          <cell r="W18">
            <v>197842</v>
          </cell>
          <cell r="X18">
            <v>69245</v>
          </cell>
          <cell r="Y18">
            <v>154043</v>
          </cell>
          <cell r="Z18">
            <v>53915</v>
          </cell>
          <cell r="AA18">
            <v>166100</v>
          </cell>
          <cell r="AB18">
            <v>58135</v>
          </cell>
          <cell r="AC18">
            <v>166100</v>
          </cell>
          <cell r="AD18">
            <v>58135</v>
          </cell>
          <cell r="AE18">
            <v>159466</v>
          </cell>
          <cell r="AF18">
            <v>55813</v>
          </cell>
          <cell r="AG18">
            <v>171299</v>
          </cell>
          <cell r="AH18">
            <v>59955</v>
          </cell>
          <cell r="AI18">
            <v>151000</v>
          </cell>
          <cell r="AJ18">
            <v>52850</v>
          </cell>
          <cell r="AK18">
            <v>168079</v>
          </cell>
          <cell r="AL18">
            <v>58828</v>
          </cell>
          <cell r="AM18">
            <v>219900</v>
          </cell>
          <cell r="AN18">
            <v>76965</v>
          </cell>
          <cell r="AO18">
            <v>192886</v>
          </cell>
          <cell r="AP18">
            <v>67510</v>
          </cell>
          <cell r="AQ18">
            <v>228419</v>
          </cell>
          <cell r="AR18">
            <v>79947</v>
          </cell>
          <cell r="AS18">
            <v>248100</v>
          </cell>
          <cell r="AT18">
            <v>86835</v>
          </cell>
          <cell r="AU18">
            <v>274102</v>
          </cell>
          <cell r="AV18">
            <v>95936</v>
          </cell>
          <cell r="AW18">
            <v>264734</v>
          </cell>
          <cell r="AX18">
            <v>92657</v>
          </cell>
          <cell r="AY18">
            <v>228419</v>
          </cell>
          <cell r="AZ18">
            <v>79947</v>
          </cell>
        </row>
        <row r="19">
          <cell r="B19" t="str">
            <v>1/4 ACEITE MOTOR 20W50</v>
          </cell>
          <cell r="C19">
            <v>176056</v>
          </cell>
          <cell r="D19">
            <v>61620</v>
          </cell>
          <cell r="E19">
            <v>326300</v>
          </cell>
          <cell r="F19">
            <v>264680</v>
          </cell>
          <cell r="G19">
            <v>429.53586497890296</v>
          </cell>
          <cell r="H19">
            <v>61620</v>
          </cell>
          <cell r="I19">
            <v>0</v>
          </cell>
          <cell r="J19">
            <v>0</v>
          </cell>
          <cell r="K19">
            <v>145037</v>
          </cell>
          <cell r="L19">
            <v>50763</v>
          </cell>
          <cell r="M19">
            <v>50763</v>
          </cell>
          <cell r="N19">
            <v>0</v>
          </cell>
          <cell r="O19">
            <v>0</v>
          </cell>
          <cell r="P19">
            <v>227855</v>
          </cell>
          <cell r="Q19">
            <v>177092</v>
          </cell>
          <cell r="R19">
            <v>348.86039044185725</v>
          </cell>
          <cell r="S19">
            <v>147857</v>
          </cell>
          <cell r="T19">
            <v>51750</v>
          </cell>
          <cell r="U19">
            <v>173320</v>
          </cell>
          <cell r="V19">
            <v>60662</v>
          </cell>
          <cell r="W19">
            <v>162915</v>
          </cell>
          <cell r="X19">
            <v>57020</v>
          </cell>
          <cell r="Y19">
            <v>123000</v>
          </cell>
          <cell r="Z19">
            <v>43050</v>
          </cell>
          <cell r="AA19">
            <v>135300</v>
          </cell>
          <cell r="AB19">
            <v>47355</v>
          </cell>
          <cell r="AC19">
            <v>135300</v>
          </cell>
          <cell r="AD19">
            <v>47355</v>
          </cell>
          <cell r="AE19">
            <v>129870</v>
          </cell>
          <cell r="AF19">
            <v>45455</v>
          </cell>
          <cell r="AG19">
            <v>137433</v>
          </cell>
          <cell r="AH19">
            <v>48102</v>
          </cell>
          <cell r="AI19">
            <v>123000</v>
          </cell>
          <cell r="AJ19">
            <v>43050</v>
          </cell>
          <cell r="AK19">
            <v>137586</v>
          </cell>
          <cell r="AL19">
            <v>48155</v>
          </cell>
          <cell r="AM19">
            <v>169701</v>
          </cell>
          <cell r="AN19">
            <v>59395</v>
          </cell>
          <cell r="AO19">
            <v>172702</v>
          </cell>
          <cell r="AP19">
            <v>60446</v>
          </cell>
          <cell r="AQ19">
            <v>190164</v>
          </cell>
          <cell r="AR19">
            <v>66557</v>
          </cell>
          <cell r="AS19">
            <v>206100</v>
          </cell>
          <cell r="AT19">
            <v>72135</v>
          </cell>
          <cell r="AU19">
            <v>228197</v>
          </cell>
          <cell r="AV19">
            <v>79869</v>
          </cell>
          <cell r="AW19">
            <v>212396</v>
          </cell>
          <cell r="AX19">
            <v>74339</v>
          </cell>
          <cell r="AY19">
            <v>190164</v>
          </cell>
          <cell r="AZ19">
            <v>66557</v>
          </cell>
        </row>
        <row r="20">
          <cell r="B20" t="str">
            <v xml:space="preserve">ABRAZADERA RADIADOR   </v>
          </cell>
          <cell r="C20">
            <v>30029</v>
          </cell>
          <cell r="D20">
            <v>10510</v>
          </cell>
          <cell r="E20">
            <v>56900</v>
          </cell>
          <cell r="F20">
            <v>46390</v>
          </cell>
          <cell r="G20">
            <v>441.38915318744057</v>
          </cell>
          <cell r="H20">
            <v>10510</v>
          </cell>
          <cell r="I20">
            <v>0</v>
          </cell>
          <cell r="J20">
            <v>0</v>
          </cell>
          <cell r="K20">
            <v>29240</v>
          </cell>
          <cell r="L20">
            <v>10234</v>
          </cell>
          <cell r="M20">
            <v>10234</v>
          </cell>
          <cell r="N20">
            <v>0</v>
          </cell>
          <cell r="O20">
            <v>0</v>
          </cell>
          <cell r="P20">
            <v>41977.5</v>
          </cell>
          <cell r="Q20">
            <v>31743.5</v>
          </cell>
          <cell r="R20">
            <v>310.17686144225132</v>
          </cell>
          <cell r="S20">
            <v>33269</v>
          </cell>
          <cell r="T20">
            <v>11644</v>
          </cell>
          <cell r="U20">
            <v>33220</v>
          </cell>
          <cell r="V20">
            <v>11627</v>
          </cell>
          <cell r="W20">
            <v>31437</v>
          </cell>
          <cell r="X20">
            <v>11003</v>
          </cell>
          <cell r="Y20">
            <v>26155</v>
          </cell>
          <cell r="Z20">
            <v>9154</v>
          </cell>
          <cell r="AA20">
            <v>26400</v>
          </cell>
          <cell r="AB20">
            <v>9240</v>
          </cell>
          <cell r="AC20">
            <v>30473</v>
          </cell>
          <cell r="AD20">
            <v>10666</v>
          </cell>
          <cell r="AE20">
            <v>25145</v>
          </cell>
          <cell r="AF20">
            <v>8801</v>
          </cell>
          <cell r="AG20">
            <v>28149</v>
          </cell>
          <cell r="AH20">
            <v>9852</v>
          </cell>
          <cell r="AI20">
            <v>25580</v>
          </cell>
          <cell r="AJ20">
            <v>8953</v>
          </cell>
          <cell r="AK20">
            <v>29711</v>
          </cell>
          <cell r="AL20">
            <v>10399</v>
          </cell>
          <cell r="AM20">
            <v>26666</v>
          </cell>
          <cell r="AN20">
            <v>9333</v>
          </cell>
          <cell r="AO20">
            <v>28016</v>
          </cell>
          <cell r="AP20">
            <v>9806</v>
          </cell>
          <cell r="AQ20">
            <v>36300</v>
          </cell>
          <cell r="AR20">
            <v>12705</v>
          </cell>
          <cell r="AS20">
            <v>36300</v>
          </cell>
          <cell r="AT20">
            <v>12705</v>
          </cell>
          <cell r="AU20">
            <v>41140</v>
          </cell>
          <cell r="AV20">
            <v>14399</v>
          </cell>
          <cell r="AW20">
            <v>43503</v>
          </cell>
          <cell r="AX20">
            <v>15226</v>
          </cell>
          <cell r="AY20">
            <v>44378</v>
          </cell>
          <cell r="AZ20">
            <v>15532</v>
          </cell>
        </row>
        <row r="21">
          <cell r="B21" t="str">
            <v>AGUA BATERIA 550 CC</v>
          </cell>
          <cell r="C21">
            <v>82974</v>
          </cell>
          <cell r="D21">
            <v>29041</v>
          </cell>
          <cell r="E21">
            <v>139600</v>
          </cell>
          <cell r="F21">
            <v>110559</v>
          </cell>
          <cell r="G21">
            <v>380.69970042353918</v>
          </cell>
          <cell r="H21">
            <v>29041</v>
          </cell>
          <cell r="I21">
            <v>0</v>
          </cell>
          <cell r="J21">
            <v>0</v>
          </cell>
          <cell r="K21">
            <v>69300</v>
          </cell>
          <cell r="L21">
            <v>24255</v>
          </cell>
          <cell r="M21">
            <v>24255</v>
          </cell>
          <cell r="N21">
            <v>0</v>
          </cell>
          <cell r="O21">
            <v>0</v>
          </cell>
          <cell r="P21">
            <v>105097.75</v>
          </cell>
          <cell r="Q21">
            <v>80842.75</v>
          </cell>
          <cell r="R21">
            <v>333.30344258915687</v>
          </cell>
          <cell r="S21">
            <v>69300</v>
          </cell>
          <cell r="T21">
            <v>24255</v>
          </cell>
          <cell r="U21">
            <v>80733</v>
          </cell>
          <cell r="V21">
            <v>28257</v>
          </cell>
          <cell r="W21">
            <v>75916</v>
          </cell>
          <cell r="X21">
            <v>26571</v>
          </cell>
          <cell r="Y21">
            <v>63000</v>
          </cell>
          <cell r="Z21">
            <v>22050</v>
          </cell>
          <cell r="AA21">
            <v>69300</v>
          </cell>
          <cell r="AB21">
            <v>24255</v>
          </cell>
          <cell r="AC21">
            <v>69300</v>
          </cell>
          <cell r="AD21">
            <v>24255</v>
          </cell>
          <cell r="AE21">
            <v>66113</v>
          </cell>
          <cell r="AF21">
            <v>23140</v>
          </cell>
          <cell r="AG21">
            <v>64794</v>
          </cell>
          <cell r="AH21">
            <v>22678</v>
          </cell>
          <cell r="AI21">
            <v>63000</v>
          </cell>
          <cell r="AJ21">
            <v>22050</v>
          </cell>
          <cell r="AK21">
            <v>70412</v>
          </cell>
          <cell r="AL21">
            <v>24644</v>
          </cell>
          <cell r="AM21">
            <v>73296</v>
          </cell>
          <cell r="AN21">
            <v>25654</v>
          </cell>
          <cell r="AO21">
            <v>78605</v>
          </cell>
          <cell r="AP21">
            <v>27512</v>
          </cell>
          <cell r="AQ21">
            <v>86811</v>
          </cell>
          <cell r="AR21">
            <v>30384</v>
          </cell>
          <cell r="AS21">
            <v>91050</v>
          </cell>
          <cell r="AT21">
            <v>31868</v>
          </cell>
          <cell r="AU21">
            <v>103190</v>
          </cell>
          <cell r="AV21">
            <v>36117</v>
          </cell>
          <cell r="AW21">
            <v>100137</v>
          </cell>
          <cell r="AX21">
            <v>35048</v>
          </cell>
          <cell r="AY21">
            <v>86811</v>
          </cell>
          <cell r="AZ21">
            <v>30384</v>
          </cell>
        </row>
        <row r="22">
          <cell r="B22" t="str">
            <v>ALTERNADOR</v>
          </cell>
          <cell r="C22">
            <v>19611012</v>
          </cell>
          <cell r="D22">
            <v>6863854</v>
          </cell>
          <cell r="E22">
            <v>39025300</v>
          </cell>
          <cell r="F22">
            <v>32161446</v>
          </cell>
          <cell r="G22">
            <v>468.56250147511878</v>
          </cell>
          <cell r="H22">
            <v>6863854</v>
          </cell>
          <cell r="I22">
            <v>0</v>
          </cell>
          <cell r="J22">
            <v>0</v>
          </cell>
          <cell r="K22">
            <v>18097008</v>
          </cell>
          <cell r="L22">
            <v>6333953</v>
          </cell>
          <cell r="M22">
            <v>6333953</v>
          </cell>
          <cell r="N22">
            <v>0</v>
          </cell>
          <cell r="O22">
            <v>0</v>
          </cell>
          <cell r="P22">
            <v>27703476</v>
          </cell>
          <cell r="Q22">
            <v>21369523</v>
          </cell>
          <cell r="R22">
            <v>337.38051103315729</v>
          </cell>
          <cell r="S22">
            <v>13795100</v>
          </cell>
          <cell r="T22">
            <v>4828285</v>
          </cell>
          <cell r="U22">
            <v>16721410</v>
          </cell>
          <cell r="V22">
            <v>5852494</v>
          </cell>
          <cell r="W22">
            <v>15382494</v>
          </cell>
          <cell r="X22">
            <v>5383873</v>
          </cell>
          <cell r="Y22">
            <v>12541000</v>
          </cell>
          <cell r="Z22">
            <v>4389350</v>
          </cell>
          <cell r="AA22">
            <v>13795100</v>
          </cell>
          <cell r="AB22">
            <v>4828285</v>
          </cell>
          <cell r="AC22">
            <v>13795100</v>
          </cell>
          <cell r="AD22">
            <v>4828285</v>
          </cell>
          <cell r="AE22">
            <v>13293238</v>
          </cell>
          <cell r="AF22">
            <v>4652633</v>
          </cell>
          <cell r="AG22">
            <v>17931232</v>
          </cell>
          <cell r="AH22">
            <v>6275931</v>
          </cell>
          <cell r="AI22">
            <v>12541000</v>
          </cell>
          <cell r="AJ22">
            <v>4389350</v>
          </cell>
          <cell r="AK22">
            <v>15548336</v>
          </cell>
          <cell r="AL22">
            <v>5441918</v>
          </cell>
          <cell r="AM22">
            <v>17906928</v>
          </cell>
          <cell r="AN22">
            <v>6267425</v>
          </cell>
          <cell r="AO22">
            <v>20300959</v>
          </cell>
          <cell r="AP22">
            <v>7105336</v>
          </cell>
          <cell r="AQ22">
            <v>12541000</v>
          </cell>
          <cell r="AR22">
            <v>4389350</v>
          </cell>
          <cell r="AS22">
            <v>23893050</v>
          </cell>
          <cell r="AT22">
            <v>8362568</v>
          </cell>
          <cell r="AU22">
            <v>13795100</v>
          </cell>
          <cell r="AV22">
            <v>4828285</v>
          </cell>
          <cell r="AW22">
            <v>27711904</v>
          </cell>
          <cell r="AX22">
            <v>9699166</v>
          </cell>
          <cell r="AY22">
            <v>12541000</v>
          </cell>
          <cell r="AZ22">
            <v>4389350</v>
          </cell>
        </row>
        <row r="23">
          <cell r="B23" t="str">
            <v>AMORTIGUADOR DELANTERO</v>
          </cell>
          <cell r="C23">
            <v>1749771</v>
          </cell>
          <cell r="D23">
            <v>612420</v>
          </cell>
          <cell r="E23">
            <v>3375100</v>
          </cell>
          <cell r="F23">
            <v>2762680</v>
          </cell>
          <cell r="G23">
            <v>451.1087162404886</v>
          </cell>
          <cell r="H23">
            <v>612420</v>
          </cell>
          <cell r="I23">
            <v>0</v>
          </cell>
          <cell r="J23">
            <v>0</v>
          </cell>
          <cell r="K23">
            <v>1641931</v>
          </cell>
          <cell r="L23">
            <v>574676</v>
          </cell>
          <cell r="M23">
            <v>574676</v>
          </cell>
          <cell r="N23">
            <v>0</v>
          </cell>
          <cell r="O23">
            <v>0</v>
          </cell>
          <cell r="P23">
            <v>2445067.5</v>
          </cell>
          <cell r="Q23">
            <v>1870391.5</v>
          </cell>
          <cell r="R23">
            <v>325.46887289533578</v>
          </cell>
          <cell r="S23">
            <v>1593991</v>
          </cell>
          <cell r="T23">
            <v>557897</v>
          </cell>
          <cell r="U23">
            <v>1902727</v>
          </cell>
          <cell r="V23">
            <v>665954</v>
          </cell>
          <cell r="W23">
            <v>1796235</v>
          </cell>
          <cell r="X23">
            <v>628682</v>
          </cell>
          <cell r="Y23">
            <v>1383000</v>
          </cell>
          <cell r="Z23">
            <v>484050</v>
          </cell>
          <cell r="AA23">
            <v>1521300</v>
          </cell>
          <cell r="AB23">
            <v>532455</v>
          </cell>
          <cell r="AC23">
            <v>1521300</v>
          </cell>
          <cell r="AD23">
            <v>532455</v>
          </cell>
          <cell r="AE23">
            <v>1464985</v>
          </cell>
          <cell r="AF23">
            <v>512745</v>
          </cell>
          <cell r="AG23">
            <v>1576075</v>
          </cell>
          <cell r="AH23">
            <v>551626</v>
          </cell>
          <cell r="AI23">
            <v>1445460</v>
          </cell>
          <cell r="AJ23">
            <v>505911</v>
          </cell>
          <cell r="AK23">
            <v>1586053</v>
          </cell>
          <cell r="AL23">
            <v>555119</v>
          </cell>
          <cell r="AM23">
            <v>1608489</v>
          </cell>
          <cell r="AN23">
            <v>562971</v>
          </cell>
          <cell r="AO23">
            <v>1806627</v>
          </cell>
          <cell r="AP23">
            <v>632319</v>
          </cell>
          <cell r="AQ23">
            <v>1944486</v>
          </cell>
          <cell r="AR23">
            <v>680570</v>
          </cell>
          <cell r="AS23">
            <v>2131650</v>
          </cell>
          <cell r="AT23">
            <v>746078</v>
          </cell>
          <cell r="AU23">
            <v>2333383</v>
          </cell>
          <cell r="AV23">
            <v>816684</v>
          </cell>
          <cell r="AW23">
            <v>2435752</v>
          </cell>
          <cell r="AX23">
            <v>852513</v>
          </cell>
          <cell r="AY23">
            <v>1944486</v>
          </cell>
          <cell r="AZ23">
            <v>680570</v>
          </cell>
        </row>
        <row r="24">
          <cell r="B24" t="str">
            <v>AMORTIGUADOR TRASERO</v>
          </cell>
          <cell r="C24">
            <v>1614851</v>
          </cell>
          <cell r="D24">
            <v>565198</v>
          </cell>
          <cell r="E24">
            <v>3214300</v>
          </cell>
          <cell r="F24">
            <v>2649102</v>
          </cell>
          <cell r="G24">
            <v>468.70335705363431</v>
          </cell>
          <cell r="H24">
            <v>565198</v>
          </cell>
          <cell r="I24">
            <v>0</v>
          </cell>
          <cell r="J24">
            <v>0</v>
          </cell>
          <cell r="K24">
            <v>1586310</v>
          </cell>
          <cell r="L24">
            <v>555209</v>
          </cell>
          <cell r="M24">
            <v>555209</v>
          </cell>
          <cell r="N24">
            <v>0</v>
          </cell>
          <cell r="O24">
            <v>0</v>
          </cell>
          <cell r="P24">
            <v>2290312</v>
          </cell>
          <cell r="Q24">
            <v>1735103</v>
          </cell>
          <cell r="R24">
            <v>312.51348591251224</v>
          </cell>
          <cell r="S24">
            <v>1582102</v>
          </cell>
          <cell r="T24">
            <v>553736</v>
          </cell>
          <cell r="U24">
            <v>1857260</v>
          </cell>
          <cell r="V24">
            <v>650041</v>
          </cell>
          <cell r="W24">
            <v>1755602</v>
          </cell>
          <cell r="X24">
            <v>614461</v>
          </cell>
          <cell r="Y24">
            <v>1427000</v>
          </cell>
          <cell r="Z24">
            <v>499450</v>
          </cell>
          <cell r="AA24">
            <v>1569700</v>
          </cell>
          <cell r="AB24">
            <v>549395</v>
          </cell>
          <cell r="AC24">
            <v>1569700</v>
          </cell>
          <cell r="AD24">
            <v>549395</v>
          </cell>
          <cell r="AE24">
            <v>1511777</v>
          </cell>
          <cell r="AF24">
            <v>529122</v>
          </cell>
          <cell r="AG24">
            <v>1430234</v>
          </cell>
          <cell r="AH24">
            <v>500582</v>
          </cell>
          <cell r="AI24">
            <v>1427000</v>
          </cell>
          <cell r="AJ24">
            <v>499450</v>
          </cell>
          <cell r="AK24">
            <v>1582424</v>
          </cell>
          <cell r="AL24">
            <v>553848</v>
          </cell>
          <cell r="AM24">
            <v>1569700</v>
          </cell>
          <cell r="AN24">
            <v>549395</v>
          </cell>
          <cell r="AO24">
            <v>1669165</v>
          </cell>
          <cell r="AP24">
            <v>584208</v>
          </cell>
          <cell r="AQ24">
            <v>1961283</v>
          </cell>
          <cell r="AR24">
            <v>686449</v>
          </cell>
          <cell r="AS24">
            <v>1988250</v>
          </cell>
          <cell r="AT24">
            <v>695888</v>
          </cell>
          <cell r="AU24">
            <v>2253350</v>
          </cell>
          <cell r="AV24">
            <v>788673</v>
          </cell>
          <cell r="AW24">
            <v>2210362</v>
          </cell>
          <cell r="AX24">
            <v>773627</v>
          </cell>
          <cell r="AY24">
            <v>1961283</v>
          </cell>
          <cell r="AZ24">
            <v>686449</v>
          </cell>
        </row>
        <row r="25">
          <cell r="B25" t="str">
            <v>ANILLOS DE MOTOR</v>
          </cell>
          <cell r="C25">
            <v>3064095</v>
          </cell>
          <cell r="D25">
            <v>1072433</v>
          </cell>
          <cell r="E25">
            <v>6170600</v>
          </cell>
          <cell r="F25">
            <v>5098167</v>
          </cell>
          <cell r="G25">
            <v>475.38326403607493</v>
          </cell>
          <cell r="H25">
            <v>1072433</v>
          </cell>
          <cell r="I25">
            <v>0</v>
          </cell>
          <cell r="J25">
            <v>0</v>
          </cell>
          <cell r="K25">
            <v>3137450</v>
          </cell>
          <cell r="L25">
            <v>1098108</v>
          </cell>
          <cell r="M25">
            <v>1098108</v>
          </cell>
          <cell r="N25">
            <v>0</v>
          </cell>
          <cell r="O25">
            <v>0</v>
          </cell>
          <cell r="P25">
            <v>4365633.25</v>
          </cell>
          <cell r="Q25">
            <v>3267525.25</v>
          </cell>
          <cell r="R25">
            <v>297.55955243017991</v>
          </cell>
          <cell r="S25">
            <v>1030700</v>
          </cell>
          <cell r="T25">
            <v>360745</v>
          </cell>
          <cell r="U25">
            <v>2182728</v>
          </cell>
          <cell r="V25">
            <v>763955</v>
          </cell>
          <cell r="W25">
            <v>2000502</v>
          </cell>
          <cell r="X25">
            <v>700176</v>
          </cell>
          <cell r="Y25">
            <v>937000</v>
          </cell>
          <cell r="Z25">
            <v>327950</v>
          </cell>
          <cell r="AA25">
            <v>3053835</v>
          </cell>
          <cell r="AB25">
            <v>1068842</v>
          </cell>
          <cell r="AC25">
            <v>1030700</v>
          </cell>
          <cell r="AD25">
            <v>360745</v>
          </cell>
          <cell r="AE25">
            <v>992912</v>
          </cell>
          <cell r="AF25">
            <v>347519</v>
          </cell>
          <cell r="AG25">
            <v>3041177</v>
          </cell>
          <cell r="AH25">
            <v>1064412</v>
          </cell>
          <cell r="AI25">
            <v>937000</v>
          </cell>
          <cell r="AJ25">
            <v>327950</v>
          </cell>
          <cell r="AK25">
            <v>937000</v>
          </cell>
          <cell r="AL25">
            <v>327950</v>
          </cell>
          <cell r="AM25">
            <v>2978695</v>
          </cell>
          <cell r="AN25">
            <v>1042543</v>
          </cell>
          <cell r="AO25">
            <v>3304781</v>
          </cell>
          <cell r="AP25">
            <v>1156673</v>
          </cell>
          <cell r="AQ25">
            <v>983325</v>
          </cell>
          <cell r="AR25">
            <v>344164</v>
          </cell>
          <cell r="AS25">
            <v>3777900</v>
          </cell>
          <cell r="AT25">
            <v>1322265</v>
          </cell>
          <cell r="AU25">
            <v>1179990</v>
          </cell>
          <cell r="AV25">
            <v>412997</v>
          </cell>
          <cell r="AW25">
            <v>4700000</v>
          </cell>
          <cell r="AX25">
            <v>1645000</v>
          </cell>
          <cell r="AY25">
            <v>983325</v>
          </cell>
          <cell r="AZ25">
            <v>344164</v>
          </cell>
        </row>
        <row r="26">
          <cell r="B26" t="str">
            <v>ARANDELA TAPON CAJA</v>
          </cell>
          <cell r="C26">
            <v>56753</v>
          </cell>
          <cell r="D26">
            <v>19864</v>
          </cell>
          <cell r="E26">
            <v>109900</v>
          </cell>
          <cell r="F26">
            <v>90036</v>
          </cell>
          <cell r="G26">
            <v>453.26218284333464</v>
          </cell>
          <cell r="H26">
            <v>19864</v>
          </cell>
          <cell r="I26">
            <v>0</v>
          </cell>
          <cell r="J26">
            <v>0</v>
          </cell>
          <cell r="K26">
            <v>50718</v>
          </cell>
          <cell r="L26">
            <v>17751</v>
          </cell>
          <cell r="M26">
            <v>17751</v>
          </cell>
          <cell r="N26">
            <v>0</v>
          </cell>
          <cell r="O26">
            <v>0</v>
          </cell>
          <cell r="P26">
            <v>78441</v>
          </cell>
          <cell r="Q26">
            <v>60690</v>
          </cell>
          <cell r="R26">
            <v>341.89623119824233</v>
          </cell>
          <cell r="S26">
            <v>47300</v>
          </cell>
          <cell r="T26">
            <v>16555</v>
          </cell>
          <cell r="U26">
            <v>57535</v>
          </cell>
          <cell r="V26">
            <v>20137</v>
          </cell>
          <cell r="W26">
            <v>54087</v>
          </cell>
          <cell r="X26">
            <v>18930</v>
          </cell>
          <cell r="Y26">
            <v>43000</v>
          </cell>
          <cell r="Z26">
            <v>15050</v>
          </cell>
          <cell r="AA26">
            <v>47300</v>
          </cell>
          <cell r="AB26">
            <v>16555</v>
          </cell>
          <cell r="AC26">
            <v>47300</v>
          </cell>
          <cell r="AD26">
            <v>16555</v>
          </cell>
          <cell r="AE26">
            <v>44852</v>
          </cell>
          <cell r="AF26">
            <v>15698</v>
          </cell>
          <cell r="AG26">
            <v>48800</v>
          </cell>
          <cell r="AH26">
            <v>17080</v>
          </cell>
          <cell r="AI26">
            <v>43711</v>
          </cell>
          <cell r="AJ26">
            <v>15299</v>
          </cell>
          <cell r="AK26">
            <v>50422</v>
          </cell>
          <cell r="AL26">
            <v>17648</v>
          </cell>
          <cell r="AM26">
            <v>54510</v>
          </cell>
          <cell r="AN26">
            <v>19079</v>
          </cell>
          <cell r="AO26">
            <v>61219</v>
          </cell>
          <cell r="AP26">
            <v>21427</v>
          </cell>
          <cell r="AQ26">
            <v>57042</v>
          </cell>
          <cell r="AR26">
            <v>19965</v>
          </cell>
          <cell r="AS26">
            <v>66600</v>
          </cell>
          <cell r="AT26">
            <v>23310</v>
          </cell>
          <cell r="AU26">
            <v>68450</v>
          </cell>
          <cell r="AV26">
            <v>23958</v>
          </cell>
          <cell r="AW26">
            <v>75419</v>
          </cell>
          <cell r="AX26">
            <v>26397</v>
          </cell>
          <cell r="AY26">
            <v>57042</v>
          </cell>
          <cell r="AZ26">
            <v>19965</v>
          </cell>
        </row>
        <row r="27">
          <cell r="B27" t="str">
            <v>ARANDELA TAPON CARTER</v>
          </cell>
          <cell r="C27">
            <v>53997</v>
          </cell>
          <cell r="D27">
            <v>18899</v>
          </cell>
          <cell r="E27">
            <v>97900</v>
          </cell>
          <cell r="F27">
            <v>79001</v>
          </cell>
          <cell r="G27">
            <v>418.01682628710512</v>
          </cell>
          <cell r="H27">
            <v>18899</v>
          </cell>
          <cell r="I27">
            <v>0</v>
          </cell>
          <cell r="J27">
            <v>0</v>
          </cell>
          <cell r="K27">
            <v>46529</v>
          </cell>
          <cell r="L27">
            <v>16285</v>
          </cell>
          <cell r="M27">
            <v>16285</v>
          </cell>
          <cell r="N27">
            <v>0</v>
          </cell>
          <cell r="O27">
            <v>0</v>
          </cell>
          <cell r="P27">
            <v>72449.75</v>
          </cell>
          <cell r="Q27">
            <v>56164.75</v>
          </cell>
          <cell r="R27">
            <v>344.88639852625113</v>
          </cell>
          <cell r="S27">
            <v>49253</v>
          </cell>
          <cell r="T27">
            <v>17239</v>
          </cell>
          <cell r="U27">
            <v>55124</v>
          </cell>
          <cell r="V27">
            <v>19293</v>
          </cell>
          <cell r="W27">
            <v>51980</v>
          </cell>
          <cell r="X27">
            <v>18193</v>
          </cell>
          <cell r="Y27">
            <v>41000</v>
          </cell>
          <cell r="Z27">
            <v>14350</v>
          </cell>
          <cell r="AA27">
            <v>45100</v>
          </cell>
          <cell r="AB27">
            <v>15785</v>
          </cell>
          <cell r="AC27">
            <v>45100</v>
          </cell>
          <cell r="AD27">
            <v>15785</v>
          </cell>
          <cell r="AE27">
            <v>43266</v>
          </cell>
          <cell r="AF27">
            <v>15143</v>
          </cell>
          <cell r="AG27">
            <v>44975</v>
          </cell>
          <cell r="AH27">
            <v>15741</v>
          </cell>
          <cell r="AI27">
            <v>41342</v>
          </cell>
          <cell r="AJ27">
            <v>14470</v>
          </cell>
          <cell r="AK27">
            <v>48618</v>
          </cell>
          <cell r="AL27">
            <v>17016</v>
          </cell>
          <cell r="AM27">
            <v>50755</v>
          </cell>
          <cell r="AN27">
            <v>17764</v>
          </cell>
          <cell r="AO27">
            <v>54576</v>
          </cell>
          <cell r="AP27">
            <v>19102</v>
          </cell>
          <cell r="AQ27">
            <v>61800</v>
          </cell>
          <cell r="AR27">
            <v>21630</v>
          </cell>
          <cell r="AS27">
            <v>61800</v>
          </cell>
          <cell r="AT27">
            <v>21630</v>
          </cell>
          <cell r="AU27">
            <v>70040</v>
          </cell>
          <cell r="AV27">
            <v>24514</v>
          </cell>
          <cell r="AW27">
            <v>69506</v>
          </cell>
          <cell r="AX27">
            <v>24327</v>
          </cell>
          <cell r="AY27">
            <v>61853</v>
          </cell>
          <cell r="AZ27">
            <v>21649</v>
          </cell>
        </row>
        <row r="28">
          <cell r="B28" t="str">
            <v>ARANDELA TAPON DIFERENCIAL</v>
          </cell>
          <cell r="C28">
            <v>55939</v>
          </cell>
          <cell r="D28">
            <v>19579</v>
          </cell>
          <cell r="E28">
            <v>103100</v>
          </cell>
          <cell r="F28">
            <v>83521</v>
          </cell>
          <cell r="G28">
            <v>426.58460595536036</v>
          </cell>
          <cell r="H28">
            <v>19579</v>
          </cell>
          <cell r="I28">
            <v>0</v>
          </cell>
          <cell r="J28">
            <v>0</v>
          </cell>
          <cell r="K28">
            <v>49598</v>
          </cell>
          <cell r="L28">
            <v>17359</v>
          </cell>
          <cell r="M28">
            <v>17359</v>
          </cell>
          <cell r="N28">
            <v>0</v>
          </cell>
          <cell r="O28">
            <v>0</v>
          </cell>
          <cell r="P28">
            <v>75232.25</v>
          </cell>
          <cell r="Q28">
            <v>57873.25</v>
          </cell>
          <cell r="R28">
            <v>333.39046027997006</v>
          </cell>
          <cell r="S28">
            <v>50260</v>
          </cell>
          <cell r="T28">
            <v>17591</v>
          </cell>
          <cell r="U28">
            <v>56504</v>
          </cell>
          <cell r="V28">
            <v>19776</v>
          </cell>
          <cell r="W28">
            <v>53254</v>
          </cell>
          <cell r="X28">
            <v>18639</v>
          </cell>
          <cell r="Y28">
            <v>42000</v>
          </cell>
          <cell r="Z28">
            <v>14700</v>
          </cell>
          <cell r="AA28">
            <v>46200</v>
          </cell>
          <cell r="AB28">
            <v>16170</v>
          </cell>
          <cell r="AC28">
            <v>46200</v>
          </cell>
          <cell r="AD28">
            <v>16170</v>
          </cell>
          <cell r="AE28">
            <v>44355</v>
          </cell>
          <cell r="AF28">
            <v>15524</v>
          </cell>
          <cell r="AG28">
            <v>46355</v>
          </cell>
          <cell r="AH28">
            <v>16224</v>
          </cell>
          <cell r="AI28">
            <v>42000</v>
          </cell>
          <cell r="AJ28">
            <v>14700</v>
          </cell>
          <cell r="AK28">
            <v>49283</v>
          </cell>
          <cell r="AL28">
            <v>17249</v>
          </cell>
          <cell r="AM28">
            <v>54017</v>
          </cell>
          <cell r="AN28">
            <v>18906</v>
          </cell>
          <cell r="AO28">
            <v>58510</v>
          </cell>
          <cell r="AP28">
            <v>20479</v>
          </cell>
          <cell r="AQ28">
            <v>63750</v>
          </cell>
          <cell r="AR28">
            <v>22313</v>
          </cell>
          <cell r="AS28">
            <v>63750</v>
          </cell>
          <cell r="AT28">
            <v>22313</v>
          </cell>
          <cell r="AU28">
            <v>72250</v>
          </cell>
          <cell r="AV28">
            <v>25288</v>
          </cell>
          <cell r="AW28">
            <v>71640</v>
          </cell>
          <cell r="AX28">
            <v>25074</v>
          </cell>
          <cell r="AY28">
            <v>63990</v>
          </cell>
          <cell r="AZ28">
            <v>22397</v>
          </cell>
        </row>
        <row r="29">
          <cell r="B29" t="str">
            <v xml:space="preserve">ARANDELAS AJUSTE AXIAL CIGUENAL </v>
          </cell>
          <cell r="C29">
            <v>114473</v>
          </cell>
          <cell r="D29">
            <v>40066</v>
          </cell>
          <cell r="E29">
            <v>201900</v>
          </cell>
          <cell r="F29">
            <v>161834</v>
          </cell>
          <cell r="G29">
            <v>403.91853441820996</v>
          </cell>
          <cell r="H29">
            <v>40066</v>
          </cell>
          <cell r="I29">
            <v>0</v>
          </cell>
          <cell r="J29">
            <v>0</v>
          </cell>
          <cell r="K29">
            <v>96712</v>
          </cell>
          <cell r="L29">
            <v>33849</v>
          </cell>
          <cell r="M29">
            <v>33849</v>
          </cell>
          <cell r="N29">
            <v>0</v>
          </cell>
          <cell r="O29">
            <v>0</v>
          </cell>
          <cell r="P29">
            <v>152116.5</v>
          </cell>
          <cell r="Q29">
            <v>118267.5</v>
          </cell>
          <cell r="R29">
            <v>349.39732340689534</v>
          </cell>
          <cell r="S29">
            <v>98598</v>
          </cell>
          <cell r="T29">
            <v>34509</v>
          </cell>
          <cell r="U29">
            <v>113713</v>
          </cell>
          <cell r="V29">
            <v>39800</v>
          </cell>
          <cell r="W29">
            <v>106894</v>
          </cell>
          <cell r="X29">
            <v>37413</v>
          </cell>
          <cell r="Y29">
            <v>85000</v>
          </cell>
          <cell r="Z29">
            <v>29750</v>
          </cell>
          <cell r="AA29">
            <v>93500</v>
          </cell>
          <cell r="AB29">
            <v>32725</v>
          </cell>
          <cell r="AC29">
            <v>93500</v>
          </cell>
          <cell r="AD29">
            <v>32725</v>
          </cell>
          <cell r="AE29">
            <v>89340</v>
          </cell>
          <cell r="AF29">
            <v>31269</v>
          </cell>
          <cell r="AG29">
            <v>91765</v>
          </cell>
          <cell r="AH29">
            <v>32118</v>
          </cell>
          <cell r="AI29">
            <v>85000</v>
          </cell>
          <cell r="AJ29">
            <v>29750</v>
          </cell>
          <cell r="AK29">
            <v>92304</v>
          </cell>
          <cell r="AL29">
            <v>32306</v>
          </cell>
          <cell r="AM29">
            <v>105947</v>
          </cell>
          <cell r="AN29">
            <v>37081</v>
          </cell>
          <cell r="AO29">
            <v>115763</v>
          </cell>
          <cell r="AP29">
            <v>40517</v>
          </cell>
          <cell r="AQ29">
            <v>120852</v>
          </cell>
          <cell r="AR29">
            <v>42298</v>
          </cell>
          <cell r="AS29">
            <v>131700</v>
          </cell>
          <cell r="AT29">
            <v>46095</v>
          </cell>
          <cell r="AU29">
            <v>145022</v>
          </cell>
          <cell r="AV29">
            <v>50758</v>
          </cell>
          <cell r="AW29">
            <v>141819</v>
          </cell>
          <cell r="AX29">
            <v>49637</v>
          </cell>
          <cell r="AY29">
            <v>120852</v>
          </cell>
          <cell r="AZ29">
            <v>42298</v>
          </cell>
        </row>
        <row r="30">
          <cell r="B30" t="str">
            <v>ARANDELAS AJUSTE DIFERENCIAL</v>
          </cell>
          <cell r="C30">
            <v>110002</v>
          </cell>
          <cell r="D30">
            <v>38501</v>
          </cell>
          <cell r="E30">
            <v>211900</v>
          </cell>
          <cell r="F30">
            <v>173399</v>
          </cell>
          <cell r="G30">
            <v>450.37531492688504</v>
          </cell>
          <cell r="H30">
            <v>38501</v>
          </cell>
          <cell r="I30">
            <v>0</v>
          </cell>
          <cell r="J30">
            <v>0</v>
          </cell>
          <cell r="K30">
            <v>96815</v>
          </cell>
          <cell r="L30">
            <v>33885</v>
          </cell>
          <cell r="M30">
            <v>33885</v>
          </cell>
          <cell r="N30">
            <v>0</v>
          </cell>
          <cell r="O30">
            <v>0</v>
          </cell>
          <cell r="P30">
            <v>151912.75</v>
          </cell>
          <cell r="Q30">
            <v>118027.75</v>
          </cell>
          <cell r="R30">
            <v>348.3185775416851</v>
          </cell>
          <cell r="S30">
            <v>105707</v>
          </cell>
          <cell r="T30">
            <v>36997</v>
          </cell>
          <cell r="U30">
            <v>112887</v>
          </cell>
          <cell r="V30">
            <v>39510</v>
          </cell>
          <cell r="W30">
            <v>106271</v>
          </cell>
          <cell r="X30">
            <v>37195</v>
          </cell>
          <cell r="Y30">
            <v>83019</v>
          </cell>
          <cell r="Z30">
            <v>29057</v>
          </cell>
          <cell r="AA30">
            <v>91300</v>
          </cell>
          <cell r="AB30">
            <v>31955</v>
          </cell>
          <cell r="AC30">
            <v>91300</v>
          </cell>
          <cell r="AD30">
            <v>31955</v>
          </cell>
          <cell r="AE30">
            <v>87189</v>
          </cell>
          <cell r="AF30">
            <v>30516</v>
          </cell>
          <cell r="AG30">
            <v>90485</v>
          </cell>
          <cell r="AH30">
            <v>31670</v>
          </cell>
          <cell r="AI30">
            <v>83000</v>
          </cell>
          <cell r="AJ30">
            <v>29050</v>
          </cell>
          <cell r="AK30">
            <v>90354</v>
          </cell>
          <cell r="AL30">
            <v>31624</v>
          </cell>
          <cell r="AM30">
            <v>102420</v>
          </cell>
          <cell r="AN30">
            <v>35847</v>
          </cell>
          <cell r="AO30">
            <v>110954</v>
          </cell>
          <cell r="AP30">
            <v>38834</v>
          </cell>
          <cell r="AQ30">
            <v>128849</v>
          </cell>
          <cell r="AR30">
            <v>45097</v>
          </cell>
          <cell r="AS30">
            <v>129750</v>
          </cell>
          <cell r="AT30">
            <v>45413</v>
          </cell>
          <cell r="AU30">
            <v>147050</v>
          </cell>
          <cell r="AV30">
            <v>51468</v>
          </cell>
          <cell r="AW30">
            <v>139840</v>
          </cell>
          <cell r="AX30">
            <v>48944</v>
          </cell>
          <cell r="AY30">
            <v>128849</v>
          </cell>
          <cell r="AZ30">
            <v>45097</v>
          </cell>
        </row>
        <row r="31">
          <cell r="B31" t="str">
            <v>ARBOL LEVAS MOTOR</v>
          </cell>
          <cell r="C31">
            <v>4843349</v>
          </cell>
          <cell r="D31">
            <v>1695172</v>
          </cell>
          <cell r="E31">
            <v>8299100</v>
          </cell>
          <cell r="F31">
            <v>6603928</v>
          </cell>
          <cell r="G31">
            <v>389.5727395214173</v>
          </cell>
          <cell r="H31">
            <v>1695172</v>
          </cell>
          <cell r="I31">
            <v>0</v>
          </cell>
          <cell r="J31">
            <v>0</v>
          </cell>
          <cell r="K31">
            <v>4531303</v>
          </cell>
          <cell r="L31">
            <v>1585956</v>
          </cell>
          <cell r="M31">
            <v>1585956</v>
          </cell>
          <cell r="N31">
            <v>0</v>
          </cell>
          <cell r="O31">
            <v>0</v>
          </cell>
          <cell r="P31">
            <v>6303755.5</v>
          </cell>
          <cell r="Q31">
            <v>4717799.5</v>
          </cell>
          <cell r="R31">
            <v>297.47354277167841</v>
          </cell>
          <cell r="S31">
            <v>4168481</v>
          </cell>
          <cell r="T31">
            <v>1458968</v>
          </cell>
          <cell r="U31">
            <v>4734522</v>
          </cell>
          <cell r="V31">
            <v>1657083</v>
          </cell>
          <cell r="W31">
            <v>4457405</v>
          </cell>
          <cell r="X31">
            <v>1560092</v>
          </cell>
          <cell r="Y31">
            <v>3512000</v>
          </cell>
          <cell r="Z31">
            <v>1229200</v>
          </cell>
          <cell r="AA31">
            <v>3863200</v>
          </cell>
          <cell r="AB31">
            <v>1352120</v>
          </cell>
          <cell r="AC31">
            <v>3863200</v>
          </cell>
          <cell r="AD31">
            <v>1352120</v>
          </cell>
          <cell r="AE31">
            <v>3721962</v>
          </cell>
          <cell r="AF31">
            <v>1302687</v>
          </cell>
          <cell r="AG31">
            <v>3969313</v>
          </cell>
          <cell r="AH31">
            <v>1389260</v>
          </cell>
          <cell r="AI31">
            <v>3512000</v>
          </cell>
          <cell r="AJ31">
            <v>1229200</v>
          </cell>
          <cell r="AK31">
            <v>3676676</v>
          </cell>
          <cell r="AL31">
            <v>1286837</v>
          </cell>
          <cell r="AM31">
            <v>4326998</v>
          </cell>
          <cell r="AN31">
            <v>1514449</v>
          </cell>
          <cell r="AO31">
            <v>4473447</v>
          </cell>
          <cell r="AP31">
            <v>1565706</v>
          </cell>
          <cell r="AQ31">
            <v>5335776</v>
          </cell>
          <cell r="AR31">
            <v>1867522</v>
          </cell>
          <cell r="AS31">
            <v>5412450</v>
          </cell>
          <cell r="AT31">
            <v>1894358</v>
          </cell>
          <cell r="AU31">
            <v>6134110</v>
          </cell>
          <cell r="AV31">
            <v>2146939</v>
          </cell>
          <cell r="AW31">
            <v>6134392</v>
          </cell>
          <cell r="AX31">
            <v>2147037</v>
          </cell>
          <cell r="AY31">
            <v>5335776</v>
          </cell>
          <cell r="AZ31">
            <v>1867522</v>
          </cell>
        </row>
        <row r="32">
          <cell r="B32" t="str">
            <v xml:space="preserve">ASPA VENTILADOR </v>
          </cell>
          <cell r="C32">
            <v>1165167</v>
          </cell>
          <cell r="D32">
            <v>407808</v>
          </cell>
          <cell r="E32">
            <v>2254700</v>
          </cell>
          <cell r="F32">
            <v>1846892</v>
          </cell>
          <cell r="G32">
            <v>452.88272912743253</v>
          </cell>
          <cell r="H32">
            <v>407808</v>
          </cell>
          <cell r="I32">
            <v>0</v>
          </cell>
          <cell r="J32">
            <v>0</v>
          </cell>
          <cell r="K32">
            <v>1149126</v>
          </cell>
          <cell r="L32">
            <v>402194</v>
          </cell>
          <cell r="M32">
            <v>402194</v>
          </cell>
          <cell r="N32">
            <v>0</v>
          </cell>
          <cell r="O32">
            <v>0</v>
          </cell>
          <cell r="P32">
            <v>1613814.5</v>
          </cell>
          <cell r="Q32">
            <v>1211620.5</v>
          </cell>
          <cell r="R32">
            <v>301.25275364625031</v>
          </cell>
          <cell r="S32">
            <v>1148476</v>
          </cell>
          <cell r="T32">
            <v>401967</v>
          </cell>
          <cell r="U32">
            <v>1258665</v>
          </cell>
          <cell r="V32">
            <v>440533</v>
          </cell>
          <cell r="W32">
            <v>1185286</v>
          </cell>
          <cell r="X32">
            <v>414850</v>
          </cell>
          <cell r="Y32">
            <v>1002000</v>
          </cell>
          <cell r="Z32">
            <v>350700</v>
          </cell>
          <cell r="AA32">
            <v>1102200</v>
          </cell>
          <cell r="AB32">
            <v>385770</v>
          </cell>
          <cell r="AC32">
            <v>1102200</v>
          </cell>
          <cell r="AD32">
            <v>385770</v>
          </cell>
          <cell r="AE32">
            <v>1061558</v>
          </cell>
          <cell r="AF32">
            <v>371545</v>
          </cell>
          <cell r="AG32">
            <v>1002000</v>
          </cell>
          <cell r="AH32">
            <v>350700</v>
          </cell>
          <cell r="AI32">
            <v>1002000</v>
          </cell>
          <cell r="AJ32">
            <v>350700</v>
          </cell>
          <cell r="AK32">
            <v>1002000</v>
          </cell>
          <cell r="AL32">
            <v>350700</v>
          </cell>
          <cell r="AM32">
            <v>1153611</v>
          </cell>
          <cell r="AN32">
            <v>403764</v>
          </cell>
          <cell r="AO32">
            <v>1114799</v>
          </cell>
          <cell r="AP32">
            <v>390180</v>
          </cell>
          <cell r="AQ32">
            <v>1359869</v>
          </cell>
          <cell r="AR32">
            <v>475954</v>
          </cell>
          <cell r="AS32">
            <v>1380450</v>
          </cell>
          <cell r="AT32">
            <v>483158</v>
          </cell>
          <cell r="AU32">
            <v>1564510</v>
          </cell>
          <cell r="AV32">
            <v>547579</v>
          </cell>
          <cell r="AW32">
            <v>1530961</v>
          </cell>
          <cell r="AX32">
            <v>535836</v>
          </cell>
          <cell r="AY32">
            <v>1359869</v>
          </cell>
          <cell r="AZ32">
            <v>475954</v>
          </cell>
        </row>
        <row r="33">
          <cell r="B33" t="str">
            <v xml:space="preserve">AUTOMATICO MOTOR ARRANQUE  </v>
          </cell>
          <cell r="C33">
            <v>986265</v>
          </cell>
          <cell r="D33">
            <v>345193</v>
          </cell>
          <cell r="E33">
            <v>1894200</v>
          </cell>
          <cell r="F33">
            <v>1549007</v>
          </cell>
          <cell r="G33">
            <v>448.73650392678883</v>
          </cell>
          <cell r="H33">
            <v>345193</v>
          </cell>
          <cell r="I33">
            <v>0</v>
          </cell>
          <cell r="J33">
            <v>0</v>
          </cell>
          <cell r="K33">
            <v>884704</v>
          </cell>
          <cell r="L33">
            <v>309646</v>
          </cell>
          <cell r="M33">
            <v>309646</v>
          </cell>
          <cell r="N33">
            <v>0</v>
          </cell>
          <cell r="O33">
            <v>0</v>
          </cell>
          <cell r="P33">
            <v>1363785.75</v>
          </cell>
          <cell r="Q33">
            <v>1054139.75</v>
          </cell>
          <cell r="R33">
            <v>340.43383412025344</v>
          </cell>
          <cell r="S33">
            <v>904736</v>
          </cell>
          <cell r="T33">
            <v>316658</v>
          </cell>
          <cell r="U33">
            <v>1019449</v>
          </cell>
          <cell r="V33">
            <v>356807</v>
          </cell>
          <cell r="W33">
            <v>959391</v>
          </cell>
          <cell r="X33">
            <v>335787</v>
          </cell>
          <cell r="Y33">
            <v>764805</v>
          </cell>
          <cell r="Z33">
            <v>267682</v>
          </cell>
          <cell r="AA33">
            <v>830500</v>
          </cell>
          <cell r="AB33">
            <v>290675</v>
          </cell>
          <cell r="AC33">
            <v>830500</v>
          </cell>
          <cell r="AD33">
            <v>290675</v>
          </cell>
          <cell r="AE33">
            <v>800188</v>
          </cell>
          <cell r="AF33">
            <v>280066</v>
          </cell>
          <cell r="AG33">
            <v>821322</v>
          </cell>
          <cell r="AH33">
            <v>287463</v>
          </cell>
          <cell r="AI33">
            <v>755000</v>
          </cell>
          <cell r="AJ33">
            <v>264250</v>
          </cell>
          <cell r="AK33">
            <v>755000</v>
          </cell>
          <cell r="AL33">
            <v>264250</v>
          </cell>
          <cell r="AM33">
            <v>1022479</v>
          </cell>
          <cell r="AN33">
            <v>357868</v>
          </cell>
          <cell r="AO33">
            <v>947766</v>
          </cell>
          <cell r="AP33">
            <v>331718</v>
          </cell>
          <cell r="AQ33">
            <v>1085769</v>
          </cell>
          <cell r="AR33">
            <v>380019</v>
          </cell>
          <cell r="AS33">
            <v>1171650</v>
          </cell>
          <cell r="AT33">
            <v>410078</v>
          </cell>
          <cell r="AU33">
            <v>1302923</v>
          </cell>
          <cell r="AV33">
            <v>456023</v>
          </cell>
          <cell r="AW33">
            <v>1269315</v>
          </cell>
          <cell r="AX33">
            <v>444260</v>
          </cell>
          <cell r="AY33">
            <v>1085769</v>
          </cell>
          <cell r="AZ33">
            <v>380019</v>
          </cell>
        </row>
        <row r="34">
          <cell r="B34" t="str">
            <v>BANDAS FRENO RUEDAS TRASERAS (JUEGO RUEDA)</v>
          </cell>
          <cell r="C34">
            <v>1163377</v>
          </cell>
          <cell r="D34">
            <v>407182</v>
          </cell>
          <cell r="E34">
            <v>2254700</v>
          </cell>
          <cell r="F34">
            <v>1847518</v>
          </cell>
          <cell r="G34">
            <v>453.73272885343658</v>
          </cell>
          <cell r="H34">
            <v>407182</v>
          </cell>
          <cell r="I34">
            <v>0</v>
          </cell>
          <cell r="J34">
            <v>0</v>
          </cell>
          <cell r="K34">
            <v>1068100</v>
          </cell>
          <cell r="L34">
            <v>373835</v>
          </cell>
          <cell r="M34">
            <v>373835</v>
          </cell>
          <cell r="N34">
            <v>0</v>
          </cell>
          <cell r="O34">
            <v>0</v>
          </cell>
          <cell r="P34">
            <v>1613158</v>
          </cell>
          <cell r="Q34">
            <v>1239323</v>
          </cell>
          <cell r="R34">
            <v>331.51604317412762</v>
          </cell>
          <cell r="S34">
            <v>1136160</v>
          </cell>
          <cell r="T34">
            <v>397656</v>
          </cell>
          <cell r="U34">
            <v>1252677</v>
          </cell>
          <cell r="V34">
            <v>438437</v>
          </cell>
          <cell r="W34">
            <v>1180705</v>
          </cell>
          <cell r="X34">
            <v>413247</v>
          </cell>
          <cell r="Y34">
            <v>1026344</v>
          </cell>
          <cell r="Z34">
            <v>359220</v>
          </cell>
          <cell r="AA34">
            <v>1068100</v>
          </cell>
          <cell r="AB34">
            <v>373835</v>
          </cell>
          <cell r="AC34">
            <v>1068100</v>
          </cell>
          <cell r="AD34">
            <v>373835</v>
          </cell>
          <cell r="AE34">
            <v>1028991</v>
          </cell>
          <cell r="AF34">
            <v>360147</v>
          </cell>
          <cell r="AG34">
            <v>980694</v>
          </cell>
          <cell r="AH34">
            <v>343243</v>
          </cell>
          <cell r="AI34">
            <v>971000</v>
          </cell>
          <cell r="AJ34">
            <v>339850</v>
          </cell>
          <cell r="AK34">
            <v>995579</v>
          </cell>
          <cell r="AL34">
            <v>348453</v>
          </cell>
          <cell r="AM34">
            <v>1176576</v>
          </cell>
          <cell r="AN34">
            <v>411802</v>
          </cell>
          <cell r="AO34">
            <v>1177002</v>
          </cell>
          <cell r="AP34">
            <v>411951</v>
          </cell>
          <cell r="AQ34">
            <v>1374222</v>
          </cell>
          <cell r="AR34">
            <v>480978</v>
          </cell>
          <cell r="AS34">
            <v>1380450</v>
          </cell>
          <cell r="AT34">
            <v>483158</v>
          </cell>
          <cell r="AU34">
            <v>1564510</v>
          </cell>
          <cell r="AV34">
            <v>547579</v>
          </cell>
          <cell r="AW34">
            <v>1515618</v>
          </cell>
          <cell r="AX34">
            <v>530466</v>
          </cell>
          <cell r="AY34">
            <v>1374222</v>
          </cell>
          <cell r="AZ34">
            <v>480978</v>
          </cell>
        </row>
        <row r="35">
          <cell r="B35" t="str">
            <v>BARRA ESTABILIZADORA DELANTERA</v>
          </cell>
          <cell r="C35">
            <v>986580</v>
          </cell>
          <cell r="D35">
            <v>345303</v>
          </cell>
          <cell r="E35">
            <v>1788900</v>
          </cell>
          <cell r="F35">
            <v>1443597</v>
          </cell>
          <cell r="G35">
            <v>418.06674138365435</v>
          </cell>
          <cell r="H35">
            <v>345303</v>
          </cell>
          <cell r="I35">
            <v>0</v>
          </cell>
          <cell r="J35">
            <v>0</v>
          </cell>
          <cell r="K35">
            <v>910500</v>
          </cell>
          <cell r="L35">
            <v>318675</v>
          </cell>
          <cell r="M35">
            <v>318675</v>
          </cell>
          <cell r="N35">
            <v>0</v>
          </cell>
          <cell r="O35">
            <v>0</v>
          </cell>
          <cell r="P35">
            <v>1320050.75</v>
          </cell>
          <cell r="Q35">
            <v>1001375.75</v>
          </cell>
          <cell r="R35">
            <v>314.23103475327531</v>
          </cell>
          <cell r="S35">
            <v>898026</v>
          </cell>
          <cell r="T35">
            <v>314309</v>
          </cell>
          <cell r="U35">
            <v>1010050</v>
          </cell>
          <cell r="V35">
            <v>353518</v>
          </cell>
          <cell r="W35">
            <v>950899</v>
          </cell>
          <cell r="X35">
            <v>332815</v>
          </cell>
          <cell r="Y35">
            <v>792725</v>
          </cell>
          <cell r="Z35">
            <v>277454</v>
          </cell>
          <cell r="AA35">
            <v>859100</v>
          </cell>
          <cell r="AB35">
            <v>300685</v>
          </cell>
          <cell r="AC35">
            <v>859100</v>
          </cell>
          <cell r="AD35">
            <v>300685</v>
          </cell>
          <cell r="AE35">
            <v>827527</v>
          </cell>
          <cell r="AF35">
            <v>289634</v>
          </cell>
          <cell r="AG35">
            <v>818640</v>
          </cell>
          <cell r="AH35">
            <v>286524</v>
          </cell>
          <cell r="AI35">
            <v>781000</v>
          </cell>
          <cell r="AJ35">
            <v>273350</v>
          </cell>
          <cell r="AK35">
            <v>788112</v>
          </cell>
          <cell r="AL35">
            <v>275839</v>
          </cell>
          <cell r="AM35">
            <v>945952</v>
          </cell>
          <cell r="AN35">
            <v>331083</v>
          </cell>
          <cell r="AO35">
            <v>964173</v>
          </cell>
          <cell r="AP35">
            <v>337461</v>
          </cell>
          <cell r="AQ35">
            <v>1102719</v>
          </cell>
          <cell r="AR35">
            <v>385952</v>
          </cell>
          <cell r="AS35">
            <v>1129800</v>
          </cell>
          <cell r="AT35">
            <v>395430</v>
          </cell>
          <cell r="AU35">
            <v>1280440</v>
          </cell>
          <cell r="AV35">
            <v>448154</v>
          </cell>
          <cell r="AW35">
            <v>1265171</v>
          </cell>
          <cell r="AX35">
            <v>442810</v>
          </cell>
          <cell r="AY35">
            <v>1102719</v>
          </cell>
          <cell r="AZ35">
            <v>385952</v>
          </cell>
        </row>
        <row r="36">
          <cell r="B36" t="str">
            <v>BARRA TRANSVERSAL DIRECCION</v>
          </cell>
          <cell r="C36">
            <v>1200572</v>
          </cell>
          <cell r="D36">
            <v>420200</v>
          </cell>
          <cell r="E36">
            <v>2237300</v>
          </cell>
          <cell r="F36">
            <v>1817100</v>
          </cell>
          <cell r="G36">
            <v>432.4369347929557</v>
          </cell>
          <cell r="H36">
            <v>420200</v>
          </cell>
          <cell r="I36">
            <v>0</v>
          </cell>
          <cell r="J36">
            <v>0</v>
          </cell>
          <cell r="K36">
            <v>1118700</v>
          </cell>
          <cell r="L36">
            <v>391545</v>
          </cell>
          <cell r="M36">
            <v>391545</v>
          </cell>
          <cell r="N36">
            <v>0</v>
          </cell>
          <cell r="O36">
            <v>0</v>
          </cell>
          <cell r="P36">
            <v>1631250</v>
          </cell>
          <cell r="Q36">
            <v>1239705</v>
          </cell>
          <cell r="R36">
            <v>316.61877945063787</v>
          </cell>
          <cell r="S36">
            <v>1189384</v>
          </cell>
          <cell r="T36">
            <v>416284</v>
          </cell>
          <cell r="U36">
            <v>1297650</v>
          </cell>
          <cell r="V36">
            <v>454178</v>
          </cell>
          <cell r="W36">
            <v>1224777</v>
          </cell>
          <cell r="X36">
            <v>428672</v>
          </cell>
          <cell r="Y36">
            <v>1017000</v>
          </cell>
          <cell r="Z36">
            <v>355950</v>
          </cell>
          <cell r="AA36">
            <v>1118700</v>
          </cell>
          <cell r="AB36">
            <v>391545</v>
          </cell>
          <cell r="AC36">
            <v>1118700</v>
          </cell>
          <cell r="AD36">
            <v>391545</v>
          </cell>
          <cell r="AE36">
            <v>1077426</v>
          </cell>
          <cell r="AF36">
            <v>377099</v>
          </cell>
          <cell r="AG36">
            <v>1017000</v>
          </cell>
          <cell r="AH36">
            <v>355950</v>
          </cell>
          <cell r="AI36">
            <v>1017000</v>
          </cell>
          <cell r="AJ36">
            <v>355950</v>
          </cell>
          <cell r="AK36">
            <v>1220302</v>
          </cell>
          <cell r="AL36">
            <v>427106</v>
          </cell>
          <cell r="AM36">
            <v>1129536</v>
          </cell>
          <cell r="AN36">
            <v>395338</v>
          </cell>
          <cell r="AO36">
            <v>1198332</v>
          </cell>
          <cell r="AP36">
            <v>419416</v>
          </cell>
          <cell r="AQ36">
            <v>1398300</v>
          </cell>
          <cell r="AR36">
            <v>489405</v>
          </cell>
          <cell r="AS36">
            <v>1398300</v>
          </cell>
          <cell r="AT36">
            <v>489405</v>
          </cell>
          <cell r="AU36">
            <v>1584740</v>
          </cell>
          <cell r="AV36">
            <v>554659</v>
          </cell>
          <cell r="AW36">
            <v>1565768</v>
          </cell>
          <cell r="AX36">
            <v>548019</v>
          </cell>
          <cell r="AY36">
            <v>1479533</v>
          </cell>
          <cell r="AZ36">
            <v>517837</v>
          </cell>
        </row>
        <row r="37">
          <cell r="B37" t="str">
            <v>BASE AMORTIGUADOR DELANTERO</v>
          </cell>
          <cell r="C37">
            <v>758787</v>
          </cell>
          <cell r="D37">
            <v>265575</v>
          </cell>
          <cell r="E37">
            <v>1300400</v>
          </cell>
          <cell r="F37">
            <v>1034825</v>
          </cell>
          <cell r="G37">
            <v>389.65452320436788</v>
          </cell>
          <cell r="H37">
            <v>265575</v>
          </cell>
          <cell r="I37">
            <v>0</v>
          </cell>
          <cell r="J37">
            <v>0</v>
          </cell>
          <cell r="K37">
            <v>603595</v>
          </cell>
          <cell r="L37">
            <v>211258</v>
          </cell>
          <cell r="M37">
            <v>211258</v>
          </cell>
          <cell r="N37">
            <v>0</v>
          </cell>
          <cell r="O37">
            <v>0</v>
          </cell>
          <cell r="P37">
            <v>962868.75</v>
          </cell>
          <cell r="Q37">
            <v>751610.75</v>
          </cell>
          <cell r="R37">
            <v>355.77859773357699</v>
          </cell>
          <cell r="S37">
            <v>627903</v>
          </cell>
          <cell r="T37">
            <v>219766</v>
          </cell>
          <cell r="U37">
            <v>676393</v>
          </cell>
          <cell r="V37">
            <v>236738</v>
          </cell>
          <cell r="W37">
            <v>636867</v>
          </cell>
          <cell r="X37">
            <v>222903</v>
          </cell>
          <cell r="Y37">
            <v>482000</v>
          </cell>
          <cell r="Z37">
            <v>168700</v>
          </cell>
          <cell r="AA37">
            <v>534742</v>
          </cell>
          <cell r="AB37">
            <v>187160</v>
          </cell>
          <cell r="AC37">
            <v>530200</v>
          </cell>
          <cell r="AD37">
            <v>185570</v>
          </cell>
          <cell r="AE37">
            <v>510142</v>
          </cell>
          <cell r="AF37">
            <v>178550</v>
          </cell>
          <cell r="AG37">
            <v>570328</v>
          </cell>
          <cell r="AH37">
            <v>199615</v>
          </cell>
          <cell r="AI37">
            <v>482000</v>
          </cell>
          <cell r="AJ37">
            <v>168700</v>
          </cell>
          <cell r="AK37">
            <v>578634</v>
          </cell>
          <cell r="AL37">
            <v>202522</v>
          </cell>
          <cell r="AM37">
            <v>651364</v>
          </cell>
          <cell r="AN37">
            <v>227977</v>
          </cell>
          <cell r="AO37">
            <v>664037</v>
          </cell>
          <cell r="AP37">
            <v>232413</v>
          </cell>
          <cell r="AQ37">
            <v>691926</v>
          </cell>
          <cell r="AR37">
            <v>242174</v>
          </cell>
          <cell r="AS37">
            <v>788100</v>
          </cell>
          <cell r="AT37">
            <v>275835</v>
          </cell>
          <cell r="AU37">
            <v>830311</v>
          </cell>
          <cell r="AV37">
            <v>290609</v>
          </cell>
          <cell r="AW37">
            <v>881416</v>
          </cell>
          <cell r="AX37">
            <v>308496</v>
          </cell>
          <cell r="AY37">
            <v>691926</v>
          </cell>
          <cell r="AZ37">
            <v>242174</v>
          </cell>
        </row>
        <row r="38">
          <cell r="B38" t="str">
            <v>BASE AMORTIGUADOR TRASERO</v>
          </cell>
          <cell r="C38">
            <v>758253</v>
          </cell>
          <cell r="D38">
            <v>265389</v>
          </cell>
          <cell r="E38">
            <v>1280600</v>
          </cell>
          <cell r="F38">
            <v>1015211</v>
          </cell>
          <cell r="G38">
            <v>382.53695518653751</v>
          </cell>
          <cell r="H38">
            <v>265389</v>
          </cell>
          <cell r="I38">
            <v>0</v>
          </cell>
          <cell r="J38">
            <v>0</v>
          </cell>
          <cell r="K38">
            <v>608163</v>
          </cell>
          <cell r="L38">
            <v>212857</v>
          </cell>
          <cell r="M38">
            <v>212857</v>
          </cell>
          <cell r="N38">
            <v>0</v>
          </cell>
          <cell r="O38">
            <v>0</v>
          </cell>
          <cell r="P38">
            <v>959309.75</v>
          </cell>
          <cell r="Q38">
            <v>746452.75</v>
          </cell>
          <cell r="R38">
            <v>350.68273535754048</v>
          </cell>
          <cell r="S38">
            <v>602250</v>
          </cell>
          <cell r="T38">
            <v>210788</v>
          </cell>
          <cell r="U38">
            <v>665266</v>
          </cell>
          <cell r="V38">
            <v>232843</v>
          </cell>
          <cell r="W38">
            <v>623789</v>
          </cell>
          <cell r="X38">
            <v>218326</v>
          </cell>
          <cell r="Y38">
            <v>497000</v>
          </cell>
          <cell r="Z38">
            <v>173950</v>
          </cell>
          <cell r="AA38">
            <v>546700</v>
          </cell>
          <cell r="AB38">
            <v>191345</v>
          </cell>
          <cell r="AC38">
            <v>546700</v>
          </cell>
          <cell r="AD38">
            <v>191345</v>
          </cell>
          <cell r="AE38">
            <v>525952</v>
          </cell>
          <cell r="AF38">
            <v>184083</v>
          </cell>
          <cell r="AG38">
            <v>561547</v>
          </cell>
          <cell r="AH38">
            <v>196541</v>
          </cell>
          <cell r="AI38">
            <v>508664</v>
          </cell>
          <cell r="AJ38">
            <v>178032</v>
          </cell>
          <cell r="AK38">
            <v>559341</v>
          </cell>
          <cell r="AL38">
            <v>195769</v>
          </cell>
          <cell r="AM38">
            <v>648488</v>
          </cell>
          <cell r="AN38">
            <v>226971</v>
          </cell>
          <cell r="AO38">
            <v>671787</v>
          </cell>
          <cell r="AP38">
            <v>235125</v>
          </cell>
          <cell r="AQ38">
            <v>679796</v>
          </cell>
          <cell r="AR38">
            <v>237929</v>
          </cell>
          <cell r="AS38">
            <v>792150</v>
          </cell>
          <cell r="AT38">
            <v>277253</v>
          </cell>
          <cell r="AU38">
            <v>815755</v>
          </cell>
          <cell r="AV38">
            <v>285514</v>
          </cell>
          <cell r="AW38">
            <v>867845</v>
          </cell>
          <cell r="AX38">
            <v>303746</v>
          </cell>
          <cell r="AY38">
            <v>679796</v>
          </cell>
          <cell r="AZ38">
            <v>237929</v>
          </cell>
        </row>
        <row r="39">
          <cell r="B39" t="str">
            <v xml:space="preserve">BASE FILTRO AIRE COMPLETA </v>
          </cell>
          <cell r="C39">
            <v>769828</v>
          </cell>
          <cell r="D39">
            <v>269440</v>
          </cell>
          <cell r="E39">
            <v>1370400</v>
          </cell>
          <cell r="F39">
            <v>1100960</v>
          </cell>
          <cell r="G39">
            <v>408.61045130641332</v>
          </cell>
          <cell r="H39">
            <v>269440</v>
          </cell>
          <cell r="I39">
            <v>0</v>
          </cell>
          <cell r="J39">
            <v>0</v>
          </cell>
          <cell r="K39">
            <v>669669</v>
          </cell>
          <cell r="L39">
            <v>234384</v>
          </cell>
          <cell r="M39">
            <v>234384</v>
          </cell>
          <cell r="N39">
            <v>0</v>
          </cell>
          <cell r="O39">
            <v>0</v>
          </cell>
          <cell r="P39">
            <v>1017085</v>
          </cell>
          <cell r="Q39">
            <v>782701</v>
          </cell>
          <cell r="R39">
            <v>333.93960338589665</v>
          </cell>
          <cell r="S39">
            <v>686037</v>
          </cell>
          <cell r="T39">
            <v>240113</v>
          </cell>
          <cell r="U39">
            <v>749947</v>
          </cell>
          <cell r="V39">
            <v>262481</v>
          </cell>
          <cell r="W39">
            <v>705467</v>
          </cell>
          <cell r="X39">
            <v>246913</v>
          </cell>
          <cell r="Y39">
            <v>556000</v>
          </cell>
          <cell r="Z39">
            <v>194600</v>
          </cell>
          <cell r="AA39">
            <v>611600</v>
          </cell>
          <cell r="AB39">
            <v>214060</v>
          </cell>
          <cell r="AC39">
            <v>611600</v>
          </cell>
          <cell r="AD39">
            <v>214060</v>
          </cell>
          <cell r="AE39">
            <v>588711</v>
          </cell>
          <cell r="AF39">
            <v>206049</v>
          </cell>
          <cell r="AG39">
            <v>607707</v>
          </cell>
          <cell r="AH39">
            <v>212697</v>
          </cell>
          <cell r="AI39">
            <v>584025</v>
          </cell>
          <cell r="AJ39">
            <v>204409</v>
          </cell>
          <cell r="AK39">
            <v>682958</v>
          </cell>
          <cell r="AL39">
            <v>239035</v>
          </cell>
          <cell r="AM39">
            <v>701942</v>
          </cell>
          <cell r="AN39">
            <v>245680</v>
          </cell>
          <cell r="AO39">
            <v>767568</v>
          </cell>
          <cell r="AP39">
            <v>268649</v>
          </cell>
          <cell r="AQ39">
            <v>820406</v>
          </cell>
          <cell r="AR39">
            <v>287142</v>
          </cell>
          <cell r="AS39">
            <v>865500</v>
          </cell>
          <cell r="AT39">
            <v>302925</v>
          </cell>
          <cell r="AU39">
            <v>980900</v>
          </cell>
          <cell r="AV39">
            <v>343315</v>
          </cell>
          <cell r="AW39">
            <v>939184</v>
          </cell>
          <cell r="AX39">
            <v>328714</v>
          </cell>
          <cell r="AY39">
            <v>820406</v>
          </cell>
          <cell r="AZ39">
            <v>287142</v>
          </cell>
        </row>
        <row r="40">
          <cell r="B40" t="str">
            <v>BASE FILTRO COMBUSTIBLE</v>
          </cell>
          <cell r="C40">
            <v>741147</v>
          </cell>
          <cell r="D40">
            <v>259401</v>
          </cell>
          <cell r="E40">
            <v>1343300</v>
          </cell>
          <cell r="F40">
            <v>1083899</v>
          </cell>
          <cell r="G40">
            <v>417.84688570976982</v>
          </cell>
          <cell r="H40">
            <v>259401</v>
          </cell>
          <cell r="I40">
            <v>0</v>
          </cell>
          <cell r="J40">
            <v>0</v>
          </cell>
          <cell r="K40">
            <v>609400</v>
          </cell>
          <cell r="L40">
            <v>213290</v>
          </cell>
          <cell r="M40">
            <v>213290</v>
          </cell>
          <cell r="N40">
            <v>0</v>
          </cell>
          <cell r="O40">
            <v>0</v>
          </cell>
          <cell r="P40">
            <v>987737.75</v>
          </cell>
          <cell r="Q40">
            <v>774447.75</v>
          </cell>
          <cell r="R40">
            <v>363.09613671527029</v>
          </cell>
          <cell r="S40">
            <v>670165</v>
          </cell>
          <cell r="T40">
            <v>234558</v>
          </cell>
          <cell r="U40">
            <v>733711</v>
          </cell>
          <cell r="V40">
            <v>256799</v>
          </cell>
          <cell r="W40">
            <v>690136</v>
          </cell>
          <cell r="X40">
            <v>241548</v>
          </cell>
          <cell r="Y40">
            <v>554000</v>
          </cell>
          <cell r="Z40">
            <v>193900</v>
          </cell>
          <cell r="AA40">
            <v>609400</v>
          </cell>
          <cell r="AB40">
            <v>213290</v>
          </cell>
          <cell r="AC40">
            <v>609400</v>
          </cell>
          <cell r="AD40">
            <v>213290</v>
          </cell>
          <cell r="AE40">
            <v>587169</v>
          </cell>
          <cell r="AF40">
            <v>205509</v>
          </cell>
          <cell r="AG40">
            <v>554000</v>
          </cell>
          <cell r="AH40">
            <v>193900</v>
          </cell>
          <cell r="AI40">
            <v>555782</v>
          </cell>
          <cell r="AJ40">
            <v>194524</v>
          </cell>
          <cell r="AK40">
            <v>676510</v>
          </cell>
          <cell r="AL40">
            <v>236779</v>
          </cell>
          <cell r="AM40">
            <v>681388</v>
          </cell>
          <cell r="AN40">
            <v>238486</v>
          </cell>
          <cell r="AO40">
            <v>666398</v>
          </cell>
          <cell r="AP40">
            <v>233239</v>
          </cell>
          <cell r="AQ40">
            <v>830783</v>
          </cell>
          <cell r="AR40">
            <v>290774</v>
          </cell>
          <cell r="AS40">
            <v>839550</v>
          </cell>
          <cell r="AT40">
            <v>293843</v>
          </cell>
          <cell r="AU40">
            <v>951490</v>
          </cell>
          <cell r="AV40">
            <v>333022</v>
          </cell>
          <cell r="AW40">
            <v>722410</v>
          </cell>
          <cell r="AX40">
            <v>252844</v>
          </cell>
          <cell r="AY40">
            <v>830783</v>
          </cell>
          <cell r="AZ40">
            <v>290774</v>
          </cell>
        </row>
        <row r="41">
          <cell r="B41" t="str">
            <v>BATERIA</v>
          </cell>
          <cell r="C41">
            <v>2721303</v>
          </cell>
          <cell r="D41">
            <v>952456</v>
          </cell>
          <cell r="E41">
            <v>5092500</v>
          </cell>
          <cell r="F41">
            <v>4140044</v>
          </cell>
          <cell r="G41">
            <v>434.67036797500356</v>
          </cell>
          <cell r="H41">
            <v>952456</v>
          </cell>
          <cell r="I41">
            <v>0</v>
          </cell>
          <cell r="J41">
            <v>0</v>
          </cell>
          <cell r="K41">
            <v>2958736</v>
          </cell>
          <cell r="L41">
            <v>1035558</v>
          </cell>
          <cell r="M41">
            <v>1035558</v>
          </cell>
          <cell r="N41">
            <v>0</v>
          </cell>
          <cell r="O41">
            <v>0</v>
          </cell>
          <cell r="P41">
            <v>3694739</v>
          </cell>
          <cell r="Q41">
            <v>2659181</v>
          </cell>
          <cell r="R41">
            <v>256.78725865668559</v>
          </cell>
          <cell r="S41">
            <v>2863284</v>
          </cell>
          <cell r="T41">
            <v>1002149</v>
          </cell>
          <cell r="U41">
            <v>2994571</v>
          </cell>
          <cell r="V41">
            <v>1048100</v>
          </cell>
          <cell r="W41">
            <v>2830886</v>
          </cell>
          <cell r="X41">
            <v>990810</v>
          </cell>
          <cell r="Y41">
            <v>2367000</v>
          </cell>
          <cell r="Z41">
            <v>828450</v>
          </cell>
          <cell r="AA41">
            <v>2603700</v>
          </cell>
          <cell r="AB41">
            <v>911295</v>
          </cell>
          <cell r="AC41">
            <v>2603700</v>
          </cell>
          <cell r="AD41">
            <v>911295</v>
          </cell>
          <cell r="AE41">
            <v>2508331</v>
          </cell>
          <cell r="AF41">
            <v>877916</v>
          </cell>
          <cell r="AG41">
            <v>2641716</v>
          </cell>
          <cell r="AH41">
            <v>924601</v>
          </cell>
          <cell r="AI41">
            <v>2617700</v>
          </cell>
          <cell r="AJ41">
            <v>916195</v>
          </cell>
          <cell r="AK41">
            <v>2529296</v>
          </cell>
          <cell r="AL41">
            <v>885254</v>
          </cell>
          <cell r="AM41">
            <v>2684069</v>
          </cell>
          <cell r="AN41">
            <v>939424</v>
          </cell>
          <cell r="AO41">
            <v>2605475</v>
          </cell>
          <cell r="AP41">
            <v>911916</v>
          </cell>
          <cell r="AQ41">
            <v>3150000</v>
          </cell>
          <cell r="AR41">
            <v>1102500</v>
          </cell>
          <cell r="AS41">
            <v>3150000</v>
          </cell>
          <cell r="AT41">
            <v>1102500</v>
          </cell>
          <cell r="AU41">
            <v>3570000</v>
          </cell>
          <cell r="AV41">
            <v>1249500</v>
          </cell>
          <cell r="AW41">
            <v>4082652</v>
          </cell>
          <cell r="AX41">
            <v>1428928</v>
          </cell>
          <cell r="AY41">
            <v>3592995</v>
          </cell>
          <cell r="AZ41">
            <v>1257548</v>
          </cell>
        </row>
        <row r="42">
          <cell r="B42" t="str">
            <v>BATERIA SELLADA 12V-200AH</v>
          </cell>
          <cell r="C42">
            <v>2695462</v>
          </cell>
          <cell r="D42">
            <v>943412</v>
          </cell>
          <cell r="E42">
            <v>5145000</v>
          </cell>
          <cell r="F42">
            <v>4201588</v>
          </cell>
          <cell r="G42">
            <v>445.36088156606024</v>
          </cell>
          <cell r="H42">
            <v>943412</v>
          </cell>
          <cell r="I42">
            <v>0</v>
          </cell>
          <cell r="J42">
            <v>0</v>
          </cell>
          <cell r="K42">
            <v>2931446</v>
          </cell>
          <cell r="L42">
            <v>1026006</v>
          </cell>
          <cell r="M42">
            <v>1026006</v>
          </cell>
          <cell r="N42">
            <v>0</v>
          </cell>
          <cell r="O42">
            <v>0</v>
          </cell>
          <cell r="P42">
            <v>3697353</v>
          </cell>
          <cell r="Q42">
            <v>2671347</v>
          </cell>
          <cell r="R42">
            <v>260.36368208373051</v>
          </cell>
          <cell r="S42">
            <v>2826439</v>
          </cell>
          <cell r="T42">
            <v>989254</v>
          </cell>
          <cell r="U42">
            <v>3006616</v>
          </cell>
          <cell r="V42">
            <v>1052316</v>
          </cell>
          <cell r="W42">
            <v>2842179</v>
          </cell>
          <cell r="X42">
            <v>994763</v>
          </cell>
          <cell r="Y42">
            <v>2394000</v>
          </cell>
          <cell r="Z42">
            <v>837900</v>
          </cell>
          <cell r="AA42">
            <v>2633400</v>
          </cell>
          <cell r="AB42">
            <v>921690</v>
          </cell>
          <cell r="AC42">
            <v>2726101</v>
          </cell>
          <cell r="AD42">
            <v>954135</v>
          </cell>
          <cell r="AE42">
            <v>2536898</v>
          </cell>
          <cell r="AF42">
            <v>887914</v>
          </cell>
          <cell r="AG42">
            <v>2643872</v>
          </cell>
          <cell r="AH42">
            <v>925355</v>
          </cell>
          <cell r="AI42">
            <v>2699189</v>
          </cell>
          <cell r="AJ42">
            <v>944716</v>
          </cell>
          <cell r="AK42">
            <v>2536303</v>
          </cell>
          <cell r="AL42">
            <v>887706</v>
          </cell>
          <cell r="AM42">
            <v>2739236</v>
          </cell>
          <cell r="AN42">
            <v>958733</v>
          </cell>
          <cell r="AO42">
            <v>2633400</v>
          </cell>
          <cell r="AP42">
            <v>921690</v>
          </cell>
          <cell r="AQ42">
            <v>3150000</v>
          </cell>
          <cell r="AR42">
            <v>1102500</v>
          </cell>
          <cell r="AS42">
            <v>3150000</v>
          </cell>
          <cell r="AT42">
            <v>1102500</v>
          </cell>
          <cell r="AU42">
            <v>3570000</v>
          </cell>
          <cell r="AV42">
            <v>1249500</v>
          </cell>
          <cell r="AW42">
            <v>4085984</v>
          </cell>
          <cell r="AX42">
            <v>1430094</v>
          </cell>
          <cell r="AY42">
            <v>3970050</v>
          </cell>
          <cell r="AZ42">
            <v>1389518</v>
          </cell>
        </row>
        <row r="43">
          <cell r="B43" t="str">
            <v>BLOWER VENTILADOR AIRE ACONDICIONADO</v>
          </cell>
          <cell r="C43">
            <v>1707262</v>
          </cell>
          <cell r="D43">
            <v>597542</v>
          </cell>
          <cell r="E43">
            <v>3498100</v>
          </cell>
          <cell r="F43">
            <v>2900558</v>
          </cell>
          <cell r="G43">
            <v>485.41491644102007</v>
          </cell>
          <cell r="H43">
            <v>597542</v>
          </cell>
          <cell r="I43">
            <v>0</v>
          </cell>
          <cell r="J43">
            <v>0</v>
          </cell>
          <cell r="K43">
            <v>1622500</v>
          </cell>
          <cell r="L43">
            <v>567875</v>
          </cell>
          <cell r="M43">
            <v>567875</v>
          </cell>
          <cell r="N43">
            <v>0</v>
          </cell>
          <cell r="O43">
            <v>0</v>
          </cell>
          <cell r="P43">
            <v>2490973</v>
          </cell>
          <cell r="Q43">
            <v>1923098</v>
          </cell>
          <cell r="R43">
            <v>338.64811798371124</v>
          </cell>
          <cell r="S43">
            <v>1638891</v>
          </cell>
          <cell r="T43">
            <v>573612</v>
          </cell>
          <cell r="U43">
            <v>1939007</v>
          </cell>
          <cell r="V43">
            <v>678652</v>
          </cell>
          <cell r="W43">
            <v>1823898</v>
          </cell>
          <cell r="X43">
            <v>638364</v>
          </cell>
          <cell r="Y43">
            <v>1475000</v>
          </cell>
          <cell r="Z43">
            <v>516250</v>
          </cell>
          <cell r="AA43">
            <v>1622500</v>
          </cell>
          <cell r="AB43">
            <v>567875</v>
          </cell>
          <cell r="AC43">
            <v>1622500</v>
          </cell>
          <cell r="AD43">
            <v>567875</v>
          </cell>
          <cell r="AE43">
            <v>1562851</v>
          </cell>
          <cell r="AF43">
            <v>546998</v>
          </cell>
          <cell r="AG43">
            <v>1634936</v>
          </cell>
          <cell r="AH43">
            <v>572228</v>
          </cell>
          <cell r="AI43">
            <v>1475000</v>
          </cell>
          <cell r="AJ43">
            <v>516250</v>
          </cell>
          <cell r="AK43">
            <v>1533508</v>
          </cell>
          <cell r="AL43">
            <v>536728</v>
          </cell>
          <cell r="AM43">
            <v>1622500</v>
          </cell>
          <cell r="AN43">
            <v>567875</v>
          </cell>
          <cell r="AO43">
            <v>1875476</v>
          </cell>
          <cell r="AP43">
            <v>656417</v>
          </cell>
          <cell r="AQ43">
            <v>2209350</v>
          </cell>
          <cell r="AR43">
            <v>773273</v>
          </cell>
          <cell r="AS43">
            <v>2209350</v>
          </cell>
          <cell r="AT43">
            <v>773273</v>
          </cell>
          <cell r="AU43">
            <v>2503930</v>
          </cell>
          <cell r="AV43">
            <v>876376</v>
          </cell>
          <cell r="AW43">
            <v>2526719</v>
          </cell>
          <cell r="AX43">
            <v>884352</v>
          </cell>
          <cell r="AY43">
            <v>2247318</v>
          </cell>
          <cell r="AZ43">
            <v>786561</v>
          </cell>
        </row>
        <row r="44">
          <cell r="B44" t="str">
            <v>BOBINA DE ENCENDIDO</v>
          </cell>
          <cell r="C44">
            <v>4055791</v>
          </cell>
          <cell r="D44">
            <v>1419527</v>
          </cell>
          <cell r="E44">
            <v>7330100</v>
          </cell>
          <cell r="F44">
            <v>5910573</v>
          </cell>
          <cell r="G44">
            <v>416.37622954688425</v>
          </cell>
          <cell r="H44">
            <v>1419527</v>
          </cell>
          <cell r="I44">
            <v>0</v>
          </cell>
          <cell r="J44">
            <v>0</v>
          </cell>
          <cell r="K44">
            <v>3645448</v>
          </cell>
          <cell r="L44">
            <v>1275907</v>
          </cell>
          <cell r="M44">
            <v>1275907</v>
          </cell>
          <cell r="N44">
            <v>0</v>
          </cell>
          <cell r="O44">
            <v>0</v>
          </cell>
          <cell r="P44">
            <v>5434906.75</v>
          </cell>
          <cell r="Q44">
            <v>4158999.75</v>
          </cell>
          <cell r="R44">
            <v>325.96417685615017</v>
          </cell>
          <cell r="S44">
            <v>3041216</v>
          </cell>
          <cell r="T44">
            <v>1064426</v>
          </cell>
          <cell r="U44">
            <v>3802963</v>
          </cell>
          <cell r="V44">
            <v>1331037</v>
          </cell>
          <cell r="W44">
            <v>3566584</v>
          </cell>
          <cell r="X44">
            <v>1248304</v>
          </cell>
          <cell r="Y44">
            <v>2640000</v>
          </cell>
          <cell r="Z44">
            <v>924000</v>
          </cell>
          <cell r="AA44">
            <v>3132043</v>
          </cell>
          <cell r="AB44">
            <v>1096215</v>
          </cell>
          <cell r="AC44">
            <v>2904000</v>
          </cell>
          <cell r="AD44">
            <v>1016400</v>
          </cell>
          <cell r="AE44">
            <v>2798223</v>
          </cell>
          <cell r="AF44">
            <v>979378</v>
          </cell>
          <cell r="AG44">
            <v>3722101</v>
          </cell>
          <cell r="AH44">
            <v>1302735</v>
          </cell>
          <cell r="AI44">
            <v>2640000</v>
          </cell>
          <cell r="AJ44">
            <v>924000</v>
          </cell>
          <cell r="AK44">
            <v>2640000</v>
          </cell>
          <cell r="AL44">
            <v>924000</v>
          </cell>
          <cell r="AM44">
            <v>3789356</v>
          </cell>
          <cell r="AN44">
            <v>1326275</v>
          </cell>
          <cell r="AO44">
            <v>3923961</v>
          </cell>
          <cell r="AP44">
            <v>1373386</v>
          </cell>
          <cell r="AQ44">
            <v>3922112</v>
          </cell>
          <cell r="AR44">
            <v>1372739</v>
          </cell>
          <cell r="AS44">
            <v>4678800</v>
          </cell>
          <cell r="AT44">
            <v>1637580</v>
          </cell>
          <cell r="AU44">
            <v>4706534</v>
          </cell>
          <cell r="AV44">
            <v>1647287</v>
          </cell>
          <cell r="AW44">
            <v>5752338</v>
          </cell>
          <cell r="AX44">
            <v>2013318</v>
          </cell>
          <cell r="AY44">
            <v>3922112</v>
          </cell>
          <cell r="AZ44">
            <v>1372739</v>
          </cell>
        </row>
        <row r="45">
          <cell r="B45" t="str">
            <v>BOCIN RUEDA DELANTERA</v>
          </cell>
          <cell r="C45">
            <v>2049259</v>
          </cell>
          <cell r="D45">
            <v>717241</v>
          </cell>
          <cell r="E45">
            <v>3511400</v>
          </cell>
          <cell r="F45">
            <v>2794159</v>
          </cell>
          <cell r="G45">
            <v>389.57045121514244</v>
          </cell>
          <cell r="H45">
            <v>717241</v>
          </cell>
          <cell r="I45">
            <v>0</v>
          </cell>
          <cell r="J45">
            <v>0</v>
          </cell>
          <cell r="K45">
            <v>1877700</v>
          </cell>
          <cell r="L45">
            <v>657195</v>
          </cell>
          <cell r="M45">
            <v>657195</v>
          </cell>
          <cell r="N45">
            <v>0</v>
          </cell>
          <cell r="O45">
            <v>0</v>
          </cell>
          <cell r="P45">
            <v>2667347.75</v>
          </cell>
          <cell r="Q45">
            <v>2010152.75</v>
          </cell>
          <cell r="R45">
            <v>305.86853977890883</v>
          </cell>
          <cell r="S45">
            <v>1877700</v>
          </cell>
          <cell r="T45">
            <v>657195</v>
          </cell>
          <cell r="U45">
            <v>2105011</v>
          </cell>
          <cell r="V45">
            <v>736754</v>
          </cell>
          <cell r="W45">
            <v>1981830</v>
          </cell>
          <cell r="X45">
            <v>693641</v>
          </cell>
          <cell r="Y45">
            <v>1707000</v>
          </cell>
          <cell r="Z45">
            <v>597450</v>
          </cell>
          <cell r="AA45">
            <v>1877700</v>
          </cell>
          <cell r="AB45">
            <v>657195</v>
          </cell>
          <cell r="AC45">
            <v>1877700</v>
          </cell>
          <cell r="AD45">
            <v>657195</v>
          </cell>
          <cell r="AE45">
            <v>1808488</v>
          </cell>
          <cell r="AF45">
            <v>632971</v>
          </cell>
          <cell r="AG45">
            <v>1707000</v>
          </cell>
          <cell r="AH45">
            <v>597450</v>
          </cell>
          <cell r="AI45">
            <v>1707000</v>
          </cell>
          <cell r="AJ45">
            <v>597450</v>
          </cell>
          <cell r="AK45">
            <v>1707000</v>
          </cell>
          <cell r="AL45">
            <v>597450</v>
          </cell>
          <cell r="AM45">
            <v>1877700</v>
          </cell>
          <cell r="AN45">
            <v>657195</v>
          </cell>
          <cell r="AO45">
            <v>1922076</v>
          </cell>
          <cell r="AP45">
            <v>672727</v>
          </cell>
          <cell r="AQ45">
            <v>2290050</v>
          </cell>
          <cell r="AR45">
            <v>801518</v>
          </cell>
          <cell r="AS45">
            <v>2290050</v>
          </cell>
          <cell r="AT45">
            <v>801518</v>
          </cell>
          <cell r="AU45">
            <v>2595390</v>
          </cell>
          <cell r="AV45">
            <v>908387</v>
          </cell>
          <cell r="AW45">
            <v>2634575</v>
          </cell>
          <cell r="AX45">
            <v>922101</v>
          </cell>
          <cell r="AY45">
            <v>2373735</v>
          </cell>
          <cell r="AZ45">
            <v>830807</v>
          </cell>
        </row>
        <row r="46">
          <cell r="B46" t="str">
            <v>BOCIN RUEDA TRASERA</v>
          </cell>
          <cell r="C46">
            <v>1971860</v>
          </cell>
          <cell r="D46">
            <v>690151</v>
          </cell>
          <cell r="E46">
            <v>3861400</v>
          </cell>
          <cell r="F46">
            <v>3171249</v>
          </cell>
          <cell r="G46">
            <v>459.50074693798894</v>
          </cell>
          <cell r="H46">
            <v>690151</v>
          </cell>
          <cell r="I46">
            <v>0</v>
          </cell>
          <cell r="J46">
            <v>0</v>
          </cell>
          <cell r="K46">
            <v>1833049</v>
          </cell>
          <cell r="L46">
            <v>641567</v>
          </cell>
          <cell r="M46">
            <v>641567</v>
          </cell>
          <cell r="N46">
            <v>0</v>
          </cell>
          <cell r="O46">
            <v>0</v>
          </cell>
          <cell r="P46">
            <v>2753950.25</v>
          </cell>
          <cell r="Q46">
            <v>2112383.25</v>
          </cell>
          <cell r="R46">
            <v>329.25372564361942</v>
          </cell>
          <cell r="S46">
            <v>1734656</v>
          </cell>
          <cell r="T46">
            <v>607130</v>
          </cell>
          <cell r="U46">
            <v>2043753</v>
          </cell>
          <cell r="V46">
            <v>715314</v>
          </cell>
          <cell r="W46">
            <v>1919500</v>
          </cell>
          <cell r="X46">
            <v>671825</v>
          </cell>
          <cell r="Y46">
            <v>1560000</v>
          </cell>
          <cell r="Z46">
            <v>546000</v>
          </cell>
          <cell r="AA46">
            <v>1716000</v>
          </cell>
          <cell r="AB46">
            <v>600600</v>
          </cell>
          <cell r="AC46">
            <v>1716000</v>
          </cell>
          <cell r="AD46">
            <v>600600</v>
          </cell>
          <cell r="AE46">
            <v>1652697</v>
          </cell>
          <cell r="AF46">
            <v>578444</v>
          </cell>
          <cell r="AG46">
            <v>1694982</v>
          </cell>
          <cell r="AH46">
            <v>593244</v>
          </cell>
          <cell r="AI46">
            <v>1560000</v>
          </cell>
          <cell r="AJ46">
            <v>546000</v>
          </cell>
          <cell r="AK46">
            <v>1712750</v>
          </cell>
          <cell r="AL46">
            <v>599463</v>
          </cell>
          <cell r="AM46">
            <v>1842790</v>
          </cell>
          <cell r="AN46">
            <v>644977</v>
          </cell>
          <cell r="AO46">
            <v>2038406</v>
          </cell>
          <cell r="AP46">
            <v>713442</v>
          </cell>
          <cell r="AQ46">
            <v>2102628</v>
          </cell>
          <cell r="AR46">
            <v>735920</v>
          </cell>
          <cell r="AS46">
            <v>2364150</v>
          </cell>
          <cell r="AT46">
            <v>827453</v>
          </cell>
          <cell r="AU46">
            <v>2523154</v>
          </cell>
          <cell r="AV46">
            <v>883104</v>
          </cell>
          <cell r="AW46">
            <v>2619518</v>
          </cell>
          <cell r="AX46">
            <v>916831</v>
          </cell>
          <cell r="AY46">
            <v>2102628</v>
          </cell>
          <cell r="AZ46">
            <v>735920</v>
          </cell>
        </row>
        <row r="47">
          <cell r="B47" t="str">
            <v>BOMBA ACEITE MOTOR</v>
          </cell>
          <cell r="C47">
            <v>1643158</v>
          </cell>
          <cell r="D47">
            <v>575105</v>
          </cell>
          <cell r="E47">
            <v>3075600</v>
          </cell>
          <cell r="F47">
            <v>2500495</v>
          </cell>
          <cell r="G47">
            <v>434.78929934533693</v>
          </cell>
          <cell r="H47">
            <v>575105</v>
          </cell>
          <cell r="I47">
            <v>0</v>
          </cell>
          <cell r="J47">
            <v>0</v>
          </cell>
          <cell r="K47">
            <v>1513600</v>
          </cell>
          <cell r="L47">
            <v>529760</v>
          </cell>
          <cell r="M47">
            <v>529760</v>
          </cell>
          <cell r="N47">
            <v>0</v>
          </cell>
          <cell r="O47">
            <v>0</v>
          </cell>
          <cell r="P47">
            <v>2248051.25</v>
          </cell>
          <cell r="Q47">
            <v>1718291.25</v>
          </cell>
          <cell r="R47">
            <v>324.35277295379041</v>
          </cell>
          <cell r="S47">
            <v>1849215</v>
          </cell>
          <cell r="T47">
            <v>647225</v>
          </cell>
          <cell r="U47">
            <v>1786660</v>
          </cell>
          <cell r="V47">
            <v>625331</v>
          </cell>
          <cell r="W47">
            <v>1686477</v>
          </cell>
          <cell r="X47">
            <v>590267</v>
          </cell>
          <cell r="Y47">
            <v>1376000</v>
          </cell>
          <cell r="Z47">
            <v>481600</v>
          </cell>
          <cell r="AA47">
            <v>1513600</v>
          </cell>
          <cell r="AB47">
            <v>529760</v>
          </cell>
          <cell r="AC47">
            <v>1513600</v>
          </cell>
          <cell r="AD47">
            <v>529760</v>
          </cell>
          <cell r="AE47">
            <v>1458440</v>
          </cell>
          <cell r="AF47">
            <v>510454</v>
          </cell>
          <cell r="AG47">
            <v>1384723</v>
          </cell>
          <cell r="AH47">
            <v>484653</v>
          </cell>
          <cell r="AI47">
            <v>1376000</v>
          </cell>
          <cell r="AJ47">
            <v>481600</v>
          </cell>
          <cell r="AK47">
            <v>1541065</v>
          </cell>
          <cell r="AL47">
            <v>539373</v>
          </cell>
          <cell r="AM47">
            <v>1563759</v>
          </cell>
          <cell r="AN47">
            <v>547316</v>
          </cell>
          <cell r="AO47">
            <v>1647732</v>
          </cell>
          <cell r="AP47">
            <v>576706</v>
          </cell>
          <cell r="AQ47">
            <v>1942500</v>
          </cell>
          <cell r="AR47">
            <v>679875</v>
          </cell>
          <cell r="AS47">
            <v>1942500</v>
          </cell>
          <cell r="AT47">
            <v>679875</v>
          </cell>
          <cell r="AU47">
            <v>2201500</v>
          </cell>
          <cell r="AV47">
            <v>770525</v>
          </cell>
          <cell r="AW47">
            <v>2140026</v>
          </cell>
          <cell r="AX47">
            <v>749009</v>
          </cell>
          <cell r="AY47">
            <v>1995149</v>
          </cell>
          <cell r="AZ47">
            <v>698302</v>
          </cell>
        </row>
        <row r="48">
          <cell r="B48" t="str">
            <v>BOMBA AGUA MOTOR</v>
          </cell>
          <cell r="C48">
            <v>2071124</v>
          </cell>
          <cell r="D48">
            <v>724893</v>
          </cell>
          <cell r="E48">
            <v>3872200</v>
          </cell>
          <cell r="F48">
            <v>3147307</v>
          </cell>
          <cell r="G48">
            <v>434.17538864356533</v>
          </cell>
          <cell r="H48">
            <v>724893</v>
          </cell>
          <cell r="I48">
            <v>0</v>
          </cell>
          <cell r="J48">
            <v>0</v>
          </cell>
          <cell r="K48">
            <v>1811712</v>
          </cell>
          <cell r="L48">
            <v>634099</v>
          </cell>
          <cell r="M48">
            <v>634099</v>
          </cell>
          <cell r="N48">
            <v>0</v>
          </cell>
          <cell r="O48">
            <v>0</v>
          </cell>
          <cell r="P48">
            <v>2810273.25</v>
          </cell>
          <cell r="Q48">
            <v>2176174.25</v>
          </cell>
          <cell r="R48">
            <v>343.19155999299795</v>
          </cell>
          <cell r="S48">
            <v>2000360</v>
          </cell>
          <cell r="T48">
            <v>700126</v>
          </cell>
          <cell r="U48">
            <v>2082531</v>
          </cell>
          <cell r="V48">
            <v>728886</v>
          </cell>
          <cell r="W48">
            <v>1958325</v>
          </cell>
          <cell r="X48">
            <v>685414</v>
          </cell>
          <cell r="Y48">
            <v>1566000</v>
          </cell>
          <cell r="Z48">
            <v>548100</v>
          </cell>
          <cell r="AA48">
            <v>1722600</v>
          </cell>
          <cell r="AB48">
            <v>602910</v>
          </cell>
          <cell r="AC48">
            <v>1722600</v>
          </cell>
          <cell r="AD48">
            <v>602910</v>
          </cell>
          <cell r="AE48">
            <v>1659605</v>
          </cell>
          <cell r="AF48">
            <v>580862</v>
          </cell>
          <cell r="AG48">
            <v>1701748</v>
          </cell>
          <cell r="AH48">
            <v>595612</v>
          </cell>
          <cell r="AI48">
            <v>1686022</v>
          </cell>
          <cell r="AJ48">
            <v>590108</v>
          </cell>
          <cell r="AK48">
            <v>1630735</v>
          </cell>
          <cell r="AL48">
            <v>570757</v>
          </cell>
          <cell r="AM48">
            <v>1959148</v>
          </cell>
          <cell r="AN48">
            <v>685702</v>
          </cell>
          <cell r="AO48">
            <v>1965158</v>
          </cell>
          <cell r="AP48">
            <v>687805</v>
          </cell>
          <cell r="AQ48">
            <v>2143046</v>
          </cell>
          <cell r="AR48">
            <v>750066</v>
          </cell>
          <cell r="AS48">
            <v>2395200</v>
          </cell>
          <cell r="AT48">
            <v>838320</v>
          </cell>
          <cell r="AU48">
            <v>2571655</v>
          </cell>
          <cell r="AV48">
            <v>900079</v>
          </cell>
          <cell r="AW48">
            <v>2629975</v>
          </cell>
          <cell r="AX48">
            <v>920491</v>
          </cell>
          <cell r="AY48">
            <v>2143046</v>
          </cell>
          <cell r="AZ48">
            <v>750066</v>
          </cell>
        </row>
        <row r="49">
          <cell r="B49" t="str">
            <v>BOMBA COMBUSTIBLE</v>
          </cell>
          <cell r="C49">
            <v>1537384</v>
          </cell>
          <cell r="D49">
            <v>538084</v>
          </cell>
          <cell r="E49">
            <v>6370000</v>
          </cell>
          <cell r="F49">
            <v>5831916</v>
          </cell>
          <cell r="G49">
            <v>1083.830033972391</v>
          </cell>
          <cell r="H49">
            <v>538084</v>
          </cell>
          <cell r="I49">
            <v>0</v>
          </cell>
          <cell r="J49">
            <v>0</v>
          </cell>
          <cell r="K49">
            <v>1369728</v>
          </cell>
          <cell r="L49">
            <v>479405</v>
          </cell>
          <cell r="M49">
            <v>479405</v>
          </cell>
          <cell r="N49">
            <v>0</v>
          </cell>
          <cell r="O49">
            <v>0</v>
          </cell>
          <cell r="P49">
            <v>3844021</v>
          </cell>
          <cell r="Q49">
            <v>3364616</v>
          </cell>
          <cell r="R49">
            <v>701.83164547720617</v>
          </cell>
          <cell r="S49">
            <v>1387771</v>
          </cell>
          <cell r="T49">
            <v>485720</v>
          </cell>
          <cell r="U49">
            <v>2442550</v>
          </cell>
          <cell r="V49">
            <v>854893</v>
          </cell>
          <cell r="W49">
            <v>2258699</v>
          </cell>
          <cell r="X49">
            <v>790545</v>
          </cell>
          <cell r="Y49">
            <v>1118000</v>
          </cell>
          <cell r="Z49">
            <v>391300</v>
          </cell>
          <cell r="AA49">
            <v>1229800</v>
          </cell>
          <cell r="AB49">
            <v>430430</v>
          </cell>
          <cell r="AC49">
            <v>1229800</v>
          </cell>
          <cell r="AD49">
            <v>430430</v>
          </cell>
          <cell r="AE49">
            <v>1184610</v>
          </cell>
          <cell r="AF49">
            <v>414614</v>
          </cell>
          <cell r="AG49">
            <v>1264250</v>
          </cell>
          <cell r="AH49">
            <v>442488</v>
          </cell>
          <cell r="AI49">
            <v>1228224</v>
          </cell>
          <cell r="AJ49">
            <v>429878</v>
          </cell>
          <cell r="AK49">
            <v>1208808</v>
          </cell>
          <cell r="AL49">
            <v>423083</v>
          </cell>
          <cell r="AM49">
            <v>1623686</v>
          </cell>
          <cell r="AN49">
            <v>568290</v>
          </cell>
          <cell r="AO49">
            <v>1577062</v>
          </cell>
          <cell r="AP49">
            <v>551972</v>
          </cell>
          <cell r="AQ49">
            <v>1677071</v>
          </cell>
          <cell r="AR49">
            <v>586975</v>
          </cell>
          <cell r="AS49">
            <v>2486726</v>
          </cell>
          <cell r="AT49">
            <v>870354</v>
          </cell>
          <cell r="AU49">
            <v>2012485</v>
          </cell>
          <cell r="AV49">
            <v>704370</v>
          </cell>
          <cell r="AW49">
            <v>1953841</v>
          </cell>
          <cell r="AX49">
            <v>683844</v>
          </cell>
          <cell r="AY49">
            <v>1677071</v>
          </cell>
          <cell r="AZ49">
            <v>586975</v>
          </cell>
        </row>
        <row r="50">
          <cell r="B50" t="str">
            <v>BOMBA DIRECCION HIDRAHULICA</v>
          </cell>
          <cell r="C50">
            <v>3584507</v>
          </cell>
          <cell r="D50">
            <v>1254577</v>
          </cell>
          <cell r="E50">
            <v>9652500</v>
          </cell>
          <cell r="F50">
            <v>8397923</v>
          </cell>
          <cell r="G50">
            <v>669.38282783758996</v>
          </cell>
          <cell r="H50">
            <v>1254577</v>
          </cell>
          <cell r="I50">
            <v>0</v>
          </cell>
          <cell r="J50">
            <v>0</v>
          </cell>
          <cell r="K50">
            <v>3030796</v>
          </cell>
          <cell r="L50">
            <v>1060779</v>
          </cell>
          <cell r="M50">
            <v>1060779</v>
          </cell>
          <cell r="N50">
            <v>0</v>
          </cell>
          <cell r="O50">
            <v>0</v>
          </cell>
          <cell r="P50">
            <v>6311519.25</v>
          </cell>
          <cell r="Q50">
            <v>5250740.25</v>
          </cell>
          <cell r="R50">
            <v>494.9890834942999</v>
          </cell>
          <cell r="S50">
            <v>3326050</v>
          </cell>
          <cell r="T50">
            <v>1164118</v>
          </cell>
          <cell r="U50">
            <v>4375497</v>
          </cell>
          <cell r="V50">
            <v>1531424</v>
          </cell>
          <cell r="W50">
            <v>4089652</v>
          </cell>
          <cell r="X50">
            <v>1431378</v>
          </cell>
          <cell r="Y50">
            <v>2688000</v>
          </cell>
          <cell r="Z50">
            <v>940800</v>
          </cell>
          <cell r="AA50">
            <v>2956800</v>
          </cell>
          <cell r="AB50">
            <v>1034880</v>
          </cell>
          <cell r="AC50">
            <v>2956800</v>
          </cell>
          <cell r="AD50">
            <v>1034880</v>
          </cell>
          <cell r="AE50">
            <v>2849208</v>
          </cell>
          <cell r="AF50">
            <v>997223</v>
          </cell>
          <cell r="AG50">
            <v>2849343</v>
          </cell>
          <cell r="AH50">
            <v>997270</v>
          </cell>
          <cell r="AI50">
            <v>2708634</v>
          </cell>
          <cell r="AJ50">
            <v>948022</v>
          </cell>
          <cell r="AK50">
            <v>3092087</v>
          </cell>
          <cell r="AL50">
            <v>1082230</v>
          </cell>
          <cell r="AM50">
            <v>3720297</v>
          </cell>
          <cell r="AN50">
            <v>1302104</v>
          </cell>
          <cell r="AO50">
            <v>3422973</v>
          </cell>
          <cell r="AP50">
            <v>1198041</v>
          </cell>
          <cell r="AQ50">
            <v>4166192</v>
          </cell>
          <cell r="AR50">
            <v>1458167</v>
          </cell>
          <cell r="AS50">
            <v>5697752</v>
          </cell>
          <cell r="AT50">
            <v>1994213</v>
          </cell>
          <cell r="AU50">
            <v>4999430</v>
          </cell>
          <cell r="AV50">
            <v>1749801</v>
          </cell>
          <cell r="AW50">
            <v>4403530</v>
          </cell>
          <cell r="AX50">
            <v>1541236</v>
          </cell>
          <cell r="AY50">
            <v>4166192</v>
          </cell>
          <cell r="AZ50">
            <v>1458167</v>
          </cell>
        </row>
        <row r="51">
          <cell r="B51" t="str">
            <v>BOMBA EMBRAGUE AUXILIAR</v>
          </cell>
          <cell r="C51">
            <v>2111763</v>
          </cell>
          <cell r="D51">
            <v>739117</v>
          </cell>
          <cell r="E51">
            <v>6293800</v>
          </cell>
          <cell r="F51">
            <v>5554683</v>
          </cell>
          <cell r="G51">
            <v>751.52959544970554</v>
          </cell>
          <cell r="H51">
            <v>739117</v>
          </cell>
          <cell r="I51">
            <v>0</v>
          </cell>
          <cell r="J51">
            <v>0</v>
          </cell>
          <cell r="K51">
            <v>1755600</v>
          </cell>
          <cell r="L51">
            <v>614460</v>
          </cell>
          <cell r="M51">
            <v>614460</v>
          </cell>
          <cell r="N51">
            <v>0</v>
          </cell>
          <cell r="O51">
            <v>0</v>
          </cell>
          <cell r="P51">
            <v>4090479.25</v>
          </cell>
          <cell r="Q51">
            <v>3476019.25</v>
          </cell>
          <cell r="R51">
            <v>565.70309702828501</v>
          </cell>
          <cell r="S51">
            <v>1901451</v>
          </cell>
          <cell r="T51">
            <v>665508</v>
          </cell>
          <cell r="U51">
            <v>2801344</v>
          </cell>
          <cell r="V51">
            <v>980470</v>
          </cell>
          <cell r="W51">
            <v>2608751</v>
          </cell>
          <cell r="X51">
            <v>913063</v>
          </cell>
          <cell r="Y51">
            <v>1596000</v>
          </cell>
          <cell r="Z51">
            <v>558600</v>
          </cell>
          <cell r="AA51">
            <v>1755600</v>
          </cell>
          <cell r="AB51">
            <v>614460</v>
          </cell>
          <cell r="AC51">
            <v>1755600</v>
          </cell>
          <cell r="AD51">
            <v>614460</v>
          </cell>
          <cell r="AE51">
            <v>1691446</v>
          </cell>
          <cell r="AF51">
            <v>592006</v>
          </cell>
          <cell r="AG51">
            <v>1687139</v>
          </cell>
          <cell r="AH51">
            <v>590499</v>
          </cell>
          <cell r="AI51">
            <v>1596000</v>
          </cell>
          <cell r="AJ51">
            <v>558600</v>
          </cell>
          <cell r="AK51">
            <v>1756424</v>
          </cell>
          <cell r="AL51">
            <v>614748</v>
          </cell>
          <cell r="AM51">
            <v>2049638</v>
          </cell>
          <cell r="AN51">
            <v>717373</v>
          </cell>
          <cell r="AO51">
            <v>2075714</v>
          </cell>
          <cell r="AP51">
            <v>726500</v>
          </cell>
          <cell r="AQ51">
            <v>2435624</v>
          </cell>
          <cell r="AR51">
            <v>852468</v>
          </cell>
          <cell r="AS51">
            <v>3139086</v>
          </cell>
          <cell r="AT51">
            <v>1098680</v>
          </cell>
          <cell r="AU51">
            <v>2922748</v>
          </cell>
          <cell r="AV51">
            <v>1022962</v>
          </cell>
          <cell r="AW51">
            <v>2607397</v>
          </cell>
          <cell r="AX51">
            <v>912589</v>
          </cell>
          <cell r="AY51">
            <v>2435624</v>
          </cell>
          <cell r="AZ51">
            <v>852468</v>
          </cell>
        </row>
        <row r="52">
          <cell r="B52" t="str">
            <v>BOMBA EMBRAGUE PRINCIPAL</v>
          </cell>
          <cell r="C52">
            <v>2234167</v>
          </cell>
          <cell r="D52">
            <v>781958</v>
          </cell>
          <cell r="E52">
            <v>6790000</v>
          </cell>
          <cell r="F52">
            <v>6008042</v>
          </cell>
          <cell r="G52">
            <v>768.33308182792427</v>
          </cell>
          <cell r="H52">
            <v>781958</v>
          </cell>
          <cell r="I52">
            <v>0</v>
          </cell>
          <cell r="J52">
            <v>0</v>
          </cell>
          <cell r="K52">
            <v>1781188</v>
          </cell>
          <cell r="L52">
            <v>623416</v>
          </cell>
          <cell r="M52">
            <v>623416</v>
          </cell>
          <cell r="N52">
            <v>0</v>
          </cell>
          <cell r="O52">
            <v>0</v>
          </cell>
          <cell r="P52">
            <v>4357989.5</v>
          </cell>
          <cell r="Q52">
            <v>3734573.5</v>
          </cell>
          <cell r="R52">
            <v>599.04999230048634</v>
          </cell>
          <cell r="S52">
            <v>1752258</v>
          </cell>
          <cell r="T52">
            <v>613290</v>
          </cell>
          <cell r="U52">
            <v>2838345</v>
          </cell>
          <cell r="V52">
            <v>993421</v>
          </cell>
          <cell r="W52">
            <v>2634259</v>
          </cell>
          <cell r="X52">
            <v>921991</v>
          </cell>
          <cell r="Y52">
            <v>1553000</v>
          </cell>
          <cell r="Z52">
            <v>543550</v>
          </cell>
          <cell r="AA52">
            <v>1708300</v>
          </cell>
          <cell r="AB52">
            <v>597905</v>
          </cell>
          <cell r="AC52">
            <v>1708300</v>
          </cell>
          <cell r="AD52">
            <v>597905</v>
          </cell>
          <cell r="AE52">
            <v>1645360</v>
          </cell>
          <cell r="AF52">
            <v>575876</v>
          </cell>
          <cell r="AG52">
            <v>1690567</v>
          </cell>
          <cell r="AH52">
            <v>591698</v>
          </cell>
          <cell r="AI52">
            <v>1553000</v>
          </cell>
          <cell r="AJ52">
            <v>543550</v>
          </cell>
          <cell r="AK52">
            <v>1660783</v>
          </cell>
          <cell r="AL52">
            <v>581274</v>
          </cell>
          <cell r="AM52">
            <v>1997331</v>
          </cell>
          <cell r="AN52">
            <v>699066</v>
          </cell>
          <cell r="AO52">
            <v>1860703</v>
          </cell>
          <cell r="AP52">
            <v>651246</v>
          </cell>
          <cell r="AQ52">
            <v>2335283</v>
          </cell>
          <cell r="AR52">
            <v>817349</v>
          </cell>
          <cell r="AS52">
            <v>3058975</v>
          </cell>
          <cell r="AT52">
            <v>1070641</v>
          </cell>
          <cell r="AU52">
            <v>2802339</v>
          </cell>
          <cell r="AV52">
            <v>980819</v>
          </cell>
          <cell r="AW52">
            <v>2612694</v>
          </cell>
          <cell r="AX52">
            <v>914443</v>
          </cell>
          <cell r="AY52">
            <v>2335283</v>
          </cell>
          <cell r="AZ52">
            <v>817349</v>
          </cell>
        </row>
        <row r="53">
          <cell r="B53" t="str">
            <v>BOMBA FRENO</v>
          </cell>
          <cell r="C53">
            <v>2777573</v>
          </cell>
          <cell r="D53">
            <v>972151</v>
          </cell>
          <cell r="E53">
            <v>4494000</v>
          </cell>
          <cell r="F53">
            <v>3521849</v>
          </cell>
          <cell r="G53">
            <v>362.27386486255739</v>
          </cell>
          <cell r="H53">
            <v>972151</v>
          </cell>
          <cell r="I53">
            <v>0</v>
          </cell>
          <cell r="J53">
            <v>0</v>
          </cell>
          <cell r="K53">
            <v>2091950</v>
          </cell>
          <cell r="L53">
            <v>732183</v>
          </cell>
          <cell r="M53">
            <v>732183</v>
          </cell>
          <cell r="N53">
            <v>0</v>
          </cell>
          <cell r="O53">
            <v>0</v>
          </cell>
          <cell r="P53">
            <v>3476725.25</v>
          </cell>
          <cell r="Q53">
            <v>2744542.25</v>
          </cell>
          <cell r="R53">
            <v>374.8437549082675</v>
          </cell>
          <cell r="S53">
            <v>2273976</v>
          </cell>
          <cell r="T53">
            <v>795892</v>
          </cell>
          <cell r="U53">
            <v>2572534</v>
          </cell>
          <cell r="V53">
            <v>900387</v>
          </cell>
          <cell r="W53">
            <v>2425771</v>
          </cell>
          <cell r="X53">
            <v>849020</v>
          </cell>
          <cell r="Y53">
            <v>1885617</v>
          </cell>
          <cell r="Z53">
            <v>659966</v>
          </cell>
          <cell r="AA53">
            <v>2041600</v>
          </cell>
          <cell r="AB53">
            <v>714560</v>
          </cell>
          <cell r="AC53">
            <v>2105432</v>
          </cell>
          <cell r="AD53">
            <v>736901</v>
          </cell>
          <cell r="AE53">
            <v>1966699</v>
          </cell>
          <cell r="AF53">
            <v>688345</v>
          </cell>
          <cell r="AG53">
            <v>1926671</v>
          </cell>
          <cell r="AH53">
            <v>674335</v>
          </cell>
          <cell r="AI53">
            <v>1856000</v>
          </cell>
          <cell r="AJ53">
            <v>649600</v>
          </cell>
          <cell r="AK53">
            <v>2096093</v>
          </cell>
          <cell r="AL53">
            <v>733633</v>
          </cell>
          <cell r="AM53">
            <v>2370560</v>
          </cell>
          <cell r="AN53">
            <v>829696</v>
          </cell>
          <cell r="AO53">
            <v>2545864</v>
          </cell>
          <cell r="AP53">
            <v>891052</v>
          </cell>
          <cell r="AQ53">
            <v>2930850</v>
          </cell>
          <cell r="AR53">
            <v>1025798</v>
          </cell>
          <cell r="AS53">
            <v>2930850</v>
          </cell>
          <cell r="AT53">
            <v>1025798</v>
          </cell>
          <cell r="AU53">
            <v>3321630</v>
          </cell>
          <cell r="AV53">
            <v>1162571</v>
          </cell>
          <cell r="AW53">
            <v>2977582</v>
          </cell>
          <cell r="AX53">
            <v>1042154</v>
          </cell>
          <cell r="AY53">
            <v>3066164</v>
          </cell>
          <cell r="AZ53">
            <v>1073157</v>
          </cell>
        </row>
        <row r="54">
          <cell r="B54" t="str">
            <v>BOMBA INYECCION COMBUSTIBLE</v>
          </cell>
          <cell r="C54">
            <v>18656000</v>
          </cell>
          <cell r="D54">
            <v>6529600</v>
          </cell>
          <cell r="E54">
            <v>44100000</v>
          </cell>
          <cell r="F54">
            <v>37570400</v>
          </cell>
          <cell r="G54">
            <v>575.3859348198971</v>
          </cell>
          <cell r="H54">
            <v>6529600</v>
          </cell>
          <cell r="I54">
            <v>0</v>
          </cell>
          <cell r="J54">
            <v>0</v>
          </cell>
          <cell r="K54">
            <v>23060136</v>
          </cell>
          <cell r="L54">
            <v>8071048</v>
          </cell>
          <cell r="M54">
            <v>8071048</v>
          </cell>
          <cell r="N54">
            <v>0</v>
          </cell>
          <cell r="O54">
            <v>0</v>
          </cell>
          <cell r="P54">
            <v>26627400</v>
          </cell>
          <cell r="Q54">
            <v>18556352</v>
          </cell>
          <cell r="R54">
            <v>229.91254667299711</v>
          </cell>
          <cell r="S54">
            <v>18656000</v>
          </cell>
          <cell r="T54">
            <v>6529600</v>
          </cell>
          <cell r="U54">
            <v>17618667</v>
          </cell>
          <cell r="V54">
            <v>6166533</v>
          </cell>
          <cell r="W54">
            <v>15853333</v>
          </cell>
          <cell r="X54">
            <v>5548667</v>
          </cell>
          <cell r="Y54">
            <v>16960000</v>
          </cell>
          <cell r="Z54">
            <v>5936000</v>
          </cell>
          <cell r="AA54">
            <v>18656000</v>
          </cell>
          <cell r="AB54">
            <v>6529600</v>
          </cell>
          <cell r="AC54">
            <v>18656000</v>
          </cell>
          <cell r="AD54">
            <v>6529600</v>
          </cell>
          <cell r="AE54">
            <v>17977600</v>
          </cell>
          <cell r="AF54">
            <v>6292160</v>
          </cell>
          <cell r="AG54">
            <v>16960000</v>
          </cell>
          <cell r="AH54">
            <v>5936000</v>
          </cell>
          <cell r="AI54">
            <v>16960000</v>
          </cell>
          <cell r="AJ54">
            <v>5936000</v>
          </cell>
          <cell r="AK54">
            <v>19749546</v>
          </cell>
          <cell r="AL54">
            <v>6912341</v>
          </cell>
          <cell r="AM54">
            <v>20233191</v>
          </cell>
          <cell r="AN54">
            <v>7081617</v>
          </cell>
          <cell r="AO54">
            <v>21278276</v>
          </cell>
          <cell r="AP54">
            <v>7447397</v>
          </cell>
          <cell r="AQ54">
            <v>16960000</v>
          </cell>
          <cell r="AR54">
            <v>5936000</v>
          </cell>
          <cell r="AS54">
            <v>27000000</v>
          </cell>
          <cell r="AT54">
            <v>9450000</v>
          </cell>
          <cell r="AU54">
            <v>18656000</v>
          </cell>
          <cell r="AV54">
            <v>6529600</v>
          </cell>
          <cell r="AW54">
            <v>16960000</v>
          </cell>
          <cell r="AX54">
            <v>5936000</v>
          </cell>
          <cell r="AY54">
            <v>16960000</v>
          </cell>
          <cell r="AZ54">
            <v>5936000</v>
          </cell>
        </row>
        <row r="55">
          <cell r="B55" t="str">
            <v>BOMBILLO 1 FILAMENTO</v>
          </cell>
          <cell r="C55">
            <v>33393</v>
          </cell>
          <cell r="D55">
            <v>11688</v>
          </cell>
          <cell r="E55">
            <v>59800</v>
          </cell>
          <cell r="F55">
            <v>48112</v>
          </cell>
          <cell r="G55">
            <v>411.6358658453114</v>
          </cell>
          <cell r="H55">
            <v>11688</v>
          </cell>
          <cell r="I55">
            <v>0</v>
          </cell>
          <cell r="J55">
            <v>0</v>
          </cell>
          <cell r="K55">
            <v>30560</v>
          </cell>
          <cell r="L55">
            <v>10696</v>
          </cell>
          <cell r="M55">
            <v>10696</v>
          </cell>
          <cell r="N55">
            <v>0</v>
          </cell>
          <cell r="O55">
            <v>0</v>
          </cell>
          <cell r="P55">
            <v>44872</v>
          </cell>
          <cell r="Q55">
            <v>34176</v>
          </cell>
          <cell r="R55">
            <v>319.52131637995512</v>
          </cell>
          <cell r="S55">
            <v>31494</v>
          </cell>
          <cell r="T55">
            <v>11023</v>
          </cell>
          <cell r="U55">
            <v>34300</v>
          </cell>
          <cell r="V55">
            <v>12005</v>
          </cell>
          <cell r="W55">
            <v>32275</v>
          </cell>
          <cell r="X55">
            <v>11296</v>
          </cell>
          <cell r="Y55">
            <v>26000</v>
          </cell>
          <cell r="Z55">
            <v>9100</v>
          </cell>
          <cell r="AA55">
            <v>28600</v>
          </cell>
          <cell r="AB55">
            <v>10010</v>
          </cell>
          <cell r="AC55">
            <v>28600</v>
          </cell>
          <cell r="AD55">
            <v>10010</v>
          </cell>
          <cell r="AE55">
            <v>27219</v>
          </cell>
          <cell r="AF55">
            <v>9527</v>
          </cell>
          <cell r="AG55">
            <v>29035</v>
          </cell>
          <cell r="AH55">
            <v>10162</v>
          </cell>
          <cell r="AI55">
            <v>26000</v>
          </cell>
          <cell r="AJ55">
            <v>9100</v>
          </cell>
          <cell r="AK55">
            <v>26776</v>
          </cell>
          <cell r="AL55">
            <v>9372</v>
          </cell>
          <cell r="AM55">
            <v>31291</v>
          </cell>
          <cell r="AN55">
            <v>10952</v>
          </cell>
          <cell r="AO55">
            <v>33253</v>
          </cell>
          <cell r="AP55">
            <v>11639</v>
          </cell>
          <cell r="AQ55">
            <v>38052</v>
          </cell>
          <cell r="AR55">
            <v>13318</v>
          </cell>
          <cell r="AS55">
            <v>39000</v>
          </cell>
          <cell r="AT55">
            <v>13650</v>
          </cell>
          <cell r="AU55">
            <v>44200</v>
          </cell>
          <cell r="AV55">
            <v>15470</v>
          </cell>
          <cell r="AW55">
            <v>44872</v>
          </cell>
          <cell r="AX55">
            <v>15705</v>
          </cell>
          <cell r="AY55">
            <v>38052</v>
          </cell>
          <cell r="AZ55">
            <v>13318</v>
          </cell>
        </row>
        <row r="56">
          <cell r="B56" t="str">
            <v>BOMBILLO 2 FILAMENTOS</v>
          </cell>
          <cell r="C56">
            <v>34114</v>
          </cell>
          <cell r="D56">
            <v>11940</v>
          </cell>
          <cell r="E56">
            <v>66200</v>
          </cell>
          <cell r="F56">
            <v>54260</v>
          </cell>
          <cell r="G56">
            <v>454.43886097152432</v>
          </cell>
          <cell r="H56">
            <v>11940</v>
          </cell>
          <cell r="I56">
            <v>0</v>
          </cell>
          <cell r="J56">
            <v>0</v>
          </cell>
          <cell r="K56">
            <v>30368</v>
          </cell>
          <cell r="L56">
            <v>10629</v>
          </cell>
          <cell r="M56">
            <v>10629</v>
          </cell>
          <cell r="N56">
            <v>0</v>
          </cell>
          <cell r="O56">
            <v>0</v>
          </cell>
          <cell r="P56">
            <v>47410</v>
          </cell>
          <cell r="Q56">
            <v>36781</v>
          </cell>
          <cell r="R56">
            <v>346.04384231818608</v>
          </cell>
          <cell r="S56">
            <v>31201</v>
          </cell>
          <cell r="T56">
            <v>10920</v>
          </cell>
          <cell r="U56">
            <v>35022</v>
          </cell>
          <cell r="V56">
            <v>12258</v>
          </cell>
          <cell r="W56">
            <v>32995</v>
          </cell>
          <cell r="X56">
            <v>11548</v>
          </cell>
          <cell r="Y56">
            <v>25000</v>
          </cell>
          <cell r="Z56">
            <v>8750</v>
          </cell>
          <cell r="AA56">
            <v>27500</v>
          </cell>
          <cell r="AB56">
            <v>9625</v>
          </cell>
          <cell r="AC56">
            <v>27500</v>
          </cell>
          <cell r="AD56">
            <v>9625</v>
          </cell>
          <cell r="AE56">
            <v>25550</v>
          </cell>
          <cell r="AF56">
            <v>8943</v>
          </cell>
          <cell r="AG56">
            <v>28531</v>
          </cell>
          <cell r="AH56">
            <v>9986</v>
          </cell>
          <cell r="AI56">
            <v>25000</v>
          </cell>
          <cell r="AJ56">
            <v>8750</v>
          </cell>
          <cell r="AK56">
            <v>26953</v>
          </cell>
          <cell r="AL56">
            <v>9434</v>
          </cell>
          <cell r="AM56">
            <v>33259</v>
          </cell>
          <cell r="AN56">
            <v>11641</v>
          </cell>
          <cell r="AO56">
            <v>31848</v>
          </cell>
          <cell r="AP56">
            <v>11147</v>
          </cell>
          <cell r="AQ56">
            <v>38612</v>
          </cell>
          <cell r="AR56">
            <v>13514</v>
          </cell>
          <cell r="AS56">
            <v>40500</v>
          </cell>
          <cell r="AT56">
            <v>14175</v>
          </cell>
          <cell r="AU56">
            <v>45900</v>
          </cell>
          <cell r="AV56">
            <v>16065</v>
          </cell>
          <cell r="AW56">
            <v>44093</v>
          </cell>
          <cell r="AX56">
            <v>15433</v>
          </cell>
          <cell r="AY56">
            <v>38612</v>
          </cell>
          <cell r="AZ56">
            <v>13514</v>
          </cell>
        </row>
        <row r="57">
          <cell r="B57" t="str">
            <v>BOMBILLO COCUYO</v>
          </cell>
          <cell r="C57">
            <v>31296</v>
          </cell>
          <cell r="D57">
            <v>10954</v>
          </cell>
          <cell r="E57">
            <v>59200</v>
          </cell>
          <cell r="F57">
            <v>48246</v>
          </cell>
          <cell r="G57">
            <v>440.4418477268577</v>
          </cell>
          <cell r="H57">
            <v>10954</v>
          </cell>
          <cell r="I57">
            <v>0</v>
          </cell>
          <cell r="J57">
            <v>0</v>
          </cell>
          <cell r="K57">
            <v>29144</v>
          </cell>
          <cell r="L57">
            <v>10200</v>
          </cell>
          <cell r="M57">
            <v>10200</v>
          </cell>
          <cell r="N57">
            <v>0</v>
          </cell>
          <cell r="O57">
            <v>0</v>
          </cell>
          <cell r="P57">
            <v>43038.5</v>
          </cell>
          <cell r="Q57">
            <v>32838.5</v>
          </cell>
          <cell r="R57">
            <v>321.94607843137254</v>
          </cell>
          <cell r="S57">
            <v>30530</v>
          </cell>
          <cell r="T57">
            <v>10686</v>
          </cell>
          <cell r="U57">
            <v>33540</v>
          </cell>
          <cell r="V57">
            <v>11739</v>
          </cell>
          <cell r="W57">
            <v>31698</v>
          </cell>
          <cell r="X57">
            <v>11094</v>
          </cell>
          <cell r="Y57">
            <v>25043</v>
          </cell>
          <cell r="Z57">
            <v>8765</v>
          </cell>
          <cell r="AA57">
            <v>27500</v>
          </cell>
          <cell r="AB57">
            <v>9625</v>
          </cell>
          <cell r="AC57">
            <v>27500</v>
          </cell>
          <cell r="AD57">
            <v>9625</v>
          </cell>
          <cell r="AE57">
            <v>26197</v>
          </cell>
          <cell r="AF57">
            <v>9169</v>
          </cell>
          <cell r="AG57">
            <v>26650</v>
          </cell>
          <cell r="AH57">
            <v>9328</v>
          </cell>
          <cell r="AI57">
            <v>25487</v>
          </cell>
          <cell r="AJ57">
            <v>8920</v>
          </cell>
          <cell r="AK57">
            <v>25958</v>
          </cell>
          <cell r="AL57">
            <v>9085</v>
          </cell>
          <cell r="AM57">
            <v>30443</v>
          </cell>
          <cell r="AN57">
            <v>10655</v>
          </cell>
          <cell r="AO57">
            <v>30481</v>
          </cell>
          <cell r="AP57">
            <v>10668</v>
          </cell>
          <cell r="AQ57">
            <v>36600</v>
          </cell>
          <cell r="AR57">
            <v>12810</v>
          </cell>
          <cell r="AS57">
            <v>36600</v>
          </cell>
          <cell r="AT57">
            <v>12810</v>
          </cell>
          <cell r="AU57">
            <v>41480</v>
          </cell>
          <cell r="AV57">
            <v>14518</v>
          </cell>
          <cell r="AW57">
            <v>41186</v>
          </cell>
          <cell r="AX57">
            <v>14415</v>
          </cell>
          <cell r="AY57">
            <v>38672</v>
          </cell>
          <cell r="AZ57">
            <v>13535</v>
          </cell>
        </row>
        <row r="58">
          <cell r="B58" t="str">
            <v>BOMBILLO DIRECCIONAL</v>
          </cell>
          <cell r="C58">
            <v>80890</v>
          </cell>
          <cell r="D58">
            <v>28312</v>
          </cell>
          <cell r="E58">
            <v>154100</v>
          </cell>
          <cell r="F58">
            <v>125788</v>
          </cell>
          <cell r="G58">
            <v>444.29217293020622</v>
          </cell>
          <cell r="H58">
            <v>28312</v>
          </cell>
          <cell r="I58">
            <v>0</v>
          </cell>
          <cell r="J58">
            <v>0</v>
          </cell>
          <cell r="K58">
            <v>73744</v>
          </cell>
          <cell r="L58">
            <v>25810</v>
          </cell>
          <cell r="M58">
            <v>25810</v>
          </cell>
          <cell r="N58">
            <v>0</v>
          </cell>
          <cell r="O58">
            <v>0</v>
          </cell>
          <cell r="P58">
            <v>110915.5</v>
          </cell>
          <cell r="Q58">
            <v>85105.5</v>
          </cell>
          <cell r="R58">
            <v>329.7384734598993</v>
          </cell>
          <cell r="S58">
            <v>71784</v>
          </cell>
          <cell r="T58">
            <v>25124</v>
          </cell>
          <cell r="U58">
            <v>81690</v>
          </cell>
          <cell r="V58">
            <v>28592</v>
          </cell>
          <cell r="W58">
            <v>76873</v>
          </cell>
          <cell r="X58">
            <v>26906</v>
          </cell>
          <cell r="Y58">
            <v>60000</v>
          </cell>
          <cell r="Z58">
            <v>21000</v>
          </cell>
          <cell r="AA58">
            <v>66000</v>
          </cell>
          <cell r="AB58">
            <v>23100</v>
          </cell>
          <cell r="AC58">
            <v>66000</v>
          </cell>
          <cell r="AD58">
            <v>23100</v>
          </cell>
          <cell r="AE58">
            <v>63285</v>
          </cell>
          <cell r="AF58">
            <v>22150</v>
          </cell>
          <cell r="AG58">
            <v>76524</v>
          </cell>
          <cell r="AH58">
            <v>26783</v>
          </cell>
          <cell r="AI58">
            <v>63609</v>
          </cell>
          <cell r="AJ58">
            <v>22263</v>
          </cell>
          <cell r="AK58">
            <v>63543</v>
          </cell>
          <cell r="AL58">
            <v>22240</v>
          </cell>
          <cell r="AM58">
            <v>76925</v>
          </cell>
          <cell r="AN58">
            <v>26924</v>
          </cell>
          <cell r="AO58">
            <v>79820</v>
          </cell>
          <cell r="AP58">
            <v>27937</v>
          </cell>
          <cell r="AQ58">
            <v>91434</v>
          </cell>
          <cell r="AR58">
            <v>32002</v>
          </cell>
          <cell r="AS58">
            <v>94350</v>
          </cell>
          <cell r="AT58">
            <v>33023</v>
          </cell>
          <cell r="AU58">
            <v>106930</v>
          </cell>
          <cell r="AV58">
            <v>37426</v>
          </cell>
          <cell r="AW58">
            <v>118264</v>
          </cell>
          <cell r="AX58">
            <v>41392</v>
          </cell>
          <cell r="AY58">
            <v>91434</v>
          </cell>
          <cell r="AZ58">
            <v>32002</v>
          </cell>
        </row>
        <row r="59">
          <cell r="B59" t="str">
            <v>BOMBILLO EXPLORADORA</v>
          </cell>
          <cell r="C59">
            <v>84928</v>
          </cell>
          <cell r="D59">
            <v>29725</v>
          </cell>
          <cell r="E59">
            <v>153900</v>
          </cell>
          <cell r="F59">
            <v>124175</v>
          </cell>
          <cell r="G59">
            <v>417.74600504625738</v>
          </cell>
          <cell r="H59">
            <v>29725</v>
          </cell>
          <cell r="I59">
            <v>0</v>
          </cell>
          <cell r="J59">
            <v>0</v>
          </cell>
          <cell r="K59">
            <v>70831</v>
          </cell>
          <cell r="L59">
            <v>24791</v>
          </cell>
          <cell r="M59">
            <v>24791</v>
          </cell>
          <cell r="N59">
            <v>0</v>
          </cell>
          <cell r="O59">
            <v>0</v>
          </cell>
          <cell r="P59">
            <v>113656.25</v>
          </cell>
          <cell r="Q59">
            <v>88865.25</v>
          </cell>
          <cell r="R59">
            <v>358.45770642571904</v>
          </cell>
          <cell r="S59">
            <v>73883</v>
          </cell>
          <cell r="T59">
            <v>25859</v>
          </cell>
          <cell r="U59">
            <v>84932</v>
          </cell>
          <cell r="V59">
            <v>29726</v>
          </cell>
          <cell r="W59">
            <v>80247</v>
          </cell>
          <cell r="X59">
            <v>28086</v>
          </cell>
          <cell r="Y59">
            <v>58000</v>
          </cell>
          <cell r="Z59">
            <v>20300</v>
          </cell>
          <cell r="AA59">
            <v>64232</v>
          </cell>
          <cell r="AB59">
            <v>22481</v>
          </cell>
          <cell r="AC59">
            <v>63800</v>
          </cell>
          <cell r="AD59">
            <v>22330</v>
          </cell>
          <cell r="AE59">
            <v>61369</v>
          </cell>
          <cell r="AF59">
            <v>21479</v>
          </cell>
          <cell r="AG59">
            <v>74786</v>
          </cell>
          <cell r="AH59">
            <v>26175</v>
          </cell>
          <cell r="AI59">
            <v>61811</v>
          </cell>
          <cell r="AJ59">
            <v>21634</v>
          </cell>
          <cell r="AK59">
            <v>64543</v>
          </cell>
          <cell r="AL59">
            <v>22590</v>
          </cell>
          <cell r="AM59">
            <v>88517</v>
          </cell>
          <cell r="AN59">
            <v>30981</v>
          </cell>
          <cell r="AO59">
            <v>80672</v>
          </cell>
          <cell r="AP59">
            <v>28235</v>
          </cell>
          <cell r="AQ59">
            <v>88827</v>
          </cell>
          <cell r="AR59">
            <v>31089</v>
          </cell>
          <cell r="AS59">
            <v>97200</v>
          </cell>
          <cell r="AT59">
            <v>34020</v>
          </cell>
          <cell r="AU59">
            <v>106592</v>
          </cell>
          <cell r="AV59">
            <v>37307</v>
          </cell>
          <cell r="AW59">
            <v>115578</v>
          </cell>
          <cell r="AX59">
            <v>40452</v>
          </cell>
          <cell r="AY59">
            <v>88827</v>
          </cell>
          <cell r="AZ59">
            <v>31089</v>
          </cell>
        </row>
        <row r="60">
          <cell r="B60" t="str">
            <v>BOMBILLO FAROLA ALTA</v>
          </cell>
          <cell r="C60">
            <v>167509</v>
          </cell>
          <cell r="D60">
            <v>58628</v>
          </cell>
          <cell r="E60">
            <v>305800</v>
          </cell>
          <cell r="F60">
            <v>247172</v>
          </cell>
          <cell r="G60">
            <v>421.59377771713179</v>
          </cell>
          <cell r="H60">
            <v>58628</v>
          </cell>
          <cell r="I60">
            <v>0</v>
          </cell>
          <cell r="J60">
            <v>0</v>
          </cell>
          <cell r="K60">
            <v>143977</v>
          </cell>
          <cell r="L60">
            <v>50392</v>
          </cell>
          <cell r="M60">
            <v>50392</v>
          </cell>
          <cell r="N60">
            <v>0</v>
          </cell>
          <cell r="O60">
            <v>0</v>
          </cell>
          <cell r="P60">
            <v>224482</v>
          </cell>
          <cell r="Q60">
            <v>174090</v>
          </cell>
          <cell r="R60">
            <v>345.47150341324021</v>
          </cell>
          <cell r="S60">
            <v>140953</v>
          </cell>
          <cell r="T60">
            <v>49334</v>
          </cell>
          <cell r="U60">
            <v>167919</v>
          </cell>
          <cell r="V60">
            <v>58772</v>
          </cell>
          <cell r="W60">
            <v>158246</v>
          </cell>
          <cell r="X60">
            <v>55386</v>
          </cell>
          <cell r="Y60">
            <v>123000</v>
          </cell>
          <cell r="Z60">
            <v>43050</v>
          </cell>
          <cell r="AA60">
            <v>140477</v>
          </cell>
          <cell r="AB60">
            <v>49167</v>
          </cell>
          <cell r="AC60">
            <v>135300</v>
          </cell>
          <cell r="AD60">
            <v>47355</v>
          </cell>
          <cell r="AE60">
            <v>129745</v>
          </cell>
          <cell r="AF60">
            <v>45411</v>
          </cell>
          <cell r="AG60">
            <v>137499</v>
          </cell>
          <cell r="AH60">
            <v>48125</v>
          </cell>
          <cell r="AI60">
            <v>123000</v>
          </cell>
          <cell r="AJ60">
            <v>43050</v>
          </cell>
          <cell r="AK60">
            <v>132750</v>
          </cell>
          <cell r="AL60">
            <v>46463</v>
          </cell>
          <cell r="AM60">
            <v>171848</v>
          </cell>
          <cell r="AN60">
            <v>60147</v>
          </cell>
          <cell r="AO60">
            <v>174314</v>
          </cell>
          <cell r="AP60">
            <v>61010</v>
          </cell>
          <cell r="AQ60">
            <v>171540</v>
          </cell>
          <cell r="AR60">
            <v>60039</v>
          </cell>
          <cell r="AS60">
            <v>191100</v>
          </cell>
          <cell r="AT60">
            <v>66885</v>
          </cell>
          <cell r="AU60">
            <v>205848</v>
          </cell>
          <cell r="AV60">
            <v>72047</v>
          </cell>
          <cell r="AW60">
            <v>212498</v>
          </cell>
          <cell r="AX60">
            <v>74374</v>
          </cell>
          <cell r="AY60">
            <v>171540</v>
          </cell>
          <cell r="AZ60">
            <v>60039</v>
          </cell>
        </row>
        <row r="61">
          <cell r="B61" t="str">
            <v>BOMBILLO FAROLA MEDIA</v>
          </cell>
          <cell r="C61">
            <v>159375</v>
          </cell>
          <cell r="D61">
            <v>55781</v>
          </cell>
          <cell r="E61">
            <v>300700</v>
          </cell>
          <cell r="F61">
            <v>244919</v>
          </cell>
          <cell r="G61">
            <v>439.07244402215804</v>
          </cell>
          <cell r="H61">
            <v>55781</v>
          </cell>
          <cell r="I61">
            <v>0</v>
          </cell>
          <cell r="J61">
            <v>0</v>
          </cell>
          <cell r="K61">
            <v>140448</v>
          </cell>
          <cell r="L61">
            <v>49157</v>
          </cell>
          <cell r="M61">
            <v>49157</v>
          </cell>
          <cell r="N61">
            <v>0</v>
          </cell>
          <cell r="O61">
            <v>0</v>
          </cell>
          <cell r="P61">
            <v>216057.75</v>
          </cell>
          <cell r="Q61">
            <v>166900.75</v>
          </cell>
          <cell r="R61">
            <v>339.52590678845331</v>
          </cell>
          <cell r="S61">
            <v>140301</v>
          </cell>
          <cell r="T61">
            <v>49105</v>
          </cell>
          <cell r="U61">
            <v>156742</v>
          </cell>
          <cell r="V61">
            <v>54860</v>
          </cell>
          <cell r="W61">
            <v>147827</v>
          </cell>
          <cell r="X61">
            <v>51739</v>
          </cell>
          <cell r="Y61">
            <v>114949</v>
          </cell>
          <cell r="Z61">
            <v>40232</v>
          </cell>
          <cell r="AA61">
            <v>132201</v>
          </cell>
          <cell r="AB61">
            <v>46270</v>
          </cell>
          <cell r="AC61">
            <v>118800</v>
          </cell>
          <cell r="AD61">
            <v>41580</v>
          </cell>
          <cell r="AE61">
            <v>113615</v>
          </cell>
          <cell r="AF61">
            <v>39765</v>
          </cell>
          <cell r="AG61">
            <v>131570</v>
          </cell>
          <cell r="AH61">
            <v>46050</v>
          </cell>
          <cell r="AI61">
            <v>115194</v>
          </cell>
          <cell r="AJ61">
            <v>40318</v>
          </cell>
          <cell r="AK61">
            <v>129570</v>
          </cell>
          <cell r="AL61">
            <v>45350</v>
          </cell>
          <cell r="AM61">
            <v>154441</v>
          </cell>
          <cell r="AN61">
            <v>54054</v>
          </cell>
          <cell r="AO61">
            <v>181567</v>
          </cell>
          <cell r="AP61">
            <v>63548</v>
          </cell>
          <cell r="AQ61">
            <v>170732</v>
          </cell>
          <cell r="AR61">
            <v>59756</v>
          </cell>
          <cell r="AS61">
            <v>182250</v>
          </cell>
          <cell r="AT61">
            <v>63788</v>
          </cell>
          <cell r="AU61">
            <v>204878</v>
          </cell>
          <cell r="AV61">
            <v>71707</v>
          </cell>
          <cell r="AW61">
            <v>203335</v>
          </cell>
          <cell r="AX61">
            <v>71167</v>
          </cell>
          <cell r="AY61">
            <v>170732</v>
          </cell>
          <cell r="AZ61">
            <v>59756</v>
          </cell>
        </row>
        <row r="62">
          <cell r="B62" t="str">
            <v>BOMBILLO LUZ PLACA</v>
          </cell>
          <cell r="C62">
            <v>105753</v>
          </cell>
          <cell r="D62">
            <v>37014</v>
          </cell>
          <cell r="E62">
            <v>193800</v>
          </cell>
          <cell r="F62">
            <v>156786</v>
          </cell>
          <cell r="G62">
            <v>423.5856702869184</v>
          </cell>
          <cell r="H62">
            <v>37014</v>
          </cell>
          <cell r="I62">
            <v>0</v>
          </cell>
          <cell r="J62">
            <v>0</v>
          </cell>
          <cell r="K62">
            <v>91287</v>
          </cell>
          <cell r="L62">
            <v>31950</v>
          </cell>
          <cell r="M62">
            <v>31950</v>
          </cell>
          <cell r="N62">
            <v>0</v>
          </cell>
          <cell r="O62">
            <v>0</v>
          </cell>
          <cell r="P62">
            <v>141641</v>
          </cell>
          <cell r="Q62">
            <v>109691</v>
          </cell>
          <cell r="R62">
            <v>343.32081377151803</v>
          </cell>
          <cell r="S62">
            <v>95479</v>
          </cell>
          <cell r="T62">
            <v>33418</v>
          </cell>
          <cell r="U62">
            <v>106869</v>
          </cell>
          <cell r="V62">
            <v>37404</v>
          </cell>
          <cell r="W62">
            <v>100684</v>
          </cell>
          <cell r="X62">
            <v>35239</v>
          </cell>
          <cell r="Y62">
            <v>81000</v>
          </cell>
          <cell r="Z62">
            <v>28350</v>
          </cell>
          <cell r="AA62">
            <v>89100</v>
          </cell>
          <cell r="AB62">
            <v>31185</v>
          </cell>
          <cell r="AC62">
            <v>89100</v>
          </cell>
          <cell r="AD62">
            <v>31185</v>
          </cell>
          <cell r="AE62">
            <v>85247</v>
          </cell>
          <cell r="AF62">
            <v>29836</v>
          </cell>
          <cell r="AG62">
            <v>83872</v>
          </cell>
          <cell r="AH62">
            <v>29355</v>
          </cell>
          <cell r="AI62">
            <v>82830</v>
          </cell>
          <cell r="AJ62">
            <v>28991</v>
          </cell>
          <cell r="AK62">
            <v>103722</v>
          </cell>
          <cell r="AL62">
            <v>36303</v>
          </cell>
          <cell r="AM62">
            <v>95712</v>
          </cell>
          <cell r="AN62">
            <v>33499</v>
          </cell>
          <cell r="AO62">
            <v>113918</v>
          </cell>
          <cell r="AP62">
            <v>39871</v>
          </cell>
          <cell r="AQ62">
            <v>119850</v>
          </cell>
          <cell r="AR62">
            <v>41948</v>
          </cell>
          <cell r="AS62">
            <v>119850</v>
          </cell>
          <cell r="AT62">
            <v>41948</v>
          </cell>
          <cell r="AU62">
            <v>135830</v>
          </cell>
          <cell r="AV62">
            <v>47541</v>
          </cell>
          <cell r="AW62">
            <v>129620</v>
          </cell>
          <cell r="AX62">
            <v>45367</v>
          </cell>
          <cell r="AY62">
            <v>123768</v>
          </cell>
          <cell r="AZ62">
            <v>43319</v>
          </cell>
        </row>
        <row r="63">
          <cell r="B63" t="str">
            <v>BOMBILLO REVERSA</v>
          </cell>
          <cell r="C63">
            <v>106283</v>
          </cell>
          <cell r="D63">
            <v>37199</v>
          </cell>
          <cell r="E63">
            <v>190700</v>
          </cell>
          <cell r="F63">
            <v>153501</v>
          </cell>
          <cell r="G63">
            <v>412.64818946745879</v>
          </cell>
          <cell r="H63">
            <v>37199</v>
          </cell>
          <cell r="I63">
            <v>0</v>
          </cell>
          <cell r="J63">
            <v>0</v>
          </cell>
          <cell r="K63">
            <v>95943</v>
          </cell>
          <cell r="L63">
            <v>33580</v>
          </cell>
          <cell r="M63">
            <v>33580</v>
          </cell>
          <cell r="N63">
            <v>0</v>
          </cell>
          <cell r="O63">
            <v>0</v>
          </cell>
          <cell r="P63">
            <v>141412.25</v>
          </cell>
          <cell r="Q63">
            <v>107832.25</v>
          </cell>
          <cell r="R63">
            <v>321.12045860631326</v>
          </cell>
          <cell r="S63">
            <v>106894</v>
          </cell>
          <cell r="T63">
            <v>37413</v>
          </cell>
          <cell r="U63">
            <v>109933</v>
          </cell>
          <cell r="V63">
            <v>38477</v>
          </cell>
          <cell r="W63">
            <v>104092</v>
          </cell>
          <cell r="X63">
            <v>36432</v>
          </cell>
          <cell r="Y63">
            <v>82968</v>
          </cell>
          <cell r="Z63">
            <v>29039</v>
          </cell>
          <cell r="AA63">
            <v>85800</v>
          </cell>
          <cell r="AB63">
            <v>30030</v>
          </cell>
          <cell r="AC63">
            <v>92920</v>
          </cell>
          <cell r="AD63">
            <v>32522</v>
          </cell>
          <cell r="AE63">
            <v>81754</v>
          </cell>
          <cell r="AF63">
            <v>28614</v>
          </cell>
          <cell r="AG63">
            <v>88702</v>
          </cell>
          <cell r="AH63">
            <v>31046</v>
          </cell>
          <cell r="AI63">
            <v>85295</v>
          </cell>
          <cell r="AJ63">
            <v>29853</v>
          </cell>
          <cell r="AK63">
            <v>100828</v>
          </cell>
          <cell r="AL63">
            <v>35290</v>
          </cell>
          <cell r="AM63">
            <v>93294</v>
          </cell>
          <cell r="AN63">
            <v>32653</v>
          </cell>
          <cell r="AO63">
            <v>106370</v>
          </cell>
          <cell r="AP63">
            <v>37230</v>
          </cell>
          <cell r="AQ63">
            <v>120450</v>
          </cell>
          <cell r="AR63">
            <v>42158</v>
          </cell>
          <cell r="AS63">
            <v>120450</v>
          </cell>
          <cell r="AT63">
            <v>42158</v>
          </cell>
          <cell r="AU63">
            <v>136510</v>
          </cell>
          <cell r="AV63">
            <v>47779</v>
          </cell>
          <cell r="AW63">
            <v>137085</v>
          </cell>
          <cell r="AX63">
            <v>47980</v>
          </cell>
          <cell r="AY63">
            <v>135321</v>
          </cell>
          <cell r="AZ63">
            <v>47362</v>
          </cell>
        </row>
        <row r="64">
          <cell r="B64" t="str">
            <v xml:space="preserve">BOMBILLO STOP </v>
          </cell>
          <cell r="C64">
            <v>30604</v>
          </cell>
          <cell r="D64">
            <v>10711</v>
          </cell>
          <cell r="E64">
            <v>55900</v>
          </cell>
          <cell r="F64">
            <v>45189</v>
          </cell>
          <cell r="G64">
            <v>421.89338063672858</v>
          </cell>
          <cell r="H64">
            <v>10711</v>
          </cell>
          <cell r="I64">
            <v>0</v>
          </cell>
          <cell r="J64">
            <v>0</v>
          </cell>
          <cell r="K64">
            <v>28600</v>
          </cell>
          <cell r="L64">
            <v>10010</v>
          </cell>
          <cell r="M64">
            <v>10010</v>
          </cell>
          <cell r="N64">
            <v>0</v>
          </cell>
          <cell r="O64">
            <v>0</v>
          </cell>
          <cell r="P64">
            <v>41215.25</v>
          </cell>
          <cell r="Q64">
            <v>31205.25</v>
          </cell>
          <cell r="R64">
            <v>311.74075924075925</v>
          </cell>
          <cell r="S64">
            <v>28600</v>
          </cell>
          <cell r="T64">
            <v>10010</v>
          </cell>
          <cell r="U64">
            <v>32492</v>
          </cell>
          <cell r="V64">
            <v>11372</v>
          </cell>
          <cell r="W64">
            <v>30640</v>
          </cell>
          <cell r="X64">
            <v>10724</v>
          </cell>
          <cell r="Y64">
            <v>26000</v>
          </cell>
          <cell r="Z64">
            <v>9100</v>
          </cell>
          <cell r="AA64">
            <v>28600</v>
          </cell>
          <cell r="AB64">
            <v>10010</v>
          </cell>
          <cell r="AC64">
            <v>28600</v>
          </cell>
          <cell r="AD64">
            <v>10010</v>
          </cell>
          <cell r="AE64">
            <v>26727</v>
          </cell>
          <cell r="AF64">
            <v>9354</v>
          </cell>
          <cell r="AG64">
            <v>26201</v>
          </cell>
          <cell r="AH64">
            <v>9170</v>
          </cell>
          <cell r="AI64">
            <v>26000</v>
          </cell>
          <cell r="AJ64">
            <v>9100</v>
          </cell>
          <cell r="AK64">
            <v>28791</v>
          </cell>
          <cell r="AL64">
            <v>10077</v>
          </cell>
          <cell r="AM64">
            <v>28600</v>
          </cell>
          <cell r="AN64">
            <v>10010</v>
          </cell>
          <cell r="AO64">
            <v>30006</v>
          </cell>
          <cell r="AP64">
            <v>10502</v>
          </cell>
          <cell r="AQ64">
            <v>34950</v>
          </cell>
          <cell r="AR64">
            <v>12233</v>
          </cell>
          <cell r="AS64">
            <v>34950</v>
          </cell>
          <cell r="AT64">
            <v>12233</v>
          </cell>
          <cell r="AU64">
            <v>39610</v>
          </cell>
          <cell r="AV64">
            <v>13864</v>
          </cell>
          <cell r="AW64">
            <v>40492</v>
          </cell>
          <cell r="AX64">
            <v>14172</v>
          </cell>
          <cell r="AY64">
            <v>36119</v>
          </cell>
          <cell r="AZ64">
            <v>12642</v>
          </cell>
        </row>
        <row r="65">
          <cell r="B65" t="str">
            <v xml:space="preserve">BOMBILLO TECHO </v>
          </cell>
          <cell r="C65">
            <v>31594</v>
          </cell>
          <cell r="D65">
            <v>11058</v>
          </cell>
          <cell r="E65">
            <v>62100</v>
          </cell>
          <cell r="F65">
            <v>51042</v>
          </cell>
          <cell r="G65">
            <v>461.584373304395</v>
          </cell>
          <cell r="H65">
            <v>11058</v>
          </cell>
          <cell r="I65">
            <v>0</v>
          </cell>
          <cell r="J65">
            <v>0</v>
          </cell>
          <cell r="K65">
            <v>34065</v>
          </cell>
          <cell r="L65">
            <v>11923</v>
          </cell>
          <cell r="M65">
            <v>11923</v>
          </cell>
          <cell r="N65">
            <v>0</v>
          </cell>
          <cell r="O65">
            <v>0</v>
          </cell>
          <cell r="P65">
            <v>44539.5</v>
          </cell>
          <cell r="Q65">
            <v>32616.5</v>
          </cell>
          <cell r="R65">
            <v>273.55950683552794</v>
          </cell>
          <cell r="S65">
            <v>28600</v>
          </cell>
          <cell r="T65">
            <v>10010</v>
          </cell>
          <cell r="U65">
            <v>33456</v>
          </cell>
          <cell r="V65">
            <v>11710</v>
          </cell>
          <cell r="W65">
            <v>31417</v>
          </cell>
          <cell r="X65">
            <v>10996</v>
          </cell>
          <cell r="Y65">
            <v>26000</v>
          </cell>
          <cell r="Z65">
            <v>9100</v>
          </cell>
          <cell r="AA65">
            <v>28600</v>
          </cell>
          <cell r="AB65">
            <v>10010</v>
          </cell>
          <cell r="AC65">
            <v>28600</v>
          </cell>
          <cell r="AD65">
            <v>10010</v>
          </cell>
          <cell r="AE65">
            <v>26889</v>
          </cell>
          <cell r="AF65">
            <v>9411</v>
          </cell>
          <cell r="AG65">
            <v>28582</v>
          </cell>
          <cell r="AH65">
            <v>10004</v>
          </cell>
          <cell r="AI65">
            <v>26000</v>
          </cell>
          <cell r="AJ65">
            <v>9100</v>
          </cell>
          <cell r="AK65">
            <v>28118</v>
          </cell>
          <cell r="AL65">
            <v>9841</v>
          </cell>
          <cell r="AM65">
            <v>30279</v>
          </cell>
          <cell r="AN65">
            <v>10598</v>
          </cell>
          <cell r="AO65">
            <v>32264</v>
          </cell>
          <cell r="AP65">
            <v>11292</v>
          </cell>
          <cell r="AQ65">
            <v>35063</v>
          </cell>
          <cell r="AR65">
            <v>12272</v>
          </cell>
          <cell r="AS65">
            <v>38400</v>
          </cell>
          <cell r="AT65">
            <v>13440</v>
          </cell>
          <cell r="AU65">
            <v>42075</v>
          </cell>
          <cell r="AV65">
            <v>14726</v>
          </cell>
          <cell r="AW65">
            <v>44173</v>
          </cell>
          <cell r="AX65">
            <v>15461</v>
          </cell>
          <cell r="AY65">
            <v>35063</v>
          </cell>
          <cell r="AZ65">
            <v>12272</v>
          </cell>
        </row>
        <row r="66">
          <cell r="B66" t="str">
            <v>BOMBIN BOMBA INYECCION</v>
          </cell>
          <cell r="C66">
            <v>2310240</v>
          </cell>
          <cell r="D66">
            <v>808584</v>
          </cell>
          <cell r="E66">
            <v>4397800</v>
          </cell>
          <cell r="F66">
            <v>3589216</v>
          </cell>
          <cell r="G66">
            <v>443.88907027593916</v>
          </cell>
          <cell r="H66">
            <v>808584</v>
          </cell>
          <cell r="I66">
            <v>0</v>
          </cell>
          <cell r="J66">
            <v>0</v>
          </cell>
          <cell r="K66">
            <v>2282320</v>
          </cell>
          <cell r="L66">
            <v>798812</v>
          </cell>
          <cell r="M66">
            <v>798812</v>
          </cell>
          <cell r="N66">
            <v>0</v>
          </cell>
          <cell r="O66">
            <v>0</v>
          </cell>
          <cell r="P66">
            <v>3162971</v>
          </cell>
          <cell r="Q66">
            <v>2364159</v>
          </cell>
          <cell r="R66">
            <v>295.95937467138702</v>
          </cell>
          <cell r="S66">
            <v>1904100</v>
          </cell>
          <cell r="T66">
            <v>666435</v>
          </cell>
          <cell r="U66">
            <v>1771533</v>
          </cell>
          <cell r="V66">
            <v>620037</v>
          </cell>
          <cell r="W66">
            <v>1594167</v>
          </cell>
          <cell r="X66">
            <v>557958</v>
          </cell>
          <cell r="Y66">
            <v>1731000</v>
          </cell>
          <cell r="Z66">
            <v>605850</v>
          </cell>
          <cell r="AA66">
            <v>1904100</v>
          </cell>
          <cell r="AB66">
            <v>666435</v>
          </cell>
          <cell r="AC66">
            <v>1904100</v>
          </cell>
          <cell r="AD66">
            <v>666435</v>
          </cell>
          <cell r="AE66">
            <v>1834673</v>
          </cell>
          <cell r="AF66">
            <v>642136</v>
          </cell>
          <cell r="AG66">
            <v>1989342</v>
          </cell>
          <cell r="AH66">
            <v>696270</v>
          </cell>
          <cell r="AI66">
            <v>1731000</v>
          </cell>
          <cell r="AJ66">
            <v>605850</v>
          </cell>
          <cell r="AK66">
            <v>1889220</v>
          </cell>
          <cell r="AL66">
            <v>661227</v>
          </cell>
          <cell r="AM66">
            <v>2162831</v>
          </cell>
          <cell r="AN66">
            <v>756991</v>
          </cell>
          <cell r="AO66">
            <v>2174873</v>
          </cell>
          <cell r="AP66">
            <v>761206</v>
          </cell>
          <cell r="AQ66">
            <v>1731000</v>
          </cell>
          <cell r="AR66">
            <v>605850</v>
          </cell>
          <cell r="AS66">
            <v>2692500</v>
          </cell>
          <cell r="AT66">
            <v>942375</v>
          </cell>
          <cell r="AU66">
            <v>1904100</v>
          </cell>
          <cell r="AV66">
            <v>666435</v>
          </cell>
          <cell r="AW66">
            <v>3074438</v>
          </cell>
          <cell r="AX66">
            <v>1076053</v>
          </cell>
          <cell r="AY66">
            <v>1731000</v>
          </cell>
          <cell r="AZ66">
            <v>605850</v>
          </cell>
        </row>
        <row r="67">
          <cell r="B67" t="str">
            <v>BOOSTER FRENO MAESTRO</v>
          </cell>
          <cell r="C67">
            <v>10178777</v>
          </cell>
          <cell r="D67">
            <v>3562572</v>
          </cell>
          <cell r="E67">
            <v>18509100</v>
          </cell>
          <cell r="F67">
            <v>14946528</v>
          </cell>
          <cell r="G67">
            <v>419.54318396933451</v>
          </cell>
          <cell r="H67">
            <v>3562572</v>
          </cell>
          <cell r="I67">
            <v>0</v>
          </cell>
          <cell r="J67">
            <v>0</v>
          </cell>
          <cell r="K67">
            <v>9207988</v>
          </cell>
          <cell r="L67">
            <v>3222796</v>
          </cell>
          <cell r="M67">
            <v>3222796</v>
          </cell>
          <cell r="N67">
            <v>0</v>
          </cell>
          <cell r="O67">
            <v>0</v>
          </cell>
          <cell r="P67">
            <v>13645980.5</v>
          </cell>
          <cell r="Q67">
            <v>10423184.5</v>
          </cell>
          <cell r="R67">
            <v>323.42054849267532</v>
          </cell>
          <cell r="S67">
            <v>8811614</v>
          </cell>
          <cell r="T67">
            <v>3084065</v>
          </cell>
          <cell r="U67">
            <v>10212802</v>
          </cell>
          <cell r="V67">
            <v>3574481</v>
          </cell>
          <cell r="W67">
            <v>9616276</v>
          </cell>
          <cell r="X67">
            <v>3365697</v>
          </cell>
          <cell r="Y67">
            <v>7536000</v>
          </cell>
          <cell r="Z67">
            <v>2637600</v>
          </cell>
          <cell r="AA67">
            <v>8289600</v>
          </cell>
          <cell r="AB67">
            <v>2901360</v>
          </cell>
          <cell r="AC67">
            <v>8289600</v>
          </cell>
          <cell r="AD67">
            <v>2901360</v>
          </cell>
          <cell r="AE67">
            <v>7987416</v>
          </cell>
          <cell r="AF67">
            <v>2795596</v>
          </cell>
          <cell r="AG67">
            <v>8555902</v>
          </cell>
          <cell r="AH67">
            <v>2994566</v>
          </cell>
          <cell r="AI67">
            <v>7536000</v>
          </cell>
          <cell r="AJ67">
            <v>2637600</v>
          </cell>
          <cell r="AK67">
            <v>8366212</v>
          </cell>
          <cell r="AL67">
            <v>2928174</v>
          </cell>
          <cell r="AM67">
            <v>9594850</v>
          </cell>
          <cell r="AN67">
            <v>3358198</v>
          </cell>
          <cell r="AO67">
            <v>9662803</v>
          </cell>
          <cell r="AP67">
            <v>3381981</v>
          </cell>
          <cell r="AQ67">
            <v>10961162</v>
          </cell>
          <cell r="AR67">
            <v>3836407</v>
          </cell>
          <cell r="AS67">
            <v>11689950</v>
          </cell>
          <cell r="AT67">
            <v>4091483</v>
          </cell>
          <cell r="AU67">
            <v>13153394</v>
          </cell>
          <cell r="AV67">
            <v>4603688</v>
          </cell>
          <cell r="AW67">
            <v>13222758</v>
          </cell>
          <cell r="AX67">
            <v>4627965</v>
          </cell>
          <cell r="AY67">
            <v>10961162</v>
          </cell>
          <cell r="AZ67">
            <v>3836407</v>
          </cell>
        </row>
        <row r="68">
          <cell r="B68" t="str">
            <v>BORNES BATERIA</v>
          </cell>
          <cell r="C68">
            <v>165605</v>
          </cell>
          <cell r="D68">
            <v>57962</v>
          </cell>
          <cell r="E68">
            <v>310000</v>
          </cell>
          <cell r="F68">
            <v>252038</v>
          </cell>
          <cell r="G68">
            <v>434.83316655739969</v>
          </cell>
          <cell r="H68">
            <v>57962</v>
          </cell>
          <cell r="I68">
            <v>0</v>
          </cell>
          <cell r="J68">
            <v>0</v>
          </cell>
          <cell r="K68">
            <v>148101</v>
          </cell>
          <cell r="L68">
            <v>51835</v>
          </cell>
          <cell r="M68">
            <v>51835</v>
          </cell>
          <cell r="N68">
            <v>0</v>
          </cell>
          <cell r="O68">
            <v>0</v>
          </cell>
          <cell r="P68">
            <v>227428</v>
          </cell>
          <cell r="Q68">
            <v>175593</v>
          </cell>
          <cell r="R68">
            <v>338.75373782193503</v>
          </cell>
          <cell r="S68">
            <v>141900</v>
          </cell>
          <cell r="T68">
            <v>49665</v>
          </cell>
          <cell r="U68">
            <v>168844</v>
          </cell>
          <cell r="V68">
            <v>59095</v>
          </cell>
          <cell r="W68">
            <v>158385</v>
          </cell>
          <cell r="X68">
            <v>55435</v>
          </cell>
          <cell r="Y68">
            <v>129000</v>
          </cell>
          <cell r="Z68">
            <v>45150</v>
          </cell>
          <cell r="AA68">
            <v>141900</v>
          </cell>
          <cell r="AB68">
            <v>49665</v>
          </cell>
          <cell r="AC68">
            <v>141900</v>
          </cell>
          <cell r="AD68">
            <v>49665</v>
          </cell>
          <cell r="AE68">
            <v>136310</v>
          </cell>
          <cell r="AF68">
            <v>47709</v>
          </cell>
          <cell r="AG68">
            <v>137882</v>
          </cell>
          <cell r="AH68">
            <v>48259</v>
          </cell>
          <cell r="AI68">
            <v>129000</v>
          </cell>
          <cell r="AJ68">
            <v>45150</v>
          </cell>
          <cell r="AK68">
            <v>135390</v>
          </cell>
          <cell r="AL68">
            <v>47387</v>
          </cell>
          <cell r="AM68">
            <v>156055</v>
          </cell>
          <cell r="AN68">
            <v>54619</v>
          </cell>
          <cell r="AO68">
            <v>168523</v>
          </cell>
          <cell r="AP68">
            <v>58983</v>
          </cell>
          <cell r="AQ68">
            <v>169770</v>
          </cell>
          <cell r="AR68">
            <v>59420</v>
          </cell>
          <cell r="AS68">
            <v>197850</v>
          </cell>
          <cell r="AT68">
            <v>69248</v>
          </cell>
          <cell r="AU68">
            <v>203724</v>
          </cell>
          <cell r="AV68">
            <v>71303</v>
          </cell>
          <cell r="AW68">
            <v>213090</v>
          </cell>
          <cell r="AX68">
            <v>74582</v>
          </cell>
          <cell r="AY68">
            <v>169770</v>
          </cell>
          <cell r="AZ68">
            <v>59420</v>
          </cell>
        </row>
        <row r="69">
          <cell r="B69" t="str">
            <v>BRAZO AXIAL</v>
          </cell>
          <cell r="C69">
            <v>499573</v>
          </cell>
          <cell r="D69">
            <v>174851</v>
          </cell>
          <cell r="E69">
            <v>887300</v>
          </cell>
          <cell r="F69">
            <v>712449</v>
          </cell>
          <cell r="G69">
            <v>407.46063791456726</v>
          </cell>
          <cell r="H69">
            <v>174851</v>
          </cell>
          <cell r="I69">
            <v>0</v>
          </cell>
          <cell r="J69">
            <v>0</v>
          </cell>
          <cell r="K69">
            <v>436709</v>
          </cell>
          <cell r="L69">
            <v>152848</v>
          </cell>
          <cell r="M69">
            <v>152848</v>
          </cell>
          <cell r="N69">
            <v>0</v>
          </cell>
          <cell r="O69">
            <v>0</v>
          </cell>
          <cell r="P69">
            <v>666662.75</v>
          </cell>
          <cell r="Q69">
            <v>513814.75</v>
          </cell>
          <cell r="R69">
            <v>336.16059745629644</v>
          </cell>
          <cell r="S69">
            <v>460447</v>
          </cell>
          <cell r="T69">
            <v>161156</v>
          </cell>
          <cell r="U69">
            <v>506054</v>
          </cell>
          <cell r="V69">
            <v>177119</v>
          </cell>
          <cell r="W69">
            <v>476560</v>
          </cell>
          <cell r="X69">
            <v>166796</v>
          </cell>
          <cell r="Y69">
            <v>373000</v>
          </cell>
          <cell r="Z69">
            <v>130550</v>
          </cell>
          <cell r="AA69">
            <v>410300</v>
          </cell>
          <cell r="AB69">
            <v>143605</v>
          </cell>
          <cell r="AC69">
            <v>410300</v>
          </cell>
          <cell r="AD69">
            <v>143605</v>
          </cell>
          <cell r="AE69">
            <v>394332</v>
          </cell>
          <cell r="AF69">
            <v>138016</v>
          </cell>
          <cell r="AG69">
            <v>427609</v>
          </cell>
          <cell r="AH69">
            <v>149663</v>
          </cell>
          <cell r="AI69">
            <v>373000</v>
          </cell>
          <cell r="AJ69">
            <v>130550</v>
          </cell>
          <cell r="AK69">
            <v>409089</v>
          </cell>
          <cell r="AL69">
            <v>143181</v>
          </cell>
          <cell r="AM69">
            <v>469704</v>
          </cell>
          <cell r="AN69">
            <v>164396</v>
          </cell>
          <cell r="AO69">
            <v>500271</v>
          </cell>
          <cell r="AP69">
            <v>175095</v>
          </cell>
          <cell r="AQ69">
            <v>560535</v>
          </cell>
          <cell r="AR69">
            <v>196187</v>
          </cell>
          <cell r="AS69">
            <v>578700</v>
          </cell>
          <cell r="AT69">
            <v>202545</v>
          </cell>
          <cell r="AU69">
            <v>655860</v>
          </cell>
          <cell r="AV69">
            <v>229551</v>
          </cell>
          <cell r="AW69">
            <v>660850</v>
          </cell>
          <cell r="AX69">
            <v>231298</v>
          </cell>
          <cell r="AY69">
            <v>560535</v>
          </cell>
          <cell r="AZ69">
            <v>196187</v>
          </cell>
        </row>
        <row r="70">
          <cell r="B70" t="str">
            <v>BRAZO DE SUSPENSIÓN</v>
          </cell>
          <cell r="C70">
            <v>657805</v>
          </cell>
          <cell r="D70">
            <v>230232</v>
          </cell>
          <cell r="E70">
            <v>1239500</v>
          </cell>
          <cell r="F70">
            <v>1009268</v>
          </cell>
          <cell r="G70">
            <v>438.36999200806144</v>
          </cell>
          <cell r="H70">
            <v>230232</v>
          </cell>
          <cell r="I70">
            <v>0</v>
          </cell>
          <cell r="J70">
            <v>0</v>
          </cell>
          <cell r="K70">
            <v>573163</v>
          </cell>
          <cell r="L70">
            <v>200607</v>
          </cell>
          <cell r="M70">
            <v>200607</v>
          </cell>
          <cell r="N70">
            <v>0</v>
          </cell>
          <cell r="O70">
            <v>0</v>
          </cell>
          <cell r="P70">
            <v>894120.5</v>
          </cell>
          <cell r="Q70">
            <v>693513.5</v>
          </cell>
          <cell r="R70">
            <v>345.70752765357139</v>
          </cell>
          <cell r="S70">
            <v>553300</v>
          </cell>
          <cell r="T70">
            <v>193655</v>
          </cell>
          <cell r="U70">
            <v>656393</v>
          </cell>
          <cell r="V70">
            <v>229738</v>
          </cell>
          <cell r="W70">
            <v>616404</v>
          </cell>
          <cell r="X70">
            <v>215741</v>
          </cell>
          <cell r="Y70">
            <v>503000</v>
          </cell>
          <cell r="Z70">
            <v>176050</v>
          </cell>
          <cell r="AA70">
            <v>553300</v>
          </cell>
          <cell r="AB70">
            <v>193655</v>
          </cell>
          <cell r="AC70">
            <v>553300</v>
          </cell>
          <cell r="AD70">
            <v>193655</v>
          </cell>
          <cell r="AE70">
            <v>532526</v>
          </cell>
          <cell r="AF70">
            <v>186384</v>
          </cell>
          <cell r="AG70">
            <v>548734</v>
          </cell>
          <cell r="AH70">
            <v>192057</v>
          </cell>
          <cell r="AI70">
            <v>503000</v>
          </cell>
          <cell r="AJ70">
            <v>176050</v>
          </cell>
          <cell r="AK70">
            <v>573396</v>
          </cell>
          <cell r="AL70">
            <v>200689</v>
          </cell>
          <cell r="AM70">
            <v>629367</v>
          </cell>
          <cell r="AN70">
            <v>220278</v>
          </cell>
          <cell r="AO70">
            <v>692193</v>
          </cell>
          <cell r="AP70">
            <v>242268</v>
          </cell>
          <cell r="AQ70">
            <v>661704</v>
          </cell>
          <cell r="AR70">
            <v>231596</v>
          </cell>
          <cell r="AS70">
            <v>758850</v>
          </cell>
          <cell r="AT70">
            <v>265598</v>
          </cell>
          <cell r="AU70">
            <v>794045</v>
          </cell>
          <cell r="AV70">
            <v>277916</v>
          </cell>
          <cell r="AW70">
            <v>848043</v>
          </cell>
          <cell r="AX70">
            <v>296815</v>
          </cell>
          <cell r="AY70">
            <v>661704</v>
          </cell>
          <cell r="AZ70">
            <v>231596</v>
          </cell>
        </row>
        <row r="71">
          <cell r="B71" t="str">
            <v>BRAZO VARILLA DIRECCION DERECHA</v>
          </cell>
          <cell r="C71">
            <v>784408</v>
          </cell>
          <cell r="D71">
            <v>274543</v>
          </cell>
          <cell r="E71">
            <v>1411700</v>
          </cell>
          <cell r="F71">
            <v>1137157</v>
          </cell>
          <cell r="G71">
            <v>414.19996139038329</v>
          </cell>
          <cell r="H71">
            <v>274543</v>
          </cell>
          <cell r="I71">
            <v>0</v>
          </cell>
          <cell r="J71">
            <v>0</v>
          </cell>
          <cell r="K71">
            <v>676045</v>
          </cell>
          <cell r="L71">
            <v>236616</v>
          </cell>
          <cell r="M71">
            <v>236616</v>
          </cell>
          <cell r="N71">
            <v>0</v>
          </cell>
          <cell r="O71">
            <v>0</v>
          </cell>
          <cell r="P71">
            <v>1044310.75</v>
          </cell>
          <cell r="Q71">
            <v>807694.75</v>
          </cell>
          <cell r="R71">
            <v>341.35255012340673</v>
          </cell>
          <cell r="S71">
            <v>789740</v>
          </cell>
          <cell r="T71">
            <v>276409</v>
          </cell>
          <cell r="U71">
            <v>772014</v>
          </cell>
          <cell r="V71">
            <v>270205</v>
          </cell>
          <cell r="W71">
            <v>727727</v>
          </cell>
          <cell r="X71">
            <v>254704</v>
          </cell>
          <cell r="Y71">
            <v>568972</v>
          </cell>
          <cell r="Z71">
            <v>199140</v>
          </cell>
          <cell r="AA71">
            <v>600600</v>
          </cell>
          <cell r="AB71">
            <v>210210</v>
          </cell>
          <cell r="AC71">
            <v>600600</v>
          </cell>
          <cell r="AD71">
            <v>210210</v>
          </cell>
          <cell r="AE71">
            <v>577861</v>
          </cell>
          <cell r="AF71">
            <v>202251</v>
          </cell>
          <cell r="AG71">
            <v>634622</v>
          </cell>
          <cell r="AH71">
            <v>222118</v>
          </cell>
          <cell r="AI71">
            <v>595607</v>
          </cell>
          <cell r="AJ71">
            <v>208462</v>
          </cell>
          <cell r="AK71">
            <v>666620</v>
          </cell>
          <cell r="AL71">
            <v>233317</v>
          </cell>
          <cell r="AM71">
            <v>782894</v>
          </cell>
          <cell r="AN71">
            <v>274013</v>
          </cell>
          <cell r="AO71">
            <v>795484</v>
          </cell>
          <cell r="AP71">
            <v>278419</v>
          </cell>
          <cell r="AQ71">
            <v>856956</v>
          </cell>
          <cell r="AR71">
            <v>299935</v>
          </cell>
          <cell r="AS71">
            <v>891600</v>
          </cell>
          <cell r="AT71">
            <v>312060</v>
          </cell>
          <cell r="AU71">
            <v>1010480</v>
          </cell>
          <cell r="AV71">
            <v>353668</v>
          </cell>
          <cell r="AW71">
            <v>980779</v>
          </cell>
          <cell r="AX71">
            <v>343273</v>
          </cell>
          <cell r="AY71">
            <v>856956</v>
          </cell>
          <cell r="AZ71">
            <v>299935</v>
          </cell>
        </row>
        <row r="72">
          <cell r="B72" t="str">
            <v>BRAZO VARILLA DIRECCION IZQUIERDA</v>
          </cell>
          <cell r="C72">
            <v>816101</v>
          </cell>
          <cell r="D72">
            <v>285635</v>
          </cell>
          <cell r="E72">
            <v>1474600</v>
          </cell>
          <cell r="F72">
            <v>1188965</v>
          </cell>
          <cell r="G72">
            <v>416.25326027972767</v>
          </cell>
          <cell r="H72">
            <v>285635</v>
          </cell>
          <cell r="I72">
            <v>0</v>
          </cell>
          <cell r="J72">
            <v>0</v>
          </cell>
          <cell r="K72">
            <v>666838</v>
          </cell>
          <cell r="L72">
            <v>233393</v>
          </cell>
          <cell r="M72">
            <v>233393</v>
          </cell>
          <cell r="N72">
            <v>0</v>
          </cell>
          <cell r="O72">
            <v>0</v>
          </cell>
          <cell r="P72">
            <v>1081371.25</v>
          </cell>
          <cell r="Q72">
            <v>847978.25</v>
          </cell>
          <cell r="R72">
            <v>363.32634226390678</v>
          </cell>
          <cell r="S72">
            <v>582492</v>
          </cell>
          <cell r="T72">
            <v>203872</v>
          </cell>
          <cell r="U72">
            <v>694611</v>
          </cell>
          <cell r="V72">
            <v>243114</v>
          </cell>
          <cell r="W72">
            <v>650024</v>
          </cell>
          <cell r="X72">
            <v>227508</v>
          </cell>
          <cell r="Y72">
            <v>476252</v>
          </cell>
          <cell r="Z72">
            <v>166688</v>
          </cell>
          <cell r="AA72">
            <v>606857</v>
          </cell>
          <cell r="AB72">
            <v>212400</v>
          </cell>
          <cell r="AC72">
            <v>477400</v>
          </cell>
          <cell r="AD72">
            <v>167090</v>
          </cell>
          <cell r="AE72">
            <v>459765</v>
          </cell>
          <cell r="AF72">
            <v>160918</v>
          </cell>
          <cell r="AG72">
            <v>625882</v>
          </cell>
          <cell r="AH72">
            <v>219059</v>
          </cell>
          <cell r="AI72">
            <v>443192</v>
          </cell>
          <cell r="AJ72">
            <v>155117</v>
          </cell>
          <cell r="AK72">
            <v>473474</v>
          </cell>
          <cell r="AL72">
            <v>165716</v>
          </cell>
          <cell r="AM72">
            <v>788271</v>
          </cell>
          <cell r="AN72">
            <v>275895</v>
          </cell>
          <cell r="AO72">
            <v>799342</v>
          </cell>
          <cell r="AP72">
            <v>279770</v>
          </cell>
          <cell r="AQ72">
            <v>673373</v>
          </cell>
          <cell r="AR72">
            <v>235681</v>
          </cell>
          <cell r="AS72">
            <v>912150</v>
          </cell>
          <cell r="AT72">
            <v>319253</v>
          </cell>
          <cell r="AU72">
            <v>808047</v>
          </cell>
          <cell r="AV72">
            <v>282816</v>
          </cell>
          <cell r="AW72">
            <v>967273</v>
          </cell>
          <cell r="AX72">
            <v>338546</v>
          </cell>
          <cell r="AY72">
            <v>673373</v>
          </cell>
          <cell r="AZ72">
            <v>235681</v>
          </cell>
        </row>
        <row r="73">
          <cell r="B73" t="str">
            <v>BROCHE CINTURON DE SEGURIDAD</v>
          </cell>
          <cell r="C73">
            <v>590055</v>
          </cell>
          <cell r="D73">
            <v>206519</v>
          </cell>
          <cell r="E73">
            <v>1132600</v>
          </cell>
          <cell r="F73">
            <v>926081</v>
          </cell>
          <cell r="G73">
            <v>448.42411594090618</v>
          </cell>
          <cell r="H73">
            <v>206519</v>
          </cell>
          <cell r="I73">
            <v>0</v>
          </cell>
          <cell r="J73">
            <v>0</v>
          </cell>
          <cell r="K73">
            <v>509300</v>
          </cell>
          <cell r="L73">
            <v>178255</v>
          </cell>
          <cell r="M73">
            <v>178255</v>
          </cell>
          <cell r="N73">
            <v>0</v>
          </cell>
          <cell r="O73">
            <v>0</v>
          </cell>
          <cell r="P73">
            <v>812717.25</v>
          </cell>
          <cell r="Q73">
            <v>634462.25</v>
          </cell>
          <cell r="R73">
            <v>355.92956719306608</v>
          </cell>
          <cell r="S73">
            <v>536288</v>
          </cell>
          <cell r="T73">
            <v>187701</v>
          </cell>
          <cell r="U73">
            <v>607506</v>
          </cell>
          <cell r="V73">
            <v>212627</v>
          </cell>
          <cell r="W73">
            <v>571299</v>
          </cell>
          <cell r="X73">
            <v>199955</v>
          </cell>
          <cell r="Y73">
            <v>463000</v>
          </cell>
          <cell r="Z73">
            <v>162050</v>
          </cell>
          <cell r="AA73">
            <v>546578</v>
          </cell>
          <cell r="AB73">
            <v>191302</v>
          </cell>
          <cell r="AC73">
            <v>509300</v>
          </cell>
          <cell r="AD73">
            <v>178255</v>
          </cell>
          <cell r="AE73">
            <v>490009</v>
          </cell>
          <cell r="AF73">
            <v>171503</v>
          </cell>
          <cell r="AG73">
            <v>481820</v>
          </cell>
          <cell r="AH73">
            <v>168637</v>
          </cell>
          <cell r="AI73">
            <v>463000</v>
          </cell>
          <cell r="AJ73">
            <v>162050</v>
          </cell>
          <cell r="AK73">
            <v>519311</v>
          </cell>
          <cell r="AL73">
            <v>181759</v>
          </cell>
          <cell r="AM73">
            <v>574443</v>
          </cell>
          <cell r="AN73">
            <v>201055</v>
          </cell>
          <cell r="AO73">
            <v>597903</v>
          </cell>
          <cell r="AP73">
            <v>209266</v>
          </cell>
          <cell r="AQ73">
            <v>660453</v>
          </cell>
          <cell r="AR73">
            <v>231159</v>
          </cell>
          <cell r="AS73">
            <v>693450</v>
          </cell>
          <cell r="AT73">
            <v>242708</v>
          </cell>
          <cell r="AU73">
            <v>785910</v>
          </cell>
          <cell r="AV73">
            <v>275069</v>
          </cell>
          <cell r="AW73">
            <v>744631</v>
          </cell>
          <cell r="AX73">
            <v>260621</v>
          </cell>
          <cell r="AY73">
            <v>660453</v>
          </cell>
          <cell r="AZ73">
            <v>231159</v>
          </cell>
        </row>
        <row r="74">
          <cell r="B74" t="str">
            <v>BUJES AMORTIGUADOR TRASERO</v>
          </cell>
          <cell r="C74">
            <v>356400</v>
          </cell>
          <cell r="D74">
            <v>124740</v>
          </cell>
          <cell r="E74">
            <v>732100</v>
          </cell>
          <cell r="F74">
            <v>607360</v>
          </cell>
          <cell r="G74">
            <v>486.90075356742028</v>
          </cell>
          <cell r="H74">
            <v>124740</v>
          </cell>
          <cell r="I74">
            <v>0</v>
          </cell>
          <cell r="J74">
            <v>0</v>
          </cell>
          <cell r="K74">
            <v>356400</v>
          </cell>
          <cell r="L74">
            <v>124740</v>
          </cell>
          <cell r="M74">
            <v>124740</v>
          </cell>
          <cell r="N74">
            <v>0</v>
          </cell>
          <cell r="O74">
            <v>0</v>
          </cell>
          <cell r="P74">
            <v>513335</v>
          </cell>
          <cell r="Q74">
            <v>388595</v>
          </cell>
          <cell r="R74">
            <v>311.5239698573032</v>
          </cell>
          <cell r="S74">
            <v>386352</v>
          </cell>
          <cell r="T74">
            <v>135223</v>
          </cell>
          <cell r="U74">
            <v>415887</v>
          </cell>
          <cell r="V74">
            <v>145560</v>
          </cell>
          <cell r="W74">
            <v>392973</v>
          </cell>
          <cell r="X74">
            <v>137541</v>
          </cell>
          <cell r="Y74">
            <v>324000</v>
          </cell>
          <cell r="Z74">
            <v>113400</v>
          </cell>
          <cell r="AA74">
            <v>356400</v>
          </cell>
          <cell r="AB74">
            <v>124740</v>
          </cell>
          <cell r="AC74">
            <v>356400</v>
          </cell>
          <cell r="AD74">
            <v>124740</v>
          </cell>
          <cell r="AE74">
            <v>343120</v>
          </cell>
          <cell r="AF74">
            <v>120092</v>
          </cell>
          <cell r="AG74">
            <v>324000</v>
          </cell>
          <cell r="AH74">
            <v>113400</v>
          </cell>
          <cell r="AI74">
            <v>324000</v>
          </cell>
          <cell r="AJ74">
            <v>113400</v>
          </cell>
          <cell r="AK74">
            <v>371139</v>
          </cell>
          <cell r="AL74">
            <v>129899</v>
          </cell>
          <cell r="AM74">
            <v>356400</v>
          </cell>
          <cell r="AN74">
            <v>124740</v>
          </cell>
          <cell r="AO74">
            <v>356400</v>
          </cell>
          <cell r="AP74">
            <v>124740</v>
          </cell>
          <cell r="AQ74">
            <v>443700</v>
          </cell>
          <cell r="AR74">
            <v>155295</v>
          </cell>
          <cell r="AS74">
            <v>443700</v>
          </cell>
          <cell r="AT74">
            <v>155295</v>
          </cell>
          <cell r="AU74">
            <v>502860</v>
          </cell>
          <cell r="AV74">
            <v>176001</v>
          </cell>
          <cell r="AW74">
            <v>424227</v>
          </cell>
          <cell r="AX74">
            <v>148479</v>
          </cell>
          <cell r="AY74">
            <v>481440</v>
          </cell>
          <cell r="AZ74">
            <v>168504</v>
          </cell>
        </row>
        <row r="75">
          <cell r="B75" t="str">
            <v>BUJES BALLESTA MUELLE TRASERO</v>
          </cell>
          <cell r="C75">
            <v>303375</v>
          </cell>
          <cell r="D75">
            <v>106181</v>
          </cell>
          <cell r="E75">
            <v>568300</v>
          </cell>
          <cell r="F75">
            <v>462119</v>
          </cell>
          <cell r="G75">
            <v>435.21816520846482</v>
          </cell>
          <cell r="H75">
            <v>106181</v>
          </cell>
          <cell r="I75">
            <v>0</v>
          </cell>
          <cell r="J75">
            <v>0</v>
          </cell>
          <cell r="K75">
            <v>266200</v>
          </cell>
          <cell r="L75">
            <v>93170</v>
          </cell>
          <cell r="M75">
            <v>93170</v>
          </cell>
          <cell r="N75">
            <v>0</v>
          </cell>
          <cell r="O75">
            <v>0</v>
          </cell>
          <cell r="P75">
            <v>415432.75</v>
          </cell>
          <cell r="Q75">
            <v>322262.75</v>
          </cell>
          <cell r="R75">
            <v>345.88681979177846</v>
          </cell>
          <cell r="S75">
            <v>287224</v>
          </cell>
          <cell r="T75">
            <v>100528</v>
          </cell>
          <cell r="U75">
            <v>324203</v>
          </cell>
          <cell r="V75">
            <v>113471</v>
          </cell>
          <cell r="W75">
            <v>305999</v>
          </cell>
          <cell r="X75">
            <v>107100</v>
          </cell>
          <cell r="Y75">
            <v>242000</v>
          </cell>
          <cell r="Z75">
            <v>84700</v>
          </cell>
          <cell r="AA75">
            <v>266200</v>
          </cell>
          <cell r="AB75">
            <v>93170</v>
          </cell>
          <cell r="AC75">
            <v>266200</v>
          </cell>
          <cell r="AD75">
            <v>93170</v>
          </cell>
          <cell r="AE75">
            <v>256251</v>
          </cell>
          <cell r="AF75">
            <v>89688</v>
          </cell>
          <cell r="AG75">
            <v>246762</v>
          </cell>
          <cell r="AH75">
            <v>86367</v>
          </cell>
          <cell r="AI75">
            <v>242000</v>
          </cell>
          <cell r="AJ75">
            <v>84700</v>
          </cell>
          <cell r="AK75">
            <v>271439</v>
          </cell>
          <cell r="AL75">
            <v>95004</v>
          </cell>
          <cell r="AM75">
            <v>303764</v>
          </cell>
          <cell r="AN75">
            <v>106317</v>
          </cell>
          <cell r="AO75">
            <v>301596</v>
          </cell>
          <cell r="AP75">
            <v>105559</v>
          </cell>
          <cell r="AQ75">
            <v>357282</v>
          </cell>
          <cell r="AR75">
            <v>125049</v>
          </cell>
          <cell r="AS75">
            <v>358950</v>
          </cell>
          <cell r="AT75">
            <v>125633</v>
          </cell>
          <cell r="AU75">
            <v>406810</v>
          </cell>
          <cell r="AV75">
            <v>142384</v>
          </cell>
          <cell r="AW75">
            <v>381359</v>
          </cell>
          <cell r="AX75">
            <v>133476</v>
          </cell>
          <cell r="AY75">
            <v>357282</v>
          </cell>
          <cell r="AZ75">
            <v>125049</v>
          </cell>
        </row>
        <row r="76">
          <cell r="B76" t="str">
            <v>BUJES BARRA ESTABILIZADORA</v>
          </cell>
          <cell r="C76">
            <v>290400</v>
          </cell>
          <cell r="D76">
            <v>101640</v>
          </cell>
          <cell r="E76">
            <v>556300</v>
          </cell>
          <cell r="F76">
            <v>454660</v>
          </cell>
          <cell r="G76">
            <v>447.32388823297919</v>
          </cell>
          <cell r="H76">
            <v>101640</v>
          </cell>
          <cell r="I76">
            <v>0</v>
          </cell>
          <cell r="J76">
            <v>0</v>
          </cell>
          <cell r="K76">
            <v>290400</v>
          </cell>
          <cell r="L76">
            <v>101640</v>
          </cell>
          <cell r="M76">
            <v>101640</v>
          </cell>
          <cell r="N76">
            <v>0</v>
          </cell>
          <cell r="O76">
            <v>0</v>
          </cell>
          <cell r="P76">
            <v>400860</v>
          </cell>
          <cell r="Q76">
            <v>299220</v>
          </cell>
          <cell r="R76">
            <v>294.39197166469893</v>
          </cell>
          <cell r="S76">
            <v>302172</v>
          </cell>
          <cell r="T76">
            <v>105760</v>
          </cell>
          <cell r="U76">
            <v>323738</v>
          </cell>
          <cell r="V76">
            <v>113308</v>
          </cell>
          <cell r="W76">
            <v>305303</v>
          </cell>
          <cell r="X76">
            <v>106856</v>
          </cell>
          <cell r="Y76">
            <v>264000</v>
          </cell>
          <cell r="Z76">
            <v>92400</v>
          </cell>
          <cell r="AA76">
            <v>290400</v>
          </cell>
          <cell r="AB76">
            <v>101640</v>
          </cell>
          <cell r="AC76">
            <v>290400</v>
          </cell>
          <cell r="AD76">
            <v>101640</v>
          </cell>
          <cell r="AE76">
            <v>279444</v>
          </cell>
          <cell r="AF76">
            <v>97805</v>
          </cell>
          <cell r="AG76">
            <v>264000</v>
          </cell>
          <cell r="AH76">
            <v>92400</v>
          </cell>
          <cell r="AI76">
            <v>264000</v>
          </cell>
          <cell r="AJ76">
            <v>92400</v>
          </cell>
          <cell r="AK76">
            <v>274039</v>
          </cell>
          <cell r="AL76">
            <v>95914</v>
          </cell>
          <cell r="AM76">
            <v>290400</v>
          </cell>
          <cell r="AN76">
            <v>101640</v>
          </cell>
          <cell r="AO76">
            <v>290400</v>
          </cell>
          <cell r="AP76">
            <v>101640</v>
          </cell>
          <cell r="AQ76">
            <v>344100</v>
          </cell>
          <cell r="AR76">
            <v>120435</v>
          </cell>
          <cell r="AS76">
            <v>344100</v>
          </cell>
          <cell r="AT76">
            <v>120435</v>
          </cell>
          <cell r="AU76">
            <v>389980</v>
          </cell>
          <cell r="AV76">
            <v>136493</v>
          </cell>
          <cell r="AW76">
            <v>405875</v>
          </cell>
          <cell r="AX76">
            <v>142056</v>
          </cell>
          <cell r="AY76">
            <v>376091</v>
          </cell>
          <cell r="AZ76">
            <v>131632</v>
          </cell>
        </row>
        <row r="77">
          <cell r="B77" t="str">
            <v>BUJES COLGANTE MUELLE TRASERO</v>
          </cell>
          <cell r="C77">
            <v>307829</v>
          </cell>
          <cell r="D77">
            <v>107740</v>
          </cell>
          <cell r="E77">
            <v>541200</v>
          </cell>
          <cell r="F77">
            <v>433460</v>
          </cell>
          <cell r="G77">
            <v>402.32040096528675</v>
          </cell>
          <cell r="H77">
            <v>107740</v>
          </cell>
          <cell r="I77">
            <v>0</v>
          </cell>
          <cell r="J77">
            <v>0</v>
          </cell>
          <cell r="K77">
            <v>284310</v>
          </cell>
          <cell r="L77">
            <v>99509</v>
          </cell>
          <cell r="M77">
            <v>99509</v>
          </cell>
          <cell r="N77">
            <v>0</v>
          </cell>
          <cell r="O77">
            <v>0</v>
          </cell>
          <cell r="P77">
            <v>408047.5</v>
          </cell>
          <cell r="Q77">
            <v>308538.5</v>
          </cell>
          <cell r="R77">
            <v>310.06089901415953</v>
          </cell>
          <cell r="S77">
            <v>301617</v>
          </cell>
          <cell r="T77">
            <v>105566</v>
          </cell>
          <cell r="U77">
            <v>320095</v>
          </cell>
          <cell r="V77">
            <v>112033</v>
          </cell>
          <cell r="W77">
            <v>302166</v>
          </cell>
          <cell r="X77">
            <v>105758</v>
          </cell>
          <cell r="Y77">
            <v>244116</v>
          </cell>
          <cell r="Z77">
            <v>85441</v>
          </cell>
          <cell r="AA77">
            <v>264000</v>
          </cell>
          <cell r="AB77">
            <v>92400</v>
          </cell>
          <cell r="AC77">
            <v>271093</v>
          </cell>
          <cell r="AD77">
            <v>94883</v>
          </cell>
          <cell r="AE77">
            <v>253844</v>
          </cell>
          <cell r="AF77">
            <v>88845</v>
          </cell>
          <cell r="AG77">
            <v>267485</v>
          </cell>
          <cell r="AH77">
            <v>93620</v>
          </cell>
          <cell r="AI77">
            <v>240000</v>
          </cell>
          <cell r="AJ77">
            <v>84000</v>
          </cell>
          <cell r="AK77">
            <v>251423</v>
          </cell>
          <cell r="AL77">
            <v>87998</v>
          </cell>
          <cell r="AM77">
            <v>281042</v>
          </cell>
          <cell r="AN77">
            <v>98365</v>
          </cell>
          <cell r="AO77">
            <v>310292</v>
          </cell>
          <cell r="AP77">
            <v>108602</v>
          </cell>
          <cell r="AQ77">
            <v>352950</v>
          </cell>
          <cell r="AR77">
            <v>123533</v>
          </cell>
          <cell r="AS77">
            <v>352950</v>
          </cell>
          <cell r="AT77">
            <v>123533</v>
          </cell>
          <cell r="AU77">
            <v>400010</v>
          </cell>
          <cell r="AV77">
            <v>140004</v>
          </cell>
          <cell r="AW77">
            <v>413386</v>
          </cell>
          <cell r="AX77">
            <v>144685</v>
          </cell>
          <cell r="AY77">
            <v>394796</v>
          </cell>
          <cell r="AZ77">
            <v>138179</v>
          </cell>
        </row>
        <row r="78">
          <cell r="B78" t="str">
            <v>BUJIAS</v>
          </cell>
          <cell r="C78">
            <v>1134030</v>
          </cell>
          <cell r="D78">
            <v>396911</v>
          </cell>
          <cell r="E78">
            <v>3185000</v>
          </cell>
          <cell r="F78">
            <v>2788089</v>
          </cell>
          <cell r="G78">
            <v>702.44689615556138</v>
          </cell>
          <cell r="H78">
            <v>396911</v>
          </cell>
          <cell r="I78">
            <v>0</v>
          </cell>
          <cell r="J78">
            <v>0</v>
          </cell>
          <cell r="K78">
            <v>1221214</v>
          </cell>
          <cell r="L78">
            <v>427425</v>
          </cell>
          <cell r="M78">
            <v>427425</v>
          </cell>
          <cell r="N78">
            <v>0</v>
          </cell>
          <cell r="O78">
            <v>0</v>
          </cell>
          <cell r="P78">
            <v>2070977.75</v>
          </cell>
          <cell r="Q78">
            <v>1643552.75</v>
          </cell>
          <cell r="R78">
            <v>384.52424401941863</v>
          </cell>
          <cell r="S78">
            <v>812515</v>
          </cell>
          <cell r="T78">
            <v>284380</v>
          </cell>
          <cell r="U78">
            <v>1298326</v>
          </cell>
          <cell r="V78">
            <v>454414</v>
          </cell>
          <cell r="W78">
            <v>1204398</v>
          </cell>
          <cell r="X78">
            <v>421539</v>
          </cell>
          <cell r="Y78">
            <v>684000</v>
          </cell>
          <cell r="Z78">
            <v>239400</v>
          </cell>
          <cell r="AA78">
            <v>752400</v>
          </cell>
          <cell r="AB78">
            <v>263340</v>
          </cell>
          <cell r="AC78">
            <v>1737816</v>
          </cell>
          <cell r="AD78">
            <v>608236</v>
          </cell>
          <cell r="AE78">
            <v>724828</v>
          </cell>
          <cell r="AF78">
            <v>253690</v>
          </cell>
          <cell r="AG78">
            <v>1091145</v>
          </cell>
          <cell r="AH78">
            <v>381901</v>
          </cell>
          <cell r="AI78">
            <v>684000</v>
          </cell>
          <cell r="AJ78">
            <v>239400</v>
          </cell>
          <cell r="AK78">
            <v>789008</v>
          </cell>
          <cell r="AL78">
            <v>276153</v>
          </cell>
          <cell r="AM78">
            <v>1036592</v>
          </cell>
          <cell r="AN78">
            <v>362807</v>
          </cell>
          <cell r="AO78">
            <v>1066027</v>
          </cell>
          <cell r="AP78">
            <v>373109</v>
          </cell>
          <cell r="AQ78">
            <v>1950000</v>
          </cell>
          <cell r="AR78">
            <v>682500</v>
          </cell>
          <cell r="AS78">
            <v>1587574</v>
          </cell>
          <cell r="AT78">
            <v>555651</v>
          </cell>
          <cell r="AU78">
            <v>2210000</v>
          </cell>
          <cell r="AV78">
            <v>773500</v>
          </cell>
          <cell r="AW78">
            <v>1686315</v>
          </cell>
          <cell r="AX78">
            <v>590210</v>
          </cell>
          <cell r="AY78">
            <v>2530800</v>
          </cell>
          <cell r="AZ78">
            <v>885780</v>
          </cell>
        </row>
        <row r="79">
          <cell r="B79" t="str">
            <v>CABLES DE BATERIA</v>
          </cell>
          <cell r="C79">
            <v>216455</v>
          </cell>
          <cell r="D79">
            <v>75759</v>
          </cell>
          <cell r="E79">
            <v>388500</v>
          </cell>
          <cell r="F79">
            <v>312741</v>
          </cell>
          <cell r="G79">
            <v>412.81035916524769</v>
          </cell>
          <cell r="H79">
            <v>75759</v>
          </cell>
          <cell r="I79">
            <v>0</v>
          </cell>
          <cell r="J79">
            <v>0</v>
          </cell>
          <cell r="K79">
            <v>213542</v>
          </cell>
          <cell r="L79">
            <v>74740</v>
          </cell>
          <cell r="M79">
            <v>74740</v>
          </cell>
          <cell r="N79">
            <v>0</v>
          </cell>
          <cell r="O79">
            <v>0</v>
          </cell>
          <cell r="P79">
            <v>291127.25</v>
          </cell>
          <cell r="Q79">
            <v>216387.25</v>
          </cell>
          <cell r="R79">
            <v>289.52000267594326</v>
          </cell>
          <cell r="S79">
            <v>208747</v>
          </cell>
          <cell r="T79">
            <v>73061</v>
          </cell>
          <cell r="U79">
            <v>226443</v>
          </cell>
          <cell r="V79">
            <v>79255</v>
          </cell>
          <cell r="W79">
            <v>213711</v>
          </cell>
          <cell r="X79">
            <v>74799</v>
          </cell>
          <cell r="Y79">
            <v>166000</v>
          </cell>
          <cell r="Z79">
            <v>58100</v>
          </cell>
          <cell r="AA79">
            <v>188375</v>
          </cell>
          <cell r="AB79">
            <v>65931</v>
          </cell>
          <cell r="AC79">
            <v>182600</v>
          </cell>
          <cell r="AD79">
            <v>63910</v>
          </cell>
          <cell r="AE79">
            <v>175784</v>
          </cell>
          <cell r="AF79">
            <v>61524</v>
          </cell>
          <cell r="AG79">
            <v>194143</v>
          </cell>
          <cell r="AH79">
            <v>67950</v>
          </cell>
          <cell r="AI79">
            <v>166000</v>
          </cell>
          <cell r="AJ79">
            <v>58100</v>
          </cell>
          <cell r="AK79">
            <v>200246</v>
          </cell>
          <cell r="AL79">
            <v>70086</v>
          </cell>
          <cell r="AM79">
            <v>207709</v>
          </cell>
          <cell r="AN79">
            <v>72698</v>
          </cell>
          <cell r="AO79">
            <v>212430</v>
          </cell>
          <cell r="AP79">
            <v>74351</v>
          </cell>
          <cell r="AQ79">
            <v>249314</v>
          </cell>
          <cell r="AR79">
            <v>87260</v>
          </cell>
          <cell r="AS79">
            <v>253350</v>
          </cell>
          <cell r="AT79">
            <v>88673</v>
          </cell>
          <cell r="AU79">
            <v>287130</v>
          </cell>
          <cell r="AV79">
            <v>100496</v>
          </cell>
          <cell r="AW79">
            <v>300040</v>
          </cell>
          <cell r="AX79">
            <v>105014</v>
          </cell>
          <cell r="AY79">
            <v>249314</v>
          </cell>
          <cell r="AZ79">
            <v>87260</v>
          </cell>
        </row>
        <row r="80">
          <cell r="B80" t="str">
            <v>CAJA DE DIRECCIÓN</v>
          </cell>
          <cell r="C80">
            <v>7547790</v>
          </cell>
          <cell r="D80">
            <v>2641727</v>
          </cell>
          <cell r="E80">
            <v>14467000</v>
          </cell>
          <cell r="F80">
            <v>11825273</v>
          </cell>
          <cell r="G80">
            <v>447.63418021619952</v>
          </cell>
          <cell r="H80">
            <v>2641727</v>
          </cell>
          <cell r="I80">
            <v>0</v>
          </cell>
          <cell r="J80">
            <v>0</v>
          </cell>
          <cell r="K80">
            <v>6842675</v>
          </cell>
          <cell r="L80">
            <v>2394936</v>
          </cell>
          <cell r="M80">
            <v>2394936</v>
          </cell>
          <cell r="N80">
            <v>0</v>
          </cell>
          <cell r="O80">
            <v>0</v>
          </cell>
          <cell r="P80">
            <v>10383244.25</v>
          </cell>
          <cell r="Q80">
            <v>7988308.25</v>
          </cell>
          <cell r="R80">
            <v>333.54996751478956</v>
          </cell>
          <cell r="S80">
            <v>6267108</v>
          </cell>
          <cell r="T80">
            <v>2193488</v>
          </cell>
          <cell r="U80">
            <v>7247563</v>
          </cell>
          <cell r="V80">
            <v>2536647</v>
          </cell>
          <cell r="W80">
            <v>6811748</v>
          </cell>
          <cell r="X80">
            <v>2384112</v>
          </cell>
          <cell r="Y80">
            <v>5070968</v>
          </cell>
          <cell r="Z80">
            <v>1774839</v>
          </cell>
          <cell r="AA80">
            <v>5723020</v>
          </cell>
          <cell r="AB80">
            <v>2003057</v>
          </cell>
          <cell r="AC80">
            <v>5341600</v>
          </cell>
          <cell r="AD80">
            <v>1869560</v>
          </cell>
          <cell r="AE80">
            <v>5146727</v>
          </cell>
          <cell r="AF80">
            <v>1801354</v>
          </cell>
          <cell r="AG80">
            <v>6442026</v>
          </cell>
          <cell r="AH80">
            <v>2254709</v>
          </cell>
          <cell r="AI80">
            <v>4856000</v>
          </cell>
          <cell r="AJ80">
            <v>1699600</v>
          </cell>
          <cell r="AK80">
            <v>5374063</v>
          </cell>
          <cell r="AL80">
            <v>1880922</v>
          </cell>
          <cell r="AM80">
            <v>7282364</v>
          </cell>
          <cell r="AN80">
            <v>2548827</v>
          </cell>
          <cell r="AO80">
            <v>7330894</v>
          </cell>
          <cell r="AP80">
            <v>2565813</v>
          </cell>
          <cell r="AQ80">
            <v>7535499</v>
          </cell>
          <cell r="AR80">
            <v>2637425</v>
          </cell>
          <cell r="AS80">
            <v>8857350</v>
          </cell>
          <cell r="AT80">
            <v>3100073</v>
          </cell>
          <cell r="AU80">
            <v>9042599</v>
          </cell>
          <cell r="AV80">
            <v>3164910</v>
          </cell>
          <cell r="AW80">
            <v>9955858</v>
          </cell>
          <cell r="AX80">
            <v>3484550</v>
          </cell>
          <cell r="AY80">
            <v>7535499</v>
          </cell>
          <cell r="AZ80">
            <v>2637425</v>
          </cell>
        </row>
        <row r="81">
          <cell r="B81" t="str">
            <v>CAJA VELOCIDADES COMPLETA</v>
          </cell>
          <cell r="C81">
            <v>45396633</v>
          </cell>
          <cell r="D81">
            <v>15888822</v>
          </cell>
          <cell r="E81">
            <v>60000000</v>
          </cell>
          <cell r="F81">
            <v>44111178</v>
          </cell>
          <cell r="G81">
            <v>277.6239673400583</v>
          </cell>
          <cell r="H81">
            <v>15888822</v>
          </cell>
          <cell r="I81">
            <v>0</v>
          </cell>
          <cell r="J81">
            <v>0</v>
          </cell>
          <cell r="K81">
            <v>40436522</v>
          </cell>
          <cell r="L81">
            <v>14152783</v>
          </cell>
          <cell r="M81">
            <v>14152783</v>
          </cell>
          <cell r="N81">
            <v>0</v>
          </cell>
          <cell r="O81">
            <v>0</v>
          </cell>
          <cell r="P81">
            <v>46499205.5</v>
          </cell>
          <cell r="Q81">
            <v>32346422.5</v>
          </cell>
          <cell r="R81">
            <v>228.55167425374924</v>
          </cell>
          <cell r="S81">
            <v>65407458</v>
          </cell>
          <cell r="T81">
            <v>22892610</v>
          </cell>
          <cell r="U81">
            <v>66797613</v>
          </cell>
          <cell r="V81">
            <v>23379165</v>
          </cell>
          <cell r="W81">
            <v>63147845</v>
          </cell>
          <cell r="X81">
            <v>22101746</v>
          </cell>
          <cell r="Y81">
            <v>53250246</v>
          </cell>
          <cell r="Z81">
            <v>18637586</v>
          </cell>
          <cell r="AA81">
            <v>67925843</v>
          </cell>
          <cell r="AB81">
            <v>23774045</v>
          </cell>
          <cell r="AC81">
            <v>35266000</v>
          </cell>
          <cell r="AD81">
            <v>12343100</v>
          </cell>
          <cell r="AE81">
            <v>33983070</v>
          </cell>
          <cell r="AF81">
            <v>11894075</v>
          </cell>
          <cell r="AG81">
            <v>39067306</v>
          </cell>
          <cell r="AH81">
            <v>13673557</v>
          </cell>
          <cell r="AI81">
            <v>32060000</v>
          </cell>
          <cell r="AJ81">
            <v>11221000</v>
          </cell>
          <cell r="AK81">
            <v>33493974</v>
          </cell>
          <cell r="AL81">
            <v>11722891</v>
          </cell>
          <cell r="AM81">
            <v>39215930</v>
          </cell>
          <cell r="AN81">
            <v>13725576</v>
          </cell>
          <cell r="AO81">
            <v>40884906</v>
          </cell>
          <cell r="AP81">
            <v>14309717</v>
          </cell>
          <cell r="AQ81">
            <v>46522001</v>
          </cell>
          <cell r="AR81">
            <v>16282700</v>
          </cell>
          <cell r="AS81">
            <v>60060434</v>
          </cell>
          <cell r="AT81">
            <v>21021152</v>
          </cell>
          <cell r="AU81">
            <v>55826401</v>
          </cell>
          <cell r="AV81">
            <v>19539240</v>
          </cell>
          <cell r="AW81">
            <v>60376746</v>
          </cell>
          <cell r="AX81">
            <v>21131861</v>
          </cell>
          <cell r="AY81">
            <v>46522001</v>
          </cell>
          <cell r="AZ81">
            <v>16282700</v>
          </cell>
        </row>
        <row r="82">
          <cell r="B82" t="str">
            <v>CALIPER / MORDAZA DE FRENO DELANTERO</v>
          </cell>
          <cell r="C82">
            <v>1174040</v>
          </cell>
          <cell r="D82">
            <v>410914</v>
          </cell>
          <cell r="E82">
            <v>2356200</v>
          </cell>
          <cell r="F82">
            <v>1945286</v>
          </cell>
          <cell r="G82">
            <v>473.40465401519538</v>
          </cell>
          <cell r="H82">
            <v>410914</v>
          </cell>
          <cell r="I82">
            <v>0</v>
          </cell>
          <cell r="J82">
            <v>0</v>
          </cell>
          <cell r="K82">
            <v>1044888</v>
          </cell>
          <cell r="L82">
            <v>365711</v>
          </cell>
          <cell r="M82">
            <v>365711</v>
          </cell>
          <cell r="N82">
            <v>0</v>
          </cell>
          <cell r="O82">
            <v>0</v>
          </cell>
          <cell r="P82">
            <v>1668591</v>
          </cell>
          <cell r="Q82">
            <v>1302880</v>
          </cell>
          <cell r="R82">
            <v>356.25945076850297</v>
          </cell>
          <cell r="S82">
            <v>1019700</v>
          </cell>
          <cell r="T82">
            <v>356895</v>
          </cell>
          <cell r="U82">
            <v>1223169</v>
          </cell>
          <cell r="V82">
            <v>428109</v>
          </cell>
          <cell r="W82">
            <v>1147159</v>
          </cell>
          <cell r="X82">
            <v>401506</v>
          </cell>
          <cell r="Y82">
            <v>927000</v>
          </cell>
          <cell r="Z82">
            <v>324450</v>
          </cell>
          <cell r="AA82">
            <v>1019700</v>
          </cell>
          <cell r="AB82">
            <v>356895</v>
          </cell>
          <cell r="AC82">
            <v>1019700</v>
          </cell>
          <cell r="AD82">
            <v>356895</v>
          </cell>
          <cell r="AE82">
            <v>982108</v>
          </cell>
          <cell r="AF82">
            <v>343738</v>
          </cell>
          <cell r="AG82">
            <v>1004628</v>
          </cell>
          <cell r="AH82">
            <v>351620</v>
          </cell>
          <cell r="AI82">
            <v>927816</v>
          </cell>
          <cell r="AJ82">
            <v>324736</v>
          </cell>
          <cell r="AK82">
            <v>958768</v>
          </cell>
          <cell r="AL82">
            <v>335569</v>
          </cell>
          <cell r="AM82">
            <v>1135766</v>
          </cell>
          <cell r="AN82">
            <v>397518</v>
          </cell>
          <cell r="AO82">
            <v>1232051</v>
          </cell>
          <cell r="AP82">
            <v>431218</v>
          </cell>
          <cell r="AQ82">
            <v>1219626</v>
          </cell>
          <cell r="AR82">
            <v>426869</v>
          </cell>
          <cell r="AS82">
            <v>1442550</v>
          </cell>
          <cell r="AT82">
            <v>504893</v>
          </cell>
          <cell r="AU82">
            <v>1463551</v>
          </cell>
          <cell r="AV82">
            <v>512243</v>
          </cell>
          <cell r="AW82">
            <v>1552607</v>
          </cell>
          <cell r="AX82">
            <v>543412</v>
          </cell>
          <cell r="AY82">
            <v>1219626</v>
          </cell>
          <cell r="AZ82">
            <v>426869</v>
          </cell>
        </row>
        <row r="83">
          <cell r="B83" t="str">
            <v>CAMPANA FRENO TRASERA</v>
          </cell>
          <cell r="C83">
            <v>675324</v>
          </cell>
          <cell r="D83">
            <v>236363</v>
          </cell>
          <cell r="E83">
            <v>1219600</v>
          </cell>
          <cell r="F83">
            <v>983237</v>
          </cell>
          <cell r="G83">
            <v>415.98600457770465</v>
          </cell>
          <cell r="H83">
            <v>236363</v>
          </cell>
          <cell r="I83">
            <v>0</v>
          </cell>
          <cell r="J83">
            <v>0</v>
          </cell>
          <cell r="K83">
            <v>591626</v>
          </cell>
          <cell r="L83">
            <v>207069</v>
          </cell>
          <cell r="M83">
            <v>207069</v>
          </cell>
          <cell r="N83">
            <v>0</v>
          </cell>
          <cell r="O83">
            <v>0</v>
          </cell>
          <cell r="P83">
            <v>901178.25</v>
          </cell>
          <cell r="Q83">
            <v>694109.25</v>
          </cell>
          <cell r="R83">
            <v>335.20674267997623</v>
          </cell>
          <cell r="S83">
            <v>585200</v>
          </cell>
          <cell r="T83">
            <v>204820</v>
          </cell>
          <cell r="U83">
            <v>669406</v>
          </cell>
          <cell r="V83">
            <v>234292</v>
          </cell>
          <cell r="W83">
            <v>627774</v>
          </cell>
          <cell r="X83">
            <v>219721</v>
          </cell>
          <cell r="Y83">
            <v>532000</v>
          </cell>
          <cell r="Z83">
            <v>186200</v>
          </cell>
          <cell r="AA83">
            <v>585200</v>
          </cell>
          <cell r="AB83">
            <v>204820</v>
          </cell>
          <cell r="AC83">
            <v>585200</v>
          </cell>
          <cell r="AD83">
            <v>204820</v>
          </cell>
          <cell r="AE83">
            <v>563419</v>
          </cell>
          <cell r="AF83">
            <v>197197</v>
          </cell>
          <cell r="AG83">
            <v>552416</v>
          </cell>
          <cell r="AH83">
            <v>193346</v>
          </cell>
          <cell r="AI83">
            <v>532000</v>
          </cell>
          <cell r="AJ83">
            <v>186200</v>
          </cell>
          <cell r="AK83">
            <v>547601</v>
          </cell>
          <cell r="AL83">
            <v>191660</v>
          </cell>
          <cell r="AM83">
            <v>706475</v>
          </cell>
          <cell r="AN83">
            <v>247266</v>
          </cell>
          <cell r="AO83">
            <v>653758</v>
          </cell>
          <cell r="AP83">
            <v>228815</v>
          </cell>
          <cell r="AQ83">
            <v>666695</v>
          </cell>
          <cell r="AR83">
            <v>233343</v>
          </cell>
          <cell r="AS83">
            <v>770250</v>
          </cell>
          <cell r="AT83">
            <v>269588</v>
          </cell>
          <cell r="AU83">
            <v>800033</v>
          </cell>
          <cell r="AV83">
            <v>280012</v>
          </cell>
          <cell r="AW83">
            <v>853733</v>
          </cell>
          <cell r="AX83">
            <v>298807</v>
          </cell>
          <cell r="AY83">
            <v>666695</v>
          </cell>
          <cell r="AZ83">
            <v>233343</v>
          </cell>
        </row>
        <row r="84">
          <cell r="B84" t="str">
            <v>CARCASA TERMOSTATO</v>
          </cell>
          <cell r="C84">
            <v>1003182</v>
          </cell>
          <cell r="D84">
            <v>351114</v>
          </cell>
          <cell r="E84">
            <v>1874600</v>
          </cell>
          <cell r="F84">
            <v>1523486</v>
          </cell>
          <cell r="G84">
            <v>433.90067043752174</v>
          </cell>
          <cell r="H84">
            <v>351114</v>
          </cell>
          <cell r="I84">
            <v>0</v>
          </cell>
          <cell r="J84">
            <v>0</v>
          </cell>
          <cell r="K84">
            <v>1002477</v>
          </cell>
          <cell r="L84">
            <v>350867</v>
          </cell>
          <cell r="M84">
            <v>350867</v>
          </cell>
          <cell r="N84">
            <v>0</v>
          </cell>
          <cell r="O84">
            <v>0</v>
          </cell>
          <cell r="P84">
            <v>1365866</v>
          </cell>
          <cell r="Q84">
            <v>1014999</v>
          </cell>
          <cell r="R84">
            <v>289.28311867459746</v>
          </cell>
          <cell r="S84">
            <v>847722</v>
          </cell>
          <cell r="T84">
            <v>296703</v>
          </cell>
          <cell r="U84">
            <v>999802</v>
          </cell>
          <cell r="V84">
            <v>349931</v>
          </cell>
          <cell r="W84">
            <v>939499</v>
          </cell>
          <cell r="X84">
            <v>328825</v>
          </cell>
          <cell r="Y84">
            <v>736000</v>
          </cell>
          <cell r="Z84">
            <v>257600</v>
          </cell>
          <cell r="AA84">
            <v>809600</v>
          </cell>
          <cell r="AB84">
            <v>283360</v>
          </cell>
          <cell r="AC84">
            <v>809600</v>
          </cell>
          <cell r="AD84">
            <v>283360</v>
          </cell>
          <cell r="AE84">
            <v>779633</v>
          </cell>
          <cell r="AF84">
            <v>272872</v>
          </cell>
          <cell r="AG84">
            <v>860391</v>
          </cell>
          <cell r="AH84">
            <v>301137</v>
          </cell>
          <cell r="AI84">
            <v>752934</v>
          </cell>
          <cell r="AJ84">
            <v>263527</v>
          </cell>
          <cell r="AK84">
            <v>777068</v>
          </cell>
          <cell r="AL84">
            <v>271974</v>
          </cell>
          <cell r="AM84">
            <v>1053408</v>
          </cell>
          <cell r="AN84">
            <v>368693</v>
          </cell>
          <cell r="AO84">
            <v>983381</v>
          </cell>
          <cell r="AP84">
            <v>344183</v>
          </cell>
          <cell r="AQ84">
            <v>1061723</v>
          </cell>
          <cell r="AR84">
            <v>371603</v>
          </cell>
          <cell r="AS84">
            <v>1171650</v>
          </cell>
          <cell r="AT84">
            <v>410078</v>
          </cell>
          <cell r="AU84">
            <v>1274067</v>
          </cell>
          <cell r="AV84">
            <v>445923</v>
          </cell>
          <cell r="AW84">
            <v>1329696</v>
          </cell>
          <cell r="AX84">
            <v>465394</v>
          </cell>
          <cell r="AY84">
            <v>1061723</v>
          </cell>
          <cell r="AZ84">
            <v>371603</v>
          </cell>
        </row>
        <row r="85">
          <cell r="B85" t="str">
            <v>CARTER ACEITE MOTOR</v>
          </cell>
          <cell r="C85">
            <v>3390224</v>
          </cell>
          <cell r="D85">
            <v>1186578</v>
          </cell>
          <cell r="E85">
            <v>6672800</v>
          </cell>
          <cell r="F85">
            <v>5486222</v>
          </cell>
          <cell r="G85">
            <v>462.35662552314301</v>
          </cell>
          <cell r="H85">
            <v>1186578</v>
          </cell>
          <cell r="I85">
            <v>0</v>
          </cell>
          <cell r="J85">
            <v>0</v>
          </cell>
          <cell r="K85">
            <v>3326626</v>
          </cell>
          <cell r="L85">
            <v>1164319</v>
          </cell>
          <cell r="M85">
            <v>1164319</v>
          </cell>
          <cell r="N85">
            <v>0</v>
          </cell>
          <cell r="O85">
            <v>0</v>
          </cell>
          <cell r="P85">
            <v>4734907</v>
          </cell>
          <cell r="Q85">
            <v>3570588</v>
          </cell>
          <cell r="R85">
            <v>306.66750263458727</v>
          </cell>
          <cell r="S85">
            <v>3320942</v>
          </cell>
          <cell r="T85">
            <v>1162330</v>
          </cell>
          <cell r="U85">
            <v>3608104</v>
          </cell>
          <cell r="V85">
            <v>1262836</v>
          </cell>
          <cell r="W85">
            <v>3406349</v>
          </cell>
          <cell r="X85">
            <v>1192222</v>
          </cell>
          <cell r="Y85">
            <v>2687417</v>
          </cell>
          <cell r="Z85">
            <v>940596</v>
          </cell>
          <cell r="AA85">
            <v>2878700</v>
          </cell>
          <cell r="AB85">
            <v>1007545</v>
          </cell>
          <cell r="AC85">
            <v>2878700</v>
          </cell>
          <cell r="AD85">
            <v>1007545</v>
          </cell>
          <cell r="AE85">
            <v>2773751</v>
          </cell>
          <cell r="AF85">
            <v>970813</v>
          </cell>
          <cell r="AG85">
            <v>2835403</v>
          </cell>
          <cell r="AH85">
            <v>992391</v>
          </cell>
          <cell r="AI85">
            <v>2864866</v>
          </cell>
          <cell r="AJ85">
            <v>1002703</v>
          </cell>
          <cell r="AK85">
            <v>3019137</v>
          </cell>
          <cell r="AL85">
            <v>1056698</v>
          </cell>
          <cell r="AM85">
            <v>3301752</v>
          </cell>
          <cell r="AN85">
            <v>1155613</v>
          </cell>
          <cell r="AO85">
            <v>3486927</v>
          </cell>
          <cell r="AP85">
            <v>1220424</v>
          </cell>
          <cell r="AQ85">
            <v>4044150</v>
          </cell>
          <cell r="AR85">
            <v>1415453</v>
          </cell>
          <cell r="AS85">
            <v>4044150</v>
          </cell>
          <cell r="AT85">
            <v>1415453</v>
          </cell>
          <cell r="AU85">
            <v>4583370</v>
          </cell>
          <cell r="AV85">
            <v>1604180</v>
          </cell>
          <cell r="AW85">
            <v>4381986</v>
          </cell>
          <cell r="AX85">
            <v>1533695</v>
          </cell>
          <cell r="AY85">
            <v>4102913</v>
          </cell>
          <cell r="AZ85">
            <v>1436020</v>
          </cell>
        </row>
        <row r="86">
          <cell r="B86" t="str">
            <v>CARTRIDGE TURBOCARGADOR MOTOR</v>
          </cell>
          <cell r="C86">
            <v>8159489</v>
          </cell>
          <cell r="D86">
            <v>2855821</v>
          </cell>
          <cell r="E86">
            <v>14122500</v>
          </cell>
          <cell r="F86">
            <v>11266679</v>
          </cell>
          <cell r="G86">
            <v>394.51628796062499</v>
          </cell>
          <cell r="H86">
            <v>2855821</v>
          </cell>
          <cell r="I86">
            <v>0</v>
          </cell>
          <cell r="J86">
            <v>0</v>
          </cell>
          <cell r="K86">
            <v>6757300</v>
          </cell>
          <cell r="L86">
            <v>2365055</v>
          </cell>
          <cell r="M86">
            <v>2365055</v>
          </cell>
          <cell r="N86">
            <v>0</v>
          </cell>
          <cell r="O86">
            <v>0</v>
          </cell>
          <cell r="P86">
            <v>10495642.75</v>
          </cell>
          <cell r="Q86">
            <v>8130587.75</v>
          </cell>
          <cell r="R86">
            <v>343.780070653748</v>
          </cell>
          <cell r="S86">
            <v>6757300</v>
          </cell>
          <cell r="T86">
            <v>2365055</v>
          </cell>
          <cell r="U86">
            <v>5940777</v>
          </cell>
          <cell r="V86">
            <v>2079272</v>
          </cell>
          <cell r="W86">
            <v>5347763</v>
          </cell>
          <cell r="X86">
            <v>1871717</v>
          </cell>
          <cell r="Y86">
            <v>6143000</v>
          </cell>
          <cell r="Z86">
            <v>2150050</v>
          </cell>
          <cell r="AA86">
            <v>6757300</v>
          </cell>
          <cell r="AB86">
            <v>2365055</v>
          </cell>
          <cell r="AC86">
            <v>6757300</v>
          </cell>
          <cell r="AD86">
            <v>2365055</v>
          </cell>
          <cell r="AE86">
            <v>6511121</v>
          </cell>
          <cell r="AF86">
            <v>2278892</v>
          </cell>
          <cell r="AG86">
            <v>6143000</v>
          </cell>
          <cell r="AH86">
            <v>2150050</v>
          </cell>
          <cell r="AI86">
            <v>6143000</v>
          </cell>
          <cell r="AJ86">
            <v>2150050</v>
          </cell>
          <cell r="AK86">
            <v>7325674</v>
          </cell>
          <cell r="AL86">
            <v>2563986</v>
          </cell>
          <cell r="AM86">
            <v>7294532</v>
          </cell>
          <cell r="AN86">
            <v>2553086</v>
          </cell>
          <cell r="AO86">
            <v>7485761</v>
          </cell>
          <cell r="AP86">
            <v>2620016</v>
          </cell>
          <cell r="AQ86">
            <v>6143000</v>
          </cell>
          <cell r="AR86">
            <v>2150050</v>
          </cell>
          <cell r="AS86">
            <v>8735550</v>
          </cell>
          <cell r="AT86">
            <v>3057443</v>
          </cell>
          <cell r="AU86">
            <v>6757300</v>
          </cell>
          <cell r="AV86">
            <v>2365055</v>
          </cell>
          <cell r="AW86">
            <v>6143000</v>
          </cell>
          <cell r="AX86">
            <v>2150050</v>
          </cell>
          <cell r="AY86">
            <v>6143000</v>
          </cell>
          <cell r="AZ86">
            <v>2150050</v>
          </cell>
        </row>
        <row r="87">
          <cell r="B87" t="str">
            <v>CHAPA PUERTA EXTERNA</v>
          </cell>
          <cell r="C87">
            <v>1568340</v>
          </cell>
          <cell r="D87">
            <v>548919</v>
          </cell>
          <cell r="E87">
            <v>2760900</v>
          </cell>
          <cell r="F87">
            <v>2211981</v>
          </cell>
          <cell r="G87">
            <v>402.97038360851059</v>
          </cell>
          <cell r="H87">
            <v>548919</v>
          </cell>
          <cell r="I87">
            <v>0</v>
          </cell>
          <cell r="J87">
            <v>0</v>
          </cell>
          <cell r="K87">
            <v>1393424</v>
          </cell>
          <cell r="L87">
            <v>487698</v>
          </cell>
          <cell r="M87">
            <v>487698</v>
          </cell>
          <cell r="N87">
            <v>0</v>
          </cell>
          <cell r="O87">
            <v>0</v>
          </cell>
          <cell r="P87">
            <v>2056017.25</v>
          </cell>
          <cell r="Q87">
            <v>1568319.25</v>
          </cell>
          <cell r="R87">
            <v>321.57590353046351</v>
          </cell>
          <cell r="S87">
            <v>1511918</v>
          </cell>
          <cell r="T87">
            <v>529171</v>
          </cell>
          <cell r="U87">
            <v>1602818</v>
          </cell>
          <cell r="V87">
            <v>560986</v>
          </cell>
          <cell r="W87">
            <v>1512709</v>
          </cell>
          <cell r="X87">
            <v>529448</v>
          </cell>
          <cell r="Y87">
            <v>1237000</v>
          </cell>
          <cell r="Z87">
            <v>432950</v>
          </cell>
          <cell r="AA87">
            <v>1360700</v>
          </cell>
          <cell r="AB87">
            <v>476245</v>
          </cell>
          <cell r="AC87">
            <v>1360700</v>
          </cell>
          <cell r="AD87">
            <v>476245</v>
          </cell>
          <cell r="AE87">
            <v>1310846</v>
          </cell>
          <cell r="AF87">
            <v>458796</v>
          </cell>
          <cell r="AG87">
            <v>1316942</v>
          </cell>
          <cell r="AH87">
            <v>460930</v>
          </cell>
          <cell r="AI87">
            <v>1237000</v>
          </cell>
          <cell r="AJ87">
            <v>432950</v>
          </cell>
          <cell r="AK87">
            <v>1514466</v>
          </cell>
          <cell r="AL87">
            <v>530063</v>
          </cell>
          <cell r="AM87">
            <v>1417837</v>
          </cell>
          <cell r="AN87">
            <v>496243</v>
          </cell>
          <cell r="AO87">
            <v>1416977</v>
          </cell>
          <cell r="AP87">
            <v>495942</v>
          </cell>
          <cell r="AQ87">
            <v>1743750</v>
          </cell>
          <cell r="AR87">
            <v>610313</v>
          </cell>
          <cell r="AS87">
            <v>1743750</v>
          </cell>
          <cell r="AT87">
            <v>610313</v>
          </cell>
          <cell r="AU87">
            <v>1976250</v>
          </cell>
          <cell r="AV87">
            <v>691688</v>
          </cell>
          <cell r="AW87">
            <v>2035274</v>
          </cell>
          <cell r="AX87">
            <v>712346</v>
          </cell>
          <cell r="AY87">
            <v>1964631</v>
          </cell>
          <cell r="AZ87">
            <v>687621</v>
          </cell>
        </row>
        <row r="88">
          <cell r="B88" t="str">
            <v>CIGÜEÑAL MOTOR</v>
          </cell>
          <cell r="C88">
            <v>14919712</v>
          </cell>
          <cell r="D88">
            <v>5221899</v>
          </cell>
          <cell r="E88">
            <v>27094300</v>
          </cell>
          <cell r="F88">
            <v>21872401</v>
          </cell>
          <cell r="G88">
            <v>418.85913534520682</v>
          </cell>
          <cell r="H88">
            <v>5221899</v>
          </cell>
          <cell r="I88">
            <v>0</v>
          </cell>
          <cell r="J88">
            <v>0</v>
          </cell>
          <cell r="K88">
            <v>13453000</v>
          </cell>
          <cell r="L88">
            <v>4708550</v>
          </cell>
          <cell r="M88">
            <v>4708550</v>
          </cell>
          <cell r="N88">
            <v>0</v>
          </cell>
          <cell r="O88">
            <v>0</v>
          </cell>
          <cell r="P88">
            <v>19909362.25</v>
          </cell>
          <cell r="Q88">
            <v>15200812.25</v>
          </cell>
          <cell r="R88">
            <v>322.83425364496503</v>
          </cell>
          <cell r="S88">
            <v>14093072</v>
          </cell>
          <cell r="T88">
            <v>4932575</v>
          </cell>
          <cell r="U88">
            <v>15555436</v>
          </cell>
          <cell r="V88">
            <v>5444403</v>
          </cell>
          <cell r="W88">
            <v>14666917</v>
          </cell>
          <cell r="X88">
            <v>5133421</v>
          </cell>
          <cell r="Y88">
            <v>12230000</v>
          </cell>
          <cell r="Z88">
            <v>4280500</v>
          </cell>
          <cell r="AA88">
            <v>13453000</v>
          </cell>
          <cell r="AB88">
            <v>4708550</v>
          </cell>
          <cell r="AC88">
            <v>13453000</v>
          </cell>
          <cell r="AD88">
            <v>4708550</v>
          </cell>
          <cell r="AE88">
            <v>12963065</v>
          </cell>
          <cell r="AF88">
            <v>4537073</v>
          </cell>
          <cell r="AG88">
            <v>12230000</v>
          </cell>
          <cell r="AH88">
            <v>4280500</v>
          </cell>
          <cell r="AI88">
            <v>12230000</v>
          </cell>
          <cell r="AJ88">
            <v>4280500</v>
          </cell>
          <cell r="AK88">
            <v>13935667</v>
          </cell>
          <cell r="AL88">
            <v>4877483</v>
          </cell>
          <cell r="AM88">
            <v>13519995</v>
          </cell>
          <cell r="AN88">
            <v>4731998</v>
          </cell>
          <cell r="AO88">
            <v>13962896</v>
          </cell>
          <cell r="AP88">
            <v>4887014</v>
          </cell>
          <cell r="AQ88">
            <v>16933950</v>
          </cell>
          <cell r="AR88">
            <v>5926883</v>
          </cell>
          <cell r="AS88">
            <v>16933950</v>
          </cell>
          <cell r="AT88">
            <v>5926883</v>
          </cell>
          <cell r="AU88">
            <v>19191810</v>
          </cell>
          <cell r="AV88">
            <v>6717134</v>
          </cell>
          <cell r="AW88">
            <v>18552238</v>
          </cell>
          <cell r="AX88">
            <v>6493283</v>
          </cell>
          <cell r="AY88">
            <v>18159174</v>
          </cell>
          <cell r="AZ88">
            <v>6355711</v>
          </cell>
        </row>
        <row r="89">
          <cell r="B89" t="str">
            <v>CILINDROS FRENO TRASERO</v>
          </cell>
          <cell r="C89">
            <v>949975</v>
          </cell>
          <cell r="D89">
            <v>332491</v>
          </cell>
          <cell r="E89">
            <v>1771700</v>
          </cell>
          <cell r="F89">
            <v>1439209</v>
          </cell>
          <cell r="G89">
            <v>432.85652844738649</v>
          </cell>
          <cell r="H89">
            <v>332491</v>
          </cell>
          <cell r="I89">
            <v>0</v>
          </cell>
          <cell r="J89">
            <v>0</v>
          </cell>
          <cell r="K89">
            <v>831600</v>
          </cell>
          <cell r="L89">
            <v>291060</v>
          </cell>
          <cell r="M89">
            <v>291060</v>
          </cell>
          <cell r="N89">
            <v>0</v>
          </cell>
          <cell r="O89">
            <v>0</v>
          </cell>
          <cell r="P89">
            <v>1286672.75</v>
          </cell>
          <cell r="Q89">
            <v>995612.75</v>
          </cell>
          <cell r="R89">
            <v>342.06443688586546</v>
          </cell>
          <cell r="S89">
            <v>868845</v>
          </cell>
          <cell r="T89">
            <v>304096</v>
          </cell>
          <cell r="U89">
            <v>981658</v>
          </cell>
          <cell r="V89">
            <v>343580</v>
          </cell>
          <cell r="W89">
            <v>924506</v>
          </cell>
          <cell r="X89">
            <v>323577</v>
          </cell>
          <cell r="Y89">
            <v>756000</v>
          </cell>
          <cell r="Z89">
            <v>264600</v>
          </cell>
          <cell r="AA89">
            <v>831600</v>
          </cell>
          <cell r="AB89">
            <v>291060</v>
          </cell>
          <cell r="AC89">
            <v>831600</v>
          </cell>
          <cell r="AD89">
            <v>291060</v>
          </cell>
          <cell r="AE89">
            <v>800602</v>
          </cell>
          <cell r="AF89">
            <v>280211</v>
          </cell>
          <cell r="AG89">
            <v>775675</v>
          </cell>
          <cell r="AH89">
            <v>271486</v>
          </cell>
          <cell r="AI89">
            <v>756000</v>
          </cell>
          <cell r="AJ89">
            <v>264600</v>
          </cell>
          <cell r="AK89">
            <v>824595</v>
          </cell>
          <cell r="AL89">
            <v>288608</v>
          </cell>
          <cell r="AM89">
            <v>872620</v>
          </cell>
          <cell r="AN89">
            <v>305417</v>
          </cell>
          <cell r="AO89">
            <v>875280</v>
          </cell>
          <cell r="AP89">
            <v>306348</v>
          </cell>
          <cell r="AQ89">
            <v>1044654</v>
          </cell>
          <cell r="AR89">
            <v>365629</v>
          </cell>
          <cell r="AS89">
            <v>1095900</v>
          </cell>
          <cell r="AT89">
            <v>383565</v>
          </cell>
          <cell r="AU89">
            <v>1242020</v>
          </cell>
          <cell r="AV89">
            <v>434707</v>
          </cell>
          <cell r="AW89">
            <v>1198770</v>
          </cell>
          <cell r="AX89">
            <v>419570</v>
          </cell>
          <cell r="AY89">
            <v>1044654</v>
          </cell>
          <cell r="AZ89">
            <v>365629</v>
          </cell>
        </row>
        <row r="90">
          <cell r="B90" t="str">
            <v>CINTURON SEGURIDAD COMPLETO</v>
          </cell>
          <cell r="C90">
            <v>1470700</v>
          </cell>
          <cell r="D90">
            <v>514745</v>
          </cell>
          <cell r="E90">
            <v>2934100</v>
          </cell>
          <cell r="F90">
            <v>2419355</v>
          </cell>
          <cell r="G90">
            <v>470.01039349580867</v>
          </cell>
          <cell r="H90">
            <v>514745</v>
          </cell>
          <cell r="I90">
            <v>0</v>
          </cell>
          <cell r="J90">
            <v>0</v>
          </cell>
          <cell r="K90">
            <v>1501158</v>
          </cell>
          <cell r="L90">
            <v>525405</v>
          </cell>
          <cell r="M90">
            <v>525405</v>
          </cell>
          <cell r="N90">
            <v>0</v>
          </cell>
          <cell r="O90">
            <v>0</v>
          </cell>
          <cell r="P90">
            <v>2081461.25</v>
          </cell>
          <cell r="Q90">
            <v>1556056.25</v>
          </cell>
          <cell r="R90">
            <v>296.16319791399019</v>
          </cell>
          <cell r="S90">
            <v>1755030</v>
          </cell>
          <cell r="T90">
            <v>614261</v>
          </cell>
          <cell r="U90">
            <v>1678422</v>
          </cell>
          <cell r="V90">
            <v>587448</v>
          </cell>
          <cell r="W90">
            <v>1583797</v>
          </cell>
          <cell r="X90">
            <v>554329</v>
          </cell>
          <cell r="Y90">
            <v>1337000</v>
          </cell>
          <cell r="Z90">
            <v>467950</v>
          </cell>
          <cell r="AA90">
            <v>1470700</v>
          </cell>
          <cell r="AB90">
            <v>514745</v>
          </cell>
          <cell r="AC90">
            <v>1470700</v>
          </cell>
          <cell r="AD90">
            <v>514745</v>
          </cell>
          <cell r="AE90">
            <v>1416383</v>
          </cell>
          <cell r="AF90">
            <v>495734</v>
          </cell>
          <cell r="AG90">
            <v>1418718</v>
          </cell>
          <cell r="AH90">
            <v>496551</v>
          </cell>
          <cell r="AI90">
            <v>1337000</v>
          </cell>
          <cell r="AJ90">
            <v>467950</v>
          </cell>
          <cell r="AK90">
            <v>1448315</v>
          </cell>
          <cell r="AL90">
            <v>506910</v>
          </cell>
          <cell r="AM90">
            <v>1470700</v>
          </cell>
          <cell r="AN90">
            <v>514745</v>
          </cell>
          <cell r="AO90">
            <v>1470700</v>
          </cell>
          <cell r="AP90">
            <v>514745</v>
          </cell>
          <cell r="AQ90">
            <v>1796400</v>
          </cell>
          <cell r="AR90">
            <v>628740</v>
          </cell>
          <cell r="AS90">
            <v>1796400</v>
          </cell>
          <cell r="AT90">
            <v>628740</v>
          </cell>
          <cell r="AU90">
            <v>2035920</v>
          </cell>
          <cell r="AV90">
            <v>712572</v>
          </cell>
          <cell r="AW90">
            <v>2192565</v>
          </cell>
          <cell r="AX90">
            <v>767398</v>
          </cell>
          <cell r="AY90">
            <v>1891448</v>
          </cell>
          <cell r="AZ90">
            <v>662007</v>
          </cell>
        </row>
        <row r="91">
          <cell r="B91" t="str">
            <v>COLGANTES MUELLE TRASERO</v>
          </cell>
          <cell r="C91">
            <v>782363</v>
          </cell>
          <cell r="D91">
            <v>273827</v>
          </cell>
          <cell r="E91">
            <v>1389400</v>
          </cell>
          <cell r="F91">
            <v>1115573</v>
          </cell>
          <cell r="G91">
            <v>407.40065807973644</v>
          </cell>
          <cell r="H91">
            <v>273827</v>
          </cell>
          <cell r="I91">
            <v>0</v>
          </cell>
          <cell r="J91">
            <v>0</v>
          </cell>
          <cell r="K91">
            <v>698091</v>
          </cell>
          <cell r="L91">
            <v>244332</v>
          </cell>
          <cell r="M91">
            <v>244332</v>
          </cell>
          <cell r="N91">
            <v>0</v>
          </cell>
          <cell r="O91">
            <v>0</v>
          </cell>
          <cell r="P91">
            <v>1031931.75</v>
          </cell>
          <cell r="Q91">
            <v>787599.75</v>
          </cell>
          <cell r="R91">
            <v>322.34817788910169</v>
          </cell>
          <cell r="S91">
            <v>760242</v>
          </cell>
          <cell r="T91">
            <v>266085</v>
          </cell>
          <cell r="U91">
            <v>763563</v>
          </cell>
          <cell r="V91">
            <v>267247</v>
          </cell>
          <cell r="W91">
            <v>720376</v>
          </cell>
          <cell r="X91">
            <v>252132</v>
          </cell>
          <cell r="Y91">
            <v>544070</v>
          </cell>
          <cell r="Z91">
            <v>190425</v>
          </cell>
          <cell r="AA91">
            <v>588500</v>
          </cell>
          <cell r="AB91">
            <v>205975</v>
          </cell>
          <cell r="AC91">
            <v>601396</v>
          </cell>
          <cell r="AD91">
            <v>210489</v>
          </cell>
          <cell r="AE91">
            <v>566356</v>
          </cell>
          <cell r="AF91">
            <v>198225</v>
          </cell>
          <cell r="AG91">
            <v>659737</v>
          </cell>
          <cell r="AH91">
            <v>230908</v>
          </cell>
          <cell r="AI91">
            <v>553844</v>
          </cell>
          <cell r="AJ91">
            <v>193845</v>
          </cell>
          <cell r="AK91">
            <v>627052</v>
          </cell>
          <cell r="AL91">
            <v>219468</v>
          </cell>
          <cell r="AM91">
            <v>725242</v>
          </cell>
          <cell r="AN91">
            <v>253835</v>
          </cell>
          <cell r="AO91">
            <v>732328</v>
          </cell>
          <cell r="AP91">
            <v>256315</v>
          </cell>
          <cell r="AQ91">
            <v>875820</v>
          </cell>
          <cell r="AR91">
            <v>306537</v>
          </cell>
          <cell r="AS91">
            <v>877500</v>
          </cell>
          <cell r="AT91">
            <v>307125</v>
          </cell>
          <cell r="AU91">
            <v>994500</v>
          </cell>
          <cell r="AV91">
            <v>348075</v>
          </cell>
          <cell r="AW91">
            <v>1019594</v>
          </cell>
          <cell r="AX91">
            <v>356858</v>
          </cell>
          <cell r="AY91">
            <v>875820</v>
          </cell>
          <cell r="AZ91">
            <v>306537</v>
          </cell>
        </row>
        <row r="92">
          <cell r="B92" t="str">
            <v>COMPRESOR AIRE ACONDICIONADO</v>
          </cell>
          <cell r="C92">
            <v>6078890</v>
          </cell>
          <cell r="D92">
            <v>2127612</v>
          </cell>
          <cell r="E92">
            <v>11731400</v>
          </cell>
          <cell r="F92">
            <v>9603788</v>
          </cell>
          <cell r="G92">
            <v>451.3881290385653</v>
          </cell>
          <cell r="H92">
            <v>2127612</v>
          </cell>
          <cell r="I92">
            <v>0</v>
          </cell>
          <cell r="J92">
            <v>0</v>
          </cell>
          <cell r="K92">
            <v>5680592</v>
          </cell>
          <cell r="L92">
            <v>1988207</v>
          </cell>
          <cell r="M92">
            <v>1988207</v>
          </cell>
          <cell r="N92">
            <v>0</v>
          </cell>
          <cell r="O92">
            <v>0</v>
          </cell>
          <cell r="P92">
            <v>8530065.5</v>
          </cell>
          <cell r="Q92">
            <v>6541858.5</v>
          </cell>
          <cell r="R92">
            <v>329.03306848834148</v>
          </cell>
          <cell r="S92">
            <v>5769239</v>
          </cell>
          <cell r="T92">
            <v>2019234</v>
          </cell>
          <cell r="U92">
            <v>6402208</v>
          </cell>
          <cell r="V92">
            <v>2240773</v>
          </cell>
          <cell r="W92">
            <v>6026347</v>
          </cell>
          <cell r="X92">
            <v>2109221</v>
          </cell>
          <cell r="Y92">
            <v>4556000</v>
          </cell>
          <cell r="Z92">
            <v>1594600</v>
          </cell>
          <cell r="AA92">
            <v>5011600</v>
          </cell>
          <cell r="AB92">
            <v>1754060</v>
          </cell>
          <cell r="AC92">
            <v>5011600</v>
          </cell>
          <cell r="AD92">
            <v>1754060</v>
          </cell>
          <cell r="AE92">
            <v>4828812</v>
          </cell>
          <cell r="AF92">
            <v>1690084</v>
          </cell>
          <cell r="AG92">
            <v>5368667</v>
          </cell>
          <cell r="AH92">
            <v>1879033</v>
          </cell>
          <cell r="AI92">
            <v>4556000</v>
          </cell>
          <cell r="AJ92">
            <v>1594600</v>
          </cell>
          <cell r="AK92">
            <v>5065077</v>
          </cell>
          <cell r="AL92">
            <v>1772777</v>
          </cell>
          <cell r="AM92">
            <v>5990020</v>
          </cell>
          <cell r="AN92">
            <v>2096507</v>
          </cell>
          <cell r="AO92">
            <v>6456396</v>
          </cell>
          <cell r="AP92">
            <v>2259739</v>
          </cell>
          <cell r="AQ92">
            <v>6983925</v>
          </cell>
          <cell r="AR92">
            <v>2444374</v>
          </cell>
          <cell r="AS92">
            <v>7488150</v>
          </cell>
          <cell r="AT92">
            <v>2620853</v>
          </cell>
          <cell r="AU92">
            <v>8380710</v>
          </cell>
          <cell r="AV92">
            <v>2933249</v>
          </cell>
          <cell r="AW92">
            <v>8297030</v>
          </cell>
          <cell r="AX92">
            <v>2903961</v>
          </cell>
          <cell r="AY92">
            <v>6983925</v>
          </cell>
          <cell r="AZ92">
            <v>2444374</v>
          </cell>
        </row>
        <row r="93">
          <cell r="B93" t="str">
            <v>COMPUTADORA</v>
          </cell>
          <cell r="C93">
            <v>19069875</v>
          </cell>
          <cell r="D93">
            <v>6674456</v>
          </cell>
          <cell r="E93">
            <v>36800000</v>
          </cell>
          <cell r="F93">
            <v>30125544</v>
          </cell>
          <cell r="G93">
            <v>451.35579588808434</v>
          </cell>
          <cell r="H93">
            <v>6674456</v>
          </cell>
          <cell r="I93">
            <v>0</v>
          </cell>
          <cell r="J93">
            <v>0</v>
          </cell>
          <cell r="K93">
            <v>19664260</v>
          </cell>
          <cell r="L93">
            <v>6882491</v>
          </cell>
          <cell r="M93">
            <v>6882491</v>
          </cell>
          <cell r="N93">
            <v>0</v>
          </cell>
          <cell r="O93">
            <v>0</v>
          </cell>
          <cell r="P93">
            <v>26971114</v>
          </cell>
          <cell r="Q93">
            <v>20088623</v>
          </cell>
          <cell r="R93">
            <v>291.88012014835908</v>
          </cell>
          <cell r="S93">
            <v>14888500</v>
          </cell>
          <cell r="T93">
            <v>5210975</v>
          </cell>
          <cell r="U93">
            <v>18368769</v>
          </cell>
          <cell r="V93">
            <v>6429069</v>
          </cell>
          <cell r="W93">
            <v>17077749</v>
          </cell>
          <cell r="X93">
            <v>5977212</v>
          </cell>
          <cell r="Y93">
            <v>13535000</v>
          </cell>
          <cell r="Z93">
            <v>4737250</v>
          </cell>
          <cell r="AA93">
            <v>18049500</v>
          </cell>
          <cell r="AB93">
            <v>6317325</v>
          </cell>
          <cell r="AC93">
            <v>17396700</v>
          </cell>
          <cell r="AD93">
            <v>6088845</v>
          </cell>
          <cell r="AE93">
            <v>14346464</v>
          </cell>
          <cell r="AF93">
            <v>5021262</v>
          </cell>
          <cell r="AG93">
            <v>19142200</v>
          </cell>
          <cell r="AH93">
            <v>6699770</v>
          </cell>
          <cell r="AI93">
            <v>13535000</v>
          </cell>
          <cell r="AJ93">
            <v>4737250</v>
          </cell>
          <cell r="AK93">
            <v>18691750</v>
          </cell>
          <cell r="AL93">
            <v>6542113</v>
          </cell>
          <cell r="AM93">
            <v>18825600</v>
          </cell>
          <cell r="AN93">
            <v>6588960</v>
          </cell>
          <cell r="AO93">
            <v>19216780</v>
          </cell>
          <cell r="AP93">
            <v>6725873</v>
          </cell>
          <cell r="AQ93">
            <v>24000000</v>
          </cell>
          <cell r="AR93">
            <v>8400000</v>
          </cell>
          <cell r="AS93">
            <v>24000000</v>
          </cell>
          <cell r="AT93">
            <v>8400000</v>
          </cell>
          <cell r="AU93">
            <v>27200000</v>
          </cell>
          <cell r="AV93">
            <v>9520000</v>
          </cell>
          <cell r="AW93">
            <v>29583400</v>
          </cell>
          <cell r="AX93">
            <v>10354190</v>
          </cell>
          <cell r="AY93">
            <v>25335000</v>
          </cell>
          <cell r="AZ93">
            <v>8867250</v>
          </cell>
        </row>
        <row r="94">
          <cell r="B94" t="str">
            <v>CONDENSADOR AIRE ACONDICIONADO</v>
          </cell>
          <cell r="C94">
            <v>8247993</v>
          </cell>
          <cell r="D94">
            <v>2886798</v>
          </cell>
          <cell r="E94">
            <v>15885800</v>
          </cell>
          <cell r="F94">
            <v>12999002</v>
          </cell>
          <cell r="G94">
            <v>450.29136087803857</v>
          </cell>
          <cell r="H94">
            <v>2886798</v>
          </cell>
          <cell r="I94">
            <v>0</v>
          </cell>
          <cell r="J94">
            <v>0</v>
          </cell>
          <cell r="K94">
            <v>7351139</v>
          </cell>
          <cell r="L94">
            <v>2572899</v>
          </cell>
          <cell r="M94">
            <v>2572899</v>
          </cell>
          <cell r="N94">
            <v>0</v>
          </cell>
          <cell r="O94">
            <v>0</v>
          </cell>
          <cell r="P94">
            <v>11385149.5</v>
          </cell>
          <cell r="Q94">
            <v>8812250.5</v>
          </cell>
          <cell r="R94">
            <v>342.5027760514501</v>
          </cell>
          <cell r="S94">
            <v>7126323</v>
          </cell>
          <cell r="T94">
            <v>2494213</v>
          </cell>
          <cell r="U94">
            <v>8409760</v>
          </cell>
          <cell r="V94">
            <v>2943416</v>
          </cell>
          <cell r="W94">
            <v>7917680</v>
          </cell>
          <cell r="X94">
            <v>2771188</v>
          </cell>
          <cell r="Y94">
            <v>6095000</v>
          </cell>
          <cell r="Z94">
            <v>2133250</v>
          </cell>
          <cell r="AA94">
            <v>6704500</v>
          </cell>
          <cell r="AB94">
            <v>2346575</v>
          </cell>
          <cell r="AC94">
            <v>6704500</v>
          </cell>
          <cell r="AD94">
            <v>2346575</v>
          </cell>
          <cell r="AE94">
            <v>6460323</v>
          </cell>
          <cell r="AF94">
            <v>2261113</v>
          </cell>
          <cell r="AG94">
            <v>6876222</v>
          </cell>
          <cell r="AH94">
            <v>2406678</v>
          </cell>
          <cell r="AI94">
            <v>6095000</v>
          </cell>
          <cell r="AJ94">
            <v>2133250</v>
          </cell>
          <cell r="AK94">
            <v>6270770</v>
          </cell>
          <cell r="AL94">
            <v>2194770</v>
          </cell>
          <cell r="AM94">
            <v>8093866</v>
          </cell>
          <cell r="AN94">
            <v>2832853</v>
          </cell>
          <cell r="AO94">
            <v>8439628</v>
          </cell>
          <cell r="AP94">
            <v>2953870</v>
          </cell>
          <cell r="AQ94">
            <v>8686533</v>
          </cell>
          <cell r="AR94">
            <v>3040287</v>
          </cell>
          <cell r="AS94">
            <v>9726000</v>
          </cell>
          <cell r="AT94">
            <v>3404100</v>
          </cell>
          <cell r="AU94">
            <v>10423840</v>
          </cell>
          <cell r="AV94">
            <v>3648344</v>
          </cell>
          <cell r="AW94">
            <v>10626889</v>
          </cell>
          <cell r="AX94">
            <v>3719411</v>
          </cell>
          <cell r="AY94">
            <v>8686533</v>
          </cell>
          <cell r="AZ94">
            <v>3040287</v>
          </cell>
        </row>
        <row r="95">
          <cell r="B95" t="str">
            <v xml:space="preserve">CONECTOR DE PACHA </v>
          </cell>
          <cell r="C95">
            <v>81749</v>
          </cell>
          <cell r="D95">
            <v>28612</v>
          </cell>
          <cell r="E95">
            <v>154900</v>
          </cell>
          <cell r="F95">
            <v>126288</v>
          </cell>
          <cell r="G95">
            <v>441.38123864112958</v>
          </cell>
          <cell r="H95">
            <v>28612</v>
          </cell>
          <cell r="I95">
            <v>0</v>
          </cell>
          <cell r="J95">
            <v>0</v>
          </cell>
          <cell r="K95">
            <v>74109</v>
          </cell>
          <cell r="L95">
            <v>25938</v>
          </cell>
          <cell r="M95">
            <v>25938</v>
          </cell>
          <cell r="N95">
            <v>0</v>
          </cell>
          <cell r="O95">
            <v>0</v>
          </cell>
          <cell r="P95">
            <v>112878</v>
          </cell>
          <cell r="Q95">
            <v>86940</v>
          </cell>
          <cell r="R95">
            <v>335.18390006939626</v>
          </cell>
          <cell r="S95">
            <v>76731</v>
          </cell>
          <cell r="T95">
            <v>26856</v>
          </cell>
          <cell r="U95">
            <v>83281</v>
          </cell>
          <cell r="V95">
            <v>29148</v>
          </cell>
          <cell r="W95">
            <v>78496</v>
          </cell>
          <cell r="X95">
            <v>27474</v>
          </cell>
          <cell r="Y95">
            <v>62812</v>
          </cell>
          <cell r="Z95">
            <v>21984</v>
          </cell>
          <cell r="AA95">
            <v>77565</v>
          </cell>
          <cell r="AB95">
            <v>27148</v>
          </cell>
          <cell r="AC95">
            <v>67847</v>
          </cell>
          <cell r="AD95">
            <v>23746</v>
          </cell>
          <cell r="AE95">
            <v>60244</v>
          </cell>
          <cell r="AF95">
            <v>21085</v>
          </cell>
          <cell r="AG95">
            <v>69329</v>
          </cell>
          <cell r="AH95">
            <v>24265</v>
          </cell>
          <cell r="AI95">
            <v>57000</v>
          </cell>
          <cell r="AJ95">
            <v>19950</v>
          </cell>
          <cell r="AK95">
            <v>65551</v>
          </cell>
          <cell r="AL95">
            <v>22943</v>
          </cell>
          <cell r="AM95">
            <v>78229</v>
          </cell>
          <cell r="AN95">
            <v>27380</v>
          </cell>
          <cell r="AO95">
            <v>88893</v>
          </cell>
          <cell r="AP95">
            <v>31113</v>
          </cell>
          <cell r="AQ95">
            <v>97800</v>
          </cell>
          <cell r="AR95">
            <v>34230</v>
          </cell>
          <cell r="AS95">
            <v>97800</v>
          </cell>
          <cell r="AT95">
            <v>34230</v>
          </cell>
          <cell r="AU95">
            <v>110840</v>
          </cell>
          <cell r="AV95">
            <v>38794</v>
          </cell>
          <cell r="AW95">
            <v>107144</v>
          </cell>
          <cell r="AX95">
            <v>37500</v>
          </cell>
          <cell r="AY95">
            <v>98807</v>
          </cell>
          <cell r="AZ95">
            <v>34582</v>
          </cell>
        </row>
        <row r="96">
          <cell r="B96" t="str">
            <v>CORREA ACCESORIOS</v>
          </cell>
          <cell r="C96">
            <v>1560355</v>
          </cell>
          <cell r="D96">
            <v>546124</v>
          </cell>
          <cell r="E96">
            <v>2922100</v>
          </cell>
          <cell r="F96">
            <v>2375976</v>
          </cell>
          <cell r="G96">
            <v>435.06163435410269</v>
          </cell>
          <cell r="H96">
            <v>546124</v>
          </cell>
          <cell r="I96">
            <v>0</v>
          </cell>
          <cell r="J96">
            <v>0</v>
          </cell>
          <cell r="K96">
            <v>1350211</v>
          </cell>
          <cell r="L96">
            <v>472574</v>
          </cell>
          <cell r="M96">
            <v>472574</v>
          </cell>
          <cell r="N96">
            <v>0</v>
          </cell>
          <cell r="O96">
            <v>0</v>
          </cell>
          <cell r="P96">
            <v>2119681</v>
          </cell>
          <cell r="Q96">
            <v>1647107</v>
          </cell>
          <cell r="R96">
            <v>348.53948799553086</v>
          </cell>
          <cell r="S96">
            <v>1272343</v>
          </cell>
          <cell r="T96">
            <v>445320</v>
          </cell>
          <cell r="U96">
            <v>1458179</v>
          </cell>
          <cell r="V96">
            <v>510363</v>
          </cell>
          <cell r="W96">
            <v>1371382</v>
          </cell>
          <cell r="X96">
            <v>479984</v>
          </cell>
          <cell r="Y96">
            <v>1042291</v>
          </cell>
          <cell r="Z96">
            <v>364802</v>
          </cell>
          <cell r="AA96">
            <v>1170254</v>
          </cell>
          <cell r="AB96">
            <v>409589</v>
          </cell>
          <cell r="AC96">
            <v>1151165</v>
          </cell>
          <cell r="AD96">
            <v>402908</v>
          </cell>
          <cell r="AE96">
            <v>985556</v>
          </cell>
          <cell r="AF96">
            <v>344945</v>
          </cell>
          <cell r="AG96">
            <v>1263035</v>
          </cell>
          <cell r="AH96">
            <v>442062</v>
          </cell>
          <cell r="AI96">
            <v>930000</v>
          </cell>
          <cell r="AJ96">
            <v>325500</v>
          </cell>
          <cell r="AK96">
            <v>1056562</v>
          </cell>
          <cell r="AL96">
            <v>369797</v>
          </cell>
          <cell r="AM96">
            <v>1475959</v>
          </cell>
          <cell r="AN96">
            <v>516586</v>
          </cell>
          <cell r="AO96">
            <v>1586189</v>
          </cell>
          <cell r="AP96">
            <v>555166</v>
          </cell>
          <cell r="AQ96">
            <v>1676454</v>
          </cell>
          <cell r="AR96">
            <v>586759</v>
          </cell>
          <cell r="AS96">
            <v>1807500</v>
          </cell>
          <cell r="AT96">
            <v>632625</v>
          </cell>
          <cell r="AU96">
            <v>2011745</v>
          </cell>
          <cell r="AV96">
            <v>704111</v>
          </cell>
          <cell r="AW96">
            <v>1951964</v>
          </cell>
          <cell r="AX96">
            <v>683187</v>
          </cell>
          <cell r="AY96">
            <v>1676454</v>
          </cell>
          <cell r="AZ96">
            <v>586759</v>
          </cell>
        </row>
        <row r="97">
          <cell r="B97" t="str">
            <v>CORREA ALTERNADOR</v>
          </cell>
          <cell r="C97">
            <v>445010</v>
          </cell>
          <cell r="D97">
            <v>155754</v>
          </cell>
          <cell r="E97">
            <v>808700</v>
          </cell>
          <cell r="F97">
            <v>652946</v>
          </cell>
          <cell r="G97">
            <v>419.2161999049784</v>
          </cell>
          <cell r="H97">
            <v>155754</v>
          </cell>
          <cell r="I97">
            <v>0</v>
          </cell>
          <cell r="J97">
            <v>0</v>
          </cell>
          <cell r="K97">
            <v>382800</v>
          </cell>
          <cell r="L97">
            <v>133980</v>
          </cell>
          <cell r="M97">
            <v>133980</v>
          </cell>
          <cell r="N97">
            <v>0</v>
          </cell>
          <cell r="O97">
            <v>0</v>
          </cell>
          <cell r="P97">
            <v>589926</v>
          </cell>
          <cell r="Q97">
            <v>455946</v>
          </cell>
          <cell r="R97">
            <v>340.30900134348411</v>
          </cell>
          <cell r="S97">
            <v>394176</v>
          </cell>
          <cell r="T97">
            <v>137962</v>
          </cell>
          <cell r="U97">
            <v>444337</v>
          </cell>
          <cell r="V97">
            <v>155518</v>
          </cell>
          <cell r="W97">
            <v>418193</v>
          </cell>
          <cell r="X97">
            <v>146368</v>
          </cell>
          <cell r="Y97">
            <v>348000</v>
          </cell>
          <cell r="Z97">
            <v>121800</v>
          </cell>
          <cell r="AA97">
            <v>382800</v>
          </cell>
          <cell r="AB97">
            <v>133980</v>
          </cell>
          <cell r="AC97">
            <v>382800</v>
          </cell>
          <cell r="AD97">
            <v>133980</v>
          </cell>
          <cell r="AE97">
            <v>367986</v>
          </cell>
          <cell r="AF97">
            <v>128795</v>
          </cell>
          <cell r="AG97">
            <v>352316</v>
          </cell>
          <cell r="AH97">
            <v>123311</v>
          </cell>
          <cell r="AI97">
            <v>348000</v>
          </cell>
          <cell r="AJ97">
            <v>121800</v>
          </cell>
          <cell r="AK97">
            <v>384777</v>
          </cell>
          <cell r="AL97">
            <v>134672</v>
          </cell>
          <cell r="AM97">
            <v>406006</v>
          </cell>
          <cell r="AN97">
            <v>142102</v>
          </cell>
          <cell r="AO97">
            <v>410859</v>
          </cell>
          <cell r="AP97">
            <v>143801</v>
          </cell>
          <cell r="AQ97">
            <v>489618</v>
          </cell>
          <cell r="AR97">
            <v>171366</v>
          </cell>
          <cell r="AS97">
            <v>495150</v>
          </cell>
          <cell r="AT97">
            <v>173303</v>
          </cell>
          <cell r="AU97">
            <v>561170</v>
          </cell>
          <cell r="AV97">
            <v>196410</v>
          </cell>
          <cell r="AW97">
            <v>544488</v>
          </cell>
          <cell r="AX97">
            <v>190571</v>
          </cell>
          <cell r="AY97">
            <v>489618</v>
          </cell>
          <cell r="AZ97">
            <v>171366</v>
          </cell>
        </row>
        <row r="98">
          <cell r="B98" t="str">
            <v>CORREA BOMBA DE AGUA</v>
          </cell>
          <cell r="C98">
            <v>452348</v>
          </cell>
          <cell r="D98">
            <v>158322</v>
          </cell>
          <cell r="E98">
            <v>834100</v>
          </cell>
          <cell r="F98">
            <v>675778</v>
          </cell>
          <cell r="G98">
            <v>426.83771048875076</v>
          </cell>
          <cell r="H98">
            <v>158322</v>
          </cell>
          <cell r="I98">
            <v>0</v>
          </cell>
          <cell r="J98">
            <v>0</v>
          </cell>
          <cell r="K98">
            <v>385000</v>
          </cell>
          <cell r="L98">
            <v>134750</v>
          </cell>
          <cell r="M98">
            <v>134750</v>
          </cell>
          <cell r="N98">
            <v>0</v>
          </cell>
          <cell r="O98">
            <v>0</v>
          </cell>
          <cell r="P98">
            <v>603730.5</v>
          </cell>
          <cell r="Q98">
            <v>468980.5</v>
          </cell>
          <cell r="R98">
            <v>348.03747680890541</v>
          </cell>
          <cell r="S98">
            <v>385508</v>
          </cell>
          <cell r="T98">
            <v>134928</v>
          </cell>
          <cell r="U98">
            <v>448558</v>
          </cell>
          <cell r="V98">
            <v>156995</v>
          </cell>
          <cell r="W98">
            <v>421826</v>
          </cell>
          <cell r="X98">
            <v>147639</v>
          </cell>
          <cell r="Y98">
            <v>350000</v>
          </cell>
          <cell r="Z98">
            <v>122500</v>
          </cell>
          <cell r="AA98">
            <v>385000</v>
          </cell>
          <cell r="AB98">
            <v>134750</v>
          </cell>
          <cell r="AC98">
            <v>385000</v>
          </cell>
          <cell r="AD98">
            <v>134750</v>
          </cell>
          <cell r="AE98">
            <v>370485</v>
          </cell>
          <cell r="AF98">
            <v>129670</v>
          </cell>
          <cell r="AG98">
            <v>350000</v>
          </cell>
          <cell r="AH98">
            <v>122500</v>
          </cell>
          <cell r="AI98">
            <v>350000</v>
          </cell>
          <cell r="AJ98">
            <v>122500</v>
          </cell>
          <cell r="AK98">
            <v>354413</v>
          </cell>
          <cell r="AL98">
            <v>124045</v>
          </cell>
          <cell r="AM98">
            <v>415334</v>
          </cell>
          <cell r="AN98">
            <v>145367</v>
          </cell>
          <cell r="AO98">
            <v>385000</v>
          </cell>
          <cell r="AP98">
            <v>134750</v>
          </cell>
          <cell r="AQ98">
            <v>477930</v>
          </cell>
          <cell r="AR98">
            <v>167276</v>
          </cell>
          <cell r="AS98">
            <v>505500</v>
          </cell>
          <cell r="AT98">
            <v>176925</v>
          </cell>
          <cell r="AU98">
            <v>572900</v>
          </cell>
          <cell r="AV98">
            <v>200515</v>
          </cell>
          <cell r="AW98">
            <v>540870</v>
          </cell>
          <cell r="AX98">
            <v>189305</v>
          </cell>
          <cell r="AY98">
            <v>477930</v>
          </cell>
          <cell r="AZ98">
            <v>167276</v>
          </cell>
        </row>
        <row r="99">
          <cell r="B99" t="str">
            <v>CORREA COMPRESOR AIRE ACONDICIONADO</v>
          </cell>
          <cell r="C99">
            <v>438574</v>
          </cell>
          <cell r="D99">
            <v>153501</v>
          </cell>
          <cell r="E99">
            <v>817700</v>
          </cell>
          <cell r="F99">
            <v>664199</v>
          </cell>
          <cell r="G99">
            <v>432.70011270284886</v>
          </cell>
          <cell r="H99">
            <v>153501</v>
          </cell>
          <cell r="I99">
            <v>0</v>
          </cell>
          <cell r="J99">
            <v>0</v>
          </cell>
          <cell r="K99">
            <v>353600</v>
          </cell>
          <cell r="L99">
            <v>123760</v>
          </cell>
          <cell r="M99">
            <v>123760</v>
          </cell>
          <cell r="N99">
            <v>0</v>
          </cell>
          <cell r="O99">
            <v>0</v>
          </cell>
          <cell r="P99">
            <v>598487.75</v>
          </cell>
          <cell r="Q99">
            <v>474727.75</v>
          </cell>
          <cell r="R99">
            <v>383.58738687782807</v>
          </cell>
          <cell r="S99">
            <v>394770</v>
          </cell>
          <cell r="T99">
            <v>138170</v>
          </cell>
          <cell r="U99">
            <v>443475</v>
          </cell>
          <cell r="V99">
            <v>155216</v>
          </cell>
          <cell r="W99">
            <v>417581</v>
          </cell>
          <cell r="X99">
            <v>146153</v>
          </cell>
          <cell r="Y99">
            <v>316000</v>
          </cell>
          <cell r="Z99">
            <v>110600</v>
          </cell>
          <cell r="AA99">
            <v>347600</v>
          </cell>
          <cell r="AB99">
            <v>121660</v>
          </cell>
          <cell r="AC99">
            <v>347600</v>
          </cell>
          <cell r="AD99">
            <v>121660</v>
          </cell>
          <cell r="AE99">
            <v>334236</v>
          </cell>
          <cell r="AF99">
            <v>116983</v>
          </cell>
          <cell r="AG99">
            <v>339920</v>
          </cell>
          <cell r="AH99">
            <v>118972</v>
          </cell>
          <cell r="AI99">
            <v>316000</v>
          </cell>
          <cell r="AJ99">
            <v>110600</v>
          </cell>
          <cell r="AK99">
            <v>359708</v>
          </cell>
          <cell r="AL99">
            <v>125898</v>
          </cell>
          <cell r="AM99">
            <v>426047</v>
          </cell>
          <cell r="AN99">
            <v>149116</v>
          </cell>
          <cell r="AO99">
            <v>425993</v>
          </cell>
          <cell r="AP99">
            <v>149098</v>
          </cell>
          <cell r="AQ99">
            <v>469785</v>
          </cell>
          <cell r="AR99">
            <v>164425</v>
          </cell>
          <cell r="AS99">
            <v>516450</v>
          </cell>
          <cell r="AT99">
            <v>180758</v>
          </cell>
          <cell r="AU99">
            <v>563742</v>
          </cell>
          <cell r="AV99">
            <v>197310</v>
          </cell>
          <cell r="AW99">
            <v>525331</v>
          </cell>
          <cell r="AX99">
            <v>183866</v>
          </cell>
          <cell r="AY99">
            <v>469785</v>
          </cell>
          <cell r="AZ99">
            <v>164425</v>
          </cell>
        </row>
        <row r="100">
          <cell r="B100" t="str">
            <v>CORREA DIRECCION HIDRAULICA</v>
          </cell>
          <cell r="C100">
            <v>437032</v>
          </cell>
          <cell r="D100">
            <v>152961</v>
          </cell>
          <cell r="E100">
            <v>852900</v>
          </cell>
          <cell r="F100">
            <v>699939</v>
          </cell>
          <cell r="G100">
            <v>457.59311196971782</v>
          </cell>
          <cell r="H100">
            <v>152961</v>
          </cell>
          <cell r="I100">
            <v>0</v>
          </cell>
          <cell r="J100">
            <v>0</v>
          </cell>
          <cell r="K100">
            <v>386592</v>
          </cell>
          <cell r="L100">
            <v>135307</v>
          </cell>
          <cell r="M100">
            <v>135307</v>
          </cell>
          <cell r="N100">
            <v>0</v>
          </cell>
          <cell r="O100">
            <v>0</v>
          </cell>
          <cell r="P100">
            <v>611277.75</v>
          </cell>
          <cell r="Q100">
            <v>475970.75</v>
          </cell>
          <cell r="R100">
            <v>351.77097267694944</v>
          </cell>
          <cell r="S100">
            <v>379500</v>
          </cell>
          <cell r="T100">
            <v>132825</v>
          </cell>
          <cell r="U100">
            <v>454277</v>
          </cell>
          <cell r="V100">
            <v>158997</v>
          </cell>
          <cell r="W100">
            <v>426610</v>
          </cell>
          <cell r="X100">
            <v>149314</v>
          </cell>
          <cell r="Y100">
            <v>345000</v>
          </cell>
          <cell r="Z100">
            <v>120750</v>
          </cell>
          <cell r="AA100">
            <v>379500</v>
          </cell>
          <cell r="AB100">
            <v>132825</v>
          </cell>
          <cell r="AC100">
            <v>379500</v>
          </cell>
          <cell r="AD100">
            <v>132825</v>
          </cell>
          <cell r="AE100">
            <v>364731</v>
          </cell>
          <cell r="AF100">
            <v>127656</v>
          </cell>
          <cell r="AG100">
            <v>369086</v>
          </cell>
          <cell r="AH100">
            <v>129180</v>
          </cell>
          <cell r="AI100">
            <v>345000</v>
          </cell>
          <cell r="AJ100">
            <v>120750</v>
          </cell>
          <cell r="AK100">
            <v>345000</v>
          </cell>
          <cell r="AL100">
            <v>120750</v>
          </cell>
          <cell r="AM100">
            <v>421639</v>
          </cell>
          <cell r="AN100">
            <v>147574</v>
          </cell>
          <cell r="AO100">
            <v>441733</v>
          </cell>
          <cell r="AP100">
            <v>154607</v>
          </cell>
          <cell r="AQ100">
            <v>459161</v>
          </cell>
          <cell r="AR100">
            <v>160706</v>
          </cell>
          <cell r="AS100">
            <v>527550</v>
          </cell>
          <cell r="AT100">
            <v>184643</v>
          </cell>
          <cell r="AU100">
            <v>550993</v>
          </cell>
          <cell r="AV100">
            <v>192848</v>
          </cell>
          <cell r="AW100">
            <v>570406</v>
          </cell>
          <cell r="AX100">
            <v>199642</v>
          </cell>
          <cell r="AY100">
            <v>459161</v>
          </cell>
          <cell r="AZ100">
            <v>160706</v>
          </cell>
        </row>
        <row r="101">
          <cell r="B101" t="str">
            <v>CORREA UNICA</v>
          </cell>
          <cell r="C101">
            <v>428587</v>
          </cell>
          <cell r="D101">
            <v>150005</v>
          </cell>
          <cell r="E101">
            <v>783400</v>
          </cell>
          <cell r="F101">
            <v>633395</v>
          </cell>
          <cell r="G101">
            <v>422.24925835805476</v>
          </cell>
          <cell r="H101">
            <v>150005</v>
          </cell>
          <cell r="I101">
            <v>0</v>
          </cell>
          <cell r="J101">
            <v>0</v>
          </cell>
          <cell r="K101">
            <v>396976</v>
          </cell>
          <cell r="L101">
            <v>138942</v>
          </cell>
          <cell r="M101">
            <v>138942</v>
          </cell>
          <cell r="N101">
            <v>0</v>
          </cell>
          <cell r="O101">
            <v>0</v>
          </cell>
          <cell r="P101">
            <v>583476.25</v>
          </cell>
          <cell r="Q101">
            <v>444534.25</v>
          </cell>
          <cell r="R101">
            <v>319.94231405910381</v>
          </cell>
          <cell r="S101">
            <v>375499</v>
          </cell>
          <cell r="T101">
            <v>131425</v>
          </cell>
          <cell r="U101">
            <v>445489</v>
          </cell>
          <cell r="V101">
            <v>155921</v>
          </cell>
          <cell r="W101">
            <v>418793</v>
          </cell>
          <cell r="X101">
            <v>146578</v>
          </cell>
          <cell r="Y101">
            <v>339000</v>
          </cell>
          <cell r="Z101">
            <v>118650</v>
          </cell>
          <cell r="AA101">
            <v>372900</v>
          </cell>
          <cell r="AB101">
            <v>130515</v>
          </cell>
          <cell r="AC101">
            <v>372900</v>
          </cell>
          <cell r="AD101">
            <v>130515</v>
          </cell>
          <cell r="AE101">
            <v>358316</v>
          </cell>
          <cell r="AF101">
            <v>125411</v>
          </cell>
          <cell r="AG101">
            <v>373948</v>
          </cell>
          <cell r="AH101">
            <v>130882</v>
          </cell>
          <cell r="AI101">
            <v>339000</v>
          </cell>
          <cell r="AJ101">
            <v>118650</v>
          </cell>
          <cell r="AK101">
            <v>373519</v>
          </cell>
          <cell r="AL101">
            <v>130732</v>
          </cell>
          <cell r="AM101">
            <v>423725</v>
          </cell>
          <cell r="AN101">
            <v>148304</v>
          </cell>
          <cell r="AO101">
            <v>433372</v>
          </cell>
          <cell r="AP101">
            <v>151680</v>
          </cell>
          <cell r="AQ101">
            <v>460359</v>
          </cell>
          <cell r="AR101">
            <v>161126</v>
          </cell>
          <cell r="AS101">
            <v>510900</v>
          </cell>
          <cell r="AT101">
            <v>178815</v>
          </cell>
          <cell r="AU101">
            <v>552431</v>
          </cell>
          <cell r="AV101">
            <v>193351</v>
          </cell>
          <cell r="AW101">
            <v>577920</v>
          </cell>
          <cell r="AX101">
            <v>202272</v>
          </cell>
          <cell r="AY101">
            <v>460359</v>
          </cell>
          <cell r="AZ101">
            <v>161126</v>
          </cell>
        </row>
        <row r="102">
          <cell r="B102" t="str">
            <v>CORREA VENTILADOR MOTOR</v>
          </cell>
          <cell r="C102">
            <v>457929</v>
          </cell>
          <cell r="D102">
            <v>160275</v>
          </cell>
          <cell r="E102">
            <v>871700</v>
          </cell>
          <cell r="F102">
            <v>711425</v>
          </cell>
          <cell r="G102">
            <v>443.87771018561847</v>
          </cell>
          <cell r="H102">
            <v>160275</v>
          </cell>
          <cell r="I102">
            <v>0</v>
          </cell>
          <cell r="J102">
            <v>0</v>
          </cell>
          <cell r="K102">
            <v>394388</v>
          </cell>
          <cell r="L102">
            <v>138036</v>
          </cell>
          <cell r="M102">
            <v>138036</v>
          </cell>
          <cell r="N102">
            <v>0</v>
          </cell>
          <cell r="O102">
            <v>0</v>
          </cell>
          <cell r="P102">
            <v>627118.75</v>
          </cell>
          <cell r="Q102">
            <v>489082.75</v>
          </cell>
          <cell r="R102">
            <v>354.31535976122171</v>
          </cell>
          <cell r="S102">
            <v>401427</v>
          </cell>
          <cell r="T102">
            <v>140499</v>
          </cell>
          <cell r="U102">
            <v>455700</v>
          </cell>
          <cell r="V102">
            <v>159495</v>
          </cell>
          <cell r="W102">
            <v>428970</v>
          </cell>
          <cell r="X102">
            <v>150140</v>
          </cell>
          <cell r="Y102">
            <v>323000</v>
          </cell>
          <cell r="Z102">
            <v>113050</v>
          </cell>
          <cell r="AA102">
            <v>355300</v>
          </cell>
          <cell r="AB102">
            <v>124355</v>
          </cell>
          <cell r="AC102">
            <v>355300</v>
          </cell>
          <cell r="AD102">
            <v>124355</v>
          </cell>
          <cell r="AE102">
            <v>341639</v>
          </cell>
          <cell r="AF102">
            <v>119574</v>
          </cell>
          <cell r="AG102">
            <v>368905</v>
          </cell>
          <cell r="AH102">
            <v>129117</v>
          </cell>
          <cell r="AI102">
            <v>323000</v>
          </cell>
          <cell r="AJ102">
            <v>113050</v>
          </cell>
          <cell r="AK102">
            <v>355478</v>
          </cell>
          <cell r="AL102">
            <v>124417</v>
          </cell>
          <cell r="AM102">
            <v>486079</v>
          </cell>
          <cell r="AN102">
            <v>170128</v>
          </cell>
          <cell r="AO102">
            <v>436496</v>
          </cell>
          <cell r="AP102">
            <v>152774</v>
          </cell>
          <cell r="AQ102">
            <v>504846</v>
          </cell>
          <cell r="AR102">
            <v>176696</v>
          </cell>
          <cell r="AS102">
            <v>533700</v>
          </cell>
          <cell r="AT102">
            <v>186795</v>
          </cell>
          <cell r="AU102">
            <v>604860</v>
          </cell>
          <cell r="AV102">
            <v>211701</v>
          </cell>
          <cell r="AW102">
            <v>570126</v>
          </cell>
          <cell r="AX102">
            <v>199544</v>
          </cell>
          <cell r="AY102">
            <v>504846</v>
          </cell>
          <cell r="AZ102">
            <v>176696</v>
          </cell>
        </row>
        <row r="103">
          <cell r="B103" t="str">
            <v>CRUZETA CARDAN</v>
          </cell>
          <cell r="C103">
            <v>887193</v>
          </cell>
          <cell r="D103">
            <v>310518</v>
          </cell>
          <cell r="E103">
            <v>1551600</v>
          </cell>
          <cell r="F103">
            <v>1241082</v>
          </cell>
          <cell r="G103">
            <v>399.68117790273027</v>
          </cell>
          <cell r="H103">
            <v>310518</v>
          </cell>
          <cell r="I103">
            <v>0</v>
          </cell>
          <cell r="J103">
            <v>0</v>
          </cell>
          <cell r="K103">
            <v>807848</v>
          </cell>
          <cell r="L103">
            <v>282747</v>
          </cell>
          <cell r="M103">
            <v>282747</v>
          </cell>
          <cell r="N103">
            <v>0</v>
          </cell>
          <cell r="O103">
            <v>0</v>
          </cell>
          <cell r="P103">
            <v>1171154.5</v>
          </cell>
          <cell r="Q103">
            <v>888407.5</v>
          </cell>
          <cell r="R103">
            <v>314.20580943387552</v>
          </cell>
          <cell r="S103">
            <v>836511</v>
          </cell>
          <cell r="T103">
            <v>292779</v>
          </cell>
          <cell r="U103">
            <v>906392</v>
          </cell>
          <cell r="V103">
            <v>317237</v>
          </cell>
          <cell r="W103">
            <v>854151</v>
          </cell>
          <cell r="X103">
            <v>298953</v>
          </cell>
          <cell r="Y103">
            <v>689000</v>
          </cell>
          <cell r="Z103">
            <v>241150</v>
          </cell>
          <cell r="AA103">
            <v>757900</v>
          </cell>
          <cell r="AB103">
            <v>265265</v>
          </cell>
          <cell r="AC103">
            <v>757900</v>
          </cell>
          <cell r="AD103">
            <v>265265</v>
          </cell>
          <cell r="AE103">
            <v>730100</v>
          </cell>
          <cell r="AF103">
            <v>255535</v>
          </cell>
          <cell r="AG103">
            <v>758946</v>
          </cell>
          <cell r="AH103">
            <v>265631</v>
          </cell>
          <cell r="AI103">
            <v>689000</v>
          </cell>
          <cell r="AJ103">
            <v>241150</v>
          </cell>
          <cell r="AK103">
            <v>730212</v>
          </cell>
          <cell r="AL103">
            <v>255574</v>
          </cell>
          <cell r="AM103">
            <v>916200</v>
          </cell>
          <cell r="AN103">
            <v>320670</v>
          </cell>
          <cell r="AO103">
            <v>864242</v>
          </cell>
          <cell r="AP103">
            <v>302485</v>
          </cell>
          <cell r="AQ103">
            <v>1011900</v>
          </cell>
          <cell r="AR103">
            <v>354165</v>
          </cell>
          <cell r="AS103">
            <v>1011900</v>
          </cell>
          <cell r="AT103">
            <v>354165</v>
          </cell>
          <cell r="AU103">
            <v>1146820</v>
          </cell>
          <cell r="AV103">
            <v>401387</v>
          </cell>
          <cell r="AW103">
            <v>1172917</v>
          </cell>
          <cell r="AX103">
            <v>410521</v>
          </cell>
          <cell r="AY103">
            <v>1016202</v>
          </cell>
          <cell r="AZ103">
            <v>355671</v>
          </cell>
        </row>
        <row r="104">
          <cell r="B104" t="str">
            <v>CULATA MOTOR</v>
          </cell>
          <cell r="C104">
            <v>25135594</v>
          </cell>
          <cell r="D104">
            <v>8797458</v>
          </cell>
          <cell r="E104">
            <v>46787400</v>
          </cell>
          <cell r="F104">
            <v>37989942</v>
          </cell>
          <cell r="G104">
            <v>431.82862595081446</v>
          </cell>
          <cell r="H104">
            <v>8797458</v>
          </cell>
          <cell r="I104">
            <v>0</v>
          </cell>
          <cell r="J104">
            <v>0</v>
          </cell>
          <cell r="K104">
            <v>25083754</v>
          </cell>
          <cell r="L104">
            <v>8779314</v>
          </cell>
          <cell r="M104">
            <v>8779314</v>
          </cell>
          <cell r="N104">
            <v>0</v>
          </cell>
          <cell r="O104">
            <v>0</v>
          </cell>
          <cell r="P104">
            <v>28939714.5</v>
          </cell>
          <cell r="Q104">
            <v>20160400.5</v>
          </cell>
          <cell r="R104">
            <v>229.63525965696178</v>
          </cell>
          <cell r="S104">
            <v>22068243</v>
          </cell>
          <cell r="T104">
            <v>7723885</v>
          </cell>
          <cell r="U104">
            <v>25527039</v>
          </cell>
          <cell r="V104">
            <v>8934464</v>
          </cell>
          <cell r="W104">
            <v>24017997</v>
          </cell>
          <cell r="X104">
            <v>8406299</v>
          </cell>
          <cell r="Y104">
            <v>19863000</v>
          </cell>
          <cell r="Z104">
            <v>6952050</v>
          </cell>
          <cell r="AA104">
            <v>21849300</v>
          </cell>
          <cell r="AB104">
            <v>7647255</v>
          </cell>
          <cell r="AC104">
            <v>21849300</v>
          </cell>
          <cell r="AD104">
            <v>7647255</v>
          </cell>
          <cell r="AE104">
            <v>21054287</v>
          </cell>
          <cell r="AF104">
            <v>7369000</v>
          </cell>
          <cell r="AG104">
            <v>21972701</v>
          </cell>
          <cell r="AH104">
            <v>7690445</v>
          </cell>
          <cell r="AI104">
            <v>19863000</v>
          </cell>
          <cell r="AJ104">
            <v>6952050</v>
          </cell>
          <cell r="AK104">
            <v>20342180</v>
          </cell>
          <cell r="AL104">
            <v>7119763</v>
          </cell>
          <cell r="AM104">
            <v>24268471</v>
          </cell>
          <cell r="AN104">
            <v>8493965</v>
          </cell>
          <cell r="AO104">
            <v>24151054</v>
          </cell>
          <cell r="AP104">
            <v>8452869</v>
          </cell>
          <cell r="AQ104">
            <v>27870029</v>
          </cell>
          <cell r="AR104">
            <v>9754510</v>
          </cell>
          <cell r="AS104">
            <v>28645350</v>
          </cell>
          <cell r="AT104">
            <v>10025873</v>
          </cell>
          <cell r="AU104">
            <v>32464730</v>
          </cell>
          <cell r="AV104">
            <v>11362656</v>
          </cell>
          <cell r="AW104">
            <v>33957811</v>
          </cell>
          <cell r="AX104">
            <v>11885234</v>
          </cell>
          <cell r="AY104">
            <v>27870029</v>
          </cell>
          <cell r="AZ104">
            <v>9754510</v>
          </cell>
        </row>
        <row r="105">
          <cell r="B105" t="str">
            <v xml:space="preserve">CUÑA POLEA DE CIGÜEÑAL </v>
          </cell>
          <cell r="C105">
            <v>64486</v>
          </cell>
          <cell r="D105">
            <v>22570</v>
          </cell>
          <cell r="E105">
            <v>113000</v>
          </cell>
          <cell r="F105">
            <v>90430</v>
          </cell>
          <cell r="G105">
            <v>400.66459902525474</v>
          </cell>
          <cell r="H105">
            <v>22570</v>
          </cell>
          <cell r="I105">
            <v>0</v>
          </cell>
          <cell r="J105">
            <v>0</v>
          </cell>
          <cell r="K105">
            <v>59735</v>
          </cell>
          <cell r="L105">
            <v>20907</v>
          </cell>
          <cell r="M105">
            <v>20907</v>
          </cell>
          <cell r="N105">
            <v>0</v>
          </cell>
          <cell r="O105">
            <v>0</v>
          </cell>
          <cell r="P105">
            <v>83767.5</v>
          </cell>
          <cell r="Q105">
            <v>62860.5</v>
          </cell>
          <cell r="R105">
            <v>300.66724063710717</v>
          </cell>
          <cell r="S105">
            <v>54645</v>
          </cell>
          <cell r="T105">
            <v>19126</v>
          </cell>
          <cell r="U105">
            <v>62056</v>
          </cell>
          <cell r="V105">
            <v>21720</v>
          </cell>
          <cell r="W105">
            <v>58444</v>
          </cell>
          <cell r="X105">
            <v>20455</v>
          </cell>
          <cell r="Y105">
            <v>47000</v>
          </cell>
          <cell r="Z105">
            <v>16450</v>
          </cell>
          <cell r="AA105">
            <v>54386</v>
          </cell>
          <cell r="AB105">
            <v>19035</v>
          </cell>
          <cell r="AC105">
            <v>51700</v>
          </cell>
          <cell r="AD105">
            <v>18095</v>
          </cell>
          <cell r="AE105">
            <v>49241</v>
          </cell>
          <cell r="AF105">
            <v>17234</v>
          </cell>
          <cell r="AG105">
            <v>51811</v>
          </cell>
          <cell r="AH105">
            <v>18134</v>
          </cell>
          <cell r="AI105">
            <v>47000</v>
          </cell>
          <cell r="AJ105">
            <v>16450</v>
          </cell>
          <cell r="AK105">
            <v>53489</v>
          </cell>
          <cell r="AL105">
            <v>18721</v>
          </cell>
          <cell r="AM105">
            <v>58011</v>
          </cell>
          <cell r="AN105">
            <v>20304</v>
          </cell>
          <cell r="AO105">
            <v>57901</v>
          </cell>
          <cell r="AP105">
            <v>20265</v>
          </cell>
          <cell r="AQ105">
            <v>69900</v>
          </cell>
          <cell r="AR105">
            <v>24465</v>
          </cell>
          <cell r="AS105">
            <v>69900</v>
          </cell>
          <cell r="AT105">
            <v>24465</v>
          </cell>
          <cell r="AU105">
            <v>79220</v>
          </cell>
          <cell r="AV105">
            <v>27727</v>
          </cell>
          <cell r="AW105">
            <v>80072</v>
          </cell>
          <cell r="AX105">
            <v>28025</v>
          </cell>
          <cell r="AY105">
            <v>71121</v>
          </cell>
          <cell r="AZ105">
            <v>24892</v>
          </cell>
        </row>
        <row r="106">
          <cell r="B106" t="str">
            <v>CUÑAS DE VÁLVULAS</v>
          </cell>
          <cell r="C106">
            <v>73698</v>
          </cell>
          <cell r="D106">
            <v>25794</v>
          </cell>
          <cell r="E106">
            <v>118600</v>
          </cell>
          <cell r="F106">
            <v>92806</v>
          </cell>
          <cell r="G106">
            <v>359.79685198108086</v>
          </cell>
          <cell r="H106">
            <v>25794</v>
          </cell>
          <cell r="I106">
            <v>0</v>
          </cell>
          <cell r="J106">
            <v>0</v>
          </cell>
          <cell r="K106">
            <v>59936</v>
          </cell>
          <cell r="L106">
            <v>20978</v>
          </cell>
          <cell r="M106">
            <v>20978</v>
          </cell>
          <cell r="N106">
            <v>0</v>
          </cell>
          <cell r="O106">
            <v>0</v>
          </cell>
          <cell r="P106">
            <v>90098.5</v>
          </cell>
          <cell r="Q106">
            <v>69120.5</v>
          </cell>
          <cell r="R106">
            <v>329.49041853370198</v>
          </cell>
          <cell r="S106">
            <v>53291</v>
          </cell>
          <cell r="T106">
            <v>18652</v>
          </cell>
          <cell r="U106">
            <v>62747</v>
          </cell>
          <cell r="V106">
            <v>21961</v>
          </cell>
          <cell r="W106">
            <v>59043</v>
          </cell>
          <cell r="X106">
            <v>20665</v>
          </cell>
          <cell r="Y106">
            <v>46000</v>
          </cell>
          <cell r="Z106">
            <v>16100</v>
          </cell>
          <cell r="AA106">
            <v>56963</v>
          </cell>
          <cell r="AB106">
            <v>19937</v>
          </cell>
          <cell r="AC106">
            <v>50600</v>
          </cell>
          <cell r="AD106">
            <v>17710</v>
          </cell>
          <cell r="AE106">
            <v>48021</v>
          </cell>
          <cell r="AF106">
            <v>16807</v>
          </cell>
          <cell r="AG106">
            <v>55125</v>
          </cell>
          <cell r="AH106">
            <v>19294</v>
          </cell>
          <cell r="AI106">
            <v>46000</v>
          </cell>
          <cell r="AJ106">
            <v>16100</v>
          </cell>
          <cell r="AK106">
            <v>56771</v>
          </cell>
          <cell r="AL106">
            <v>19870</v>
          </cell>
          <cell r="AM106">
            <v>58511</v>
          </cell>
          <cell r="AN106">
            <v>20479</v>
          </cell>
          <cell r="AO106">
            <v>61629</v>
          </cell>
          <cell r="AP106">
            <v>21570</v>
          </cell>
          <cell r="AQ106">
            <v>71049</v>
          </cell>
          <cell r="AR106">
            <v>24867</v>
          </cell>
          <cell r="AS106">
            <v>72600</v>
          </cell>
          <cell r="AT106">
            <v>25410</v>
          </cell>
          <cell r="AU106">
            <v>82280</v>
          </cell>
          <cell r="AV106">
            <v>28798</v>
          </cell>
          <cell r="AW106">
            <v>85194</v>
          </cell>
          <cell r="AX106">
            <v>29818</v>
          </cell>
          <cell r="AY106">
            <v>71049</v>
          </cell>
          <cell r="AZ106">
            <v>24867</v>
          </cell>
        </row>
        <row r="107">
          <cell r="B107" t="str">
            <v xml:space="preserve">DEPOSITO AGUA LIMPIABRISAS </v>
          </cell>
          <cell r="C107">
            <v>996833</v>
          </cell>
          <cell r="D107">
            <v>348892</v>
          </cell>
          <cell r="E107">
            <v>1631600</v>
          </cell>
          <cell r="F107">
            <v>1282708</v>
          </cell>
          <cell r="G107">
            <v>367.65188081125393</v>
          </cell>
          <cell r="H107">
            <v>348892</v>
          </cell>
          <cell r="I107">
            <v>0</v>
          </cell>
          <cell r="J107">
            <v>0</v>
          </cell>
          <cell r="K107">
            <v>786473</v>
          </cell>
          <cell r="L107">
            <v>275266</v>
          </cell>
          <cell r="M107">
            <v>275266</v>
          </cell>
          <cell r="N107">
            <v>0</v>
          </cell>
          <cell r="O107">
            <v>0</v>
          </cell>
          <cell r="P107">
            <v>1243498</v>
          </cell>
          <cell r="Q107">
            <v>968232</v>
          </cell>
          <cell r="R107">
            <v>351.74413113134204</v>
          </cell>
          <cell r="S107">
            <v>650100</v>
          </cell>
          <cell r="T107">
            <v>227535</v>
          </cell>
          <cell r="U107">
            <v>831923</v>
          </cell>
          <cell r="V107">
            <v>291173</v>
          </cell>
          <cell r="W107">
            <v>778907</v>
          </cell>
          <cell r="X107">
            <v>272617</v>
          </cell>
          <cell r="Y107">
            <v>591000</v>
          </cell>
          <cell r="Z107">
            <v>206850</v>
          </cell>
          <cell r="AA107">
            <v>734423</v>
          </cell>
          <cell r="AB107">
            <v>257048</v>
          </cell>
          <cell r="AC107">
            <v>650100</v>
          </cell>
          <cell r="AD107">
            <v>227535</v>
          </cell>
          <cell r="AE107">
            <v>626260</v>
          </cell>
          <cell r="AF107">
            <v>219191</v>
          </cell>
          <cell r="AG107">
            <v>770128</v>
          </cell>
          <cell r="AH107">
            <v>269545</v>
          </cell>
          <cell r="AI107">
            <v>706467</v>
          </cell>
          <cell r="AJ107">
            <v>247263</v>
          </cell>
          <cell r="AK107">
            <v>767826</v>
          </cell>
          <cell r="AL107">
            <v>268739</v>
          </cell>
          <cell r="AM107">
            <v>839836</v>
          </cell>
          <cell r="AN107">
            <v>293943</v>
          </cell>
          <cell r="AO107">
            <v>880939</v>
          </cell>
          <cell r="AP107">
            <v>308329</v>
          </cell>
          <cell r="AQ107">
            <v>813452</v>
          </cell>
          <cell r="AR107">
            <v>284708</v>
          </cell>
          <cell r="AS107">
            <v>1030500</v>
          </cell>
          <cell r="AT107">
            <v>360675</v>
          </cell>
          <cell r="AU107">
            <v>976142</v>
          </cell>
          <cell r="AV107">
            <v>341650</v>
          </cell>
          <cell r="AW107">
            <v>1190197</v>
          </cell>
          <cell r="AX107">
            <v>416569</v>
          </cell>
          <cell r="AY107">
            <v>813452</v>
          </cell>
          <cell r="AZ107">
            <v>284708</v>
          </cell>
        </row>
        <row r="108">
          <cell r="B108" t="str">
            <v xml:space="preserve">DEPOSITO DEL HIDRAULICO </v>
          </cell>
          <cell r="C108">
            <v>489500</v>
          </cell>
          <cell r="D108">
            <v>171325</v>
          </cell>
          <cell r="E108">
            <v>1143400</v>
          </cell>
          <cell r="F108">
            <v>972075</v>
          </cell>
          <cell r="G108">
            <v>567.38654603823147</v>
          </cell>
          <cell r="H108">
            <v>171325</v>
          </cell>
          <cell r="I108">
            <v>0</v>
          </cell>
          <cell r="J108">
            <v>0</v>
          </cell>
          <cell r="K108">
            <v>608673</v>
          </cell>
          <cell r="L108">
            <v>213036</v>
          </cell>
          <cell r="M108">
            <v>213036</v>
          </cell>
          <cell r="N108">
            <v>0</v>
          </cell>
          <cell r="O108">
            <v>0</v>
          </cell>
          <cell r="P108">
            <v>783181.25</v>
          </cell>
          <cell r="Q108">
            <v>570145.25</v>
          </cell>
          <cell r="R108">
            <v>267.62859328939709</v>
          </cell>
          <cell r="S108">
            <v>568630</v>
          </cell>
          <cell r="T108">
            <v>199021</v>
          </cell>
          <cell r="U108">
            <v>627246</v>
          </cell>
          <cell r="V108">
            <v>219536</v>
          </cell>
          <cell r="W108">
            <v>591905</v>
          </cell>
          <cell r="X108">
            <v>207167</v>
          </cell>
          <cell r="Y108">
            <v>462860</v>
          </cell>
          <cell r="Z108">
            <v>162001</v>
          </cell>
          <cell r="AA108">
            <v>489500</v>
          </cell>
          <cell r="AB108">
            <v>171325</v>
          </cell>
          <cell r="AC108">
            <v>500140</v>
          </cell>
          <cell r="AD108">
            <v>175049</v>
          </cell>
          <cell r="AE108">
            <v>471247</v>
          </cell>
          <cell r="AF108">
            <v>164936</v>
          </cell>
          <cell r="AG108">
            <v>602529</v>
          </cell>
          <cell r="AH108">
            <v>210885</v>
          </cell>
          <cell r="AI108">
            <v>494413</v>
          </cell>
          <cell r="AJ108">
            <v>173045</v>
          </cell>
          <cell r="AK108">
            <v>581755</v>
          </cell>
          <cell r="AL108">
            <v>203614</v>
          </cell>
          <cell r="AM108">
            <v>489500</v>
          </cell>
          <cell r="AN108">
            <v>171325</v>
          </cell>
          <cell r="AO108">
            <v>489500</v>
          </cell>
          <cell r="AP108">
            <v>171325</v>
          </cell>
          <cell r="AQ108">
            <v>714600</v>
          </cell>
          <cell r="AR108">
            <v>250110</v>
          </cell>
          <cell r="AS108">
            <v>445000</v>
          </cell>
          <cell r="AT108">
            <v>155750</v>
          </cell>
          <cell r="AU108">
            <v>809880</v>
          </cell>
          <cell r="AV108">
            <v>283458</v>
          </cell>
          <cell r="AW108">
            <v>931182</v>
          </cell>
          <cell r="AX108">
            <v>325914</v>
          </cell>
          <cell r="AY108">
            <v>728360</v>
          </cell>
          <cell r="AZ108">
            <v>254926</v>
          </cell>
        </row>
        <row r="109">
          <cell r="B109" t="str">
            <v>DEPOSITO RECUPERADOR</v>
          </cell>
          <cell r="C109">
            <v>904326</v>
          </cell>
          <cell r="D109">
            <v>316514</v>
          </cell>
          <cell r="E109">
            <v>1869900</v>
          </cell>
          <cell r="F109">
            <v>1553386</v>
          </cell>
          <cell r="G109">
            <v>490.77955477482823</v>
          </cell>
          <cell r="H109">
            <v>316514</v>
          </cell>
          <cell r="I109">
            <v>0</v>
          </cell>
          <cell r="J109">
            <v>0</v>
          </cell>
          <cell r="K109">
            <v>956103</v>
          </cell>
          <cell r="L109">
            <v>334636</v>
          </cell>
          <cell r="M109">
            <v>334636</v>
          </cell>
          <cell r="N109">
            <v>0</v>
          </cell>
          <cell r="O109">
            <v>0</v>
          </cell>
          <cell r="P109">
            <v>1308291</v>
          </cell>
          <cell r="Q109">
            <v>973655</v>
          </cell>
          <cell r="R109">
            <v>290.95943054542846</v>
          </cell>
          <cell r="S109">
            <v>724663</v>
          </cell>
          <cell r="T109">
            <v>253632</v>
          </cell>
          <cell r="U109">
            <v>886219</v>
          </cell>
          <cell r="V109">
            <v>310177</v>
          </cell>
          <cell r="W109">
            <v>831448</v>
          </cell>
          <cell r="X109">
            <v>291007</v>
          </cell>
          <cell r="Y109">
            <v>596836</v>
          </cell>
          <cell r="Z109">
            <v>208893</v>
          </cell>
          <cell r="AA109">
            <v>810663</v>
          </cell>
          <cell r="AB109">
            <v>283732</v>
          </cell>
          <cell r="AC109">
            <v>613163</v>
          </cell>
          <cell r="AD109">
            <v>214607</v>
          </cell>
          <cell r="AE109">
            <v>588650</v>
          </cell>
          <cell r="AF109">
            <v>206028</v>
          </cell>
          <cell r="AG109">
            <v>938582</v>
          </cell>
          <cell r="AH109">
            <v>328504</v>
          </cell>
          <cell r="AI109">
            <v>664368</v>
          </cell>
          <cell r="AJ109">
            <v>232529</v>
          </cell>
          <cell r="AK109">
            <v>693219</v>
          </cell>
          <cell r="AL109">
            <v>242627</v>
          </cell>
          <cell r="AM109">
            <v>831394</v>
          </cell>
          <cell r="AN109">
            <v>290988</v>
          </cell>
          <cell r="AO109">
            <v>920739</v>
          </cell>
          <cell r="AP109">
            <v>322259</v>
          </cell>
          <cell r="AQ109">
            <v>892956</v>
          </cell>
          <cell r="AR109">
            <v>312535</v>
          </cell>
          <cell r="AS109">
            <v>1133250</v>
          </cell>
          <cell r="AT109">
            <v>396638</v>
          </cell>
          <cell r="AU109">
            <v>1071547</v>
          </cell>
          <cell r="AV109">
            <v>375041</v>
          </cell>
          <cell r="AW109">
            <v>1450535</v>
          </cell>
          <cell r="AX109">
            <v>507687</v>
          </cell>
          <cell r="AY109">
            <v>892956</v>
          </cell>
          <cell r="AZ109">
            <v>312535</v>
          </cell>
        </row>
        <row r="110">
          <cell r="B110" t="str">
            <v>DESENGRASANTE LIQUIDO</v>
          </cell>
          <cell r="C110">
            <v>184827</v>
          </cell>
          <cell r="D110">
            <v>64689</v>
          </cell>
          <cell r="E110">
            <v>349400</v>
          </cell>
          <cell r="F110">
            <v>284711</v>
          </cell>
          <cell r="G110">
            <v>440.1227411151819</v>
          </cell>
          <cell r="H110">
            <v>64689</v>
          </cell>
          <cell r="I110">
            <v>0</v>
          </cell>
          <cell r="J110">
            <v>0</v>
          </cell>
          <cell r="K110">
            <v>170472</v>
          </cell>
          <cell r="L110">
            <v>59665</v>
          </cell>
          <cell r="M110">
            <v>59665</v>
          </cell>
          <cell r="N110">
            <v>0</v>
          </cell>
          <cell r="O110">
            <v>0</v>
          </cell>
          <cell r="P110">
            <v>252834.75</v>
          </cell>
          <cell r="Q110">
            <v>193169.75</v>
          </cell>
          <cell r="R110">
            <v>323.75722785552671</v>
          </cell>
          <cell r="S110">
            <v>192608</v>
          </cell>
          <cell r="T110">
            <v>67413</v>
          </cell>
          <cell r="U110">
            <v>197797</v>
          </cell>
          <cell r="V110">
            <v>69229</v>
          </cell>
          <cell r="W110">
            <v>186703</v>
          </cell>
          <cell r="X110">
            <v>65346</v>
          </cell>
          <cell r="Y110">
            <v>151000</v>
          </cell>
          <cell r="Z110">
            <v>52850</v>
          </cell>
          <cell r="AA110">
            <v>166100</v>
          </cell>
          <cell r="AB110">
            <v>58135</v>
          </cell>
          <cell r="AC110">
            <v>166100</v>
          </cell>
          <cell r="AD110">
            <v>58135</v>
          </cell>
          <cell r="AE110">
            <v>159770</v>
          </cell>
          <cell r="AF110">
            <v>55920</v>
          </cell>
          <cell r="AG110">
            <v>166186</v>
          </cell>
          <cell r="AH110">
            <v>58165</v>
          </cell>
          <cell r="AI110">
            <v>151000</v>
          </cell>
          <cell r="AJ110">
            <v>52850</v>
          </cell>
          <cell r="AK110">
            <v>161577</v>
          </cell>
          <cell r="AL110">
            <v>56552</v>
          </cell>
          <cell r="AM110">
            <v>177389</v>
          </cell>
          <cell r="AN110">
            <v>62086</v>
          </cell>
          <cell r="AO110">
            <v>186216</v>
          </cell>
          <cell r="AP110">
            <v>65176</v>
          </cell>
          <cell r="AQ110">
            <v>212588</v>
          </cell>
          <cell r="AR110">
            <v>74406</v>
          </cell>
          <cell r="AS110">
            <v>216150</v>
          </cell>
          <cell r="AT110">
            <v>75653</v>
          </cell>
          <cell r="AU110">
            <v>244970</v>
          </cell>
          <cell r="AV110">
            <v>85740</v>
          </cell>
          <cell r="AW110">
            <v>256833</v>
          </cell>
          <cell r="AX110">
            <v>89892</v>
          </cell>
          <cell r="AY110">
            <v>212588</v>
          </cell>
          <cell r="AZ110">
            <v>74406</v>
          </cell>
        </row>
        <row r="111">
          <cell r="B111" t="str">
            <v>DIRECCIONAL DELANTERO</v>
          </cell>
          <cell r="C111">
            <v>1520975</v>
          </cell>
          <cell r="D111">
            <v>532341</v>
          </cell>
          <cell r="E111">
            <v>2957800</v>
          </cell>
          <cell r="F111">
            <v>2425459</v>
          </cell>
          <cell r="G111">
            <v>455.62130288668357</v>
          </cell>
          <cell r="H111">
            <v>532341</v>
          </cell>
          <cell r="I111">
            <v>0</v>
          </cell>
          <cell r="J111">
            <v>0</v>
          </cell>
          <cell r="K111">
            <v>1441457</v>
          </cell>
          <cell r="L111">
            <v>504510</v>
          </cell>
          <cell r="M111">
            <v>504510</v>
          </cell>
          <cell r="N111">
            <v>0</v>
          </cell>
          <cell r="O111">
            <v>0</v>
          </cell>
          <cell r="P111">
            <v>2137660.25</v>
          </cell>
          <cell r="Q111">
            <v>1633150.25</v>
          </cell>
          <cell r="R111">
            <v>323.71018413906563</v>
          </cell>
          <cell r="S111">
            <v>1607878</v>
          </cell>
          <cell r="T111">
            <v>562757</v>
          </cell>
          <cell r="U111">
            <v>1679887</v>
          </cell>
          <cell r="V111">
            <v>587960</v>
          </cell>
          <cell r="W111">
            <v>1585308</v>
          </cell>
          <cell r="X111">
            <v>554858</v>
          </cell>
          <cell r="Y111">
            <v>1248000</v>
          </cell>
          <cell r="Z111">
            <v>436800</v>
          </cell>
          <cell r="AA111">
            <v>1372800</v>
          </cell>
          <cell r="AB111">
            <v>480480</v>
          </cell>
          <cell r="AC111">
            <v>1396352</v>
          </cell>
          <cell r="AD111">
            <v>488723</v>
          </cell>
          <cell r="AE111">
            <v>1321978</v>
          </cell>
          <cell r="AF111">
            <v>462692</v>
          </cell>
          <cell r="AG111">
            <v>1370634</v>
          </cell>
          <cell r="AH111">
            <v>479722</v>
          </cell>
          <cell r="AI111">
            <v>1248000</v>
          </cell>
          <cell r="AJ111">
            <v>436800</v>
          </cell>
          <cell r="AK111">
            <v>1415352</v>
          </cell>
          <cell r="AL111">
            <v>495373</v>
          </cell>
          <cell r="AM111">
            <v>1460123</v>
          </cell>
          <cell r="AN111">
            <v>511043</v>
          </cell>
          <cell r="AO111">
            <v>1594238</v>
          </cell>
          <cell r="AP111">
            <v>557983</v>
          </cell>
          <cell r="AQ111">
            <v>1868100</v>
          </cell>
          <cell r="AR111">
            <v>653835</v>
          </cell>
          <cell r="AS111">
            <v>1868100</v>
          </cell>
          <cell r="AT111">
            <v>653835</v>
          </cell>
          <cell r="AU111">
            <v>2117180</v>
          </cell>
          <cell r="AV111">
            <v>741013</v>
          </cell>
          <cell r="AW111">
            <v>2118253</v>
          </cell>
          <cell r="AX111">
            <v>741389</v>
          </cell>
          <cell r="AY111">
            <v>2033523</v>
          </cell>
          <cell r="AZ111">
            <v>711733</v>
          </cell>
        </row>
        <row r="112">
          <cell r="B112" t="str">
            <v>DIRECCIONAL TRASERO</v>
          </cell>
          <cell r="C112">
            <v>1649344</v>
          </cell>
          <cell r="D112">
            <v>577270</v>
          </cell>
          <cell r="E112">
            <v>3075600</v>
          </cell>
          <cell r="F112">
            <v>2498330</v>
          </cell>
          <cell r="G112">
            <v>432.78361945017059</v>
          </cell>
          <cell r="H112">
            <v>577270</v>
          </cell>
          <cell r="I112">
            <v>0</v>
          </cell>
          <cell r="J112">
            <v>0</v>
          </cell>
          <cell r="K112">
            <v>1502707</v>
          </cell>
          <cell r="L112">
            <v>525947</v>
          </cell>
          <cell r="M112">
            <v>525947</v>
          </cell>
          <cell r="N112">
            <v>0</v>
          </cell>
          <cell r="O112">
            <v>0</v>
          </cell>
          <cell r="P112">
            <v>2242155</v>
          </cell>
          <cell r="Q112">
            <v>1716208</v>
          </cell>
          <cell r="R112">
            <v>326.30816413060631</v>
          </cell>
          <cell r="S112">
            <v>1481865</v>
          </cell>
          <cell r="T112">
            <v>518653</v>
          </cell>
          <cell r="U112">
            <v>1677089</v>
          </cell>
          <cell r="V112">
            <v>586981</v>
          </cell>
          <cell r="W112">
            <v>1579675</v>
          </cell>
          <cell r="X112">
            <v>552886</v>
          </cell>
          <cell r="Y112">
            <v>1225000</v>
          </cell>
          <cell r="Z112">
            <v>428750</v>
          </cell>
          <cell r="AA112">
            <v>1347500</v>
          </cell>
          <cell r="AB112">
            <v>471625</v>
          </cell>
          <cell r="AC112">
            <v>1352554</v>
          </cell>
          <cell r="AD112">
            <v>473394</v>
          </cell>
          <cell r="AE112">
            <v>1298327</v>
          </cell>
          <cell r="AF112">
            <v>454414</v>
          </cell>
          <cell r="AG112">
            <v>1543432</v>
          </cell>
          <cell r="AH112">
            <v>540201</v>
          </cell>
          <cell r="AI112">
            <v>1225000</v>
          </cell>
          <cell r="AJ112">
            <v>428750</v>
          </cell>
          <cell r="AK112">
            <v>1378968</v>
          </cell>
          <cell r="AL112">
            <v>482639</v>
          </cell>
          <cell r="AM112">
            <v>1569699</v>
          </cell>
          <cell r="AN112">
            <v>549395</v>
          </cell>
          <cell r="AO112">
            <v>1598890</v>
          </cell>
          <cell r="AP112">
            <v>559612</v>
          </cell>
          <cell r="AQ112">
            <v>1922250</v>
          </cell>
          <cell r="AR112">
            <v>672788</v>
          </cell>
          <cell r="AS112">
            <v>1922250</v>
          </cell>
          <cell r="AT112">
            <v>672788</v>
          </cell>
          <cell r="AU112">
            <v>2178550</v>
          </cell>
          <cell r="AV112">
            <v>762493</v>
          </cell>
          <cell r="AW112">
            <v>2385304</v>
          </cell>
          <cell r="AX112">
            <v>834856</v>
          </cell>
          <cell r="AY112">
            <v>1969739</v>
          </cell>
          <cell r="AZ112">
            <v>689409</v>
          </cell>
        </row>
        <row r="113">
          <cell r="B113" t="str">
            <v>DISCO FRENO DELANTERO</v>
          </cell>
          <cell r="C113">
            <v>2117458</v>
          </cell>
          <cell r="D113">
            <v>741110</v>
          </cell>
          <cell r="E113">
            <v>3998100</v>
          </cell>
          <cell r="F113">
            <v>3256990</v>
          </cell>
          <cell r="G113">
            <v>439.47457192589496</v>
          </cell>
          <cell r="H113">
            <v>741110</v>
          </cell>
          <cell r="I113">
            <v>0</v>
          </cell>
          <cell r="J113">
            <v>0</v>
          </cell>
          <cell r="K113">
            <v>1948073</v>
          </cell>
          <cell r="L113">
            <v>681826</v>
          </cell>
          <cell r="M113">
            <v>681826</v>
          </cell>
          <cell r="N113">
            <v>0</v>
          </cell>
          <cell r="O113">
            <v>0</v>
          </cell>
          <cell r="P113">
            <v>2892990</v>
          </cell>
          <cell r="Q113">
            <v>2211164</v>
          </cell>
          <cell r="R113">
            <v>324.30033468949557</v>
          </cell>
          <cell r="S113">
            <v>1722821</v>
          </cell>
          <cell r="T113">
            <v>602987</v>
          </cell>
          <cell r="U113">
            <v>2091679</v>
          </cell>
          <cell r="V113">
            <v>732088</v>
          </cell>
          <cell r="W113">
            <v>1966834</v>
          </cell>
          <cell r="X113">
            <v>688392</v>
          </cell>
          <cell r="Y113">
            <v>1490000</v>
          </cell>
          <cell r="Z113">
            <v>521500</v>
          </cell>
          <cell r="AA113">
            <v>1683920</v>
          </cell>
          <cell r="AB113">
            <v>589372</v>
          </cell>
          <cell r="AC113">
            <v>1639000</v>
          </cell>
          <cell r="AD113">
            <v>573650</v>
          </cell>
          <cell r="AE113">
            <v>1578668</v>
          </cell>
          <cell r="AF113">
            <v>552534</v>
          </cell>
          <cell r="AG113">
            <v>1960437</v>
          </cell>
          <cell r="AH113">
            <v>686153</v>
          </cell>
          <cell r="AI113">
            <v>1490000</v>
          </cell>
          <cell r="AJ113">
            <v>521500</v>
          </cell>
          <cell r="AK113">
            <v>1566948</v>
          </cell>
          <cell r="AL113">
            <v>548432</v>
          </cell>
          <cell r="AM113">
            <v>2007143</v>
          </cell>
          <cell r="AN113">
            <v>702500</v>
          </cell>
          <cell r="AO113">
            <v>2211254</v>
          </cell>
          <cell r="AP113">
            <v>773939</v>
          </cell>
          <cell r="AQ113">
            <v>2219804</v>
          </cell>
          <cell r="AR113">
            <v>776931</v>
          </cell>
          <cell r="AS113">
            <v>2473050</v>
          </cell>
          <cell r="AT113">
            <v>865568</v>
          </cell>
          <cell r="AU113">
            <v>2663764</v>
          </cell>
          <cell r="AV113">
            <v>932317</v>
          </cell>
          <cell r="AW113">
            <v>3029766</v>
          </cell>
          <cell r="AX113">
            <v>1060418</v>
          </cell>
          <cell r="AY113">
            <v>2219804</v>
          </cell>
          <cell r="AZ113">
            <v>776931</v>
          </cell>
        </row>
        <row r="114">
          <cell r="B114" t="str">
            <v>DISCO FRENO TRASERO</v>
          </cell>
          <cell r="C114">
            <v>2170174</v>
          </cell>
          <cell r="D114">
            <v>759561</v>
          </cell>
          <cell r="E114">
            <v>4228500</v>
          </cell>
          <cell r="F114">
            <v>3468939</v>
          </cell>
          <cell r="G114">
            <v>456.70314826590624</v>
          </cell>
          <cell r="H114">
            <v>759561</v>
          </cell>
          <cell r="I114">
            <v>0</v>
          </cell>
          <cell r="J114">
            <v>0</v>
          </cell>
          <cell r="K114">
            <v>1923714</v>
          </cell>
          <cell r="L114">
            <v>673300</v>
          </cell>
          <cell r="M114">
            <v>673300</v>
          </cell>
          <cell r="N114">
            <v>0</v>
          </cell>
          <cell r="O114">
            <v>0</v>
          </cell>
          <cell r="P114">
            <v>3020202.75</v>
          </cell>
          <cell r="Q114">
            <v>2346902.75</v>
          </cell>
          <cell r="R114">
            <v>348.56716916679045</v>
          </cell>
          <cell r="S114">
            <v>1790241</v>
          </cell>
          <cell r="T114">
            <v>626584</v>
          </cell>
          <cell r="U114">
            <v>2168357</v>
          </cell>
          <cell r="V114">
            <v>758925</v>
          </cell>
          <cell r="W114">
            <v>2033887</v>
          </cell>
          <cell r="X114">
            <v>711860</v>
          </cell>
          <cell r="Y114">
            <v>1599000</v>
          </cell>
          <cell r="Z114">
            <v>559650</v>
          </cell>
          <cell r="AA114">
            <v>1758900</v>
          </cell>
          <cell r="AB114">
            <v>615615</v>
          </cell>
          <cell r="AC114">
            <v>1758900</v>
          </cell>
          <cell r="AD114">
            <v>615615</v>
          </cell>
          <cell r="AE114">
            <v>1694040</v>
          </cell>
          <cell r="AF114">
            <v>592914</v>
          </cell>
          <cell r="AG114">
            <v>1857116</v>
          </cell>
          <cell r="AH114">
            <v>649991</v>
          </cell>
          <cell r="AI114">
            <v>1599000</v>
          </cell>
          <cell r="AJ114">
            <v>559650</v>
          </cell>
          <cell r="AK114">
            <v>1599000</v>
          </cell>
          <cell r="AL114">
            <v>559650</v>
          </cell>
          <cell r="AM114">
            <v>2069001</v>
          </cell>
          <cell r="AN114">
            <v>724150</v>
          </cell>
          <cell r="AO114">
            <v>2353062</v>
          </cell>
          <cell r="AP114">
            <v>823572</v>
          </cell>
          <cell r="AQ114">
            <v>2275559</v>
          </cell>
          <cell r="AR114">
            <v>796446</v>
          </cell>
          <cell r="AS114">
            <v>2588850</v>
          </cell>
          <cell r="AT114">
            <v>906098</v>
          </cell>
          <cell r="AU114">
            <v>2730670</v>
          </cell>
          <cell r="AV114">
            <v>955735</v>
          </cell>
          <cell r="AW114">
            <v>2870088</v>
          </cell>
          <cell r="AX114">
            <v>1004531</v>
          </cell>
          <cell r="AY114">
            <v>2275559</v>
          </cell>
          <cell r="AZ114">
            <v>796446</v>
          </cell>
        </row>
        <row r="115">
          <cell r="B115" t="str">
            <v>EMPAQUE BASE TURBOCARGADOR A MULTIPLE</v>
          </cell>
          <cell r="C115">
            <v>339918</v>
          </cell>
          <cell r="D115">
            <v>118971</v>
          </cell>
          <cell r="E115">
            <v>609700</v>
          </cell>
          <cell r="F115">
            <v>490729</v>
          </cell>
          <cell r="G115">
            <v>412.477830731859</v>
          </cell>
          <cell r="H115">
            <v>118971</v>
          </cell>
          <cell r="I115">
            <v>0</v>
          </cell>
          <cell r="J115">
            <v>0</v>
          </cell>
          <cell r="K115">
            <v>300797</v>
          </cell>
          <cell r="L115">
            <v>105279</v>
          </cell>
          <cell r="M115">
            <v>105279</v>
          </cell>
          <cell r="N115">
            <v>0</v>
          </cell>
          <cell r="O115">
            <v>0</v>
          </cell>
          <cell r="P115">
            <v>451605.25</v>
          </cell>
          <cell r="Q115">
            <v>346326.25</v>
          </cell>
          <cell r="R115">
            <v>328.96042895544218</v>
          </cell>
          <cell r="S115">
            <v>292522</v>
          </cell>
          <cell r="T115">
            <v>102383</v>
          </cell>
          <cell r="U115">
            <v>336417</v>
          </cell>
          <cell r="V115">
            <v>117746</v>
          </cell>
          <cell r="W115">
            <v>316372</v>
          </cell>
          <cell r="X115">
            <v>110730</v>
          </cell>
          <cell r="Y115">
            <v>255000</v>
          </cell>
          <cell r="Z115">
            <v>89250</v>
          </cell>
          <cell r="AA115">
            <v>280500</v>
          </cell>
          <cell r="AB115">
            <v>98175</v>
          </cell>
          <cell r="AC115">
            <v>280500</v>
          </cell>
          <cell r="AD115">
            <v>98175</v>
          </cell>
          <cell r="AE115">
            <v>269517</v>
          </cell>
          <cell r="AF115">
            <v>94331</v>
          </cell>
          <cell r="AG115">
            <v>279561</v>
          </cell>
          <cell r="AH115">
            <v>97846</v>
          </cell>
          <cell r="AI115">
            <v>264737</v>
          </cell>
          <cell r="AJ115">
            <v>92658</v>
          </cell>
          <cell r="AK115">
            <v>273896</v>
          </cell>
          <cell r="AL115">
            <v>95864</v>
          </cell>
          <cell r="AM115">
            <v>323644</v>
          </cell>
          <cell r="AN115">
            <v>113275</v>
          </cell>
          <cell r="AO115">
            <v>345590</v>
          </cell>
          <cell r="AP115">
            <v>120957</v>
          </cell>
          <cell r="AQ115">
            <v>367353</v>
          </cell>
          <cell r="AR115">
            <v>128574</v>
          </cell>
          <cell r="AS115">
            <v>385050</v>
          </cell>
          <cell r="AT115">
            <v>134768</v>
          </cell>
          <cell r="AU115">
            <v>436390</v>
          </cell>
          <cell r="AV115">
            <v>152737</v>
          </cell>
          <cell r="AW115">
            <v>432048</v>
          </cell>
          <cell r="AX115">
            <v>151217</v>
          </cell>
          <cell r="AY115">
            <v>367353</v>
          </cell>
          <cell r="AZ115">
            <v>128574</v>
          </cell>
        </row>
        <row r="116">
          <cell r="B116" t="str">
            <v>EMPAQUE BOMBA AGUA</v>
          </cell>
          <cell r="C116">
            <v>542733</v>
          </cell>
          <cell r="D116">
            <v>189957</v>
          </cell>
          <cell r="E116">
            <v>956000</v>
          </cell>
          <cell r="F116">
            <v>766043</v>
          </cell>
          <cell r="G116">
            <v>403.27179309001514</v>
          </cell>
          <cell r="H116">
            <v>189957</v>
          </cell>
          <cell r="I116">
            <v>0</v>
          </cell>
          <cell r="J116">
            <v>0</v>
          </cell>
          <cell r="K116">
            <v>405516</v>
          </cell>
          <cell r="L116">
            <v>141931</v>
          </cell>
          <cell r="M116">
            <v>141931</v>
          </cell>
          <cell r="N116">
            <v>0</v>
          </cell>
          <cell r="O116">
            <v>0</v>
          </cell>
          <cell r="P116">
            <v>714489.25</v>
          </cell>
          <cell r="Q116">
            <v>572558.25</v>
          </cell>
          <cell r="R116">
            <v>403.40605646405646</v>
          </cell>
          <cell r="S116">
            <v>388507</v>
          </cell>
          <cell r="T116">
            <v>135977</v>
          </cell>
          <cell r="U116">
            <v>489392</v>
          </cell>
          <cell r="V116">
            <v>171287</v>
          </cell>
          <cell r="W116">
            <v>458126</v>
          </cell>
          <cell r="X116">
            <v>160344</v>
          </cell>
          <cell r="Y116">
            <v>344000</v>
          </cell>
          <cell r="Z116">
            <v>120400</v>
          </cell>
          <cell r="AA116">
            <v>467376</v>
          </cell>
          <cell r="AB116">
            <v>163582</v>
          </cell>
          <cell r="AC116">
            <v>378400</v>
          </cell>
          <cell r="AD116">
            <v>132440</v>
          </cell>
          <cell r="AE116">
            <v>364091</v>
          </cell>
          <cell r="AF116">
            <v>127432</v>
          </cell>
          <cell r="AG116">
            <v>398492</v>
          </cell>
          <cell r="AH116">
            <v>139472</v>
          </cell>
          <cell r="AI116">
            <v>344000</v>
          </cell>
          <cell r="AJ116">
            <v>120400</v>
          </cell>
          <cell r="AK116">
            <v>421732</v>
          </cell>
          <cell r="AL116">
            <v>147606</v>
          </cell>
          <cell r="AM116">
            <v>486222</v>
          </cell>
          <cell r="AN116">
            <v>170178</v>
          </cell>
          <cell r="AO116">
            <v>510188</v>
          </cell>
          <cell r="AP116">
            <v>178566</v>
          </cell>
          <cell r="AQ116">
            <v>491165</v>
          </cell>
          <cell r="AR116">
            <v>171908</v>
          </cell>
          <cell r="AS116">
            <v>610200</v>
          </cell>
          <cell r="AT116">
            <v>213570</v>
          </cell>
          <cell r="AU116">
            <v>589397</v>
          </cell>
          <cell r="AV116">
            <v>206289</v>
          </cell>
          <cell r="AW116">
            <v>615851</v>
          </cell>
          <cell r="AX116">
            <v>215548</v>
          </cell>
          <cell r="AY116">
            <v>491165</v>
          </cell>
          <cell r="AZ116">
            <v>171908</v>
          </cell>
        </row>
        <row r="117">
          <cell r="B117" t="str">
            <v>EMPAQUE CULATA MOTOR</v>
          </cell>
          <cell r="C117">
            <v>978599</v>
          </cell>
          <cell r="D117">
            <v>342510</v>
          </cell>
          <cell r="E117">
            <v>1756300</v>
          </cell>
          <cell r="F117">
            <v>1413790</v>
          </cell>
          <cell r="G117">
            <v>412.77334968322094</v>
          </cell>
          <cell r="H117">
            <v>342510</v>
          </cell>
          <cell r="I117">
            <v>0</v>
          </cell>
          <cell r="J117">
            <v>0</v>
          </cell>
          <cell r="K117">
            <v>859584</v>
          </cell>
          <cell r="L117">
            <v>300854</v>
          </cell>
          <cell r="M117">
            <v>300854</v>
          </cell>
          <cell r="N117">
            <v>0</v>
          </cell>
          <cell r="O117">
            <v>0</v>
          </cell>
          <cell r="P117">
            <v>1315202.5</v>
          </cell>
          <cell r="Q117">
            <v>1014348.5</v>
          </cell>
          <cell r="R117">
            <v>337.15639479614697</v>
          </cell>
          <cell r="S117">
            <v>945009</v>
          </cell>
          <cell r="T117">
            <v>330753</v>
          </cell>
          <cell r="U117">
            <v>986359</v>
          </cell>
          <cell r="V117">
            <v>345226</v>
          </cell>
          <cell r="W117">
            <v>929174</v>
          </cell>
          <cell r="X117">
            <v>325211</v>
          </cell>
          <cell r="Y117">
            <v>760046</v>
          </cell>
          <cell r="Z117">
            <v>266016</v>
          </cell>
          <cell r="AA117">
            <v>770000</v>
          </cell>
          <cell r="AB117">
            <v>269500</v>
          </cell>
          <cell r="AC117">
            <v>770000</v>
          </cell>
          <cell r="AD117">
            <v>269500</v>
          </cell>
          <cell r="AE117">
            <v>741282</v>
          </cell>
          <cell r="AF117">
            <v>259449</v>
          </cell>
          <cell r="AG117">
            <v>823050</v>
          </cell>
          <cell r="AH117">
            <v>288068</v>
          </cell>
          <cell r="AI117">
            <v>752054</v>
          </cell>
          <cell r="AJ117">
            <v>263219</v>
          </cell>
          <cell r="AK117">
            <v>789293</v>
          </cell>
          <cell r="AL117">
            <v>276253</v>
          </cell>
          <cell r="AM117">
            <v>927628</v>
          </cell>
          <cell r="AN117">
            <v>324670</v>
          </cell>
          <cell r="AO117">
            <v>953901</v>
          </cell>
          <cell r="AP117">
            <v>333865</v>
          </cell>
          <cell r="AQ117">
            <v>1085126</v>
          </cell>
          <cell r="AR117">
            <v>379794</v>
          </cell>
          <cell r="AS117">
            <v>1145400</v>
          </cell>
          <cell r="AT117">
            <v>400890</v>
          </cell>
          <cell r="AU117">
            <v>1298120</v>
          </cell>
          <cell r="AV117">
            <v>454342</v>
          </cell>
          <cell r="AW117">
            <v>1271986</v>
          </cell>
          <cell r="AX117">
            <v>445195</v>
          </cell>
          <cell r="AY117">
            <v>1085126</v>
          </cell>
          <cell r="AZ117">
            <v>379794</v>
          </cell>
        </row>
        <row r="118">
          <cell r="B118" t="str">
            <v>EMPAQUE EXOSTO</v>
          </cell>
          <cell r="C118">
            <v>222922</v>
          </cell>
          <cell r="D118">
            <v>78023</v>
          </cell>
          <cell r="E118">
            <v>427300</v>
          </cell>
          <cell r="F118">
            <v>349277</v>
          </cell>
          <cell r="G118">
            <v>447.6590236212399</v>
          </cell>
          <cell r="H118">
            <v>78023</v>
          </cell>
          <cell r="I118">
            <v>0</v>
          </cell>
          <cell r="J118">
            <v>0</v>
          </cell>
          <cell r="K118">
            <v>187105</v>
          </cell>
          <cell r="L118">
            <v>65487</v>
          </cell>
          <cell r="M118">
            <v>65487</v>
          </cell>
          <cell r="N118">
            <v>0</v>
          </cell>
          <cell r="O118">
            <v>0</v>
          </cell>
          <cell r="P118">
            <v>306830.75</v>
          </cell>
          <cell r="Q118">
            <v>241343.75</v>
          </cell>
          <cell r="R118">
            <v>368.53688518331882</v>
          </cell>
          <cell r="S118">
            <v>222490</v>
          </cell>
          <cell r="T118">
            <v>77872</v>
          </cell>
          <cell r="U118">
            <v>229688</v>
          </cell>
          <cell r="V118">
            <v>80391</v>
          </cell>
          <cell r="W118">
            <v>216573</v>
          </cell>
          <cell r="X118">
            <v>75801</v>
          </cell>
          <cell r="Y118">
            <v>178988</v>
          </cell>
          <cell r="Z118">
            <v>62646</v>
          </cell>
          <cell r="AA118">
            <v>182600</v>
          </cell>
          <cell r="AB118">
            <v>63910</v>
          </cell>
          <cell r="AC118">
            <v>182600</v>
          </cell>
          <cell r="AD118">
            <v>63910</v>
          </cell>
          <cell r="AE118">
            <v>175655</v>
          </cell>
          <cell r="AF118">
            <v>61479</v>
          </cell>
          <cell r="AG118">
            <v>180106</v>
          </cell>
          <cell r="AH118">
            <v>63037</v>
          </cell>
          <cell r="AI118">
            <v>166000</v>
          </cell>
          <cell r="AJ118">
            <v>58100</v>
          </cell>
          <cell r="AK118">
            <v>166679</v>
          </cell>
          <cell r="AL118">
            <v>58338</v>
          </cell>
          <cell r="AM118">
            <v>209832</v>
          </cell>
          <cell r="AN118">
            <v>73441</v>
          </cell>
          <cell r="AO118">
            <v>215780</v>
          </cell>
          <cell r="AP118">
            <v>75523</v>
          </cell>
          <cell r="AQ118">
            <v>250995</v>
          </cell>
          <cell r="AR118">
            <v>87848</v>
          </cell>
          <cell r="AS118">
            <v>261600</v>
          </cell>
          <cell r="AT118">
            <v>91560</v>
          </cell>
          <cell r="AU118">
            <v>296480</v>
          </cell>
          <cell r="AV118">
            <v>103768</v>
          </cell>
          <cell r="AW118">
            <v>278346</v>
          </cell>
          <cell r="AX118">
            <v>97421</v>
          </cell>
          <cell r="AY118">
            <v>250995</v>
          </cell>
          <cell r="AZ118">
            <v>87848</v>
          </cell>
        </row>
        <row r="119">
          <cell r="B119" t="str">
            <v>EMPAQUE MULTIPLE ADMISION</v>
          </cell>
          <cell r="C119">
            <v>437493</v>
          </cell>
          <cell r="D119">
            <v>153123</v>
          </cell>
          <cell r="E119">
            <v>801100</v>
          </cell>
          <cell r="F119">
            <v>647977</v>
          </cell>
          <cell r="G119">
            <v>423.17418023419077</v>
          </cell>
          <cell r="H119">
            <v>153123</v>
          </cell>
          <cell r="I119">
            <v>0</v>
          </cell>
          <cell r="J119">
            <v>0</v>
          </cell>
          <cell r="K119">
            <v>369600</v>
          </cell>
          <cell r="L119">
            <v>129360</v>
          </cell>
          <cell r="M119">
            <v>129360</v>
          </cell>
          <cell r="N119">
            <v>0</v>
          </cell>
          <cell r="O119">
            <v>0</v>
          </cell>
          <cell r="P119">
            <v>589368.25</v>
          </cell>
          <cell r="Q119">
            <v>460008.25</v>
          </cell>
          <cell r="R119">
            <v>355.60316171923313</v>
          </cell>
          <cell r="S119">
            <v>402225</v>
          </cell>
          <cell r="T119">
            <v>140779</v>
          </cell>
          <cell r="U119">
            <v>449899</v>
          </cell>
          <cell r="V119">
            <v>157465</v>
          </cell>
          <cell r="W119">
            <v>424049</v>
          </cell>
          <cell r="X119">
            <v>148417</v>
          </cell>
          <cell r="Y119">
            <v>336000</v>
          </cell>
          <cell r="Z119">
            <v>117600</v>
          </cell>
          <cell r="AA119">
            <v>369600</v>
          </cell>
          <cell r="AB119">
            <v>129360</v>
          </cell>
          <cell r="AC119">
            <v>369600</v>
          </cell>
          <cell r="AD119">
            <v>129360</v>
          </cell>
          <cell r="AE119">
            <v>355945</v>
          </cell>
          <cell r="AF119">
            <v>124581</v>
          </cell>
          <cell r="AG119">
            <v>336000</v>
          </cell>
          <cell r="AH119">
            <v>117600</v>
          </cell>
          <cell r="AI119">
            <v>336000</v>
          </cell>
          <cell r="AJ119">
            <v>117600</v>
          </cell>
          <cell r="AK119">
            <v>342027</v>
          </cell>
          <cell r="AL119">
            <v>119709</v>
          </cell>
          <cell r="AM119">
            <v>412103</v>
          </cell>
          <cell r="AN119">
            <v>144236</v>
          </cell>
          <cell r="AO119">
            <v>423647</v>
          </cell>
          <cell r="AP119">
            <v>148276</v>
          </cell>
          <cell r="AQ119">
            <v>477681</v>
          </cell>
          <cell r="AR119">
            <v>167188</v>
          </cell>
          <cell r="AS119">
            <v>505950</v>
          </cell>
          <cell r="AT119">
            <v>177083</v>
          </cell>
          <cell r="AU119">
            <v>573217</v>
          </cell>
          <cell r="AV119">
            <v>200626</v>
          </cell>
          <cell r="AW119">
            <v>517385</v>
          </cell>
          <cell r="AX119">
            <v>181085</v>
          </cell>
          <cell r="AY119">
            <v>477681</v>
          </cell>
          <cell r="AZ119">
            <v>167188</v>
          </cell>
        </row>
        <row r="120">
          <cell r="B120" t="str">
            <v xml:space="preserve">EMPAQUE MULTIPLE ESCAPE </v>
          </cell>
          <cell r="C120">
            <v>439746</v>
          </cell>
          <cell r="D120">
            <v>153911</v>
          </cell>
          <cell r="E120">
            <v>789100</v>
          </cell>
          <cell r="F120">
            <v>635189</v>
          </cell>
          <cell r="G120">
            <v>412.69889741473975</v>
          </cell>
          <cell r="H120">
            <v>153911</v>
          </cell>
          <cell r="I120">
            <v>0</v>
          </cell>
          <cell r="J120">
            <v>0</v>
          </cell>
          <cell r="K120">
            <v>389709</v>
          </cell>
          <cell r="L120">
            <v>136398</v>
          </cell>
          <cell r="M120">
            <v>136398</v>
          </cell>
          <cell r="N120">
            <v>0</v>
          </cell>
          <cell r="O120">
            <v>0</v>
          </cell>
          <cell r="P120">
            <v>579877.75</v>
          </cell>
          <cell r="Q120">
            <v>443479.75</v>
          </cell>
          <cell r="R120">
            <v>325.13654892300474</v>
          </cell>
          <cell r="S120">
            <v>386076</v>
          </cell>
          <cell r="T120">
            <v>135127</v>
          </cell>
          <cell r="U120">
            <v>424973</v>
          </cell>
          <cell r="V120">
            <v>148741</v>
          </cell>
          <cell r="W120">
            <v>400474</v>
          </cell>
          <cell r="X120">
            <v>140166</v>
          </cell>
          <cell r="Y120">
            <v>306772</v>
          </cell>
          <cell r="Z120">
            <v>107370</v>
          </cell>
          <cell r="AA120">
            <v>353340</v>
          </cell>
          <cell r="AB120">
            <v>123669</v>
          </cell>
          <cell r="AC120">
            <v>336600</v>
          </cell>
          <cell r="AD120">
            <v>117810</v>
          </cell>
          <cell r="AE120">
            <v>323534</v>
          </cell>
          <cell r="AF120">
            <v>113237</v>
          </cell>
          <cell r="AG120">
            <v>346130</v>
          </cell>
          <cell r="AH120">
            <v>121146</v>
          </cell>
          <cell r="AI120">
            <v>306000</v>
          </cell>
          <cell r="AJ120">
            <v>107100</v>
          </cell>
          <cell r="AK120">
            <v>347984</v>
          </cell>
          <cell r="AL120">
            <v>121794</v>
          </cell>
          <cell r="AM120">
            <v>398580</v>
          </cell>
          <cell r="AN120">
            <v>139503</v>
          </cell>
          <cell r="AO120">
            <v>414032</v>
          </cell>
          <cell r="AP120">
            <v>144911</v>
          </cell>
          <cell r="AQ120">
            <v>476972</v>
          </cell>
          <cell r="AR120">
            <v>166940</v>
          </cell>
          <cell r="AS120">
            <v>488100</v>
          </cell>
          <cell r="AT120">
            <v>170835</v>
          </cell>
          <cell r="AU120">
            <v>553180</v>
          </cell>
          <cell r="AV120">
            <v>193613</v>
          </cell>
          <cell r="AW120">
            <v>534929</v>
          </cell>
          <cell r="AX120">
            <v>187225</v>
          </cell>
          <cell r="AY120">
            <v>476972</v>
          </cell>
          <cell r="AZ120">
            <v>166940</v>
          </cell>
        </row>
        <row r="121">
          <cell r="B121" t="str">
            <v>EMPAQUE TAPA VALVULAS</v>
          </cell>
          <cell r="C121">
            <v>295261</v>
          </cell>
          <cell r="D121">
            <v>103341</v>
          </cell>
          <cell r="E121">
            <v>570600</v>
          </cell>
          <cell r="F121">
            <v>467259</v>
          </cell>
          <cell r="G121">
            <v>452.15258222777027</v>
          </cell>
          <cell r="H121">
            <v>103341</v>
          </cell>
          <cell r="I121">
            <v>0</v>
          </cell>
          <cell r="J121">
            <v>0</v>
          </cell>
          <cell r="K121">
            <v>272800</v>
          </cell>
          <cell r="L121">
            <v>95480</v>
          </cell>
          <cell r="M121">
            <v>95480</v>
          </cell>
          <cell r="N121">
            <v>0</v>
          </cell>
          <cell r="O121">
            <v>0</v>
          </cell>
          <cell r="P121">
            <v>408547.75</v>
          </cell>
          <cell r="Q121">
            <v>313067.75</v>
          </cell>
          <cell r="R121">
            <v>327.88830121491412</v>
          </cell>
          <cell r="S121">
            <v>308255</v>
          </cell>
          <cell r="T121">
            <v>107889</v>
          </cell>
          <cell r="U121">
            <v>321534</v>
          </cell>
          <cell r="V121">
            <v>112537</v>
          </cell>
          <cell r="W121">
            <v>303500</v>
          </cell>
          <cell r="X121">
            <v>106225</v>
          </cell>
          <cell r="Y121">
            <v>248000</v>
          </cell>
          <cell r="Z121">
            <v>86800</v>
          </cell>
          <cell r="AA121">
            <v>272800</v>
          </cell>
          <cell r="AB121">
            <v>95480</v>
          </cell>
          <cell r="AC121">
            <v>272800</v>
          </cell>
          <cell r="AD121">
            <v>95480</v>
          </cell>
          <cell r="AE121">
            <v>262295</v>
          </cell>
          <cell r="AF121">
            <v>91803</v>
          </cell>
          <cell r="AG121">
            <v>251392</v>
          </cell>
          <cell r="AH121">
            <v>87987</v>
          </cell>
          <cell r="AI121">
            <v>253285</v>
          </cell>
          <cell r="AJ121">
            <v>88650</v>
          </cell>
          <cell r="AK121">
            <v>299545</v>
          </cell>
          <cell r="AL121">
            <v>104841</v>
          </cell>
          <cell r="AM121">
            <v>291669</v>
          </cell>
          <cell r="AN121">
            <v>102084</v>
          </cell>
          <cell r="AO121">
            <v>308514</v>
          </cell>
          <cell r="AP121">
            <v>107980</v>
          </cell>
          <cell r="AQ121">
            <v>349350</v>
          </cell>
          <cell r="AR121">
            <v>122273</v>
          </cell>
          <cell r="AS121">
            <v>349350</v>
          </cell>
          <cell r="AT121">
            <v>122273</v>
          </cell>
          <cell r="AU121">
            <v>395930</v>
          </cell>
          <cell r="AV121">
            <v>138576</v>
          </cell>
          <cell r="AW121">
            <v>388515</v>
          </cell>
          <cell r="AX121">
            <v>135980</v>
          </cell>
          <cell r="AY121">
            <v>372224</v>
          </cell>
          <cell r="AZ121">
            <v>130278</v>
          </cell>
        </row>
        <row r="122">
          <cell r="B122" t="str">
            <v>EMPAQUETADURA CAJA DIRECCION</v>
          </cell>
          <cell r="C122">
            <v>1563221</v>
          </cell>
          <cell r="D122">
            <v>547127</v>
          </cell>
          <cell r="E122">
            <v>3043300</v>
          </cell>
          <cell r="F122">
            <v>2496173</v>
          </cell>
          <cell r="G122">
            <v>456.23283076872463</v>
          </cell>
          <cell r="H122">
            <v>547127</v>
          </cell>
          <cell r="I122">
            <v>0</v>
          </cell>
          <cell r="J122">
            <v>0</v>
          </cell>
          <cell r="K122">
            <v>1584750</v>
          </cell>
          <cell r="L122">
            <v>554663</v>
          </cell>
          <cell r="M122">
            <v>554663</v>
          </cell>
          <cell r="N122">
            <v>0</v>
          </cell>
          <cell r="O122">
            <v>0</v>
          </cell>
          <cell r="P122">
            <v>2166356.75</v>
          </cell>
          <cell r="Q122">
            <v>1611693.75</v>
          </cell>
          <cell r="R122">
            <v>290.57170750527797</v>
          </cell>
          <cell r="S122">
            <v>1549567</v>
          </cell>
          <cell r="T122">
            <v>542348</v>
          </cell>
          <cell r="U122">
            <v>1732486</v>
          </cell>
          <cell r="V122">
            <v>606370</v>
          </cell>
          <cell r="W122">
            <v>1635661</v>
          </cell>
          <cell r="X122">
            <v>572481</v>
          </cell>
          <cell r="Y122">
            <v>1378000</v>
          </cell>
          <cell r="Z122">
            <v>482300</v>
          </cell>
          <cell r="AA122">
            <v>1515800</v>
          </cell>
          <cell r="AB122">
            <v>530530</v>
          </cell>
          <cell r="AC122">
            <v>1515800</v>
          </cell>
          <cell r="AD122">
            <v>530530</v>
          </cell>
          <cell r="AE122">
            <v>1460664</v>
          </cell>
          <cell r="AF122">
            <v>511232</v>
          </cell>
          <cell r="AG122">
            <v>1443515</v>
          </cell>
          <cell r="AH122">
            <v>505230</v>
          </cell>
          <cell r="AI122">
            <v>1378000</v>
          </cell>
          <cell r="AJ122">
            <v>482300</v>
          </cell>
          <cell r="AK122">
            <v>1591247</v>
          </cell>
          <cell r="AL122">
            <v>556936</v>
          </cell>
          <cell r="AM122">
            <v>1721873</v>
          </cell>
          <cell r="AN122">
            <v>602656</v>
          </cell>
          <cell r="AO122">
            <v>1594438</v>
          </cell>
          <cell r="AP122">
            <v>558053</v>
          </cell>
          <cell r="AQ122">
            <v>1844400</v>
          </cell>
          <cell r="AR122">
            <v>645540</v>
          </cell>
          <cell r="AS122">
            <v>1844400</v>
          </cell>
          <cell r="AT122">
            <v>645540</v>
          </cell>
          <cell r="AU122">
            <v>2090320</v>
          </cell>
          <cell r="AV122">
            <v>731612</v>
          </cell>
          <cell r="AW122">
            <v>2230886</v>
          </cell>
          <cell r="AX122">
            <v>780810</v>
          </cell>
          <cell r="AY122">
            <v>1975454</v>
          </cell>
          <cell r="AZ122">
            <v>691409</v>
          </cell>
        </row>
        <row r="123">
          <cell r="B123" t="str">
            <v>ENFRIADOR ACEITE MOTOR</v>
          </cell>
          <cell r="C123">
            <v>3357382</v>
          </cell>
          <cell r="D123">
            <v>1175084</v>
          </cell>
          <cell r="E123">
            <v>5880000</v>
          </cell>
          <cell r="F123">
            <v>4704916</v>
          </cell>
          <cell r="G123">
            <v>400.38975937039396</v>
          </cell>
          <cell r="H123">
            <v>1175084</v>
          </cell>
          <cell r="I123">
            <v>0</v>
          </cell>
          <cell r="J123">
            <v>0</v>
          </cell>
          <cell r="K123">
            <v>2929567</v>
          </cell>
          <cell r="L123">
            <v>1025348</v>
          </cell>
          <cell r="M123">
            <v>1025348</v>
          </cell>
          <cell r="N123">
            <v>0</v>
          </cell>
          <cell r="O123">
            <v>0</v>
          </cell>
          <cell r="P123">
            <v>4385646</v>
          </cell>
          <cell r="Q123">
            <v>3360298</v>
          </cell>
          <cell r="R123">
            <v>327.72268537121056</v>
          </cell>
          <cell r="S123">
            <v>3226079</v>
          </cell>
          <cell r="T123">
            <v>1129128</v>
          </cell>
          <cell r="U123">
            <v>3361634</v>
          </cell>
          <cell r="V123">
            <v>1176572</v>
          </cell>
          <cell r="W123">
            <v>3172559</v>
          </cell>
          <cell r="X123">
            <v>1110396</v>
          </cell>
          <cell r="Y123">
            <v>2656814</v>
          </cell>
          <cell r="Z123">
            <v>929885</v>
          </cell>
          <cell r="AA123">
            <v>2777500</v>
          </cell>
          <cell r="AB123">
            <v>972125</v>
          </cell>
          <cell r="AC123">
            <v>2793885</v>
          </cell>
          <cell r="AD123">
            <v>977860</v>
          </cell>
          <cell r="AE123">
            <v>2676242</v>
          </cell>
          <cell r="AF123">
            <v>936685</v>
          </cell>
          <cell r="AG123">
            <v>2772848</v>
          </cell>
          <cell r="AH123">
            <v>970497</v>
          </cell>
          <cell r="AI123">
            <v>2538903</v>
          </cell>
          <cell r="AJ123">
            <v>888616</v>
          </cell>
          <cell r="AK123">
            <v>2741657</v>
          </cell>
          <cell r="AL123">
            <v>959580</v>
          </cell>
          <cell r="AM123">
            <v>3291441</v>
          </cell>
          <cell r="AN123">
            <v>1152004</v>
          </cell>
          <cell r="AO123">
            <v>3141765</v>
          </cell>
          <cell r="AP123">
            <v>1099618</v>
          </cell>
          <cell r="AQ123">
            <v>3713700</v>
          </cell>
          <cell r="AR123">
            <v>1299795</v>
          </cell>
          <cell r="AS123">
            <v>3713700</v>
          </cell>
          <cell r="AT123">
            <v>1299795</v>
          </cell>
          <cell r="AU123">
            <v>4208860</v>
          </cell>
          <cell r="AV123">
            <v>1473101</v>
          </cell>
          <cell r="AW123">
            <v>4285311</v>
          </cell>
          <cell r="AX123">
            <v>1499859</v>
          </cell>
          <cell r="AY123">
            <v>4068765</v>
          </cell>
          <cell r="AZ123">
            <v>1424068</v>
          </cell>
        </row>
        <row r="124">
          <cell r="B124" t="str">
            <v>ESCOBILLAS ALTERNADOR</v>
          </cell>
          <cell r="C124">
            <v>409868</v>
          </cell>
          <cell r="D124">
            <v>143454</v>
          </cell>
          <cell r="E124">
            <v>786700</v>
          </cell>
          <cell r="F124">
            <v>643246</v>
          </cell>
          <cell r="G124">
            <v>448.39878985598165</v>
          </cell>
          <cell r="H124">
            <v>143454</v>
          </cell>
          <cell r="I124">
            <v>0</v>
          </cell>
          <cell r="J124">
            <v>0</v>
          </cell>
          <cell r="K124">
            <v>385883</v>
          </cell>
          <cell r="L124">
            <v>135059</v>
          </cell>
          <cell r="M124">
            <v>135059</v>
          </cell>
          <cell r="N124">
            <v>0</v>
          </cell>
          <cell r="O124">
            <v>0</v>
          </cell>
          <cell r="P124">
            <v>566538.5</v>
          </cell>
          <cell r="Q124">
            <v>431479.5</v>
          </cell>
          <cell r="R124">
            <v>319.4748221147795</v>
          </cell>
          <cell r="S124">
            <v>388876</v>
          </cell>
          <cell r="T124">
            <v>136107</v>
          </cell>
          <cell r="U124">
            <v>425648</v>
          </cell>
          <cell r="V124">
            <v>148977</v>
          </cell>
          <cell r="W124">
            <v>401013</v>
          </cell>
          <cell r="X124">
            <v>140355</v>
          </cell>
          <cell r="Y124">
            <v>311000</v>
          </cell>
          <cell r="Z124">
            <v>108850</v>
          </cell>
          <cell r="AA124">
            <v>342100</v>
          </cell>
          <cell r="AB124">
            <v>119735</v>
          </cell>
          <cell r="AC124">
            <v>342100</v>
          </cell>
          <cell r="AD124">
            <v>119735</v>
          </cell>
          <cell r="AE124">
            <v>329167</v>
          </cell>
          <cell r="AF124">
            <v>115208</v>
          </cell>
          <cell r="AG124">
            <v>372072</v>
          </cell>
          <cell r="AH124">
            <v>130225</v>
          </cell>
          <cell r="AI124">
            <v>311000</v>
          </cell>
          <cell r="AJ124">
            <v>108850</v>
          </cell>
          <cell r="AK124">
            <v>380458</v>
          </cell>
          <cell r="AL124">
            <v>133160</v>
          </cell>
          <cell r="AM124">
            <v>406540</v>
          </cell>
          <cell r="AN124">
            <v>142289</v>
          </cell>
          <cell r="AO124">
            <v>407750</v>
          </cell>
          <cell r="AP124">
            <v>142713</v>
          </cell>
          <cell r="AQ124">
            <v>486600</v>
          </cell>
          <cell r="AR124">
            <v>170310</v>
          </cell>
          <cell r="AS124">
            <v>486600</v>
          </cell>
          <cell r="AT124">
            <v>170310</v>
          </cell>
          <cell r="AU124">
            <v>551480</v>
          </cell>
          <cell r="AV124">
            <v>193018</v>
          </cell>
          <cell r="AW124">
            <v>575020</v>
          </cell>
          <cell r="AX124">
            <v>201257</v>
          </cell>
          <cell r="AY124">
            <v>496617</v>
          </cell>
          <cell r="AZ124">
            <v>173816</v>
          </cell>
        </row>
        <row r="125">
          <cell r="B125" t="str">
            <v>ESCOBILLAS MOTOR ARRANQUE</v>
          </cell>
          <cell r="C125">
            <v>448356</v>
          </cell>
          <cell r="D125">
            <v>156925</v>
          </cell>
          <cell r="E125">
            <v>802900</v>
          </cell>
          <cell r="F125">
            <v>645975</v>
          </cell>
          <cell r="G125">
            <v>411.64569061653651</v>
          </cell>
          <cell r="H125">
            <v>156925</v>
          </cell>
          <cell r="I125">
            <v>0</v>
          </cell>
          <cell r="J125">
            <v>0</v>
          </cell>
          <cell r="K125">
            <v>372172</v>
          </cell>
          <cell r="L125">
            <v>130260</v>
          </cell>
          <cell r="M125">
            <v>130260</v>
          </cell>
          <cell r="N125">
            <v>0</v>
          </cell>
          <cell r="O125">
            <v>0</v>
          </cell>
          <cell r="P125">
            <v>601643.75</v>
          </cell>
          <cell r="Q125">
            <v>471383.75</v>
          </cell>
          <cell r="R125">
            <v>361.87912636265929</v>
          </cell>
          <cell r="S125">
            <v>370553</v>
          </cell>
          <cell r="T125">
            <v>129694</v>
          </cell>
          <cell r="U125">
            <v>442483</v>
          </cell>
          <cell r="V125">
            <v>154869</v>
          </cell>
          <cell r="W125">
            <v>415461</v>
          </cell>
          <cell r="X125">
            <v>145411</v>
          </cell>
          <cell r="Y125">
            <v>325000</v>
          </cell>
          <cell r="Z125">
            <v>113750</v>
          </cell>
          <cell r="AA125">
            <v>357500</v>
          </cell>
          <cell r="AB125">
            <v>125125</v>
          </cell>
          <cell r="AC125">
            <v>357500</v>
          </cell>
          <cell r="AD125">
            <v>125125</v>
          </cell>
          <cell r="AE125">
            <v>344330</v>
          </cell>
          <cell r="AF125">
            <v>120516</v>
          </cell>
          <cell r="AG125">
            <v>359477</v>
          </cell>
          <cell r="AH125">
            <v>125817</v>
          </cell>
          <cell r="AI125">
            <v>325000</v>
          </cell>
          <cell r="AJ125">
            <v>113750</v>
          </cell>
          <cell r="AK125">
            <v>382242</v>
          </cell>
          <cell r="AL125">
            <v>133785</v>
          </cell>
          <cell r="AM125">
            <v>428286</v>
          </cell>
          <cell r="AN125">
            <v>149900</v>
          </cell>
          <cell r="AO125">
            <v>440559</v>
          </cell>
          <cell r="AP125">
            <v>154196</v>
          </cell>
          <cell r="AQ125">
            <v>448164</v>
          </cell>
          <cell r="AR125">
            <v>156857</v>
          </cell>
          <cell r="AS125">
            <v>523650</v>
          </cell>
          <cell r="AT125">
            <v>183278</v>
          </cell>
          <cell r="AU125">
            <v>537797</v>
          </cell>
          <cell r="AV125">
            <v>188229</v>
          </cell>
          <cell r="AW125">
            <v>555555</v>
          </cell>
          <cell r="AX125">
            <v>194444</v>
          </cell>
          <cell r="AY125">
            <v>448164</v>
          </cell>
          <cell r="AZ125">
            <v>156857</v>
          </cell>
        </row>
        <row r="126">
          <cell r="B126" t="str">
            <v>ESPEJO RETROVISOR EXTERNO</v>
          </cell>
          <cell r="C126">
            <v>1421901</v>
          </cell>
          <cell r="D126">
            <v>497665</v>
          </cell>
          <cell r="E126">
            <v>2738600</v>
          </cell>
          <cell r="F126">
            <v>2240935</v>
          </cell>
          <cell r="G126">
            <v>450.28985361638848</v>
          </cell>
          <cell r="H126">
            <v>497665</v>
          </cell>
          <cell r="I126">
            <v>0</v>
          </cell>
          <cell r="J126">
            <v>0</v>
          </cell>
          <cell r="K126">
            <v>468738</v>
          </cell>
          <cell r="L126">
            <v>164058</v>
          </cell>
          <cell r="M126">
            <v>164058</v>
          </cell>
          <cell r="N126">
            <v>0</v>
          </cell>
          <cell r="O126">
            <v>0</v>
          </cell>
          <cell r="P126">
            <v>1962941.25</v>
          </cell>
          <cell r="Q126">
            <v>1798883.25</v>
          </cell>
          <cell r="R126">
            <v>1096.4922466444793</v>
          </cell>
          <cell r="S126">
            <v>392700</v>
          </cell>
          <cell r="T126">
            <v>137445</v>
          </cell>
          <cell r="U126">
            <v>945672</v>
          </cell>
          <cell r="V126">
            <v>330985</v>
          </cell>
          <cell r="W126">
            <v>866657</v>
          </cell>
          <cell r="X126">
            <v>303330</v>
          </cell>
          <cell r="Y126">
            <v>357000</v>
          </cell>
          <cell r="Z126">
            <v>124950</v>
          </cell>
          <cell r="AA126">
            <v>1328382</v>
          </cell>
          <cell r="AB126">
            <v>464934</v>
          </cell>
          <cell r="AC126">
            <v>392700</v>
          </cell>
          <cell r="AD126">
            <v>137445</v>
          </cell>
          <cell r="AE126">
            <v>377688</v>
          </cell>
          <cell r="AF126">
            <v>132191</v>
          </cell>
          <cell r="AG126">
            <v>455759</v>
          </cell>
          <cell r="AH126">
            <v>159516</v>
          </cell>
          <cell r="AI126">
            <v>361242</v>
          </cell>
          <cell r="AJ126">
            <v>126435</v>
          </cell>
          <cell r="AK126">
            <v>406352</v>
          </cell>
          <cell r="AL126">
            <v>142223</v>
          </cell>
          <cell r="AM126">
            <v>1370110</v>
          </cell>
          <cell r="AN126">
            <v>479539</v>
          </cell>
          <cell r="AO126">
            <v>1447529</v>
          </cell>
          <cell r="AP126">
            <v>506635</v>
          </cell>
          <cell r="AQ126">
            <v>464469</v>
          </cell>
          <cell r="AR126">
            <v>162564</v>
          </cell>
          <cell r="AS126">
            <v>1676700</v>
          </cell>
          <cell r="AT126">
            <v>586845</v>
          </cell>
          <cell r="AU126">
            <v>557363</v>
          </cell>
          <cell r="AV126">
            <v>195077</v>
          </cell>
          <cell r="AW126">
            <v>704354</v>
          </cell>
          <cell r="AX126">
            <v>246524</v>
          </cell>
          <cell r="AY126">
            <v>464469</v>
          </cell>
          <cell r="AZ126">
            <v>162564</v>
          </cell>
        </row>
        <row r="127">
          <cell r="B127" t="str">
            <v>ESTATOR ALTERNADOR</v>
          </cell>
          <cell r="C127">
            <v>493615</v>
          </cell>
          <cell r="D127">
            <v>172765</v>
          </cell>
          <cell r="E127">
            <v>868500</v>
          </cell>
          <cell r="F127">
            <v>695735</v>
          </cell>
          <cell r="G127">
            <v>402.70598790264233</v>
          </cell>
          <cell r="H127">
            <v>172765</v>
          </cell>
          <cell r="I127">
            <v>0</v>
          </cell>
          <cell r="J127">
            <v>0</v>
          </cell>
          <cell r="K127">
            <v>432863</v>
          </cell>
          <cell r="L127">
            <v>151502</v>
          </cell>
          <cell r="M127">
            <v>151502</v>
          </cell>
          <cell r="N127">
            <v>0</v>
          </cell>
          <cell r="O127">
            <v>0</v>
          </cell>
          <cell r="P127">
            <v>654316.25</v>
          </cell>
          <cell r="Q127">
            <v>502814.25</v>
          </cell>
          <cell r="R127">
            <v>331.88621272326435</v>
          </cell>
          <cell r="S127">
            <v>434798</v>
          </cell>
          <cell r="T127">
            <v>152179</v>
          </cell>
          <cell r="U127">
            <v>496216</v>
          </cell>
          <cell r="V127">
            <v>173676</v>
          </cell>
          <cell r="W127">
            <v>466889</v>
          </cell>
          <cell r="X127">
            <v>163411</v>
          </cell>
          <cell r="Y127">
            <v>374000</v>
          </cell>
          <cell r="Z127">
            <v>130900</v>
          </cell>
          <cell r="AA127">
            <v>411400</v>
          </cell>
          <cell r="AB127">
            <v>143990</v>
          </cell>
          <cell r="AC127">
            <v>411400</v>
          </cell>
          <cell r="AD127">
            <v>143990</v>
          </cell>
          <cell r="AE127">
            <v>395544</v>
          </cell>
          <cell r="AF127">
            <v>138440</v>
          </cell>
          <cell r="AG127">
            <v>415843</v>
          </cell>
          <cell r="AH127">
            <v>145545</v>
          </cell>
          <cell r="AI127">
            <v>381356</v>
          </cell>
          <cell r="AJ127">
            <v>133475</v>
          </cell>
          <cell r="AK127">
            <v>402741</v>
          </cell>
          <cell r="AL127">
            <v>140959</v>
          </cell>
          <cell r="AM127">
            <v>458396</v>
          </cell>
          <cell r="AN127">
            <v>160439</v>
          </cell>
          <cell r="AO127">
            <v>481247</v>
          </cell>
          <cell r="AP127">
            <v>168436</v>
          </cell>
          <cell r="AQ127">
            <v>521381</v>
          </cell>
          <cell r="AR127">
            <v>182483</v>
          </cell>
          <cell r="AS127">
            <v>566400</v>
          </cell>
          <cell r="AT127">
            <v>198240</v>
          </cell>
          <cell r="AU127">
            <v>625657</v>
          </cell>
          <cell r="AV127">
            <v>218980</v>
          </cell>
          <cell r="AW127">
            <v>642666</v>
          </cell>
          <cell r="AX127">
            <v>224933</v>
          </cell>
          <cell r="AY127">
            <v>521381</v>
          </cell>
          <cell r="AZ127">
            <v>182483</v>
          </cell>
        </row>
        <row r="128">
          <cell r="B128" t="str">
            <v>EVAPORADOR AIRE ACONDICIONADO</v>
          </cell>
          <cell r="C128">
            <v>10630610</v>
          </cell>
          <cell r="D128">
            <v>3720714</v>
          </cell>
          <cell r="E128">
            <v>21205000</v>
          </cell>
          <cell r="F128">
            <v>17484286</v>
          </cell>
          <cell r="G128">
            <v>469.91749433038927</v>
          </cell>
          <cell r="H128">
            <v>3720714</v>
          </cell>
          <cell r="I128">
            <v>0</v>
          </cell>
          <cell r="J128">
            <v>0</v>
          </cell>
          <cell r="K128">
            <v>9776376</v>
          </cell>
          <cell r="L128">
            <v>3421732</v>
          </cell>
          <cell r="M128">
            <v>3421732</v>
          </cell>
          <cell r="N128">
            <v>0</v>
          </cell>
          <cell r="O128">
            <v>0</v>
          </cell>
          <cell r="P128">
            <v>15042866</v>
          </cell>
          <cell r="Q128">
            <v>11621134</v>
          </cell>
          <cell r="R128">
            <v>339.62724140873684</v>
          </cell>
          <cell r="S128">
            <v>9257600</v>
          </cell>
          <cell r="T128">
            <v>3240160</v>
          </cell>
          <cell r="U128">
            <v>11249909</v>
          </cell>
          <cell r="V128">
            <v>3937468</v>
          </cell>
          <cell r="W128">
            <v>10578284</v>
          </cell>
          <cell r="X128">
            <v>3702399</v>
          </cell>
          <cell r="Y128">
            <v>8416000</v>
          </cell>
          <cell r="Z128">
            <v>2945600</v>
          </cell>
          <cell r="AA128">
            <v>9257600</v>
          </cell>
          <cell r="AB128">
            <v>3240160</v>
          </cell>
          <cell r="AC128">
            <v>9257600</v>
          </cell>
          <cell r="AD128">
            <v>3240160</v>
          </cell>
          <cell r="AE128">
            <v>8920199</v>
          </cell>
          <cell r="AF128">
            <v>3122070</v>
          </cell>
          <cell r="AG128">
            <v>9097394</v>
          </cell>
          <cell r="AH128">
            <v>3184088</v>
          </cell>
          <cell r="AI128">
            <v>8416000</v>
          </cell>
          <cell r="AJ128">
            <v>2945600</v>
          </cell>
          <cell r="AK128">
            <v>8650822</v>
          </cell>
          <cell r="AL128">
            <v>3027788</v>
          </cell>
          <cell r="AM128">
            <v>9872551</v>
          </cell>
          <cell r="AN128">
            <v>3455393</v>
          </cell>
          <cell r="AO128">
            <v>11003122</v>
          </cell>
          <cell r="AP128">
            <v>3851093</v>
          </cell>
          <cell r="AQ128">
            <v>10781061</v>
          </cell>
          <cell r="AR128">
            <v>3773371</v>
          </cell>
          <cell r="AS128">
            <v>12982650</v>
          </cell>
          <cell r="AT128">
            <v>4543928</v>
          </cell>
          <cell r="AU128">
            <v>12937273</v>
          </cell>
          <cell r="AV128">
            <v>4528046</v>
          </cell>
          <cell r="AW128">
            <v>14059609</v>
          </cell>
          <cell r="AX128">
            <v>4920863</v>
          </cell>
          <cell r="AY128">
            <v>10781061</v>
          </cell>
          <cell r="AZ128">
            <v>3773371</v>
          </cell>
        </row>
        <row r="129">
          <cell r="B129" t="str">
            <v>EXOSTO</v>
          </cell>
          <cell r="C129">
            <v>3695618</v>
          </cell>
          <cell r="D129">
            <v>1293466</v>
          </cell>
          <cell r="E129">
            <v>6892300</v>
          </cell>
          <cell r="F129">
            <v>5598834</v>
          </cell>
          <cell r="G129">
            <v>432.85513496295999</v>
          </cell>
          <cell r="H129">
            <v>1293466</v>
          </cell>
          <cell r="I129">
            <v>0</v>
          </cell>
          <cell r="J129">
            <v>0</v>
          </cell>
          <cell r="K129">
            <v>3277454</v>
          </cell>
          <cell r="L129">
            <v>1147109</v>
          </cell>
          <cell r="M129">
            <v>1147109</v>
          </cell>
          <cell r="N129">
            <v>0</v>
          </cell>
          <cell r="O129">
            <v>0</v>
          </cell>
          <cell r="P129">
            <v>5005566.5</v>
          </cell>
          <cell r="Q129">
            <v>3858457.5</v>
          </cell>
          <cell r="R129">
            <v>336.36363240110569</v>
          </cell>
          <cell r="S129">
            <v>3111900</v>
          </cell>
          <cell r="T129">
            <v>1089165</v>
          </cell>
          <cell r="U129">
            <v>3781527</v>
          </cell>
          <cell r="V129">
            <v>1323534</v>
          </cell>
          <cell r="W129">
            <v>3563184</v>
          </cell>
          <cell r="X129">
            <v>1247114</v>
          </cell>
          <cell r="Y129">
            <v>2829000</v>
          </cell>
          <cell r="Z129">
            <v>990150</v>
          </cell>
          <cell r="AA129">
            <v>3145546</v>
          </cell>
          <cell r="AB129">
            <v>1100941</v>
          </cell>
          <cell r="AC129">
            <v>3111900</v>
          </cell>
          <cell r="AD129">
            <v>1089165</v>
          </cell>
          <cell r="AE129">
            <v>2997782</v>
          </cell>
          <cell r="AF129">
            <v>1049224</v>
          </cell>
          <cell r="AG129">
            <v>3049585</v>
          </cell>
          <cell r="AH129">
            <v>1067355</v>
          </cell>
          <cell r="AI129">
            <v>2829000</v>
          </cell>
          <cell r="AJ129">
            <v>990150</v>
          </cell>
          <cell r="AK129">
            <v>2898942</v>
          </cell>
          <cell r="AL129">
            <v>1014630</v>
          </cell>
          <cell r="AM129">
            <v>3495788</v>
          </cell>
          <cell r="AN129">
            <v>1223526</v>
          </cell>
          <cell r="AO129">
            <v>3526466</v>
          </cell>
          <cell r="AP129">
            <v>1234263</v>
          </cell>
          <cell r="AQ129">
            <v>3832916</v>
          </cell>
          <cell r="AR129">
            <v>1341521</v>
          </cell>
          <cell r="AS129">
            <v>4263300</v>
          </cell>
          <cell r="AT129">
            <v>1492155</v>
          </cell>
          <cell r="AU129">
            <v>4599499</v>
          </cell>
          <cell r="AV129">
            <v>1609825</v>
          </cell>
          <cell r="AW129">
            <v>4712995</v>
          </cell>
          <cell r="AX129">
            <v>1649548</v>
          </cell>
          <cell r="AY129">
            <v>3832916</v>
          </cell>
          <cell r="AZ129">
            <v>1341521</v>
          </cell>
        </row>
        <row r="130">
          <cell r="B130" t="str">
            <v>EXPLORADORAS</v>
          </cell>
          <cell r="C130">
            <v>2109796</v>
          </cell>
          <cell r="D130">
            <v>738429</v>
          </cell>
          <cell r="E130">
            <v>3850900</v>
          </cell>
          <cell r="F130">
            <v>3112471</v>
          </cell>
          <cell r="G130">
            <v>421.49902021724495</v>
          </cell>
          <cell r="H130">
            <v>738429</v>
          </cell>
          <cell r="I130">
            <v>0</v>
          </cell>
          <cell r="J130">
            <v>0</v>
          </cell>
          <cell r="K130">
            <v>1740502</v>
          </cell>
          <cell r="L130">
            <v>609176</v>
          </cell>
          <cell r="M130">
            <v>609176</v>
          </cell>
          <cell r="N130">
            <v>0</v>
          </cell>
          <cell r="O130">
            <v>0</v>
          </cell>
          <cell r="P130">
            <v>2804957.25</v>
          </cell>
          <cell r="Q130">
            <v>2195781.25</v>
          </cell>
          <cell r="R130">
            <v>360.45104370493914</v>
          </cell>
          <cell r="S130">
            <v>1015652</v>
          </cell>
          <cell r="T130">
            <v>355478</v>
          </cell>
          <cell r="U130">
            <v>1614871</v>
          </cell>
          <cell r="V130">
            <v>565205</v>
          </cell>
          <cell r="W130">
            <v>1500965</v>
          </cell>
          <cell r="X130">
            <v>525338</v>
          </cell>
          <cell r="Y130">
            <v>886000</v>
          </cell>
          <cell r="Z130">
            <v>310100</v>
          </cell>
          <cell r="AA130">
            <v>2106899</v>
          </cell>
          <cell r="AB130">
            <v>737415</v>
          </cell>
          <cell r="AC130">
            <v>974600</v>
          </cell>
          <cell r="AD130">
            <v>341110</v>
          </cell>
          <cell r="AE130">
            <v>938446</v>
          </cell>
          <cell r="AF130">
            <v>328456</v>
          </cell>
          <cell r="AG130">
            <v>1557890</v>
          </cell>
          <cell r="AH130">
            <v>545262</v>
          </cell>
          <cell r="AI130">
            <v>1070847</v>
          </cell>
          <cell r="AJ130">
            <v>374796</v>
          </cell>
          <cell r="AK130">
            <v>956406</v>
          </cell>
          <cell r="AL130">
            <v>334742</v>
          </cell>
          <cell r="AM130">
            <v>1995730</v>
          </cell>
          <cell r="AN130">
            <v>698506</v>
          </cell>
          <cell r="AO130">
            <v>2180576</v>
          </cell>
          <cell r="AP130">
            <v>763202</v>
          </cell>
          <cell r="AQ130">
            <v>1300767</v>
          </cell>
          <cell r="AR130">
            <v>455268</v>
          </cell>
          <cell r="AS130">
            <v>2357700</v>
          </cell>
          <cell r="AT130">
            <v>825195</v>
          </cell>
          <cell r="AU130">
            <v>1560920</v>
          </cell>
          <cell r="AV130">
            <v>546322</v>
          </cell>
          <cell r="AW130">
            <v>2407649</v>
          </cell>
          <cell r="AX130">
            <v>842677</v>
          </cell>
          <cell r="AY130">
            <v>1300767</v>
          </cell>
          <cell r="AZ130">
            <v>455268</v>
          </cell>
        </row>
        <row r="131">
          <cell r="B131" t="str">
            <v>FAROLA</v>
          </cell>
          <cell r="C131">
            <v>1991280</v>
          </cell>
          <cell r="D131">
            <v>696948</v>
          </cell>
          <cell r="E131">
            <v>3849400</v>
          </cell>
          <cell r="F131">
            <v>3152452</v>
          </cell>
          <cell r="G131">
            <v>452.32241142811233</v>
          </cell>
          <cell r="H131">
            <v>696948</v>
          </cell>
          <cell r="I131">
            <v>0</v>
          </cell>
          <cell r="J131">
            <v>0</v>
          </cell>
          <cell r="K131">
            <v>1282088</v>
          </cell>
          <cell r="L131">
            <v>448731</v>
          </cell>
          <cell r="M131">
            <v>448731</v>
          </cell>
          <cell r="N131">
            <v>0</v>
          </cell>
          <cell r="O131">
            <v>0</v>
          </cell>
          <cell r="P131">
            <v>2786837</v>
          </cell>
          <cell r="Q131">
            <v>2338106</v>
          </cell>
          <cell r="R131">
            <v>521.04846779027969</v>
          </cell>
          <cell r="S131">
            <v>1062600</v>
          </cell>
          <cell r="T131">
            <v>371910</v>
          </cell>
          <cell r="U131">
            <v>1680584</v>
          </cell>
          <cell r="V131">
            <v>588204</v>
          </cell>
          <cell r="W131">
            <v>1561115</v>
          </cell>
          <cell r="X131">
            <v>546390</v>
          </cell>
          <cell r="Y131">
            <v>966000</v>
          </cell>
          <cell r="Z131">
            <v>338100</v>
          </cell>
          <cell r="AA131">
            <v>2005828</v>
          </cell>
          <cell r="AB131">
            <v>702040</v>
          </cell>
          <cell r="AC131">
            <v>1062600</v>
          </cell>
          <cell r="AD131">
            <v>371910</v>
          </cell>
          <cell r="AE131">
            <v>1023788</v>
          </cell>
          <cell r="AF131">
            <v>358326</v>
          </cell>
          <cell r="AG131">
            <v>1206451</v>
          </cell>
          <cell r="AH131">
            <v>422258</v>
          </cell>
          <cell r="AI131">
            <v>966000</v>
          </cell>
          <cell r="AJ131">
            <v>338100</v>
          </cell>
          <cell r="AK131">
            <v>1377833</v>
          </cell>
          <cell r="AL131">
            <v>482242</v>
          </cell>
          <cell r="AM131">
            <v>1931428</v>
          </cell>
          <cell r="AN131">
            <v>676000</v>
          </cell>
          <cell r="AO131">
            <v>2270577</v>
          </cell>
          <cell r="AP131">
            <v>794702</v>
          </cell>
          <cell r="AQ131">
            <v>1331447</v>
          </cell>
          <cell r="AR131">
            <v>466006</v>
          </cell>
          <cell r="AS131">
            <v>2431200</v>
          </cell>
          <cell r="AT131">
            <v>850920</v>
          </cell>
          <cell r="AU131">
            <v>1597736</v>
          </cell>
          <cell r="AV131">
            <v>559208</v>
          </cell>
          <cell r="AW131">
            <v>1864516</v>
          </cell>
          <cell r="AX131">
            <v>652581</v>
          </cell>
          <cell r="AY131">
            <v>1331447</v>
          </cell>
          <cell r="AZ131">
            <v>466006</v>
          </cell>
        </row>
        <row r="132">
          <cell r="B132" t="str">
            <v>FILTRO ACEITE MOTOR</v>
          </cell>
          <cell r="C132">
            <v>107326</v>
          </cell>
          <cell r="D132">
            <v>37564</v>
          </cell>
          <cell r="E132">
            <v>288000</v>
          </cell>
          <cell r="F132">
            <v>250436</v>
          </cell>
          <cell r="G132">
            <v>666.69151315088914</v>
          </cell>
          <cell r="H132">
            <v>37564</v>
          </cell>
          <cell r="I132">
            <v>0</v>
          </cell>
          <cell r="J132">
            <v>0</v>
          </cell>
          <cell r="K132">
            <v>96090</v>
          </cell>
          <cell r="L132">
            <v>33632</v>
          </cell>
          <cell r="M132">
            <v>33632</v>
          </cell>
          <cell r="N132">
            <v>0</v>
          </cell>
          <cell r="O132">
            <v>0</v>
          </cell>
          <cell r="P132">
            <v>190891</v>
          </cell>
          <cell r="Q132">
            <v>157259</v>
          </cell>
          <cell r="R132">
            <v>467.5874167459562</v>
          </cell>
          <cell r="S132">
            <v>99734</v>
          </cell>
          <cell r="T132">
            <v>34907</v>
          </cell>
          <cell r="U132">
            <v>133534</v>
          </cell>
          <cell r="V132">
            <v>46737</v>
          </cell>
          <cell r="W132">
            <v>124705</v>
          </cell>
          <cell r="X132">
            <v>43647</v>
          </cell>
          <cell r="Y132">
            <v>82000</v>
          </cell>
          <cell r="Z132">
            <v>28700</v>
          </cell>
          <cell r="AA132">
            <v>90200</v>
          </cell>
          <cell r="AB132">
            <v>31570</v>
          </cell>
          <cell r="AC132">
            <v>90200</v>
          </cell>
          <cell r="AD132">
            <v>31570</v>
          </cell>
          <cell r="AE132">
            <v>86181</v>
          </cell>
          <cell r="AF132">
            <v>30163</v>
          </cell>
          <cell r="AG132">
            <v>85806</v>
          </cell>
          <cell r="AH132">
            <v>30032</v>
          </cell>
          <cell r="AI132">
            <v>82000</v>
          </cell>
          <cell r="AJ132">
            <v>28700</v>
          </cell>
          <cell r="AK132">
            <v>99347</v>
          </cell>
          <cell r="AL132">
            <v>34771</v>
          </cell>
          <cell r="AM132">
            <v>104650</v>
          </cell>
          <cell r="AN132">
            <v>36628</v>
          </cell>
          <cell r="AO132">
            <v>111669</v>
          </cell>
          <cell r="AP132">
            <v>39084</v>
          </cell>
          <cell r="AQ132">
            <v>121542</v>
          </cell>
          <cell r="AR132">
            <v>42540</v>
          </cell>
          <cell r="AS132">
            <v>160274</v>
          </cell>
          <cell r="AT132">
            <v>56096</v>
          </cell>
          <cell r="AU132">
            <v>145850</v>
          </cell>
          <cell r="AV132">
            <v>51048</v>
          </cell>
          <cell r="AW132">
            <v>132609</v>
          </cell>
          <cell r="AX132">
            <v>46413</v>
          </cell>
          <cell r="AY132">
            <v>121542</v>
          </cell>
          <cell r="AZ132">
            <v>42540</v>
          </cell>
        </row>
        <row r="133">
          <cell r="B133" t="str">
            <v>FILTRO AIRE ACONDICIONADO</v>
          </cell>
          <cell r="C133">
            <v>330683</v>
          </cell>
          <cell r="D133">
            <v>115739</v>
          </cell>
          <cell r="E133">
            <v>642500</v>
          </cell>
          <cell r="F133">
            <v>526761</v>
          </cell>
          <cell r="G133">
            <v>455.12834913037096</v>
          </cell>
          <cell r="H133">
            <v>115739</v>
          </cell>
          <cell r="I133">
            <v>0</v>
          </cell>
          <cell r="J133">
            <v>0</v>
          </cell>
          <cell r="K133">
            <v>280500</v>
          </cell>
          <cell r="L133">
            <v>98175</v>
          </cell>
          <cell r="M133">
            <v>98175</v>
          </cell>
          <cell r="N133">
            <v>0</v>
          </cell>
          <cell r="O133">
            <v>0</v>
          </cell>
          <cell r="P133">
            <v>457809.75</v>
          </cell>
          <cell r="Q133">
            <v>359634.75</v>
          </cell>
          <cell r="R133">
            <v>366.32009167303283</v>
          </cell>
          <cell r="S133">
            <v>302901</v>
          </cell>
          <cell r="T133">
            <v>106015</v>
          </cell>
          <cell r="U133">
            <v>340047</v>
          </cell>
          <cell r="V133">
            <v>119016</v>
          </cell>
          <cell r="W133">
            <v>319933</v>
          </cell>
          <cell r="X133">
            <v>111977</v>
          </cell>
          <cell r="Y133">
            <v>255000</v>
          </cell>
          <cell r="Z133">
            <v>89250</v>
          </cell>
          <cell r="AA133">
            <v>280500</v>
          </cell>
          <cell r="AB133">
            <v>98175</v>
          </cell>
          <cell r="AC133">
            <v>280500</v>
          </cell>
          <cell r="AD133">
            <v>98175</v>
          </cell>
          <cell r="AE133">
            <v>269457</v>
          </cell>
          <cell r="AF133">
            <v>94310</v>
          </cell>
          <cell r="AG133">
            <v>260315</v>
          </cell>
          <cell r="AH133">
            <v>91110</v>
          </cell>
          <cell r="AI133">
            <v>259554</v>
          </cell>
          <cell r="AJ133">
            <v>90844</v>
          </cell>
          <cell r="AK133">
            <v>279949</v>
          </cell>
          <cell r="AL133">
            <v>97982</v>
          </cell>
          <cell r="AM133">
            <v>329542</v>
          </cell>
          <cell r="AN133">
            <v>115340</v>
          </cell>
          <cell r="AO133">
            <v>349411</v>
          </cell>
          <cell r="AP133">
            <v>122294</v>
          </cell>
          <cell r="AQ133">
            <v>367290</v>
          </cell>
          <cell r="AR133">
            <v>128552</v>
          </cell>
          <cell r="AS133">
            <v>389400</v>
          </cell>
          <cell r="AT133">
            <v>136290</v>
          </cell>
          <cell r="AU133">
            <v>440748</v>
          </cell>
          <cell r="AV133">
            <v>154262</v>
          </cell>
          <cell r="AW133">
            <v>402305</v>
          </cell>
          <cell r="AX133">
            <v>140807</v>
          </cell>
          <cell r="AY133">
            <v>367290</v>
          </cell>
          <cell r="AZ133">
            <v>128552</v>
          </cell>
        </row>
        <row r="134">
          <cell r="B134" t="str">
            <v>FILTRO AIRE INTERNO MOTOR</v>
          </cell>
          <cell r="C134">
            <v>247313</v>
          </cell>
          <cell r="D134">
            <v>86560</v>
          </cell>
          <cell r="E134">
            <v>457600</v>
          </cell>
          <cell r="F134">
            <v>371040</v>
          </cell>
          <cell r="G134">
            <v>428.65064695009244</v>
          </cell>
          <cell r="H134">
            <v>86560</v>
          </cell>
          <cell r="I134">
            <v>0</v>
          </cell>
          <cell r="J134">
            <v>0</v>
          </cell>
          <cell r="K134">
            <v>214036</v>
          </cell>
          <cell r="L134">
            <v>74913</v>
          </cell>
          <cell r="M134">
            <v>74913</v>
          </cell>
          <cell r="N134">
            <v>0</v>
          </cell>
          <cell r="O134">
            <v>0</v>
          </cell>
          <cell r="P134">
            <v>333227.5</v>
          </cell>
          <cell r="Q134">
            <v>258314.5</v>
          </cell>
          <cell r="R134">
            <v>344.81932374888203</v>
          </cell>
          <cell r="S134">
            <v>232275</v>
          </cell>
          <cell r="T134">
            <v>81296</v>
          </cell>
          <cell r="U134">
            <v>254112</v>
          </cell>
          <cell r="V134">
            <v>88939</v>
          </cell>
          <cell r="W134">
            <v>239640</v>
          </cell>
          <cell r="X134">
            <v>83874</v>
          </cell>
          <cell r="Y134">
            <v>191000</v>
          </cell>
          <cell r="Z134">
            <v>66850</v>
          </cell>
          <cell r="AA134">
            <v>210100</v>
          </cell>
          <cell r="AB134">
            <v>73535</v>
          </cell>
          <cell r="AC134">
            <v>210100</v>
          </cell>
          <cell r="AD134">
            <v>73535</v>
          </cell>
          <cell r="AE134">
            <v>201790</v>
          </cell>
          <cell r="AF134">
            <v>70627</v>
          </cell>
          <cell r="AG134">
            <v>196383</v>
          </cell>
          <cell r="AH134">
            <v>68734</v>
          </cell>
          <cell r="AI134">
            <v>191000</v>
          </cell>
          <cell r="AJ134">
            <v>66850</v>
          </cell>
          <cell r="AK134">
            <v>213764</v>
          </cell>
          <cell r="AL134">
            <v>74817</v>
          </cell>
          <cell r="AM134">
            <v>227788</v>
          </cell>
          <cell r="AN134">
            <v>79726</v>
          </cell>
          <cell r="AO134">
            <v>248789</v>
          </cell>
          <cell r="AP134">
            <v>87076</v>
          </cell>
          <cell r="AQ134">
            <v>283050</v>
          </cell>
          <cell r="AR134">
            <v>99068</v>
          </cell>
          <cell r="AS134">
            <v>283050</v>
          </cell>
          <cell r="AT134">
            <v>99068</v>
          </cell>
          <cell r="AU134">
            <v>320790</v>
          </cell>
          <cell r="AV134">
            <v>112277</v>
          </cell>
          <cell r="AW134">
            <v>303501</v>
          </cell>
          <cell r="AX134">
            <v>106225</v>
          </cell>
          <cell r="AY134">
            <v>289212</v>
          </cell>
          <cell r="AZ134">
            <v>101224</v>
          </cell>
        </row>
        <row r="135">
          <cell r="B135" t="str">
            <v>FILTRO AIRE MOTOR</v>
          </cell>
          <cell r="C135">
            <v>212296</v>
          </cell>
          <cell r="D135">
            <v>74304</v>
          </cell>
          <cell r="E135">
            <v>385700</v>
          </cell>
          <cell r="F135">
            <v>311396</v>
          </cell>
          <cell r="G135">
            <v>419.08376399655475</v>
          </cell>
          <cell r="H135">
            <v>74304</v>
          </cell>
          <cell r="I135">
            <v>0</v>
          </cell>
          <cell r="J135">
            <v>0</v>
          </cell>
          <cell r="K135">
            <v>183700</v>
          </cell>
          <cell r="L135">
            <v>64295</v>
          </cell>
          <cell r="M135">
            <v>64295</v>
          </cell>
          <cell r="N135">
            <v>0</v>
          </cell>
          <cell r="O135">
            <v>0</v>
          </cell>
          <cell r="P135">
            <v>284501</v>
          </cell>
          <cell r="Q135">
            <v>220206</v>
          </cell>
          <cell r="R135">
            <v>342.49319542732712</v>
          </cell>
          <cell r="S135">
            <v>195754</v>
          </cell>
          <cell r="T135">
            <v>68514</v>
          </cell>
          <cell r="U135">
            <v>217242</v>
          </cell>
          <cell r="V135">
            <v>76035</v>
          </cell>
          <cell r="W135">
            <v>204533</v>
          </cell>
          <cell r="X135">
            <v>71587</v>
          </cell>
          <cell r="Y135">
            <v>167000</v>
          </cell>
          <cell r="Z135">
            <v>58450</v>
          </cell>
          <cell r="AA135">
            <v>183700</v>
          </cell>
          <cell r="AB135">
            <v>64295</v>
          </cell>
          <cell r="AC135">
            <v>183700</v>
          </cell>
          <cell r="AD135">
            <v>64295</v>
          </cell>
          <cell r="AE135">
            <v>176501</v>
          </cell>
          <cell r="AF135">
            <v>61775</v>
          </cell>
          <cell r="AG135">
            <v>168742</v>
          </cell>
          <cell r="AH135">
            <v>59060</v>
          </cell>
          <cell r="AI135">
            <v>167000</v>
          </cell>
          <cell r="AJ135">
            <v>58450</v>
          </cell>
          <cell r="AK135">
            <v>181831</v>
          </cell>
          <cell r="AL135">
            <v>63641</v>
          </cell>
          <cell r="AM135">
            <v>196686</v>
          </cell>
          <cell r="AN135">
            <v>68840</v>
          </cell>
          <cell r="AO135">
            <v>201768</v>
          </cell>
          <cell r="AP135">
            <v>70619</v>
          </cell>
          <cell r="AQ135">
            <v>243600</v>
          </cell>
          <cell r="AR135">
            <v>85260</v>
          </cell>
          <cell r="AS135">
            <v>243600</v>
          </cell>
          <cell r="AT135">
            <v>85260</v>
          </cell>
          <cell r="AU135">
            <v>276080</v>
          </cell>
          <cell r="AV135">
            <v>96628</v>
          </cell>
          <cell r="AW135">
            <v>260783</v>
          </cell>
          <cell r="AX135">
            <v>91274</v>
          </cell>
          <cell r="AY135">
            <v>243713</v>
          </cell>
          <cell r="AZ135">
            <v>85300</v>
          </cell>
        </row>
        <row r="136">
          <cell r="B136" t="str">
            <v>FILTRO COMBUSTIBLE</v>
          </cell>
          <cell r="C136">
            <v>422670</v>
          </cell>
          <cell r="D136">
            <v>147935</v>
          </cell>
          <cell r="E136">
            <v>808800</v>
          </cell>
          <cell r="F136">
            <v>660865</v>
          </cell>
          <cell r="G136">
            <v>446.72660289992228</v>
          </cell>
          <cell r="H136">
            <v>147935</v>
          </cell>
          <cell r="I136">
            <v>0</v>
          </cell>
          <cell r="J136">
            <v>0</v>
          </cell>
          <cell r="K136">
            <v>407776</v>
          </cell>
          <cell r="L136">
            <v>142722</v>
          </cell>
          <cell r="M136">
            <v>142722</v>
          </cell>
          <cell r="N136">
            <v>0</v>
          </cell>
          <cell r="O136">
            <v>0</v>
          </cell>
          <cell r="P136">
            <v>585308.75</v>
          </cell>
          <cell r="Q136">
            <v>442586.75</v>
          </cell>
          <cell r="R136">
            <v>310.10408346295594</v>
          </cell>
          <cell r="S136">
            <v>416394</v>
          </cell>
          <cell r="T136">
            <v>145738</v>
          </cell>
          <cell r="U136">
            <v>459218</v>
          </cell>
          <cell r="V136">
            <v>160726</v>
          </cell>
          <cell r="W136">
            <v>433049</v>
          </cell>
          <cell r="X136">
            <v>151567</v>
          </cell>
          <cell r="Y136">
            <v>353000</v>
          </cell>
          <cell r="Z136">
            <v>123550</v>
          </cell>
          <cell r="AA136">
            <v>388300</v>
          </cell>
          <cell r="AB136">
            <v>135905</v>
          </cell>
          <cell r="AC136">
            <v>388300</v>
          </cell>
          <cell r="AD136">
            <v>135905</v>
          </cell>
          <cell r="AE136">
            <v>373607</v>
          </cell>
          <cell r="AF136">
            <v>130762</v>
          </cell>
          <cell r="AG136">
            <v>388054</v>
          </cell>
          <cell r="AH136">
            <v>135819</v>
          </cell>
          <cell r="AI136">
            <v>353000</v>
          </cell>
          <cell r="AJ136">
            <v>123550</v>
          </cell>
          <cell r="AK136">
            <v>382710</v>
          </cell>
          <cell r="AL136">
            <v>133949</v>
          </cell>
          <cell r="AM136">
            <v>394632</v>
          </cell>
          <cell r="AN136">
            <v>138121</v>
          </cell>
          <cell r="AO136">
            <v>430570</v>
          </cell>
          <cell r="AP136">
            <v>150700</v>
          </cell>
          <cell r="AQ136">
            <v>505500</v>
          </cell>
          <cell r="AR136">
            <v>176925</v>
          </cell>
          <cell r="AS136">
            <v>505500</v>
          </cell>
          <cell r="AT136">
            <v>176925</v>
          </cell>
          <cell r="AU136">
            <v>572900</v>
          </cell>
          <cell r="AV136">
            <v>200515</v>
          </cell>
          <cell r="AW136">
            <v>599719</v>
          </cell>
          <cell r="AX136">
            <v>209902</v>
          </cell>
          <cell r="AY136">
            <v>523725</v>
          </cell>
          <cell r="AZ136">
            <v>183304</v>
          </cell>
        </row>
        <row r="137">
          <cell r="B137" t="str">
            <v>FILTRO SECADOR AIRE ACONDICIONADO</v>
          </cell>
          <cell r="C137">
            <v>766679</v>
          </cell>
          <cell r="D137">
            <v>268338</v>
          </cell>
          <cell r="E137">
            <v>1351900</v>
          </cell>
          <cell r="F137">
            <v>1083562</v>
          </cell>
          <cell r="G137">
            <v>403.80490277187721</v>
          </cell>
          <cell r="H137">
            <v>268338</v>
          </cell>
          <cell r="I137">
            <v>0</v>
          </cell>
          <cell r="J137">
            <v>0</v>
          </cell>
          <cell r="K137">
            <v>665084</v>
          </cell>
          <cell r="L137">
            <v>232779</v>
          </cell>
          <cell r="M137">
            <v>232779</v>
          </cell>
          <cell r="N137">
            <v>0</v>
          </cell>
          <cell r="O137">
            <v>0</v>
          </cell>
          <cell r="P137">
            <v>998997</v>
          </cell>
          <cell r="Q137">
            <v>766218</v>
          </cell>
          <cell r="R137">
            <v>329.16113566945472</v>
          </cell>
          <cell r="S137">
            <v>718263</v>
          </cell>
          <cell r="T137">
            <v>251392</v>
          </cell>
          <cell r="U137">
            <v>779798</v>
          </cell>
          <cell r="V137">
            <v>272929</v>
          </cell>
          <cell r="W137">
            <v>736782</v>
          </cell>
          <cell r="X137">
            <v>257874</v>
          </cell>
          <cell r="Y137">
            <v>603000</v>
          </cell>
          <cell r="Z137">
            <v>211050</v>
          </cell>
          <cell r="AA137">
            <v>663300</v>
          </cell>
          <cell r="AB137">
            <v>232155</v>
          </cell>
          <cell r="AC137">
            <v>665590</v>
          </cell>
          <cell r="AD137">
            <v>232957</v>
          </cell>
          <cell r="AE137">
            <v>638695</v>
          </cell>
          <cell r="AF137">
            <v>223543</v>
          </cell>
          <cell r="AG137">
            <v>646733</v>
          </cell>
          <cell r="AH137">
            <v>226357</v>
          </cell>
          <cell r="AI137">
            <v>619642</v>
          </cell>
          <cell r="AJ137">
            <v>216875</v>
          </cell>
          <cell r="AK137">
            <v>688158</v>
          </cell>
          <cell r="AL137">
            <v>240855</v>
          </cell>
          <cell r="AM137">
            <v>698895</v>
          </cell>
          <cell r="AN137">
            <v>244613</v>
          </cell>
          <cell r="AO137">
            <v>674700</v>
          </cell>
          <cell r="AP137">
            <v>236145</v>
          </cell>
          <cell r="AQ137">
            <v>836250</v>
          </cell>
          <cell r="AR137">
            <v>292688</v>
          </cell>
          <cell r="AS137">
            <v>836250</v>
          </cell>
          <cell r="AT137">
            <v>292688</v>
          </cell>
          <cell r="AU137">
            <v>947750</v>
          </cell>
          <cell r="AV137">
            <v>331713</v>
          </cell>
          <cell r="AW137">
            <v>999496</v>
          </cell>
          <cell r="AX137">
            <v>349824</v>
          </cell>
          <cell r="AY137">
            <v>969306</v>
          </cell>
          <cell r="AZ137">
            <v>339257</v>
          </cell>
        </row>
        <row r="138">
          <cell r="B138" t="str">
            <v>FLOTADOR TANQUE COMBUSTIBLE</v>
          </cell>
          <cell r="C138">
            <v>1562201</v>
          </cell>
          <cell r="D138">
            <v>546770</v>
          </cell>
          <cell r="E138">
            <v>2758500</v>
          </cell>
          <cell r="F138">
            <v>2211730</v>
          </cell>
          <cell r="G138">
            <v>404.50829416390803</v>
          </cell>
          <cell r="H138">
            <v>546770</v>
          </cell>
          <cell r="I138">
            <v>0</v>
          </cell>
          <cell r="J138">
            <v>0</v>
          </cell>
          <cell r="K138">
            <v>1360621</v>
          </cell>
          <cell r="L138">
            <v>476217</v>
          </cell>
          <cell r="M138">
            <v>476217</v>
          </cell>
          <cell r="N138">
            <v>0</v>
          </cell>
          <cell r="O138">
            <v>0</v>
          </cell>
          <cell r="P138">
            <v>2030005</v>
          </cell>
          <cell r="Q138">
            <v>1553788</v>
          </cell>
          <cell r="R138">
            <v>326.27730635403606</v>
          </cell>
          <cell r="S138">
            <v>1406035</v>
          </cell>
          <cell r="T138">
            <v>492112</v>
          </cell>
          <cell r="U138">
            <v>1521999</v>
          </cell>
          <cell r="V138">
            <v>532700</v>
          </cell>
          <cell r="W138">
            <v>1435916</v>
          </cell>
          <cell r="X138">
            <v>502571</v>
          </cell>
          <cell r="Y138">
            <v>1144427</v>
          </cell>
          <cell r="Z138">
            <v>400549</v>
          </cell>
          <cell r="AA138">
            <v>1256200</v>
          </cell>
          <cell r="AB138">
            <v>439670</v>
          </cell>
          <cell r="AC138">
            <v>1293716</v>
          </cell>
          <cell r="AD138">
            <v>452801</v>
          </cell>
          <cell r="AE138">
            <v>1210312</v>
          </cell>
          <cell r="AF138">
            <v>423609</v>
          </cell>
          <cell r="AG138">
            <v>1397388</v>
          </cell>
          <cell r="AH138">
            <v>489086</v>
          </cell>
          <cell r="AI138">
            <v>1160763</v>
          </cell>
          <cell r="AJ138">
            <v>406267</v>
          </cell>
          <cell r="AK138">
            <v>1262868</v>
          </cell>
          <cell r="AL138">
            <v>442004</v>
          </cell>
          <cell r="AM138">
            <v>1473811</v>
          </cell>
          <cell r="AN138">
            <v>515834</v>
          </cell>
          <cell r="AO138">
            <v>1353968</v>
          </cell>
          <cell r="AP138">
            <v>473889</v>
          </cell>
          <cell r="AQ138">
            <v>1688850</v>
          </cell>
          <cell r="AR138">
            <v>591098</v>
          </cell>
          <cell r="AS138">
            <v>1688850</v>
          </cell>
          <cell r="AT138">
            <v>591098</v>
          </cell>
          <cell r="AU138">
            <v>1914030</v>
          </cell>
          <cell r="AV138">
            <v>669911</v>
          </cell>
          <cell r="AW138">
            <v>2159600</v>
          </cell>
          <cell r="AX138">
            <v>755860</v>
          </cell>
          <cell r="AY138">
            <v>1884053</v>
          </cell>
          <cell r="AZ138">
            <v>659419</v>
          </cell>
        </row>
        <row r="139">
          <cell r="B139" t="str">
            <v>FORROS PARA LA SILLETERIA</v>
          </cell>
          <cell r="C139">
            <v>2102072</v>
          </cell>
          <cell r="D139">
            <v>735725</v>
          </cell>
          <cell r="E139">
            <v>3754600</v>
          </cell>
          <cell r="F139">
            <v>3018875</v>
          </cell>
          <cell r="G139">
            <v>410.32654864249548</v>
          </cell>
          <cell r="H139">
            <v>735725</v>
          </cell>
          <cell r="I139">
            <v>0</v>
          </cell>
          <cell r="J139">
            <v>0</v>
          </cell>
          <cell r="K139">
            <v>1493319</v>
          </cell>
          <cell r="L139">
            <v>522662</v>
          </cell>
          <cell r="M139">
            <v>522662</v>
          </cell>
          <cell r="N139">
            <v>0</v>
          </cell>
          <cell r="O139">
            <v>0</v>
          </cell>
          <cell r="P139">
            <v>2783393.75</v>
          </cell>
          <cell r="Q139">
            <v>2260731.75</v>
          </cell>
          <cell r="R139">
            <v>432.54182435302357</v>
          </cell>
          <cell r="S139">
            <v>1434323</v>
          </cell>
          <cell r="T139">
            <v>502013</v>
          </cell>
          <cell r="U139">
            <v>1828669</v>
          </cell>
          <cell r="V139">
            <v>640034</v>
          </cell>
          <cell r="W139">
            <v>1711949</v>
          </cell>
          <cell r="X139">
            <v>599182</v>
          </cell>
          <cell r="Y139">
            <v>1295163</v>
          </cell>
          <cell r="Z139">
            <v>453307</v>
          </cell>
          <cell r="AA139">
            <v>1882848</v>
          </cell>
          <cell r="AB139">
            <v>658997</v>
          </cell>
          <cell r="AC139">
            <v>1285900</v>
          </cell>
          <cell r="AD139">
            <v>450065</v>
          </cell>
          <cell r="AE139">
            <v>1238500</v>
          </cell>
          <cell r="AF139">
            <v>433475</v>
          </cell>
          <cell r="AG139">
            <v>1545628</v>
          </cell>
          <cell r="AH139">
            <v>540970</v>
          </cell>
          <cell r="AI139">
            <v>1169000</v>
          </cell>
          <cell r="AJ139">
            <v>409150</v>
          </cell>
          <cell r="AK139">
            <v>1365257</v>
          </cell>
          <cell r="AL139">
            <v>477840</v>
          </cell>
          <cell r="AM139">
            <v>2036725</v>
          </cell>
          <cell r="AN139">
            <v>712854</v>
          </cell>
          <cell r="AO139">
            <v>2021866</v>
          </cell>
          <cell r="AP139">
            <v>707653</v>
          </cell>
          <cell r="AQ139">
            <v>1762989</v>
          </cell>
          <cell r="AR139">
            <v>617046</v>
          </cell>
          <cell r="AS139">
            <v>2371350</v>
          </cell>
          <cell r="AT139">
            <v>829973</v>
          </cell>
          <cell r="AU139">
            <v>2115587</v>
          </cell>
          <cell r="AV139">
            <v>740455</v>
          </cell>
          <cell r="AW139">
            <v>2388697</v>
          </cell>
          <cell r="AX139">
            <v>836044</v>
          </cell>
          <cell r="AY139">
            <v>1762989</v>
          </cell>
          <cell r="AZ139">
            <v>617046</v>
          </cell>
        </row>
        <row r="140">
          <cell r="B140" t="str">
            <v>FUSIBLE</v>
          </cell>
          <cell r="C140">
            <v>29700</v>
          </cell>
          <cell r="D140">
            <v>10395</v>
          </cell>
          <cell r="E140">
            <v>61300</v>
          </cell>
          <cell r="F140">
            <v>50905</v>
          </cell>
          <cell r="G140">
            <v>489.70658970658968</v>
          </cell>
          <cell r="H140">
            <v>10395</v>
          </cell>
          <cell r="I140">
            <v>0</v>
          </cell>
          <cell r="J140">
            <v>0</v>
          </cell>
          <cell r="K140">
            <v>30689</v>
          </cell>
          <cell r="L140">
            <v>10741</v>
          </cell>
          <cell r="M140">
            <v>10741</v>
          </cell>
          <cell r="N140">
            <v>0</v>
          </cell>
          <cell r="O140">
            <v>0</v>
          </cell>
          <cell r="P140">
            <v>43986.25</v>
          </cell>
          <cell r="Q140">
            <v>33245.25</v>
          </cell>
          <cell r="R140">
            <v>309.5172702727865</v>
          </cell>
          <cell r="S140">
            <v>36861</v>
          </cell>
          <cell r="T140">
            <v>12901</v>
          </cell>
          <cell r="U140">
            <v>36264</v>
          </cell>
          <cell r="V140">
            <v>12692</v>
          </cell>
          <cell r="W140">
            <v>34306</v>
          </cell>
          <cell r="X140">
            <v>12007</v>
          </cell>
          <cell r="Y140">
            <v>32156</v>
          </cell>
          <cell r="Z140">
            <v>11255</v>
          </cell>
          <cell r="AA140">
            <v>29700</v>
          </cell>
          <cell r="AB140">
            <v>10395</v>
          </cell>
          <cell r="AC140">
            <v>30022</v>
          </cell>
          <cell r="AD140">
            <v>10508</v>
          </cell>
          <cell r="AE140">
            <v>28304</v>
          </cell>
          <cell r="AF140">
            <v>9906</v>
          </cell>
          <cell r="AG140">
            <v>30246</v>
          </cell>
          <cell r="AH140">
            <v>10586</v>
          </cell>
          <cell r="AI140">
            <v>27659</v>
          </cell>
          <cell r="AJ140">
            <v>9681</v>
          </cell>
          <cell r="AK140">
            <v>29755</v>
          </cell>
          <cell r="AL140">
            <v>10414</v>
          </cell>
          <cell r="AM140">
            <v>29700</v>
          </cell>
          <cell r="AN140">
            <v>10395</v>
          </cell>
          <cell r="AO140">
            <v>29700</v>
          </cell>
          <cell r="AP140">
            <v>10395</v>
          </cell>
          <cell r="AQ140">
            <v>39150</v>
          </cell>
          <cell r="AR140">
            <v>13703</v>
          </cell>
          <cell r="AS140">
            <v>39150</v>
          </cell>
          <cell r="AT140">
            <v>13703</v>
          </cell>
          <cell r="AU140">
            <v>44370</v>
          </cell>
          <cell r="AV140">
            <v>15530</v>
          </cell>
          <cell r="AW140">
            <v>46743</v>
          </cell>
          <cell r="AX140">
            <v>16360</v>
          </cell>
          <cell r="AY140">
            <v>43722</v>
          </cell>
          <cell r="AZ140">
            <v>15303</v>
          </cell>
        </row>
        <row r="141">
          <cell r="B141" t="str">
            <v>GUARDA POLVOS PUNTA EJE LADO CAJA</v>
          </cell>
          <cell r="C141">
            <v>761929</v>
          </cell>
          <cell r="D141">
            <v>266675</v>
          </cell>
          <cell r="E141">
            <v>1403000</v>
          </cell>
          <cell r="F141">
            <v>1136325</v>
          </cell>
          <cell r="G141">
            <v>426.10855910752787</v>
          </cell>
          <cell r="H141">
            <v>266675</v>
          </cell>
          <cell r="I141">
            <v>0</v>
          </cell>
          <cell r="J141">
            <v>0</v>
          </cell>
          <cell r="K141">
            <v>639317</v>
          </cell>
          <cell r="L141">
            <v>223761</v>
          </cell>
          <cell r="M141">
            <v>223761</v>
          </cell>
          <cell r="N141">
            <v>0</v>
          </cell>
          <cell r="O141">
            <v>0</v>
          </cell>
          <cell r="P141">
            <v>1042668.75</v>
          </cell>
          <cell r="Q141">
            <v>818907.75</v>
          </cell>
          <cell r="R141">
            <v>365.97429847024279</v>
          </cell>
          <cell r="S141">
            <v>505729</v>
          </cell>
          <cell r="T141">
            <v>177005</v>
          </cell>
          <cell r="U141">
            <v>691453</v>
          </cell>
          <cell r="V141">
            <v>242009</v>
          </cell>
          <cell r="W141">
            <v>646203</v>
          </cell>
          <cell r="X141">
            <v>226171</v>
          </cell>
          <cell r="Y141">
            <v>438000</v>
          </cell>
          <cell r="Z141">
            <v>153300</v>
          </cell>
          <cell r="AA141">
            <v>665866</v>
          </cell>
          <cell r="AB141">
            <v>233053</v>
          </cell>
          <cell r="AC141">
            <v>481800</v>
          </cell>
          <cell r="AD141">
            <v>168630</v>
          </cell>
          <cell r="AE141">
            <v>464227</v>
          </cell>
          <cell r="AF141">
            <v>162479</v>
          </cell>
          <cell r="AG141">
            <v>619500</v>
          </cell>
          <cell r="AH141">
            <v>216825</v>
          </cell>
          <cell r="AI141">
            <v>438000</v>
          </cell>
          <cell r="AJ141">
            <v>153300</v>
          </cell>
          <cell r="AK141">
            <v>503058</v>
          </cell>
          <cell r="AL141">
            <v>176070</v>
          </cell>
          <cell r="AM141">
            <v>728174</v>
          </cell>
          <cell r="AN141">
            <v>254861</v>
          </cell>
          <cell r="AO141">
            <v>784148</v>
          </cell>
          <cell r="AP141">
            <v>274452</v>
          </cell>
          <cell r="AQ141">
            <v>614375</v>
          </cell>
          <cell r="AR141">
            <v>215031</v>
          </cell>
          <cell r="AS141">
            <v>915000</v>
          </cell>
          <cell r="AT141">
            <v>320250</v>
          </cell>
          <cell r="AU141">
            <v>737249</v>
          </cell>
          <cell r="AV141">
            <v>258037</v>
          </cell>
          <cell r="AW141">
            <v>957409</v>
          </cell>
          <cell r="AX141">
            <v>335093</v>
          </cell>
          <cell r="AY141">
            <v>614375</v>
          </cell>
          <cell r="AZ141">
            <v>215031</v>
          </cell>
        </row>
        <row r="142">
          <cell r="B142" t="str">
            <v>GUARDA POLVOS PUNTA EJE LADO RUEDA</v>
          </cell>
          <cell r="C142">
            <v>779085</v>
          </cell>
          <cell r="D142">
            <v>272680</v>
          </cell>
          <cell r="E142">
            <v>1472500</v>
          </cell>
          <cell r="F142">
            <v>1199820</v>
          </cell>
          <cell r="G142">
            <v>440.01026844653069</v>
          </cell>
          <cell r="H142">
            <v>272680</v>
          </cell>
          <cell r="I142">
            <v>0</v>
          </cell>
          <cell r="J142">
            <v>0</v>
          </cell>
          <cell r="K142">
            <v>653571</v>
          </cell>
          <cell r="L142">
            <v>228750</v>
          </cell>
          <cell r="M142">
            <v>228750</v>
          </cell>
          <cell r="N142">
            <v>0</v>
          </cell>
          <cell r="O142">
            <v>0</v>
          </cell>
          <cell r="P142">
            <v>1061420</v>
          </cell>
          <cell r="Q142">
            <v>832670</v>
          </cell>
          <cell r="R142">
            <v>364.00874316939888</v>
          </cell>
          <cell r="S142">
            <v>493070</v>
          </cell>
          <cell r="T142">
            <v>172575</v>
          </cell>
          <cell r="U142">
            <v>684228</v>
          </cell>
          <cell r="V142">
            <v>239480</v>
          </cell>
          <cell r="W142">
            <v>640059</v>
          </cell>
          <cell r="X142">
            <v>224021</v>
          </cell>
          <cell r="Y142">
            <v>428000</v>
          </cell>
          <cell r="Z142">
            <v>149800</v>
          </cell>
          <cell r="AA142">
            <v>680894</v>
          </cell>
          <cell r="AB142">
            <v>238313</v>
          </cell>
          <cell r="AC142">
            <v>470800</v>
          </cell>
          <cell r="AD142">
            <v>164780</v>
          </cell>
          <cell r="AE142">
            <v>452686</v>
          </cell>
          <cell r="AF142">
            <v>158440</v>
          </cell>
          <cell r="AG142">
            <v>610710</v>
          </cell>
          <cell r="AH142">
            <v>213749</v>
          </cell>
          <cell r="AI142">
            <v>428290</v>
          </cell>
          <cell r="AJ142">
            <v>149902</v>
          </cell>
          <cell r="AK142">
            <v>516936</v>
          </cell>
          <cell r="AL142">
            <v>180928</v>
          </cell>
          <cell r="AM142">
            <v>739536</v>
          </cell>
          <cell r="AN142">
            <v>258838</v>
          </cell>
          <cell r="AO142">
            <v>765267</v>
          </cell>
          <cell r="AP142">
            <v>267843</v>
          </cell>
          <cell r="AQ142">
            <v>609641</v>
          </cell>
          <cell r="AR142">
            <v>213374</v>
          </cell>
          <cell r="AS142">
            <v>901500</v>
          </cell>
          <cell r="AT142">
            <v>315525</v>
          </cell>
          <cell r="AU142">
            <v>731569</v>
          </cell>
          <cell r="AV142">
            <v>256049</v>
          </cell>
          <cell r="AW142">
            <v>943825</v>
          </cell>
          <cell r="AX142">
            <v>330339</v>
          </cell>
          <cell r="AY142">
            <v>609641</v>
          </cell>
          <cell r="AZ142">
            <v>213374</v>
          </cell>
        </row>
        <row r="143">
          <cell r="B143" t="str">
            <v>GUARDAPOLVO AMORTIGUADOR DELANTERO</v>
          </cell>
          <cell r="C143">
            <v>858123</v>
          </cell>
          <cell r="D143">
            <v>300343</v>
          </cell>
          <cell r="E143">
            <v>1529300</v>
          </cell>
          <cell r="F143">
            <v>1228957</v>
          </cell>
          <cell r="G143">
            <v>409.18449905607923</v>
          </cell>
          <cell r="H143">
            <v>300343</v>
          </cell>
          <cell r="I143">
            <v>0</v>
          </cell>
          <cell r="J143">
            <v>0</v>
          </cell>
          <cell r="K143">
            <v>728140</v>
          </cell>
          <cell r="L143">
            <v>254849</v>
          </cell>
          <cell r="M143">
            <v>254849</v>
          </cell>
          <cell r="N143">
            <v>0</v>
          </cell>
          <cell r="O143">
            <v>0</v>
          </cell>
          <cell r="P143">
            <v>1134598.25</v>
          </cell>
          <cell r="Q143">
            <v>879749.25</v>
          </cell>
          <cell r="R143">
            <v>345.20412087157496</v>
          </cell>
          <cell r="S143">
            <v>754441</v>
          </cell>
          <cell r="T143">
            <v>264054</v>
          </cell>
          <cell r="U143">
            <v>854055</v>
          </cell>
          <cell r="V143">
            <v>298919</v>
          </cell>
          <cell r="W143">
            <v>803579</v>
          </cell>
          <cell r="X143">
            <v>281253</v>
          </cell>
          <cell r="Y143">
            <v>655000</v>
          </cell>
          <cell r="Z143">
            <v>229250</v>
          </cell>
          <cell r="AA143">
            <v>720500</v>
          </cell>
          <cell r="AB143">
            <v>252175</v>
          </cell>
          <cell r="AC143">
            <v>720500</v>
          </cell>
          <cell r="AD143">
            <v>252175</v>
          </cell>
          <cell r="AE143">
            <v>693475</v>
          </cell>
          <cell r="AF143">
            <v>242716</v>
          </cell>
          <cell r="AG143">
            <v>714497</v>
          </cell>
          <cell r="AH143">
            <v>250074</v>
          </cell>
          <cell r="AI143">
            <v>702370</v>
          </cell>
          <cell r="AJ143">
            <v>245830</v>
          </cell>
          <cell r="AK143">
            <v>724745</v>
          </cell>
          <cell r="AL143">
            <v>253661</v>
          </cell>
          <cell r="AM143">
            <v>790716</v>
          </cell>
          <cell r="AN143">
            <v>276751</v>
          </cell>
          <cell r="AO143">
            <v>812963</v>
          </cell>
          <cell r="AP143">
            <v>284537</v>
          </cell>
          <cell r="AQ143">
            <v>944208</v>
          </cell>
          <cell r="AR143">
            <v>330473</v>
          </cell>
          <cell r="AS143">
            <v>965850</v>
          </cell>
          <cell r="AT143">
            <v>338048</v>
          </cell>
          <cell r="AU143">
            <v>1094630</v>
          </cell>
          <cell r="AV143">
            <v>383121</v>
          </cell>
          <cell r="AW143">
            <v>1104223</v>
          </cell>
          <cell r="AX143">
            <v>386478</v>
          </cell>
          <cell r="AY143">
            <v>944208</v>
          </cell>
          <cell r="AZ143">
            <v>330473</v>
          </cell>
        </row>
        <row r="144">
          <cell r="B144" t="str">
            <v>GUARDAPOLVO AMORTIGUADOR TRASERO</v>
          </cell>
          <cell r="C144">
            <v>863327</v>
          </cell>
          <cell r="D144">
            <v>302164</v>
          </cell>
          <cell r="E144">
            <v>1657000</v>
          </cell>
          <cell r="F144">
            <v>1354836</v>
          </cell>
          <cell r="G144">
            <v>448.3777021749778</v>
          </cell>
          <cell r="H144">
            <v>302164</v>
          </cell>
          <cell r="I144">
            <v>0</v>
          </cell>
          <cell r="J144">
            <v>0</v>
          </cell>
          <cell r="K144">
            <v>900556</v>
          </cell>
          <cell r="L144">
            <v>315195</v>
          </cell>
          <cell r="M144">
            <v>315195</v>
          </cell>
          <cell r="N144">
            <v>0</v>
          </cell>
          <cell r="O144">
            <v>0</v>
          </cell>
          <cell r="P144">
            <v>1193353.5</v>
          </cell>
          <cell r="Q144">
            <v>878158.5</v>
          </cell>
          <cell r="R144">
            <v>278.60800456860039</v>
          </cell>
          <cell r="S144">
            <v>788510</v>
          </cell>
          <cell r="T144">
            <v>275979</v>
          </cell>
          <cell r="U144">
            <v>865588</v>
          </cell>
          <cell r="V144">
            <v>302956</v>
          </cell>
          <cell r="W144">
            <v>814551</v>
          </cell>
          <cell r="X144">
            <v>285093</v>
          </cell>
          <cell r="Y144">
            <v>618952</v>
          </cell>
          <cell r="Z144">
            <v>216633</v>
          </cell>
          <cell r="AA144">
            <v>664400</v>
          </cell>
          <cell r="AB144">
            <v>232540</v>
          </cell>
          <cell r="AC144">
            <v>671211</v>
          </cell>
          <cell r="AD144">
            <v>234924</v>
          </cell>
          <cell r="AE144">
            <v>639662</v>
          </cell>
          <cell r="AF144">
            <v>223882</v>
          </cell>
          <cell r="AG144">
            <v>792604</v>
          </cell>
          <cell r="AH144">
            <v>277411</v>
          </cell>
          <cell r="AI144">
            <v>626162</v>
          </cell>
          <cell r="AJ144">
            <v>219157</v>
          </cell>
          <cell r="AK144">
            <v>697425</v>
          </cell>
          <cell r="AL144">
            <v>244099</v>
          </cell>
          <cell r="AM144">
            <v>831158</v>
          </cell>
          <cell r="AN144">
            <v>290905</v>
          </cell>
          <cell r="AO144">
            <v>923054</v>
          </cell>
          <cell r="AP144">
            <v>323069</v>
          </cell>
          <cell r="AQ144">
            <v>977492</v>
          </cell>
          <cell r="AR144">
            <v>342122</v>
          </cell>
          <cell r="AS144">
            <v>1024950</v>
          </cell>
          <cell r="AT144">
            <v>358733</v>
          </cell>
          <cell r="AU144">
            <v>1161610</v>
          </cell>
          <cell r="AV144">
            <v>406564</v>
          </cell>
          <cell r="AW144">
            <v>1224933</v>
          </cell>
          <cell r="AX144">
            <v>428727</v>
          </cell>
          <cell r="AY144">
            <v>977492</v>
          </cell>
          <cell r="AZ144">
            <v>342122</v>
          </cell>
        </row>
        <row r="145">
          <cell r="B145" t="str">
            <v>GUARDAPOLVO MORDAZA</v>
          </cell>
          <cell r="C145">
            <v>2400394</v>
          </cell>
          <cell r="D145">
            <v>840138</v>
          </cell>
          <cell r="E145">
            <v>4579100</v>
          </cell>
          <cell r="F145">
            <v>3738962</v>
          </cell>
          <cell r="G145">
            <v>445.04140986361767</v>
          </cell>
          <cell r="H145">
            <v>840138</v>
          </cell>
          <cell r="I145">
            <v>0</v>
          </cell>
          <cell r="J145">
            <v>0</v>
          </cell>
          <cell r="K145">
            <v>2323657</v>
          </cell>
          <cell r="L145">
            <v>813280</v>
          </cell>
          <cell r="M145">
            <v>813280</v>
          </cell>
          <cell r="N145">
            <v>0</v>
          </cell>
          <cell r="O145">
            <v>0</v>
          </cell>
          <cell r="P145">
            <v>3291184.5</v>
          </cell>
          <cell r="Q145">
            <v>2477904.5</v>
          </cell>
          <cell r="R145">
            <v>304.68036838481214</v>
          </cell>
          <cell r="S145">
            <v>1803121</v>
          </cell>
          <cell r="T145">
            <v>631092</v>
          </cell>
          <cell r="U145">
            <v>2248170</v>
          </cell>
          <cell r="V145">
            <v>786860</v>
          </cell>
          <cell r="W145">
            <v>2104585</v>
          </cell>
          <cell r="X145">
            <v>736605</v>
          </cell>
          <cell r="Y145">
            <v>1579000</v>
          </cell>
          <cell r="Z145">
            <v>552650</v>
          </cell>
          <cell r="AA145">
            <v>1826387</v>
          </cell>
          <cell r="AB145">
            <v>639235</v>
          </cell>
          <cell r="AC145">
            <v>1736900</v>
          </cell>
          <cell r="AD145">
            <v>607915</v>
          </cell>
          <cell r="AE145">
            <v>1672892</v>
          </cell>
          <cell r="AF145">
            <v>585512</v>
          </cell>
          <cell r="AG145">
            <v>2008956</v>
          </cell>
          <cell r="AH145">
            <v>703135</v>
          </cell>
          <cell r="AI145">
            <v>1620036</v>
          </cell>
          <cell r="AJ145">
            <v>567013</v>
          </cell>
          <cell r="AK145">
            <v>1741046</v>
          </cell>
          <cell r="AL145">
            <v>609366</v>
          </cell>
          <cell r="AM145">
            <v>2275351</v>
          </cell>
          <cell r="AN145">
            <v>796373</v>
          </cell>
          <cell r="AO145">
            <v>2296697</v>
          </cell>
          <cell r="AP145">
            <v>803844</v>
          </cell>
          <cell r="AQ145">
            <v>2524895</v>
          </cell>
          <cell r="AR145">
            <v>883713</v>
          </cell>
          <cell r="AS145">
            <v>2803500</v>
          </cell>
          <cell r="AT145">
            <v>981225</v>
          </cell>
          <cell r="AU145">
            <v>3029873</v>
          </cell>
          <cell r="AV145">
            <v>1060456</v>
          </cell>
          <cell r="AW145">
            <v>3104751</v>
          </cell>
          <cell r="AX145">
            <v>1086663</v>
          </cell>
          <cell r="AY145">
            <v>2524895</v>
          </cell>
          <cell r="AZ145">
            <v>883713</v>
          </cell>
        </row>
        <row r="146">
          <cell r="B146" t="str">
            <v>INSTALACIÓN DE ALTA</v>
          </cell>
          <cell r="C146">
            <v>739698</v>
          </cell>
          <cell r="D146">
            <v>258894</v>
          </cell>
          <cell r="E146">
            <v>1439200</v>
          </cell>
          <cell r="F146">
            <v>1180306</v>
          </cell>
          <cell r="G146">
            <v>455.90318817740075</v>
          </cell>
          <cell r="H146">
            <v>258894</v>
          </cell>
          <cell r="I146">
            <v>0</v>
          </cell>
          <cell r="J146">
            <v>0</v>
          </cell>
          <cell r="K146">
            <v>697015</v>
          </cell>
          <cell r="L146">
            <v>243955</v>
          </cell>
          <cell r="M146">
            <v>243955</v>
          </cell>
          <cell r="N146">
            <v>0</v>
          </cell>
          <cell r="O146">
            <v>0</v>
          </cell>
          <cell r="P146">
            <v>1024711</v>
          </cell>
          <cell r="Q146">
            <v>780756</v>
          </cell>
          <cell r="R146">
            <v>320.04099116640361</v>
          </cell>
          <cell r="S146">
            <v>682000</v>
          </cell>
          <cell r="T146">
            <v>238700</v>
          </cell>
          <cell r="U146">
            <v>777190</v>
          </cell>
          <cell r="V146">
            <v>272017</v>
          </cell>
          <cell r="W146">
            <v>730341</v>
          </cell>
          <cell r="X146">
            <v>255619</v>
          </cell>
          <cell r="Y146">
            <v>620000</v>
          </cell>
          <cell r="Z146">
            <v>217000</v>
          </cell>
          <cell r="AA146">
            <v>682000</v>
          </cell>
          <cell r="AB146">
            <v>238700</v>
          </cell>
          <cell r="AC146">
            <v>682000</v>
          </cell>
          <cell r="AD146">
            <v>238700</v>
          </cell>
          <cell r="AE146">
            <v>656888</v>
          </cell>
          <cell r="AF146">
            <v>229911</v>
          </cell>
          <cell r="AG146">
            <v>649266</v>
          </cell>
          <cell r="AH146">
            <v>227243</v>
          </cell>
          <cell r="AI146">
            <v>620000</v>
          </cell>
          <cell r="AJ146">
            <v>217000</v>
          </cell>
          <cell r="AK146">
            <v>632688</v>
          </cell>
          <cell r="AL146">
            <v>221441</v>
          </cell>
          <cell r="AM146">
            <v>728405</v>
          </cell>
          <cell r="AN146">
            <v>254942</v>
          </cell>
          <cell r="AO146">
            <v>721468</v>
          </cell>
          <cell r="AP146">
            <v>252514</v>
          </cell>
          <cell r="AQ146">
            <v>872250</v>
          </cell>
          <cell r="AR146">
            <v>305288</v>
          </cell>
          <cell r="AS146">
            <v>872250</v>
          </cell>
          <cell r="AT146">
            <v>305288</v>
          </cell>
          <cell r="AU146">
            <v>988550</v>
          </cell>
          <cell r="AV146">
            <v>345993</v>
          </cell>
          <cell r="AW146">
            <v>1003411</v>
          </cell>
          <cell r="AX146">
            <v>351194</v>
          </cell>
          <cell r="AY146">
            <v>899322</v>
          </cell>
          <cell r="AZ146">
            <v>314763</v>
          </cell>
        </row>
        <row r="147">
          <cell r="B147" t="str">
            <v>INTERCOOLER</v>
          </cell>
          <cell r="C147">
            <v>2074777</v>
          </cell>
          <cell r="D147">
            <v>726172</v>
          </cell>
          <cell r="E147">
            <v>3583200</v>
          </cell>
          <cell r="F147">
            <v>2857028</v>
          </cell>
          <cell r="G147">
            <v>393.43681662195735</v>
          </cell>
          <cell r="H147">
            <v>726172</v>
          </cell>
          <cell r="I147">
            <v>0</v>
          </cell>
          <cell r="J147">
            <v>0</v>
          </cell>
          <cell r="K147">
            <v>1783589</v>
          </cell>
          <cell r="L147">
            <v>624256</v>
          </cell>
          <cell r="M147">
            <v>624256</v>
          </cell>
          <cell r="N147">
            <v>0</v>
          </cell>
          <cell r="O147">
            <v>0</v>
          </cell>
          <cell r="P147">
            <v>2684280.5</v>
          </cell>
          <cell r="Q147">
            <v>2060024.5</v>
          </cell>
          <cell r="R147">
            <v>329.99674812897274</v>
          </cell>
          <cell r="S147">
            <v>1601600</v>
          </cell>
          <cell r="T147">
            <v>560560</v>
          </cell>
          <cell r="U147">
            <v>1489377</v>
          </cell>
          <cell r="V147">
            <v>521282</v>
          </cell>
          <cell r="W147">
            <v>1340263</v>
          </cell>
          <cell r="X147">
            <v>469092</v>
          </cell>
          <cell r="Y147">
            <v>1456000</v>
          </cell>
          <cell r="Z147">
            <v>509600</v>
          </cell>
          <cell r="AA147">
            <v>1601600</v>
          </cell>
          <cell r="AB147">
            <v>560560</v>
          </cell>
          <cell r="AC147">
            <v>1601600</v>
          </cell>
          <cell r="AD147">
            <v>560560</v>
          </cell>
          <cell r="AE147">
            <v>1542824</v>
          </cell>
          <cell r="AF147">
            <v>539988</v>
          </cell>
          <cell r="AG147">
            <v>1669797</v>
          </cell>
          <cell r="AH147">
            <v>584429</v>
          </cell>
          <cell r="AI147">
            <v>1456000</v>
          </cell>
          <cell r="AJ147">
            <v>509600</v>
          </cell>
          <cell r="AK147">
            <v>1561937</v>
          </cell>
          <cell r="AL147">
            <v>546678</v>
          </cell>
          <cell r="AM147">
            <v>1928552</v>
          </cell>
          <cell r="AN147">
            <v>674993</v>
          </cell>
          <cell r="AO147">
            <v>1826052</v>
          </cell>
          <cell r="AP147">
            <v>639118</v>
          </cell>
          <cell r="AQ147">
            <v>1456000</v>
          </cell>
          <cell r="AR147">
            <v>509600</v>
          </cell>
          <cell r="AS147">
            <v>2263050</v>
          </cell>
          <cell r="AT147">
            <v>792068</v>
          </cell>
          <cell r="AU147">
            <v>1601600</v>
          </cell>
          <cell r="AV147">
            <v>560560</v>
          </cell>
          <cell r="AW147">
            <v>2580595</v>
          </cell>
          <cell r="AX147">
            <v>903208</v>
          </cell>
          <cell r="AY147">
            <v>1456000</v>
          </cell>
          <cell r="AZ147">
            <v>509600</v>
          </cell>
        </row>
        <row r="148">
          <cell r="B148" t="str">
            <v>INYECTOR COMBUSTIBLE</v>
          </cell>
          <cell r="C148">
            <v>4851135</v>
          </cell>
          <cell r="D148">
            <v>1697897</v>
          </cell>
          <cell r="E148">
            <v>8583800</v>
          </cell>
          <cell r="F148">
            <v>6885903</v>
          </cell>
          <cell r="G148">
            <v>405.55481280666612</v>
          </cell>
          <cell r="H148">
            <v>1697897</v>
          </cell>
          <cell r="I148">
            <v>0</v>
          </cell>
          <cell r="J148">
            <v>0</v>
          </cell>
          <cell r="K148">
            <v>2908587</v>
          </cell>
          <cell r="L148">
            <v>1018005</v>
          </cell>
          <cell r="M148">
            <v>1018005</v>
          </cell>
          <cell r="N148">
            <v>0</v>
          </cell>
          <cell r="O148">
            <v>0</v>
          </cell>
          <cell r="P148">
            <v>6335236.75</v>
          </cell>
          <cell r="Q148">
            <v>5317231.75</v>
          </cell>
          <cell r="R148">
            <v>522.31882456373</v>
          </cell>
          <cell r="S148">
            <v>2491847</v>
          </cell>
          <cell r="T148">
            <v>872146</v>
          </cell>
          <cell r="U148">
            <v>3662058</v>
          </cell>
          <cell r="V148">
            <v>1281720</v>
          </cell>
          <cell r="W148">
            <v>3415713</v>
          </cell>
          <cell r="X148">
            <v>1195500</v>
          </cell>
          <cell r="Y148">
            <v>1992207</v>
          </cell>
          <cell r="Z148">
            <v>697272</v>
          </cell>
          <cell r="AA148">
            <v>3964724</v>
          </cell>
          <cell r="AB148">
            <v>1387653</v>
          </cell>
          <cell r="AC148">
            <v>2245612</v>
          </cell>
          <cell r="AD148">
            <v>785964</v>
          </cell>
          <cell r="AE148">
            <v>1962286</v>
          </cell>
          <cell r="AF148">
            <v>686800</v>
          </cell>
          <cell r="AG148">
            <v>3073512</v>
          </cell>
          <cell r="AH148">
            <v>1075729</v>
          </cell>
          <cell r="AI148">
            <v>1991870</v>
          </cell>
          <cell r="AJ148">
            <v>697155</v>
          </cell>
          <cell r="AK148">
            <v>2163637</v>
          </cell>
          <cell r="AL148">
            <v>757273</v>
          </cell>
          <cell r="AM148">
            <v>4244768</v>
          </cell>
          <cell r="AN148">
            <v>1485669</v>
          </cell>
          <cell r="AO148">
            <v>4006379</v>
          </cell>
          <cell r="AP148">
            <v>1402233</v>
          </cell>
          <cell r="AQ148">
            <v>3270309</v>
          </cell>
          <cell r="AR148">
            <v>1144608</v>
          </cell>
          <cell r="AS148">
            <v>5309550</v>
          </cell>
          <cell r="AT148">
            <v>1858343</v>
          </cell>
          <cell r="AU148">
            <v>3924371</v>
          </cell>
          <cell r="AV148">
            <v>1373530</v>
          </cell>
          <cell r="AW148">
            <v>4749973</v>
          </cell>
          <cell r="AX148">
            <v>1662491</v>
          </cell>
          <cell r="AY148">
            <v>3270309</v>
          </cell>
          <cell r="AZ148">
            <v>1144608</v>
          </cell>
        </row>
        <row r="149">
          <cell r="B149" t="str">
            <v>KIT DE REPARTCIÓN</v>
          </cell>
          <cell r="C149">
            <v>3823574</v>
          </cell>
          <cell r="D149">
            <v>1338251</v>
          </cell>
          <cell r="E149">
            <v>6005800</v>
          </cell>
          <cell r="F149">
            <v>4667549</v>
          </cell>
          <cell r="G149">
            <v>348.77978794710407</v>
          </cell>
          <cell r="H149">
            <v>1338251</v>
          </cell>
          <cell r="I149">
            <v>0</v>
          </cell>
          <cell r="J149">
            <v>0</v>
          </cell>
          <cell r="K149">
            <v>2899757</v>
          </cell>
          <cell r="L149">
            <v>1014915</v>
          </cell>
          <cell r="M149">
            <v>1014915</v>
          </cell>
          <cell r="N149">
            <v>0</v>
          </cell>
          <cell r="O149">
            <v>0</v>
          </cell>
          <cell r="P149">
            <v>4691762.75</v>
          </cell>
          <cell r="Q149">
            <v>3676847.75</v>
          </cell>
          <cell r="R149">
            <v>362.28134868437257</v>
          </cell>
          <cell r="S149">
            <v>2527832</v>
          </cell>
          <cell r="T149">
            <v>884741</v>
          </cell>
          <cell r="U149">
            <v>3132782</v>
          </cell>
          <cell r="V149">
            <v>1096474</v>
          </cell>
          <cell r="W149">
            <v>2942307</v>
          </cell>
          <cell r="X149">
            <v>1029807</v>
          </cell>
          <cell r="Y149">
            <v>2024000</v>
          </cell>
          <cell r="Z149">
            <v>708400</v>
          </cell>
          <cell r="AA149">
            <v>2611406</v>
          </cell>
          <cell r="AB149">
            <v>913992</v>
          </cell>
          <cell r="AC149">
            <v>2226400</v>
          </cell>
          <cell r="AD149">
            <v>779240</v>
          </cell>
          <cell r="AE149">
            <v>2144880</v>
          </cell>
          <cell r="AF149">
            <v>750708</v>
          </cell>
          <cell r="AG149">
            <v>2991282</v>
          </cell>
          <cell r="AH149">
            <v>1046949</v>
          </cell>
          <cell r="AI149">
            <v>2181680</v>
          </cell>
          <cell r="AJ149">
            <v>763588</v>
          </cell>
          <cell r="AK149">
            <v>2242016</v>
          </cell>
          <cell r="AL149">
            <v>784706</v>
          </cell>
          <cell r="AM149">
            <v>3148706</v>
          </cell>
          <cell r="AN149">
            <v>1102047</v>
          </cell>
          <cell r="AO149">
            <v>3333848</v>
          </cell>
          <cell r="AP149">
            <v>1166847</v>
          </cell>
          <cell r="AQ149">
            <v>3127196</v>
          </cell>
          <cell r="AR149">
            <v>1094519</v>
          </cell>
          <cell r="AS149">
            <v>3916800</v>
          </cell>
          <cell r="AT149">
            <v>1370880</v>
          </cell>
          <cell r="AU149">
            <v>3752635</v>
          </cell>
          <cell r="AV149">
            <v>1313422</v>
          </cell>
          <cell r="AW149">
            <v>4622890</v>
          </cell>
          <cell r="AX149">
            <v>1618012</v>
          </cell>
          <cell r="AY149">
            <v>3127196</v>
          </cell>
          <cell r="AZ149">
            <v>1094519</v>
          </cell>
        </row>
        <row r="150">
          <cell r="B150" t="str">
            <v>KIT EMBRAGUE COMPLETO (DISCO, PRENSA Y BALINERA)</v>
          </cell>
          <cell r="C150">
            <v>4931731</v>
          </cell>
          <cell r="D150">
            <v>1726106</v>
          </cell>
          <cell r="E150">
            <v>8800600</v>
          </cell>
          <cell r="F150">
            <v>7074494</v>
          </cell>
          <cell r="G150">
            <v>409.85281321077622</v>
          </cell>
          <cell r="H150">
            <v>1726106</v>
          </cell>
          <cell r="I150">
            <v>0</v>
          </cell>
          <cell r="J150">
            <v>0</v>
          </cell>
          <cell r="K150">
            <v>4486110</v>
          </cell>
          <cell r="L150">
            <v>1570139</v>
          </cell>
          <cell r="M150">
            <v>1570139</v>
          </cell>
          <cell r="N150">
            <v>0</v>
          </cell>
          <cell r="O150">
            <v>0</v>
          </cell>
          <cell r="P150">
            <v>6454989</v>
          </cell>
          <cell r="Q150">
            <v>4884850</v>
          </cell>
          <cell r="R150">
            <v>311.10939859464668</v>
          </cell>
          <cell r="S150">
            <v>4083200</v>
          </cell>
          <cell r="T150">
            <v>1429120</v>
          </cell>
          <cell r="U150">
            <v>4518924</v>
          </cell>
          <cell r="V150">
            <v>1581623</v>
          </cell>
          <cell r="W150">
            <v>4216906</v>
          </cell>
          <cell r="X150">
            <v>1475917</v>
          </cell>
          <cell r="Y150">
            <v>3712000</v>
          </cell>
          <cell r="Z150">
            <v>1299200</v>
          </cell>
          <cell r="AA150">
            <v>4083200</v>
          </cell>
          <cell r="AB150">
            <v>1429120</v>
          </cell>
          <cell r="AC150">
            <v>4083200</v>
          </cell>
          <cell r="AD150">
            <v>1429120</v>
          </cell>
          <cell r="AE150">
            <v>3934639</v>
          </cell>
          <cell r="AF150">
            <v>1377124</v>
          </cell>
          <cell r="AG150">
            <v>4360335</v>
          </cell>
          <cell r="AH150">
            <v>1526117</v>
          </cell>
          <cell r="AI150">
            <v>3712000</v>
          </cell>
          <cell r="AJ150">
            <v>1299200</v>
          </cell>
          <cell r="AK150">
            <v>4028504</v>
          </cell>
          <cell r="AL150">
            <v>1409976</v>
          </cell>
          <cell r="AM150">
            <v>4202670</v>
          </cell>
          <cell r="AN150">
            <v>1470935</v>
          </cell>
          <cell r="AO150">
            <v>4625989</v>
          </cell>
          <cell r="AP150">
            <v>1619096</v>
          </cell>
          <cell r="AQ150">
            <v>3846371</v>
          </cell>
          <cell r="AR150">
            <v>1346230</v>
          </cell>
          <cell r="AS150">
            <v>5388150</v>
          </cell>
          <cell r="AT150">
            <v>1885853</v>
          </cell>
          <cell r="AU150">
            <v>4615645</v>
          </cell>
          <cell r="AV150">
            <v>1615476</v>
          </cell>
          <cell r="AW150">
            <v>6738700</v>
          </cell>
          <cell r="AX150">
            <v>2358545</v>
          </cell>
          <cell r="AY150">
            <v>3846371</v>
          </cell>
          <cell r="AZ150">
            <v>1346230</v>
          </cell>
        </row>
        <row r="151">
          <cell r="B151" t="str">
            <v>LIMPIADOR CONTACTOS</v>
          </cell>
          <cell r="C151">
            <v>126500</v>
          </cell>
          <cell r="D151">
            <v>44275</v>
          </cell>
          <cell r="E151">
            <v>254600</v>
          </cell>
          <cell r="F151">
            <v>210325</v>
          </cell>
          <cell r="G151">
            <v>475.04234895539241</v>
          </cell>
          <cell r="H151">
            <v>44275</v>
          </cell>
          <cell r="I151">
            <v>0</v>
          </cell>
          <cell r="J151">
            <v>0</v>
          </cell>
          <cell r="K151">
            <v>126500</v>
          </cell>
          <cell r="L151">
            <v>44275</v>
          </cell>
          <cell r="M151">
            <v>44275</v>
          </cell>
          <cell r="N151">
            <v>0</v>
          </cell>
          <cell r="O151">
            <v>0</v>
          </cell>
          <cell r="P151">
            <v>184406.25</v>
          </cell>
          <cell r="Q151">
            <v>140131.25</v>
          </cell>
          <cell r="R151">
            <v>316.50197628458494</v>
          </cell>
          <cell r="S151">
            <v>150392</v>
          </cell>
          <cell r="T151">
            <v>52637</v>
          </cell>
          <cell r="U151">
            <v>150990</v>
          </cell>
          <cell r="V151">
            <v>52847</v>
          </cell>
          <cell r="W151">
            <v>142459</v>
          </cell>
          <cell r="X151">
            <v>49861</v>
          </cell>
          <cell r="Y151">
            <v>115000</v>
          </cell>
          <cell r="Z151">
            <v>40250</v>
          </cell>
          <cell r="AA151">
            <v>126500</v>
          </cell>
          <cell r="AB151">
            <v>44275</v>
          </cell>
          <cell r="AC151">
            <v>126500</v>
          </cell>
          <cell r="AD151">
            <v>44275</v>
          </cell>
          <cell r="AE151">
            <v>120920</v>
          </cell>
          <cell r="AF151">
            <v>42322</v>
          </cell>
          <cell r="AG151">
            <v>115000</v>
          </cell>
          <cell r="AH151">
            <v>40250</v>
          </cell>
          <cell r="AI151">
            <v>119088</v>
          </cell>
          <cell r="AJ151">
            <v>41681</v>
          </cell>
          <cell r="AK151">
            <v>138777</v>
          </cell>
          <cell r="AL151">
            <v>48572</v>
          </cell>
          <cell r="AM151">
            <v>126500</v>
          </cell>
          <cell r="AN151">
            <v>44275</v>
          </cell>
          <cell r="AO151">
            <v>126500</v>
          </cell>
          <cell r="AP151">
            <v>44275</v>
          </cell>
          <cell r="AQ151">
            <v>166050</v>
          </cell>
          <cell r="AR151">
            <v>58118</v>
          </cell>
          <cell r="AS151">
            <v>166050</v>
          </cell>
          <cell r="AT151">
            <v>58118</v>
          </cell>
          <cell r="AU151">
            <v>188190</v>
          </cell>
          <cell r="AV151">
            <v>65867</v>
          </cell>
          <cell r="AW151">
            <v>164625</v>
          </cell>
          <cell r="AX151">
            <v>57619</v>
          </cell>
          <cell r="AY151">
            <v>168644</v>
          </cell>
          <cell r="AZ151">
            <v>59025</v>
          </cell>
        </row>
        <row r="152">
          <cell r="B152" t="str">
            <v>LIMPIADOR CUERPO ACELERACION</v>
          </cell>
          <cell r="C152">
            <v>172273</v>
          </cell>
          <cell r="D152">
            <v>60296</v>
          </cell>
          <cell r="E152">
            <v>323200</v>
          </cell>
          <cell r="F152">
            <v>262904</v>
          </cell>
          <cell r="G152">
            <v>436.02229003582329</v>
          </cell>
          <cell r="H152">
            <v>60296</v>
          </cell>
          <cell r="I152">
            <v>0</v>
          </cell>
          <cell r="J152">
            <v>0</v>
          </cell>
          <cell r="K152">
            <v>149774</v>
          </cell>
          <cell r="L152">
            <v>52421</v>
          </cell>
          <cell r="M152">
            <v>52421</v>
          </cell>
          <cell r="N152">
            <v>0</v>
          </cell>
          <cell r="O152">
            <v>0</v>
          </cell>
          <cell r="P152">
            <v>233561.5</v>
          </cell>
          <cell r="Q152">
            <v>181140.5</v>
          </cell>
          <cell r="R152">
            <v>345.5494935235879</v>
          </cell>
          <cell r="S152">
            <v>155993</v>
          </cell>
          <cell r="T152">
            <v>54598</v>
          </cell>
          <cell r="U152">
            <v>166805</v>
          </cell>
          <cell r="V152">
            <v>58382</v>
          </cell>
          <cell r="W152">
            <v>157320</v>
          </cell>
          <cell r="X152">
            <v>55062</v>
          </cell>
          <cell r="Y152">
            <v>118822</v>
          </cell>
          <cell r="Z152">
            <v>41588</v>
          </cell>
          <cell r="AA152">
            <v>129146</v>
          </cell>
          <cell r="AB152">
            <v>45201</v>
          </cell>
          <cell r="AC152">
            <v>128550</v>
          </cell>
          <cell r="AD152">
            <v>44993</v>
          </cell>
          <cell r="AE152">
            <v>116152</v>
          </cell>
          <cell r="AF152">
            <v>40653</v>
          </cell>
          <cell r="AG152">
            <v>139941</v>
          </cell>
          <cell r="AH152">
            <v>48979</v>
          </cell>
          <cell r="AI152">
            <v>119828</v>
          </cell>
          <cell r="AJ152">
            <v>41940</v>
          </cell>
          <cell r="AK152">
            <v>136973</v>
          </cell>
          <cell r="AL152">
            <v>47941</v>
          </cell>
          <cell r="AM152">
            <v>160497</v>
          </cell>
          <cell r="AN152">
            <v>56174</v>
          </cell>
          <cell r="AO152">
            <v>160320</v>
          </cell>
          <cell r="AP152">
            <v>56112</v>
          </cell>
          <cell r="AQ152">
            <v>187209</v>
          </cell>
          <cell r="AR152">
            <v>65523</v>
          </cell>
          <cell r="AS152">
            <v>197850</v>
          </cell>
          <cell r="AT152">
            <v>69248</v>
          </cell>
          <cell r="AU152">
            <v>224230</v>
          </cell>
          <cell r="AV152">
            <v>78481</v>
          </cell>
          <cell r="AW152">
            <v>216272</v>
          </cell>
          <cell r="AX152">
            <v>75695</v>
          </cell>
          <cell r="AY152">
            <v>187209</v>
          </cell>
          <cell r="AZ152">
            <v>65523</v>
          </cell>
        </row>
        <row r="153">
          <cell r="B153" t="str">
            <v>LIMPIADOR FRENOS</v>
          </cell>
          <cell r="C153">
            <v>162079</v>
          </cell>
          <cell r="D153">
            <v>56728</v>
          </cell>
          <cell r="E153">
            <v>314500</v>
          </cell>
          <cell r="F153">
            <v>257772</v>
          </cell>
          <cell r="G153">
            <v>454.39994359046682</v>
          </cell>
          <cell r="H153">
            <v>56728</v>
          </cell>
          <cell r="I153">
            <v>0</v>
          </cell>
          <cell r="J153">
            <v>0</v>
          </cell>
          <cell r="K153">
            <v>144664</v>
          </cell>
          <cell r="L153">
            <v>50632</v>
          </cell>
          <cell r="M153">
            <v>50632</v>
          </cell>
          <cell r="N153">
            <v>0</v>
          </cell>
          <cell r="O153">
            <v>0</v>
          </cell>
          <cell r="P153">
            <v>225869.5</v>
          </cell>
          <cell r="Q153">
            <v>175237.5</v>
          </cell>
          <cell r="R153">
            <v>346.10029230526152</v>
          </cell>
          <cell r="S153">
            <v>146434</v>
          </cell>
          <cell r="T153">
            <v>51252</v>
          </cell>
          <cell r="U153">
            <v>165334</v>
          </cell>
          <cell r="V153">
            <v>57867</v>
          </cell>
          <cell r="W153">
            <v>155580</v>
          </cell>
          <cell r="X153">
            <v>54453</v>
          </cell>
          <cell r="Y153">
            <v>117000</v>
          </cell>
          <cell r="Z153">
            <v>40950</v>
          </cell>
          <cell r="AA153">
            <v>128700</v>
          </cell>
          <cell r="AB153">
            <v>45045</v>
          </cell>
          <cell r="AC153">
            <v>128700</v>
          </cell>
          <cell r="AD153">
            <v>45045</v>
          </cell>
          <cell r="AE153">
            <v>123802</v>
          </cell>
          <cell r="AF153">
            <v>43331</v>
          </cell>
          <cell r="AG153">
            <v>134715</v>
          </cell>
          <cell r="AH153">
            <v>47150</v>
          </cell>
          <cell r="AI153">
            <v>117000</v>
          </cell>
          <cell r="AJ153">
            <v>40950</v>
          </cell>
          <cell r="AK153">
            <v>127314</v>
          </cell>
          <cell r="AL153">
            <v>44560</v>
          </cell>
          <cell r="AM153">
            <v>155615</v>
          </cell>
          <cell r="AN153">
            <v>54465</v>
          </cell>
          <cell r="AO153">
            <v>165711</v>
          </cell>
          <cell r="AP153">
            <v>57999</v>
          </cell>
          <cell r="AQ153">
            <v>182163</v>
          </cell>
          <cell r="AR153">
            <v>63757</v>
          </cell>
          <cell r="AS153">
            <v>194550</v>
          </cell>
          <cell r="AT153">
            <v>68093</v>
          </cell>
          <cell r="AU153">
            <v>218596</v>
          </cell>
          <cell r="AV153">
            <v>76509</v>
          </cell>
          <cell r="AW153">
            <v>208196</v>
          </cell>
          <cell r="AX153">
            <v>72869</v>
          </cell>
          <cell r="AY153">
            <v>182163</v>
          </cell>
          <cell r="AZ153">
            <v>63757</v>
          </cell>
        </row>
        <row r="154">
          <cell r="B154" t="str">
            <v>LIMPIADOR INYECTORES</v>
          </cell>
          <cell r="C154">
            <v>166550</v>
          </cell>
          <cell r="D154">
            <v>58293</v>
          </cell>
          <cell r="E154">
            <v>319000</v>
          </cell>
          <cell r="F154">
            <v>260707</v>
          </cell>
          <cell r="G154">
            <v>447.23551712898637</v>
          </cell>
          <cell r="H154">
            <v>58293</v>
          </cell>
          <cell r="I154">
            <v>0</v>
          </cell>
          <cell r="J154">
            <v>0</v>
          </cell>
          <cell r="K154">
            <v>135019</v>
          </cell>
          <cell r="L154">
            <v>47257</v>
          </cell>
          <cell r="M154">
            <v>47257</v>
          </cell>
          <cell r="N154">
            <v>0</v>
          </cell>
          <cell r="O154">
            <v>0</v>
          </cell>
          <cell r="P154">
            <v>229198.25</v>
          </cell>
          <cell r="Q154">
            <v>181941.25</v>
          </cell>
          <cell r="R154">
            <v>385.00380895951923</v>
          </cell>
          <cell r="S154">
            <v>140429</v>
          </cell>
          <cell r="T154">
            <v>49150</v>
          </cell>
          <cell r="U154">
            <v>166340</v>
          </cell>
          <cell r="V154">
            <v>58219</v>
          </cell>
          <cell r="W154">
            <v>156365</v>
          </cell>
          <cell r="X154">
            <v>54728</v>
          </cell>
          <cell r="Y154">
            <v>121000</v>
          </cell>
          <cell r="Z154">
            <v>42350</v>
          </cell>
          <cell r="AA154">
            <v>133100</v>
          </cell>
          <cell r="AB154">
            <v>46585</v>
          </cell>
          <cell r="AC154">
            <v>133100</v>
          </cell>
          <cell r="AD154">
            <v>46585</v>
          </cell>
          <cell r="AE154">
            <v>127885</v>
          </cell>
          <cell r="AF154">
            <v>44760</v>
          </cell>
          <cell r="AG154">
            <v>128253</v>
          </cell>
          <cell r="AH154">
            <v>44889</v>
          </cell>
          <cell r="AI154">
            <v>121000</v>
          </cell>
          <cell r="AJ154">
            <v>42350</v>
          </cell>
          <cell r="AK154">
            <v>127786</v>
          </cell>
          <cell r="AL154">
            <v>44725</v>
          </cell>
          <cell r="AM154">
            <v>179146</v>
          </cell>
          <cell r="AN154">
            <v>62701</v>
          </cell>
          <cell r="AO154">
            <v>164942</v>
          </cell>
          <cell r="AP154">
            <v>57730</v>
          </cell>
          <cell r="AQ154">
            <v>176213</v>
          </cell>
          <cell r="AR154">
            <v>61675</v>
          </cell>
          <cell r="AS154">
            <v>195300</v>
          </cell>
          <cell r="AT154">
            <v>68355</v>
          </cell>
          <cell r="AU154">
            <v>211455</v>
          </cell>
          <cell r="AV154">
            <v>74009</v>
          </cell>
          <cell r="AW154">
            <v>198210</v>
          </cell>
          <cell r="AX154">
            <v>69374</v>
          </cell>
          <cell r="AY154">
            <v>176213</v>
          </cell>
          <cell r="AZ154">
            <v>61675</v>
          </cell>
        </row>
        <row r="155">
          <cell r="B155" t="str">
            <v>LIQUIDO FRENOS</v>
          </cell>
          <cell r="C155">
            <v>154118</v>
          </cell>
          <cell r="D155">
            <v>53941</v>
          </cell>
          <cell r="E155">
            <v>285000</v>
          </cell>
          <cell r="F155">
            <v>231059</v>
          </cell>
          <cell r="G155">
            <v>428.35505459668894</v>
          </cell>
          <cell r="H155">
            <v>53941</v>
          </cell>
          <cell r="I155">
            <v>0</v>
          </cell>
          <cell r="J155">
            <v>0</v>
          </cell>
          <cell r="K155">
            <v>154539</v>
          </cell>
          <cell r="L155">
            <v>54089</v>
          </cell>
          <cell r="M155">
            <v>54089</v>
          </cell>
          <cell r="N155">
            <v>0</v>
          </cell>
          <cell r="O155">
            <v>0</v>
          </cell>
          <cell r="P155">
            <v>209235.25</v>
          </cell>
          <cell r="Q155">
            <v>155146.25</v>
          </cell>
          <cell r="R155">
            <v>286.83512359259737</v>
          </cell>
          <cell r="S155">
            <v>162063</v>
          </cell>
          <cell r="T155">
            <v>56722</v>
          </cell>
          <cell r="U155">
            <v>171633</v>
          </cell>
          <cell r="V155">
            <v>60072</v>
          </cell>
          <cell r="W155">
            <v>162272</v>
          </cell>
          <cell r="X155">
            <v>56795</v>
          </cell>
          <cell r="Y155">
            <v>148685</v>
          </cell>
          <cell r="Z155">
            <v>52040</v>
          </cell>
          <cell r="AA155">
            <v>149600</v>
          </cell>
          <cell r="AB155">
            <v>52360</v>
          </cell>
          <cell r="AC155">
            <v>156890</v>
          </cell>
          <cell r="AD155">
            <v>54912</v>
          </cell>
          <cell r="AE155">
            <v>143719</v>
          </cell>
          <cell r="AF155">
            <v>50302</v>
          </cell>
          <cell r="AG155">
            <v>148742</v>
          </cell>
          <cell r="AH155">
            <v>52060</v>
          </cell>
          <cell r="AI155">
            <v>145585</v>
          </cell>
          <cell r="AJ155">
            <v>50955</v>
          </cell>
          <cell r="AK155">
            <v>151994</v>
          </cell>
          <cell r="AL155">
            <v>53198</v>
          </cell>
          <cell r="AM155">
            <v>165132</v>
          </cell>
          <cell r="AN155">
            <v>57796</v>
          </cell>
          <cell r="AO155">
            <v>152279</v>
          </cell>
          <cell r="AP155">
            <v>53298</v>
          </cell>
          <cell r="AQ155">
            <v>180000</v>
          </cell>
          <cell r="AR155">
            <v>63000</v>
          </cell>
          <cell r="AS155">
            <v>180000</v>
          </cell>
          <cell r="AT155">
            <v>63000</v>
          </cell>
          <cell r="AU155">
            <v>204000</v>
          </cell>
          <cell r="AV155">
            <v>71400</v>
          </cell>
          <cell r="AW155">
            <v>229874</v>
          </cell>
          <cell r="AX155">
            <v>80456</v>
          </cell>
          <cell r="AY155">
            <v>228480</v>
          </cell>
          <cell r="AZ155">
            <v>79968</v>
          </cell>
        </row>
        <row r="156">
          <cell r="B156" t="str">
            <v>MANGUERA ADMISIÓN INTERCOOLER</v>
          </cell>
          <cell r="C156">
            <v>463528</v>
          </cell>
          <cell r="D156">
            <v>162235</v>
          </cell>
          <cell r="E156">
            <v>858500</v>
          </cell>
          <cell r="F156">
            <v>696265</v>
          </cell>
          <cell r="G156">
            <v>429.17064751749007</v>
          </cell>
          <cell r="H156">
            <v>162235</v>
          </cell>
          <cell r="I156">
            <v>0</v>
          </cell>
          <cell r="J156">
            <v>0</v>
          </cell>
          <cell r="K156">
            <v>447700</v>
          </cell>
          <cell r="L156">
            <v>156695</v>
          </cell>
          <cell r="M156">
            <v>156695</v>
          </cell>
          <cell r="N156">
            <v>0</v>
          </cell>
          <cell r="O156">
            <v>0</v>
          </cell>
          <cell r="P156">
            <v>627246.25</v>
          </cell>
          <cell r="Q156">
            <v>470551.25</v>
          </cell>
          <cell r="R156">
            <v>300.29755257027983</v>
          </cell>
          <cell r="S156">
            <v>447700</v>
          </cell>
          <cell r="T156">
            <v>156695</v>
          </cell>
          <cell r="U156">
            <v>375777</v>
          </cell>
          <cell r="V156">
            <v>131522</v>
          </cell>
          <cell r="W156">
            <v>338363</v>
          </cell>
          <cell r="X156">
            <v>118427</v>
          </cell>
          <cell r="Y156">
            <v>407000</v>
          </cell>
          <cell r="Z156">
            <v>142450</v>
          </cell>
          <cell r="AA156">
            <v>447700</v>
          </cell>
          <cell r="AB156">
            <v>156695</v>
          </cell>
          <cell r="AC156">
            <v>447700</v>
          </cell>
          <cell r="AD156">
            <v>156695</v>
          </cell>
          <cell r="AE156">
            <v>430932</v>
          </cell>
          <cell r="AF156">
            <v>150826</v>
          </cell>
          <cell r="AG156">
            <v>407000</v>
          </cell>
          <cell r="AH156">
            <v>142450</v>
          </cell>
          <cell r="AI156">
            <v>407000</v>
          </cell>
          <cell r="AJ156">
            <v>142450</v>
          </cell>
          <cell r="AK156">
            <v>407000</v>
          </cell>
          <cell r="AL156">
            <v>142450</v>
          </cell>
          <cell r="AM156">
            <v>451368</v>
          </cell>
          <cell r="AN156">
            <v>157979</v>
          </cell>
          <cell r="AO156">
            <v>447700</v>
          </cell>
          <cell r="AP156">
            <v>156695</v>
          </cell>
          <cell r="AQ156">
            <v>407000</v>
          </cell>
          <cell r="AR156">
            <v>142450</v>
          </cell>
          <cell r="AS156">
            <v>536550</v>
          </cell>
          <cell r="AT156">
            <v>187793</v>
          </cell>
          <cell r="AU156">
            <v>447700</v>
          </cell>
          <cell r="AV156">
            <v>156695</v>
          </cell>
          <cell r="AW156">
            <v>617452</v>
          </cell>
          <cell r="AX156">
            <v>216108</v>
          </cell>
          <cell r="AY156">
            <v>407000</v>
          </cell>
          <cell r="AZ156">
            <v>142450</v>
          </cell>
        </row>
        <row r="157">
          <cell r="B157" t="str">
            <v>MANGUERA BOOSTER FRENO</v>
          </cell>
          <cell r="C157">
            <v>1022805</v>
          </cell>
          <cell r="D157">
            <v>357982</v>
          </cell>
          <cell r="E157">
            <v>1931500</v>
          </cell>
          <cell r="F157">
            <v>1573518</v>
          </cell>
          <cell r="G157">
            <v>439.55226799112808</v>
          </cell>
          <cell r="H157">
            <v>357982</v>
          </cell>
          <cell r="I157">
            <v>0</v>
          </cell>
          <cell r="J157">
            <v>0</v>
          </cell>
          <cell r="K157">
            <v>924000</v>
          </cell>
          <cell r="L157">
            <v>323400</v>
          </cell>
          <cell r="M157">
            <v>323400</v>
          </cell>
          <cell r="N157">
            <v>0</v>
          </cell>
          <cell r="O157">
            <v>0</v>
          </cell>
          <cell r="P157">
            <v>1387620.5</v>
          </cell>
          <cell r="Q157">
            <v>1064220.5</v>
          </cell>
          <cell r="R157">
            <v>329.07251082251082</v>
          </cell>
          <cell r="S157">
            <v>924000</v>
          </cell>
          <cell r="T157">
            <v>323400</v>
          </cell>
          <cell r="U157">
            <v>1029836</v>
          </cell>
          <cell r="V157">
            <v>360443</v>
          </cell>
          <cell r="W157">
            <v>965582</v>
          </cell>
          <cell r="X157">
            <v>337954</v>
          </cell>
          <cell r="Y157">
            <v>840000</v>
          </cell>
          <cell r="Z157">
            <v>294000</v>
          </cell>
          <cell r="AA157">
            <v>924000</v>
          </cell>
          <cell r="AB157">
            <v>323400</v>
          </cell>
          <cell r="AC157">
            <v>924000</v>
          </cell>
          <cell r="AD157">
            <v>323400</v>
          </cell>
          <cell r="AE157">
            <v>890112</v>
          </cell>
          <cell r="AF157">
            <v>311539</v>
          </cell>
          <cell r="AG157">
            <v>840000</v>
          </cell>
          <cell r="AH157">
            <v>294000</v>
          </cell>
          <cell r="AI157">
            <v>840000</v>
          </cell>
          <cell r="AJ157">
            <v>294000</v>
          </cell>
          <cell r="AK157">
            <v>855103</v>
          </cell>
          <cell r="AL157">
            <v>299286</v>
          </cell>
          <cell r="AM157">
            <v>977513</v>
          </cell>
          <cell r="AN157">
            <v>342130</v>
          </cell>
          <cell r="AO157">
            <v>965206</v>
          </cell>
          <cell r="AP157">
            <v>337822</v>
          </cell>
          <cell r="AQ157">
            <v>1043976</v>
          </cell>
          <cell r="AR157">
            <v>365392</v>
          </cell>
          <cell r="AS157">
            <v>1170600</v>
          </cell>
          <cell r="AT157">
            <v>409710</v>
          </cell>
          <cell r="AU157">
            <v>1252771</v>
          </cell>
          <cell r="AV157">
            <v>438470</v>
          </cell>
          <cell r="AW157">
            <v>1257558</v>
          </cell>
          <cell r="AX157">
            <v>440145</v>
          </cell>
          <cell r="AY157">
            <v>1043976</v>
          </cell>
          <cell r="AZ157">
            <v>365392</v>
          </cell>
        </row>
        <row r="158">
          <cell r="B158" t="str">
            <v>MANGUERA ENTRADA INTERCOOLER</v>
          </cell>
          <cell r="C158">
            <v>990846</v>
          </cell>
          <cell r="D158">
            <v>346796</v>
          </cell>
          <cell r="E158">
            <v>1895100</v>
          </cell>
          <cell r="F158">
            <v>1548304</v>
          </cell>
          <cell r="G158">
            <v>446.4595900760101</v>
          </cell>
          <cell r="H158">
            <v>346796</v>
          </cell>
          <cell r="I158">
            <v>0</v>
          </cell>
          <cell r="J158">
            <v>0</v>
          </cell>
          <cell r="K158">
            <v>844918</v>
          </cell>
          <cell r="L158">
            <v>295721</v>
          </cell>
          <cell r="M158">
            <v>295721</v>
          </cell>
          <cell r="N158">
            <v>0</v>
          </cell>
          <cell r="O158">
            <v>0</v>
          </cell>
          <cell r="P158">
            <v>1366161.5</v>
          </cell>
          <cell r="Q158">
            <v>1070440.5</v>
          </cell>
          <cell r="R158">
            <v>361.97649135502718</v>
          </cell>
          <cell r="S158">
            <v>840400</v>
          </cell>
          <cell r="T158">
            <v>294140</v>
          </cell>
          <cell r="U158">
            <v>775083</v>
          </cell>
          <cell r="V158">
            <v>271279</v>
          </cell>
          <cell r="W158">
            <v>697517</v>
          </cell>
          <cell r="X158">
            <v>244131</v>
          </cell>
          <cell r="Y158">
            <v>764000</v>
          </cell>
          <cell r="Z158">
            <v>267400</v>
          </cell>
          <cell r="AA158">
            <v>840400</v>
          </cell>
          <cell r="AB158">
            <v>294140</v>
          </cell>
          <cell r="AC158">
            <v>840400</v>
          </cell>
          <cell r="AD158">
            <v>294140</v>
          </cell>
          <cell r="AE158">
            <v>809673</v>
          </cell>
          <cell r="AF158">
            <v>283386</v>
          </cell>
          <cell r="AG158">
            <v>806685</v>
          </cell>
          <cell r="AH158">
            <v>282340</v>
          </cell>
          <cell r="AI158">
            <v>764000</v>
          </cell>
          <cell r="AJ158">
            <v>267400</v>
          </cell>
          <cell r="AK158">
            <v>834708</v>
          </cell>
          <cell r="AL158">
            <v>292148</v>
          </cell>
          <cell r="AM158">
            <v>913287</v>
          </cell>
          <cell r="AN158">
            <v>319650</v>
          </cell>
          <cell r="AO158">
            <v>1018267</v>
          </cell>
          <cell r="AP158">
            <v>356393</v>
          </cell>
          <cell r="AQ158">
            <v>764000</v>
          </cell>
          <cell r="AR158">
            <v>267400</v>
          </cell>
          <cell r="AS158">
            <v>1172250</v>
          </cell>
          <cell r="AT158">
            <v>410288</v>
          </cell>
          <cell r="AU158">
            <v>840400</v>
          </cell>
          <cell r="AV158">
            <v>294140</v>
          </cell>
          <cell r="AW158">
            <v>1246695</v>
          </cell>
          <cell r="AX158">
            <v>436343</v>
          </cell>
          <cell r="AY158">
            <v>764000</v>
          </cell>
          <cell r="AZ158">
            <v>267400</v>
          </cell>
        </row>
        <row r="159">
          <cell r="B159" t="str">
            <v>MANGUERA FRENO DELANTERO</v>
          </cell>
          <cell r="C159">
            <v>860968</v>
          </cell>
          <cell r="D159">
            <v>301339</v>
          </cell>
          <cell r="E159">
            <v>1639000</v>
          </cell>
          <cell r="F159">
            <v>1337661</v>
          </cell>
          <cell r="G159">
            <v>443.90570088836824</v>
          </cell>
          <cell r="H159">
            <v>301339</v>
          </cell>
          <cell r="I159">
            <v>0</v>
          </cell>
          <cell r="J159">
            <v>0</v>
          </cell>
          <cell r="K159">
            <v>754932</v>
          </cell>
          <cell r="L159">
            <v>264226</v>
          </cell>
          <cell r="M159">
            <v>264226</v>
          </cell>
          <cell r="N159">
            <v>0</v>
          </cell>
          <cell r="O159">
            <v>0</v>
          </cell>
          <cell r="P159">
            <v>1192147.25</v>
          </cell>
          <cell r="Q159">
            <v>927921.25</v>
          </cell>
          <cell r="R159">
            <v>351.18468659405204</v>
          </cell>
          <cell r="S159">
            <v>744486</v>
          </cell>
          <cell r="T159">
            <v>260570</v>
          </cell>
          <cell r="U159">
            <v>890354</v>
          </cell>
          <cell r="V159">
            <v>311624</v>
          </cell>
          <cell r="W159">
            <v>836404</v>
          </cell>
          <cell r="X159">
            <v>292741</v>
          </cell>
          <cell r="Y159">
            <v>670000</v>
          </cell>
          <cell r="Z159">
            <v>234500</v>
          </cell>
          <cell r="AA159">
            <v>737000</v>
          </cell>
          <cell r="AB159">
            <v>257950</v>
          </cell>
          <cell r="AC159">
            <v>737000</v>
          </cell>
          <cell r="AD159">
            <v>257950</v>
          </cell>
          <cell r="AE159">
            <v>709552</v>
          </cell>
          <cell r="AF159">
            <v>248343</v>
          </cell>
          <cell r="AG159">
            <v>723232</v>
          </cell>
          <cell r="AH159">
            <v>253131</v>
          </cell>
          <cell r="AI159">
            <v>686527</v>
          </cell>
          <cell r="AJ159">
            <v>240284</v>
          </cell>
          <cell r="AK159">
            <v>740282</v>
          </cell>
          <cell r="AL159">
            <v>259099</v>
          </cell>
          <cell r="AM159">
            <v>798414</v>
          </cell>
          <cell r="AN159">
            <v>279445</v>
          </cell>
          <cell r="AO159">
            <v>863773</v>
          </cell>
          <cell r="AP159">
            <v>302321</v>
          </cell>
          <cell r="AQ159">
            <v>927609</v>
          </cell>
          <cell r="AR159">
            <v>324663</v>
          </cell>
          <cell r="AS159">
            <v>1035150</v>
          </cell>
          <cell r="AT159">
            <v>362303</v>
          </cell>
          <cell r="AU159">
            <v>1113131</v>
          </cell>
          <cell r="AV159">
            <v>389596</v>
          </cell>
          <cell r="AW159">
            <v>1117723</v>
          </cell>
          <cell r="AX159">
            <v>391203</v>
          </cell>
          <cell r="AY159">
            <v>927609</v>
          </cell>
          <cell r="AZ159">
            <v>324663</v>
          </cell>
        </row>
        <row r="160">
          <cell r="B160" t="str">
            <v>MANGUERA RADIADOR INFERIOR</v>
          </cell>
          <cell r="C160">
            <v>458195</v>
          </cell>
          <cell r="D160">
            <v>160368</v>
          </cell>
          <cell r="E160">
            <v>854900</v>
          </cell>
          <cell r="F160">
            <v>694532</v>
          </cell>
          <cell r="G160">
            <v>433.08640127706275</v>
          </cell>
          <cell r="H160">
            <v>160368</v>
          </cell>
          <cell r="I160">
            <v>0</v>
          </cell>
          <cell r="J160">
            <v>0</v>
          </cell>
          <cell r="K160">
            <v>398237</v>
          </cell>
          <cell r="L160">
            <v>139383</v>
          </cell>
          <cell r="M160">
            <v>139383</v>
          </cell>
          <cell r="N160">
            <v>0</v>
          </cell>
          <cell r="O160">
            <v>0</v>
          </cell>
          <cell r="P160">
            <v>623192</v>
          </cell>
          <cell r="Q160">
            <v>483809</v>
          </cell>
          <cell r="R160">
            <v>347.10760996678215</v>
          </cell>
          <cell r="S160">
            <v>379500</v>
          </cell>
          <cell r="T160">
            <v>132825</v>
          </cell>
          <cell r="U160">
            <v>455291</v>
          </cell>
          <cell r="V160">
            <v>159352</v>
          </cell>
          <cell r="W160">
            <v>427197</v>
          </cell>
          <cell r="X160">
            <v>149519</v>
          </cell>
          <cell r="Y160">
            <v>345000</v>
          </cell>
          <cell r="Z160">
            <v>120750</v>
          </cell>
          <cell r="AA160">
            <v>379500</v>
          </cell>
          <cell r="AB160">
            <v>132825</v>
          </cell>
          <cell r="AC160">
            <v>379500</v>
          </cell>
          <cell r="AD160">
            <v>132825</v>
          </cell>
          <cell r="AE160">
            <v>365148</v>
          </cell>
          <cell r="AF160">
            <v>127802</v>
          </cell>
          <cell r="AG160">
            <v>359121</v>
          </cell>
          <cell r="AH160">
            <v>125692</v>
          </cell>
          <cell r="AI160">
            <v>345000</v>
          </cell>
          <cell r="AJ160">
            <v>120750</v>
          </cell>
          <cell r="AK160">
            <v>363425</v>
          </cell>
          <cell r="AL160">
            <v>127199</v>
          </cell>
          <cell r="AM160">
            <v>418934</v>
          </cell>
          <cell r="AN160">
            <v>146627</v>
          </cell>
          <cell r="AO160">
            <v>455556</v>
          </cell>
          <cell r="AP160">
            <v>159445</v>
          </cell>
          <cell r="AQ160">
            <v>461075</v>
          </cell>
          <cell r="AR160">
            <v>161376</v>
          </cell>
          <cell r="AS160">
            <v>534300</v>
          </cell>
          <cell r="AT160">
            <v>187005</v>
          </cell>
          <cell r="AU160">
            <v>553289</v>
          </cell>
          <cell r="AV160">
            <v>193651</v>
          </cell>
          <cell r="AW160">
            <v>555006</v>
          </cell>
          <cell r="AX160">
            <v>194252</v>
          </cell>
          <cell r="AY160">
            <v>461075</v>
          </cell>
          <cell r="AZ160">
            <v>161376</v>
          </cell>
        </row>
        <row r="161">
          <cell r="B161" t="str">
            <v>MANGUERA RADIADOR SUPERIOR</v>
          </cell>
          <cell r="C161">
            <v>446585</v>
          </cell>
          <cell r="D161">
            <v>156305</v>
          </cell>
          <cell r="E161">
            <v>837600</v>
          </cell>
          <cell r="F161">
            <v>681295</v>
          </cell>
          <cell r="G161">
            <v>435.87537186910208</v>
          </cell>
          <cell r="H161">
            <v>156305</v>
          </cell>
          <cell r="I161">
            <v>0</v>
          </cell>
          <cell r="J161">
            <v>0</v>
          </cell>
          <cell r="K161">
            <v>367400</v>
          </cell>
          <cell r="L161">
            <v>128590</v>
          </cell>
          <cell r="M161">
            <v>128590</v>
          </cell>
          <cell r="N161">
            <v>0</v>
          </cell>
          <cell r="O161">
            <v>0</v>
          </cell>
          <cell r="P161">
            <v>607351.25</v>
          </cell>
          <cell r="Q161">
            <v>478761.25</v>
          </cell>
          <cell r="R161">
            <v>372.31608212147137</v>
          </cell>
          <cell r="S161">
            <v>408330</v>
          </cell>
          <cell r="T161">
            <v>142916</v>
          </cell>
          <cell r="U161">
            <v>450900</v>
          </cell>
          <cell r="V161">
            <v>157815</v>
          </cell>
          <cell r="W161">
            <v>424342</v>
          </cell>
          <cell r="X161">
            <v>148520</v>
          </cell>
          <cell r="Y161">
            <v>334000</v>
          </cell>
          <cell r="Z161">
            <v>116900</v>
          </cell>
          <cell r="AA161">
            <v>367400</v>
          </cell>
          <cell r="AB161">
            <v>128590</v>
          </cell>
          <cell r="AC161">
            <v>367400</v>
          </cell>
          <cell r="AD161">
            <v>128590</v>
          </cell>
          <cell r="AE161">
            <v>353272</v>
          </cell>
          <cell r="AF161">
            <v>123645</v>
          </cell>
          <cell r="AG161">
            <v>349224</v>
          </cell>
          <cell r="AH161">
            <v>122228</v>
          </cell>
          <cell r="AI161">
            <v>336370</v>
          </cell>
          <cell r="AJ161">
            <v>117730</v>
          </cell>
          <cell r="AK161">
            <v>343371</v>
          </cell>
          <cell r="AL161">
            <v>120180</v>
          </cell>
          <cell r="AM161">
            <v>421568</v>
          </cell>
          <cell r="AN161">
            <v>147549</v>
          </cell>
          <cell r="AO161">
            <v>429696</v>
          </cell>
          <cell r="AP161">
            <v>150394</v>
          </cell>
          <cell r="AQ161">
            <v>481058</v>
          </cell>
          <cell r="AR161">
            <v>168370</v>
          </cell>
          <cell r="AS161">
            <v>518100</v>
          </cell>
          <cell r="AT161">
            <v>181335</v>
          </cell>
          <cell r="AU161">
            <v>577269</v>
          </cell>
          <cell r="AV161">
            <v>202044</v>
          </cell>
          <cell r="AW161">
            <v>539709</v>
          </cell>
          <cell r="AX161">
            <v>188898</v>
          </cell>
          <cell r="AY161">
            <v>481058</v>
          </cell>
          <cell r="AZ161">
            <v>168370</v>
          </cell>
        </row>
        <row r="162">
          <cell r="B162" t="str">
            <v>MANIJA PUERTA EXTERNA</v>
          </cell>
          <cell r="C162">
            <v>966528</v>
          </cell>
          <cell r="D162">
            <v>338285</v>
          </cell>
          <cell r="E162">
            <v>1964400</v>
          </cell>
          <cell r="F162">
            <v>1626115</v>
          </cell>
          <cell r="G162">
            <v>480.69379369466577</v>
          </cell>
          <cell r="H162">
            <v>338285</v>
          </cell>
          <cell r="I162">
            <v>0</v>
          </cell>
          <cell r="J162">
            <v>0</v>
          </cell>
          <cell r="K162">
            <v>1001621</v>
          </cell>
          <cell r="L162">
            <v>350567</v>
          </cell>
          <cell r="M162">
            <v>350567</v>
          </cell>
          <cell r="N162">
            <v>0</v>
          </cell>
          <cell r="O162">
            <v>0</v>
          </cell>
          <cell r="P162">
            <v>1386296.25</v>
          </cell>
          <cell r="Q162">
            <v>1035729.25</v>
          </cell>
          <cell r="R162">
            <v>295.44402353900966</v>
          </cell>
          <cell r="S162">
            <v>727757</v>
          </cell>
          <cell r="T162">
            <v>254715</v>
          </cell>
          <cell r="U162">
            <v>905968</v>
          </cell>
          <cell r="V162">
            <v>317089</v>
          </cell>
          <cell r="W162">
            <v>848622</v>
          </cell>
          <cell r="X162">
            <v>297018</v>
          </cell>
          <cell r="Y162">
            <v>588892</v>
          </cell>
          <cell r="Z162">
            <v>206112</v>
          </cell>
          <cell r="AA162">
            <v>868182</v>
          </cell>
          <cell r="AB162">
            <v>303864</v>
          </cell>
          <cell r="AC162">
            <v>611990</v>
          </cell>
          <cell r="AD162">
            <v>214197</v>
          </cell>
          <cell r="AE162">
            <v>567163</v>
          </cell>
          <cell r="AF162">
            <v>198507</v>
          </cell>
          <cell r="AG162">
            <v>948429</v>
          </cell>
          <cell r="AH162">
            <v>331950</v>
          </cell>
          <cell r="AI162">
            <v>633585</v>
          </cell>
          <cell r="AJ162">
            <v>221755</v>
          </cell>
          <cell r="AK162">
            <v>624852</v>
          </cell>
          <cell r="AL162">
            <v>218698</v>
          </cell>
          <cell r="AM162">
            <v>922204</v>
          </cell>
          <cell r="AN162">
            <v>322771</v>
          </cell>
          <cell r="AO162">
            <v>930041</v>
          </cell>
          <cell r="AP162">
            <v>325514</v>
          </cell>
          <cell r="AQ162">
            <v>891248</v>
          </cell>
          <cell r="AR162">
            <v>311937</v>
          </cell>
          <cell r="AS162">
            <v>1202700</v>
          </cell>
          <cell r="AT162">
            <v>420945</v>
          </cell>
          <cell r="AU162">
            <v>1069497</v>
          </cell>
          <cell r="AV162">
            <v>374324</v>
          </cell>
          <cell r="AW162">
            <v>1465754</v>
          </cell>
          <cell r="AX162">
            <v>513014</v>
          </cell>
          <cell r="AY162">
            <v>891248</v>
          </cell>
          <cell r="AZ162">
            <v>311937</v>
          </cell>
        </row>
        <row r="163">
          <cell r="B163" t="str">
            <v>MANIJA PUERTA INTERNA</v>
          </cell>
          <cell r="C163">
            <v>920684</v>
          </cell>
          <cell r="D163">
            <v>322239</v>
          </cell>
          <cell r="E163">
            <v>1828500</v>
          </cell>
          <cell r="F163">
            <v>1506261</v>
          </cell>
          <cell r="G163">
            <v>467.43597143734928</v>
          </cell>
          <cell r="H163">
            <v>322239</v>
          </cell>
          <cell r="I163">
            <v>0</v>
          </cell>
          <cell r="J163">
            <v>0</v>
          </cell>
          <cell r="K163">
            <v>965569</v>
          </cell>
          <cell r="L163">
            <v>337949</v>
          </cell>
          <cell r="M163">
            <v>337949</v>
          </cell>
          <cell r="N163">
            <v>0</v>
          </cell>
          <cell r="O163">
            <v>0</v>
          </cell>
          <cell r="P163">
            <v>1313622.25</v>
          </cell>
          <cell r="Q163">
            <v>975673.25</v>
          </cell>
          <cell r="R163">
            <v>288.70428674149059</v>
          </cell>
          <cell r="S163">
            <v>662156</v>
          </cell>
          <cell r="T163">
            <v>231755</v>
          </cell>
          <cell r="U163">
            <v>861505</v>
          </cell>
          <cell r="V163">
            <v>301527</v>
          </cell>
          <cell r="W163">
            <v>806191</v>
          </cell>
          <cell r="X163">
            <v>282167</v>
          </cell>
          <cell r="Y163">
            <v>535774</v>
          </cell>
          <cell r="Z163">
            <v>187521</v>
          </cell>
          <cell r="AA163">
            <v>844635</v>
          </cell>
          <cell r="AB163">
            <v>295622</v>
          </cell>
          <cell r="AC163">
            <v>584277</v>
          </cell>
          <cell r="AD163">
            <v>204497</v>
          </cell>
          <cell r="AE163">
            <v>538588</v>
          </cell>
          <cell r="AF163">
            <v>188506</v>
          </cell>
          <cell r="AG163">
            <v>937091</v>
          </cell>
          <cell r="AH163">
            <v>327982</v>
          </cell>
          <cell r="AI163">
            <v>590915</v>
          </cell>
          <cell r="AJ163">
            <v>206820</v>
          </cell>
          <cell r="AK163">
            <v>586794</v>
          </cell>
          <cell r="AL163">
            <v>205378</v>
          </cell>
          <cell r="AM163">
            <v>854920</v>
          </cell>
          <cell r="AN163">
            <v>299222</v>
          </cell>
          <cell r="AO163">
            <v>936134</v>
          </cell>
          <cell r="AP163">
            <v>327647</v>
          </cell>
          <cell r="AQ163">
            <v>850889</v>
          </cell>
          <cell r="AR163">
            <v>297811</v>
          </cell>
          <cell r="AS163">
            <v>1154850</v>
          </cell>
          <cell r="AT163">
            <v>404198</v>
          </cell>
          <cell r="AU163">
            <v>1021066</v>
          </cell>
          <cell r="AV163">
            <v>357373</v>
          </cell>
          <cell r="AW163">
            <v>1448232</v>
          </cell>
          <cell r="AX163">
            <v>506881</v>
          </cell>
          <cell r="AY163">
            <v>850889</v>
          </cell>
          <cell r="AZ163">
            <v>297811</v>
          </cell>
        </row>
        <row r="164">
          <cell r="B164" t="str">
            <v>MOTOR ARRANQUE</v>
          </cell>
          <cell r="C164">
            <v>2706000</v>
          </cell>
          <cell r="D164">
            <v>947100</v>
          </cell>
          <cell r="E164">
            <v>3545400</v>
          </cell>
          <cell r="F164">
            <v>2598300</v>
          </cell>
          <cell r="G164">
            <v>274.3427304402914</v>
          </cell>
          <cell r="H164">
            <v>947100</v>
          </cell>
          <cell r="I164">
            <v>0</v>
          </cell>
          <cell r="J164">
            <v>0</v>
          </cell>
          <cell r="K164">
            <v>2706000</v>
          </cell>
          <cell r="L164">
            <v>947100</v>
          </cell>
          <cell r="M164">
            <v>947100</v>
          </cell>
          <cell r="N164">
            <v>0</v>
          </cell>
          <cell r="O164">
            <v>0</v>
          </cell>
          <cell r="P164">
            <v>2932062.5</v>
          </cell>
          <cell r="Q164">
            <v>1984962.5</v>
          </cell>
          <cell r="R164">
            <v>209.58320135149404</v>
          </cell>
          <cell r="S164">
            <v>2706000</v>
          </cell>
          <cell r="T164">
            <v>947100</v>
          </cell>
          <cell r="U164">
            <v>2515423</v>
          </cell>
          <cell r="V164">
            <v>880398</v>
          </cell>
          <cell r="W164">
            <v>2378441</v>
          </cell>
          <cell r="X164">
            <v>832454</v>
          </cell>
          <cell r="Y164">
            <v>2460000</v>
          </cell>
          <cell r="Z164">
            <v>861000</v>
          </cell>
          <cell r="AA164">
            <v>2706000</v>
          </cell>
          <cell r="AB164">
            <v>947100</v>
          </cell>
          <cell r="AC164">
            <v>2706000</v>
          </cell>
          <cell r="AD164">
            <v>947100</v>
          </cell>
          <cell r="AE164">
            <v>2564790</v>
          </cell>
          <cell r="AF164">
            <v>897677</v>
          </cell>
          <cell r="AG164">
            <v>2700304</v>
          </cell>
          <cell r="AH164">
            <v>945106</v>
          </cell>
          <cell r="AI164">
            <v>2460000</v>
          </cell>
          <cell r="AJ164">
            <v>861000</v>
          </cell>
          <cell r="AK164">
            <v>2460000</v>
          </cell>
          <cell r="AL164">
            <v>861000</v>
          </cell>
          <cell r="AM164">
            <v>2706000</v>
          </cell>
          <cell r="AN164">
            <v>947100</v>
          </cell>
          <cell r="AO164">
            <v>2706000</v>
          </cell>
          <cell r="AP164">
            <v>947100</v>
          </cell>
          <cell r="AQ164">
            <v>2460000</v>
          </cell>
          <cell r="AR164">
            <v>861000</v>
          </cell>
          <cell r="AS164">
            <v>2460000</v>
          </cell>
          <cell r="AT164">
            <v>861000</v>
          </cell>
          <cell r="AU164">
            <v>2706000</v>
          </cell>
          <cell r="AV164">
            <v>947100</v>
          </cell>
          <cell r="AW164">
            <v>3394575</v>
          </cell>
          <cell r="AX164">
            <v>1188101</v>
          </cell>
          <cell r="AY164">
            <v>2594750</v>
          </cell>
          <cell r="AZ164">
            <v>908163</v>
          </cell>
        </row>
        <row r="165">
          <cell r="B165" t="str">
            <v>MOTOR ELEVAVIDRIOS</v>
          </cell>
          <cell r="C165">
            <v>992059</v>
          </cell>
          <cell r="D165">
            <v>347221</v>
          </cell>
          <cell r="E165">
            <v>1850100</v>
          </cell>
          <cell r="F165">
            <v>1502879</v>
          </cell>
          <cell r="G165">
            <v>432.83067556397793</v>
          </cell>
          <cell r="H165">
            <v>347221</v>
          </cell>
          <cell r="I165">
            <v>0</v>
          </cell>
          <cell r="J165">
            <v>0</v>
          </cell>
          <cell r="K165">
            <v>562264</v>
          </cell>
          <cell r="L165">
            <v>196792</v>
          </cell>
          <cell r="M165">
            <v>196792</v>
          </cell>
          <cell r="N165">
            <v>0</v>
          </cell>
          <cell r="O165">
            <v>0</v>
          </cell>
          <cell r="P165">
            <v>1369580.25</v>
          </cell>
          <cell r="Q165">
            <v>1172788.25</v>
          </cell>
          <cell r="R165">
            <v>595.95321456156751</v>
          </cell>
          <cell r="S165">
            <v>558747</v>
          </cell>
          <cell r="T165">
            <v>195561</v>
          </cell>
          <cell r="U165">
            <v>837925</v>
          </cell>
          <cell r="V165">
            <v>293274</v>
          </cell>
          <cell r="W165">
            <v>781333</v>
          </cell>
          <cell r="X165">
            <v>273467</v>
          </cell>
          <cell r="Y165">
            <v>441362</v>
          </cell>
          <cell r="Z165">
            <v>154477</v>
          </cell>
          <cell r="AA165">
            <v>971033</v>
          </cell>
          <cell r="AB165">
            <v>339862</v>
          </cell>
          <cell r="AC165">
            <v>481800</v>
          </cell>
          <cell r="AD165">
            <v>168630</v>
          </cell>
          <cell r="AE165">
            <v>463419</v>
          </cell>
          <cell r="AF165">
            <v>162197</v>
          </cell>
          <cell r="AG165">
            <v>529240</v>
          </cell>
          <cell r="AH165">
            <v>185234</v>
          </cell>
          <cell r="AI165">
            <v>438000</v>
          </cell>
          <cell r="AJ165">
            <v>153300</v>
          </cell>
          <cell r="AK165">
            <v>546920</v>
          </cell>
          <cell r="AL165">
            <v>191422</v>
          </cell>
          <cell r="AM165">
            <v>1010994</v>
          </cell>
          <cell r="AN165">
            <v>353848</v>
          </cell>
          <cell r="AO165">
            <v>1100613</v>
          </cell>
          <cell r="AP165">
            <v>385215</v>
          </cell>
          <cell r="AQ165">
            <v>680238</v>
          </cell>
          <cell r="AR165">
            <v>238083</v>
          </cell>
          <cell r="AS165">
            <v>1206600</v>
          </cell>
          <cell r="AT165">
            <v>422310</v>
          </cell>
          <cell r="AU165">
            <v>816286</v>
          </cell>
          <cell r="AV165">
            <v>285700</v>
          </cell>
          <cell r="AW165">
            <v>817916</v>
          </cell>
          <cell r="AX165">
            <v>286271</v>
          </cell>
          <cell r="AY165">
            <v>680238</v>
          </cell>
          <cell r="AZ165">
            <v>238083</v>
          </cell>
        </row>
        <row r="166">
          <cell r="B166" t="str">
            <v>MOTOR LIMPIABRISA</v>
          </cell>
          <cell r="C166">
            <v>492856</v>
          </cell>
          <cell r="D166">
            <v>172500</v>
          </cell>
          <cell r="E166">
            <v>965500</v>
          </cell>
          <cell r="F166">
            <v>793000</v>
          </cell>
          <cell r="G166">
            <v>459.71014492753619</v>
          </cell>
          <cell r="H166">
            <v>172500</v>
          </cell>
          <cell r="I166">
            <v>0</v>
          </cell>
          <cell r="J166">
            <v>0</v>
          </cell>
          <cell r="K166">
            <v>460416</v>
          </cell>
          <cell r="L166">
            <v>161146</v>
          </cell>
          <cell r="M166">
            <v>161146</v>
          </cell>
          <cell r="N166">
            <v>0</v>
          </cell>
          <cell r="O166">
            <v>0</v>
          </cell>
          <cell r="P166">
            <v>688562.5</v>
          </cell>
          <cell r="Q166">
            <v>527416.5</v>
          </cell>
          <cell r="R166">
            <v>327.2910900673923</v>
          </cell>
          <cell r="S166">
            <v>379500</v>
          </cell>
          <cell r="T166">
            <v>132825</v>
          </cell>
          <cell r="U166">
            <v>471746</v>
          </cell>
          <cell r="V166">
            <v>165111</v>
          </cell>
          <cell r="W166">
            <v>440602</v>
          </cell>
          <cell r="X166">
            <v>154211</v>
          </cell>
          <cell r="Y166">
            <v>345000</v>
          </cell>
          <cell r="Z166">
            <v>120750</v>
          </cell>
          <cell r="AA166">
            <v>507546</v>
          </cell>
          <cell r="AB166">
            <v>177641</v>
          </cell>
          <cell r="AC166">
            <v>379500</v>
          </cell>
          <cell r="AD166">
            <v>132825</v>
          </cell>
          <cell r="AE166">
            <v>365385</v>
          </cell>
          <cell r="AF166">
            <v>127885</v>
          </cell>
          <cell r="AG166">
            <v>429353</v>
          </cell>
          <cell r="AH166">
            <v>150274</v>
          </cell>
          <cell r="AI166">
            <v>345000</v>
          </cell>
          <cell r="AJ166">
            <v>120750</v>
          </cell>
          <cell r="AK166">
            <v>433363</v>
          </cell>
          <cell r="AL166">
            <v>151677</v>
          </cell>
          <cell r="AM166">
            <v>500801</v>
          </cell>
          <cell r="AN166">
            <v>175280</v>
          </cell>
          <cell r="AO166">
            <v>588966</v>
          </cell>
          <cell r="AP166">
            <v>206138</v>
          </cell>
          <cell r="AQ166">
            <v>417198</v>
          </cell>
          <cell r="AR166">
            <v>146019</v>
          </cell>
          <cell r="AS166">
            <v>591150</v>
          </cell>
          <cell r="AT166">
            <v>206903</v>
          </cell>
          <cell r="AU166">
            <v>500638</v>
          </cell>
          <cell r="AV166">
            <v>175223</v>
          </cell>
          <cell r="AW166">
            <v>663546</v>
          </cell>
          <cell r="AX166">
            <v>232241</v>
          </cell>
          <cell r="AY166">
            <v>417198</v>
          </cell>
          <cell r="AZ166">
            <v>146019</v>
          </cell>
        </row>
        <row r="167">
          <cell r="B167" t="str">
            <v>MOTOVENTILADOR AIRE ACONDICIONADO</v>
          </cell>
          <cell r="C167">
            <v>3408804</v>
          </cell>
          <cell r="D167">
            <v>1193081</v>
          </cell>
          <cell r="E167">
            <v>6463300</v>
          </cell>
          <cell r="F167">
            <v>5270219</v>
          </cell>
          <cell r="G167">
            <v>441.73186900135033</v>
          </cell>
          <cell r="H167">
            <v>1193081</v>
          </cell>
          <cell r="I167">
            <v>0</v>
          </cell>
          <cell r="J167">
            <v>0</v>
          </cell>
          <cell r="K167">
            <v>2242719</v>
          </cell>
          <cell r="L167">
            <v>784952</v>
          </cell>
          <cell r="M167">
            <v>784952</v>
          </cell>
          <cell r="N167">
            <v>0</v>
          </cell>
          <cell r="O167">
            <v>0</v>
          </cell>
          <cell r="P167">
            <v>4705970.25</v>
          </cell>
          <cell r="Q167">
            <v>3921018.25</v>
          </cell>
          <cell r="R167">
            <v>499.52331480141464</v>
          </cell>
          <cell r="S167">
            <v>1926100</v>
          </cell>
          <cell r="T167">
            <v>674135</v>
          </cell>
          <cell r="U167">
            <v>2642931</v>
          </cell>
          <cell r="V167">
            <v>925026</v>
          </cell>
          <cell r="W167">
            <v>2422359</v>
          </cell>
          <cell r="X167">
            <v>847826</v>
          </cell>
          <cell r="Y167">
            <v>1751000</v>
          </cell>
          <cell r="Z167">
            <v>612850</v>
          </cell>
          <cell r="AA167">
            <v>3120842</v>
          </cell>
          <cell r="AB167">
            <v>1092295</v>
          </cell>
          <cell r="AC167">
            <v>1926100</v>
          </cell>
          <cell r="AD167">
            <v>674135</v>
          </cell>
          <cell r="AE167">
            <v>1855487</v>
          </cell>
          <cell r="AF167">
            <v>649420</v>
          </cell>
          <cell r="AG167">
            <v>2078690</v>
          </cell>
          <cell r="AH167">
            <v>727542</v>
          </cell>
          <cell r="AI167">
            <v>1751000</v>
          </cell>
          <cell r="AJ167">
            <v>612850</v>
          </cell>
          <cell r="AK167">
            <v>2251294</v>
          </cell>
          <cell r="AL167">
            <v>787953</v>
          </cell>
          <cell r="AM167">
            <v>3335592</v>
          </cell>
          <cell r="AN167">
            <v>1167457</v>
          </cell>
          <cell r="AO167">
            <v>3880060</v>
          </cell>
          <cell r="AP167">
            <v>1358021</v>
          </cell>
          <cell r="AQ167">
            <v>1751000</v>
          </cell>
          <cell r="AR167">
            <v>612850</v>
          </cell>
          <cell r="AS167">
            <v>4082100</v>
          </cell>
          <cell r="AT167">
            <v>1428735</v>
          </cell>
          <cell r="AU167">
            <v>1926100</v>
          </cell>
          <cell r="AV167">
            <v>674135</v>
          </cell>
          <cell r="AW167">
            <v>3212521</v>
          </cell>
          <cell r="AX167">
            <v>1124382</v>
          </cell>
          <cell r="AY167">
            <v>1751000</v>
          </cell>
          <cell r="AZ167">
            <v>612850</v>
          </cell>
        </row>
        <row r="168">
          <cell r="B168" t="str">
            <v xml:space="preserve">MULTIPLE ADMISION MOTOR     </v>
          </cell>
          <cell r="C168">
            <v>1986691</v>
          </cell>
          <cell r="D168">
            <v>695342</v>
          </cell>
          <cell r="E168">
            <v>3577400</v>
          </cell>
          <cell r="F168">
            <v>2882058</v>
          </cell>
          <cell r="G168">
            <v>414.480644057169</v>
          </cell>
          <cell r="H168">
            <v>695342</v>
          </cell>
          <cell r="I168">
            <v>0</v>
          </cell>
          <cell r="J168">
            <v>0</v>
          </cell>
          <cell r="K168">
            <v>1700845</v>
          </cell>
          <cell r="L168">
            <v>595296</v>
          </cell>
          <cell r="M168">
            <v>595296</v>
          </cell>
          <cell r="N168">
            <v>0</v>
          </cell>
          <cell r="O168">
            <v>0</v>
          </cell>
          <cell r="P168">
            <v>2625935.5</v>
          </cell>
          <cell r="Q168">
            <v>2030639.5</v>
          </cell>
          <cell r="R168">
            <v>341.11425240552597</v>
          </cell>
          <cell r="S168">
            <v>1722592</v>
          </cell>
          <cell r="T168">
            <v>602907</v>
          </cell>
          <cell r="U168">
            <v>1907001</v>
          </cell>
          <cell r="V168">
            <v>667450</v>
          </cell>
          <cell r="W168">
            <v>1795118</v>
          </cell>
          <cell r="X168">
            <v>628291</v>
          </cell>
          <cell r="Y168">
            <v>1378000</v>
          </cell>
          <cell r="Z168">
            <v>482300</v>
          </cell>
          <cell r="AA168">
            <v>1515800</v>
          </cell>
          <cell r="AB168">
            <v>530530</v>
          </cell>
          <cell r="AC168">
            <v>1515800</v>
          </cell>
          <cell r="AD168">
            <v>530530</v>
          </cell>
          <cell r="AE168">
            <v>1460407</v>
          </cell>
          <cell r="AF168">
            <v>511142</v>
          </cell>
          <cell r="AG168">
            <v>1637463</v>
          </cell>
          <cell r="AH168">
            <v>573112</v>
          </cell>
          <cell r="AI168">
            <v>1385803</v>
          </cell>
          <cell r="AJ168">
            <v>485031</v>
          </cell>
          <cell r="AK168">
            <v>1702724</v>
          </cell>
          <cell r="AL168">
            <v>595953</v>
          </cell>
          <cell r="AM168">
            <v>1795957</v>
          </cell>
          <cell r="AN168">
            <v>628585</v>
          </cell>
          <cell r="AO168">
            <v>1924202</v>
          </cell>
          <cell r="AP168">
            <v>673471</v>
          </cell>
          <cell r="AQ168">
            <v>2128125</v>
          </cell>
          <cell r="AR168">
            <v>744844</v>
          </cell>
          <cell r="AS168">
            <v>2212800</v>
          </cell>
          <cell r="AT168">
            <v>774480</v>
          </cell>
          <cell r="AU168">
            <v>2507840</v>
          </cell>
          <cell r="AV168">
            <v>877744</v>
          </cell>
          <cell r="AW168">
            <v>2530625</v>
          </cell>
          <cell r="AX168">
            <v>885719</v>
          </cell>
          <cell r="AY168">
            <v>2128125</v>
          </cell>
          <cell r="AZ168">
            <v>744844</v>
          </cell>
        </row>
        <row r="169">
          <cell r="B169" t="str">
            <v>MULTIPLE ESCAPE MOTOR</v>
          </cell>
          <cell r="C169">
            <v>1838577</v>
          </cell>
          <cell r="D169">
            <v>643502</v>
          </cell>
          <cell r="E169">
            <v>3529200</v>
          </cell>
          <cell r="F169">
            <v>2885698</v>
          </cell>
          <cell r="G169">
            <v>448.43652389580757</v>
          </cell>
          <cell r="H169">
            <v>643502</v>
          </cell>
          <cell r="I169">
            <v>0</v>
          </cell>
          <cell r="J169">
            <v>0</v>
          </cell>
          <cell r="K169">
            <v>1677019</v>
          </cell>
          <cell r="L169">
            <v>586957</v>
          </cell>
          <cell r="M169">
            <v>586957</v>
          </cell>
          <cell r="N169">
            <v>0</v>
          </cell>
          <cell r="O169">
            <v>0</v>
          </cell>
          <cell r="P169">
            <v>2531988</v>
          </cell>
          <cell r="Q169">
            <v>1945031</v>
          </cell>
          <cell r="R169">
            <v>331.37538184228146</v>
          </cell>
          <cell r="S169">
            <v>1714232</v>
          </cell>
          <cell r="T169">
            <v>599981</v>
          </cell>
          <cell r="U169">
            <v>1884948</v>
          </cell>
          <cell r="V169">
            <v>659732</v>
          </cell>
          <cell r="W169">
            <v>1775784</v>
          </cell>
          <cell r="X169">
            <v>621524</v>
          </cell>
          <cell r="Y169">
            <v>1371000</v>
          </cell>
          <cell r="Z169">
            <v>479850</v>
          </cell>
          <cell r="AA169">
            <v>1508100</v>
          </cell>
          <cell r="AB169">
            <v>527835</v>
          </cell>
          <cell r="AC169">
            <v>1518948</v>
          </cell>
          <cell r="AD169">
            <v>531632</v>
          </cell>
          <cell r="AE169">
            <v>1452366</v>
          </cell>
          <cell r="AF169">
            <v>508328</v>
          </cell>
          <cell r="AG169">
            <v>1645204</v>
          </cell>
          <cell r="AH169">
            <v>575821</v>
          </cell>
          <cell r="AI169">
            <v>1434661</v>
          </cell>
          <cell r="AJ169">
            <v>502131</v>
          </cell>
          <cell r="AK169">
            <v>1622441</v>
          </cell>
          <cell r="AL169">
            <v>567854</v>
          </cell>
          <cell r="AM169">
            <v>1760875</v>
          </cell>
          <cell r="AN169">
            <v>616306</v>
          </cell>
          <cell r="AO169">
            <v>1770113</v>
          </cell>
          <cell r="AP169">
            <v>619540</v>
          </cell>
          <cell r="AQ169">
            <v>2160750</v>
          </cell>
          <cell r="AR169">
            <v>756263</v>
          </cell>
          <cell r="AS169">
            <v>2160750</v>
          </cell>
          <cell r="AT169">
            <v>756263</v>
          </cell>
          <cell r="AU169">
            <v>2448850</v>
          </cell>
          <cell r="AV169">
            <v>857098</v>
          </cell>
          <cell r="AW169">
            <v>2542588</v>
          </cell>
          <cell r="AX169">
            <v>889906</v>
          </cell>
          <cell r="AY169">
            <v>2212061</v>
          </cell>
          <cell r="AZ169">
            <v>774221</v>
          </cell>
        </row>
        <row r="170">
          <cell r="B170" t="str">
            <v>PASTILLAS DE FRENO RUEDAS DELANTERAS (JUEGO RUEDA)</v>
          </cell>
          <cell r="C170">
            <v>927864</v>
          </cell>
          <cell r="D170">
            <v>324752</v>
          </cell>
          <cell r="E170">
            <v>2425500</v>
          </cell>
          <cell r="F170">
            <v>2100748</v>
          </cell>
          <cell r="G170">
            <v>646.87761738187908</v>
          </cell>
          <cell r="H170">
            <v>324752</v>
          </cell>
          <cell r="I170">
            <v>0</v>
          </cell>
          <cell r="J170">
            <v>0</v>
          </cell>
          <cell r="K170">
            <v>857713</v>
          </cell>
          <cell r="L170">
            <v>300200</v>
          </cell>
          <cell r="M170">
            <v>300200</v>
          </cell>
          <cell r="N170">
            <v>0</v>
          </cell>
          <cell r="O170">
            <v>0</v>
          </cell>
          <cell r="P170">
            <v>1597063</v>
          </cell>
          <cell r="Q170">
            <v>1296863</v>
          </cell>
          <cell r="R170">
            <v>431.99966688874082</v>
          </cell>
          <cell r="S170">
            <v>896925</v>
          </cell>
          <cell r="T170">
            <v>313924</v>
          </cell>
          <cell r="U170">
            <v>1123795</v>
          </cell>
          <cell r="V170">
            <v>393328</v>
          </cell>
          <cell r="W170">
            <v>1051975</v>
          </cell>
          <cell r="X170">
            <v>368191</v>
          </cell>
          <cell r="Y170">
            <v>730216</v>
          </cell>
          <cell r="Z170">
            <v>255576</v>
          </cell>
          <cell r="AA170">
            <v>774400</v>
          </cell>
          <cell r="AB170">
            <v>271040</v>
          </cell>
          <cell r="AC170">
            <v>774400</v>
          </cell>
          <cell r="AD170">
            <v>271040</v>
          </cell>
          <cell r="AE170">
            <v>745951</v>
          </cell>
          <cell r="AF170">
            <v>261083</v>
          </cell>
          <cell r="AG170">
            <v>817440</v>
          </cell>
          <cell r="AH170">
            <v>286104</v>
          </cell>
          <cell r="AI170">
            <v>704000</v>
          </cell>
          <cell r="AJ170">
            <v>246400</v>
          </cell>
          <cell r="AK170">
            <v>773782</v>
          </cell>
          <cell r="AL170">
            <v>270824</v>
          </cell>
          <cell r="AM170">
            <v>892527</v>
          </cell>
          <cell r="AN170">
            <v>312384</v>
          </cell>
          <cell r="AO170">
            <v>913611</v>
          </cell>
          <cell r="AP170">
            <v>319764</v>
          </cell>
          <cell r="AQ170">
            <v>1081134</v>
          </cell>
          <cell r="AR170">
            <v>378397</v>
          </cell>
          <cell r="AS170">
            <v>1366933</v>
          </cell>
          <cell r="AT170">
            <v>478427</v>
          </cell>
          <cell r="AU170">
            <v>1297361</v>
          </cell>
          <cell r="AV170">
            <v>454076</v>
          </cell>
          <cell r="AW170">
            <v>1263316</v>
          </cell>
          <cell r="AX170">
            <v>442161</v>
          </cell>
          <cell r="AY170">
            <v>1081134</v>
          </cell>
          <cell r="AZ170">
            <v>378397</v>
          </cell>
        </row>
        <row r="171">
          <cell r="B171" t="str">
            <v>PASTILLAS DE FRENO RUEDAS TRASERAS (JUEGO RUEDA)</v>
          </cell>
          <cell r="C171">
            <v>1014699</v>
          </cell>
          <cell r="D171">
            <v>355145</v>
          </cell>
          <cell r="E171">
            <v>2327500</v>
          </cell>
          <cell r="F171">
            <v>1972355</v>
          </cell>
          <cell r="G171">
            <v>555.36611806445251</v>
          </cell>
          <cell r="H171">
            <v>355145</v>
          </cell>
          <cell r="I171">
            <v>0</v>
          </cell>
          <cell r="J171">
            <v>0</v>
          </cell>
          <cell r="K171">
            <v>874500</v>
          </cell>
          <cell r="L171">
            <v>306075</v>
          </cell>
          <cell r="M171">
            <v>306075</v>
          </cell>
          <cell r="N171">
            <v>0</v>
          </cell>
          <cell r="O171">
            <v>0</v>
          </cell>
          <cell r="P171">
            <v>1607911.25</v>
          </cell>
          <cell r="Q171">
            <v>1301836.25</v>
          </cell>
          <cell r="R171">
            <v>425.33243486073673</v>
          </cell>
          <cell r="S171">
            <v>916114</v>
          </cell>
          <cell r="T171">
            <v>320640</v>
          </cell>
          <cell r="U171">
            <v>1167063</v>
          </cell>
          <cell r="V171">
            <v>408472</v>
          </cell>
          <cell r="W171">
            <v>1092896</v>
          </cell>
          <cell r="X171">
            <v>382514</v>
          </cell>
          <cell r="Y171">
            <v>795000</v>
          </cell>
          <cell r="Z171">
            <v>278250</v>
          </cell>
          <cell r="AA171">
            <v>874500</v>
          </cell>
          <cell r="AB171">
            <v>306075</v>
          </cell>
          <cell r="AC171">
            <v>874500</v>
          </cell>
          <cell r="AD171">
            <v>306075</v>
          </cell>
          <cell r="AE171">
            <v>841860</v>
          </cell>
          <cell r="AF171">
            <v>294651</v>
          </cell>
          <cell r="AG171">
            <v>831771</v>
          </cell>
          <cell r="AH171">
            <v>291120</v>
          </cell>
          <cell r="AI171">
            <v>795000</v>
          </cell>
          <cell r="AJ171">
            <v>278250</v>
          </cell>
          <cell r="AK171">
            <v>863177</v>
          </cell>
          <cell r="AL171">
            <v>302112</v>
          </cell>
          <cell r="AM171">
            <v>906149</v>
          </cell>
          <cell r="AN171">
            <v>317152</v>
          </cell>
          <cell r="AO171">
            <v>902306</v>
          </cell>
          <cell r="AP171">
            <v>315807</v>
          </cell>
          <cell r="AQ171">
            <v>1190103</v>
          </cell>
          <cell r="AR171">
            <v>416536</v>
          </cell>
          <cell r="AS171">
            <v>1387795</v>
          </cell>
          <cell r="AT171">
            <v>485728</v>
          </cell>
          <cell r="AU171">
            <v>1428124</v>
          </cell>
          <cell r="AV171">
            <v>499843</v>
          </cell>
          <cell r="AW171">
            <v>1285464</v>
          </cell>
          <cell r="AX171">
            <v>449912</v>
          </cell>
          <cell r="AY171">
            <v>1190103</v>
          </cell>
          <cell r="AZ171">
            <v>416536</v>
          </cell>
        </row>
        <row r="172">
          <cell r="B172" t="str">
            <v>PERA FRENO</v>
          </cell>
          <cell r="C172">
            <v>461139</v>
          </cell>
          <cell r="D172">
            <v>161399</v>
          </cell>
          <cell r="E172">
            <v>835700</v>
          </cell>
          <cell r="F172">
            <v>674301</v>
          </cell>
          <cell r="G172">
            <v>417.78511638857736</v>
          </cell>
          <cell r="H172">
            <v>161399</v>
          </cell>
          <cell r="I172">
            <v>0</v>
          </cell>
          <cell r="J172">
            <v>0</v>
          </cell>
          <cell r="K172">
            <v>392275</v>
          </cell>
          <cell r="L172">
            <v>137296</v>
          </cell>
          <cell r="M172">
            <v>137296</v>
          </cell>
          <cell r="N172">
            <v>0</v>
          </cell>
          <cell r="O172">
            <v>0</v>
          </cell>
          <cell r="P172">
            <v>612399.75</v>
          </cell>
          <cell r="Q172">
            <v>475103.75</v>
          </cell>
          <cell r="R172">
            <v>346.04340257545743</v>
          </cell>
          <cell r="S172">
            <v>398245</v>
          </cell>
          <cell r="T172">
            <v>139386</v>
          </cell>
          <cell r="U172">
            <v>454820</v>
          </cell>
          <cell r="V172">
            <v>159187</v>
          </cell>
          <cell r="W172">
            <v>428093</v>
          </cell>
          <cell r="X172">
            <v>149833</v>
          </cell>
          <cell r="Y172">
            <v>343000</v>
          </cell>
          <cell r="Z172">
            <v>120050</v>
          </cell>
          <cell r="AA172">
            <v>377300</v>
          </cell>
          <cell r="AB172">
            <v>132055</v>
          </cell>
          <cell r="AC172">
            <v>377300</v>
          </cell>
          <cell r="AD172">
            <v>132055</v>
          </cell>
          <cell r="AE172">
            <v>363409</v>
          </cell>
          <cell r="AF172">
            <v>127193</v>
          </cell>
          <cell r="AG172">
            <v>372963</v>
          </cell>
          <cell r="AH172">
            <v>130537</v>
          </cell>
          <cell r="AI172">
            <v>343000</v>
          </cell>
          <cell r="AJ172">
            <v>120050</v>
          </cell>
          <cell r="AK172">
            <v>375830</v>
          </cell>
          <cell r="AL172">
            <v>131541</v>
          </cell>
          <cell r="AM172">
            <v>411689</v>
          </cell>
          <cell r="AN172">
            <v>144091</v>
          </cell>
          <cell r="AO172">
            <v>430479</v>
          </cell>
          <cell r="AP172">
            <v>150668</v>
          </cell>
          <cell r="AQ172">
            <v>501693</v>
          </cell>
          <cell r="AR172">
            <v>175593</v>
          </cell>
          <cell r="AS172">
            <v>516900</v>
          </cell>
          <cell r="AT172">
            <v>180915</v>
          </cell>
          <cell r="AU172">
            <v>585820</v>
          </cell>
          <cell r="AV172">
            <v>205037</v>
          </cell>
          <cell r="AW172">
            <v>576397</v>
          </cell>
          <cell r="AX172">
            <v>201739</v>
          </cell>
          <cell r="AY172">
            <v>501693</v>
          </cell>
          <cell r="AZ172">
            <v>175593</v>
          </cell>
        </row>
        <row r="173">
          <cell r="B173" t="str">
            <v>PERA TEMPERATURA MOTOR</v>
          </cell>
          <cell r="C173">
            <v>442465</v>
          </cell>
          <cell r="D173">
            <v>154863</v>
          </cell>
          <cell r="E173">
            <v>775800</v>
          </cell>
          <cell r="F173">
            <v>620937</v>
          </cell>
          <cell r="G173">
            <v>400.95891207066893</v>
          </cell>
          <cell r="H173">
            <v>154863</v>
          </cell>
          <cell r="I173">
            <v>0</v>
          </cell>
          <cell r="J173">
            <v>0</v>
          </cell>
          <cell r="K173">
            <v>401536</v>
          </cell>
          <cell r="L173">
            <v>140538</v>
          </cell>
          <cell r="M173">
            <v>140538</v>
          </cell>
          <cell r="N173">
            <v>0</v>
          </cell>
          <cell r="O173">
            <v>0</v>
          </cell>
          <cell r="P173">
            <v>585228.25</v>
          </cell>
          <cell r="Q173">
            <v>444690.25</v>
          </cell>
          <cell r="R173">
            <v>316.41993624500134</v>
          </cell>
          <cell r="S173">
            <v>408794</v>
          </cell>
          <cell r="T173">
            <v>143078</v>
          </cell>
          <cell r="U173">
            <v>442835</v>
          </cell>
          <cell r="V173">
            <v>154992</v>
          </cell>
          <cell r="W173">
            <v>417200</v>
          </cell>
          <cell r="X173">
            <v>146020</v>
          </cell>
          <cell r="Y173">
            <v>324000</v>
          </cell>
          <cell r="Z173">
            <v>113400</v>
          </cell>
          <cell r="AA173">
            <v>356400</v>
          </cell>
          <cell r="AB173">
            <v>124740</v>
          </cell>
          <cell r="AC173">
            <v>356400</v>
          </cell>
          <cell r="AD173">
            <v>124740</v>
          </cell>
          <cell r="AE173">
            <v>342552</v>
          </cell>
          <cell r="AF173">
            <v>119893</v>
          </cell>
          <cell r="AG173">
            <v>374908</v>
          </cell>
          <cell r="AH173">
            <v>131218</v>
          </cell>
          <cell r="AI173">
            <v>324000</v>
          </cell>
          <cell r="AJ173">
            <v>113400</v>
          </cell>
          <cell r="AK173">
            <v>358871</v>
          </cell>
          <cell r="AL173">
            <v>125605</v>
          </cell>
          <cell r="AM173">
            <v>408307</v>
          </cell>
          <cell r="AN173">
            <v>142907</v>
          </cell>
          <cell r="AO173">
            <v>430953</v>
          </cell>
          <cell r="AP173">
            <v>150834</v>
          </cell>
          <cell r="AQ173">
            <v>502094</v>
          </cell>
          <cell r="AR173">
            <v>175733</v>
          </cell>
          <cell r="AS173">
            <v>505950</v>
          </cell>
          <cell r="AT173">
            <v>177083</v>
          </cell>
          <cell r="AU173">
            <v>573410</v>
          </cell>
          <cell r="AV173">
            <v>200694</v>
          </cell>
          <cell r="AW173">
            <v>579403</v>
          </cell>
          <cell r="AX173">
            <v>202791</v>
          </cell>
          <cell r="AY173">
            <v>502094</v>
          </cell>
          <cell r="AZ173">
            <v>175733</v>
          </cell>
        </row>
        <row r="174">
          <cell r="B174" t="str">
            <v xml:space="preserve">PIÑON VELOCÍMETRO </v>
          </cell>
          <cell r="C174">
            <v>823589</v>
          </cell>
          <cell r="D174">
            <v>288256</v>
          </cell>
          <cell r="E174">
            <v>1551800</v>
          </cell>
          <cell r="F174">
            <v>1263544</v>
          </cell>
          <cell r="G174">
            <v>438.34091918294848</v>
          </cell>
          <cell r="H174">
            <v>288256</v>
          </cell>
          <cell r="I174">
            <v>0</v>
          </cell>
          <cell r="J174">
            <v>0</v>
          </cell>
          <cell r="K174">
            <v>705553</v>
          </cell>
          <cell r="L174">
            <v>246944</v>
          </cell>
          <cell r="M174">
            <v>246944</v>
          </cell>
          <cell r="N174">
            <v>0</v>
          </cell>
          <cell r="O174">
            <v>0</v>
          </cell>
          <cell r="P174">
            <v>1119639</v>
          </cell>
          <cell r="Q174">
            <v>872695</v>
          </cell>
          <cell r="R174">
            <v>353.39793637423867</v>
          </cell>
          <cell r="S174">
            <v>595100</v>
          </cell>
          <cell r="T174">
            <v>208285</v>
          </cell>
          <cell r="U174">
            <v>738232</v>
          </cell>
          <cell r="V174">
            <v>258381</v>
          </cell>
          <cell r="W174">
            <v>687585</v>
          </cell>
          <cell r="X174">
            <v>240655</v>
          </cell>
          <cell r="Y174">
            <v>541000</v>
          </cell>
          <cell r="Z174">
            <v>189350</v>
          </cell>
          <cell r="AA174">
            <v>758601</v>
          </cell>
          <cell r="AB174">
            <v>265510</v>
          </cell>
          <cell r="AC174">
            <v>595100</v>
          </cell>
          <cell r="AD174">
            <v>208285</v>
          </cell>
          <cell r="AE174">
            <v>572684</v>
          </cell>
          <cell r="AF174">
            <v>200439</v>
          </cell>
          <cell r="AG174">
            <v>658803</v>
          </cell>
          <cell r="AH174">
            <v>230581</v>
          </cell>
          <cell r="AI174">
            <v>541000</v>
          </cell>
          <cell r="AJ174">
            <v>189350</v>
          </cell>
          <cell r="AK174">
            <v>616394</v>
          </cell>
          <cell r="AL174">
            <v>215738</v>
          </cell>
          <cell r="AM174">
            <v>771080</v>
          </cell>
          <cell r="AN174">
            <v>269878</v>
          </cell>
          <cell r="AO174">
            <v>797090</v>
          </cell>
          <cell r="AP174">
            <v>278982</v>
          </cell>
          <cell r="AQ174">
            <v>621812</v>
          </cell>
          <cell r="AR174">
            <v>217634</v>
          </cell>
          <cell r="AS174">
            <v>950100</v>
          </cell>
          <cell r="AT174">
            <v>332535</v>
          </cell>
          <cell r="AU174">
            <v>746174</v>
          </cell>
          <cell r="AV174">
            <v>261161</v>
          </cell>
          <cell r="AW174">
            <v>1018150</v>
          </cell>
          <cell r="AX174">
            <v>356353</v>
          </cell>
          <cell r="AY174">
            <v>621812</v>
          </cell>
          <cell r="AZ174">
            <v>217634</v>
          </cell>
        </row>
        <row r="175">
          <cell r="B175" t="str">
            <v>PISTON DE FRENO</v>
          </cell>
          <cell r="C175">
            <v>2763200</v>
          </cell>
          <cell r="D175">
            <v>967120</v>
          </cell>
          <cell r="E175">
            <v>4868400</v>
          </cell>
          <cell r="F175">
            <v>3901280</v>
          </cell>
          <cell r="G175">
            <v>403.39151294565301</v>
          </cell>
          <cell r="H175">
            <v>967120</v>
          </cell>
          <cell r="I175">
            <v>0</v>
          </cell>
          <cell r="J175">
            <v>0</v>
          </cell>
          <cell r="K175">
            <v>2763200</v>
          </cell>
          <cell r="L175">
            <v>967120</v>
          </cell>
          <cell r="M175">
            <v>967120</v>
          </cell>
          <cell r="N175">
            <v>0</v>
          </cell>
          <cell r="O175">
            <v>0</v>
          </cell>
          <cell r="P175">
            <v>3666067.5</v>
          </cell>
          <cell r="Q175">
            <v>2698947.5</v>
          </cell>
          <cell r="R175">
            <v>279.07059103317067</v>
          </cell>
          <cell r="S175">
            <v>2763200</v>
          </cell>
          <cell r="T175">
            <v>967120</v>
          </cell>
          <cell r="U175">
            <v>3032625</v>
          </cell>
          <cell r="V175">
            <v>1061419</v>
          </cell>
          <cell r="W175">
            <v>2861213</v>
          </cell>
          <cell r="X175">
            <v>1001425</v>
          </cell>
          <cell r="Y175">
            <v>2512000</v>
          </cell>
          <cell r="Z175">
            <v>879200</v>
          </cell>
          <cell r="AA175">
            <v>2763200</v>
          </cell>
          <cell r="AB175">
            <v>967120</v>
          </cell>
          <cell r="AC175">
            <v>2763200</v>
          </cell>
          <cell r="AD175">
            <v>967120</v>
          </cell>
          <cell r="AE175">
            <v>2662376</v>
          </cell>
          <cell r="AF175">
            <v>931832</v>
          </cell>
          <cell r="AG175">
            <v>2512000</v>
          </cell>
          <cell r="AH175">
            <v>879200</v>
          </cell>
          <cell r="AI175">
            <v>2512000</v>
          </cell>
          <cell r="AJ175">
            <v>879200</v>
          </cell>
          <cell r="AK175">
            <v>2653565</v>
          </cell>
          <cell r="AL175">
            <v>928748</v>
          </cell>
          <cell r="AM175">
            <v>2763200</v>
          </cell>
          <cell r="AN175">
            <v>967120</v>
          </cell>
          <cell r="AO175">
            <v>2837596</v>
          </cell>
          <cell r="AP175">
            <v>993159</v>
          </cell>
          <cell r="AQ175">
            <v>3175050</v>
          </cell>
          <cell r="AR175">
            <v>1111268</v>
          </cell>
          <cell r="AS175">
            <v>3175050</v>
          </cell>
          <cell r="AT175">
            <v>1111268</v>
          </cell>
          <cell r="AU175">
            <v>3598390</v>
          </cell>
          <cell r="AV175">
            <v>1259437</v>
          </cell>
          <cell r="AW175">
            <v>3635698</v>
          </cell>
          <cell r="AX175">
            <v>1272494</v>
          </cell>
          <cell r="AY175">
            <v>3373280</v>
          </cell>
          <cell r="AZ175">
            <v>1180648</v>
          </cell>
        </row>
        <row r="176">
          <cell r="B176" t="str">
            <v>PISTONES DE MOTOR</v>
          </cell>
          <cell r="C176">
            <v>4037461</v>
          </cell>
          <cell r="D176">
            <v>1413111</v>
          </cell>
          <cell r="E176">
            <v>7759400</v>
          </cell>
          <cell r="F176">
            <v>6346289</v>
          </cell>
          <cell r="G176">
            <v>449.10053067310355</v>
          </cell>
          <cell r="H176">
            <v>1413111</v>
          </cell>
          <cell r="I176">
            <v>0</v>
          </cell>
          <cell r="J176">
            <v>0</v>
          </cell>
          <cell r="K176">
            <v>2117796</v>
          </cell>
          <cell r="L176">
            <v>741229</v>
          </cell>
          <cell r="M176">
            <v>741229</v>
          </cell>
          <cell r="N176">
            <v>0</v>
          </cell>
          <cell r="O176">
            <v>0</v>
          </cell>
          <cell r="P176">
            <v>5564565.25</v>
          </cell>
          <cell r="Q176">
            <v>4823336.25</v>
          </cell>
          <cell r="R176">
            <v>650.72147069259302</v>
          </cell>
          <cell r="S176">
            <v>1905986</v>
          </cell>
          <cell r="T176">
            <v>667095</v>
          </cell>
          <cell r="U176">
            <v>3140742</v>
          </cell>
          <cell r="V176">
            <v>1099260</v>
          </cell>
          <cell r="W176">
            <v>2915851</v>
          </cell>
          <cell r="X176">
            <v>1020548</v>
          </cell>
          <cell r="Y176">
            <v>1573000</v>
          </cell>
          <cell r="Z176">
            <v>550550</v>
          </cell>
          <cell r="AA176">
            <v>3789910</v>
          </cell>
          <cell r="AB176">
            <v>1326469</v>
          </cell>
          <cell r="AC176">
            <v>1730300</v>
          </cell>
          <cell r="AD176">
            <v>605605</v>
          </cell>
          <cell r="AE176">
            <v>1667056</v>
          </cell>
          <cell r="AF176">
            <v>583470</v>
          </cell>
          <cell r="AG176">
            <v>2087039</v>
          </cell>
          <cell r="AH176">
            <v>730464</v>
          </cell>
          <cell r="AI176">
            <v>1573000</v>
          </cell>
          <cell r="AJ176">
            <v>550550</v>
          </cell>
          <cell r="AK176">
            <v>1939609</v>
          </cell>
          <cell r="AL176">
            <v>678863</v>
          </cell>
          <cell r="AM176">
            <v>4171584</v>
          </cell>
          <cell r="AN176">
            <v>1460054</v>
          </cell>
          <cell r="AO176">
            <v>4238519</v>
          </cell>
          <cell r="AP176">
            <v>1483482</v>
          </cell>
          <cell r="AQ176">
            <v>2467665</v>
          </cell>
          <cell r="AR176">
            <v>863683</v>
          </cell>
          <cell r="AS176">
            <v>4750650</v>
          </cell>
          <cell r="AT176">
            <v>1662728</v>
          </cell>
          <cell r="AU176">
            <v>2961198</v>
          </cell>
          <cell r="AV176">
            <v>1036419</v>
          </cell>
          <cell r="AW176">
            <v>3225424</v>
          </cell>
          <cell r="AX176">
            <v>1128898</v>
          </cell>
          <cell r="AY176">
            <v>2467665</v>
          </cell>
          <cell r="AZ176">
            <v>863683</v>
          </cell>
        </row>
        <row r="177">
          <cell r="B177" t="str">
            <v>PITO</v>
          </cell>
          <cell r="C177">
            <v>482968</v>
          </cell>
          <cell r="D177">
            <v>169039</v>
          </cell>
          <cell r="E177">
            <v>927600</v>
          </cell>
          <cell r="F177">
            <v>758561</v>
          </cell>
          <cell r="G177">
            <v>448.74910523606974</v>
          </cell>
          <cell r="H177">
            <v>169039</v>
          </cell>
          <cell r="I177">
            <v>0</v>
          </cell>
          <cell r="J177">
            <v>0</v>
          </cell>
          <cell r="K177">
            <v>464903</v>
          </cell>
          <cell r="L177">
            <v>162716</v>
          </cell>
          <cell r="M177">
            <v>162716</v>
          </cell>
          <cell r="N177">
            <v>0</v>
          </cell>
          <cell r="O177">
            <v>0</v>
          </cell>
          <cell r="P177">
            <v>667972.25</v>
          </cell>
          <cell r="Q177">
            <v>505256.25</v>
          </cell>
          <cell r="R177">
            <v>310.51417807714057</v>
          </cell>
          <cell r="S177">
            <v>408450</v>
          </cell>
          <cell r="T177">
            <v>142958</v>
          </cell>
          <cell r="U177">
            <v>470736</v>
          </cell>
          <cell r="V177">
            <v>164758</v>
          </cell>
          <cell r="W177">
            <v>443037</v>
          </cell>
          <cell r="X177">
            <v>155063</v>
          </cell>
          <cell r="Y177">
            <v>368574</v>
          </cell>
          <cell r="Z177">
            <v>129001</v>
          </cell>
          <cell r="AA177">
            <v>459673</v>
          </cell>
          <cell r="AB177">
            <v>160886</v>
          </cell>
          <cell r="AC177">
            <v>347689</v>
          </cell>
          <cell r="AD177">
            <v>121691</v>
          </cell>
          <cell r="AE177">
            <v>325295</v>
          </cell>
          <cell r="AF177">
            <v>113853</v>
          </cell>
          <cell r="AG177">
            <v>423514</v>
          </cell>
          <cell r="AH177">
            <v>148230</v>
          </cell>
          <cell r="AI177">
            <v>307000</v>
          </cell>
          <cell r="AJ177">
            <v>107450</v>
          </cell>
          <cell r="AK177">
            <v>358114</v>
          </cell>
          <cell r="AL177">
            <v>125340</v>
          </cell>
          <cell r="AM177">
            <v>495927</v>
          </cell>
          <cell r="AN177">
            <v>173574</v>
          </cell>
          <cell r="AO177">
            <v>502792</v>
          </cell>
          <cell r="AP177">
            <v>175977</v>
          </cell>
          <cell r="AQ177">
            <v>506343</v>
          </cell>
          <cell r="AR177">
            <v>177220</v>
          </cell>
          <cell r="AS177">
            <v>573750</v>
          </cell>
          <cell r="AT177">
            <v>200813</v>
          </cell>
          <cell r="AU177">
            <v>607612</v>
          </cell>
          <cell r="AV177">
            <v>212664</v>
          </cell>
          <cell r="AW177">
            <v>654522</v>
          </cell>
          <cell r="AX177">
            <v>229083</v>
          </cell>
          <cell r="AY177">
            <v>506343</v>
          </cell>
          <cell r="AZ177">
            <v>177220</v>
          </cell>
        </row>
        <row r="178">
          <cell r="B178" t="str">
            <v>PLUMILLAS LIMPIAPARABRISAS DELANTERAS (JUEGO)</v>
          </cell>
          <cell r="C178">
            <v>445059</v>
          </cell>
          <cell r="D178">
            <v>155771</v>
          </cell>
          <cell r="E178">
            <v>847200</v>
          </cell>
          <cell r="F178">
            <v>691429</v>
          </cell>
          <cell r="G178">
            <v>443.87530413234816</v>
          </cell>
          <cell r="H178">
            <v>155771</v>
          </cell>
          <cell r="I178">
            <v>0</v>
          </cell>
          <cell r="J178">
            <v>0</v>
          </cell>
          <cell r="K178">
            <v>409602</v>
          </cell>
          <cell r="L178">
            <v>143361</v>
          </cell>
          <cell r="M178">
            <v>143361</v>
          </cell>
          <cell r="N178">
            <v>0</v>
          </cell>
          <cell r="O178">
            <v>0</v>
          </cell>
          <cell r="P178">
            <v>609367.75</v>
          </cell>
          <cell r="Q178">
            <v>466006.75</v>
          </cell>
          <cell r="R178">
            <v>325.0582445713967</v>
          </cell>
          <cell r="S178">
            <v>360800</v>
          </cell>
          <cell r="T178">
            <v>126280</v>
          </cell>
          <cell r="U178">
            <v>438140</v>
          </cell>
          <cell r="V178">
            <v>153349</v>
          </cell>
          <cell r="W178">
            <v>411006</v>
          </cell>
          <cell r="X178">
            <v>143852</v>
          </cell>
          <cell r="Y178">
            <v>328000</v>
          </cell>
          <cell r="Z178">
            <v>114800</v>
          </cell>
          <cell r="AA178">
            <v>360800</v>
          </cell>
          <cell r="AB178">
            <v>126280</v>
          </cell>
          <cell r="AC178">
            <v>360800</v>
          </cell>
          <cell r="AD178">
            <v>126280</v>
          </cell>
          <cell r="AE178">
            <v>347659</v>
          </cell>
          <cell r="AF178">
            <v>121681</v>
          </cell>
          <cell r="AG178">
            <v>382356</v>
          </cell>
          <cell r="AH178">
            <v>133825</v>
          </cell>
          <cell r="AI178">
            <v>351140</v>
          </cell>
          <cell r="AJ178">
            <v>122899</v>
          </cell>
          <cell r="AK178">
            <v>380854</v>
          </cell>
          <cell r="AL178">
            <v>133299</v>
          </cell>
          <cell r="AM178">
            <v>429659</v>
          </cell>
          <cell r="AN178">
            <v>150381</v>
          </cell>
          <cell r="AO178">
            <v>440506</v>
          </cell>
          <cell r="AP178">
            <v>154177</v>
          </cell>
          <cell r="AQ178">
            <v>447035</v>
          </cell>
          <cell r="AR178">
            <v>156462</v>
          </cell>
          <cell r="AS178">
            <v>518700</v>
          </cell>
          <cell r="AT178">
            <v>181545</v>
          </cell>
          <cell r="AU178">
            <v>536441</v>
          </cell>
          <cell r="AV178">
            <v>187754</v>
          </cell>
          <cell r="AW178">
            <v>590913</v>
          </cell>
          <cell r="AX178">
            <v>206820</v>
          </cell>
          <cell r="AY178">
            <v>447035</v>
          </cell>
          <cell r="AZ178">
            <v>156462</v>
          </cell>
        </row>
        <row r="179">
          <cell r="B179" t="str">
            <v>POLEA ALTERNADOR</v>
          </cell>
          <cell r="C179">
            <v>1118205</v>
          </cell>
          <cell r="D179">
            <v>391372</v>
          </cell>
          <cell r="E179">
            <v>1895500</v>
          </cell>
          <cell r="F179">
            <v>1504128</v>
          </cell>
          <cell r="G179">
            <v>384.3218216939382</v>
          </cell>
          <cell r="H179">
            <v>391372</v>
          </cell>
          <cell r="I179">
            <v>0</v>
          </cell>
          <cell r="J179">
            <v>0</v>
          </cell>
          <cell r="K179">
            <v>913159</v>
          </cell>
          <cell r="L179">
            <v>319606</v>
          </cell>
          <cell r="M179">
            <v>319606</v>
          </cell>
          <cell r="N179">
            <v>0</v>
          </cell>
          <cell r="O179">
            <v>0</v>
          </cell>
          <cell r="P179">
            <v>1428530.5</v>
          </cell>
          <cell r="Q179">
            <v>1108924.5</v>
          </cell>
          <cell r="R179">
            <v>346.96610827080843</v>
          </cell>
          <cell r="S179">
            <v>948933</v>
          </cell>
          <cell r="T179">
            <v>332127</v>
          </cell>
          <cell r="U179">
            <v>1040825</v>
          </cell>
          <cell r="V179">
            <v>364289</v>
          </cell>
          <cell r="W179">
            <v>981250</v>
          </cell>
          <cell r="X179">
            <v>343438</v>
          </cell>
          <cell r="Y179">
            <v>777084</v>
          </cell>
          <cell r="Z179">
            <v>271979</v>
          </cell>
          <cell r="AA179">
            <v>814000</v>
          </cell>
          <cell r="AB179">
            <v>284900</v>
          </cell>
          <cell r="AC179">
            <v>837966</v>
          </cell>
          <cell r="AD179">
            <v>293288</v>
          </cell>
          <cell r="AE179">
            <v>783719</v>
          </cell>
          <cell r="AF179">
            <v>274302</v>
          </cell>
          <cell r="AG179">
            <v>832062</v>
          </cell>
          <cell r="AH179">
            <v>291222</v>
          </cell>
          <cell r="AI179">
            <v>751958</v>
          </cell>
          <cell r="AJ179">
            <v>263185</v>
          </cell>
          <cell r="AK179">
            <v>822370</v>
          </cell>
          <cell r="AL179">
            <v>287830</v>
          </cell>
          <cell r="AM179">
            <v>999624</v>
          </cell>
          <cell r="AN179">
            <v>349868</v>
          </cell>
          <cell r="AO179">
            <v>902626</v>
          </cell>
          <cell r="AP179">
            <v>315919</v>
          </cell>
          <cell r="AQ179">
            <v>1197150</v>
          </cell>
          <cell r="AR179">
            <v>419003</v>
          </cell>
          <cell r="AS179">
            <v>1197150</v>
          </cell>
          <cell r="AT179">
            <v>419003</v>
          </cell>
          <cell r="AU179">
            <v>1356770</v>
          </cell>
          <cell r="AV179">
            <v>474870</v>
          </cell>
          <cell r="AW179">
            <v>1285914</v>
          </cell>
          <cell r="AX179">
            <v>450070</v>
          </cell>
          <cell r="AY179">
            <v>1220339</v>
          </cell>
          <cell r="AZ179">
            <v>427119</v>
          </cell>
        </row>
        <row r="180">
          <cell r="B180" t="str">
            <v>POLEA BOMBA AGUA MOTOR</v>
          </cell>
          <cell r="C180">
            <v>930275</v>
          </cell>
          <cell r="D180">
            <v>325596</v>
          </cell>
          <cell r="E180">
            <v>1631000</v>
          </cell>
          <cell r="F180">
            <v>1305404</v>
          </cell>
          <cell r="G180">
            <v>400.92752982223374</v>
          </cell>
          <cell r="H180">
            <v>325596</v>
          </cell>
          <cell r="I180">
            <v>0</v>
          </cell>
          <cell r="J180">
            <v>0</v>
          </cell>
          <cell r="K180">
            <v>760892</v>
          </cell>
          <cell r="L180">
            <v>266312</v>
          </cell>
          <cell r="M180">
            <v>266312</v>
          </cell>
          <cell r="N180">
            <v>0</v>
          </cell>
          <cell r="O180">
            <v>0</v>
          </cell>
          <cell r="P180">
            <v>1211649</v>
          </cell>
          <cell r="Q180">
            <v>945337</v>
          </cell>
          <cell r="R180">
            <v>354.97348974135599</v>
          </cell>
          <cell r="S180">
            <v>815706</v>
          </cell>
          <cell r="T180">
            <v>285497</v>
          </cell>
          <cell r="U180">
            <v>906555</v>
          </cell>
          <cell r="V180">
            <v>317294</v>
          </cell>
          <cell r="W180">
            <v>855417</v>
          </cell>
          <cell r="X180">
            <v>299396</v>
          </cell>
          <cell r="Y180">
            <v>661000</v>
          </cell>
          <cell r="Z180">
            <v>231350</v>
          </cell>
          <cell r="AA180">
            <v>727100</v>
          </cell>
          <cell r="AB180">
            <v>254485</v>
          </cell>
          <cell r="AC180">
            <v>738087</v>
          </cell>
          <cell r="AD180">
            <v>258330</v>
          </cell>
          <cell r="AE180">
            <v>700031</v>
          </cell>
          <cell r="AF180">
            <v>245011</v>
          </cell>
          <cell r="AG180">
            <v>710458</v>
          </cell>
          <cell r="AH180">
            <v>248660</v>
          </cell>
          <cell r="AI180">
            <v>661000</v>
          </cell>
          <cell r="AJ180">
            <v>231350</v>
          </cell>
          <cell r="AK180">
            <v>740282</v>
          </cell>
          <cell r="AL180">
            <v>259099</v>
          </cell>
          <cell r="AM180">
            <v>856369</v>
          </cell>
          <cell r="AN180">
            <v>299729</v>
          </cell>
          <cell r="AO180">
            <v>856517</v>
          </cell>
          <cell r="AP180">
            <v>299781</v>
          </cell>
          <cell r="AQ180">
            <v>1019400</v>
          </cell>
          <cell r="AR180">
            <v>356790</v>
          </cell>
          <cell r="AS180">
            <v>1019400</v>
          </cell>
          <cell r="AT180">
            <v>356790</v>
          </cell>
          <cell r="AU180">
            <v>1155320</v>
          </cell>
          <cell r="AV180">
            <v>404362</v>
          </cell>
          <cell r="AW180">
            <v>1097981</v>
          </cell>
          <cell r="AX180">
            <v>384293</v>
          </cell>
          <cell r="AY180">
            <v>1074884</v>
          </cell>
          <cell r="AZ180">
            <v>376209</v>
          </cell>
        </row>
        <row r="181">
          <cell r="B181" t="str">
            <v>POLEA BOMBA DIRECCION HIDRAULICA</v>
          </cell>
          <cell r="C181">
            <v>1471933</v>
          </cell>
          <cell r="D181">
            <v>515177</v>
          </cell>
          <cell r="E181">
            <v>2936600</v>
          </cell>
          <cell r="F181">
            <v>2421423</v>
          </cell>
          <cell r="G181">
            <v>470.01768324284666</v>
          </cell>
          <cell r="H181">
            <v>515177</v>
          </cell>
          <cell r="I181">
            <v>0</v>
          </cell>
          <cell r="J181">
            <v>0</v>
          </cell>
          <cell r="K181">
            <v>1314540</v>
          </cell>
          <cell r="L181">
            <v>460089</v>
          </cell>
          <cell r="M181">
            <v>460089</v>
          </cell>
          <cell r="N181">
            <v>0</v>
          </cell>
          <cell r="O181">
            <v>0</v>
          </cell>
          <cell r="P181">
            <v>2075756.75</v>
          </cell>
          <cell r="Q181">
            <v>1615667.75</v>
          </cell>
          <cell r="R181">
            <v>351.16417693098509</v>
          </cell>
          <cell r="S181">
            <v>1331453</v>
          </cell>
          <cell r="T181">
            <v>466009</v>
          </cell>
          <cell r="U181">
            <v>1516643</v>
          </cell>
          <cell r="V181">
            <v>530825</v>
          </cell>
          <cell r="W181">
            <v>1425897</v>
          </cell>
          <cell r="X181">
            <v>499064</v>
          </cell>
          <cell r="Y181">
            <v>1101000</v>
          </cell>
          <cell r="Z181">
            <v>385350</v>
          </cell>
          <cell r="AA181">
            <v>1211100</v>
          </cell>
          <cell r="AB181">
            <v>423885</v>
          </cell>
          <cell r="AC181">
            <v>1211100</v>
          </cell>
          <cell r="AD181">
            <v>423885</v>
          </cell>
          <cell r="AE181">
            <v>1166979</v>
          </cell>
          <cell r="AF181">
            <v>408443</v>
          </cell>
          <cell r="AG181">
            <v>1242350</v>
          </cell>
          <cell r="AH181">
            <v>434823</v>
          </cell>
          <cell r="AI181">
            <v>1103270</v>
          </cell>
          <cell r="AJ181">
            <v>386145</v>
          </cell>
          <cell r="AK181">
            <v>1162635</v>
          </cell>
          <cell r="AL181">
            <v>406922</v>
          </cell>
          <cell r="AM181">
            <v>1351376</v>
          </cell>
          <cell r="AN181">
            <v>472982</v>
          </cell>
          <cell r="AO181">
            <v>1517456</v>
          </cell>
          <cell r="AP181">
            <v>531110</v>
          </cell>
          <cell r="AQ181">
            <v>1685838</v>
          </cell>
          <cell r="AR181">
            <v>590043</v>
          </cell>
          <cell r="AS181">
            <v>1779750</v>
          </cell>
          <cell r="AT181">
            <v>622913</v>
          </cell>
          <cell r="AU181">
            <v>2017050</v>
          </cell>
          <cell r="AV181">
            <v>705968</v>
          </cell>
          <cell r="AW181">
            <v>1919995</v>
          </cell>
          <cell r="AX181">
            <v>671998</v>
          </cell>
          <cell r="AY181">
            <v>1685838</v>
          </cell>
          <cell r="AZ181">
            <v>590043</v>
          </cell>
        </row>
        <row r="182">
          <cell r="B182" t="str">
            <v>POLEA CIGÜEÑAL MOTOR</v>
          </cell>
          <cell r="C182">
            <v>1179081</v>
          </cell>
          <cell r="D182">
            <v>412678</v>
          </cell>
          <cell r="E182">
            <v>2199000</v>
          </cell>
          <cell r="F182">
            <v>1786322</v>
          </cell>
          <cell r="G182">
            <v>432.86097150805227</v>
          </cell>
          <cell r="H182">
            <v>412678</v>
          </cell>
          <cell r="I182">
            <v>0</v>
          </cell>
          <cell r="J182">
            <v>0</v>
          </cell>
          <cell r="K182">
            <v>1072264</v>
          </cell>
          <cell r="L182">
            <v>375292</v>
          </cell>
          <cell r="M182">
            <v>375292</v>
          </cell>
          <cell r="N182">
            <v>0</v>
          </cell>
          <cell r="O182">
            <v>0</v>
          </cell>
          <cell r="P182">
            <v>1597169.5</v>
          </cell>
          <cell r="Q182">
            <v>1221877.5</v>
          </cell>
          <cell r="R182">
            <v>325.58048133186958</v>
          </cell>
          <cell r="S182">
            <v>1020755</v>
          </cell>
          <cell r="T182">
            <v>357264</v>
          </cell>
          <cell r="U182">
            <v>1181199</v>
          </cell>
          <cell r="V182">
            <v>413420</v>
          </cell>
          <cell r="W182">
            <v>1110523</v>
          </cell>
          <cell r="X182">
            <v>388683</v>
          </cell>
          <cell r="Y182">
            <v>890000</v>
          </cell>
          <cell r="Z182">
            <v>311500</v>
          </cell>
          <cell r="AA182">
            <v>979000</v>
          </cell>
          <cell r="AB182">
            <v>342650</v>
          </cell>
          <cell r="AC182">
            <v>979000</v>
          </cell>
          <cell r="AD182">
            <v>342650</v>
          </cell>
          <cell r="AE182">
            <v>943000</v>
          </cell>
          <cell r="AF182">
            <v>330050</v>
          </cell>
          <cell r="AG182">
            <v>1032045</v>
          </cell>
          <cell r="AH182">
            <v>361216</v>
          </cell>
          <cell r="AI182">
            <v>890000</v>
          </cell>
          <cell r="AJ182">
            <v>311500</v>
          </cell>
          <cell r="AK182">
            <v>1032163</v>
          </cell>
          <cell r="AL182">
            <v>361257</v>
          </cell>
          <cell r="AM182">
            <v>1083097</v>
          </cell>
          <cell r="AN182">
            <v>379084</v>
          </cell>
          <cell r="AO182">
            <v>1195806</v>
          </cell>
          <cell r="AP182">
            <v>418532</v>
          </cell>
          <cell r="AQ182">
            <v>1315436</v>
          </cell>
          <cell r="AR182">
            <v>460403</v>
          </cell>
          <cell r="AS182">
            <v>1360200</v>
          </cell>
          <cell r="AT182">
            <v>476070</v>
          </cell>
          <cell r="AU182">
            <v>1541560</v>
          </cell>
          <cell r="AV182">
            <v>539546</v>
          </cell>
          <cell r="AW182">
            <v>1594979</v>
          </cell>
          <cell r="AX182">
            <v>558243</v>
          </cell>
          <cell r="AY182">
            <v>1315436</v>
          </cell>
          <cell r="AZ182">
            <v>460403</v>
          </cell>
        </row>
        <row r="183">
          <cell r="B183" t="str">
            <v>POLEA COMPRESOR AIRE ACONDICIONADO</v>
          </cell>
          <cell r="C183">
            <v>1063565</v>
          </cell>
          <cell r="D183">
            <v>372248</v>
          </cell>
          <cell r="E183">
            <v>1927300</v>
          </cell>
          <cell r="F183">
            <v>1555052</v>
          </cell>
          <cell r="G183">
            <v>417.74623369366657</v>
          </cell>
          <cell r="H183">
            <v>372248</v>
          </cell>
          <cell r="I183">
            <v>0</v>
          </cell>
          <cell r="J183">
            <v>0</v>
          </cell>
          <cell r="K183">
            <v>924100</v>
          </cell>
          <cell r="L183">
            <v>323435</v>
          </cell>
          <cell r="M183">
            <v>323435</v>
          </cell>
          <cell r="N183">
            <v>0</v>
          </cell>
          <cell r="O183">
            <v>0</v>
          </cell>
          <cell r="P183">
            <v>1422574.5</v>
          </cell>
          <cell r="Q183">
            <v>1099139.5</v>
          </cell>
          <cell r="R183">
            <v>339.83319677833259</v>
          </cell>
          <cell r="S183">
            <v>964249</v>
          </cell>
          <cell r="T183">
            <v>337487</v>
          </cell>
          <cell r="U183">
            <v>1042722</v>
          </cell>
          <cell r="V183">
            <v>364953</v>
          </cell>
          <cell r="W183">
            <v>982561</v>
          </cell>
          <cell r="X183">
            <v>343896</v>
          </cell>
          <cell r="Y183">
            <v>752417</v>
          </cell>
          <cell r="Z183">
            <v>263346</v>
          </cell>
          <cell r="AA183">
            <v>799700</v>
          </cell>
          <cell r="AB183">
            <v>279895</v>
          </cell>
          <cell r="AC183">
            <v>846336</v>
          </cell>
          <cell r="AD183">
            <v>296218</v>
          </cell>
          <cell r="AE183">
            <v>769755</v>
          </cell>
          <cell r="AF183">
            <v>269414</v>
          </cell>
          <cell r="AG183">
            <v>962554</v>
          </cell>
          <cell r="AH183">
            <v>336894</v>
          </cell>
          <cell r="AI183">
            <v>753949</v>
          </cell>
          <cell r="AJ183">
            <v>263882</v>
          </cell>
          <cell r="AK183">
            <v>910669</v>
          </cell>
          <cell r="AL183">
            <v>318734</v>
          </cell>
          <cell r="AM183">
            <v>969884</v>
          </cell>
          <cell r="AN183">
            <v>339459</v>
          </cell>
          <cell r="AO183">
            <v>972592</v>
          </cell>
          <cell r="AP183">
            <v>340407</v>
          </cell>
          <cell r="AQ183">
            <v>1217250</v>
          </cell>
          <cell r="AR183">
            <v>426038</v>
          </cell>
          <cell r="AS183">
            <v>1217250</v>
          </cell>
          <cell r="AT183">
            <v>426038</v>
          </cell>
          <cell r="AU183">
            <v>1379550</v>
          </cell>
          <cell r="AV183">
            <v>482843</v>
          </cell>
          <cell r="AW183">
            <v>1487583</v>
          </cell>
          <cell r="AX183">
            <v>520654</v>
          </cell>
          <cell r="AY183">
            <v>1232528</v>
          </cell>
          <cell r="AZ183">
            <v>431385</v>
          </cell>
        </row>
        <row r="184">
          <cell r="B184" t="str">
            <v>POLEA TENSORA CORREA</v>
          </cell>
          <cell r="C184">
            <v>874128</v>
          </cell>
          <cell r="D184">
            <v>305945</v>
          </cell>
          <cell r="E184">
            <v>1652600</v>
          </cell>
          <cell r="F184">
            <v>1346655</v>
          </cell>
          <cell r="G184">
            <v>440.1624474987334</v>
          </cell>
          <cell r="H184">
            <v>305945</v>
          </cell>
          <cell r="I184">
            <v>0</v>
          </cell>
          <cell r="J184">
            <v>0</v>
          </cell>
          <cell r="K184">
            <v>756802</v>
          </cell>
          <cell r="L184">
            <v>264881</v>
          </cell>
          <cell r="M184">
            <v>264881</v>
          </cell>
          <cell r="N184">
            <v>0</v>
          </cell>
          <cell r="O184">
            <v>0</v>
          </cell>
          <cell r="P184">
            <v>1199761.25</v>
          </cell>
          <cell r="Q184">
            <v>934880.25</v>
          </cell>
          <cell r="R184">
            <v>352.94349160566446</v>
          </cell>
          <cell r="S184">
            <v>767691</v>
          </cell>
          <cell r="T184">
            <v>268692</v>
          </cell>
          <cell r="U184">
            <v>879245</v>
          </cell>
          <cell r="V184">
            <v>307736</v>
          </cell>
          <cell r="W184">
            <v>827393</v>
          </cell>
          <cell r="X184">
            <v>289588</v>
          </cell>
          <cell r="Y184">
            <v>624000</v>
          </cell>
          <cell r="Z184">
            <v>218400</v>
          </cell>
          <cell r="AA184">
            <v>686400</v>
          </cell>
          <cell r="AB184">
            <v>240240</v>
          </cell>
          <cell r="AC184">
            <v>686400</v>
          </cell>
          <cell r="AD184">
            <v>240240</v>
          </cell>
          <cell r="AE184">
            <v>660651</v>
          </cell>
          <cell r="AF184">
            <v>231228</v>
          </cell>
          <cell r="AG184">
            <v>794394</v>
          </cell>
          <cell r="AH184">
            <v>278038</v>
          </cell>
          <cell r="AI184">
            <v>633573</v>
          </cell>
          <cell r="AJ184">
            <v>221751</v>
          </cell>
          <cell r="AK184">
            <v>665254</v>
          </cell>
          <cell r="AL184">
            <v>232839</v>
          </cell>
          <cell r="AM184">
            <v>828076</v>
          </cell>
          <cell r="AN184">
            <v>289827</v>
          </cell>
          <cell r="AO184">
            <v>866072</v>
          </cell>
          <cell r="AP184">
            <v>303125</v>
          </cell>
          <cell r="AQ184">
            <v>931077</v>
          </cell>
          <cell r="AR184">
            <v>325877</v>
          </cell>
          <cell r="AS184">
            <v>1032900</v>
          </cell>
          <cell r="AT184">
            <v>361515</v>
          </cell>
          <cell r="AU184">
            <v>1117292</v>
          </cell>
          <cell r="AV184">
            <v>391052</v>
          </cell>
          <cell r="AW184">
            <v>1227699</v>
          </cell>
          <cell r="AX184">
            <v>429695</v>
          </cell>
          <cell r="AY184">
            <v>931077</v>
          </cell>
          <cell r="AZ184">
            <v>325877</v>
          </cell>
        </row>
        <row r="185">
          <cell r="B185" t="str">
            <v>PUNTA DE EJE</v>
          </cell>
          <cell r="C185">
            <v>813656</v>
          </cell>
          <cell r="D185">
            <v>284780</v>
          </cell>
          <cell r="E185">
            <v>1534300</v>
          </cell>
          <cell r="F185">
            <v>1249520</v>
          </cell>
          <cell r="G185">
            <v>438.76676732916638</v>
          </cell>
          <cell r="H185">
            <v>284780</v>
          </cell>
          <cell r="I185">
            <v>0</v>
          </cell>
          <cell r="J185">
            <v>0</v>
          </cell>
          <cell r="K185">
            <v>723243</v>
          </cell>
          <cell r="L185">
            <v>253135</v>
          </cell>
          <cell r="M185">
            <v>253135</v>
          </cell>
          <cell r="N185">
            <v>0</v>
          </cell>
          <cell r="O185">
            <v>0</v>
          </cell>
          <cell r="P185">
            <v>1110707.5</v>
          </cell>
          <cell r="Q185">
            <v>857572.5</v>
          </cell>
          <cell r="R185">
            <v>338.78069014557451</v>
          </cell>
          <cell r="S185">
            <v>583364</v>
          </cell>
          <cell r="T185">
            <v>204177</v>
          </cell>
          <cell r="U185">
            <v>747900</v>
          </cell>
          <cell r="V185">
            <v>261765</v>
          </cell>
          <cell r="W185">
            <v>699587</v>
          </cell>
          <cell r="X185">
            <v>244855</v>
          </cell>
          <cell r="Y185">
            <v>514000</v>
          </cell>
          <cell r="Z185">
            <v>179900</v>
          </cell>
          <cell r="AA185">
            <v>735862</v>
          </cell>
          <cell r="AB185">
            <v>257552</v>
          </cell>
          <cell r="AC185">
            <v>565400</v>
          </cell>
          <cell r="AD185">
            <v>197890</v>
          </cell>
          <cell r="AE185">
            <v>544677</v>
          </cell>
          <cell r="AF185">
            <v>190637</v>
          </cell>
          <cell r="AG185">
            <v>717474</v>
          </cell>
          <cell r="AH185">
            <v>251116</v>
          </cell>
          <cell r="AI185">
            <v>514000</v>
          </cell>
          <cell r="AJ185">
            <v>179900</v>
          </cell>
          <cell r="AK185">
            <v>584555</v>
          </cell>
          <cell r="AL185">
            <v>204594</v>
          </cell>
          <cell r="AM185">
            <v>780236</v>
          </cell>
          <cell r="AN185">
            <v>273083</v>
          </cell>
          <cell r="AO185">
            <v>767491</v>
          </cell>
          <cell r="AP185">
            <v>268622</v>
          </cell>
          <cell r="AQ185">
            <v>689577</v>
          </cell>
          <cell r="AR185">
            <v>241352</v>
          </cell>
          <cell r="AS185">
            <v>949050</v>
          </cell>
          <cell r="AT185">
            <v>332168</v>
          </cell>
          <cell r="AU185">
            <v>827492</v>
          </cell>
          <cell r="AV185">
            <v>289622</v>
          </cell>
          <cell r="AW185">
            <v>1108823</v>
          </cell>
          <cell r="AX185">
            <v>388088</v>
          </cell>
          <cell r="AY185">
            <v>689577</v>
          </cell>
          <cell r="AZ185">
            <v>241352</v>
          </cell>
        </row>
        <row r="186">
          <cell r="B186" t="str">
            <v>RADIADOR</v>
          </cell>
          <cell r="C186">
            <v>3253255</v>
          </cell>
          <cell r="D186">
            <v>1138639</v>
          </cell>
          <cell r="E186">
            <v>6399400</v>
          </cell>
          <cell r="F186">
            <v>5260761</v>
          </cell>
          <cell r="G186">
            <v>462.02185240449342</v>
          </cell>
          <cell r="H186">
            <v>1138639</v>
          </cell>
          <cell r="I186">
            <v>0</v>
          </cell>
          <cell r="J186">
            <v>0</v>
          </cell>
          <cell r="K186">
            <v>3318775</v>
          </cell>
          <cell r="L186">
            <v>1161571</v>
          </cell>
          <cell r="M186">
            <v>1161571</v>
          </cell>
          <cell r="N186">
            <v>0</v>
          </cell>
          <cell r="O186">
            <v>0</v>
          </cell>
          <cell r="P186">
            <v>4558259.75</v>
          </cell>
          <cell r="Q186">
            <v>3396688.75</v>
          </cell>
          <cell r="R186">
            <v>292.42196559659288</v>
          </cell>
          <cell r="S186">
            <v>3010418</v>
          </cell>
          <cell r="T186">
            <v>1053646</v>
          </cell>
          <cell r="U186">
            <v>3445465</v>
          </cell>
          <cell r="V186">
            <v>1205913</v>
          </cell>
          <cell r="W186">
            <v>3243968</v>
          </cell>
          <cell r="X186">
            <v>1135389</v>
          </cell>
          <cell r="Y186">
            <v>2579000</v>
          </cell>
          <cell r="Z186">
            <v>902650</v>
          </cell>
          <cell r="AA186">
            <v>2836900</v>
          </cell>
          <cell r="AB186">
            <v>992915</v>
          </cell>
          <cell r="AC186">
            <v>2836900</v>
          </cell>
          <cell r="AD186">
            <v>992915</v>
          </cell>
          <cell r="AE186">
            <v>2733359</v>
          </cell>
          <cell r="AF186">
            <v>956676</v>
          </cell>
          <cell r="AG186">
            <v>3194650</v>
          </cell>
          <cell r="AH186">
            <v>1118128</v>
          </cell>
          <cell r="AI186">
            <v>2579000</v>
          </cell>
          <cell r="AJ186">
            <v>902650</v>
          </cell>
          <cell r="AK186">
            <v>2812480</v>
          </cell>
          <cell r="AL186">
            <v>984368</v>
          </cell>
          <cell r="AM186">
            <v>3133605</v>
          </cell>
          <cell r="AN186">
            <v>1096762</v>
          </cell>
          <cell r="AO186">
            <v>3337230</v>
          </cell>
          <cell r="AP186">
            <v>1168031</v>
          </cell>
          <cell r="AQ186">
            <v>3594618</v>
          </cell>
          <cell r="AR186">
            <v>1258116</v>
          </cell>
          <cell r="AS186">
            <v>3918000</v>
          </cell>
          <cell r="AT186">
            <v>1371300</v>
          </cell>
          <cell r="AU186">
            <v>4313542</v>
          </cell>
          <cell r="AV186">
            <v>1509740</v>
          </cell>
          <cell r="AW186">
            <v>4937186</v>
          </cell>
          <cell r="AX186">
            <v>1728015</v>
          </cell>
          <cell r="AY186">
            <v>3594618</v>
          </cell>
          <cell r="AZ186">
            <v>1258116</v>
          </cell>
        </row>
        <row r="187">
          <cell r="B187" t="str">
            <v>RADIADOR AIRE ACONDICIONADO</v>
          </cell>
          <cell r="C187">
            <v>4357633</v>
          </cell>
          <cell r="D187">
            <v>1525172</v>
          </cell>
          <cell r="E187">
            <v>7815700</v>
          </cell>
          <cell r="F187">
            <v>6290528</v>
          </cell>
          <cell r="G187">
            <v>412.44712071818788</v>
          </cell>
          <cell r="H187">
            <v>1525172</v>
          </cell>
          <cell r="I187">
            <v>0</v>
          </cell>
          <cell r="J187">
            <v>0</v>
          </cell>
          <cell r="K187">
            <v>3902975</v>
          </cell>
          <cell r="L187">
            <v>1366041</v>
          </cell>
          <cell r="M187">
            <v>1366041</v>
          </cell>
          <cell r="N187">
            <v>0</v>
          </cell>
          <cell r="O187">
            <v>0</v>
          </cell>
          <cell r="P187">
            <v>5786468</v>
          </cell>
          <cell r="Q187">
            <v>4420427</v>
          </cell>
          <cell r="R187">
            <v>323.59402097008802</v>
          </cell>
          <cell r="S187">
            <v>3261856</v>
          </cell>
          <cell r="T187">
            <v>1141650</v>
          </cell>
          <cell r="U187">
            <v>4078463</v>
          </cell>
          <cell r="V187">
            <v>1427462</v>
          </cell>
          <cell r="W187">
            <v>3827989</v>
          </cell>
          <cell r="X187">
            <v>1339796</v>
          </cell>
          <cell r="Y187">
            <v>2882000</v>
          </cell>
          <cell r="Z187">
            <v>1008700</v>
          </cell>
          <cell r="AA187">
            <v>3292899</v>
          </cell>
          <cell r="AB187">
            <v>1152515</v>
          </cell>
          <cell r="AC187">
            <v>3170200</v>
          </cell>
          <cell r="AD187">
            <v>1109570</v>
          </cell>
          <cell r="AE187">
            <v>3054560</v>
          </cell>
          <cell r="AF187">
            <v>1069096</v>
          </cell>
          <cell r="AG187">
            <v>3634437</v>
          </cell>
          <cell r="AH187">
            <v>1272053</v>
          </cell>
          <cell r="AI187">
            <v>2882000</v>
          </cell>
          <cell r="AJ187">
            <v>1008700</v>
          </cell>
          <cell r="AK187">
            <v>3303402</v>
          </cell>
          <cell r="AL187">
            <v>1156191</v>
          </cell>
          <cell r="AM187">
            <v>4097143</v>
          </cell>
          <cell r="AN187">
            <v>1434000</v>
          </cell>
          <cell r="AO187">
            <v>3934827</v>
          </cell>
          <cell r="AP187">
            <v>1377189</v>
          </cell>
          <cell r="AQ187">
            <v>4087643</v>
          </cell>
          <cell r="AR187">
            <v>1430675</v>
          </cell>
          <cell r="AS187">
            <v>4936200</v>
          </cell>
          <cell r="AT187">
            <v>1727670</v>
          </cell>
          <cell r="AU187">
            <v>4905171</v>
          </cell>
          <cell r="AV187">
            <v>1716810</v>
          </cell>
          <cell r="AW187">
            <v>5616858</v>
          </cell>
          <cell r="AX187">
            <v>1965900</v>
          </cell>
          <cell r="AY187">
            <v>4087643</v>
          </cell>
          <cell r="AZ187">
            <v>1430675</v>
          </cell>
        </row>
        <row r="188">
          <cell r="B188" t="str">
            <v>REFRIGERANTE 1 GALON</v>
          </cell>
          <cell r="C188">
            <v>481369</v>
          </cell>
          <cell r="D188">
            <v>168479</v>
          </cell>
          <cell r="E188">
            <v>837100</v>
          </cell>
          <cell r="F188">
            <v>668621</v>
          </cell>
          <cell r="G188">
            <v>396.85717507819965</v>
          </cell>
          <cell r="H188">
            <v>168479</v>
          </cell>
          <cell r="I188">
            <v>0</v>
          </cell>
          <cell r="J188">
            <v>0</v>
          </cell>
          <cell r="K188">
            <v>394215</v>
          </cell>
          <cell r="L188">
            <v>137975</v>
          </cell>
          <cell r="M188">
            <v>137975</v>
          </cell>
          <cell r="N188">
            <v>0</v>
          </cell>
          <cell r="O188">
            <v>0</v>
          </cell>
          <cell r="P188">
            <v>628269.75</v>
          </cell>
          <cell r="Q188">
            <v>490294.75</v>
          </cell>
          <cell r="R188">
            <v>355.35042580177566</v>
          </cell>
          <cell r="S188">
            <v>350329</v>
          </cell>
          <cell r="T188">
            <v>122615</v>
          </cell>
          <cell r="U188">
            <v>435752</v>
          </cell>
          <cell r="V188">
            <v>152513</v>
          </cell>
          <cell r="W188">
            <v>408653</v>
          </cell>
          <cell r="X188">
            <v>143029</v>
          </cell>
          <cell r="Y188">
            <v>305000</v>
          </cell>
          <cell r="Z188">
            <v>106750</v>
          </cell>
          <cell r="AA188">
            <v>363746</v>
          </cell>
          <cell r="AB188">
            <v>127311</v>
          </cell>
          <cell r="AC188">
            <v>335500</v>
          </cell>
          <cell r="AD188">
            <v>117425</v>
          </cell>
          <cell r="AE188">
            <v>323073</v>
          </cell>
          <cell r="AF188">
            <v>113076</v>
          </cell>
          <cell r="AG188">
            <v>367114</v>
          </cell>
          <cell r="AH188">
            <v>128490</v>
          </cell>
          <cell r="AI188">
            <v>305466</v>
          </cell>
          <cell r="AJ188">
            <v>106913</v>
          </cell>
          <cell r="AK188">
            <v>335512</v>
          </cell>
          <cell r="AL188">
            <v>117429</v>
          </cell>
          <cell r="AM188">
            <v>490124</v>
          </cell>
          <cell r="AN188">
            <v>171543</v>
          </cell>
          <cell r="AO188">
            <v>440146</v>
          </cell>
          <cell r="AP188">
            <v>154051</v>
          </cell>
          <cell r="AQ188">
            <v>441446</v>
          </cell>
          <cell r="AR188">
            <v>154506</v>
          </cell>
          <cell r="AS188">
            <v>534300</v>
          </cell>
          <cell r="AT188">
            <v>187005</v>
          </cell>
          <cell r="AU188">
            <v>529735</v>
          </cell>
          <cell r="AV188">
            <v>185407</v>
          </cell>
          <cell r="AW188">
            <v>567358</v>
          </cell>
          <cell r="AX188">
            <v>198575</v>
          </cell>
          <cell r="AY188">
            <v>441446</v>
          </cell>
          <cell r="AZ188">
            <v>154506</v>
          </cell>
        </row>
        <row r="189">
          <cell r="B189" t="str">
            <v>REFRIGERANTE 1 LITRO</v>
          </cell>
          <cell r="C189">
            <v>318969</v>
          </cell>
          <cell r="D189">
            <v>111639</v>
          </cell>
          <cell r="E189">
            <v>601000</v>
          </cell>
          <cell r="F189">
            <v>489361</v>
          </cell>
          <cell r="G189">
            <v>438.3423355637367</v>
          </cell>
          <cell r="H189">
            <v>111639</v>
          </cell>
          <cell r="I189">
            <v>0</v>
          </cell>
          <cell r="J189">
            <v>0</v>
          </cell>
          <cell r="K189">
            <v>316883</v>
          </cell>
          <cell r="L189">
            <v>110909</v>
          </cell>
          <cell r="M189">
            <v>110909</v>
          </cell>
          <cell r="N189">
            <v>0</v>
          </cell>
          <cell r="O189">
            <v>0</v>
          </cell>
          <cell r="P189">
            <v>443722.25</v>
          </cell>
          <cell r="Q189">
            <v>332813.25</v>
          </cell>
          <cell r="R189">
            <v>300.07776645718559</v>
          </cell>
          <cell r="S189">
            <v>301643</v>
          </cell>
          <cell r="T189">
            <v>105575</v>
          </cell>
          <cell r="U189">
            <v>330472</v>
          </cell>
          <cell r="V189">
            <v>115665</v>
          </cell>
          <cell r="W189">
            <v>311034</v>
          </cell>
          <cell r="X189">
            <v>108862</v>
          </cell>
          <cell r="Y189">
            <v>241149</v>
          </cell>
          <cell r="Z189">
            <v>84402</v>
          </cell>
          <cell r="AA189">
            <v>251900</v>
          </cell>
          <cell r="AB189">
            <v>88165</v>
          </cell>
          <cell r="AC189">
            <v>254140</v>
          </cell>
          <cell r="AD189">
            <v>88949</v>
          </cell>
          <cell r="AE189">
            <v>241738</v>
          </cell>
          <cell r="AF189">
            <v>84608</v>
          </cell>
          <cell r="AG189">
            <v>264538</v>
          </cell>
          <cell r="AH189">
            <v>92588</v>
          </cell>
          <cell r="AI189">
            <v>229000</v>
          </cell>
          <cell r="AJ189">
            <v>80150</v>
          </cell>
          <cell r="AK189">
            <v>251112</v>
          </cell>
          <cell r="AL189">
            <v>87889</v>
          </cell>
          <cell r="AM189">
            <v>339347</v>
          </cell>
          <cell r="AN189">
            <v>118771</v>
          </cell>
          <cell r="AO189">
            <v>336508</v>
          </cell>
          <cell r="AP189">
            <v>117778</v>
          </cell>
          <cell r="AQ189">
            <v>370107</v>
          </cell>
          <cell r="AR189">
            <v>129537</v>
          </cell>
          <cell r="AS189">
            <v>391950</v>
          </cell>
          <cell r="AT189">
            <v>137183</v>
          </cell>
          <cell r="AU189">
            <v>444128</v>
          </cell>
          <cell r="AV189">
            <v>155445</v>
          </cell>
          <cell r="AW189">
            <v>408831</v>
          </cell>
          <cell r="AX189">
            <v>143091</v>
          </cell>
          <cell r="AY189">
            <v>370107</v>
          </cell>
          <cell r="AZ189">
            <v>129537</v>
          </cell>
        </row>
        <row r="190">
          <cell r="B190" t="str">
            <v>REGULADOR ALTERNADOR</v>
          </cell>
          <cell r="C190">
            <v>1032062</v>
          </cell>
          <cell r="D190">
            <v>361222</v>
          </cell>
          <cell r="E190">
            <v>2065800</v>
          </cell>
          <cell r="F190">
            <v>1704578</v>
          </cell>
          <cell r="G190">
            <v>471.89207744821744</v>
          </cell>
          <cell r="H190">
            <v>361222</v>
          </cell>
          <cell r="I190">
            <v>0</v>
          </cell>
          <cell r="J190">
            <v>0</v>
          </cell>
          <cell r="K190">
            <v>1000146</v>
          </cell>
          <cell r="L190">
            <v>350051</v>
          </cell>
          <cell r="M190">
            <v>350051</v>
          </cell>
          <cell r="N190">
            <v>0</v>
          </cell>
          <cell r="O190">
            <v>0</v>
          </cell>
          <cell r="P190">
            <v>1464255.5</v>
          </cell>
          <cell r="Q190">
            <v>1114204.5</v>
          </cell>
          <cell r="R190">
            <v>318.29776232606105</v>
          </cell>
          <cell r="S190">
            <v>1041850</v>
          </cell>
          <cell r="T190">
            <v>364648</v>
          </cell>
          <cell r="U190">
            <v>1142361</v>
          </cell>
          <cell r="V190">
            <v>399826</v>
          </cell>
          <cell r="W190">
            <v>1077318</v>
          </cell>
          <cell r="X190">
            <v>377061</v>
          </cell>
          <cell r="Y190">
            <v>868000</v>
          </cell>
          <cell r="Z190">
            <v>303800</v>
          </cell>
          <cell r="AA190">
            <v>954800</v>
          </cell>
          <cell r="AB190">
            <v>334180</v>
          </cell>
          <cell r="AC190">
            <v>974388</v>
          </cell>
          <cell r="AD190">
            <v>341036</v>
          </cell>
          <cell r="AE190">
            <v>919101</v>
          </cell>
          <cell r="AF190">
            <v>321685</v>
          </cell>
          <cell r="AG190">
            <v>868000</v>
          </cell>
          <cell r="AH190">
            <v>303800</v>
          </cell>
          <cell r="AI190">
            <v>868000</v>
          </cell>
          <cell r="AJ190">
            <v>303800</v>
          </cell>
          <cell r="AK190">
            <v>937438</v>
          </cell>
          <cell r="AL190">
            <v>328103</v>
          </cell>
          <cell r="AM190">
            <v>1024561</v>
          </cell>
          <cell r="AN190">
            <v>358596</v>
          </cell>
          <cell r="AO190">
            <v>1090529</v>
          </cell>
          <cell r="AP190">
            <v>381685</v>
          </cell>
          <cell r="AQ190">
            <v>1264800</v>
          </cell>
          <cell r="AR190">
            <v>442680</v>
          </cell>
          <cell r="AS190">
            <v>1264800</v>
          </cell>
          <cell r="AT190">
            <v>442680</v>
          </cell>
          <cell r="AU190">
            <v>1433440</v>
          </cell>
          <cell r="AV190">
            <v>501704</v>
          </cell>
          <cell r="AW190">
            <v>1309547</v>
          </cell>
          <cell r="AX190">
            <v>458341</v>
          </cell>
          <cell r="AY190">
            <v>1419012</v>
          </cell>
          <cell r="AZ190">
            <v>496654</v>
          </cell>
        </row>
        <row r="191">
          <cell r="B191" t="str">
            <v>RELAY CAJA FUSIBLES</v>
          </cell>
          <cell r="C191">
            <v>354059</v>
          </cell>
          <cell r="D191">
            <v>123921</v>
          </cell>
          <cell r="E191">
            <v>680700</v>
          </cell>
          <cell r="F191">
            <v>556779</v>
          </cell>
          <cell r="G191">
            <v>449.30157116227275</v>
          </cell>
          <cell r="H191">
            <v>123921</v>
          </cell>
          <cell r="I191">
            <v>0</v>
          </cell>
          <cell r="J191">
            <v>0</v>
          </cell>
          <cell r="K191">
            <v>384872</v>
          </cell>
          <cell r="L191">
            <v>134705</v>
          </cell>
          <cell r="M191">
            <v>134705</v>
          </cell>
          <cell r="N191">
            <v>0</v>
          </cell>
          <cell r="O191">
            <v>0</v>
          </cell>
          <cell r="P191">
            <v>493780.25</v>
          </cell>
          <cell r="Q191">
            <v>359075.25</v>
          </cell>
          <cell r="R191">
            <v>266.56415871719685</v>
          </cell>
          <cell r="S191">
            <v>233200</v>
          </cell>
          <cell r="T191">
            <v>81620</v>
          </cell>
          <cell r="U191">
            <v>297769</v>
          </cell>
          <cell r="V191">
            <v>104219</v>
          </cell>
          <cell r="W191">
            <v>274266</v>
          </cell>
          <cell r="X191">
            <v>95993</v>
          </cell>
          <cell r="Y191">
            <v>212000</v>
          </cell>
          <cell r="Z191">
            <v>74200</v>
          </cell>
          <cell r="AA191">
            <v>328514</v>
          </cell>
          <cell r="AB191">
            <v>114980</v>
          </cell>
          <cell r="AC191">
            <v>233200</v>
          </cell>
          <cell r="AD191">
            <v>81620</v>
          </cell>
          <cell r="AE191">
            <v>224479</v>
          </cell>
          <cell r="AF191">
            <v>78568</v>
          </cell>
          <cell r="AG191">
            <v>352498</v>
          </cell>
          <cell r="AH191">
            <v>123374</v>
          </cell>
          <cell r="AI191">
            <v>212000</v>
          </cell>
          <cell r="AJ191">
            <v>74200</v>
          </cell>
          <cell r="AK191">
            <v>239503</v>
          </cell>
          <cell r="AL191">
            <v>83826</v>
          </cell>
          <cell r="AM191">
            <v>347523</v>
          </cell>
          <cell r="AN191">
            <v>121633</v>
          </cell>
          <cell r="AO191">
            <v>367256</v>
          </cell>
          <cell r="AP191">
            <v>128540</v>
          </cell>
          <cell r="AQ191">
            <v>212000</v>
          </cell>
          <cell r="AR191">
            <v>74200</v>
          </cell>
          <cell r="AS191">
            <v>429900</v>
          </cell>
          <cell r="AT191">
            <v>150465</v>
          </cell>
          <cell r="AU191">
            <v>233200</v>
          </cell>
          <cell r="AV191">
            <v>81620</v>
          </cell>
          <cell r="AW191">
            <v>544770</v>
          </cell>
          <cell r="AX191">
            <v>190670</v>
          </cell>
          <cell r="AY191">
            <v>212000</v>
          </cell>
          <cell r="AZ191">
            <v>74200</v>
          </cell>
        </row>
        <row r="192">
          <cell r="B192" t="str">
            <v>RELAY LUCES ALTAS</v>
          </cell>
          <cell r="C192">
            <v>317351</v>
          </cell>
          <cell r="D192">
            <v>111073</v>
          </cell>
          <cell r="E192">
            <v>588300</v>
          </cell>
          <cell r="F192">
            <v>477227</v>
          </cell>
          <cell r="G192">
            <v>429.65167052298938</v>
          </cell>
          <cell r="H192">
            <v>111073</v>
          </cell>
          <cell r="I192">
            <v>0</v>
          </cell>
          <cell r="J192">
            <v>0</v>
          </cell>
          <cell r="K192">
            <v>270600</v>
          </cell>
          <cell r="L192">
            <v>94710</v>
          </cell>
          <cell r="M192">
            <v>94710</v>
          </cell>
          <cell r="N192">
            <v>0</v>
          </cell>
          <cell r="O192">
            <v>0</v>
          </cell>
          <cell r="P192">
            <v>428218.25</v>
          </cell>
          <cell r="Q192">
            <v>333508.25</v>
          </cell>
          <cell r="R192">
            <v>352.1362580508922</v>
          </cell>
          <cell r="S192">
            <v>289022</v>
          </cell>
          <cell r="T192">
            <v>101158</v>
          </cell>
          <cell r="U192">
            <v>324374</v>
          </cell>
          <cell r="V192">
            <v>113531</v>
          </cell>
          <cell r="W192">
            <v>305582</v>
          </cell>
          <cell r="X192">
            <v>106954</v>
          </cell>
          <cell r="Y192">
            <v>246000</v>
          </cell>
          <cell r="Z192">
            <v>86100</v>
          </cell>
          <cell r="AA192">
            <v>270600</v>
          </cell>
          <cell r="AB192">
            <v>94710</v>
          </cell>
          <cell r="AC192">
            <v>270600</v>
          </cell>
          <cell r="AD192">
            <v>94710</v>
          </cell>
          <cell r="AE192">
            <v>259838</v>
          </cell>
          <cell r="AF192">
            <v>90943</v>
          </cell>
          <cell r="AG192">
            <v>254463</v>
          </cell>
          <cell r="AH192">
            <v>89062</v>
          </cell>
          <cell r="AI192">
            <v>269979</v>
          </cell>
          <cell r="AJ192">
            <v>94493</v>
          </cell>
          <cell r="AK192">
            <v>250766</v>
          </cell>
          <cell r="AL192">
            <v>87768</v>
          </cell>
          <cell r="AM192">
            <v>300206</v>
          </cell>
          <cell r="AN192">
            <v>105072</v>
          </cell>
          <cell r="AO192">
            <v>309191</v>
          </cell>
          <cell r="AP192">
            <v>108217</v>
          </cell>
          <cell r="AQ192">
            <v>363900</v>
          </cell>
          <cell r="AR192">
            <v>127365</v>
          </cell>
          <cell r="AS192">
            <v>363900</v>
          </cell>
          <cell r="AT192">
            <v>127365</v>
          </cell>
          <cell r="AU192">
            <v>412420</v>
          </cell>
          <cell r="AV192">
            <v>144347</v>
          </cell>
          <cell r="AW192">
            <v>393261</v>
          </cell>
          <cell r="AX192">
            <v>137641</v>
          </cell>
          <cell r="AY192">
            <v>377880</v>
          </cell>
          <cell r="AZ192">
            <v>132258</v>
          </cell>
        </row>
        <row r="193">
          <cell r="B193" t="str">
            <v>RELAY LUCES ESTACIONARIAS</v>
          </cell>
          <cell r="C193">
            <v>295656</v>
          </cell>
          <cell r="D193">
            <v>103480</v>
          </cell>
          <cell r="E193">
            <v>569600</v>
          </cell>
          <cell r="F193">
            <v>466120</v>
          </cell>
          <cell r="G193">
            <v>450.4445303440279</v>
          </cell>
          <cell r="H193">
            <v>103480</v>
          </cell>
          <cell r="I193">
            <v>0</v>
          </cell>
          <cell r="J193">
            <v>0</v>
          </cell>
          <cell r="K193">
            <v>279400</v>
          </cell>
          <cell r="L193">
            <v>97790</v>
          </cell>
          <cell r="M193">
            <v>97790</v>
          </cell>
          <cell r="N193">
            <v>0</v>
          </cell>
          <cell r="O193">
            <v>0</v>
          </cell>
          <cell r="P193">
            <v>408332.5</v>
          </cell>
          <cell r="Q193">
            <v>310542.5</v>
          </cell>
          <cell r="R193">
            <v>317.56058901728193</v>
          </cell>
          <cell r="S193">
            <v>306925</v>
          </cell>
          <cell r="T193">
            <v>107424</v>
          </cell>
          <cell r="U193">
            <v>325413</v>
          </cell>
          <cell r="V193">
            <v>113895</v>
          </cell>
          <cell r="W193">
            <v>307339</v>
          </cell>
          <cell r="X193">
            <v>107569</v>
          </cell>
          <cell r="Y193">
            <v>254000</v>
          </cell>
          <cell r="Z193">
            <v>88900</v>
          </cell>
          <cell r="AA193">
            <v>279400</v>
          </cell>
          <cell r="AB193">
            <v>97790</v>
          </cell>
          <cell r="AC193">
            <v>279400</v>
          </cell>
          <cell r="AD193">
            <v>97790</v>
          </cell>
          <cell r="AE193">
            <v>269065</v>
          </cell>
          <cell r="AF193">
            <v>94173</v>
          </cell>
          <cell r="AG193">
            <v>290805</v>
          </cell>
          <cell r="AH193">
            <v>101782</v>
          </cell>
          <cell r="AI193">
            <v>270299</v>
          </cell>
          <cell r="AJ193">
            <v>94605</v>
          </cell>
          <cell r="AK193">
            <v>277768</v>
          </cell>
          <cell r="AL193">
            <v>97219</v>
          </cell>
          <cell r="AM193">
            <v>279400</v>
          </cell>
          <cell r="AN193">
            <v>97790</v>
          </cell>
          <cell r="AO193">
            <v>292019</v>
          </cell>
          <cell r="AP193">
            <v>102207</v>
          </cell>
          <cell r="AQ193">
            <v>348750</v>
          </cell>
          <cell r="AR193">
            <v>122063</v>
          </cell>
          <cell r="AS193">
            <v>348750</v>
          </cell>
          <cell r="AT193">
            <v>122063</v>
          </cell>
          <cell r="AU193">
            <v>395250</v>
          </cell>
          <cell r="AV193">
            <v>138338</v>
          </cell>
          <cell r="AW193">
            <v>449426</v>
          </cell>
          <cell r="AX193">
            <v>157299</v>
          </cell>
          <cell r="AY193">
            <v>387120</v>
          </cell>
          <cell r="AZ193">
            <v>135492</v>
          </cell>
        </row>
        <row r="194">
          <cell r="B194" t="str">
            <v>RELAY LUCES MEDIAS</v>
          </cell>
          <cell r="C194">
            <v>350291</v>
          </cell>
          <cell r="D194">
            <v>122602</v>
          </cell>
          <cell r="E194">
            <v>638300</v>
          </cell>
          <cell r="F194">
            <v>515698</v>
          </cell>
          <cell r="G194">
            <v>420.6277222231285</v>
          </cell>
          <cell r="H194">
            <v>122602</v>
          </cell>
          <cell r="I194">
            <v>0</v>
          </cell>
          <cell r="J194">
            <v>0</v>
          </cell>
          <cell r="K194">
            <v>293597</v>
          </cell>
          <cell r="L194">
            <v>102759</v>
          </cell>
          <cell r="M194">
            <v>102759</v>
          </cell>
          <cell r="N194">
            <v>0</v>
          </cell>
          <cell r="O194">
            <v>0</v>
          </cell>
          <cell r="P194">
            <v>463663</v>
          </cell>
          <cell r="Q194">
            <v>360904</v>
          </cell>
          <cell r="R194">
            <v>351.21400558588539</v>
          </cell>
          <cell r="S194">
            <v>288676</v>
          </cell>
          <cell r="T194">
            <v>101037</v>
          </cell>
          <cell r="U194">
            <v>338669</v>
          </cell>
          <cell r="V194">
            <v>118534</v>
          </cell>
          <cell r="W194">
            <v>318706</v>
          </cell>
          <cell r="X194">
            <v>111547</v>
          </cell>
          <cell r="Y194">
            <v>254000</v>
          </cell>
          <cell r="Z194">
            <v>88900</v>
          </cell>
          <cell r="AA194">
            <v>279400</v>
          </cell>
          <cell r="AB194">
            <v>97790</v>
          </cell>
          <cell r="AC194">
            <v>279400</v>
          </cell>
          <cell r="AD194">
            <v>97790</v>
          </cell>
          <cell r="AE194">
            <v>268850</v>
          </cell>
          <cell r="AF194">
            <v>94098</v>
          </cell>
          <cell r="AG194">
            <v>309099</v>
          </cell>
          <cell r="AH194">
            <v>108185</v>
          </cell>
          <cell r="AI194">
            <v>275882</v>
          </cell>
          <cell r="AJ194">
            <v>96559</v>
          </cell>
          <cell r="AK194">
            <v>259816</v>
          </cell>
          <cell r="AL194">
            <v>90936</v>
          </cell>
          <cell r="AM194">
            <v>291767</v>
          </cell>
          <cell r="AN194">
            <v>102118</v>
          </cell>
          <cell r="AO194">
            <v>318879</v>
          </cell>
          <cell r="AP194">
            <v>111608</v>
          </cell>
          <cell r="AQ194">
            <v>354756</v>
          </cell>
          <cell r="AR194">
            <v>124165</v>
          </cell>
          <cell r="AS194">
            <v>386850</v>
          </cell>
          <cell r="AT194">
            <v>135398</v>
          </cell>
          <cell r="AU194">
            <v>425707</v>
          </cell>
          <cell r="AV194">
            <v>148997</v>
          </cell>
          <cell r="AW194">
            <v>477698</v>
          </cell>
          <cell r="AX194">
            <v>167194</v>
          </cell>
          <cell r="AY194">
            <v>354756</v>
          </cell>
          <cell r="AZ194">
            <v>124165</v>
          </cell>
        </row>
        <row r="195">
          <cell r="B195" t="str">
            <v>RELAY PILA COMBUSTIBLE</v>
          </cell>
          <cell r="C195">
            <v>348552</v>
          </cell>
          <cell r="D195">
            <v>121993</v>
          </cell>
          <cell r="E195">
            <v>612000</v>
          </cell>
          <cell r="F195">
            <v>490007</v>
          </cell>
          <cell r="G195">
            <v>401.66812849917619</v>
          </cell>
          <cell r="H195">
            <v>121993</v>
          </cell>
          <cell r="I195">
            <v>0</v>
          </cell>
          <cell r="J195">
            <v>0</v>
          </cell>
          <cell r="K195">
            <v>283571</v>
          </cell>
          <cell r="L195">
            <v>99250</v>
          </cell>
          <cell r="M195">
            <v>99250</v>
          </cell>
          <cell r="N195">
            <v>0</v>
          </cell>
          <cell r="O195">
            <v>0</v>
          </cell>
          <cell r="P195">
            <v>456310.75</v>
          </cell>
          <cell r="Q195">
            <v>357060.75</v>
          </cell>
          <cell r="R195">
            <v>359.75894206549117</v>
          </cell>
          <cell r="S195">
            <v>327722</v>
          </cell>
          <cell r="T195">
            <v>114703</v>
          </cell>
          <cell r="U195">
            <v>338447</v>
          </cell>
          <cell r="V195">
            <v>118456</v>
          </cell>
          <cell r="W195">
            <v>319372</v>
          </cell>
          <cell r="X195">
            <v>111780</v>
          </cell>
          <cell r="Y195">
            <v>239000</v>
          </cell>
          <cell r="Z195">
            <v>83650</v>
          </cell>
          <cell r="AA195">
            <v>262900</v>
          </cell>
          <cell r="AB195">
            <v>92015</v>
          </cell>
          <cell r="AC195">
            <v>262900</v>
          </cell>
          <cell r="AD195">
            <v>92015</v>
          </cell>
          <cell r="AE195">
            <v>253141</v>
          </cell>
          <cell r="AF195">
            <v>88599</v>
          </cell>
          <cell r="AG195">
            <v>278337</v>
          </cell>
          <cell r="AH195">
            <v>97418</v>
          </cell>
          <cell r="AI195">
            <v>251222</v>
          </cell>
          <cell r="AJ195">
            <v>87928</v>
          </cell>
          <cell r="AK195">
            <v>275475</v>
          </cell>
          <cell r="AL195">
            <v>96416</v>
          </cell>
          <cell r="AM195">
            <v>298771</v>
          </cell>
          <cell r="AN195">
            <v>104570</v>
          </cell>
          <cell r="AO195">
            <v>325902</v>
          </cell>
          <cell r="AP195">
            <v>114066</v>
          </cell>
          <cell r="AQ195">
            <v>358560</v>
          </cell>
          <cell r="AR195">
            <v>125496</v>
          </cell>
          <cell r="AS195">
            <v>386550</v>
          </cell>
          <cell r="AT195">
            <v>135293</v>
          </cell>
          <cell r="AU195">
            <v>430272</v>
          </cell>
          <cell r="AV195">
            <v>150595</v>
          </cell>
          <cell r="AW195">
            <v>430158</v>
          </cell>
          <cell r="AX195">
            <v>150555</v>
          </cell>
          <cell r="AY195">
            <v>358560</v>
          </cell>
          <cell r="AZ195">
            <v>125496</v>
          </cell>
        </row>
        <row r="196">
          <cell r="B196" t="str">
            <v>RETEN BOMBA DE ACEITE MOTOR</v>
          </cell>
          <cell r="C196">
            <v>416401</v>
          </cell>
          <cell r="D196">
            <v>145740</v>
          </cell>
          <cell r="E196">
            <v>818000</v>
          </cell>
          <cell r="F196">
            <v>672260</v>
          </cell>
          <cell r="G196">
            <v>461.27350075476875</v>
          </cell>
          <cell r="H196">
            <v>145740</v>
          </cell>
          <cell r="I196">
            <v>0</v>
          </cell>
          <cell r="J196">
            <v>0</v>
          </cell>
          <cell r="K196">
            <v>391611</v>
          </cell>
          <cell r="L196">
            <v>137064</v>
          </cell>
          <cell r="M196">
            <v>137064</v>
          </cell>
          <cell r="N196">
            <v>0</v>
          </cell>
          <cell r="O196">
            <v>0</v>
          </cell>
          <cell r="P196">
            <v>584997.5</v>
          </cell>
          <cell r="Q196">
            <v>447933.5</v>
          </cell>
          <cell r="R196">
            <v>326.80609058541995</v>
          </cell>
          <cell r="S196">
            <v>401341</v>
          </cell>
          <cell r="T196">
            <v>140469</v>
          </cell>
          <cell r="U196">
            <v>438747</v>
          </cell>
          <cell r="V196">
            <v>153561</v>
          </cell>
          <cell r="W196">
            <v>413240</v>
          </cell>
          <cell r="X196">
            <v>144634</v>
          </cell>
          <cell r="Y196">
            <v>317000</v>
          </cell>
          <cell r="Z196">
            <v>110950</v>
          </cell>
          <cell r="AA196">
            <v>348700</v>
          </cell>
          <cell r="AB196">
            <v>122045</v>
          </cell>
          <cell r="AC196">
            <v>348700</v>
          </cell>
          <cell r="AD196">
            <v>122045</v>
          </cell>
          <cell r="AE196">
            <v>335435</v>
          </cell>
          <cell r="AF196">
            <v>117402</v>
          </cell>
          <cell r="AG196">
            <v>375588</v>
          </cell>
          <cell r="AH196">
            <v>131456</v>
          </cell>
          <cell r="AI196">
            <v>338401</v>
          </cell>
          <cell r="AJ196">
            <v>118440</v>
          </cell>
          <cell r="AK196">
            <v>373757</v>
          </cell>
          <cell r="AL196">
            <v>130815</v>
          </cell>
          <cell r="AM196">
            <v>386973</v>
          </cell>
          <cell r="AN196">
            <v>135441</v>
          </cell>
          <cell r="AO196">
            <v>435882</v>
          </cell>
          <cell r="AP196">
            <v>152559</v>
          </cell>
          <cell r="AQ196">
            <v>454649</v>
          </cell>
          <cell r="AR196">
            <v>159127</v>
          </cell>
          <cell r="AS196">
            <v>505950</v>
          </cell>
          <cell r="AT196">
            <v>177083</v>
          </cell>
          <cell r="AU196">
            <v>545578</v>
          </cell>
          <cell r="AV196">
            <v>190952</v>
          </cell>
          <cell r="AW196">
            <v>580455</v>
          </cell>
          <cell r="AX196">
            <v>203159</v>
          </cell>
          <cell r="AY196">
            <v>454649</v>
          </cell>
          <cell r="AZ196">
            <v>159127</v>
          </cell>
        </row>
        <row r="197">
          <cell r="B197" t="str">
            <v>RETEN CUBO / BOCIN RUEDA</v>
          </cell>
          <cell r="C197">
            <v>465034</v>
          </cell>
          <cell r="D197">
            <v>162762</v>
          </cell>
          <cell r="E197">
            <v>813300</v>
          </cell>
          <cell r="F197">
            <v>650538</v>
          </cell>
          <cell r="G197">
            <v>399.68665904818079</v>
          </cell>
          <cell r="H197">
            <v>162762</v>
          </cell>
          <cell r="I197">
            <v>0</v>
          </cell>
          <cell r="J197">
            <v>0</v>
          </cell>
          <cell r="K197">
            <v>408433</v>
          </cell>
          <cell r="L197">
            <v>142952</v>
          </cell>
          <cell r="M197">
            <v>142952</v>
          </cell>
          <cell r="N197">
            <v>0</v>
          </cell>
          <cell r="O197">
            <v>0</v>
          </cell>
          <cell r="P197">
            <v>614015.5</v>
          </cell>
          <cell r="Q197">
            <v>471063.5</v>
          </cell>
          <cell r="R197">
            <v>329.52564497173876</v>
          </cell>
          <cell r="S197">
            <v>389774</v>
          </cell>
          <cell r="T197">
            <v>136421</v>
          </cell>
          <cell r="U197">
            <v>443661</v>
          </cell>
          <cell r="V197">
            <v>155281</v>
          </cell>
          <cell r="W197">
            <v>417339</v>
          </cell>
          <cell r="X197">
            <v>146069</v>
          </cell>
          <cell r="Y197">
            <v>306000</v>
          </cell>
          <cell r="Z197">
            <v>107100</v>
          </cell>
          <cell r="AA197">
            <v>352014</v>
          </cell>
          <cell r="AB197">
            <v>123205</v>
          </cell>
          <cell r="AC197">
            <v>336600</v>
          </cell>
          <cell r="AD197">
            <v>117810</v>
          </cell>
          <cell r="AE197">
            <v>323714</v>
          </cell>
          <cell r="AF197">
            <v>113300</v>
          </cell>
          <cell r="AG197">
            <v>376519</v>
          </cell>
          <cell r="AH197">
            <v>131782</v>
          </cell>
          <cell r="AI197">
            <v>331770</v>
          </cell>
          <cell r="AJ197">
            <v>116120</v>
          </cell>
          <cell r="AK197">
            <v>373397</v>
          </cell>
          <cell r="AL197">
            <v>130689</v>
          </cell>
          <cell r="AM197">
            <v>437205</v>
          </cell>
          <cell r="AN197">
            <v>153022</v>
          </cell>
          <cell r="AO197">
            <v>453956</v>
          </cell>
          <cell r="AP197">
            <v>158885</v>
          </cell>
          <cell r="AQ197">
            <v>480632</v>
          </cell>
          <cell r="AR197">
            <v>168221</v>
          </cell>
          <cell r="AS197">
            <v>530400</v>
          </cell>
          <cell r="AT197">
            <v>185640</v>
          </cell>
          <cell r="AU197">
            <v>576758</v>
          </cell>
          <cell r="AV197">
            <v>201865</v>
          </cell>
          <cell r="AW197">
            <v>581893</v>
          </cell>
          <cell r="AX197">
            <v>203663</v>
          </cell>
          <cell r="AY197">
            <v>480632</v>
          </cell>
          <cell r="AZ197">
            <v>168221</v>
          </cell>
        </row>
        <row r="198">
          <cell r="B198" t="str">
            <v>RETENEDOR CIGÜEÑAL DELANTERO</v>
          </cell>
          <cell r="C198">
            <v>455874</v>
          </cell>
          <cell r="D198">
            <v>159556</v>
          </cell>
          <cell r="E198">
            <v>871700</v>
          </cell>
          <cell r="F198">
            <v>712144</v>
          </cell>
          <cell r="G198">
            <v>446.32856175888094</v>
          </cell>
          <cell r="H198">
            <v>159556</v>
          </cell>
          <cell r="I198">
            <v>0</v>
          </cell>
          <cell r="J198">
            <v>0</v>
          </cell>
          <cell r="K198">
            <v>398145</v>
          </cell>
          <cell r="L198">
            <v>139351</v>
          </cell>
          <cell r="M198">
            <v>139351</v>
          </cell>
          <cell r="N198">
            <v>0</v>
          </cell>
          <cell r="O198">
            <v>0</v>
          </cell>
          <cell r="P198">
            <v>626189</v>
          </cell>
          <cell r="Q198">
            <v>486838</v>
          </cell>
          <cell r="R198">
            <v>349.36096619328174</v>
          </cell>
          <cell r="S198">
            <v>375843</v>
          </cell>
          <cell r="T198">
            <v>131545</v>
          </cell>
          <cell r="U198">
            <v>453102</v>
          </cell>
          <cell r="V198">
            <v>158586</v>
          </cell>
          <cell r="W198">
            <v>425781</v>
          </cell>
          <cell r="X198">
            <v>149023</v>
          </cell>
          <cell r="Y198">
            <v>330000</v>
          </cell>
          <cell r="Z198">
            <v>115500</v>
          </cell>
          <cell r="AA198">
            <v>363000</v>
          </cell>
          <cell r="AB198">
            <v>127050</v>
          </cell>
          <cell r="AC198">
            <v>363000</v>
          </cell>
          <cell r="AD198">
            <v>127050</v>
          </cell>
          <cell r="AE198">
            <v>349406</v>
          </cell>
          <cell r="AF198">
            <v>122292</v>
          </cell>
          <cell r="AG198">
            <v>370708</v>
          </cell>
          <cell r="AH198">
            <v>129748</v>
          </cell>
          <cell r="AI198">
            <v>330000</v>
          </cell>
          <cell r="AJ198">
            <v>115500</v>
          </cell>
          <cell r="AK198">
            <v>368601</v>
          </cell>
          <cell r="AL198">
            <v>129010</v>
          </cell>
          <cell r="AM198">
            <v>431232</v>
          </cell>
          <cell r="AN198">
            <v>150931</v>
          </cell>
          <cell r="AO198">
            <v>455822</v>
          </cell>
          <cell r="AP198">
            <v>159538</v>
          </cell>
          <cell r="AQ198">
            <v>465921</v>
          </cell>
          <cell r="AR198">
            <v>163072</v>
          </cell>
          <cell r="AS198">
            <v>533700</v>
          </cell>
          <cell r="AT198">
            <v>186795</v>
          </cell>
          <cell r="AU198">
            <v>559105</v>
          </cell>
          <cell r="AV198">
            <v>195687</v>
          </cell>
          <cell r="AW198">
            <v>572912</v>
          </cell>
          <cell r="AX198">
            <v>200519</v>
          </cell>
          <cell r="AY198">
            <v>465921</v>
          </cell>
          <cell r="AZ198">
            <v>163072</v>
          </cell>
        </row>
        <row r="199">
          <cell r="B199" t="str">
            <v>RETENEDOR CIGÜEÑAL TRASERO</v>
          </cell>
          <cell r="C199">
            <v>424628</v>
          </cell>
          <cell r="D199">
            <v>148620</v>
          </cell>
          <cell r="E199">
            <v>758300</v>
          </cell>
          <cell r="F199">
            <v>609680</v>
          </cell>
          <cell r="G199">
            <v>410.22742564930701</v>
          </cell>
          <cell r="H199">
            <v>148620</v>
          </cell>
          <cell r="I199">
            <v>0</v>
          </cell>
          <cell r="J199">
            <v>0</v>
          </cell>
          <cell r="K199">
            <v>413901</v>
          </cell>
          <cell r="L199">
            <v>144865</v>
          </cell>
          <cell r="M199">
            <v>144865</v>
          </cell>
          <cell r="N199">
            <v>0</v>
          </cell>
          <cell r="O199">
            <v>0</v>
          </cell>
          <cell r="P199">
            <v>568792.5</v>
          </cell>
          <cell r="Q199">
            <v>423927.5</v>
          </cell>
          <cell r="R199">
            <v>292.63624754081388</v>
          </cell>
          <cell r="S199">
            <v>403955</v>
          </cell>
          <cell r="T199">
            <v>141384</v>
          </cell>
          <cell r="U199">
            <v>445542</v>
          </cell>
          <cell r="V199">
            <v>155940</v>
          </cell>
          <cell r="W199">
            <v>420818</v>
          </cell>
          <cell r="X199">
            <v>147286</v>
          </cell>
          <cell r="Y199">
            <v>330807</v>
          </cell>
          <cell r="Z199">
            <v>115782</v>
          </cell>
          <cell r="AA199">
            <v>358600</v>
          </cell>
          <cell r="AB199">
            <v>125510</v>
          </cell>
          <cell r="AC199">
            <v>358600</v>
          </cell>
          <cell r="AD199">
            <v>125510</v>
          </cell>
          <cell r="AE199">
            <v>344734</v>
          </cell>
          <cell r="AF199">
            <v>120657</v>
          </cell>
          <cell r="AG199">
            <v>361654</v>
          </cell>
          <cell r="AH199">
            <v>126579</v>
          </cell>
          <cell r="AI199">
            <v>326000</v>
          </cell>
          <cell r="AJ199">
            <v>114100</v>
          </cell>
          <cell r="AK199">
            <v>361524</v>
          </cell>
          <cell r="AL199">
            <v>126533</v>
          </cell>
          <cell r="AM199">
            <v>411552</v>
          </cell>
          <cell r="AN199">
            <v>144043</v>
          </cell>
          <cell r="AO199">
            <v>438764</v>
          </cell>
          <cell r="AP199">
            <v>153567</v>
          </cell>
          <cell r="AQ199">
            <v>494550</v>
          </cell>
          <cell r="AR199">
            <v>173093</v>
          </cell>
          <cell r="AS199">
            <v>494550</v>
          </cell>
          <cell r="AT199">
            <v>173093</v>
          </cell>
          <cell r="AU199">
            <v>560490</v>
          </cell>
          <cell r="AV199">
            <v>196172</v>
          </cell>
          <cell r="AW199">
            <v>558919</v>
          </cell>
          <cell r="AX199">
            <v>195622</v>
          </cell>
          <cell r="AY199">
            <v>503396</v>
          </cell>
          <cell r="AZ199">
            <v>176189</v>
          </cell>
        </row>
        <row r="200">
          <cell r="B200" t="str">
            <v>RETENEDOR EJE DE LEVAS</v>
          </cell>
          <cell r="C200">
            <v>331670</v>
          </cell>
          <cell r="D200">
            <v>116085</v>
          </cell>
          <cell r="E200">
            <v>637000</v>
          </cell>
          <cell r="F200">
            <v>520915</v>
          </cell>
          <cell r="G200">
            <v>448.73584011715548</v>
          </cell>
          <cell r="H200">
            <v>116085</v>
          </cell>
          <cell r="I200">
            <v>0</v>
          </cell>
          <cell r="J200">
            <v>0</v>
          </cell>
          <cell r="K200">
            <v>319441</v>
          </cell>
          <cell r="L200">
            <v>111804</v>
          </cell>
          <cell r="M200">
            <v>111804</v>
          </cell>
          <cell r="N200">
            <v>0</v>
          </cell>
          <cell r="O200">
            <v>0</v>
          </cell>
          <cell r="P200">
            <v>457021.25</v>
          </cell>
          <cell r="Q200">
            <v>345217.25</v>
          </cell>
          <cell r="R200">
            <v>308.77003506135736</v>
          </cell>
          <cell r="S200">
            <v>296439</v>
          </cell>
          <cell r="T200">
            <v>103754</v>
          </cell>
          <cell r="U200">
            <v>332480</v>
          </cell>
          <cell r="V200">
            <v>116368</v>
          </cell>
          <cell r="W200">
            <v>312855</v>
          </cell>
          <cell r="X200">
            <v>109499</v>
          </cell>
          <cell r="Y200">
            <v>242852</v>
          </cell>
          <cell r="Z200">
            <v>84998</v>
          </cell>
          <cell r="AA200">
            <v>263682</v>
          </cell>
          <cell r="AB200">
            <v>92289</v>
          </cell>
          <cell r="AC200">
            <v>280873</v>
          </cell>
          <cell r="AD200">
            <v>98306</v>
          </cell>
          <cell r="AE200">
            <v>250766</v>
          </cell>
          <cell r="AF200">
            <v>87768</v>
          </cell>
          <cell r="AG200">
            <v>279112</v>
          </cell>
          <cell r="AH200">
            <v>97689</v>
          </cell>
          <cell r="AI200">
            <v>237000</v>
          </cell>
          <cell r="AJ200">
            <v>82950</v>
          </cell>
          <cell r="AK200">
            <v>258774</v>
          </cell>
          <cell r="AL200">
            <v>90571</v>
          </cell>
          <cell r="AM200">
            <v>321499</v>
          </cell>
          <cell r="AN200">
            <v>112525</v>
          </cell>
          <cell r="AO200">
            <v>354480</v>
          </cell>
          <cell r="AP200">
            <v>124068</v>
          </cell>
          <cell r="AQ200">
            <v>390000</v>
          </cell>
          <cell r="AR200">
            <v>136500</v>
          </cell>
          <cell r="AS200">
            <v>390000</v>
          </cell>
          <cell r="AT200">
            <v>136500</v>
          </cell>
          <cell r="AU200">
            <v>442000</v>
          </cell>
          <cell r="AV200">
            <v>154700</v>
          </cell>
          <cell r="AW200">
            <v>431355</v>
          </cell>
          <cell r="AX200">
            <v>150974</v>
          </cell>
          <cell r="AY200">
            <v>409038</v>
          </cell>
          <cell r="AZ200">
            <v>143163</v>
          </cell>
        </row>
        <row r="201">
          <cell r="B201" t="str">
            <v>RETENEDOR POLEA</v>
          </cell>
          <cell r="C201">
            <v>454584</v>
          </cell>
          <cell r="D201">
            <v>159104</v>
          </cell>
          <cell r="E201">
            <v>856500</v>
          </cell>
          <cell r="F201">
            <v>697396</v>
          </cell>
          <cell r="G201">
            <v>438.32713193885758</v>
          </cell>
          <cell r="H201">
            <v>159104</v>
          </cell>
          <cell r="I201">
            <v>0</v>
          </cell>
          <cell r="J201">
            <v>0</v>
          </cell>
          <cell r="K201">
            <v>401500</v>
          </cell>
          <cell r="L201">
            <v>140525</v>
          </cell>
          <cell r="M201">
            <v>140525</v>
          </cell>
          <cell r="N201">
            <v>0</v>
          </cell>
          <cell r="O201">
            <v>0</v>
          </cell>
          <cell r="P201">
            <v>620151</v>
          </cell>
          <cell r="Q201">
            <v>479626</v>
          </cell>
          <cell r="R201">
            <v>341.3100871731009</v>
          </cell>
          <cell r="S201">
            <v>401500</v>
          </cell>
          <cell r="T201">
            <v>140525</v>
          </cell>
          <cell r="U201">
            <v>454818</v>
          </cell>
          <cell r="V201">
            <v>159186</v>
          </cell>
          <cell r="W201">
            <v>425848</v>
          </cell>
          <cell r="X201">
            <v>149047</v>
          </cell>
          <cell r="Y201">
            <v>365000</v>
          </cell>
          <cell r="Z201">
            <v>127750</v>
          </cell>
          <cell r="AA201">
            <v>401500</v>
          </cell>
          <cell r="AB201">
            <v>140525</v>
          </cell>
          <cell r="AC201">
            <v>401500</v>
          </cell>
          <cell r="AD201">
            <v>140525</v>
          </cell>
          <cell r="AE201">
            <v>386157</v>
          </cell>
          <cell r="AF201">
            <v>135155</v>
          </cell>
          <cell r="AG201">
            <v>365000</v>
          </cell>
          <cell r="AH201">
            <v>127750</v>
          </cell>
          <cell r="AI201">
            <v>365000</v>
          </cell>
          <cell r="AJ201">
            <v>127750</v>
          </cell>
          <cell r="AK201">
            <v>377451</v>
          </cell>
          <cell r="AL201">
            <v>132108</v>
          </cell>
          <cell r="AM201">
            <v>432576</v>
          </cell>
          <cell r="AN201">
            <v>151402</v>
          </cell>
          <cell r="AO201">
            <v>457870</v>
          </cell>
          <cell r="AP201">
            <v>160255</v>
          </cell>
          <cell r="AQ201">
            <v>487710</v>
          </cell>
          <cell r="AR201">
            <v>170699</v>
          </cell>
          <cell r="AS201">
            <v>529800</v>
          </cell>
          <cell r="AT201">
            <v>185430</v>
          </cell>
          <cell r="AU201">
            <v>585252</v>
          </cell>
          <cell r="AV201">
            <v>204838</v>
          </cell>
          <cell r="AW201">
            <v>563941</v>
          </cell>
          <cell r="AX201">
            <v>197379</v>
          </cell>
          <cell r="AY201">
            <v>487710</v>
          </cell>
          <cell r="AZ201">
            <v>170699</v>
          </cell>
        </row>
        <row r="202">
          <cell r="B202" t="str">
            <v>RETENEDOR TAPA REPARTICION</v>
          </cell>
          <cell r="C202">
            <v>429433</v>
          </cell>
          <cell r="D202">
            <v>150302</v>
          </cell>
          <cell r="E202">
            <v>819300</v>
          </cell>
          <cell r="F202">
            <v>668998</v>
          </cell>
          <cell r="G202">
            <v>445.10252691248286</v>
          </cell>
          <cell r="H202">
            <v>150302</v>
          </cell>
          <cell r="I202">
            <v>0</v>
          </cell>
          <cell r="J202">
            <v>0</v>
          </cell>
          <cell r="K202">
            <v>389400</v>
          </cell>
          <cell r="L202">
            <v>136290</v>
          </cell>
          <cell r="M202">
            <v>136290</v>
          </cell>
          <cell r="N202">
            <v>0</v>
          </cell>
          <cell r="O202">
            <v>0</v>
          </cell>
          <cell r="P202">
            <v>588900.5</v>
          </cell>
          <cell r="Q202">
            <v>452610.5</v>
          </cell>
          <cell r="R202">
            <v>332.0936972631888</v>
          </cell>
          <cell r="S202">
            <v>400952</v>
          </cell>
          <cell r="T202">
            <v>140333</v>
          </cell>
          <cell r="U202">
            <v>444081</v>
          </cell>
          <cell r="V202">
            <v>155428</v>
          </cell>
          <cell r="W202">
            <v>417092</v>
          </cell>
          <cell r="X202">
            <v>145982</v>
          </cell>
          <cell r="Y202">
            <v>354000</v>
          </cell>
          <cell r="Z202">
            <v>123900</v>
          </cell>
          <cell r="AA202">
            <v>389400</v>
          </cell>
          <cell r="AB202">
            <v>136290</v>
          </cell>
          <cell r="AC202">
            <v>389400</v>
          </cell>
          <cell r="AD202">
            <v>136290</v>
          </cell>
          <cell r="AE202">
            <v>374446</v>
          </cell>
          <cell r="AF202">
            <v>131056</v>
          </cell>
          <cell r="AG202">
            <v>356389</v>
          </cell>
          <cell r="AH202">
            <v>124736</v>
          </cell>
          <cell r="AI202">
            <v>354000</v>
          </cell>
          <cell r="AJ202">
            <v>123900</v>
          </cell>
          <cell r="AK202">
            <v>366207</v>
          </cell>
          <cell r="AL202">
            <v>128172</v>
          </cell>
          <cell r="AM202">
            <v>398852</v>
          </cell>
          <cell r="AN202">
            <v>139598</v>
          </cell>
          <cell r="AO202">
            <v>419387</v>
          </cell>
          <cell r="AP202">
            <v>146785</v>
          </cell>
          <cell r="AQ202">
            <v>483900</v>
          </cell>
          <cell r="AR202">
            <v>169365</v>
          </cell>
          <cell r="AS202">
            <v>501600</v>
          </cell>
          <cell r="AT202">
            <v>175560</v>
          </cell>
          <cell r="AU202">
            <v>568480</v>
          </cell>
          <cell r="AV202">
            <v>198968</v>
          </cell>
          <cell r="AW202">
            <v>550783</v>
          </cell>
          <cell r="AX202">
            <v>192774</v>
          </cell>
          <cell r="AY202">
            <v>483900</v>
          </cell>
          <cell r="AZ202">
            <v>169365</v>
          </cell>
        </row>
        <row r="203">
          <cell r="B203" t="str">
            <v>RETENEDORES CAJA CAMBIOS</v>
          </cell>
          <cell r="C203">
            <v>428607</v>
          </cell>
          <cell r="D203">
            <v>150012</v>
          </cell>
          <cell r="E203">
            <v>805600</v>
          </cell>
          <cell r="F203">
            <v>655588</v>
          </cell>
          <cell r="G203">
            <v>437.02370477028501</v>
          </cell>
          <cell r="H203">
            <v>150012</v>
          </cell>
          <cell r="I203">
            <v>0</v>
          </cell>
          <cell r="J203">
            <v>0</v>
          </cell>
          <cell r="K203">
            <v>392296</v>
          </cell>
          <cell r="L203">
            <v>137304</v>
          </cell>
          <cell r="M203">
            <v>137304</v>
          </cell>
          <cell r="N203">
            <v>0</v>
          </cell>
          <cell r="O203">
            <v>0</v>
          </cell>
          <cell r="P203">
            <v>588153</v>
          </cell>
          <cell r="Q203">
            <v>450849</v>
          </cell>
          <cell r="R203">
            <v>328.35824156615973</v>
          </cell>
          <cell r="S203">
            <v>423518</v>
          </cell>
          <cell r="T203">
            <v>148231</v>
          </cell>
          <cell r="U203">
            <v>445155</v>
          </cell>
          <cell r="V203">
            <v>155804</v>
          </cell>
          <cell r="W203">
            <v>419295</v>
          </cell>
          <cell r="X203">
            <v>146753</v>
          </cell>
          <cell r="Y203">
            <v>340616</v>
          </cell>
          <cell r="Z203">
            <v>119216</v>
          </cell>
          <cell r="AA203">
            <v>359700</v>
          </cell>
          <cell r="AB203">
            <v>125895</v>
          </cell>
          <cell r="AC203">
            <v>359700</v>
          </cell>
          <cell r="AD203">
            <v>125895</v>
          </cell>
          <cell r="AE203">
            <v>346326</v>
          </cell>
          <cell r="AF203">
            <v>121214</v>
          </cell>
          <cell r="AG203">
            <v>374613</v>
          </cell>
          <cell r="AH203">
            <v>131115</v>
          </cell>
          <cell r="AI203">
            <v>327000</v>
          </cell>
          <cell r="AJ203">
            <v>114450</v>
          </cell>
          <cell r="AK203">
            <v>353363</v>
          </cell>
          <cell r="AL203">
            <v>123677</v>
          </cell>
          <cell r="AM203">
            <v>405400</v>
          </cell>
          <cell r="AN203">
            <v>141890</v>
          </cell>
          <cell r="AO203">
            <v>423733</v>
          </cell>
          <cell r="AP203">
            <v>148307</v>
          </cell>
          <cell r="AQ203">
            <v>507908</v>
          </cell>
          <cell r="AR203">
            <v>177768</v>
          </cell>
          <cell r="AS203">
            <v>508800</v>
          </cell>
          <cell r="AT203">
            <v>178080</v>
          </cell>
          <cell r="AU203">
            <v>576640</v>
          </cell>
          <cell r="AV203">
            <v>201824</v>
          </cell>
          <cell r="AW203">
            <v>578947</v>
          </cell>
          <cell r="AX203">
            <v>202631</v>
          </cell>
          <cell r="AY203">
            <v>507908</v>
          </cell>
          <cell r="AZ203">
            <v>177768</v>
          </cell>
        </row>
        <row r="204">
          <cell r="B204" t="str">
            <v>RETENEDORES RUEDA DELANTERA (JUEGO)</v>
          </cell>
          <cell r="C204">
            <v>446252</v>
          </cell>
          <cell r="D204">
            <v>156188</v>
          </cell>
          <cell r="E204">
            <v>842400</v>
          </cell>
          <cell r="F204">
            <v>686212</v>
          </cell>
          <cell r="G204">
            <v>439.35001408558918</v>
          </cell>
          <cell r="H204">
            <v>156188</v>
          </cell>
          <cell r="I204">
            <v>0</v>
          </cell>
          <cell r="J204">
            <v>0</v>
          </cell>
          <cell r="K204">
            <v>391046</v>
          </cell>
          <cell r="L204">
            <v>136866</v>
          </cell>
          <cell r="M204">
            <v>136866</v>
          </cell>
          <cell r="N204">
            <v>0</v>
          </cell>
          <cell r="O204">
            <v>0</v>
          </cell>
          <cell r="P204">
            <v>612022</v>
          </cell>
          <cell r="Q204">
            <v>475156</v>
          </cell>
          <cell r="R204">
            <v>347.16876360820072</v>
          </cell>
          <cell r="S204">
            <v>382358</v>
          </cell>
          <cell r="T204">
            <v>133825</v>
          </cell>
          <cell r="U204">
            <v>447982</v>
          </cell>
          <cell r="V204">
            <v>156794</v>
          </cell>
          <cell r="W204">
            <v>420779</v>
          </cell>
          <cell r="X204">
            <v>147273</v>
          </cell>
          <cell r="Y204">
            <v>331000</v>
          </cell>
          <cell r="Z204">
            <v>115850</v>
          </cell>
          <cell r="AA204">
            <v>364100</v>
          </cell>
          <cell r="AB204">
            <v>127435</v>
          </cell>
          <cell r="AC204">
            <v>364100</v>
          </cell>
          <cell r="AD204">
            <v>127435</v>
          </cell>
          <cell r="AE204">
            <v>349955</v>
          </cell>
          <cell r="AF204">
            <v>122484</v>
          </cell>
          <cell r="AG204">
            <v>373384</v>
          </cell>
          <cell r="AH204">
            <v>130684</v>
          </cell>
          <cell r="AI204">
            <v>331000</v>
          </cell>
          <cell r="AJ204">
            <v>115850</v>
          </cell>
          <cell r="AK204">
            <v>354721</v>
          </cell>
          <cell r="AL204">
            <v>124152</v>
          </cell>
          <cell r="AM204">
            <v>424658</v>
          </cell>
          <cell r="AN204">
            <v>148630</v>
          </cell>
          <cell r="AO204">
            <v>434283</v>
          </cell>
          <cell r="AP204">
            <v>151999</v>
          </cell>
          <cell r="AQ204">
            <v>454088</v>
          </cell>
          <cell r="AR204">
            <v>158931</v>
          </cell>
          <cell r="AS204">
            <v>526500</v>
          </cell>
          <cell r="AT204">
            <v>184275</v>
          </cell>
          <cell r="AU204">
            <v>544905</v>
          </cell>
          <cell r="AV204">
            <v>190717</v>
          </cell>
          <cell r="AW204">
            <v>577048</v>
          </cell>
          <cell r="AX204">
            <v>201967</v>
          </cell>
          <cell r="AY204">
            <v>454088</v>
          </cell>
          <cell r="AZ204">
            <v>158931</v>
          </cell>
        </row>
        <row r="205">
          <cell r="B205" t="str">
            <v>RETENEDORES RUEDA TRASERA (JUEGO)</v>
          </cell>
          <cell r="C205">
            <v>450533</v>
          </cell>
          <cell r="D205">
            <v>157687</v>
          </cell>
          <cell r="E205">
            <v>851400</v>
          </cell>
          <cell r="F205">
            <v>693713</v>
          </cell>
          <cell r="G205">
            <v>439.93036838800919</v>
          </cell>
          <cell r="H205">
            <v>157687</v>
          </cell>
          <cell r="I205">
            <v>0</v>
          </cell>
          <cell r="J205">
            <v>0</v>
          </cell>
          <cell r="K205">
            <v>405820</v>
          </cell>
          <cell r="L205">
            <v>142037</v>
          </cell>
          <cell r="M205">
            <v>142037</v>
          </cell>
          <cell r="N205">
            <v>0</v>
          </cell>
          <cell r="O205">
            <v>0</v>
          </cell>
          <cell r="P205">
            <v>611521.75</v>
          </cell>
          <cell r="Q205">
            <v>469484.75</v>
          </cell>
          <cell r="R205">
            <v>330.53693755852345</v>
          </cell>
          <cell r="S205">
            <v>388132</v>
          </cell>
          <cell r="T205">
            <v>135846</v>
          </cell>
          <cell r="U205">
            <v>438639</v>
          </cell>
          <cell r="V205">
            <v>153524</v>
          </cell>
          <cell r="W205">
            <v>413030</v>
          </cell>
          <cell r="X205">
            <v>144561</v>
          </cell>
          <cell r="Y205">
            <v>317916</v>
          </cell>
          <cell r="Z205">
            <v>111271</v>
          </cell>
          <cell r="AA205">
            <v>359465</v>
          </cell>
          <cell r="AB205">
            <v>125813</v>
          </cell>
          <cell r="AC205">
            <v>336600</v>
          </cell>
          <cell r="AD205">
            <v>117810</v>
          </cell>
          <cell r="AE205">
            <v>324101</v>
          </cell>
          <cell r="AF205">
            <v>113435</v>
          </cell>
          <cell r="AG205">
            <v>376247</v>
          </cell>
          <cell r="AH205">
            <v>131686</v>
          </cell>
          <cell r="AI205">
            <v>315532</v>
          </cell>
          <cell r="AJ205">
            <v>110436</v>
          </cell>
          <cell r="AK205">
            <v>343792</v>
          </cell>
          <cell r="AL205">
            <v>120327</v>
          </cell>
          <cell r="AM205">
            <v>418512</v>
          </cell>
          <cell r="AN205">
            <v>146479</v>
          </cell>
          <cell r="AO205">
            <v>432062</v>
          </cell>
          <cell r="AP205">
            <v>151222</v>
          </cell>
          <cell r="AQ205">
            <v>470120</v>
          </cell>
          <cell r="AR205">
            <v>164542</v>
          </cell>
          <cell r="AS205">
            <v>516000</v>
          </cell>
          <cell r="AT205">
            <v>180600</v>
          </cell>
          <cell r="AU205">
            <v>564143</v>
          </cell>
          <cell r="AV205">
            <v>197450</v>
          </cell>
          <cell r="AW205">
            <v>581473</v>
          </cell>
          <cell r="AX205">
            <v>203516</v>
          </cell>
          <cell r="AY205">
            <v>470120</v>
          </cell>
          <cell r="AZ205">
            <v>164542</v>
          </cell>
        </row>
        <row r="206">
          <cell r="B206" t="str">
            <v xml:space="preserve">RETENEDORES Y EMPAQUES CAJA DIRECCIÓN </v>
          </cell>
          <cell r="C206">
            <v>1095993</v>
          </cell>
          <cell r="D206">
            <v>383598</v>
          </cell>
          <cell r="E206">
            <v>2033100</v>
          </cell>
          <cell r="F206">
            <v>1649502</v>
          </cell>
          <cell r="G206">
            <v>430.00797710102762</v>
          </cell>
          <cell r="H206">
            <v>383598</v>
          </cell>
          <cell r="I206">
            <v>0</v>
          </cell>
          <cell r="J206">
            <v>0</v>
          </cell>
          <cell r="K206">
            <v>1019514</v>
          </cell>
          <cell r="L206">
            <v>356830</v>
          </cell>
          <cell r="M206">
            <v>356830</v>
          </cell>
          <cell r="N206">
            <v>0</v>
          </cell>
          <cell r="O206">
            <v>0</v>
          </cell>
          <cell r="P206">
            <v>1478924.5</v>
          </cell>
          <cell r="Q206">
            <v>1122094.5</v>
          </cell>
          <cell r="R206">
            <v>314.46192864949694</v>
          </cell>
          <cell r="S206">
            <v>709500</v>
          </cell>
          <cell r="T206">
            <v>248325</v>
          </cell>
          <cell r="U206">
            <v>961357</v>
          </cell>
          <cell r="V206">
            <v>336475</v>
          </cell>
          <cell r="W206">
            <v>897400</v>
          </cell>
          <cell r="X206">
            <v>314090</v>
          </cell>
          <cell r="Y206">
            <v>645000</v>
          </cell>
          <cell r="Z206">
            <v>225750</v>
          </cell>
          <cell r="AA206">
            <v>1055621</v>
          </cell>
          <cell r="AB206">
            <v>369467</v>
          </cell>
          <cell r="AC206">
            <v>709500</v>
          </cell>
          <cell r="AD206">
            <v>248325</v>
          </cell>
          <cell r="AE206">
            <v>682890</v>
          </cell>
          <cell r="AF206">
            <v>239012</v>
          </cell>
          <cell r="AG206">
            <v>980753</v>
          </cell>
          <cell r="AH206">
            <v>343264</v>
          </cell>
          <cell r="AI206">
            <v>645000</v>
          </cell>
          <cell r="AJ206">
            <v>225750</v>
          </cell>
          <cell r="AK206">
            <v>710096</v>
          </cell>
          <cell r="AL206">
            <v>248534</v>
          </cell>
          <cell r="AM206">
            <v>1042936</v>
          </cell>
          <cell r="AN206">
            <v>365028</v>
          </cell>
          <cell r="AO206">
            <v>1042970</v>
          </cell>
          <cell r="AP206">
            <v>365040</v>
          </cell>
          <cell r="AQ206">
            <v>830826</v>
          </cell>
          <cell r="AR206">
            <v>290789</v>
          </cell>
          <cell r="AS206">
            <v>1257600</v>
          </cell>
          <cell r="AT206">
            <v>440160</v>
          </cell>
          <cell r="AU206">
            <v>996991</v>
          </cell>
          <cell r="AV206">
            <v>348947</v>
          </cell>
          <cell r="AW206">
            <v>1515710</v>
          </cell>
          <cell r="AX206">
            <v>530499</v>
          </cell>
          <cell r="AY206">
            <v>830826</v>
          </cell>
          <cell r="AZ206">
            <v>290789</v>
          </cell>
        </row>
        <row r="207">
          <cell r="B207" t="str">
            <v>RIN</v>
          </cell>
          <cell r="C207">
            <v>1471265</v>
          </cell>
          <cell r="D207">
            <v>514943</v>
          </cell>
          <cell r="E207">
            <v>2873300</v>
          </cell>
          <cell r="F207">
            <v>2358357</v>
          </cell>
          <cell r="G207">
            <v>457.98408755920559</v>
          </cell>
          <cell r="H207">
            <v>514943</v>
          </cell>
          <cell r="I207">
            <v>0</v>
          </cell>
          <cell r="J207">
            <v>0</v>
          </cell>
          <cell r="K207">
            <v>1526748</v>
          </cell>
          <cell r="L207">
            <v>534362</v>
          </cell>
          <cell r="M207">
            <v>534362</v>
          </cell>
          <cell r="N207">
            <v>0</v>
          </cell>
          <cell r="O207">
            <v>0</v>
          </cell>
          <cell r="P207">
            <v>2074185.75</v>
          </cell>
          <cell r="Q207">
            <v>1539823.75</v>
          </cell>
          <cell r="R207">
            <v>288.1611622832462</v>
          </cell>
          <cell r="S207">
            <v>1441413</v>
          </cell>
          <cell r="T207">
            <v>504495</v>
          </cell>
          <cell r="U207">
            <v>1567124</v>
          </cell>
          <cell r="V207">
            <v>548493</v>
          </cell>
          <cell r="W207">
            <v>1478887</v>
          </cell>
          <cell r="X207">
            <v>517610</v>
          </cell>
          <cell r="Y207">
            <v>1152307</v>
          </cell>
          <cell r="Z207">
            <v>403307</v>
          </cell>
          <cell r="AA207">
            <v>1371007</v>
          </cell>
          <cell r="AB207">
            <v>479852</v>
          </cell>
          <cell r="AC207">
            <v>1216373</v>
          </cell>
          <cell r="AD207">
            <v>425731</v>
          </cell>
          <cell r="AE207">
            <v>1137578</v>
          </cell>
          <cell r="AF207">
            <v>398152</v>
          </cell>
          <cell r="AG207">
            <v>1446030</v>
          </cell>
          <cell r="AH207">
            <v>506111</v>
          </cell>
          <cell r="AI207">
            <v>1206922</v>
          </cell>
          <cell r="AJ207">
            <v>422423</v>
          </cell>
          <cell r="AK207">
            <v>1325256</v>
          </cell>
          <cell r="AL207">
            <v>463840</v>
          </cell>
          <cell r="AM207">
            <v>1552191</v>
          </cell>
          <cell r="AN207">
            <v>543267</v>
          </cell>
          <cell r="AO207">
            <v>1503358</v>
          </cell>
          <cell r="AP207">
            <v>526175</v>
          </cell>
          <cell r="AQ207">
            <v>1771418</v>
          </cell>
          <cell r="AR207">
            <v>619996</v>
          </cell>
          <cell r="AS207">
            <v>1814700</v>
          </cell>
          <cell r="AT207">
            <v>635145</v>
          </cell>
          <cell r="AU207">
            <v>2056660</v>
          </cell>
          <cell r="AV207">
            <v>719831</v>
          </cell>
          <cell r="AW207">
            <v>2234774</v>
          </cell>
          <cell r="AX207">
            <v>782171</v>
          </cell>
          <cell r="AY207">
            <v>1771418</v>
          </cell>
          <cell r="AZ207">
            <v>619996</v>
          </cell>
        </row>
        <row r="208">
          <cell r="B208" t="str">
            <v>RODAMIENTO CENTRAL CARDAN</v>
          </cell>
          <cell r="C208">
            <v>657805</v>
          </cell>
          <cell r="D208">
            <v>230232</v>
          </cell>
          <cell r="E208">
            <v>1223300</v>
          </cell>
          <cell r="F208">
            <v>993068</v>
          </cell>
          <cell r="G208">
            <v>431.33361131380525</v>
          </cell>
          <cell r="H208">
            <v>230232</v>
          </cell>
          <cell r="I208">
            <v>0</v>
          </cell>
          <cell r="J208">
            <v>0</v>
          </cell>
          <cell r="K208">
            <v>548719</v>
          </cell>
          <cell r="L208">
            <v>192052</v>
          </cell>
          <cell r="M208">
            <v>192052</v>
          </cell>
          <cell r="N208">
            <v>0</v>
          </cell>
          <cell r="O208">
            <v>0</v>
          </cell>
          <cell r="P208">
            <v>892445.5</v>
          </cell>
          <cell r="Q208">
            <v>700393.5</v>
          </cell>
          <cell r="R208">
            <v>364.68951117405703</v>
          </cell>
          <cell r="S208">
            <v>566544</v>
          </cell>
          <cell r="T208">
            <v>198290</v>
          </cell>
          <cell r="U208">
            <v>651563</v>
          </cell>
          <cell r="V208">
            <v>228047</v>
          </cell>
          <cell r="W208">
            <v>613169</v>
          </cell>
          <cell r="X208">
            <v>214609</v>
          </cell>
          <cell r="Y208">
            <v>463000</v>
          </cell>
          <cell r="Z208">
            <v>162050</v>
          </cell>
          <cell r="AA208">
            <v>509300</v>
          </cell>
          <cell r="AB208">
            <v>178255</v>
          </cell>
          <cell r="AC208">
            <v>509300</v>
          </cell>
          <cell r="AD208">
            <v>178255</v>
          </cell>
          <cell r="AE208">
            <v>490555</v>
          </cell>
          <cell r="AF208">
            <v>171694</v>
          </cell>
          <cell r="AG208">
            <v>539831</v>
          </cell>
          <cell r="AH208">
            <v>188941</v>
          </cell>
          <cell r="AI208">
            <v>470439</v>
          </cell>
          <cell r="AJ208">
            <v>164654</v>
          </cell>
          <cell r="AK208">
            <v>521869</v>
          </cell>
          <cell r="AL208">
            <v>182654</v>
          </cell>
          <cell r="AM208">
            <v>687116</v>
          </cell>
          <cell r="AN208">
            <v>240491</v>
          </cell>
          <cell r="AO208">
            <v>652986</v>
          </cell>
          <cell r="AP208">
            <v>228545</v>
          </cell>
          <cell r="AQ208">
            <v>723179</v>
          </cell>
          <cell r="AR208">
            <v>253113</v>
          </cell>
          <cell r="AS208">
            <v>764550</v>
          </cell>
          <cell r="AT208">
            <v>267593</v>
          </cell>
          <cell r="AU208">
            <v>866490</v>
          </cell>
          <cell r="AV208">
            <v>303272</v>
          </cell>
          <cell r="AW208">
            <v>834284</v>
          </cell>
          <cell r="AX208">
            <v>291999</v>
          </cell>
          <cell r="AY208">
            <v>723179</v>
          </cell>
          <cell r="AZ208">
            <v>253113</v>
          </cell>
        </row>
        <row r="209">
          <cell r="B209" t="str">
            <v>RODAMIENTO INTERNO CUBO / BOCIN RUEDA</v>
          </cell>
          <cell r="C209">
            <v>652706</v>
          </cell>
          <cell r="D209">
            <v>228447</v>
          </cell>
          <cell r="E209">
            <v>1226800</v>
          </cell>
          <cell r="F209">
            <v>998353</v>
          </cell>
          <cell r="G209">
            <v>437.01733881381682</v>
          </cell>
          <cell r="H209">
            <v>228447</v>
          </cell>
          <cell r="I209">
            <v>0</v>
          </cell>
          <cell r="J209">
            <v>0</v>
          </cell>
          <cell r="K209">
            <v>568085</v>
          </cell>
          <cell r="L209">
            <v>198830</v>
          </cell>
          <cell r="M209">
            <v>198830</v>
          </cell>
          <cell r="N209">
            <v>0</v>
          </cell>
          <cell r="O209">
            <v>0</v>
          </cell>
          <cell r="P209">
            <v>888999.25</v>
          </cell>
          <cell r="Q209">
            <v>690169.25</v>
          </cell>
          <cell r="R209">
            <v>347.11524920786599</v>
          </cell>
          <cell r="S209">
            <v>585687</v>
          </cell>
          <cell r="T209">
            <v>204990</v>
          </cell>
          <cell r="U209">
            <v>653114</v>
          </cell>
          <cell r="V209">
            <v>228590</v>
          </cell>
          <cell r="W209">
            <v>615071</v>
          </cell>
          <cell r="X209">
            <v>215275</v>
          </cell>
          <cell r="Y209">
            <v>479752</v>
          </cell>
          <cell r="Z209">
            <v>167913</v>
          </cell>
          <cell r="AA209">
            <v>512600</v>
          </cell>
          <cell r="AB209">
            <v>179410</v>
          </cell>
          <cell r="AC209">
            <v>512600</v>
          </cell>
          <cell r="AD209">
            <v>179410</v>
          </cell>
          <cell r="AE209">
            <v>493769</v>
          </cell>
          <cell r="AF209">
            <v>172819</v>
          </cell>
          <cell r="AG209">
            <v>563723</v>
          </cell>
          <cell r="AH209">
            <v>197303</v>
          </cell>
          <cell r="AI209">
            <v>466000</v>
          </cell>
          <cell r="AJ209">
            <v>163100</v>
          </cell>
          <cell r="AK209">
            <v>515588</v>
          </cell>
          <cell r="AL209">
            <v>180456</v>
          </cell>
          <cell r="AM209">
            <v>628530</v>
          </cell>
          <cell r="AN209">
            <v>219986</v>
          </cell>
          <cell r="AO209">
            <v>639790</v>
          </cell>
          <cell r="AP209">
            <v>223927</v>
          </cell>
          <cell r="AQ209">
            <v>739986</v>
          </cell>
          <cell r="AR209">
            <v>258995</v>
          </cell>
          <cell r="AS209">
            <v>758850</v>
          </cell>
          <cell r="AT209">
            <v>265598</v>
          </cell>
          <cell r="AU209">
            <v>860030</v>
          </cell>
          <cell r="AV209">
            <v>301011</v>
          </cell>
          <cell r="AW209">
            <v>871208</v>
          </cell>
          <cell r="AX209">
            <v>304923</v>
          </cell>
          <cell r="AY209">
            <v>739986</v>
          </cell>
          <cell r="AZ209">
            <v>258995</v>
          </cell>
        </row>
        <row r="210">
          <cell r="B210" t="str">
            <v>RODAMIENTO RUEDA DELANTERA</v>
          </cell>
          <cell r="C210">
            <v>670804</v>
          </cell>
          <cell r="D210">
            <v>234781</v>
          </cell>
          <cell r="E210">
            <v>1249000</v>
          </cell>
          <cell r="F210">
            <v>1014219</v>
          </cell>
          <cell r="G210">
            <v>431.98512656475606</v>
          </cell>
          <cell r="H210">
            <v>234781</v>
          </cell>
          <cell r="I210">
            <v>0</v>
          </cell>
          <cell r="J210">
            <v>0</v>
          </cell>
          <cell r="K210">
            <v>602800</v>
          </cell>
          <cell r="L210">
            <v>210980</v>
          </cell>
          <cell r="M210">
            <v>210980</v>
          </cell>
          <cell r="N210">
            <v>0</v>
          </cell>
          <cell r="O210">
            <v>0</v>
          </cell>
          <cell r="P210">
            <v>904320.25</v>
          </cell>
          <cell r="Q210">
            <v>693340.25</v>
          </cell>
          <cell r="R210">
            <v>328.62842449521281</v>
          </cell>
          <cell r="S210">
            <v>615827</v>
          </cell>
          <cell r="T210">
            <v>215539</v>
          </cell>
          <cell r="U210">
            <v>691641</v>
          </cell>
          <cell r="V210">
            <v>242074</v>
          </cell>
          <cell r="W210">
            <v>651019</v>
          </cell>
          <cell r="X210">
            <v>227857</v>
          </cell>
          <cell r="Y210">
            <v>548000</v>
          </cell>
          <cell r="Z210">
            <v>191800</v>
          </cell>
          <cell r="AA210">
            <v>602800</v>
          </cell>
          <cell r="AB210">
            <v>210980</v>
          </cell>
          <cell r="AC210">
            <v>602800</v>
          </cell>
          <cell r="AD210">
            <v>210980</v>
          </cell>
          <cell r="AE210">
            <v>580776</v>
          </cell>
          <cell r="AF210">
            <v>203272</v>
          </cell>
          <cell r="AG210">
            <v>549205</v>
          </cell>
          <cell r="AH210">
            <v>192222</v>
          </cell>
          <cell r="AI210">
            <v>548000</v>
          </cell>
          <cell r="AJ210">
            <v>191800</v>
          </cell>
          <cell r="AK210">
            <v>557065</v>
          </cell>
          <cell r="AL210">
            <v>194973</v>
          </cell>
          <cell r="AM210">
            <v>619592</v>
          </cell>
          <cell r="AN210">
            <v>216857</v>
          </cell>
          <cell r="AO210">
            <v>663330</v>
          </cell>
          <cell r="AP210">
            <v>232166</v>
          </cell>
          <cell r="AQ210">
            <v>744549</v>
          </cell>
          <cell r="AR210">
            <v>260592</v>
          </cell>
          <cell r="AS210">
            <v>764700</v>
          </cell>
          <cell r="AT210">
            <v>267645</v>
          </cell>
          <cell r="AU210">
            <v>866660</v>
          </cell>
          <cell r="AV210">
            <v>303331</v>
          </cell>
          <cell r="AW210">
            <v>848771</v>
          </cell>
          <cell r="AX210">
            <v>297070</v>
          </cell>
          <cell r="AY210">
            <v>744549</v>
          </cell>
          <cell r="AZ210">
            <v>260592</v>
          </cell>
        </row>
        <row r="211">
          <cell r="B211" t="str">
            <v>RODAMIENTO RUEDA TRASERA</v>
          </cell>
          <cell r="C211">
            <v>620741</v>
          </cell>
          <cell r="D211">
            <v>217259</v>
          </cell>
          <cell r="E211">
            <v>1166800</v>
          </cell>
          <cell r="F211">
            <v>949541</v>
          </cell>
          <cell r="G211">
            <v>437.05485158267317</v>
          </cell>
          <cell r="H211">
            <v>217259</v>
          </cell>
          <cell r="I211">
            <v>0</v>
          </cell>
          <cell r="J211">
            <v>0</v>
          </cell>
          <cell r="K211">
            <v>600897</v>
          </cell>
          <cell r="L211">
            <v>210314</v>
          </cell>
          <cell r="M211">
            <v>210314</v>
          </cell>
          <cell r="N211">
            <v>0</v>
          </cell>
          <cell r="O211">
            <v>0</v>
          </cell>
          <cell r="P211">
            <v>851827.25</v>
          </cell>
          <cell r="Q211">
            <v>641513.25</v>
          </cell>
          <cell r="R211">
            <v>305.02641288739699</v>
          </cell>
          <cell r="S211">
            <v>617110</v>
          </cell>
          <cell r="T211">
            <v>215989</v>
          </cell>
          <cell r="U211">
            <v>668486</v>
          </cell>
          <cell r="V211">
            <v>233970</v>
          </cell>
          <cell r="W211">
            <v>629303</v>
          </cell>
          <cell r="X211">
            <v>220256</v>
          </cell>
          <cell r="Y211">
            <v>531000</v>
          </cell>
          <cell r="Z211">
            <v>185850</v>
          </cell>
          <cell r="AA211">
            <v>584100</v>
          </cell>
          <cell r="AB211">
            <v>204435</v>
          </cell>
          <cell r="AC211">
            <v>584100</v>
          </cell>
          <cell r="AD211">
            <v>204435</v>
          </cell>
          <cell r="AE211">
            <v>562416</v>
          </cell>
          <cell r="AF211">
            <v>196846</v>
          </cell>
          <cell r="AG211">
            <v>547100</v>
          </cell>
          <cell r="AH211">
            <v>191485</v>
          </cell>
          <cell r="AI211">
            <v>531000</v>
          </cell>
          <cell r="AJ211">
            <v>185850</v>
          </cell>
          <cell r="AK211">
            <v>563566</v>
          </cell>
          <cell r="AL211">
            <v>197248</v>
          </cell>
          <cell r="AM211">
            <v>598156</v>
          </cell>
          <cell r="AN211">
            <v>209355</v>
          </cell>
          <cell r="AO211">
            <v>625583</v>
          </cell>
          <cell r="AP211">
            <v>218954</v>
          </cell>
          <cell r="AQ211">
            <v>736950</v>
          </cell>
          <cell r="AR211">
            <v>257933</v>
          </cell>
          <cell r="AS211">
            <v>736950</v>
          </cell>
          <cell r="AT211">
            <v>257933</v>
          </cell>
          <cell r="AU211">
            <v>835210</v>
          </cell>
          <cell r="AV211">
            <v>292324</v>
          </cell>
          <cell r="AW211">
            <v>845519</v>
          </cell>
          <cell r="AX211">
            <v>295932</v>
          </cell>
          <cell r="AY211">
            <v>741923</v>
          </cell>
          <cell r="AZ211">
            <v>259673</v>
          </cell>
        </row>
        <row r="212">
          <cell r="B212" t="str">
            <v>ROTULAS SUSPENSION DELANTERA</v>
          </cell>
          <cell r="C212">
            <v>505380</v>
          </cell>
          <cell r="D212">
            <v>176883</v>
          </cell>
          <cell r="E212">
            <v>924700</v>
          </cell>
          <cell r="F212">
            <v>747817</v>
          </cell>
          <cell r="G212">
            <v>422.77494162808182</v>
          </cell>
          <cell r="H212">
            <v>176883</v>
          </cell>
          <cell r="I212">
            <v>0</v>
          </cell>
          <cell r="J212">
            <v>0</v>
          </cell>
          <cell r="K212">
            <v>465216</v>
          </cell>
          <cell r="L212">
            <v>162826</v>
          </cell>
          <cell r="M212">
            <v>162826</v>
          </cell>
          <cell r="N212">
            <v>0</v>
          </cell>
          <cell r="O212">
            <v>0</v>
          </cell>
          <cell r="P212">
            <v>683083.25</v>
          </cell>
          <cell r="Q212">
            <v>520257.25</v>
          </cell>
          <cell r="R212">
            <v>319.5173068183214</v>
          </cell>
          <cell r="S212">
            <v>468076</v>
          </cell>
          <cell r="T212">
            <v>163827</v>
          </cell>
          <cell r="U212">
            <v>532671</v>
          </cell>
          <cell r="V212">
            <v>186435</v>
          </cell>
          <cell r="W212">
            <v>501997</v>
          </cell>
          <cell r="X212">
            <v>175699</v>
          </cell>
          <cell r="Y212">
            <v>410000</v>
          </cell>
          <cell r="Z212">
            <v>143500</v>
          </cell>
          <cell r="AA212">
            <v>451000</v>
          </cell>
          <cell r="AB212">
            <v>157850</v>
          </cell>
          <cell r="AC212">
            <v>451000</v>
          </cell>
          <cell r="AD212">
            <v>157850</v>
          </cell>
          <cell r="AE212">
            <v>434161</v>
          </cell>
          <cell r="AF212">
            <v>151956</v>
          </cell>
          <cell r="AG212">
            <v>426688</v>
          </cell>
          <cell r="AH212">
            <v>149341</v>
          </cell>
          <cell r="AI212">
            <v>410000</v>
          </cell>
          <cell r="AJ212">
            <v>143500</v>
          </cell>
          <cell r="AK212">
            <v>436434</v>
          </cell>
          <cell r="AL212">
            <v>152752</v>
          </cell>
          <cell r="AM212">
            <v>480975</v>
          </cell>
          <cell r="AN212">
            <v>168341</v>
          </cell>
          <cell r="AO212">
            <v>481499</v>
          </cell>
          <cell r="AP212">
            <v>168525</v>
          </cell>
          <cell r="AQ212">
            <v>590250</v>
          </cell>
          <cell r="AR212">
            <v>206588</v>
          </cell>
          <cell r="AS212">
            <v>590250</v>
          </cell>
          <cell r="AT212">
            <v>206588</v>
          </cell>
          <cell r="AU212">
            <v>668950</v>
          </cell>
          <cell r="AV212">
            <v>234133</v>
          </cell>
          <cell r="AW212">
            <v>659427</v>
          </cell>
          <cell r="AX212">
            <v>230799</v>
          </cell>
          <cell r="AY212">
            <v>604485</v>
          </cell>
          <cell r="AZ212">
            <v>211570</v>
          </cell>
        </row>
        <row r="213">
          <cell r="B213" t="str">
            <v>SENSOR ABS</v>
          </cell>
          <cell r="C213">
            <v>6518551</v>
          </cell>
          <cell r="D213">
            <v>2281493</v>
          </cell>
          <cell r="E213">
            <v>10905500</v>
          </cell>
          <cell r="F213">
            <v>8624007</v>
          </cell>
          <cell r="G213">
            <v>377.99839841717682</v>
          </cell>
          <cell r="H213">
            <v>2281493</v>
          </cell>
          <cell r="I213">
            <v>0</v>
          </cell>
          <cell r="J213">
            <v>0</v>
          </cell>
          <cell r="K213">
            <v>5056851</v>
          </cell>
          <cell r="L213">
            <v>1769898</v>
          </cell>
          <cell r="M213">
            <v>1769898</v>
          </cell>
          <cell r="N213">
            <v>0</v>
          </cell>
          <cell r="O213">
            <v>0</v>
          </cell>
          <cell r="P213">
            <v>8346185.75</v>
          </cell>
          <cell r="Q213">
            <v>6576287.75</v>
          </cell>
          <cell r="R213">
            <v>371.56309290139882</v>
          </cell>
          <cell r="S213">
            <v>4990431</v>
          </cell>
          <cell r="T213">
            <v>1746651</v>
          </cell>
          <cell r="U213">
            <v>5964910</v>
          </cell>
          <cell r="V213">
            <v>2087719</v>
          </cell>
          <cell r="W213">
            <v>5599724</v>
          </cell>
          <cell r="X213">
            <v>1959903</v>
          </cell>
          <cell r="Y213">
            <v>4330000</v>
          </cell>
          <cell r="Z213">
            <v>1515500</v>
          </cell>
          <cell r="AA213">
            <v>4763000</v>
          </cell>
          <cell r="AB213">
            <v>1667050</v>
          </cell>
          <cell r="AC213">
            <v>4763000</v>
          </cell>
          <cell r="AD213">
            <v>1667050</v>
          </cell>
          <cell r="AE213">
            <v>4588934</v>
          </cell>
          <cell r="AF213">
            <v>1606127</v>
          </cell>
          <cell r="AG213">
            <v>4985168</v>
          </cell>
          <cell r="AH213">
            <v>1744809</v>
          </cell>
          <cell r="AI213">
            <v>4330000</v>
          </cell>
          <cell r="AJ213">
            <v>1515500</v>
          </cell>
          <cell r="AK213">
            <v>5233994</v>
          </cell>
          <cell r="AL213">
            <v>1831898</v>
          </cell>
          <cell r="AM213">
            <v>5837984</v>
          </cell>
          <cell r="AN213">
            <v>2043294</v>
          </cell>
          <cell r="AO213">
            <v>5700417</v>
          </cell>
          <cell r="AP213">
            <v>1995146</v>
          </cell>
          <cell r="AQ213">
            <v>6271016</v>
          </cell>
          <cell r="AR213">
            <v>2194856</v>
          </cell>
          <cell r="AS213">
            <v>7112250</v>
          </cell>
          <cell r="AT213">
            <v>2489288</v>
          </cell>
          <cell r="AU213">
            <v>7525219</v>
          </cell>
          <cell r="AV213">
            <v>2633827</v>
          </cell>
          <cell r="AW213">
            <v>7704351</v>
          </cell>
          <cell r="AX213">
            <v>2696523</v>
          </cell>
          <cell r="AY213">
            <v>6271016</v>
          </cell>
          <cell r="AZ213">
            <v>2194856</v>
          </cell>
        </row>
        <row r="214">
          <cell r="B214" t="str">
            <v xml:space="preserve">SENSOR CIGÜEÑAL </v>
          </cell>
          <cell r="C214">
            <v>733844</v>
          </cell>
          <cell r="D214">
            <v>256845</v>
          </cell>
          <cell r="E214">
            <v>1437700</v>
          </cell>
          <cell r="F214">
            <v>1180855</v>
          </cell>
          <cell r="G214">
            <v>459.75393719947829</v>
          </cell>
          <cell r="H214">
            <v>256845</v>
          </cell>
          <cell r="I214">
            <v>0</v>
          </cell>
          <cell r="J214">
            <v>0</v>
          </cell>
          <cell r="K214">
            <v>702315</v>
          </cell>
          <cell r="L214">
            <v>245810</v>
          </cell>
          <cell r="M214">
            <v>245810</v>
          </cell>
          <cell r="N214">
            <v>0</v>
          </cell>
          <cell r="O214">
            <v>0</v>
          </cell>
          <cell r="P214">
            <v>1025386.25</v>
          </cell>
          <cell r="Q214">
            <v>779576.25</v>
          </cell>
          <cell r="R214">
            <v>317.14586469224201</v>
          </cell>
          <cell r="S214">
            <v>688013</v>
          </cell>
          <cell r="T214">
            <v>240805</v>
          </cell>
          <cell r="U214">
            <v>769059</v>
          </cell>
          <cell r="V214">
            <v>269171</v>
          </cell>
          <cell r="W214">
            <v>724585</v>
          </cell>
          <cell r="X214">
            <v>253605</v>
          </cell>
          <cell r="Y214">
            <v>570127</v>
          </cell>
          <cell r="Z214">
            <v>199544</v>
          </cell>
          <cell r="AA214">
            <v>707041</v>
          </cell>
          <cell r="AB214">
            <v>247464</v>
          </cell>
          <cell r="AC214">
            <v>616000</v>
          </cell>
          <cell r="AD214">
            <v>215600</v>
          </cell>
          <cell r="AE214">
            <v>593180</v>
          </cell>
          <cell r="AF214">
            <v>207613</v>
          </cell>
          <cell r="AG214">
            <v>672558</v>
          </cell>
          <cell r="AH214">
            <v>235395</v>
          </cell>
          <cell r="AI214">
            <v>560000</v>
          </cell>
          <cell r="AJ214">
            <v>196000</v>
          </cell>
          <cell r="AK214">
            <v>664815</v>
          </cell>
          <cell r="AL214">
            <v>232685</v>
          </cell>
          <cell r="AM214">
            <v>707091</v>
          </cell>
          <cell r="AN214">
            <v>247482</v>
          </cell>
          <cell r="AO214">
            <v>686320</v>
          </cell>
          <cell r="AP214">
            <v>240212</v>
          </cell>
          <cell r="AQ214">
            <v>863502</v>
          </cell>
          <cell r="AR214">
            <v>302226</v>
          </cell>
          <cell r="AS214">
            <v>880200</v>
          </cell>
          <cell r="AT214">
            <v>308070</v>
          </cell>
          <cell r="AU214">
            <v>997560</v>
          </cell>
          <cell r="AV214">
            <v>349146</v>
          </cell>
          <cell r="AW214">
            <v>1039407</v>
          </cell>
          <cell r="AX214">
            <v>363792</v>
          </cell>
          <cell r="AY214">
            <v>863502</v>
          </cell>
          <cell r="AZ214">
            <v>302226</v>
          </cell>
        </row>
        <row r="215">
          <cell r="B215" t="str">
            <v>SENSOR DE ACEITE</v>
          </cell>
          <cell r="C215">
            <v>723884</v>
          </cell>
          <cell r="D215">
            <v>253359</v>
          </cell>
          <cell r="E215">
            <v>1381800</v>
          </cell>
          <cell r="F215">
            <v>1128441</v>
          </cell>
          <cell r="G215">
            <v>445.39211158869432</v>
          </cell>
          <cell r="H215">
            <v>253359</v>
          </cell>
          <cell r="I215">
            <v>0</v>
          </cell>
          <cell r="J215">
            <v>0</v>
          </cell>
          <cell r="K215">
            <v>650760</v>
          </cell>
          <cell r="L215">
            <v>227766</v>
          </cell>
          <cell r="M215">
            <v>227766</v>
          </cell>
          <cell r="N215">
            <v>0</v>
          </cell>
          <cell r="O215">
            <v>0</v>
          </cell>
          <cell r="P215">
            <v>1004164.75</v>
          </cell>
          <cell r="Q215">
            <v>776398.75</v>
          </cell>
          <cell r="R215">
            <v>340.87561356831134</v>
          </cell>
          <cell r="S215">
            <v>491700</v>
          </cell>
          <cell r="T215">
            <v>172095</v>
          </cell>
          <cell r="U215">
            <v>660102</v>
          </cell>
          <cell r="V215">
            <v>231036</v>
          </cell>
          <cell r="W215">
            <v>615268</v>
          </cell>
          <cell r="X215">
            <v>215344</v>
          </cell>
          <cell r="Y215">
            <v>447000</v>
          </cell>
          <cell r="Z215">
            <v>156450</v>
          </cell>
          <cell r="AA215">
            <v>728880</v>
          </cell>
          <cell r="AB215">
            <v>255108</v>
          </cell>
          <cell r="AC215">
            <v>491700</v>
          </cell>
          <cell r="AD215">
            <v>172095</v>
          </cell>
          <cell r="AE215">
            <v>473492</v>
          </cell>
          <cell r="AF215">
            <v>165722</v>
          </cell>
          <cell r="AG215">
            <v>620128</v>
          </cell>
          <cell r="AH215">
            <v>217045</v>
          </cell>
          <cell r="AI215">
            <v>447000</v>
          </cell>
          <cell r="AJ215">
            <v>156450</v>
          </cell>
          <cell r="AK215">
            <v>554705</v>
          </cell>
          <cell r="AL215">
            <v>194147</v>
          </cell>
          <cell r="AM215">
            <v>705788</v>
          </cell>
          <cell r="AN215">
            <v>247026</v>
          </cell>
          <cell r="AO215">
            <v>751841</v>
          </cell>
          <cell r="AP215">
            <v>263144</v>
          </cell>
          <cell r="AQ215">
            <v>553403</v>
          </cell>
          <cell r="AR215">
            <v>193691</v>
          </cell>
          <cell r="AS215">
            <v>872700</v>
          </cell>
          <cell r="AT215">
            <v>305445</v>
          </cell>
          <cell r="AU215">
            <v>664083</v>
          </cell>
          <cell r="AV215">
            <v>232429</v>
          </cell>
          <cell r="AW215">
            <v>958380</v>
          </cell>
          <cell r="AX215">
            <v>335433</v>
          </cell>
          <cell r="AY215">
            <v>553403</v>
          </cell>
          <cell r="AZ215">
            <v>193691</v>
          </cell>
        </row>
        <row r="216">
          <cell r="B216" t="str">
            <v>SENSOR DE VELOCIDAD</v>
          </cell>
          <cell r="C216">
            <v>768736</v>
          </cell>
          <cell r="D216">
            <v>269058</v>
          </cell>
          <cell r="E216">
            <v>1524600</v>
          </cell>
          <cell r="F216">
            <v>1255542</v>
          </cell>
          <cell r="G216">
            <v>466.64362330798565</v>
          </cell>
          <cell r="H216">
            <v>269058</v>
          </cell>
          <cell r="I216">
            <v>0</v>
          </cell>
          <cell r="J216">
            <v>0</v>
          </cell>
          <cell r="K216">
            <v>676465</v>
          </cell>
          <cell r="L216">
            <v>236763</v>
          </cell>
          <cell r="M216">
            <v>236763</v>
          </cell>
          <cell r="N216">
            <v>0</v>
          </cell>
          <cell r="O216">
            <v>0</v>
          </cell>
          <cell r="P216">
            <v>1087352</v>
          </cell>
          <cell r="Q216">
            <v>850589</v>
          </cell>
          <cell r="R216">
            <v>359.25756980609299</v>
          </cell>
          <cell r="S216">
            <v>537900</v>
          </cell>
          <cell r="T216">
            <v>188265</v>
          </cell>
          <cell r="U216">
            <v>710768</v>
          </cell>
          <cell r="V216">
            <v>248769</v>
          </cell>
          <cell r="W216">
            <v>661793</v>
          </cell>
          <cell r="X216">
            <v>231628</v>
          </cell>
          <cell r="Y216">
            <v>489000</v>
          </cell>
          <cell r="Z216">
            <v>171150</v>
          </cell>
          <cell r="AA216">
            <v>769186</v>
          </cell>
          <cell r="AB216">
            <v>269215</v>
          </cell>
          <cell r="AC216">
            <v>537900</v>
          </cell>
          <cell r="AD216">
            <v>188265</v>
          </cell>
          <cell r="AE216">
            <v>517434</v>
          </cell>
          <cell r="AF216">
            <v>181102</v>
          </cell>
          <cell r="AG216">
            <v>644271</v>
          </cell>
          <cell r="AH216">
            <v>225495</v>
          </cell>
          <cell r="AI216">
            <v>489000</v>
          </cell>
          <cell r="AJ216">
            <v>171150</v>
          </cell>
          <cell r="AK216">
            <v>630703</v>
          </cell>
          <cell r="AL216">
            <v>220746</v>
          </cell>
          <cell r="AM216">
            <v>749662</v>
          </cell>
          <cell r="AN216">
            <v>262382</v>
          </cell>
          <cell r="AO216">
            <v>804800</v>
          </cell>
          <cell r="AP216">
            <v>281680</v>
          </cell>
          <cell r="AQ216">
            <v>584631</v>
          </cell>
          <cell r="AR216">
            <v>204621</v>
          </cell>
          <cell r="AS216">
            <v>943050</v>
          </cell>
          <cell r="AT216">
            <v>330068</v>
          </cell>
          <cell r="AU216">
            <v>701557</v>
          </cell>
          <cell r="AV216">
            <v>245545</v>
          </cell>
          <cell r="AW216">
            <v>995692</v>
          </cell>
          <cell r="AX216">
            <v>348492</v>
          </cell>
          <cell r="AY216">
            <v>584631</v>
          </cell>
          <cell r="AZ216">
            <v>204621</v>
          </cell>
        </row>
        <row r="217">
          <cell r="B217" t="str">
            <v>SILICONA ULTRASERAGREY</v>
          </cell>
          <cell r="C217">
            <v>189291</v>
          </cell>
          <cell r="D217">
            <v>66252</v>
          </cell>
          <cell r="E217">
            <v>361400</v>
          </cell>
          <cell r="F217">
            <v>295148</v>
          </cell>
          <cell r="G217">
            <v>445.49296625007548</v>
          </cell>
          <cell r="H217">
            <v>66252</v>
          </cell>
          <cell r="I217">
            <v>0</v>
          </cell>
          <cell r="J217">
            <v>0</v>
          </cell>
          <cell r="K217">
            <v>161843</v>
          </cell>
          <cell r="L217">
            <v>56645</v>
          </cell>
          <cell r="M217">
            <v>56645</v>
          </cell>
          <cell r="N217">
            <v>0</v>
          </cell>
          <cell r="O217">
            <v>0</v>
          </cell>
          <cell r="P217">
            <v>259850.5</v>
          </cell>
          <cell r="Q217">
            <v>203205.5</v>
          </cell>
          <cell r="R217">
            <v>358.7351045988172</v>
          </cell>
          <cell r="S217">
            <v>165521</v>
          </cell>
          <cell r="T217">
            <v>57932</v>
          </cell>
          <cell r="U217">
            <v>191432</v>
          </cell>
          <cell r="V217">
            <v>67001</v>
          </cell>
          <cell r="W217">
            <v>179991</v>
          </cell>
          <cell r="X217">
            <v>62997</v>
          </cell>
          <cell r="Y217">
            <v>143000</v>
          </cell>
          <cell r="Z217">
            <v>50050</v>
          </cell>
          <cell r="AA217">
            <v>157300</v>
          </cell>
          <cell r="AB217">
            <v>55055</v>
          </cell>
          <cell r="AC217">
            <v>157300</v>
          </cell>
          <cell r="AD217">
            <v>55055</v>
          </cell>
          <cell r="AE217">
            <v>151181</v>
          </cell>
          <cell r="AF217">
            <v>52913</v>
          </cell>
          <cell r="AG217">
            <v>152275</v>
          </cell>
          <cell r="AH217">
            <v>53296</v>
          </cell>
          <cell r="AI217">
            <v>143739</v>
          </cell>
          <cell r="AJ217">
            <v>50309</v>
          </cell>
          <cell r="AK217">
            <v>167193</v>
          </cell>
          <cell r="AL217">
            <v>58518</v>
          </cell>
          <cell r="AM217">
            <v>177980</v>
          </cell>
          <cell r="AN217">
            <v>62293</v>
          </cell>
          <cell r="AO217">
            <v>189609</v>
          </cell>
          <cell r="AP217">
            <v>66363</v>
          </cell>
          <cell r="AQ217">
            <v>195782</v>
          </cell>
          <cell r="AR217">
            <v>68524</v>
          </cell>
          <cell r="AS217">
            <v>221250</v>
          </cell>
          <cell r="AT217">
            <v>77438</v>
          </cell>
          <cell r="AU217">
            <v>234938</v>
          </cell>
          <cell r="AV217">
            <v>82228</v>
          </cell>
          <cell r="AW217">
            <v>235334</v>
          </cell>
          <cell r="AX217">
            <v>82367</v>
          </cell>
          <cell r="AY217">
            <v>195782</v>
          </cell>
          <cell r="AZ217">
            <v>68524</v>
          </cell>
        </row>
        <row r="218">
          <cell r="B218" t="str">
            <v>SOPORTE AMORTIGUADOR DELANTERO</v>
          </cell>
          <cell r="C218">
            <v>426151</v>
          </cell>
          <cell r="D218">
            <v>149153</v>
          </cell>
          <cell r="E218">
            <v>879900</v>
          </cell>
          <cell r="F218">
            <v>730747</v>
          </cell>
          <cell r="G218">
            <v>489.93114452944286</v>
          </cell>
          <cell r="H218">
            <v>149153</v>
          </cell>
          <cell r="I218">
            <v>0</v>
          </cell>
          <cell r="J218">
            <v>0</v>
          </cell>
          <cell r="K218">
            <v>444266</v>
          </cell>
          <cell r="L218">
            <v>155493</v>
          </cell>
          <cell r="M218">
            <v>155493</v>
          </cell>
          <cell r="N218">
            <v>0</v>
          </cell>
          <cell r="O218">
            <v>0</v>
          </cell>
          <cell r="P218">
            <v>615950.75</v>
          </cell>
          <cell r="Q218">
            <v>460457.75</v>
          </cell>
          <cell r="R218">
            <v>296.12763918632993</v>
          </cell>
          <cell r="S218">
            <v>434822</v>
          </cell>
          <cell r="T218">
            <v>152188</v>
          </cell>
          <cell r="U218">
            <v>458154</v>
          </cell>
          <cell r="V218">
            <v>160354</v>
          </cell>
          <cell r="W218">
            <v>432391</v>
          </cell>
          <cell r="X218">
            <v>151337</v>
          </cell>
          <cell r="Y218">
            <v>335269</v>
          </cell>
          <cell r="Z218">
            <v>117344</v>
          </cell>
          <cell r="AA218">
            <v>341000</v>
          </cell>
          <cell r="AB218">
            <v>119350</v>
          </cell>
          <cell r="AC218">
            <v>351953</v>
          </cell>
          <cell r="AD218">
            <v>123184</v>
          </cell>
          <cell r="AE218">
            <v>327631</v>
          </cell>
          <cell r="AF218">
            <v>114671</v>
          </cell>
          <cell r="AG218">
            <v>389386</v>
          </cell>
          <cell r="AH218">
            <v>136285</v>
          </cell>
          <cell r="AI218">
            <v>310000</v>
          </cell>
          <cell r="AJ218">
            <v>108500</v>
          </cell>
          <cell r="AK218">
            <v>361032</v>
          </cell>
          <cell r="AL218">
            <v>126361</v>
          </cell>
          <cell r="AM218">
            <v>400633</v>
          </cell>
          <cell r="AN218">
            <v>140222</v>
          </cell>
          <cell r="AO218">
            <v>480384</v>
          </cell>
          <cell r="AP218">
            <v>168134</v>
          </cell>
          <cell r="AQ218">
            <v>512553</v>
          </cell>
          <cell r="AR218">
            <v>179394</v>
          </cell>
          <cell r="AS218">
            <v>533250</v>
          </cell>
          <cell r="AT218">
            <v>186638</v>
          </cell>
          <cell r="AU218">
            <v>604350</v>
          </cell>
          <cell r="AV218">
            <v>211523</v>
          </cell>
          <cell r="AW218">
            <v>601778</v>
          </cell>
          <cell r="AX218">
            <v>210622</v>
          </cell>
          <cell r="AY218">
            <v>512553</v>
          </cell>
          <cell r="AZ218">
            <v>179394</v>
          </cell>
        </row>
        <row r="219">
          <cell r="B219" t="str">
            <v>SOPORTE AMORTIGUADOR TRASERO</v>
          </cell>
          <cell r="C219">
            <v>413264</v>
          </cell>
          <cell r="D219">
            <v>144642</v>
          </cell>
          <cell r="E219">
            <v>813000</v>
          </cell>
          <cell r="F219">
            <v>668358</v>
          </cell>
          <cell r="G219">
            <v>462.07740490314018</v>
          </cell>
          <cell r="H219">
            <v>144642</v>
          </cell>
          <cell r="I219">
            <v>0</v>
          </cell>
          <cell r="J219">
            <v>0</v>
          </cell>
          <cell r="K219">
            <v>412061</v>
          </cell>
          <cell r="L219">
            <v>144221</v>
          </cell>
          <cell r="M219">
            <v>144221</v>
          </cell>
          <cell r="N219">
            <v>0</v>
          </cell>
          <cell r="O219">
            <v>0</v>
          </cell>
          <cell r="P219">
            <v>585598</v>
          </cell>
          <cell r="Q219">
            <v>441377</v>
          </cell>
          <cell r="R219">
            <v>306.04211591931823</v>
          </cell>
          <cell r="S219">
            <v>389400</v>
          </cell>
          <cell r="T219">
            <v>136290</v>
          </cell>
          <cell r="U219">
            <v>456112</v>
          </cell>
          <cell r="V219">
            <v>159639</v>
          </cell>
          <cell r="W219">
            <v>429083</v>
          </cell>
          <cell r="X219">
            <v>150179</v>
          </cell>
          <cell r="Y219">
            <v>354000</v>
          </cell>
          <cell r="Z219">
            <v>123900</v>
          </cell>
          <cell r="AA219">
            <v>389400</v>
          </cell>
          <cell r="AB219">
            <v>136290</v>
          </cell>
          <cell r="AC219">
            <v>389400</v>
          </cell>
          <cell r="AD219">
            <v>136290</v>
          </cell>
          <cell r="AE219">
            <v>374768</v>
          </cell>
          <cell r="AF219">
            <v>131169</v>
          </cell>
          <cell r="AG219">
            <v>365905</v>
          </cell>
          <cell r="AH219">
            <v>128067</v>
          </cell>
          <cell r="AI219">
            <v>354000</v>
          </cell>
          <cell r="AJ219">
            <v>123900</v>
          </cell>
          <cell r="AK219">
            <v>373757</v>
          </cell>
          <cell r="AL219">
            <v>130815</v>
          </cell>
          <cell r="AM219">
            <v>398117</v>
          </cell>
          <cell r="AN219">
            <v>139341</v>
          </cell>
          <cell r="AO219">
            <v>466685</v>
          </cell>
          <cell r="AP219">
            <v>163340</v>
          </cell>
          <cell r="AQ219">
            <v>501852</v>
          </cell>
          <cell r="AR219">
            <v>175648</v>
          </cell>
          <cell r="AS219">
            <v>513450</v>
          </cell>
          <cell r="AT219">
            <v>179708</v>
          </cell>
          <cell r="AU219">
            <v>581910</v>
          </cell>
          <cell r="AV219">
            <v>203669</v>
          </cell>
          <cell r="AW219">
            <v>565490</v>
          </cell>
          <cell r="AX219">
            <v>197922</v>
          </cell>
          <cell r="AY219">
            <v>501852</v>
          </cell>
          <cell r="AZ219">
            <v>175648</v>
          </cell>
        </row>
        <row r="220">
          <cell r="B220" t="str">
            <v>SOPORTE TUBO EXOSTO</v>
          </cell>
          <cell r="C220">
            <v>598722</v>
          </cell>
          <cell r="D220">
            <v>209553</v>
          </cell>
          <cell r="E220">
            <v>1178300</v>
          </cell>
          <cell r="F220">
            <v>968747</v>
          </cell>
          <cell r="G220">
            <v>462.29211703005922</v>
          </cell>
          <cell r="H220">
            <v>209553</v>
          </cell>
          <cell r="I220">
            <v>0</v>
          </cell>
          <cell r="J220">
            <v>0</v>
          </cell>
          <cell r="K220">
            <v>581900</v>
          </cell>
          <cell r="L220">
            <v>203665</v>
          </cell>
          <cell r="M220">
            <v>203665</v>
          </cell>
          <cell r="N220">
            <v>0</v>
          </cell>
          <cell r="O220">
            <v>0</v>
          </cell>
          <cell r="P220">
            <v>842400.75</v>
          </cell>
          <cell r="Q220">
            <v>638735.75</v>
          </cell>
          <cell r="R220">
            <v>313.62077431075539</v>
          </cell>
          <cell r="S220">
            <v>581900</v>
          </cell>
          <cell r="T220">
            <v>203665</v>
          </cell>
          <cell r="U220">
            <v>657363</v>
          </cell>
          <cell r="V220">
            <v>230077</v>
          </cell>
          <cell r="W220">
            <v>618124</v>
          </cell>
          <cell r="X220">
            <v>216343</v>
          </cell>
          <cell r="Y220">
            <v>529000</v>
          </cell>
          <cell r="Z220">
            <v>185150</v>
          </cell>
          <cell r="AA220">
            <v>581900</v>
          </cell>
          <cell r="AB220">
            <v>203665</v>
          </cell>
          <cell r="AC220">
            <v>581900</v>
          </cell>
          <cell r="AD220">
            <v>203665</v>
          </cell>
          <cell r="AE220">
            <v>560336</v>
          </cell>
          <cell r="AF220">
            <v>196118</v>
          </cell>
          <cell r="AG220">
            <v>534758</v>
          </cell>
          <cell r="AH220">
            <v>187165</v>
          </cell>
          <cell r="AI220">
            <v>529000</v>
          </cell>
          <cell r="AJ220">
            <v>185150</v>
          </cell>
          <cell r="AK220">
            <v>558956</v>
          </cell>
          <cell r="AL220">
            <v>195635</v>
          </cell>
          <cell r="AM220">
            <v>581900</v>
          </cell>
          <cell r="AN220">
            <v>203665</v>
          </cell>
          <cell r="AO220">
            <v>654158</v>
          </cell>
          <cell r="AP220">
            <v>228955</v>
          </cell>
          <cell r="AQ220">
            <v>728850</v>
          </cell>
          <cell r="AR220">
            <v>255098</v>
          </cell>
          <cell r="AS220">
            <v>728850</v>
          </cell>
          <cell r="AT220">
            <v>255098</v>
          </cell>
          <cell r="AU220">
            <v>826030</v>
          </cell>
          <cell r="AV220">
            <v>289111</v>
          </cell>
          <cell r="AW220">
            <v>826445</v>
          </cell>
          <cell r="AX220">
            <v>289256</v>
          </cell>
          <cell r="AY220">
            <v>755348</v>
          </cell>
          <cell r="AZ220">
            <v>264372</v>
          </cell>
        </row>
        <row r="221">
          <cell r="B221" t="str">
            <v>SOPORTE VARILLA ESTABILIZADORA</v>
          </cell>
          <cell r="C221">
            <v>437865</v>
          </cell>
          <cell r="D221">
            <v>153253</v>
          </cell>
          <cell r="E221">
            <v>787300</v>
          </cell>
          <cell r="F221">
            <v>634047</v>
          </cell>
          <cell r="G221">
            <v>413.72566931805574</v>
          </cell>
          <cell r="H221">
            <v>153253</v>
          </cell>
          <cell r="I221">
            <v>0</v>
          </cell>
          <cell r="J221">
            <v>0</v>
          </cell>
          <cell r="K221">
            <v>391345</v>
          </cell>
          <cell r="L221">
            <v>136971</v>
          </cell>
          <cell r="M221">
            <v>136971</v>
          </cell>
          <cell r="N221">
            <v>0</v>
          </cell>
          <cell r="O221">
            <v>0</v>
          </cell>
          <cell r="P221">
            <v>589325.75</v>
          </cell>
          <cell r="Q221">
            <v>452354.75</v>
          </cell>
          <cell r="R221">
            <v>330.2558570792358</v>
          </cell>
          <cell r="S221">
            <v>381724</v>
          </cell>
          <cell r="T221">
            <v>133603</v>
          </cell>
          <cell r="U221">
            <v>441060</v>
          </cell>
          <cell r="V221">
            <v>154371</v>
          </cell>
          <cell r="W221">
            <v>415044</v>
          </cell>
          <cell r="X221">
            <v>145265</v>
          </cell>
          <cell r="Y221">
            <v>319000</v>
          </cell>
          <cell r="Z221">
            <v>111650</v>
          </cell>
          <cell r="AA221">
            <v>350900</v>
          </cell>
          <cell r="AB221">
            <v>122815</v>
          </cell>
          <cell r="AC221">
            <v>360515</v>
          </cell>
          <cell r="AD221">
            <v>126180</v>
          </cell>
          <cell r="AE221">
            <v>337644</v>
          </cell>
          <cell r="AF221">
            <v>118175</v>
          </cell>
          <cell r="AG221">
            <v>408379</v>
          </cell>
          <cell r="AH221">
            <v>142933</v>
          </cell>
          <cell r="AI221">
            <v>319000</v>
          </cell>
          <cell r="AJ221">
            <v>111650</v>
          </cell>
          <cell r="AK221">
            <v>362588</v>
          </cell>
          <cell r="AL221">
            <v>126906</v>
          </cell>
          <cell r="AM221">
            <v>409149</v>
          </cell>
          <cell r="AN221">
            <v>143202</v>
          </cell>
          <cell r="AO221">
            <v>426160</v>
          </cell>
          <cell r="AP221">
            <v>149156</v>
          </cell>
          <cell r="AQ221">
            <v>513450</v>
          </cell>
          <cell r="AR221">
            <v>179708</v>
          </cell>
          <cell r="AS221">
            <v>513450</v>
          </cell>
          <cell r="AT221">
            <v>179708</v>
          </cell>
          <cell r="AU221">
            <v>581910</v>
          </cell>
          <cell r="AV221">
            <v>203669</v>
          </cell>
          <cell r="AW221">
            <v>631132</v>
          </cell>
          <cell r="AX221">
            <v>220896</v>
          </cell>
          <cell r="AY221">
            <v>525023</v>
          </cell>
          <cell r="AZ221">
            <v>183758</v>
          </cell>
        </row>
        <row r="222">
          <cell r="B222" t="str">
            <v>SOPORTES CAJA CAMBIOS/</v>
          </cell>
          <cell r="C222">
            <v>1527570</v>
          </cell>
          <cell r="D222">
            <v>534650</v>
          </cell>
          <cell r="E222">
            <v>2914000</v>
          </cell>
          <cell r="F222">
            <v>2379350</v>
          </cell>
          <cell r="G222">
            <v>445.02945852426825</v>
          </cell>
          <cell r="H222">
            <v>534650</v>
          </cell>
          <cell r="I222">
            <v>0</v>
          </cell>
          <cell r="J222">
            <v>0</v>
          </cell>
          <cell r="K222">
            <v>1401151</v>
          </cell>
          <cell r="L222">
            <v>490403</v>
          </cell>
          <cell r="M222">
            <v>490403</v>
          </cell>
          <cell r="N222">
            <v>0</v>
          </cell>
          <cell r="O222">
            <v>0</v>
          </cell>
          <cell r="P222">
            <v>2094537.5</v>
          </cell>
          <cell r="Q222">
            <v>1604134.5</v>
          </cell>
          <cell r="R222">
            <v>327.10536028531635</v>
          </cell>
          <cell r="S222">
            <v>1426099</v>
          </cell>
          <cell r="T222">
            <v>499135</v>
          </cell>
          <cell r="U222">
            <v>1578391</v>
          </cell>
          <cell r="V222">
            <v>552437</v>
          </cell>
          <cell r="W222">
            <v>1488314</v>
          </cell>
          <cell r="X222">
            <v>520910</v>
          </cell>
          <cell r="Y222">
            <v>1157000</v>
          </cell>
          <cell r="Z222">
            <v>404950</v>
          </cell>
          <cell r="AA222">
            <v>1272700</v>
          </cell>
          <cell r="AB222">
            <v>445445</v>
          </cell>
          <cell r="AC222">
            <v>1272700</v>
          </cell>
          <cell r="AD222">
            <v>445445</v>
          </cell>
          <cell r="AE222">
            <v>1226294</v>
          </cell>
          <cell r="AF222">
            <v>429203</v>
          </cell>
          <cell r="AG222">
            <v>1350317</v>
          </cell>
          <cell r="AH222">
            <v>472611</v>
          </cell>
          <cell r="AI222">
            <v>1157000</v>
          </cell>
          <cell r="AJ222">
            <v>404950</v>
          </cell>
          <cell r="AK222">
            <v>1184264</v>
          </cell>
          <cell r="AL222">
            <v>414492</v>
          </cell>
          <cell r="AM222">
            <v>1444934</v>
          </cell>
          <cell r="AN222">
            <v>505727</v>
          </cell>
          <cell r="AO222">
            <v>1463705</v>
          </cell>
          <cell r="AP222">
            <v>512297</v>
          </cell>
          <cell r="AQ222">
            <v>1784100</v>
          </cell>
          <cell r="AR222">
            <v>624435</v>
          </cell>
          <cell r="AS222">
            <v>1784100</v>
          </cell>
          <cell r="AT222">
            <v>624435</v>
          </cell>
          <cell r="AU222">
            <v>2021980</v>
          </cell>
          <cell r="AV222">
            <v>707693</v>
          </cell>
          <cell r="AW222">
            <v>2086854</v>
          </cell>
          <cell r="AX222">
            <v>730399</v>
          </cell>
          <cell r="AY222">
            <v>1804224</v>
          </cell>
          <cell r="AZ222">
            <v>631478</v>
          </cell>
        </row>
        <row r="223">
          <cell r="B223" t="str">
            <v>SOPORTES MOTOR (JUEGO)</v>
          </cell>
          <cell r="C223">
            <v>2600398</v>
          </cell>
          <cell r="D223">
            <v>910139</v>
          </cell>
          <cell r="E223">
            <v>4615400</v>
          </cell>
          <cell r="F223">
            <v>3705261</v>
          </cell>
          <cell r="G223">
            <v>407.10935362620432</v>
          </cell>
          <cell r="H223">
            <v>910139</v>
          </cell>
          <cell r="I223">
            <v>0</v>
          </cell>
          <cell r="J223">
            <v>0</v>
          </cell>
          <cell r="K223">
            <v>2279300</v>
          </cell>
          <cell r="L223">
            <v>797755</v>
          </cell>
          <cell r="M223">
            <v>797755</v>
          </cell>
          <cell r="N223">
            <v>0</v>
          </cell>
          <cell r="O223">
            <v>0</v>
          </cell>
          <cell r="P223">
            <v>3467822.25</v>
          </cell>
          <cell r="Q223">
            <v>2670067.25</v>
          </cell>
          <cell r="R223">
            <v>334.69765153461901</v>
          </cell>
          <cell r="S223">
            <v>2325229</v>
          </cell>
          <cell r="T223">
            <v>813830</v>
          </cell>
          <cell r="U223">
            <v>2602455</v>
          </cell>
          <cell r="V223">
            <v>910859</v>
          </cell>
          <cell r="W223">
            <v>2451634</v>
          </cell>
          <cell r="X223">
            <v>858072</v>
          </cell>
          <cell r="Y223">
            <v>1892971</v>
          </cell>
          <cell r="Z223">
            <v>662540</v>
          </cell>
          <cell r="AA223">
            <v>2047100</v>
          </cell>
          <cell r="AB223">
            <v>716485</v>
          </cell>
          <cell r="AC223">
            <v>2047100</v>
          </cell>
          <cell r="AD223">
            <v>716485</v>
          </cell>
          <cell r="AE223">
            <v>1971949</v>
          </cell>
          <cell r="AF223">
            <v>690182</v>
          </cell>
          <cell r="AG223">
            <v>2178790</v>
          </cell>
          <cell r="AH223">
            <v>762577</v>
          </cell>
          <cell r="AI223">
            <v>1905203</v>
          </cell>
          <cell r="AJ223">
            <v>666821</v>
          </cell>
          <cell r="AK223">
            <v>2019129</v>
          </cell>
          <cell r="AL223">
            <v>706695</v>
          </cell>
          <cell r="AM223">
            <v>2414607</v>
          </cell>
          <cell r="AN223">
            <v>845112</v>
          </cell>
          <cell r="AO223">
            <v>2482839</v>
          </cell>
          <cell r="AP223">
            <v>868994</v>
          </cell>
          <cell r="AQ223">
            <v>2937621</v>
          </cell>
          <cell r="AR223">
            <v>1028167</v>
          </cell>
          <cell r="AS223">
            <v>3010050</v>
          </cell>
          <cell r="AT223">
            <v>1053518</v>
          </cell>
          <cell r="AU223">
            <v>3411390</v>
          </cell>
          <cell r="AV223">
            <v>1193987</v>
          </cell>
          <cell r="AW223">
            <v>3367221</v>
          </cell>
          <cell r="AX223">
            <v>1178527</v>
          </cell>
          <cell r="AY223">
            <v>2937621</v>
          </cell>
          <cell r="AZ223">
            <v>1028167</v>
          </cell>
        </row>
        <row r="224">
          <cell r="B224" t="str">
            <v>STOP</v>
          </cell>
          <cell r="C224">
            <v>2082656</v>
          </cell>
          <cell r="D224">
            <v>728930</v>
          </cell>
          <cell r="E224">
            <v>3879800</v>
          </cell>
          <cell r="F224">
            <v>3150870</v>
          </cell>
          <cell r="G224">
            <v>432.2596134059512</v>
          </cell>
          <cell r="H224">
            <v>728930</v>
          </cell>
          <cell r="I224">
            <v>0</v>
          </cell>
          <cell r="J224">
            <v>0</v>
          </cell>
          <cell r="K224">
            <v>1211150</v>
          </cell>
          <cell r="L224">
            <v>423903</v>
          </cell>
          <cell r="M224">
            <v>423903</v>
          </cell>
          <cell r="N224">
            <v>0</v>
          </cell>
          <cell r="O224">
            <v>0</v>
          </cell>
          <cell r="P224">
            <v>2808432.5</v>
          </cell>
          <cell r="Q224">
            <v>2384529.5</v>
          </cell>
          <cell r="R224">
            <v>562.51772221475198</v>
          </cell>
          <cell r="S224">
            <v>1191947</v>
          </cell>
          <cell r="T224">
            <v>417181</v>
          </cell>
          <cell r="U224">
            <v>1681458</v>
          </cell>
          <cell r="V224">
            <v>588510</v>
          </cell>
          <cell r="W224">
            <v>1567924</v>
          </cell>
          <cell r="X224">
            <v>548773</v>
          </cell>
          <cell r="Y224">
            <v>952871</v>
          </cell>
          <cell r="Z224">
            <v>333505</v>
          </cell>
          <cell r="AA224">
            <v>1885149</v>
          </cell>
          <cell r="AB224">
            <v>659802</v>
          </cell>
          <cell r="AC224">
            <v>1029600</v>
          </cell>
          <cell r="AD224">
            <v>360360</v>
          </cell>
          <cell r="AE224">
            <v>991713</v>
          </cell>
          <cell r="AF224">
            <v>347100</v>
          </cell>
          <cell r="AG224">
            <v>1122452</v>
          </cell>
          <cell r="AH224">
            <v>392858</v>
          </cell>
          <cell r="AI224">
            <v>936000</v>
          </cell>
          <cell r="AJ224">
            <v>327600</v>
          </cell>
          <cell r="AK224">
            <v>1113174</v>
          </cell>
          <cell r="AL224">
            <v>389611</v>
          </cell>
          <cell r="AM224">
            <v>1934490</v>
          </cell>
          <cell r="AN224">
            <v>677072</v>
          </cell>
          <cell r="AO224">
            <v>1988993</v>
          </cell>
          <cell r="AP224">
            <v>696148</v>
          </cell>
          <cell r="AQ224">
            <v>1453709</v>
          </cell>
          <cell r="AR224">
            <v>508798</v>
          </cell>
          <cell r="AS224">
            <v>2375400</v>
          </cell>
          <cell r="AT224">
            <v>831390</v>
          </cell>
          <cell r="AU224">
            <v>1744450</v>
          </cell>
          <cell r="AV224">
            <v>610558</v>
          </cell>
          <cell r="AW224">
            <v>1734699</v>
          </cell>
          <cell r="AX224">
            <v>607145</v>
          </cell>
          <cell r="AY224">
            <v>1453709</v>
          </cell>
          <cell r="AZ224">
            <v>508798</v>
          </cell>
        </row>
        <row r="225">
          <cell r="B225" t="str">
            <v>TAPA DEPOSITO DE AGUA</v>
          </cell>
          <cell r="C225">
            <v>268890</v>
          </cell>
          <cell r="D225">
            <v>94112</v>
          </cell>
          <cell r="E225">
            <v>500500</v>
          </cell>
          <cell r="F225">
            <v>406388</v>
          </cell>
          <cell r="G225">
            <v>431.81315878952739</v>
          </cell>
          <cell r="H225">
            <v>94112</v>
          </cell>
          <cell r="I225">
            <v>0</v>
          </cell>
          <cell r="J225">
            <v>0</v>
          </cell>
          <cell r="K225">
            <v>239763</v>
          </cell>
          <cell r="L225">
            <v>83917</v>
          </cell>
          <cell r="M225">
            <v>83917</v>
          </cell>
          <cell r="N225">
            <v>0</v>
          </cell>
          <cell r="O225">
            <v>0</v>
          </cell>
          <cell r="P225">
            <v>363903</v>
          </cell>
          <cell r="Q225">
            <v>279986</v>
          </cell>
          <cell r="R225">
            <v>333.64634102744378</v>
          </cell>
          <cell r="S225">
            <v>257730</v>
          </cell>
          <cell r="T225">
            <v>90206</v>
          </cell>
          <cell r="U225">
            <v>273765</v>
          </cell>
          <cell r="V225">
            <v>95818</v>
          </cell>
          <cell r="W225">
            <v>258287</v>
          </cell>
          <cell r="X225">
            <v>90400</v>
          </cell>
          <cell r="Y225">
            <v>205996</v>
          </cell>
          <cell r="Z225">
            <v>72099</v>
          </cell>
          <cell r="AA225">
            <v>253179</v>
          </cell>
          <cell r="AB225">
            <v>88613</v>
          </cell>
          <cell r="AC225">
            <v>217800</v>
          </cell>
          <cell r="AD225">
            <v>76230</v>
          </cell>
          <cell r="AE225">
            <v>209084</v>
          </cell>
          <cell r="AF225">
            <v>73179</v>
          </cell>
          <cell r="AG225">
            <v>223810</v>
          </cell>
          <cell r="AH225">
            <v>78334</v>
          </cell>
          <cell r="AI225">
            <v>198000</v>
          </cell>
          <cell r="AJ225">
            <v>69300</v>
          </cell>
          <cell r="AK225">
            <v>241027</v>
          </cell>
          <cell r="AL225">
            <v>84359</v>
          </cell>
          <cell r="AM225">
            <v>252847</v>
          </cell>
          <cell r="AN225">
            <v>88496</v>
          </cell>
          <cell r="AO225">
            <v>258802</v>
          </cell>
          <cell r="AP225">
            <v>90581</v>
          </cell>
          <cell r="AQ225">
            <v>309036</v>
          </cell>
          <cell r="AR225">
            <v>108163</v>
          </cell>
          <cell r="AS225">
            <v>309600</v>
          </cell>
          <cell r="AT225">
            <v>108360</v>
          </cell>
          <cell r="AU225">
            <v>350880</v>
          </cell>
          <cell r="AV225">
            <v>122808</v>
          </cell>
          <cell r="AW225">
            <v>345889</v>
          </cell>
          <cell r="AX225">
            <v>121061</v>
          </cell>
          <cell r="AY225">
            <v>309036</v>
          </cell>
          <cell r="AZ225">
            <v>108163</v>
          </cell>
        </row>
        <row r="226">
          <cell r="B226" t="str">
            <v>TAPA RADIADOR</v>
          </cell>
          <cell r="C226">
            <v>164393</v>
          </cell>
          <cell r="D226">
            <v>57538</v>
          </cell>
          <cell r="E226">
            <v>320700</v>
          </cell>
          <cell r="F226">
            <v>263162</v>
          </cell>
          <cell r="G226">
            <v>457.37078104904583</v>
          </cell>
          <cell r="H226">
            <v>57538</v>
          </cell>
          <cell r="I226">
            <v>0</v>
          </cell>
          <cell r="J226">
            <v>0</v>
          </cell>
          <cell r="K226">
            <v>147059</v>
          </cell>
          <cell r="L226">
            <v>51471</v>
          </cell>
          <cell r="M226">
            <v>51471</v>
          </cell>
          <cell r="N226">
            <v>0</v>
          </cell>
          <cell r="O226">
            <v>0</v>
          </cell>
          <cell r="P226">
            <v>229122</v>
          </cell>
          <cell r="Q226">
            <v>177651</v>
          </cell>
          <cell r="R226">
            <v>345.14775310368947</v>
          </cell>
          <cell r="S226">
            <v>145225</v>
          </cell>
          <cell r="T226">
            <v>50829</v>
          </cell>
          <cell r="U226">
            <v>167900</v>
          </cell>
          <cell r="V226">
            <v>58765</v>
          </cell>
          <cell r="W226">
            <v>158015</v>
          </cell>
          <cell r="X226">
            <v>55305</v>
          </cell>
          <cell r="Y226">
            <v>120000</v>
          </cell>
          <cell r="Z226">
            <v>42000</v>
          </cell>
          <cell r="AA226">
            <v>132000</v>
          </cell>
          <cell r="AB226">
            <v>46200</v>
          </cell>
          <cell r="AC226">
            <v>132000</v>
          </cell>
          <cell r="AD226">
            <v>46200</v>
          </cell>
          <cell r="AE226">
            <v>126850</v>
          </cell>
          <cell r="AF226">
            <v>44398</v>
          </cell>
          <cell r="AG226">
            <v>137136</v>
          </cell>
          <cell r="AH226">
            <v>47998</v>
          </cell>
          <cell r="AI226">
            <v>120000</v>
          </cell>
          <cell r="AJ226">
            <v>42000</v>
          </cell>
          <cell r="AK226">
            <v>132268</v>
          </cell>
          <cell r="AL226">
            <v>46294</v>
          </cell>
          <cell r="AM226">
            <v>160277</v>
          </cell>
          <cell r="AN226">
            <v>56097</v>
          </cell>
          <cell r="AO226">
            <v>173399</v>
          </cell>
          <cell r="AP226">
            <v>60690</v>
          </cell>
          <cell r="AQ226">
            <v>179562</v>
          </cell>
          <cell r="AR226">
            <v>62847</v>
          </cell>
          <cell r="AS226">
            <v>196350</v>
          </cell>
          <cell r="AT226">
            <v>68723</v>
          </cell>
          <cell r="AU226">
            <v>215474</v>
          </cell>
          <cell r="AV226">
            <v>75416</v>
          </cell>
          <cell r="AW226">
            <v>211937</v>
          </cell>
          <cell r="AX226">
            <v>74178</v>
          </cell>
          <cell r="AY226">
            <v>179562</v>
          </cell>
          <cell r="AZ226">
            <v>62847</v>
          </cell>
        </row>
        <row r="227">
          <cell r="B227" t="str">
            <v>TAPA TANQUE COMBUSTIBLE</v>
          </cell>
          <cell r="C227">
            <v>170931</v>
          </cell>
          <cell r="D227">
            <v>59826</v>
          </cell>
          <cell r="E227">
            <v>308000</v>
          </cell>
          <cell r="F227">
            <v>248174</v>
          </cell>
          <cell r="G227">
            <v>414.82632968943267</v>
          </cell>
          <cell r="H227">
            <v>59826</v>
          </cell>
          <cell r="I227">
            <v>0</v>
          </cell>
          <cell r="J227">
            <v>0</v>
          </cell>
          <cell r="K227">
            <v>147832</v>
          </cell>
          <cell r="L227">
            <v>51741</v>
          </cell>
          <cell r="M227">
            <v>51741</v>
          </cell>
          <cell r="N227">
            <v>0</v>
          </cell>
          <cell r="O227">
            <v>0</v>
          </cell>
          <cell r="P227">
            <v>227769</v>
          </cell>
          <cell r="Q227">
            <v>176028</v>
          </cell>
          <cell r="R227">
            <v>340.20989157534643</v>
          </cell>
          <cell r="S227">
            <v>130900</v>
          </cell>
          <cell r="T227">
            <v>45815</v>
          </cell>
          <cell r="U227">
            <v>163047</v>
          </cell>
          <cell r="V227">
            <v>57066</v>
          </cell>
          <cell r="W227">
            <v>153017</v>
          </cell>
          <cell r="X227">
            <v>53556</v>
          </cell>
          <cell r="Y227">
            <v>119000</v>
          </cell>
          <cell r="Z227">
            <v>41650</v>
          </cell>
          <cell r="AA227">
            <v>130900</v>
          </cell>
          <cell r="AB227">
            <v>45815</v>
          </cell>
          <cell r="AC227">
            <v>130900</v>
          </cell>
          <cell r="AD227">
            <v>45815</v>
          </cell>
          <cell r="AE227">
            <v>125949</v>
          </cell>
          <cell r="AF227">
            <v>44082</v>
          </cell>
          <cell r="AG227">
            <v>140309</v>
          </cell>
          <cell r="AH227">
            <v>49108</v>
          </cell>
          <cell r="AI227">
            <v>119000</v>
          </cell>
          <cell r="AJ227">
            <v>41650</v>
          </cell>
          <cell r="AK227">
            <v>128632</v>
          </cell>
          <cell r="AL227">
            <v>45021</v>
          </cell>
          <cell r="AM227">
            <v>181618</v>
          </cell>
          <cell r="AN227">
            <v>63566</v>
          </cell>
          <cell r="AO227">
            <v>163127</v>
          </cell>
          <cell r="AP227">
            <v>57094</v>
          </cell>
          <cell r="AQ227">
            <v>166163</v>
          </cell>
          <cell r="AR227">
            <v>58157</v>
          </cell>
          <cell r="AS227">
            <v>194550</v>
          </cell>
          <cell r="AT227">
            <v>68093</v>
          </cell>
          <cell r="AU227">
            <v>199395</v>
          </cell>
          <cell r="AV227">
            <v>69788</v>
          </cell>
          <cell r="AW227">
            <v>216842</v>
          </cell>
          <cell r="AX227">
            <v>75895</v>
          </cell>
          <cell r="AY227">
            <v>166163</v>
          </cell>
          <cell r="AZ227">
            <v>58157</v>
          </cell>
        </row>
        <row r="228">
          <cell r="B228" t="str">
            <v>TAPA TANQUE EXPANSION/AUXILIAR RADIADOR</v>
          </cell>
          <cell r="C228">
            <v>161612</v>
          </cell>
          <cell r="D228">
            <v>56564</v>
          </cell>
          <cell r="E228">
            <v>299000</v>
          </cell>
          <cell r="F228">
            <v>242436</v>
          </cell>
          <cell r="G228">
            <v>428.60476628244112</v>
          </cell>
          <cell r="H228">
            <v>56564</v>
          </cell>
          <cell r="I228">
            <v>0</v>
          </cell>
          <cell r="J228">
            <v>0</v>
          </cell>
          <cell r="K228">
            <v>143959</v>
          </cell>
          <cell r="L228">
            <v>50386</v>
          </cell>
          <cell r="M228">
            <v>50386</v>
          </cell>
          <cell r="N228">
            <v>0</v>
          </cell>
          <cell r="O228">
            <v>0</v>
          </cell>
          <cell r="P228">
            <v>218516</v>
          </cell>
          <cell r="Q228">
            <v>168130</v>
          </cell>
          <cell r="R228">
            <v>333.68395983011152</v>
          </cell>
          <cell r="S228">
            <v>150392</v>
          </cell>
          <cell r="T228">
            <v>52637</v>
          </cell>
          <cell r="U228">
            <v>164976</v>
          </cell>
          <cell r="V228">
            <v>57742</v>
          </cell>
          <cell r="W228">
            <v>155349</v>
          </cell>
          <cell r="X228">
            <v>54372</v>
          </cell>
          <cell r="Y228">
            <v>124000</v>
          </cell>
          <cell r="Z228">
            <v>43400</v>
          </cell>
          <cell r="AA228">
            <v>136400</v>
          </cell>
          <cell r="AB228">
            <v>47740</v>
          </cell>
          <cell r="AC228">
            <v>136400</v>
          </cell>
          <cell r="AD228">
            <v>47740</v>
          </cell>
          <cell r="AE228">
            <v>131231</v>
          </cell>
          <cell r="AF228">
            <v>45931</v>
          </cell>
          <cell r="AG228">
            <v>149469</v>
          </cell>
          <cell r="AH228">
            <v>52314</v>
          </cell>
          <cell r="AI228">
            <v>135950</v>
          </cell>
          <cell r="AJ228">
            <v>47583</v>
          </cell>
          <cell r="AK228">
            <v>135975</v>
          </cell>
          <cell r="AL228">
            <v>47591</v>
          </cell>
          <cell r="AM228">
            <v>165636</v>
          </cell>
          <cell r="AN228">
            <v>57973</v>
          </cell>
          <cell r="AO228">
            <v>153294</v>
          </cell>
          <cell r="AP228">
            <v>53653</v>
          </cell>
          <cell r="AQ228">
            <v>186900</v>
          </cell>
          <cell r="AR228">
            <v>65415</v>
          </cell>
          <cell r="AS228">
            <v>186900</v>
          </cell>
          <cell r="AT228">
            <v>65415</v>
          </cell>
          <cell r="AU228">
            <v>211820</v>
          </cell>
          <cell r="AV228">
            <v>74137</v>
          </cell>
          <cell r="AW228">
            <v>230998</v>
          </cell>
          <cell r="AX228">
            <v>80849</v>
          </cell>
          <cell r="AY228">
            <v>194922</v>
          </cell>
          <cell r="AZ228">
            <v>68223</v>
          </cell>
        </row>
        <row r="229">
          <cell r="B229" t="str">
            <v>TAPA VALVULAS MOTOR</v>
          </cell>
          <cell r="C229">
            <v>430701</v>
          </cell>
          <cell r="D229">
            <v>150745</v>
          </cell>
          <cell r="E229">
            <v>823900</v>
          </cell>
          <cell r="F229">
            <v>673155</v>
          </cell>
          <cell r="G229">
            <v>446.55212444857216</v>
          </cell>
          <cell r="H229">
            <v>150745</v>
          </cell>
          <cell r="I229">
            <v>0</v>
          </cell>
          <cell r="J229">
            <v>0</v>
          </cell>
          <cell r="K229">
            <v>365200</v>
          </cell>
          <cell r="L229">
            <v>127820</v>
          </cell>
          <cell r="M229">
            <v>127820</v>
          </cell>
          <cell r="N229">
            <v>0</v>
          </cell>
          <cell r="O229">
            <v>0</v>
          </cell>
          <cell r="P229">
            <v>589723.75</v>
          </cell>
          <cell r="Q229">
            <v>461903.75</v>
          </cell>
          <cell r="R229">
            <v>361.37048192771084</v>
          </cell>
          <cell r="S229">
            <v>403550</v>
          </cell>
          <cell r="T229">
            <v>141243</v>
          </cell>
          <cell r="U229">
            <v>444083</v>
          </cell>
          <cell r="V229">
            <v>155429</v>
          </cell>
          <cell r="W229">
            <v>418552</v>
          </cell>
          <cell r="X229">
            <v>146493</v>
          </cell>
          <cell r="Y229">
            <v>332000</v>
          </cell>
          <cell r="Z229">
            <v>116200</v>
          </cell>
          <cell r="AA229">
            <v>365200</v>
          </cell>
          <cell r="AB229">
            <v>127820</v>
          </cell>
          <cell r="AC229">
            <v>365200</v>
          </cell>
          <cell r="AD229">
            <v>127820</v>
          </cell>
          <cell r="AE229">
            <v>351709</v>
          </cell>
          <cell r="AF229">
            <v>123098</v>
          </cell>
          <cell r="AG229">
            <v>382214</v>
          </cell>
          <cell r="AH229">
            <v>133775</v>
          </cell>
          <cell r="AI229">
            <v>355083</v>
          </cell>
          <cell r="AJ229">
            <v>124279</v>
          </cell>
          <cell r="AK229">
            <v>346303</v>
          </cell>
          <cell r="AL229">
            <v>121206</v>
          </cell>
          <cell r="AM229">
            <v>417155</v>
          </cell>
          <cell r="AN229">
            <v>146004</v>
          </cell>
          <cell r="AO229">
            <v>402722</v>
          </cell>
          <cell r="AP229">
            <v>140953</v>
          </cell>
          <cell r="AQ229">
            <v>494442</v>
          </cell>
          <cell r="AR229">
            <v>173055</v>
          </cell>
          <cell r="AS229">
            <v>499350</v>
          </cell>
          <cell r="AT229">
            <v>174773</v>
          </cell>
          <cell r="AU229">
            <v>565930</v>
          </cell>
          <cell r="AV229">
            <v>198076</v>
          </cell>
          <cell r="AW229">
            <v>590694</v>
          </cell>
          <cell r="AX229">
            <v>206743</v>
          </cell>
          <cell r="AY229">
            <v>494442</v>
          </cell>
          <cell r="AZ229">
            <v>173055</v>
          </cell>
        </row>
        <row r="230">
          <cell r="B230" t="str">
            <v>TAPON DRENAJE CAJA</v>
          </cell>
          <cell r="C230">
            <v>200179</v>
          </cell>
          <cell r="D230">
            <v>70063</v>
          </cell>
          <cell r="E230">
            <v>381700</v>
          </cell>
          <cell r="F230">
            <v>311637</v>
          </cell>
          <cell r="G230">
            <v>444.79539842712984</v>
          </cell>
          <cell r="H230">
            <v>70063</v>
          </cell>
          <cell r="I230">
            <v>0</v>
          </cell>
          <cell r="J230">
            <v>0</v>
          </cell>
          <cell r="K230">
            <v>180400</v>
          </cell>
          <cell r="L230">
            <v>63140</v>
          </cell>
          <cell r="M230">
            <v>63140</v>
          </cell>
          <cell r="N230">
            <v>0</v>
          </cell>
          <cell r="O230">
            <v>0</v>
          </cell>
          <cell r="P230">
            <v>275565.75</v>
          </cell>
          <cell r="Q230">
            <v>212425.75</v>
          </cell>
          <cell r="R230">
            <v>336.43609439341145</v>
          </cell>
          <cell r="S230">
            <v>200492</v>
          </cell>
          <cell r="T230">
            <v>70172</v>
          </cell>
          <cell r="U230">
            <v>214461</v>
          </cell>
          <cell r="V230">
            <v>75061</v>
          </cell>
          <cell r="W230">
            <v>202288</v>
          </cell>
          <cell r="X230">
            <v>70801</v>
          </cell>
          <cell r="Y230">
            <v>164000</v>
          </cell>
          <cell r="Z230">
            <v>57400</v>
          </cell>
          <cell r="AA230">
            <v>180400</v>
          </cell>
          <cell r="AB230">
            <v>63140</v>
          </cell>
          <cell r="AC230">
            <v>180400</v>
          </cell>
          <cell r="AD230">
            <v>63140</v>
          </cell>
          <cell r="AE230">
            <v>173436</v>
          </cell>
          <cell r="AF230">
            <v>60703</v>
          </cell>
          <cell r="AG230">
            <v>172968</v>
          </cell>
          <cell r="AH230">
            <v>60539</v>
          </cell>
          <cell r="AI230">
            <v>164090</v>
          </cell>
          <cell r="AJ230">
            <v>57432</v>
          </cell>
          <cell r="AK230">
            <v>173358</v>
          </cell>
          <cell r="AL230">
            <v>60675</v>
          </cell>
          <cell r="AM230">
            <v>191670</v>
          </cell>
          <cell r="AN230">
            <v>67085</v>
          </cell>
          <cell r="AO230">
            <v>198636</v>
          </cell>
          <cell r="AP230">
            <v>69523</v>
          </cell>
          <cell r="AQ230">
            <v>236100</v>
          </cell>
          <cell r="AR230">
            <v>82635</v>
          </cell>
          <cell r="AS230">
            <v>236100</v>
          </cell>
          <cell r="AT230">
            <v>82635</v>
          </cell>
          <cell r="AU230">
            <v>267580</v>
          </cell>
          <cell r="AV230">
            <v>93653</v>
          </cell>
          <cell r="AW230">
            <v>267315</v>
          </cell>
          <cell r="AX230">
            <v>93560</v>
          </cell>
          <cell r="AY230">
            <v>254883</v>
          </cell>
          <cell r="AZ230">
            <v>89209</v>
          </cell>
        </row>
        <row r="231">
          <cell r="B231" t="str">
            <v>TAPON DRENAJE CARTER</v>
          </cell>
          <cell r="C231">
            <v>209669</v>
          </cell>
          <cell r="D231">
            <v>73384</v>
          </cell>
          <cell r="E231">
            <v>387100</v>
          </cell>
          <cell r="F231">
            <v>313716</v>
          </cell>
          <cell r="G231">
            <v>427.49918238308078</v>
          </cell>
          <cell r="H231">
            <v>73384</v>
          </cell>
          <cell r="I231">
            <v>0</v>
          </cell>
          <cell r="J231">
            <v>0</v>
          </cell>
          <cell r="K231">
            <v>188678</v>
          </cell>
          <cell r="L231">
            <v>66037</v>
          </cell>
          <cell r="M231">
            <v>66037</v>
          </cell>
          <cell r="N231">
            <v>0</v>
          </cell>
          <cell r="O231">
            <v>0</v>
          </cell>
          <cell r="P231">
            <v>284246</v>
          </cell>
          <cell r="Q231">
            <v>218209</v>
          </cell>
          <cell r="R231">
            <v>330.43445341248088</v>
          </cell>
          <cell r="S231">
            <v>194327</v>
          </cell>
          <cell r="T231">
            <v>68014</v>
          </cell>
          <cell r="U231">
            <v>218166</v>
          </cell>
          <cell r="V231">
            <v>76358</v>
          </cell>
          <cell r="W231">
            <v>205454</v>
          </cell>
          <cell r="X231">
            <v>71909</v>
          </cell>
          <cell r="Y231">
            <v>167000</v>
          </cell>
          <cell r="Z231">
            <v>58450</v>
          </cell>
          <cell r="AA231">
            <v>183700</v>
          </cell>
          <cell r="AB231">
            <v>64295</v>
          </cell>
          <cell r="AC231">
            <v>183700</v>
          </cell>
          <cell r="AD231">
            <v>64295</v>
          </cell>
          <cell r="AE231">
            <v>176237</v>
          </cell>
          <cell r="AF231">
            <v>61683</v>
          </cell>
          <cell r="AG231">
            <v>181675</v>
          </cell>
          <cell r="AH231">
            <v>63586</v>
          </cell>
          <cell r="AI231">
            <v>167000</v>
          </cell>
          <cell r="AJ231">
            <v>58450</v>
          </cell>
          <cell r="AK231">
            <v>167399</v>
          </cell>
          <cell r="AL231">
            <v>58590</v>
          </cell>
          <cell r="AM231">
            <v>198375</v>
          </cell>
          <cell r="AN231">
            <v>69431</v>
          </cell>
          <cell r="AO231">
            <v>211082</v>
          </cell>
          <cell r="AP231">
            <v>73879</v>
          </cell>
          <cell r="AQ231">
            <v>244500</v>
          </cell>
          <cell r="AR231">
            <v>85575</v>
          </cell>
          <cell r="AS231">
            <v>244500</v>
          </cell>
          <cell r="AT231">
            <v>85575</v>
          </cell>
          <cell r="AU231">
            <v>277100</v>
          </cell>
          <cell r="AV231">
            <v>96985</v>
          </cell>
          <cell r="AW231">
            <v>280770</v>
          </cell>
          <cell r="AX231">
            <v>98270</v>
          </cell>
          <cell r="AY231">
            <v>245442</v>
          </cell>
          <cell r="AZ231">
            <v>85905</v>
          </cell>
        </row>
        <row r="232">
          <cell r="B232" t="str">
            <v>TAPON DRENAJE DIFERENCIAL</v>
          </cell>
          <cell r="C232">
            <v>208581</v>
          </cell>
          <cell r="D232">
            <v>73003</v>
          </cell>
          <cell r="E232">
            <v>386400</v>
          </cell>
          <cell r="F232">
            <v>313397</v>
          </cell>
          <cell r="G232">
            <v>429.29331671301185</v>
          </cell>
          <cell r="H232">
            <v>73003</v>
          </cell>
          <cell r="I232">
            <v>0</v>
          </cell>
          <cell r="J232">
            <v>0</v>
          </cell>
          <cell r="K232">
            <v>192500</v>
          </cell>
          <cell r="L232">
            <v>67375</v>
          </cell>
          <cell r="M232">
            <v>67375</v>
          </cell>
          <cell r="N232">
            <v>0</v>
          </cell>
          <cell r="O232">
            <v>0</v>
          </cell>
          <cell r="P232">
            <v>282225.75</v>
          </cell>
          <cell r="Q232">
            <v>214850.75</v>
          </cell>
          <cell r="R232">
            <v>318.8879406307978</v>
          </cell>
          <cell r="S232">
            <v>196595</v>
          </cell>
          <cell r="T232">
            <v>68808</v>
          </cell>
          <cell r="U232">
            <v>220833</v>
          </cell>
          <cell r="V232">
            <v>77292</v>
          </cell>
          <cell r="W232">
            <v>208058</v>
          </cell>
          <cell r="X232">
            <v>72820</v>
          </cell>
          <cell r="Y232">
            <v>175000</v>
          </cell>
          <cell r="Z232">
            <v>61250</v>
          </cell>
          <cell r="AA232">
            <v>192500</v>
          </cell>
          <cell r="AB232">
            <v>67375</v>
          </cell>
          <cell r="AC232">
            <v>192500</v>
          </cell>
          <cell r="AD232">
            <v>67375</v>
          </cell>
          <cell r="AE232">
            <v>184684</v>
          </cell>
          <cell r="AF232">
            <v>64639</v>
          </cell>
          <cell r="AG232">
            <v>175000</v>
          </cell>
          <cell r="AH232">
            <v>61250</v>
          </cell>
          <cell r="AI232">
            <v>175000</v>
          </cell>
          <cell r="AJ232">
            <v>61250</v>
          </cell>
          <cell r="AK232">
            <v>194147</v>
          </cell>
          <cell r="AL232">
            <v>67951</v>
          </cell>
          <cell r="AM232">
            <v>192526</v>
          </cell>
          <cell r="AN232">
            <v>67384</v>
          </cell>
          <cell r="AO232">
            <v>205192</v>
          </cell>
          <cell r="AP232">
            <v>71817</v>
          </cell>
          <cell r="AQ232">
            <v>241500</v>
          </cell>
          <cell r="AR232">
            <v>84525</v>
          </cell>
          <cell r="AS232">
            <v>241500</v>
          </cell>
          <cell r="AT232">
            <v>84525</v>
          </cell>
          <cell r="AU232">
            <v>273700</v>
          </cell>
          <cell r="AV232">
            <v>95795</v>
          </cell>
          <cell r="AW232">
            <v>261176</v>
          </cell>
          <cell r="AX232">
            <v>91412</v>
          </cell>
          <cell r="AY232">
            <v>246365</v>
          </cell>
          <cell r="AZ232">
            <v>86228</v>
          </cell>
        </row>
        <row r="233">
          <cell r="B233" t="str">
            <v>TENSOR BARRA ESTABILIZADORA</v>
          </cell>
          <cell r="C233">
            <v>708065</v>
          </cell>
          <cell r="D233">
            <v>247823</v>
          </cell>
          <cell r="E233">
            <v>1279400</v>
          </cell>
          <cell r="F233">
            <v>1031577</v>
          </cell>
          <cell r="G233">
            <v>416.25555335864715</v>
          </cell>
          <cell r="H233">
            <v>247823</v>
          </cell>
          <cell r="I233">
            <v>0</v>
          </cell>
          <cell r="J233">
            <v>0</v>
          </cell>
          <cell r="K233">
            <v>604625</v>
          </cell>
          <cell r="L233">
            <v>211619</v>
          </cell>
          <cell r="M233">
            <v>211619</v>
          </cell>
          <cell r="N233">
            <v>0</v>
          </cell>
          <cell r="O233">
            <v>0</v>
          </cell>
          <cell r="P233">
            <v>938305.75</v>
          </cell>
          <cell r="Q233">
            <v>726686.75</v>
          </cell>
          <cell r="R233">
            <v>343.3939060292318</v>
          </cell>
          <cell r="S233">
            <v>561583</v>
          </cell>
          <cell r="T233">
            <v>196554</v>
          </cell>
          <cell r="U233">
            <v>702813</v>
          </cell>
          <cell r="V233">
            <v>245985</v>
          </cell>
          <cell r="W233">
            <v>664229</v>
          </cell>
          <cell r="X233">
            <v>232480</v>
          </cell>
          <cell r="Y233">
            <v>493000</v>
          </cell>
          <cell r="Z233">
            <v>172550</v>
          </cell>
          <cell r="AA233">
            <v>542300</v>
          </cell>
          <cell r="AB233">
            <v>189805</v>
          </cell>
          <cell r="AC233">
            <v>542300</v>
          </cell>
          <cell r="AD233">
            <v>189805</v>
          </cell>
          <cell r="AE233">
            <v>522296</v>
          </cell>
          <cell r="AF233">
            <v>182804</v>
          </cell>
          <cell r="AG233">
            <v>561061</v>
          </cell>
          <cell r="AH233">
            <v>196371</v>
          </cell>
          <cell r="AI233">
            <v>493000</v>
          </cell>
          <cell r="AJ233">
            <v>172550</v>
          </cell>
          <cell r="AK233">
            <v>565764</v>
          </cell>
          <cell r="AL233">
            <v>198017</v>
          </cell>
          <cell r="AM233">
            <v>634413</v>
          </cell>
          <cell r="AN233">
            <v>222045</v>
          </cell>
          <cell r="AO233">
            <v>665773</v>
          </cell>
          <cell r="AP233">
            <v>233021</v>
          </cell>
          <cell r="AQ233">
            <v>707645</v>
          </cell>
          <cell r="AR233">
            <v>247676</v>
          </cell>
          <cell r="AS233">
            <v>791400</v>
          </cell>
          <cell r="AT233">
            <v>276990</v>
          </cell>
          <cell r="AU233">
            <v>849173</v>
          </cell>
          <cell r="AV233">
            <v>297211</v>
          </cell>
          <cell r="AW233">
            <v>867094</v>
          </cell>
          <cell r="AX233">
            <v>303483</v>
          </cell>
          <cell r="AY233">
            <v>707645</v>
          </cell>
          <cell r="AZ233">
            <v>247676</v>
          </cell>
        </row>
        <row r="234">
          <cell r="B234" t="str">
            <v>TENSOR CORREA UNICA</v>
          </cell>
          <cell r="C234">
            <v>770402</v>
          </cell>
          <cell r="D234">
            <v>269641</v>
          </cell>
          <cell r="E234">
            <v>1478800</v>
          </cell>
          <cell r="F234">
            <v>1209159</v>
          </cell>
          <cell r="G234">
            <v>448.43291635915909</v>
          </cell>
          <cell r="H234">
            <v>269641</v>
          </cell>
          <cell r="I234">
            <v>0</v>
          </cell>
          <cell r="J234">
            <v>0</v>
          </cell>
          <cell r="K234">
            <v>763687</v>
          </cell>
          <cell r="L234">
            <v>267290</v>
          </cell>
          <cell r="M234">
            <v>267290</v>
          </cell>
          <cell r="N234">
            <v>0</v>
          </cell>
          <cell r="O234">
            <v>0</v>
          </cell>
          <cell r="P234">
            <v>1061110.25</v>
          </cell>
          <cell r="Q234">
            <v>793820.25</v>
          </cell>
          <cell r="R234">
            <v>296.98838340379365</v>
          </cell>
          <cell r="S234">
            <v>643414</v>
          </cell>
          <cell r="T234">
            <v>225195</v>
          </cell>
          <cell r="U234">
            <v>790936</v>
          </cell>
          <cell r="V234">
            <v>276828</v>
          </cell>
          <cell r="W234">
            <v>746180</v>
          </cell>
          <cell r="X234">
            <v>261163</v>
          </cell>
          <cell r="Y234">
            <v>559000</v>
          </cell>
          <cell r="Z234">
            <v>195650</v>
          </cell>
          <cell r="AA234">
            <v>670399</v>
          </cell>
          <cell r="AB234">
            <v>234640</v>
          </cell>
          <cell r="AC234">
            <v>614900</v>
          </cell>
          <cell r="AD234">
            <v>215215</v>
          </cell>
          <cell r="AE234">
            <v>592444</v>
          </cell>
          <cell r="AF234">
            <v>207355</v>
          </cell>
          <cell r="AG234">
            <v>635752</v>
          </cell>
          <cell r="AH234">
            <v>222513</v>
          </cell>
          <cell r="AI234">
            <v>567280</v>
          </cell>
          <cell r="AJ234">
            <v>198548</v>
          </cell>
          <cell r="AK234">
            <v>625508</v>
          </cell>
          <cell r="AL234">
            <v>218928</v>
          </cell>
          <cell r="AM234">
            <v>742356</v>
          </cell>
          <cell r="AN234">
            <v>259825</v>
          </cell>
          <cell r="AO234">
            <v>743096</v>
          </cell>
          <cell r="AP234">
            <v>260084</v>
          </cell>
          <cell r="AQ234">
            <v>789447</v>
          </cell>
          <cell r="AR234">
            <v>276306</v>
          </cell>
          <cell r="AS234">
            <v>905400</v>
          </cell>
          <cell r="AT234">
            <v>316890</v>
          </cell>
          <cell r="AU234">
            <v>947336</v>
          </cell>
          <cell r="AV234">
            <v>331568</v>
          </cell>
          <cell r="AW234">
            <v>982525</v>
          </cell>
          <cell r="AX234">
            <v>343884</v>
          </cell>
          <cell r="AY234">
            <v>789447</v>
          </cell>
          <cell r="AZ234">
            <v>276306</v>
          </cell>
        </row>
        <row r="235">
          <cell r="B235" t="str">
            <v>TERMINAL DIRECCION DERECHA</v>
          </cell>
          <cell r="C235">
            <v>751050</v>
          </cell>
          <cell r="D235">
            <v>262868</v>
          </cell>
          <cell r="E235">
            <v>1370400</v>
          </cell>
          <cell r="F235">
            <v>1107532</v>
          </cell>
          <cell r="G235">
            <v>421.3262930444177</v>
          </cell>
          <cell r="H235">
            <v>262868</v>
          </cell>
          <cell r="I235">
            <v>0</v>
          </cell>
          <cell r="J235">
            <v>0</v>
          </cell>
          <cell r="K235">
            <v>725881</v>
          </cell>
          <cell r="L235">
            <v>254058</v>
          </cell>
          <cell r="M235">
            <v>254058</v>
          </cell>
          <cell r="N235">
            <v>0</v>
          </cell>
          <cell r="O235">
            <v>0</v>
          </cell>
          <cell r="P235">
            <v>1009442</v>
          </cell>
          <cell r="Q235">
            <v>755384</v>
          </cell>
          <cell r="R235">
            <v>297.32738193640824</v>
          </cell>
          <cell r="S235">
            <v>632552</v>
          </cell>
          <cell r="T235">
            <v>221393</v>
          </cell>
          <cell r="U235">
            <v>754153</v>
          </cell>
          <cell r="V235">
            <v>263954</v>
          </cell>
          <cell r="W235">
            <v>709671</v>
          </cell>
          <cell r="X235">
            <v>248385</v>
          </cell>
          <cell r="Y235">
            <v>561000</v>
          </cell>
          <cell r="Z235">
            <v>196350</v>
          </cell>
          <cell r="AA235">
            <v>637105</v>
          </cell>
          <cell r="AB235">
            <v>222987</v>
          </cell>
          <cell r="AC235">
            <v>617100</v>
          </cell>
          <cell r="AD235">
            <v>215985</v>
          </cell>
          <cell r="AE235">
            <v>594575</v>
          </cell>
          <cell r="AF235">
            <v>208101</v>
          </cell>
          <cell r="AG235">
            <v>621574</v>
          </cell>
          <cell r="AH235">
            <v>217551</v>
          </cell>
          <cell r="AI235">
            <v>574903</v>
          </cell>
          <cell r="AJ235">
            <v>201216</v>
          </cell>
          <cell r="AK235">
            <v>658346</v>
          </cell>
          <cell r="AL235">
            <v>230421</v>
          </cell>
          <cell r="AM235">
            <v>732657</v>
          </cell>
          <cell r="AN235">
            <v>256430</v>
          </cell>
          <cell r="AO235">
            <v>806327</v>
          </cell>
          <cell r="AP235">
            <v>282214</v>
          </cell>
          <cell r="AQ235">
            <v>861543</v>
          </cell>
          <cell r="AR235">
            <v>301540</v>
          </cell>
          <cell r="AS235">
            <v>865500</v>
          </cell>
          <cell r="AT235">
            <v>302925</v>
          </cell>
          <cell r="AU235">
            <v>980900</v>
          </cell>
          <cell r="AV235">
            <v>343315</v>
          </cell>
          <cell r="AW235">
            <v>960614</v>
          </cell>
          <cell r="AX235">
            <v>336215</v>
          </cell>
          <cell r="AY235">
            <v>861543</v>
          </cell>
          <cell r="AZ235">
            <v>301540</v>
          </cell>
        </row>
        <row r="236">
          <cell r="B236" t="str">
            <v>TERMINAL DIRECCION IZQUIERDA</v>
          </cell>
          <cell r="C236">
            <v>736994</v>
          </cell>
          <cell r="D236">
            <v>257948</v>
          </cell>
          <cell r="E236">
            <v>1375500</v>
          </cell>
          <cell r="F236">
            <v>1117552</v>
          </cell>
          <cell r="G236">
            <v>433.247011025478</v>
          </cell>
          <cell r="H236">
            <v>257948</v>
          </cell>
          <cell r="I236">
            <v>0</v>
          </cell>
          <cell r="J236">
            <v>0</v>
          </cell>
          <cell r="K236">
            <v>699476</v>
          </cell>
          <cell r="L236">
            <v>244817</v>
          </cell>
          <cell r="M236">
            <v>244817</v>
          </cell>
          <cell r="N236">
            <v>0</v>
          </cell>
          <cell r="O236">
            <v>0</v>
          </cell>
          <cell r="P236">
            <v>1010174.5</v>
          </cell>
          <cell r="Q236">
            <v>765357.5</v>
          </cell>
          <cell r="R236">
            <v>312.62432755895219</v>
          </cell>
          <cell r="S236">
            <v>628100</v>
          </cell>
          <cell r="T236">
            <v>219835</v>
          </cell>
          <cell r="U236">
            <v>756907</v>
          </cell>
          <cell r="V236">
            <v>264917</v>
          </cell>
          <cell r="W236">
            <v>711111</v>
          </cell>
          <cell r="X236">
            <v>248889</v>
          </cell>
          <cell r="Y236">
            <v>571000</v>
          </cell>
          <cell r="Z236">
            <v>199850</v>
          </cell>
          <cell r="AA236">
            <v>628100</v>
          </cell>
          <cell r="AB236">
            <v>219835</v>
          </cell>
          <cell r="AC236">
            <v>628100</v>
          </cell>
          <cell r="AD236">
            <v>219835</v>
          </cell>
          <cell r="AE236">
            <v>604725</v>
          </cell>
          <cell r="AF236">
            <v>211654</v>
          </cell>
          <cell r="AG236">
            <v>660526</v>
          </cell>
          <cell r="AH236">
            <v>231184</v>
          </cell>
          <cell r="AI236">
            <v>571000</v>
          </cell>
          <cell r="AJ236">
            <v>199850</v>
          </cell>
          <cell r="AK236">
            <v>739196</v>
          </cell>
          <cell r="AL236">
            <v>258719</v>
          </cell>
          <cell r="AM236">
            <v>718787</v>
          </cell>
          <cell r="AN236">
            <v>251575</v>
          </cell>
          <cell r="AO236">
            <v>794590</v>
          </cell>
          <cell r="AP236">
            <v>278107</v>
          </cell>
          <cell r="AQ236">
            <v>839316</v>
          </cell>
          <cell r="AR236">
            <v>293761</v>
          </cell>
          <cell r="AS236">
            <v>877950</v>
          </cell>
          <cell r="AT236">
            <v>307283</v>
          </cell>
          <cell r="AU236">
            <v>995010</v>
          </cell>
          <cell r="AV236">
            <v>348254</v>
          </cell>
          <cell r="AW236">
            <v>1020813</v>
          </cell>
          <cell r="AX236">
            <v>357285</v>
          </cell>
          <cell r="AY236">
            <v>839316</v>
          </cell>
          <cell r="AZ236">
            <v>293761</v>
          </cell>
        </row>
        <row r="237">
          <cell r="B237" t="str">
            <v>TERMOSTATO MOTOR</v>
          </cell>
          <cell r="C237">
            <v>624413</v>
          </cell>
          <cell r="D237">
            <v>218545</v>
          </cell>
          <cell r="E237">
            <v>1150500</v>
          </cell>
          <cell r="F237">
            <v>931955</v>
          </cell>
          <cell r="G237">
            <v>426.43620307030591</v>
          </cell>
          <cell r="H237">
            <v>218545</v>
          </cell>
          <cell r="I237">
            <v>0</v>
          </cell>
          <cell r="J237">
            <v>0</v>
          </cell>
          <cell r="K237">
            <v>572900</v>
          </cell>
          <cell r="L237">
            <v>200515</v>
          </cell>
          <cell r="M237">
            <v>200515</v>
          </cell>
          <cell r="N237">
            <v>0</v>
          </cell>
          <cell r="O237">
            <v>0</v>
          </cell>
          <cell r="P237">
            <v>854886.25</v>
          </cell>
          <cell r="Q237">
            <v>654371.25</v>
          </cell>
          <cell r="R237">
            <v>326.34528588883626</v>
          </cell>
          <cell r="S237">
            <v>556929</v>
          </cell>
          <cell r="T237">
            <v>194925</v>
          </cell>
          <cell r="U237">
            <v>643320</v>
          </cell>
          <cell r="V237">
            <v>225162</v>
          </cell>
          <cell r="W237">
            <v>605288</v>
          </cell>
          <cell r="X237">
            <v>211851</v>
          </cell>
          <cell r="Y237">
            <v>465000</v>
          </cell>
          <cell r="Z237">
            <v>162750</v>
          </cell>
          <cell r="AA237">
            <v>511500</v>
          </cell>
          <cell r="AB237">
            <v>179025</v>
          </cell>
          <cell r="AC237">
            <v>511500</v>
          </cell>
          <cell r="AD237">
            <v>179025</v>
          </cell>
          <cell r="AE237">
            <v>492472</v>
          </cell>
          <cell r="AF237">
            <v>172365</v>
          </cell>
          <cell r="AG237">
            <v>538217</v>
          </cell>
          <cell r="AH237">
            <v>188376</v>
          </cell>
          <cell r="AI237">
            <v>500950</v>
          </cell>
          <cell r="AJ237">
            <v>175333</v>
          </cell>
          <cell r="AK237">
            <v>592616</v>
          </cell>
          <cell r="AL237">
            <v>207416</v>
          </cell>
          <cell r="AM237">
            <v>601389</v>
          </cell>
          <cell r="AN237">
            <v>210486</v>
          </cell>
          <cell r="AO237">
            <v>662596</v>
          </cell>
          <cell r="AP237">
            <v>231909</v>
          </cell>
          <cell r="AQ237">
            <v>720638</v>
          </cell>
          <cell r="AR237">
            <v>252223</v>
          </cell>
          <cell r="AS237">
            <v>750300</v>
          </cell>
          <cell r="AT237">
            <v>262605</v>
          </cell>
          <cell r="AU237">
            <v>850340</v>
          </cell>
          <cell r="AV237">
            <v>297619</v>
          </cell>
          <cell r="AW237">
            <v>831790</v>
          </cell>
          <cell r="AX237">
            <v>291127</v>
          </cell>
          <cell r="AY237">
            <v>720638</v>
          </cell>
          <cell r="AZ237">
            <v>252223</v>
          </cell>
        </row>
        <row r="238">
          <cell r="B238" t="str">
            <v>TIJERA DELANTERA DERECHA</v>
          </cell>
          <cell r="C238">
            <v>1984434</v>
          </cell>
          <cell r="D238">
            <v>694552</v>
          </cell>
          <cell r="E238">
            <v>3754600</v>
          </cell>
          <cell r="F238">
            <v>3060048</v>
          </cell>
          <cell r="G238">
            <v>440.57867517478894</v>
          </cell>
          <cell r="H238">
            <v>694552</v>
          </cell>
          <cell r="I238">
            <v>0</v>
          </cell>
          <cell r="J238">
            <v>0</v>
          </cell>
          <cell r="K238">
            <v>1866404</v>
          </cell>
          <cell r="L238">
            <v>653241</v>
          </cell>
          <cell r="M238">
            <v>653241</v>
          </cell>
          <cell r="N238">
            <v>0</v>
          </cell>
          <cell r="O238">
            <v>0</v>
          </cell>
          <cell r="P238">
            <v>2705350.5</v>
          </cell>
          <cell r="Q238">
            <v>2052109.5</v>
          </cell>
          <cell r="R238">
            <v>314.14278956770931</v>
          </cell>
          <cell r="S238">
            <v>1769358</v>
          </cell>
          <cell r="T238">
            <v>619275</v>
          </cell>
          <cell r="U238">
            <v>1951278</v>
          </cell>
          <cell r="V238">
            <v>682947</v>
          </cell>
          <cell r="W238">
            <v>1837480</v>
          </cell>
          <cell r="X238">
            <v>643118</v>
          </cell>
          <cell r="Y238">
            <v>1380644</v>
          </cell>
          <cell r="Z238">
            <v>483225</v>
          </cell>
          <cell r="AA238">
            <v>1495612</v>
          </cell>
          <cell r="AB238">
            <v>523464</v>
          </cell>
          <cell r="AC238">
            <v>1537662</v>
          </cell>
          <cell r="AD238">
            <v>538182</v>
          </cell>
          <cell r="AE238">
            <v>1435721</v>
          </cell>
          <cell r="AF238">
            <v>502502</v>
          </cell>
          <cell r="AG238">
            <v>1852479</v>
          </cell>
          <cell r="AH238">
            <v>648368</v>
          </cell>
          <cell r="AI238">
            <v>1355000</v>
          </cell>
          <cell r="AJ238">
            <v>474250</v>
          </cell>
          <cell r="AK238">
            <v>1533330</v>
          </cell>
          <cell r="AL238">
            <v>536666</v>
          </cell>
          <cell r="AM238">
            <v>1945516</v>
          </cell>
          <cell r="AN238">
            <v>680931</v>
          </cell>
          <cell r="AO238">
            <v>2043874</v>
          </cell>
          <cell r="AP238">
            <v>715356</v>
          </cell>
          <cell r="AQ238">
            <v>2239314</v>
          </cell>
          <cell r="AR238">
            <v>783760</v>
          </cell>
          <cell r="AS238">
            <v>2298750</v>
          </cell>
          <cell r="AT238">
            <v>804563</v>
          </cell>
          <cell r="AU238">
            <v>2605250</v>
          </cell>
          <cell r="AV238">
            <v>911838</v>
          </cell>
          <cell r="AW238">
            <v>2862922</v>
          </cell>
          <cell r="AX238">
            <v>1002023</v>
          </cell>
          <cell r="AY238">
            <v>2239314</v>
          </cell>
          <cell r="AZ238">
            <v>783760</v>
          </cell>
        </row>
        <row r="239">
          <cell r="B239" t="str">
            <v>TIJERA DELANTERA IZQUIERDA</v>
          </cell>
          <cell r="C239">
            <v>2233100</v>
          </cell>
          <cell r="D239">
            <v>781585</v>
          </cell>
          <cell r="E239">
            <v>3985000</v>
          </cell>
          <cell r="F239">
            <v>3203415</v>
          </cell>
          <cell r="G239">
            <v>409.86137144392484</v>
          </cell>
          <cell r="H239">
            <v>781585</v>
          </cell>
          <cell r="I239">
            <v>0</v>
          </cell>
          <cell r="J239">
            <v>0</v>
          </cell>
          <cell r="K239">
            <v>1833581</v>
          </cell>
          <cell r="L239">
            <v>641753</v>
          </cell>
          <cell r="M239">
            <v>641753</v>
          </cell>
          <cell r="N239">
            <v>0</v>
          </cell>
          <cell r="O239">
            <v>0</v>
          </cell>
          <cell r="P239">
            <v>2955083.75</v>
          </cell>
          <cell r="Q239">
            <v>2313330.75</v>
          </cell>
          <cell r="R239">
            <v>360.47057824427776</v>
          </cell>
          <cell r="S239">
            <v>1709573</v>
          </cell>
          <cell r="T239">
            <v>598351</v>
          </cell>
          <cell r="U239">
            <v>2011179</v>
          </cell>
          <cell r="V239">
            <v>703913</v>
          </cell>
          <cell r="W239">
            <v>1887865</v>
          </cell>
          <cell r="X239">
            <v>660753</v>
          </cell>
          <cell r="Y239">
            <v>1358471</v>
          </cell>
          <cell r="Z239">
            <v>475465</v>
          </cell>
          <cell r="AA239">
            <v>1478730</v>
          </cell>
          <cell r="AB239">
            <v>517556</v>
          </cell>
          <cell r="AC239">
            <v>1447548</v>
          </cell>
          <cell r="AD239">
            <v>506642</v>
          </cell>
          <cell r="AE239">
            <v>1392109</v>
          </cell>
          <cell r="AF239">
            <v>487238</v>
          </cell>
          <cell r="AG239">
            <v>1812364</v>
          </cell>
          <cell r="AH239">
            <v>634327</v>
          </cell>
          <cell r="AI239">
            <v>1471153</v>
          </cell>
          <cell r="AJ239">
            <v>514904</v>
          </cell>
          <cell r="AK239">
            <v>1423004</v>
          </cell>
          <cell r="AL239">
            <v>498051</v>
          </cell>
          <cell r="AM239">
            <v>1846942</v>
          </cell>
          <cell r="AN239">
            <v>646430</v>
          </cell>
          <cell r="AO239">
            <v>2245528</v>
          </cell>
          <cell r="AP239">
            <v>785935</v>
          </cell>
          <cell r="AQ239">
            <v>2108079</v>
          </cell>
          <cell r="AR239">
            <v>737828</v>
          </cell>
          <cell r="AS239">
            <v>2516850</v>
          </cell>
          <cell r="AT239">
            <v>880898</v>
          </cell>
          <cell r="AU239">
            <v>2529695</v>
          </cell>
          <cell r="AV239">
            <v>885393</v>
          </cell>
          <cell r="AW239">
            <v>2800927</v>
          </cell>
          <cell r="AX239">
            <v>980324</v>
          </cell>
          <cell r="AY239">
            <v>2108079</v>
          </cell>
          <cell r="AZ239">
            <v>737828</v>
          </cell>
        </row>
        <row r="240">
          <cell r="B240" t="str">
            <v xml:space="preserve">TUBO MANGUERA TURBO </v>
          </cell>
          <cell r="C240">
            <v>1637927</v>
          </cell>
          <cell r="D240">
            <v>573274</v>
          </cell>
          <cell r="E240">
            <v>3002400</v>
          </cell>
          <cell r="F240">
            <v>2429126</v>
          </cell>
          <cell r="G240">
            <v>423.72861842679066</v>
          </cell>
          <cell r="H240">
            <v>573274</v>
          </cell>
          <cell r="I240">
            <v>0</v>
          </cell>
          <cell r="J240">
            <v>0</v>
          </cell>
          <cell r="K240">
            <v>1578271</v>
          </cell>
          <cell r="L240">
            <v>552395</v>
          </cell>
          <cell r="M240">
            <v>552395</v>
          </cell>
          <cell r="N240">
            <v>0</v>
          </cell>
          <cell r="O240">
            <v>0</v>
          </cell>
          <cell r="P240">
            <v>2191981</v>
          </cell>
          <cell r="Q240">
            <v>1639586</v>
          </cell>
          <cell r="R240">
            <v>296.81405515980413</v>
          </cell>
          <cell r="S240">
            <v>1415700</v>
          </cell>
          <cell r="T240">
            <v>495495</v>
          </cell>
          <cell r="U240">
            <v>1256030</v>
          </cell>
          <cell r="V240">
            <v>439611</v>
          </cell>
          <cell r="W240">
            <v>1130590</v>
          </cell>
          <cell r="X240">
            <v>395707</v>
          </cell>
          <cell r="Y240">
            <v>1287000</v>
          </cell>
          <cell r="Z240">
            <v>450450</v>
          </cell>
          <cell r="AA240">
            <v>1415700</v>
          </cell>
          <cell r="AB240">
            <v>495495</v>
          </cell>
          <cell r="AC240">
            <v>1415700</v>
          </cell>
          <cell r="AD240">
            <v>495495</v>
          </cell>
          <cell r="AE240">
            <v>1364185</v>
          </cell>
          <cell r="AF240">
            <v>477465</v>
          </cell>
          <cell r="AG240">
            <v>1523306</v>
          </cell>
          <cell r="AH240">
            <v>533157</v>
          </cell>
          <cell r="AI240">
            <v>1287000</v>
          </cell>
          <cell r="AJ240">
            <v>450450</v>
          </cell>
          <cell r="AK240">
            <v>1566661</v>
          </cell>
          <cell r="AL240">
            <v>548331</v>
          </cell>
          <cell r="AM240">
            <v>1415700</v>
          </cell>
          <cell r="AN240">
            <v>495495</v>
          </cell>
          <cell r="AO240">
            <v>1446886</v>
          </cell>
          <cell r="AP240">
            <v>506410</v>
          </cell>
          <cell r="AQ240">
            <v>1287000</v>
          </cell>
          <cell r="AR240">
            <v>450450</v>
          </cell>
          <cell r="AS240">
            <v>1857150</v>
          </cell>
          <cell r="AT240">
            <v>650003</v>
          </cell>
          <cell r="AU240">
            <v>1415700</v>
          </cell>
          <cell r="AV240">
            <v>495495</v>
          </cell>
          <cell r="AW240">
            <v>2354201</v>
          </cell>
          <cell r="AX240">
            <v>823970</v>
          </cell>
          <cell r="AY240">
            <v>1287000</v>
          </cell>
          <cell r="AZ240">
            <v>450450</v>
          </cell>
        </row>
        <row r="241">
          <cell r="B241" t="str">
            <v>TURBO ALIMENTADOR</v>
          </cell>
          <cell r="C241">
            <v>14854587</v>
          </cell>
          <cell r="D241">
            <v>5199105</v>
          </cell>
          <cell r="E241">
            <v>29400000</v>
          </cell>
          <cell r="F241">
            <v>24200895</v>
          </cell>
          <cell r="G241">
            <v>465.48194352681855</v>
          </cell>
          <cell r="H241">
            <v>5199105</v>
          </cell>
          <cell r="I241">
            <v>0</v>
          </cell>
          <cell r="J241">
            <v>0</v>
          </cell>
          <cell r="K241">
            <v>15331202</v>
          </cell>
          <cell r="L241">
            <v>5365921</v>
          </cell>
          <cell r="M241">
            <v>5365921</v>
          </cell>
          <cell r="N241">
            <v>0</v>
          </cell>
          <cell r="O241">
            <v>0</v>
          </cell>
          <cell r="P241">
            <v>20903276.25</v>
          </cell>
          <cell r="Q241">
            <v>15537355.25</v>
          </cell>
          <cell r="R241">
            <v>289.55616845644954</v>
          </cell>
          <cell r="S241">
            <v>13647700</v>
          </cell>
          <cell r="T241">
            <v>4776695</v>
          </cell>
          <cell r="U241">
            <v>12149233</v>
          </cell>
          <cell r="V241">
            <v>4252232</v>
          </cell>
          <cell r="W241">
            <v>10935667</v>
          </cell>
          <cell r="X241">
            <v>3827483</v>
          </cell>
          <cell r="Y241">
            <v>12407000</v>
          </cell>
          <cell r="Z241">
            <v>4342450</v>
          </cell>
          <cell r="AA241">
            <v>13647700</v>
          </cell>
          <cell r="AB241">
            <v>4776695</v>
          </cell>
          <cell r="AC241">
            <v>13710536</v>
          </cell>
          <cell r="AD241">
            <v>4798688</v>
          </cell>
          <cell r="AE241">
            <v>13150454</v>
          </cell>
          <cell r="AF241">
            <v>4602659</v>
          </cell>
          <cell r="AG241">
            <v>14604829</v>
          </cell>
          <cell r="AH241">
            <v>5111690</v>
          </cell>
          <cell r="AI241">
            <v>12407000</v>
          </cell>
          <cell r="AJ241">
            <v>4342450</v>
          </cell>
          <cell r="AK241">
            <v>12407000</v>
          </cell>
          <cell r="AL241">
            <v>4342450</v>
          </cell>
          <cell r="AM241">
            <v>13647700</v>
          </cell>
          <cell r="AN241">
            <v>4776695</v>
          </cell>
          <cell r="AO241">
            <v>13858450</v>
          </cell>
          <cell r="AP241">
            <v>4850458</v>
          </cell>
          <cell r="AQ241">
            <v>18000000</v>
          </cell>
          <cell r="AR241">
            <v>6300000</v>
          </cell>
          <cell r="AS241">
            <v>18000000</v>
          </cell>
          <cell r="AT241">
            <v>6300000</v>
          </cell>
          <cell r="AU241">
            <v>20400000</v>
          </cell>
          <cell r="AV241">
            <v>7140000</v>
          </cell>
          <cell r="AW241">
            <v>22571099</v>
          </cell>
          <cell r="AX241">
            <v>7899885</v>
          </cell>
          <cell r="AY241">
            <v>19966800</v>
          </cell>
          <cell r="AZ241">
            <v>6988380</v>
          </cell>
        </row>
        <row r="242">
          <cell r="B242" t="str">
            <v>TURBOCARGADOR MOTOR</v>
          </cell>
          <cell r="C242">
            <v>14461316</v>
          </cell>
          <cell r="D242">
            <v>5061461</v>
          </cell>
          <cell r="E242">
            <v>29700000</v>
          </cell>
          <cell r="F242">
            <v>24638539</v>
          </cell>
          <cell r="G242">
            <v>486.78709566269498</v>
          </cell>
          <cell r="H242">
            <v>5061461</v>
          </cell>
          <cell r="I242">
            <v>0</v>
          </cell>
          <cell r="J242">
            <v>0</v>
          </cell>
          <cell r="K242">
            <v>15107198</v>
          </cell>
          <cell r="L242">
            <v>5287519</v>
          </cell>
          <cell r="M242">
            <v>5287519</v>
          </cell>
          <cell r="N242">
            <v>0</v>
          </cell>
          <cell r="O242">
            <v>0</v>
          </cell>
          <cell r="P242">
            <v>20818115.25</v>
          </cell>
          <cell r="Q242">
            <v>15530596.25</v>
          </cell>
          <cell r="R242">
            <v>293.72180506585414</v>
          </cell>
          <cell r="S242">
            <v>14020600</v>
          </cell>
          <cell r="T242">
            <v>4907210</v>
          </cell>
          <cell r="U242">
            <v>12273533</v>
          </cell>
          <cell r="V242">
            <v>4295737</v>
          </cell>
          <cell r="W242">
            <v>11048667</v>
          </cell>
          <cell r="X242">
            <v>3867033</v>
          </cell>
          <cell r="Y242">
            <v>12746000</v>
          </cell>
          <cell r="Z242">
            <v>4461100</v>
          </cell>
          <cell r="AA242">
            <v>14020600</v>
          </cell>
          <cell r="AB242">
            <v>4907210</v>
          </cell>
          <cell r="AC242">
            <v>14020600</v>
          </cell>
          <cell r="AD242">
            <v>4907210</v>
          </cell>
          <cell r="AE242">
            <v>13510467</v>
          </cell>
          <cell r="AF242">
            <v>4728663</v>
          </cell>
          <cell r="AG242">
            <v>14165004</v>
          </cell>
          <cell r="AH242">
            <v>4957751</v>
          </cell>
          <cell r="AI242">
            <v>12746000</v>
          </cell>
          <cell r="AJ242">
            <v>4461100</v>
          </cell>
          <cell r="AK242">
            <v>12746000</v>
          </cell>
          <cell r="AL242">
            <v>4461100</v>
          </cell>
          <cell r="AM242">
            <v>14020600</v>
          </cell>
          <cell r="AN242">
            <v>4907210</v>
          </cell>
          <cell r="AO242">
            <v>14020600</v>
          </cell>
          <cell r="AP242">
            <v>4907210</v>
          </cell>
          <cell r="AQ242">
            <v>18000000</v>
          </cell>
          <cell r="AR242">
            <v>6300000</v>
          </cell>
          <cell r="AS242">
            <v>18000000</v>
          </cell>
          <cell r="AT242">
            <v>6300000</v>
          </cell>
          <cell r="AU242">
            <v>20400000</v>
          </cell>
          <cell r="AV242">
            <v>7140000</v>
          </cell>
          <cell r="AW242">
            <v>21891369</v>
          </cell>
          <cell r="AX242">
            <v>7661979</v>
          </cell>
          <cell r="AY242">
            <v>20145000</v>
          </cell>
          <cell r="AZ242">
            <v>7050750</v>
          </cell>
        </row>
        <row r="243">
          <cell r="B243" t="str">
            <v>VISAGRA PUERTA</v>
          </cell>
          <cell r="C243">
            <v>1024805</v>
          </cell>
          <cell r="D243">
            <v>358682</v>
          </cell>
          <cell r="E243">
            <v>1782900</v>
          </cell>
          <cell r="F243">
            <v>1424218</v>
          </cell>
          <cell r="G243">
            <v>397.06982786981223</v>
          </cell>
          <cell r="H243">
            <v>358682</v>
          </cell>
          <cell r="I243">
            <v>0</v>
          </cell>
          <cell r="J243">
            <v>0</v>
          </cell>
          <cell r="K243">
            <v>822568</v>
          </cell>
          <cell r="L243">
            <v>287860</v>
          </cell>
          <cell r="M243">
            <v>287860</v>
          </cell>
          <cell r="N243">
            <v>0</v>
          </cell>
          <cell r="O243">
            <v>0</v>
          </cell>
          <cell r="P243">
            <v>1332583</v>
          </cell>
          <cell r="Q243">
            <v>1044723</v>
          </cell>
          <cell r="R243">
            <v>362.92746473980407</v>
          </cell>
          <cell r="S243">
            <v>685834</v>
          </cell>
          <cell r="T243">
            <v>240042</v>
          </cell>
          <cell r="U243">
            <v>882775</v>
          </cell>
          <cell r="V243">
            <v>308971</v>
          </cell>
          <cell r="W243">
            <v>826300</v>
          </cell>
          <cell r="X243">
            <v>289205</v>
          </cell>
          <cell r="Y243">
            <v>590000</v>
          </cell>
          <cell r="Z243">
            <v>206500</v>
          </cell>
          <cell r="AA243">
            <v>891743</v>
          </cell>
          <cell r="AB243">
            <v>312110</v>
          </cell>
          <cell r="AC243">
            <v>649000</v>
          </cell>
          <cell r="AD243">
            <v>227150</v>
          </cell>
          <cell r="AE243">
            <v>625117</v>
          </cell>
          <cell r="AF243">
            <v>218791</v>
          </cell>
          <cell r="AG243">
            <v>771186</v>
          </cell>
          <cell r="AH243">
            <v>269915</v>
          </cell>
          <cell r="AI243">
            <v>734772</v>
          </cell>
          <cell r="AJ243">
            <v>257170</v>
          </cell>
          <cell r="AK243">
            <v>752567</v>
          </cell>
          <cell r="AL243">
            <v>263398</v>
          </cell>
          <cell r="AM243">
            <v>975461</v>
          </cell>
          <cell r="AN243">
            <v>341411</v>
          </cell>
          <cell r="AO243">
            <v>946128</v>
          </cell>
          <cell r="AP243">
            <v>331145</v>
          </cell>
          <cell r="AQ243">
            <v>864981</v>
          </cell>
          <cell r="AR243">
            <v>302731</v>
          </cell>
          <cell r="AS243">
            <v>1126050</v>
          </cell>
          <cell r="AT243">
            <v>394118</v>
          </cell>
          <cell r="AU243">
            <v>1037977</v>
          </cell>
          <cell r="AV243">
            <v>363292</v>
          </cell>
          <cell r="AW243">
            <v>1191833</v>
          </cell>
          <cell r="AX243">
            <v>417142</v>
          </cell>
          <cell r="AY243">
            <v>864981</v>
          </cell>
          <cell r="AZ243">
            <v>302743</v>
          </cell>
        </row>
        <row r="244">
          <cell r="B244" t="str">
            <v>VOLANTE MOTOR</v>
          </cell>
          <cell r="C244">
            <v>7620596</v>
          </cell>
          <cell r="D244">
            <v>2667209</v>
          </cell>
          <cell r="E244">
            <v>14549500</v>
          </cell>
          <cell r="F244">
            <v>11882291</v>
          </cell>
          <cell r="G244">
            <v>445.49530989135081</v>
          </cell>
          <cell r="H244">
            <v>2667209</v>
          </cell>
          <cell r="I244">
            <v>0</v>
          </cell>
          <cell r="J244">
            <v>0</v>
          </cell>
          <cell r="K244">
            <v>7535719</v>
          </cell>
          <cell r="L244">
            <v>2637502</v>
          </cell>
          <cell r="M244">
            <v>2637502</v>
          </cell>
          <cell r="N244">
            <v>0</v>
          </cell>
          <cell r="O244">
            <v>0</v>
          </cell>
          <cell r="P244">
            <v>10492802.25</v>
          </cell>
          <cell r="Q244">
            <v>7855300.25</v>
          </cell>
          <cell r="R244">
            <v>297.83106325606576</v>
          </cell>
          <cell r="S244">
            <v>6834300</v>
          </cell>
          <cell r="T244">
            <v>2392005</v>
          </cell>
          <cell r="U244">
            <v>7445370</v>
          </cell>
          <cell r="V244">
            <v>2605880</v>
          </cell>
          <cell r="W244">
            <v>6933053</v>
          </cell>
          <cell r="X244">
            <v>2426569</v>
          </cell>
          <cell r="Y244">
            <v>6213000</v>
          </cell>
          <cell r="Z244">
            <v>2174550</v>
          </cell>
          <cell r="AA244">
            <v>6834300</v>
          </cell>
          <cell r="AB244">
            <v>2392005</v>
          </cell>
          <cell r="AC244">
            <v>6834300</v>
          </cell>
          <cell r="AD244">
            <v>2392005</v>
          </cell>
          <cell r="AE244">
            <v>6584903</v>
          </cell>
          <cell r="AF244">
            <v>2304716</v>
          </cell>
          <cell r="AG244">
            <v>7252435</v>
          </cell>
          <cell r="AH244">
            <v>2538352</v>
          </cell>
          <cell r="AI244">
            <v>6213000</v>
          </cell>
          <cell r="AJ244">
            <v>2174550</v>
          </cell>
          <cell r="AK244">
            <v>7210825</v>
          </cell>
          <cell r="AL244">
            <v>2523789</v>
          </cell>
          <cell r="AM244">
            <v>7253755</v>
          </cell>
          <cell r="AN244">
            <v>2538814</v>
          </cell>
          <cell r="AO244">
            <v>6936171</v>
          </cell>
          <cell r="AP244">
            <v>2427660</v>
          </cell>
          <cell r="AQ244">
            <v>6213000</v>
          </cell>
          <cell r="AR244">
            <v>2174550</v>
          </cell>
          <cell r="AS244">
            <v>8999700</v>
          </cell>
          <cell r="AT244">
            <v>3149895</v>
          </cell>
          <cell r="AU244">
            <v>7280199</v>
          </cell>
          <cell r="AV244">
            <v>2548070</v>
          </cell>
          <cell r="AW244">
            <v>11208309</v>
          </cell>
          <cell r="AX244">
            <v>3922908</v>
          </cell>
          <cell r="AY244">
            <v>6213000</v>
          </cell>
          <cell r="AZ244">
            <v>2174550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"/>
      <sheetName val="RESPUESTOS "/>
      <sheetName val="MANO DE OBRA "/>
    </sheetNames>
    <sheetDataSet>
      <sheetData sheetId="0"/>
      <sheetData sheetId="1">
        <row r="11">
          <cell r="B11" t="str">
            <v>LUBRICACIÓN 1 (CAMBIAR FILTRO DE ACEITE, ACEITE MOTOR, REVISAR FILTRO DE AIRE, INCLUYE INSUMOS Y MANO DE OBRA)</v>
          </cell>
          <cell r="C11">
            <v>822489</v>
          </cell>
          <cell r="D11">
            <v>270187</v>
          </cell>
          <cell r="E11">
            <v>307526.84340000001</v>
          </cell>
          <cell r="F11">
            <v>323210.7124134</v>
          </cell>
          <cell r="G11">
            <v>827819</v>
          </cell>
          <cell r="H11">
            <v>271938</v>
          </cell>
          <cell r="I11">
            <v>309519.83159999998</v>
          </cell>
          <cell r="J11">
            <v>325305.34301159997</v>
          </cell>
          <cell r="K11">
            <v>1108096</v>
          </cell>
          <cell r="L11">
            <v>364009</v>
          </cell>
          <cell r="M11">
            <v>414315.04379999998</v>
          </cell>
          <cell r="N11">
            <v>435445.1110338</v>
          </cell>
          <cell r="O11">
            <v>1243095</v>
          </cell>
          <cell r="P11">
            <v>408356</v>
          </cell>
          <cell r="Q11">
            <v>464790.79920000001</v>
          </cell>
          <cell r="R11">
            <v>488495.12995919999</v>
          </cell>
          <cell r="S11">
            <v>941160</v>
          </cell>
          <cell r="T11">
            <v>309171</v>
          </cell>
          <cell r="U11">
            <v>351898.43219999998</v>
          </cell>
          <cell r="V11">
            <v>369845.25224219996</v>
          </cell>
          <cell r="W11">
            <v>1050486</v>
          </cell>
          <cell r="X11">
            <v>345084</v>
          </cell>
          <cell r="Y11">
            <v>392774.60879999999</v>
          </cell>
          <cell r="Z11">
            <v>412806.11384879996</v>
          </cell>
          <cell r="AA11">
            <v>1053951</v>
          </cell>
          <cell r="AB11">
            <v>346222</v>
          </cell>
          <cell r="AC11">
            <v>394069.88040000002</v>
          </cell>
          <cell r="AD11">
            <v>414167.44430040003</v>
          </cell>
          <cell r="AE11">
            <v>1233070</v>
          </cell>
          <cell r="AF11">
            <v>405063</v>
          </cell>
          <cell r="AG11">
            <v>461042.70659999998</v>
          </cell>
          <cell r="AH11">
            <v>484555.88463659998</v>
          </cell>
          <cell r="AI11">
            <v>1305523</v>
          </cell>
          <cell r="AJ11">
            <v>428864</v>
          </cell>
          <cell r="AK11">
            <v>488133.0048</v>
          </cell>
          <cell r="AL11">
            <v>513027.78804479999</v>
          </cell>
          <cell r="AM11">
            <v>900942</v>
          </cell>
          <cell r="AN11">
            <v>295959</v>
          </cell>
          <cell r="AO11">
            <v>336860.53379999998</v>
          </cell>
          <cell r="AP11">
            <v>354040.42102379998</v>
          </cell>
          <cell r="AQ11">
            <v>875951</v>
          </cell>
          <cell r="AR11">
            <v>287749</v>
          </cell>
          <cell r="AS11">
            <v>327515.9118</v>
          </cell>
          <cell r="AT11">
            <v>344219.22330180003</v>
          </cell>
          <cell r="AU11">
            <v>1307270</v>
          </cell>
          <cell r="AV11">
            <v>429438</v>
          </cell>
          <cell r="AW11">
            <v>488786.33159999998</v>
          </cell>
          <cell r="AX11">
            <v>513714.43451159995</v>
          </cell>
          <cell r="AY11">
            <v>1187159</v>
          </cell>
          <cell r="AZ11">
            <v>389981</v>
          </cell>
          <cell r="BA11">
            <v>443876.37420000002</v>
          </cell>
          <cell r="BB11">
            <v>466514.06928420003</v>
          </cell>
          <cell r="BC11">
            <v>1392747</v>
          </cell>
          <cell r="BD11">
            <v>457517</v>
          </cell>
          <cell r="BE11">
            <v>520745.84940000001</v>
          </cell>
          <cell r="BF11">
            <v>547303.88771939999</v>
          </cell>
          <cell r="BG11">
            <v>1137389</v>
          </cell>
          <cell r="BH11">
            <v>373632</v>
          </cell>
          <cell r="BI11">
            <v>425267.9424</v>
          </cell>
          <cell r="BJ11">
            <v>446956.60746239999</v>
          </cell>
          <cell r="BK11">
            <v>1230443</v>
          </cell>
          <cell r="BL11">
            <v>404200</v>
          </cell>
          <cell r="BM11">
            <v>460060.44</v>
          </cell>
          <cell r="BN11">
            <v>483523.52243999997</v>
          </cell>
          <cell r="BO11">
            <v>1257960</v>
          </cell>
          <cell r="BP11">
            <v>413239</v>
          </cell>
          <cell r="BQ11">
            <v>470348.6298</v>
          </cell>
          <cell r="BR11">
            <v>494336.4099198</v>
          </cell>
          <cell r="BS11">
            <v>1199514</v>
          </cell>
          <cell r="BT11">
            <v>394040</v>
          </cell>
          <cell r="BU11">
            <v>448496.32799999998</v>
          </cell>
          <cell r="BV11">
            <v>471369.64072799997</v>
          </cell>
          <cell r="BW11">
            <v>1158409</v>
          </cell>
          <cell r="BX11">
            <v>380537</v>
          </cell>
          <cell r="BY11">
            <v>433127.21340000001</v>
          </cell>
          <cell r="BZ11">
            <v>455216.70128340001</v>
          </cell>
          <cell r="CA11">
            <v>1251822</v>
          </cell>
          <cell r="CB11">
            <v>411223</v>
          </cell>
          <cell r="CC11">
            <v>468054.01860000001</v>
          </cell>
          <cell r="CD11">
            <v>491924.77354860003</v>
          </cell>
          <cell r="CE11">
            <v>1220983</v>
          </cell>
          <cell r="CF11">
            <v>401092</v>
          </cell>
          <cell r="CG11">
            <v>456522.91440000001</v>
          </cell>
          <cell r="CH11">
            <v>479805.58303440001</v>
          </cell>
          <cell r="CI11">
            <v>1237537</v>
          </cell>
          <cell r="CJ11">
            <v>406530</v>
          </cell>
          <cell r="CK11">
            <v>462712.446</v>
          </cell>
          <cell r="CL11">
            <v>486310.780746</v>
          </cell>
          <cell r="CM11">
            <v>1294007</v>
          </cell>
          <cell r="CN11">
            <v>425081</v>
          </cell>
        </row>
        <row r="12">
          <cell r="B12" t="str">
            <v>LUBRICACIÓN 2 (CAMBIAR FILTRO DE ACEITE, FILTRO DE AIRE, FILTROS DE COMBUSTIBLE, ACEITE MOTOR, INCLUYE INSUMOS Y MANO DE OBRA)</v>
          </cell>
          <cell r="C12">
            <v>1307423</v>
          </cell>
          <cell r="D12">
            <v>438887</v>
          </cell>
          <cell r="E12">
            <v>499541.18339999998</v>
          </cell>
          <cell r="F12">
            <v>525017.78375339997</v>
          </cell>
          <cell r="G12">
            <v>1185979</v>
          </cell>
          <cell r="H12">
            <v>398992</v>
          </cell>
          <cell r="I12">
            <v>454132.69439999998</v>
          </cell>
          <cell r="J12">
            <v>477293.46181439998</v>
          </cell>
          <cell r="K12">
            <v>1393231</v>
          </cell>
          <cell r="L12">
            <v>467074</v>
          </cell>
          <cell r="M12">
            <v>531623.62679999997</v>
          </cell>
          <cell r="N12">
            <v>558736.4317668</v>
          </cell>
          <cell r="O12">
            <v>1598638</v>
          </cell>
          <cell r="P12">
            <v>534550</v>
          </cell>
          <cell r="Q12">
            <v>608424.81000000006</v>
          </cell>
          <cell r="R12">
            <v>639454.47531000001</v>
          </cell>
          <cell r="S12">
            <v>1189448</v>
          </cell>
          <cell r="T12">
            <v>400131</v>
          </cell>
          <cell r="U12">
            <v>455429.1042</v>
          </cell>
          <cell r="V12">
            <v>478655.98851419997</v>
          </cell>
          <cell r="W12">
            <v>1555602</v>
          </cell>
          <cell r="X12">
            <v>520413</v>
          </cell>
          <cell r="Y12">
            <v>592334.07660000003</v>
          </cell>
          <cell r="Z12">
            <v>622543.11450660008</v>
          </cell>
          <cell r="AA12">
            <v>1619223</v>
          </cell>
          <cell r="AB12">
            <v>541312</v>
          </cell>
          <cell r="AC12">
            <v>616121.31839999999</v>
          </cell>
          <cell r="AD12">
            <v>647543.50563839998</v>
          </cell>
          <cell r="AE12">
            <v>1550919</v>
          </cell>
          <cell r="AF12">
            <v>518874</v>
          </cell>
          <cell r="AG12">
            <v>590582.38679999998</v>
          </cell>
          <cell r="AH12">
            <v>620702.08852679993</v>
          </cell>
          <cell r="AI12">
            <v>1560463</v>
          </cell>
          <cell r="AJ12">
            <v>522010</v>
          </cell>
          <cell r="AK12">
            <v>594151.78200000001</v>
          </cell>
          <cell r="AL12">
            <v>624453.52288199996</v>
          </cell>
          <cell r="AM12">
            <v>1189448</v>
          </cell>
          <cell r="AN12">
            <v>400132</v>
          </cell>
          <cell r="AO12">
            <v>455430.24239999999</v>
          </cell>
          <cell r="AP12">
            <v>478657.18476239999</v>
          </cell>
          <cell r="AQ12">
            <v>1330166</v>
          </cell>
          <cell r="AR12">
            <v>446357</v>
          </cell>
          <cell r="AS12">
            <v>508043.53739999997</v>
          </cell>
          <cell r="AT12">
            <v>533953.75780739996</v>
          </cell>
          <cell r="AU12">
            <v>1591740</v>
          </cell>
          <cell r="AV12">
            <v>532284</v>
          </cell>
          <cell r="AW12">
            <v>605845.64879999997</v>
          </cell>
          <cell r="AX12">
            <v>636743.77688879997</v>
          </cell>
          <cell r="AY12">
            <v>1568345</v>
          </cell>
          <cell r="AZ12">
            <v>524600</v>
          </cell>
          <cell r="BA12">
            <v>597099.72</v>
          </cell>
          <cell r="BB12">
            <v>627551.80571999995</v>
          </cell>
          <cell r="BC12">
            <v>1613493</v>
          </cell>
          <cell r="BD12">
            <v>539430</v>
          </cell>
          <cell r="BE12">
            <v>613979.22600000002</v>
          </cell>
          <cell r="BF12">
            <v>645292.16652600002</v>
          </cell>
          <cell r="BG12">
            <v>1568078</v>
          </cell>
          <cell r="BH12">
            <v>524512</v>
          </cell>
          <cell r="BI12">
            <v>596999.55839999998</v>
          </cell>
          <cell r="BJ12">
            <v>627446.53587839997</v>
          </cell>
          <cell r="BK12">
            <v>1627060</v>
          </cell>
          <cell r="BL12">
            <v>543885</v>
          </cell>
          <cell r="BM12">
            <v>619049.90700000001</v>
          </cell>
          <cell r="BN12">
            <v>650621.45225700003</v>
          </cell>
          <cell r="BO12">
            <v>1734045</v>
          </cell>
          <cell r="BP12">
            <v>579030</v>
          </cell>
          <cell r="BQ12">
            <v>659051.946</v>
          </cell>
          <cell r="BR12">
            <v>692663.59524599998</v>
          </cell>
          <cell r="BS12">
            <v>1661765</v>
          </cell>
          <cell r="BT12">
            <v>555285</v>
          </cell>
          <cell r="BU12">
            <v>632025.38699999999</v>
          </cell>
          <cell r="BV12">
            <v>664258.68173700001</v>
          </cell>
          <cell r="BW12">
            <v>1435153</v>
          </cell>
          <cell r="BX12">
            <v>480845</v>
          </cell>
          <cell r="BY12">
            <v>547297.77899999998</v>
          </cell>
          <cell r="BZ12">
            <v>575209.96572899993</v>
          </cell>
          <cell r="CA12">
            <v>1592906</v>
          </cell>
          <cell r="CB12">
            <v>523270</v>
          </cell>
          <cell r="CC12">
            <v>595585.91399999999</v>
          </cell>
          <cell r="CD12">
            <v>625960.79561399994</v>
          </cell>
          <cell r="CE12">
            <v>1724734</v>
          </cell>
          <cell r="CF12">
            <v>575970</v>
          </cell>
          <cell r="CG12">
            <v>655569.054</v>
          </cell>
          <cell r="CH12">
            <v>689003.07575399999</v>
          </cell>
          <cell r="CI12">
            <v>1566178</v>
          </cell>
          <cell r="CJ12">
            <v>514489</v>
          </cell>
          <cell r="CK12">
            <v>585591.3798</v>
          </cell>
          <cell r="CL12">
            <v>615456.54016979993</v>
          </cell>
          <cell r="CM12">
            <v>1692741</v>
          </cell>
          <cell r="CN12">
            <v>556064</v>
          </cell>
        </row>
        <row r="13">
          <cell r="B13" t="e">
            <v>#VALUE!</v>
          </cell>
          <cell r="C13">
            <v>1549054</v>
          </cell>
          <cell r="D13">
            <v>508864</v>
          </cell>
          <cell r="E13">
            <v>579189.0048</v>
          </cell>
          <cell r="F13">
            <v>608727.64404479996</v>
          </cell>
          <cell r="G13">
            <v>1581464</v>
          </cell>
          <cell r="H13">
            <v>519510</v>
          </cell>
          <cell r="I13">
            <v>591306.28200000001</v>
          </cell>
          <cell r="J13">
            <v>621462.902382</v>
          </cell>
          <cell r="K13">
            <v>1512778</v>
          </cell>
          <cell r="L13">
            <v>496947</v>
          </cell>
          <cell r="M13">
            <v>565625.07539999997</v>
          </cell>
          <cell r="N13">
            <v>594471.95424539992</v>
          </cell>
          <cell r="O13">
            <v>1748075</v>
          </cell>
          <cell r="P13">
            <v>574242</v>
          </cell>
          <cell r="Q13">
            <v>653602.24439999997</v>
          </cell>
          <cell r="R13">
            <v>686935.95886439993</v>
          </cell>
          <cell r="S13">
            <v>1573052</v>
          </cell>
          <cell r="T13">
            <v>516747</v>
          </cell>
          <cell r="U13">
            <v>588161.43539999996</v>
          </cell>
          <cell r="V13">
            <v>618157.6686053999</v>
          </cell>
          <cell r="W13">
            <v>1703008</v>
          </cell>
          <cell r="X13">
            <v>559438</v>
          </cell>
          <cell r="Y13">
            <v>636752.33160000003</v>
          </cell>
          <cell r="Z13">
            <v>669226.70051160001</v>
          </cell>
          <cell r="AA13">
            <v>1779558</v>
          </cell>
          <cell r="AB13">
            <v>584584</v>
          </cell>
          <cell r="AC13">
            <v>665373.50879999995</v>
          </cell>
          <cell r="AD13">
            <v>699307.55774879991</v>
          </cell>
          <cell r="AE13">
            <v>1683831</v>
          </cell>
          <cell r="AF13">
            <v>553138</v>
          </cell>
          <cell r="AG13">
            <v>629581.6716</v>
          </cell>
          <cell r="AH13">
            <v>661690.33685159998</v>
          </cell>
          <cell r="AI13">
            <v>1694272</v>
          </cell>
          <cell r="AJ13">
            <v>556568</v>
          </cell>
          <cell r="AK13">
            <v>633485.69759999996</v>
          </cell>
          <cell r="AL13">
            <v>665793.46817759995</v>
          </cell>
          <cell r="AM13">
            <v>1563811</v>
          </cell>
          <cell r="AN13">
            <v>513711</v>
          </cell>
          <cell r="AO13">
            <v>584705.8602</v>
          </cell>
          <cell r="AP13">
            <v>614525.85907020001</v>
          </cell>
          <cell r="AQ13">
            <v>1795063</v>
          </cell>
          <cell r="AR13">
            <v>589678</v>
          </cell>
          <cell r="AS13">
            <v>671171.49959999998</v>
          </cell>
          <cell r="AT13">
            <v>705401.24607959995</v>
          </cell>
          <cell r="AU13">
            <v>1716441</v>
          </cell>
          <cell r="AV13">
            <v>563850</v>
          </cell>
          <cell r="AW13">
            <v>641774.06999999995</v>
          </cell>
          <cell r="AX13">
            <v>674504.54756999994</v>
          </cell>
          <cell r="AY13">
            <v>1741612</v>
          </cell>
          <cell r="AZ13">
            <v>572119</v>
          </cell>
          <cell r="BA13">
            <v>651185.84580000001</v>
          </cell>
          <cell r="BB13">
            <v>684396.3239358</v>
          </cell>
          <cell r="BC13">
            <v>1718751</v>
          </cell>
          <cell r="BD13">
            <v>564609</v>
          </cell>
          <cell r="BE13">
            <v>642637.96380000003</v>
          </cell>
          <cell r="BF13">
            <v>675412.4999538</v>
          </cell>
          <cell r="BG13">
            <v>1885508</v>
          </cell>
          <cell r="BH13">
            <v>619389</v>
          </cell>
          <cell r="BI13">
            <v>704988.55979999993</v>
          </cell>
          <cell r="BJ13">
            <v>740942.97634979989</v>
          </cell>
          <cell r="BK13">
            <v>1764366</v>
          </cell>
          <cell r="BL13">
            <v>579594</v>
          </cell>
          <cell r="BM13">
            <v>659693.89079999994</v>
          </cell>
          <cell r="BN13">
            <v>693338.27923079999</v>
          </cell>
          <cell r="BO13">
            <v>1802201</v>
          </cell>
          <cell r="BP13">
            <v>592023</v>
          </cell>
          <cell r="BQ13">
            <v>673840.57860000001</v>
          </cell>
          <cell r="BR13">
            <v>708206.44810859999</v>
          </cell>
          <cell r="BS13">
            <v>1768126</v>
          </cell>
          <cell r="BT13">
            <v>580829</v>
          </cell>
          <cell r="BU13">
            <v>661099.56779999996</v>
          </cell>
          <cell r="BV13">
            <v>694815.64575779997</v>
          </cell>
          <cell r="BW13">
            <v>1632015</v>
          </cell>
          <cell r="BX13">
            <v>536116</v>
          </cell>
          <cell r="BY13">
            <v>610207.23120000004</v>
          </cell>
          <cell r="BZ13">
            <v>641327.79999119998</v>
          </cell>
          <cell r="CA13">
            <v>1785648</v>
          </cell>
          <cell r="CB13">
            <v>586585</v>
          </cell>
          <cell r="CC13">
            <v>667651.04700000002</v>
          </cell>
          <cell r="CD13">
            <v>701701.250397</v>
          </cell>
          <cell r="CE13">
            <v>1986934</v>
          </cell>
          <cell r="CF13">
            <v>652707</v>
          </cell>
          <cell r="CG13">
            <v>742911.10739999998</v>
          </cell>
          <cell r="CH13">
            <v>780799.57387740002</v>
          </cell>
          <cell r="CI13">
            <v>1699566</v>
          </cell>
          <cell r="CJ13">
            <v>558307</v>
          </cell>
          <cell r="CK13">
            <v>635465.02740000002</v>
          </cell>
          <cell r="CL13">
            <v>667873.74379740003</v>
          </cell>
          <cell r="CM13">
            <v>1772235</v>
          </cell>
          <cell r="CN13">
            <v>582179</v>
          </cell>
        </row>
        <row r="14">
          <cell r="B14" t="e">
            <v>#VALUE!</v>
          </cell>
          <cell r="C14">
            <v>2076094</v>
          </cell>
          <cell r="D14">
            <v>681996</v>
          </cell>
          <cell r="E14">
            <v>776247.84719999996</v>
          </cell>
          <cell r="F14">
            <v>815836.48740719992</v>
          </cell>
          <cell r="G14">
            <v>2021403</v>
          </cell>
          <cell r="H14">
            <v>664030</v>
          </cell>
          <cell r="I14">
            <v>755798.946</v>
          </cell>
          <cell r="J14">
            <v>794344.69224600005</v>
          </cell>
          <cell r="K14">
            <v>1999449</v>
          </cell>
          <cell r="L14">
            <v>656818</v>
          </cell>
          <cell r="M14">
            <v>747590.2476</v>
          </cell>
          <cell r="N14">
            <v>785717.35022759996</v>
          </cell>
          <cell r="O14">
            <v>2284251</v>
          </cell>
          <cell r="P14">
            <v>750376</v>
          </cell>
          <cell r="Q14">
            <v>854077.9632</v>
          </cell>
          <cell r="R14">
            <v>897635.93932320003</v>
          </cell>
          <cell r="S14">
            <v>2118613</v>
          </cell>
          <cell r="T14">
            <v>695964</v>
          </cell>
          <cell r="U14">
            <v>792146.22479999997</v>
          </cell>
          <cell r="V14">
            <v>832545.68226479995</v>
          </cell>
          <cell r="W14">
            <v>2298416</v>
          </cell>
          <cell r="X14">
            <v>755029</v>
          </cell>
          <cell r="Y14">
            <v>859374.00780000002</v>
          </cell>
          <cell r="Z14">
            <v>903202.08219780005</v>
          </cell>
          <cell r="AA14">
            <v>2267901</v>
          </cell>
          <cell r="AB14">
            <v>745005</v>
          </cell>
          <cell r="AC14">
            <v>847964.69099999999</v>
          </cell>
          <cell r="AD14">
            <v>891210.89024099999</v>
          </cell>
          <cell r="AE14">
            <v>2239370</v>
          </cell>
          <cell r="AF14">
            <v>735633</v>
          </cell>
          <cell r="AG14">
            <v>837297.48060000001</v>
          </cell>
          <cell r="AH14">
            <v>879999.65211060003</v>
          </cell>
          <cell r="AI14">
            <v>2239370</v>
          </cell>
          <cell r="AJ14">
            <v>735633</v>
          </cell>
          <cell r="AK14">
            <v>837297.48060000001</v>
          </cell>
          <cell r="AL14">
            <v>879999.65211060003</v>
          </cell>
          <cell r="AM14">
            <v>1982364</v>
          </cell>
          <cell r="AN14">
            <v>651206</v>
          </cell>
          <cell r="AO14">
            <v>741202.6692</v>
          </cell>
          <cell r="AP14">
            <v>779004.00532919995</v>
          </cell>
          <cell r="AQ14">
            <v>2182991</v>
          </cell>
          <cell r="AR14">
            <v>717112</v>
          </cell>
          <cell r="AS14">
            <v>816216.87840000005</v>
          </cell>
          <cell r="AT14">
            <v>857843.93919840001</v>
          </cell>
          <cell r="AU14">
            <v>2285869</v>
          </cell>
          <cell r="AV14">
            <v>750907</v>
          </cell>
          <cell r="AW14">
            <v>854682.34739999997</v>
          </cell>
          <cell r="AX14">
            <v>898271.14711739996</v>
          </cell>
          <cell r="AY14">
            <v>2160060</v>
          </cell>
          <cell r="AZ14">
            <v>709579</v>
          </cell>
          <cell r="BA14">
            <v>807642.81779999996</v>
          </cell>
          <cell r="BB14">
            <v>848832.60150779993</v>
          </cell>
          <cell r="BC14">
            <v>2136578</v>
          </cell>
          <cell r="BD14">
            <v>701865</v>
          </cell>
          <cell r="BE14">
            <v>798862.74300000002</v>
          </cell>
          <cell r="BF14">
            <v>839604.74289300002</v>
          </cell>
          <cell r="BG14">
            <v>2438679</v>
          </cell>
          <cell r="BH14">
            <v>801106</v>
          </cell>
          <cell r="BI14">
            <v>911818.84920000006</v>
          </cell>
          <cell r="BJ14">
            <v>958321.61050920002</v>
          </cell>
          <cell r="BK14">
            <v>2305373</v>
          </cell>
          <cell r="BL14">
            <v>757315</v>
          </cell>
          <cell r="BM14">
            <v>861975.93299999996</v>
          </cell>
          <cell r="BN14">
            <v>905936.70558299997</v>
          </cell>
          <cell r="BO14">
            <v>2408046</v>
          </cell>
          <cell r="BP14">
            <v>791043</v>
          </cell>
          <cell r="BQ14">
            <v>900365.14260000002</v>
          </cell>
          <cell r="BR14">
            <v>946283.76487259998</v>
          </cell>
          <cell r="BS14">
            <v>2379176</v>
          </cell>
          <cell r="BT14">
            <v>781559</v>
          </cell>
          <cell r="BU14">
            <v>889570.45380000002</v>
          </cell>
          <cell r="BV14">
            <v>934938.54694380006</v>
          </cell>
          <cell r="BW14">
            <v>2185242</v>
          </cell>
          <cell r="BX14">
            <v>717851</v>
          </cell>
          <cell r="BY14">
            <v>817058.00820000004</v>
          </cell>
          <cell r="BZ14">
            <v>858727.96661820007</v>
          </cell>
          <cell r="CA14">
            <v>2333964</v>
          </cell>
          <cell r="CB14">
            <v>766707</v>
          </cell>
          <cell r="CC14">
            <v>872665.90740000003</v>
          </cell>
          <cell r="CD14">
            <v>917171.86867740005</v>
          </cell>
          <cell r="CE14">
            <v>2350317</v>
          </cell>
          <cell r="CF14">
            <v>772079</v>
          </cell>
          <cell r="CG14">
            <v>878780.31779999996</v>
          </cell>
          <cell r="CH14">
            <v>923598.1140078</v>
          </cell>
          <cell r="CI14">
            <v>2205890</v>
          </cell>
          <cell r="CJ14">
            <v>724634</v>
          </cell>
          <cell r="CK14">
            <v>824778.41879999998</v>
          </cell>
          <cell r="CL14">
            <v>866842.11815879995</v>
          </cell>
          <cell r="CM14">
            <v>2329399</v>
          </cell>
          <cell r="CN14">
            <v>765207</v>
          </cell>
        </row>
        <row r="15">
          <cell r="B15" t="str">
            <v>1 LB GRASA USO GENERAL</v>
          </cell>
          <cell r="C15">
            <v>76667</v>
          </cell>
          <cell r="D15">
            <v>25185</v>
          </cell>
          <cell r="E15">
            <v>28665.566999999999</v>
          </cell>
          <cell r="F15">
            <v>30127.510917</v>
          </cell>
          <cell r="G15">
            <v>75847</v>
          </cell>
          <cell r="H15">
            <v>24915</v>
          </cell>
          <cell r="I15">
            <v>28358.253000000001</v>
          </cell>
          <cell r="J15">
            <v>29804.523903000001</v>
          </cell>
          <cell r="K15">
            <v>78320</v>
          </cell>
          <cell r="L15">
            <v>25728</v>
          </cell>
          <cell r="M15">
            <v>29283.6096</v>
          </cell>
          <cell r="N15">
            <v>30777.073689599998</v>
          </cell>
          <cell r="O15">
            <v>87627</v>
          </cell>
          <cell r="P15">
            <v>28785</v>
          </cell>
          <cell r="Q15">
            <v>32763.087</v>
          </cell>
          <cell r="R15">
            <v>34434.004436999996</v>
          </cell>
          <cell r="S15">
            <v>80523</v>
          </cell>
          <cell r="T15">
            <v>26451</v>
          </cell>
          <cell r="U15">
            <v>30106.528200000001</v>
          </cell>
          <cell r="V15">
            <v>31641.9611382</v>
          </cell>
          <cell r="W15">
            <v>84072</v>
          </cell>
          <cell r="X15">
            <v>27617</v>
          </cell>
          <cell r="Y15">
            <v>31433.669399999999</v>
          </cell>
          <cell r="Z15">
            <v>33036.786539399996</v>
          </cell>
          <cell r="AA15">
            <v>85909</v>
          </cell>
          <cell r="AB15">
            <v>28221</v>
          </cell>
          <cell r="AC15">
            <v>32121.142199999998</v>
          </cell>
          <cell r="AD15">
            <v>33759.320452200001</v>
          </cell>
          <cell r="AE15">
            <v>87864</v>
          </cell>
          <cell r="AF15">
            <v>28863</v>
          </cell>
          <cell r="AG15">
            <v>32851.866600000001</v>
          </cell>
          <cell r="AH15">
            <v>34527.311796599999</v>
          </cell>
          <cell r="AI15">
            <v>87714</v>
          </cell>
          <cell r="AJ15">
            <v>28814</v>
          </cell>
          <cell r="AK15">
            <v>32796.094799999999</v>
          </cell>
          <cell r="AL15">
            <v>34468.695634800002</v>
          </cell>
          <cell r="AM15">
            <v>78807</v>
          </cell>
          <cell r="AN15">
            <v>25888</v>
          </cell>
          <cell r="AO15">
            <v>29465.721600000001</v>
          </cell>
          <cell r="AP15">
            <v>30968.4734016</v>
          </cell>
          <cell r="AQ15">
            <v>82010</v>
          </cell>
          <cell r="AR15">
            <v>26940</v>
          </cell>
          <cell r="AS15">
            <v>30663.108</v>
          </cell>
          <cell r="AT15">
            <v>32226.926508</v>
          </cell>
          <cell r="AU15">
            <v>87720</v>
          </cell>
          <cell r="AV15">
            <v>28816</v>
          </cell>
          <cell r="AW15">
            <v>32798.371200000001</v>
          </cell>
          <cell r="AX15">
            <v>34471.088131199998</v>
          </cell>
          <cell r="AY15">
            <v>86090</v>
          </cell>
          <cell r="AZ15">
            <v>28280</v>
          </cell>
          <cell r="BA15">
            <v>32188.295999999998</v>
          </cell>
          <cell r="BB15">
            <v>33829.899096000001</v>
          </cell>
          <cell r="BC15">
            <v>87053</v>
          </cell>
          <cell r="BD15">
            <v>28596</v>
          </cell>
          <cell r="BE15">
            <v>32547.967199999999</v>
          </cell>
          <cell r="BF15">
            <v>34207.913527199998</v>
          </cell>
          <cell r="BG15">
            <v>89678</v>
          </cell>
          <cell r="BH15">
            <v>29459</v>
          </cell>
          <cell r="BI15">
            <v>33530.233800000002</v>
          </cell>
          <cell r="BJ15">
            <v>35240.275723800005</v>
          </cell>
          <cell r="BK15">
            <v>91716</v>
          </cell>
          <cell r="BL15">
            <v>30128</v>
          </cell>
          <cell r="BM15">
            <v>34291.689599999998</v>
          </cell>
          <cell r="BN15">
            <v>36040.565769599998</v>
          </cell>
          <cell r="BO15">
            <v>89933</v>
          </cell>
          <cell r="BP15">
            <v>29542</v>
          </cell>
          <cell r="BQ15">
            <v>33624.704400000002</v>
          </cell>
          <cell r="BR15">
            <v>35339.564324400002</v>
          </cell>
          <cell r="BS15">
            <v>104400</v>
          </cell>
          <cell r="BT15">
            <v>34295</v>
          </cell>
          <cell r="BU15">
            <v>39034.569000000003</v>
          </cell>
          <cell r="BV15">
            <v>41025.332019000001</v>
          </cell>
          <cell r="BW15">
            <v>82239</v>
          </cell>
          <cell r="BX15">
            <v>27015</v>
          </cell>
          <cell r="BY15">
            <v>30748.472999999998</v>
          </cell>
          <cell r="BZ15">
            <v>32316.645122999998</v>
          </cell>
          <cell r="CA15">
            <v>105484</v>
          </cell>
          <cell r="CB15">
            <v>34651</v>
          </cell>
          <cell r="CC15">
            <v>39439.768199999999</v>
          </cell>
          <cell r="CD15">
            <v>41451.196378199995</v>
          </cell>
          <cell r="CE15">
            <v>92136</v>
          </cell>
          <cell r="CF15">
            <v>30266</v>
          </cell>
          <cell r="CG15">
            <v>34448.761200000001</v>
          </cell>
          <cell r="CH15">
            <v>36205.648021200002</v>
          </cell>
          <cell r="CI15">
            <v>93882</v>
          </cell>
          <cell r="CJ15">
            <v>30840</v>
          </cell>
          <cell r="CK15">
            <v>35102.088000000003</v>
          </cell>
          <cell r="CL15">
            <v>36892.294488000007</v>
          </cell>
          <cell r="CM15">
            <v>102048</v>
          </cell>
          <cell r="CN15">
            <v>33522</v>
          </cell>
        </row>
        <row r="16">
          <cell r="B16" t="str">
            <v>1 LB GAS R134A</v>
          </cell>
          <cell r="C16">
            <v>48991</v>
          </cell>
          <cell r="D16">
            <v>16093</v>
          </cell>
          <cell r="E16">
            <v>18317.052599999999</v>
          </cell>
          <cell r="F16">
            <v>19251.2222826</v>
          </cell>
          <cell r="G16">
            <v>51096</v>
          </cell>
          <cell r="H16">
            <v>16785</v>
          </cell>
          <cell r="I16">
            <v>19104.686999999998</v>
          </cell>
          <cell r="J16">
            <v>20079.026037</v>
          </cell>
          <cell r="K16">
            <v>54036</v>
          </cell>
          <cell r="L16">
            <v>17750</v>
          </cell>
          <cell r="M16">
            <v>20203.05</v>
          </cell>
          <cell r="N16">
            <v>21233.405549999999</v>
          </cell>
          <cell r="O16">
            <v>60858</v>
          </cell>
          <cell r="P16">
            <v>19991</v>
          </cell>
          <cell r="Q16">
            <v>22753.7562</v>
          </cell>
          <cell r="R16">
            <v>23914.197766199999</v>
          </cell>
          <cell r="S16">
            <v>57343</v>
          </cell>
          <cell r="T16">
            <v>18837</v>
          </cell>
          <cell r="U16">
            <v>21440.273399999998</v>
          </cell>
          <cell r="V16">
            <v>22533.727343399998</v>
          </cell>
          <cell r="W16">
            <v>55354</v>
          </cell>
          <cell r="X16">
            <v>18183</v>
          </cell>
          <cell r="Y16">
            <v>20695.890599999999</v>
          </cell>
          <cell r="Z16">
            <v>21751.381020599998</v>
          </cell>
          <cell r="AA16">
            <v>53829</v>
          </cell>
          <cell r="AB16">
            <v>17682</v>
          </cell>
          <cell r="AC16">
            <v>20125.652399999999</v>
          </cell>
          <cell r="AD16">
            <v>21152.060672399999</v>
          </cell>
          <cell r="AE16">
            <v>62168</v>
          </cell>
          <cell r="AF16">
            <v>20422</v>
          </cell>
          <cell r="AG16">
            <v>23244.320400000001</v>
          </cell>
          <cell r="AH16">
            <v>24429.780740400001</v>
          </cell>
          <cell r="AI16">
            <v>60493</v>
          </cell>
          <cell r="AJ16">
            <v>19871</v>
          </cell>
          <cell r="AK16">
            <v>22617.172200000001</v>
          </cell>
          <cell r="AL16">
            <v>23770.6479822</v>
          </cell>
          <cell r="AM16">
            <v>51516</v>
          </cell>
          <cell r="AN16">
            <v>16923</v>
          </cell>
          <cell r="AO16">
            <v>19261.758600000001</v>
          </cell>
          <cell r="AP16">
            <v>20244.1082886</v>
          </cell>
          <cell r="AQ16">
            <v>57664</v>
          </cell>
          <cell r="AR16">
            <v>18942</v>
          </cell>
          <cell r="AS16">
            <v>21559.7844</v>
          </cell>
          <cell r="AT16">
            <v>22659.3334044</v>
          </cell>
          <cell r="AU16">
            <v>59149</v>
          </cell>
          <cell r="AV16">
            <v>19430</v>
          </cell>
          <cell r="AW16">
            <v>22115.225999999999</v>
          </cell>
          <cell r="AX16">
            <v>23243.102525999999</v>
          </cell>
          <cell r="AY16">
            <v>58323</v>
          </cell>
          <cell r="AZ16">
            <v>19159</v>
          </cell>
          <cell r="BA16">
            <v>21806.773799999999</v>
          </cell>
          <cell r="BB16">
            <v>22918.919263799999</v>
          </cell>
          <cell r="BC16">
            <v>61666</v>
          </cell>
          <cell r="BD16">
            <v>20257</v>
          </cell>
          <cell r="BE16">
            <v>23056.517400000001</v>
          </cell>
          <cell r="BF16">
            <v>24232.399787400002</v>
          </cell>
          <cell r="BG16">
            <v>58579</v>
          </cell>
          <cell r="BH16">
            <v>19243</v>
          </cell>
          <cell r="BI16">
            <v>21902.382600000001</v>
          </cell>
          <cell r="BJ16">
            <v>23019.404112600001</v>
          </cell>
          <cell r="BK16">
            <v>60307</v>
          </cell>
          <cell r="BL16">
            <v>19810</v>
          </cell>
          <cell r="BM16">
            <v>22547.741999999998</v>
          </cell>
          <cell r="BN16">
            <v>23697.676841999997</v>
          </cell>
          <cell r="BO16">
            <v>62552</v>
          </cell>
          <cell r="BP16">
            <v>20548</v>
          </cell>
          <cell r="BQ16">
            <v>23387.7336</v>
          </cell>
          <cell r="BR16">
            <v>24580.5080136</v>
          </cell>
          <cell r="BS16">
            <v>66995</v>
          </cell>
          <cell r="BT16">
            <v>22007</v>
          </cell>
          <cell r="BU16">
            <v>25048.367399999999</v>
          </cell>
          <cell r="BV16">
            <v>26325.834137399997</v>
          </cell>
          <cell r="BW16">
            <v>57171</v>
          </cell>
          <cell r="BX16">
            <v>18780</v>
          </cell>
          <cell r="BY16">
            <v>21375.396000000001</v>
          </cell>
          <cell r="BZ16">
            <v>22465.541196000002</v>
          </cell>
          <cell r="CA16">
            <v>70837</v>
          </cell>
          <cell r="CB16">
            <v>23269</v>
          </cell>
          <cell r="CC16">
            <v>26484.775799999999</v>
          </cell>
          <cell r="CD16">
            <v>27835.499365799998</v>
          </cell>
          <cell r="CE16">
            <v>60536</v>
          </cell>
          <cell r="CF16">
            <v>19886</v>
          </cell>
          <cell r="CG16">
            <v>22634.245200000001</v>
          </cell>
          <cell r="CH16">
            <v>23788.5917052</v>
          </cell>
          <cell r="CI16">
            <v>61153</v>
          </cell>
          <cell r="CJ16">
            <v>20088</v>
          </cell>
          <cell r="CK16">
            <v>22864.161599999999</v>
          </cell>
          <cell r="CL16">
            <v>24030.233841599998</v>
          </cell>
          <cell r="CM16">
            <v>67468</v>
          </cell>
          <cell r="CN16">
            <v>22163</v>
          </cell>
        </row>
        <row r="17">
          <cell r="B17" t="str">
            <v>1 LB GRASA ALTA TEMPERATURA</v>
          </cell>
          <cell r="C17">
            <v>59290</v>
          </cell>
          <cell r="D17">
            <v>19476</v>
          </cell>
          <cell r="E17">
            <v>22167.583200000001</v>
          </cell>
          <cell r="F17">
            <v>23298.129943200001</v>
          </cell>
          <cell r="G17">
            <v>60630</v>
          </cell>
          <cell r="H17">
            <v>19916</v>
          </cell>
          <cell r="I17">
            <v>22668.391199999998</v>
          </cell>
          <cell r="J17">
            <v>23824.479151199997</v>
          </cell>
          <cell r="K17">
            <v>65753</v>
          </cell>
          <cell r="L17">
            <v>21599</v>
          </cell>
          <cell r="M17">
            <v>24583.981800000001</v>
          </cell>
          <cell r="N17">
            <v>25837.764871800002</v>
          </cell>
          <cell r="O17">
            <v>75242</v>
          </cell>
          <cell r="P17">
            <v>24716</v>
          </cell>
          <cell r="Q17">
            <v>28131.751199999999</v>
          </cell>
          <cell r="R17">
            <v>29566.470511199997</v>
          </cell>
          <cell r="S17">
            <v>71770</v>
          </cell>
          <cell r="T17">
            <v>23576</v>
          </cell>
          <cell r="U17">
            <v>26834.2032</v>
          </cell>
          <cell r="V17">
            <v>28202.747563199999</v>
          </cell>
          <cell r="W17">
            <v>69458</v>
          </cell>
          <cell r="X17">
            <v>22816</v>
          </cell>
          <cell r="Y17">
            <v>25969.171200000001</v>
          </cell>
          <cell r="Z17">
            <v>27293.598931200002</v>
          </cell>
          <cell r="AA17">
            <v>68064</v>
          </cell>
          <cell r="AB17">
            <v>22359</v>
          </cell>
          <cell r="AC17">
            <v>25449.013800000001</v>
          </cell>
          <cell r="AD17">
            <v>26746.913503800002</v>
          </cell>
          <cell r="AE17">
            <v>73736</v>
          </cell>
          <cell r="AF17">
            <v>24222</v>
          </cell>
          <cell r="AG17">
            <v>27569.4804</v>
          </cell>
          <cell r="AH17">
            <v>28975.5239004</v>
          </cell>
          <cell r="AI17">
            <v>74500</v>
          </cell>
          <cell r="AJ17">
            <v>24473</v>
          </cell>
          <cell r="AK17">
            <v>27855.168600000001</v>
          </cell>
          <cell r="AL17">
            <v>29275.782198600002</v>
          </cell>
          <cell r="AM17">
            <v>63908</v>
          </cell>
          <cell r="AN17">
            <v>20993</v>
          </cell>
          <cell r="AO17">
            <v>23894.232599999999</v>
          </cell>
          <cell r="AP17">
            <v>25112.838462600001</v>
          </cell>
          <cell r="AQ17">
            <v>67407</v>
          </cell>
          <cell r="AR17">
            <v>22143</v>
          </cell>
          <cell r="AS17">
            <v>25203.1626</v>
          </cell>
          <cell r="AT17">
            <v>26488.523892599998</v>
          </cell>
          <cell r="AU17">
            <v>73227</v>
          </cell>
          <cell r="AV17">
            <v>24055</v>
          </cell>
          <cell r="AW17">
            <v>27379.400999999998</v>
          </cell>
          <cell r="AX17">
            <v>28775.750450999996</v>
          </cell>
          <cell r="AY17">
            <v>70689</v>
          </cell>
          <cell r="AZ17">
            <v>23221</v>
          </cell>
          <cell r="BA17">
            <v>26430.142199999998</v>
          </cell>
          <cell r="BB17">
            <v>27778.0794522</v>
          </cell>
          <cell r="BC17">
            <v>75272</v>
          </cell>
          <cell r="BD17">
            <v>24726</v>
          </cell>
          <cell r="BE17">
            <v>28143.1332</v>
          </cell>
          <cell r="BF17">
            <v>29578.4329932</v>
          </cell>
          <cell r="BG17">
            <v>70600</v>
          </cell>
          <cell r="BH17">
            <v>23192</v>
          </cell>
          <cell r="BI17">
            <v>26397.134399999999</v>
          </cell>
          <cell r="BJ17">
            <v>27743.388254400001</v>
          </cell>
          <cell r="BK17">
            <v>74424</v>
          </cell>
          <cell r="BL17">
            <v>24448</v>
          </cell>
          <cell r="BM17">
            <v>27826.713599999999</v>
          </cell>
          <cell r="BN17">
            <v>29245.875993599999</v>
          </cell>
          <cell r="BO17">
            <v>76336</v>
          </cell>
          <cell r="BP17">
            <v>25076</v>
          </cell>
          <cell r="BQ17">
            <v>28541.503199999999</v>
          </cell>
          <cell r="BR17">
            <v>29997.119863199998</v>
          </cell>
          <cell r="BS17">
            <v>84134</v>
          </cell>
          <cell r="BT17">
            <v>27638</v>
          </cell>
          <cell r="BU17">
            <v>31457.571599999999</v>
          </cell>
          <cell r="BV17">
            <v>33061.907751599996</v>
          </cell>
          <cell r="BW17">
            <v>66898</v>
          </cell>
          <cell r="BX17">
            <v>21975</v>
          </cell>
          <cell r="BY17">
            <v>25011.945</v>
          </cell>
          <cell r="BZ17">
            <v>26287.554195000001</v>
          </cell>
          <cell r="CA17">
            <v>80576</v>
          </cell>
          <cell r="CB17">
            <v>26469</v>
          </cell>
          <cell r="CC17">
            <v>30127.015800000001</v>
          </cell>
          <cell r="CD17">
            <v>31663.493605800002</v>
          </cell>
          <cell r="CE17">
            <v>75173</v>
          </cell>
          <cell r="CF17">
            <v>24694</v>
          </cell>
          <cell r="CG17">
            <v>28106.710800000001</v>
          </cell>
          <cell r="CH17">
            <v>29540.1530508</v>
          </cell>
          <cell r="CI17">
            <v>74511</v>
          </cell>
          <cell r="CJ17">
            <v>24476</v>
          </cell>
          <cell r="CK17">
            <v>27858.583200000001</v>
          </cell>
          <cell r="CL17">
            <v>29279.3709432</v>
          </cell>
          <cell r="CM17">
            <v>81747</v>
          </cell>
          <cell r="CN17">
            <v>26853</v>
          </cell>
        </row>
        <row r="18">
          <cell r="B18" t="str">
            <v>1/4 ACEITE EP 80W90</v>
          </cell>
          <cell r="C18">
            <v>103345</v>
          </cell>
          <cell r="D18">
            <v>33948</v>
          </cell>
          <cell r="E18">
            <v>38639.613599999997</v>
          </cell>
          <cell r="F18">
            <v>40610.233893599994</v>
          </cell>
          <cell r="G18">
            <v>114264</v>
          </cell>
          <cell r="H18">
            <v>37535</v>
          </cell>
          <cell r="I18">
            <v>42722.337</v>
          </cell>
          <cell r="J18">
            <v>44901.176186999997</v>
          </cell>
          <cell r="K18">
            <v>116740</v>
          </cell>
          <cell r="L18">
            <v>38349</v>
          </cell>
          <cell r="M18">
            <v>43648.8318</v>
          </cell>
          <cell r="N18">
            <v>45874.9222218</v>
          </cell>
          <cell r="O18">
            <v>126579</v>
          </cell>
          <cell r="P18">
            <v>41581</v>
          </cell>
          <cell r="Q18">
            <v>47327.494200000001</v>
          </cell>
          <cell r="R18">
            <v>49741.196404200004</v>
          </cell>
          <cell r="S18">
            <v>110807</v>
          </cell>
          <cell r="T18">
            <v>36400</v>
          </cell>
          <cell r="U18">
            <v>41430.479999999996</v>
          </cell>
          <cell r="V18">
            <v>43543.434479999996</v>
          </cell>
          <cell r="W18">
            <v>128668</v>
          </cell>
          <cell r="X18">
            <v>42267</v>
          </cell>
          <cell r="Y18">
            <v>48108.299400000004</v>
          </cell>
          <cell r="Z18">
            <v>50561.822669400004</v>
          </cell>
          <cell r="AA18">
            <v>125816</v>
          </cell>
          <cell r="AB18">
            <v>41330</v>
          </cell>
          <cell r="AC18">
            <v>47041.805999999997</v>
          </cell>
          <cell r="AD18">
            <v>49440.938105999994</v>
          </cell>
          <cell r="AE18">
            <v>131157</v>
          </cell>
          <cell r="AF18">
            <v>43085</v>
          </cell>
          <cell r="AG18">
            <v>49039.347000000002</v>
          </cell>
          <cell r="AH18">
            <v>51540.353696999999</v>
          </cell>
          <cell r="AI18">
            <v>136315</v>
          </cell>
          <cell r="AJ18">
            <v>44779</v>
          </cell>
          <cell r="AK18">
            <v>50967.457799999996</v>
          </cell>
          <cell r="AL18">
            <v>53566.798147799993</v>
          </cell>
          <cell r="AM18">
            <v>114538</v>
          </cell>
          <cell r="AN18">
            <v>37625</v>
          </cell>
          <cell r="AO18">
            <v>42824.775000000001</v>
          </cell>
          <cell r="AP18">
            <v>45008.838524999999</v>
          </cell>
          <cell r="AQ18">
            <v>114911</v>
          </cell>
          <cell r="AR18">
            <v>37748</v>
          </cell>
          <cell r="AS18">
            <v>42964.7736</v>
          </cell>
          <cell r="AT18">
            <v>45155.9770536</v>
          </cell>
          <cell r="AU18">
            <v>130051</v>
          </cell>
          <cell r="AV18">
            <v>42721</v>
          </cell>
          <cell r="AW18">
            <v>48625.042199999996</v>
          </cell>
          <cell r="AX18">
            <v>51104.919352199999</v>
          </cell>
          <cell r="AY18">
            <v>124473</v>
          </cell>
          <cell r="AZ18">
            <v>40889</v>
          </cell>
          <cell r="BA18">
            <v>46539.859799999998</v>
          </cell>
          <cell r="BB18">
            <v>48913.3926498</v>
          </cell>
          <cell r="BC18">
            <v>131501</v>
          </cell>
          <cell r="BD18">
            <v>43198</v>
          </cell>
          <cell r="BE18">
            <v>49167.963600000003</v>
          </cell>
          <cell r="BF18">
            <v>51675.529743600004</v>
          </cell>
          <cell r="BG18">
            <v>126713</v>
          </cell>
          <cell r="BH18">
            <v>41625</v>
          </cell>
          <cell r="BI18">
            <v>47377.574999999997</v>
          </cell>
          <cell r="BJ18">
            <v>49793.831324999999</v>
          </cell>
          <cell r="BK18">
            <v>136742</v>
          </cell>
          <cell r="BL18">
            <v>44919</v>
          </cell>
          <cell r="BM18">
            <v>51126.805800000002</v>
          </cell>
          <cell r="BN18">
            <v>53734.272895800001</v>
          </cell>
          <cell r="BO18">
            <v>138777</v>
          </cell>
          <cell r="BP18">
            <v>45588</v>
          </cell>
          <cell r="BQ18">
            <v>51888.261599999998</v>
          </cell>
          <cell r="BR18">
            <v>54534.562941600001</v>
          </cell>
          <cell r="BS18">
            <v>147352</v>
          </cell>
          <cell r="BT18">
            <v>48405</v>
          </cell>
          <cell r="BU18">
            <v>55094.570999999996</v>
          </cell>
          <cell r="BV18">
            <v>57904.394120999998</v>
          </cell>
          <cell r="BW18">
            <v>113911</v>
          </cell>
          <cell r="BX18">
            <v>37419</v>
          </cell>
          <cell r="BY18">
            <v>42590.305800000002</v>
          </cell>
          <cell r="BZ18">
            <v>44762.411395800002</v>
          </cell>
          <cell r="CA18">
            <v>142802</v>
          </cell>
          <cell r="CB18">
            <v>46910</v>
          </cell>
          <cell r="CC18">
            <v>53392.962</v>
          </cell>
          <cell r="CD18">
            <v>56116.003061999996</v>
          </cell>
          <cell r="CE18">
            <v>130502</v>
          </cell>
          <cell r="CF18">
            <v>42869</v>
          </cell>
          <cell r="CG18">
            <v>48793.495799999997</v>
          </cell>
          <cell r="CH18">
            <v>51281.964085799998</v>
          </cell>
          <cell r="CI18">
            <v>127779</v>
          </cell>
          <cell r="CJ18">
            <v>41975</v>
          </cell>
          <cell r="CK18">
            <v>47775.945</v>
          </cell>
          <cell r="CL18">
            <v>50212.518194999997</v>
          </cell>
          <cell r="CM18">
            <v>150402</v>
          </cell>
          <cell r="CN18">
            <v>49407</v>
          </cell>
        </row>
        <row r="19">
          <cell r="B19" t="str">
            <v>1/4 ACEITE MOTOR 10W30</v>
          </cell>
          <cell r="C19">
            <v>134822</v>
          </cell>
          <cell r="D19">
            <v>44289</v>
          </cell>
          <cell r="E19">
            <v>50409.739799999996</v>
          </cell>
          <cell r="F19">
            <v>52980.636529799995</v>
          </cell>
          <cell r="G19">
            <v>133064</v>
          </cell>
          <cell r="H19">
            <v>43711</v>
          </cell>
          <cell r="I19">
            <v>49751.860199999996</v>
          </cell>
          <cell r="J19">
            <v>52289.205070199998</v>
          </cell>
          <cell r="K19">
            <v>138490</v>
          </cell>
          <cell r="L19">
            <v>45493</v>
          </cell>
          <cell r="M19">
            <v>51780.132599999997</v>
          </cell>
          <cell r="N19">
            <v>54420.919362599998</v>
          </cell>
          <cell r="O19">
            <v>149906</v>
          </cell>
          <cell r="P19">
            <v>49244</v>
          </cell>
          <cell r="Q19">
            <v>56049.520799999998</v>
          </cell>
          <cell r="R19">
            <v>58908.046360799999</v>
          </cell>
          <cell r="S19">
            <v>131975</v>
          </cell>
          <cell r="T19">
            <v>43353</v>
          </cell>
          <cell r="U19">
            <v>49344.384599999998</v>
          </cell>
          <cell r="V19">
            <v>51860.948214599994</v>
          </cell>
          <cell r="W19">
            <v>152503</v>
          </cell>
          <cell r="X19">
            <v>50097</v>
          </cell>
          <cell r="Y19">
            <v>57020.405400000003</v>
          </cell>
          <cell r="Z19">
            <v>59928.446075400003</v>
          </cell>
          <cell r="AA19">
            <v>151983</v>
          </cell>
          <cell r="AB19">
            <v>49926</v>
          </cell>
          <cell r="AC19">
            <v>56825.773199999996</v>
          </cell>
          <cell r="AD19">
            <v>59723.887633199993</v>
          </cell>
          <cell r="AE19">
            <v>154439</v>
          </cell>
          <cell r="AF19">
            <v>50733</v>
          </cell>
          <cell r="AG19">
            <v>57744.300600000002</v>
          </cell>
          <cell r="AH19">
            <v>60689.259930600005</v>
          </cell>
          <cell r="AI19">
            <v>149485</v>
          </cell>
          <cell r="AJ19">
            <v>49105</v>
          </cell>
          <cell r="AK19">
            <v>55891.311000000002</v>
          </cell>
          <cell r="AL19">
            <v>58741.767861</v>
          </cell>
          <cell r="AM19">
            <v>136166</v>
          </cell>
          <cell r="AN19">
            <v>44730</v>
          </cell>
          <cell r="AO19">
            <v>50911.686000000002</v>
          </cell>
          <cell r="AP19">
            <v>53508.181986000003</v>
          </cell>
          <cell r="AQ19">
            <v>133602</v>
          </cell>
          <cell r="AR19">
            <v>43888</v>
          </cell>
          <cell r="AS19">
            <v>49953.321599999996</v>
          </cell>
          <cell r="AT19">
            <v>52500.941001599997</v>
          </cell>
          <cell r="AU19">
            <v>152685</v>
          </cell>
          <cell r="AV19">
            <v>50157</v>
          </cell>
          <cell r="AW19">
            <v>57088.697399999997</v>
          </cell>
          <cell r="AX19">
            <v>60000.220967399997</v>
          </cell>
          <cell r="AY19">
            <v>148118</v>
          </cell>
          <cell r="AZ19">
            <v>48656</v>
          </cell>
          <cell r="BA19">
            <v>55380.2592</v>
          </cell>
          <cell r="BB19">
            <v>58204.6524192</v>
          </cell>
          <cell r="BC19">
            <v>153014</v>
          </cell>
          <cell r="BD19">
            <v>50265</v>
          </cell>
          <cell r="BE19">
            <v>57211.623</v>
          </cell>
          <cell r="BF19">
            <v>60129.415773000001</v>
          </cell>
          <cell r="BG19">
            <v>147916</v>
          </cell>
          <cell r="BH19">
            <v>48590</v>
          </cell>
          <cell r="BI19">
            <v>55305.137999999999</v>
          </cell>
          <cell r="BJ19">
            <v>58125.700037999995</v>
          </cell>
          <cell r="BK19">
            <v>158067</v>
          </cell>
          <cell r="BL19">
            <v>51925</v>
          </cell>
          <cell r="BM19">
            <v>59101.035000000003</v>
          </cell>
          <cell r="BN19">
            <v>62115.187785000002</v>
          </cell>
          <cell r="BO19">
            <v>165479</v>
          </cell>
          <cell r="BP19">
            <v>54359</v>
          </cell>
          <cell r="BQ19">
            <v>61871.413800000002</v>
          </cell>
          <cell r="BR19">
            <v>65026.855903800002</v>
          </cell>
          <cell r="BS19">
            <v>180196</v>
          </cell>
          <cell r="BT19">
            <v>59194</v>
          </cell>
          <cell r="BU19">
            <v>67374.610799999995</v>
          </cell>
          <cell r="BV19">
            <v>70810.71595079999</v>
          </cell>
          <cell r="BW19">
            <v>129127</v>
          </cell>
          <cell r="BX19">
            <v>42418</v>
          </cell>
          <cell r="BY19">
            <v>48280.167600000001</v>
          </cell>
          <cell r="BZ19">
            <v>50742.456147600002</v>
          </cell>
          <cell r="CA19">
            <v>172966</v>
          </cell>
          <cell r="CB19">
            <v>56819</v>
          </cell>
          <cell r="CC19">
            <v>64671.385799999996</v>
          </cell>
          <cell r="CD19">
            <v>67969.626475800003</v>
          </cell>
          <cell r="CE19">
            <v>155230</v>
          </cell>
          <cell r="CF19">
            <v>50993</v>
          </cell>
          <cell r="CG19">
            <v>58040.232600000003</v>
          </cell>
          <cell r="CH19">
            <v>61000.284462600001</v>
          </cell>
          <cell r="CI19">
            <v>150529</v>
          </cell>
          <cell r="CJ19">
            <v>49448</v>
          </cell>
          <cell r="CK19">
            <v>56281.713600000003</v>
          </cell>
          <cell r="CL19">
            <v>59152.080993600001</v>
          </cell>
          <cell r="CM19">
            <v>180048</v>
          </cell>
          <cell r="CN19">
            <v>59145</v>
          </cell>
        </row>
        <row r="20">
          <cell r="B20" t="str">
            <v>1/4 ACEITE MOTOR 15W40</v>
          </cell>
          <cell r="C20">
            <v>127428</v>
          </cell>
          <cell r="D20">
            <v>41860</v>
          </cell>
          <cell r="E20">
            <v>47645.051999999996</v>
          </cell>
          <cell r="F20">
            <v>50074.949651999996</v>
          </cell>
          <cell r="G20">
            <v>123504</v>
          </cell>
          <cell r="H20">
            <v>40571</v>
          </cell>
          <cell r="I20">
            <v>46177.912199999999</v>
          </cell>
          <cell r="J20">
            <v>48532.985722199999</v>
          </cell>
          <cell r="K20">
            <v>141324</v>
          </cell>
          <cell r="L20">
            <v>46424</v>
          </cell>
          <cell r="M20">
            <v>52839.796799999996</v>
          </cell>
          <cell r="N20">
            <v>55534.626436799997</v>
          </cell>
          <cell r="O20">
            <v>150498</v>
          </cell>
          <cell r="P20">
            <v>49438</v>
          </cell>
          <cell r="Q20">
            <v>56270.331599999998</v>
          </cell>
          <cell r="R20">
            <v>59140.118511599998</v>
          </cell>
          <cell r="S20">
            <v>131071</v>
          </cell>
          <cell r="T20">
            <v>43056</v>
          </cell>
          <cell r="U20">
            <v>49006.339200000002</v>
          </cell>
          <cell r="V20">
            <v>51505.6624992</v>
          </cell>
          <cell r="W20">
            <v>157059</v>
          </cell>
          <cell r="X20">
            <v>51593</v>
          </cell>
          <cell r="Y20">
            <v>58723.152600000001</v>
          </cell>
          <cell r="Z20">
            <v>61718.033382599999</v>
          </cell>
          <cell r="AA20">
            <v>157702</v>
          </cell>
          <cell r="AB20">
            <v>51805</v>
          </cell>
          <cell r="AC20">
            <v>58964.451000000001</v>
          </cell>
          <cell r="AD20">
            <v>61971.638000999999</v>
          </cell>
          <cell r="AE20">
            <v>149395</v>
          </cell>
          <cell r="AF20">
            <v>49076</v>
          </cell>
          <cell r="AG20">
            <v>55858.303200000002</v>
          </cell>
          <cell r="AH20">
            <v>58707.076663200001</v>
          </cell>
          <cell r="AI20">
            <v>149906</v>
          </cell>
          <cell r="AJ20">
            <v>49244</v>
          </cell>
          <cell r="AK20">
            <v>56049.520799999998</v>
          </cell>
          <cell r="AL20">
            <v>58908.046360799999</v>
          </cell>
          <cell r="AM20">
            <v>133668</v>
          </cell>
          <cell r="AN20">
            <v>43909</v>
          </cell>
          <cell r="AO20">
            <v>49977.2238</v>
          </cell>
          <cell r="AP20">
            <v>52526.062213799996</v>
          </cell>
          <cell r="AQ20">
            <v>135962</v>
          </cell>
          <cell r="AR20">
            <v>44663</v>
          </cell>
          <cell r="AS20">
            <v>50835.426599999999</v>
          </cell>
          <cell r="AT20">
            <v>53428.033356599997</v>
          </cell>
          <cell r="AU20">
            <v>152279</v>
          </cell>
          <cell r="AV20">
            <v>50023</v>
          </cell>
          <cell r="AW20">
            <v>56936.178599999999</v>
          </cell>
          <cell r="AX20">
            <v>59839.923708599999</v>
          </cell>
          <cell r="AY20">
            <v>134567</v>
          </cell>
          <cell r="AZ20">
            <v>44205</v>
          </cell>
          <cell r="BA20">
            <v>50314.131000000001</v>
          </cell>
          <cell r="BB20">
            <v>52880.151681000003</v>
          </cell>
          <cell r="BC20">
            <v>150440</v>
          </cell>
          <cell r="BD20">
            <v>49419</v>
          </cell>
          <cell r="BE20">
            <v>56248.705799999996</v>
          </cell>
          <cell r="BF20">
            <v>59117.389795799994</v>
          </cell>
          <cell r="BG20">
            <v>148909</v>
          </cell>
          <cell r="BH20">
            <v>48916</v>
          </cell>
          <cell r="BI20">
            <v>55676.191200000001</v>
          </cell>
          <cell r="BJ20">
            <v>58515.676951200003</v>
          </cell>
          <cell r="BK20">
            <v>155726</v>
          </cell>
          <cell r="BL20">
            <v>51155</v>
          </cell>
          <cell r="BM20">
            <v>58224.620999999999</v>
          </cell>
          <cell r="BN20">
            <v>61194.076671000003</v>
          </cell>
          <cell r="BO20">
            <v>163190</v>
          </cell>
          <cell r="BP20">
            <v>53607</v>
          </cell>
          <cell r="BQ20">
            <v>61015.487399999998</v>
          </cell>
          <cell r="BR20">
            <v>64127.277257399997</v>
          </cell>
          <cell r="BS20">
            <v>182337</v>
          </cell>
          <cell r="BT20">
            <v>59897</v>
          </cell>
          <cell r="BU20">
            <v>68174.765400000004</v>
          </cell>
          <cell r="BV20">
            <v>71651.678435399997</v>
          </cell>
          <cell r="BW20">
            <v>124386</v>
          </cell>
          <cell r="BX20">
            <v>40860</v>
          </cell>
          <cell r="BY20">
            <v>46506.851999999999</v>
          </cell>
          <cell r="BZ20">
            <v>48878.701452000001</v>
          </cell>
          <cell r="CA20">
            <v>170113</v>
          </cell>
          <cell r="CB20">
            <v>55882</v>
          </cell>
          <cell r="CC20">
            <v>63604.892399999997</v>
          </cell>
          <cell r="CD20">
            <v>66848.741912400001</v>
          </cell>
          <cell r="CE20">
            <v>152799</v>
          </cell>
          <cell r="CF20">
            <v>50194</v>
          </cell>
          <cell r="CG20">
            <v>57130.810799999999</v>
          </cell>
          <cell r="CH20">
            <v>60044.482150800002</v>
          </cell>
          <cell r="CI20">
            <v>149533</v>
          </cell>
          <cell r="CJ20">
            <v>49121</v>
          </cell>
          <cell r="CK20">
            <v>55909.522199999999</v>
          </cell>
          <cell r="CL20">
            <v>58760.907832199999</v>
          </cell>
          <cell r="CM20">
            <v>170696</v>
          </cell>
          <cell r="CN20">
            <v>56073</v>
          </cell>
        </row>
        <row r="21">
          <cell r="B21" t="str">
            <v>1/4 ACEITE MOTOR 20W50</v>
          </cell>
          <cell r="C21">
            <v>102498</v>
          </cell>
          <cell r="D21">
            <v>33670</v>
          </cell>
          <cell r="E21">
            <v>38323.194000000003</v>
          </cell>
          <cell r="F21">
            <v>40277.676894000004</v>
          </cell>
          <cell r="G21">
            <v>99081</v>
          </cell>
          <cell r="H21">
            <v>32548</v>
          </cell>
          <cell r="I21">
            <v>37046.133600000001</v>
          </cell>
          <cell r="J21">
            <v>38935.486413600003</v>
          </cell>
          <cell r="K21">
            <v>109100</v>
          </cell>
          <cell r="L21">
            <v>35839</v>
          </cell>
          <cell r="M21">
            <v>40791.949800000002</v>
          </cell>
          <cell r="N21">
            <v>42872.3392398</v>
          </cell>
          <cell r="O21">
            <v>124064</v>
          </cell>
          <cell r="P21">
            <v>40755</v>
          </cell>
          <cell r="Q21">
            <v>46387.341</v>
          </cell>
          <cell r="R21">
            <v>48753.095391000003</v>
          </cell>
          <cell r="S21">
            <v>107865</v>
          </cell>
          <cell r="T21">
            <v>35433</v>
          </cell>
          <cell r="U21">
            <v>40329.840599999996</v>
          </cell>
          <cell r="V21">
            <v>42386.662470599993</v>
          </cell>
          <cell r="W21">
            <v>123426</v>
          </cell>
          <cell r="X21">
            <v>40545</v>
          </cell>
          <cell r="Y21">
            <v>46148.319000000003</v>
          </cell>
          <cell r="Z21">
            <v>48501.883269000005</v>
          </cell>
          <cell r="AA21">
            <v>133014</v>
          </cell>
          <cell r="AB21">
            <v>43695</v>
          </cell>
          <cell r="AC21">
            <v>49733.648999999998</v>
          </cell>
          <cell r="AD21">
            <v>52270.065098999999</v>
          </cell>
          <cell r="AE21">
            <v>122376</v>
          </cell>
          <cell r="AF21">
            <v>40200</v>
          </cell>
          <cell r="AG21">
            <v>45755.64</v>
          </cell>
          <cell r="AH21">
            <v>48089.177640000002</v>
          </cell>
          <cell r="AI21">
            <v>122196</v>
          </cell>
          <cell r="AJ21">
            <v>40141</v>
          </cell>
          <cell r="AK21">
            <v>45688.486199999999</v>
          </cell>
          <cell r="AL21">
            <v>48018.598996200002</v>
          </cell>
          <cell r="AM21">
            <v>111218</v>
          </cell>
          <cell r="AN21">
            <v>36535</v>
          </cell>
          <cell r="AO21">
            <v>41584.137000000002</v>
          </cell>
          <cell r="AP21">
            <v>43704.927987000003</v>
          </cell>
          <cell r="AQ21">
            <v>109989</v>
          </cell>
          <cell r="AR21">
            <v>36131</v>
          </cell>
          <cell r="AS21">
            <v>41124.304199999999</v>
          </cell>
          <cell r="AT21">
            <v>43221.6437142</v>
          </cell>
          <cell r="AU21">
            <v>126776</v>
          </cell>
          <cell r="AV21">
            <v>41645</v>
          </cell>
          <cell r="AW21">
            <v>47400.339</v>
          </cell>
          <cell r="AX21">
            <v>49817.756288999997</v>
          </cell>
          <cell r="AY21">
            <v>112871</v>
          </cell>
          <cell r="AZ21">
            <v>37078</v>
          </cell>
          <cell r="BA21">
            <v>42202.179600000003</v>
          </cell>
          <cell r="BB21">
            <v>44354.490759600005</v>
          </cell>
          <cell r="BC21">
            <v>122519</v>
          </cell>
          <cell r="BD21">
            <v>40247</v>
          </cell>
          <cell r="BE21">
            <v>45809.135399999999</v>
          </cell>
          <cell r="BF21">
            <v>48145.401305399995</v>
          </cell>
          <cell r="BG21">
            <v>120720</v>
          </cell>
          <cell r="BH21">
            <v>39656</v>
          </cell>
          <cell r="BI21">
            <v>45136.459199999998</v>
          </cell>
          <cell r="BJ21">
            <v>47438.418619199998</v>
          </cell>
          <cell r="BK21">
            <v>124939</v>
          </cell>
          <cell r="BL21">
            <v>41042</v>
          </cell>
          <cell r="BM21">
            <v>46714.004399999998</v>
          </cell>
          <cell r="BN21">
            <v>49096.418624400001</v>
          </cell>
          <cell r="BO21">
            <v>128351</v>
          </cell>
          <cell r="BP21">
            <v>42163</v>
          </cell>
          <cell r="BQ21">
            <v>47989.926599999999</v>
          </cell>
          <cell r="BR21">
            <v>50437.4128566</v>
          </cell>
          <cell r="BS21">
            <v>153092</v>
          </cell>
          <cell r="BT21">
            <v>50290</v>
          </cell>
          <cell r="BU21">
            <v>57240.078000000001</v>
          </cell>
          <cell r="BV21">
            <v>60159.321978</v>
          </cell>
          <cell r="BW21">
            <v>110538</v>
          </cell>
          <cell r="BX21">
            <v>36311</v>
          </cell>
          <cell r="BY21">
            <v>41329.180200000003</v>
          </cell>
          <cell r="BZ21">
            <v>43436.968390200003</v>
          </cell>
          <cell r="CA21">
            <v>156306</v>
          </cell>
          <cell r="CB21">
            <v>51346</v>
          </cell>
          <cell r="CC21">
            <v>58442.017200000002</v>
          </cell>
          <cell r="CD21">
            <v>61422.560077200003</v>
          </cell>
          <cell r="CE21">
            <v>125078</v>
          </cell>
          <cell r="CF21">
            <v>41088</v>
          </cell>
          <cell r="CG21">
            <v>46766.361599999997</v>
          </cell>
          <cell r="CH21">
            <v>49151.446041599993</v>
          </cell>
          <cell r="CI21">
            <v>121773</v>
          </cell>
          <cell r="CJ21">
            <v>40002</v>
          </cell>
          <cell r="CK21">
            <v>45530.276400000002</v>
          </cell>
          <cell r="CL21">
            <v>47852.320496400003</v>
          </cell>
          <cell r="CM21">
            <v>152834</v>
          </cell>
          <cell r="CN21">
            <v>50205</v>
          </cell>
        </row>
        <row r="22">
          <cell r="B22" t="str">
            <v xml:space="preserve">ABRAZADERA RADIADOR   </v>
          </cell>
          <cell r="C22">
            <v>25591</v>
          </cell>
          <cell r="D22">
            <v>8406</v>
          </cell>
          <cell r="E22">
            <v>9567.7091999999993</v>
          </cell>
          <cell r="F22">
            <v>10055.662369199999</v>
          </cell>
          <cell r="G22">
            <v>23167</v>
          </cell>
          <cell r="H22">
            <v>7610</v>
          </cell>
          <cell r="I22">
            <v>8661.7019999999993</v>
          </cell>
          <cell r="J22">
            <v>9103.448801999999</v>
          </cell>
          <cell r="K22">
            <v>23995</v>
          </cell>
          <cell r="L22">
            <v>7882</v>
          </cell>
          <cell r="M22">
            <v>8971.2924000000003</v>
          </cell>
          <cell r="N22">
            <v>9428.8283124000009</v>
          </cell>
          <cell r="O22">
            <v>26778</v>
          </cell>
          <cell r="P22">
            <v>8796</v>
          </cell>
          <cell r="Q22">
            <v>10011.6072</v>
          </cell>
          <cell r="R22">
            <v>10522.1991672</v>
          </cell>
          <cell r="S22">
            <v>24262</v>
          </cell>
          <cell r="T22">
            <v>7970</v>
          </cell>
          <cell r="U22">
            <v>9071.4539999999997</v>
          </cell>
          <cell r="V22">
            <v>9534.0981539999993</v>
          </cell>
          <cell r="W22">
            <v>24119</v>
          </cell>
          <cell r="X22">
            <v>7923</v>
          </cell>
          <cell r="Y22">
            <v>9017.9585999999999</v>
          </cell>
          <cell r="Z22">
            <v>9477.8744886000004</v>
          </cell>
          <cell r="AA22">
            <v>25787</v>
          </cell>
          <cell r="AB22">
            <v>8471</v>
          </cell>
          <cell r="AC22">
            <v>9641.6921999999995</v>
          </cell>
          <cell r="AD22">
            <v>10133.4185022</v>
          </cell>
          <cell r="AE22">
            <v>27010</v>
          </cell>
          <cell r="AF22">
            <v>8872</v>
          </cell>
          <cell r="AG22">
            <v>10098.1104</v>
          </cell>
          <cell r="AH22">
            <v>10613.1140304</v>
          </cell>
          <cell r="AI22">
            <v>27495</v>
          </cell>
          <cell r="AJ22">
            <v>9032</v>
          </cell>
          <cell r="AK22">
            <v>10280.222400000001</v>
          </cell>
          <cell r="AL22">
            <v>10804.5137424</v>
          </cell>
          <cell r="AM22">
            <v>25388</v>
          </cell>
          <cell r="AN22">
            <v>8339</v>
          </cell>
          <cell r="AO22">
            <v>9491.4498000000003</v>
          </cell>
          <cell r="AP22">
            <v>9975.5137398000006</v>
          </cell>
          <cell r="AQ22">
            <v>23468</v>
          </cell>
          <cell r="AR22">
            <v>7709</v>
          </cell>
          <cell r="AS22">
            <v>8774.3837999999996</v>
          </cell>
          <cell r="AT22">
            <v>9221.8773738</v>
          </cell>
          <cell r="AU22">
            <v>29585</v>
          </cell>
          <cell r="AV22">
            <v>9718</v>
          </cell>
          <cell r="AW22">
            <v>11061.027599999999</v>
          </cell>
          <cell r="AX22">
            <v>11625.140007599999</v>
          </cell>
          <cell r="AY22">
            <v>24610</v>
          </cell>
          <cell r="AZ22">
            <v>8084</v>
          </cell>
          <cell r="BA22">
            <v>9201.2088000000003</v>
          </cell>
          <cell r="BB22">
            <v>9670.4704488000007</v>
          </cell>
          <cell r="BC22">
            <v>23722</v>
          </cell>
          <cell r="BD22">
            <v>7792</v>
          </cell>
          <cell r="BE22">
            <v>8868.8544000000002</v>
          </cell>
          <cell r="BF22">
            <v>9321.1659744000008</v>
          </cell>
          <cell r="BG22">
            <v>24099</v>
          </cell>
          <cell r="BH22">
            <v>7916</v>
          </cell>
          <cell r="BI22">
            <v>9009.9912000000004</v>
          </cell>
          <cell r="BJ22">
            <v>9469.5007512000011</v>
          </cell>
          <cell r="BK22">
            <v>25590</v>
          </cell>
          <cell r="BL22">
            <v>8406</v>
          </cell>
          <cell r="BM22">
            <v>9567.7091999999993</v>
          </cell>
          <cell r="BN22">
            <v>10055.662369199999</v>
          </cell>
          <cell r="BO22">
            <v>25876</v>
          </cell>
          <cell r="BP22">
            <v>8500</v>
          </cell>
          <cell r="BQ22">
            <v>9674.7000000000007</v>
          </cell>
          <cell r="BR22">
            <v>10168.109700000001</v>
          </cell>
          <cell r="BS22">
            <v>26112</v>
          </cell>
          <cell r="BT22">
            <v>8577</v>
          </cell>
          <cell r="BU22">
            <v>9762.3413999999993</v>
          </cell>
          <cell r="BV22">
            <v>10260.220811399999</v>
          </cell>
          <cell r="BW22">
            <v>25149</v>
          </cell>
          <cell r="BX22">
            <v>8261</v>
          </cell>
          <cell r="BY22">
            <v>9402.6702000000005</v>
          </cell>
          <cell r="BZ22">
            <v>9882.2063802000011</v>
          </cell>
          <cell r="CA22">
            <v>25912</v>
          </cell>
          <cell r="CB22">
            <v>8512</v>
          </cell>
          <cell r="CC22">
            <v>9688.3583999999992</v>
          </cell>
          <cell r="CD22">
            <v>10182.4646784</v>
          </cell>
          <cell r="CE22">
            <v>27010</v>
          </cell>
          <cell r="CF22">
            <v>8872</v>
          </cell>
          <cell r="CG22">
            <v>10098.1104</v>
          </cell>
          <cell r="CH22">
            <v>10613.1140304</v>
          </cell>
          <cell r="CI22">
            <v>23754</v>
          </cell>
          <cell r="CJ22">
            <v>7803</v>
          </cell>
          <cell r="CK22">
            <v>8881.3745999999992</v>
          </cell>
          <cell r="CL22">
            <v>9334.3247045999997</v>
          </cell>
          <cell r="CM22">
            <v>24793</v>
          </cell>
          <cell r="CN22">
            <v>8144</v>
          </cell>
        </row>
        <row r="23">
          <cell r="B23" t="str">
            <v>AGUA BATERIA 550 CC</v>
          </cell>
          <cell r="C23">
            <v>52725</v>
          </cell>
          <cell r="D23">
            <v>17320</v>
          </cell>
          <cell r="E23">
            <v>19713.624</v>
          </cell>
          <cell r="F23">
            <v>20719.018823999999</v>
          </cell>
          <cell r="G23">
            <v>48234</v>
          </cell>
          <cell r="H23">
            <v>15844</v>
          </cell>
          <cell r="I23">
            <v>18033.640800000001</v>
          </cell>
          <cell r="J23">
            <v>18953.356480800001</v>
          </cell>
          <cell r="K23">
            <v>48392</v>
          </cell>
          <cell r="L23">
            <v>15896</v>
          </cell>
          <cell r="M23">
            <v>18092.8272</v>
          </cell>
          <cell r="N23">
            <v>19015.561387199999</v>
          </cell>
          <cell r="O23">
            <v>57374</v>
          </cell>
          <cell r="P23">
            <v>18847</v>
          </cell>
          <cell r="Q23">
            <v>21451.6554</v>
          </cell>
          <cell r="R23">
            <v>22545.689825400001</v>
          </cell>
          <cell r="S23">
            <v>58323</v>
          </cell>
          <cell r="T23">
            <v>19159</v>
          </cell>
          <cell r="U23">
            <v>21806.773799999999</v>
          </cell>
          <cell r="V23">
            <v>22918.919263799999</v>
          </cell>
          <cell r="W23">
            <v>56168</v>
          </cell>
          <cell r="X23">
            <v>18451</v>
          </cell>
          <cell r="Y23">
            <v>21000.928199999998</v>
          </cell>
          <cell r="Z23">
            <v>22071.975538199997</v>
          </cell>
          <cell r="AA23">
            <v>58243</v>
          </cell>
          <cell r="AB23">
            <v>19132</v>
          </cell>
          <cell r="AC23">
            <v>21776.042399999998</v>
          </cell>
          <cell r="AD23">
            <v>22886.620562399999</v>
          </cell>
          <cell r="AE23">
            <v>56998</v>
          </cell>
          <cell r="AF23">
            <v>18723</v>
          </cell>
          <cell r="AG23">
            <v>21310.518599999999</v>
          </cell>
          <cell r="AH23">
            <v>22397.355048599999</v>
          </cell>
          <cell r="AI23">
            <v>55497</v>
          </cell>
          <cell r="AJ23">
            <v>18230</v>
          </cell>
          <cell r="AK23">
            <v>20749.385999999999</v>
          </cell>
          <cell r="AL23">
            <v>21807.604685999999</v>
          </cell>
          <cell r="AM23">
            <v>50295</v>
          </cell>
          <cell r="AN23">
            <v>16521</v>
          </cell>
          <cell r="AO23">
            <v>18804.2022</v>
          </cell>
          <cell r="AP23">
            <v>19763.216512200001</v>
          </cell>
          <cell r="AQ23">
            <v>56608</v>
          </cell>
          <cell r="AR23">
            <v>18595</v>
          </cell>
          <cell r="AS23">
            <v>21164.828999999998</v>
          </cell>
          <cell r="AT23">
            <v>22244.235278999997</v>
          </cell>
          <cell r="AU23">
            <v>57874</v>
          </cell>
          <cell r="AV23">
            <v>19011</v>
          </cell>
          <cell r="AW23">
            <v>21638.320199999998</v>
          </cell>
          <cell r="AX23">
            <v>22741.874530199999</v>
          </cell>
          <cell r="AY23">
            <v>61805</v>
          </cell>
          <cell r="AZ23">
            <v>20302</v>
          </cell>
          <cell r="BA23">
            <v>23107.736400000002</v>
          </cell>
          <cell r="BB23">
            <v>24286.230956400002</v>
          </cell>
          <cell r="BC23">
            <v>62371</v>
          </cell>
          <cell r="BD23">
            <v>20488</v>
          </cell>
          <cell r="BE23">
            <v>23319.441599999998</v>
          </cell>
          <cell r="BF23">
            <v>24508.733121599998</v>
          </cell>
          <cell r="BG23">
            <v>53565</v>
          </cell>
          <cell r="BH23">
            <v>17596</v>
          </cell>
          <cell r="BI23">
            <v>20027.767199999998</v>
          </cell>
          <cell r="BJ23">
            <v>21049.183327199997</v>
          </cell>
          <cell r="BK23">
            <v>58904</v>
          </cell>
          <cell r="BL23">
            <v>19349</v>
          </cell>
          <cell r="BM23">
            <v>22023.031800000001</v>
          </cell>
          <cell r="BN23">
            <v>23146.206421800001</v>
          </cell>
          <cell r="BO23">
            <v>57726</v>
          </cell>
          <cell r="BP23">
            <v>18962</v>
          </cell>
          <cell r="BQ23">
            <v>21582.5484</v>
          </cell>
          <cell r="BR23">
            <v>22683.258368399998</v>
          </cell>
          <cell r="BS23">
            <v>72151</v>
          </cell>
          <cell r="BT23">
            <v>23701</v>
          </cell>
          <cell r="BU23">
            <v>26976.478199999998</v>
          </cell>
          <cell r="BV23">
            <v>28352.278588199999</v>
          </cell>
          <cell r="BW23">
            <v>57562</v>
          </cell>
          <cell r="BX23">
            <v>18909</v>
          </cell>
          <cell r="BY23">
            <v>21522.2238</v>
          </cell>
          <cell r="BZ23">
            <v>22619.857213799998</v>
          </cell>
          <cell r="CA23">
            <v>68053</v>
          </cell>
          <cell r="CB23">
            <v>22355</v>
          </cell>
          <cell r="CC23">
            <v>25444.460999999999</v>
          </cell>
          <cell r="CD23">
            <v>26742.128510999999</v>
          </cell>
          <cell r="CE23">
            <v>64011</v>
          </cell>
          <cell r="CF23">
            <v>21027</v>
          </cell>
          <cell r="CG23">
            <v>23932.931400000001</v>
          </cell>
          <cell r="CH23">
            <v>25153.510901400001</v>
          </cell>
          <cell r="CI23">
            <v>64760</v>
          </cell>
          <cell r="CJ23">
            <v>21273</v>
          </cell>
          <cell r="CK23">
            <v>24212.928599999999</v>
          </cell>
          <cell r="CL23">
            <v>25447.787958599998</v>
          </cell>
          <cell r="CM23">
            <v>69562</v>
          </cell>
          <cell r="CN23">
            <v>22851</v>
          </cell>
        </row>
        <row r="24">
          <cell r="B24" t="str">
            <v>ALTERNADOR</v>
          </cell>
          <cell r="C24">
            <v>4436773</v>
          </cell>
          <cell r="D24">
            <v>1457479</v>
          </cell>
          <cell r="E24">
            <v>1658902.5978000001</v>
          </cell>
          <cell r="F24">
            <v>1743506.6302878</v>
          </cell>
          <cell r="G24">
            <v>3621523</v>
          </cell>
          <cell r="H24">
            <v>1189670</v>
          </cell>
          <cell r="I24">
            <v>1354082.3940000001</v>
          </cell>
          <cell r="J24">
            <v>1423140.5960940002</v>
          </cell>
          <cell r="K24">
            <v>5355159</v>
          </cell>
          <cell r="L24">
            <v>1759169</v>
          </cell>
          <cell r="M24">
            <v>2002286.1558000001</v>
          </cell>
          <cell r="N24">
            <v>2104402.7497458002</v>
          </cell>
          <cell r="O24">
            <v>6075791</v>
          </cell>
          <cell r="P24">
            <v>1995897</v>
          </cell>
          <cell r="Q24">
            <v>2271729.9654000001</v>
          </cell>
          <cell r="R24">
            <v>2387588.1936353999</v>
          </cell>
          <cell r="S24">
            <v>7159833</v>
          </cell>
          <cell r="T24">
            <v>2352005</v>
          </cell>
          <cell r="U24">
            <v>2677052.091</v>
          </cell>
          <cell r="V24">
            <v>2813581.747641</v>
          </cell>
          <cell r="W24">
            <v>7080208</v>
          </cell>
          <cell r="X24">
            <v>2325848</v>
          </cell>
          <cell r="Y24">
            <v>2647280.1935999999</v>
          </cell>
          <cell r="Z24">
            <v>2782291.4834735999</v>
          </cell>
          <cell r="AA24">
            <v>7138542</v>
          </cell>
          <cell r="AB24">
            <v>2345011</v>
          </cell>
          <cell r="AC24">
            <v>2669091.5202000001</v>
          </cell>
          <cell r="AD24">
            <v>2805215.1877302001</v>
          </cell>
          <cell r="AE24">
            <v>6044159</v>
          </cell>
          <cell r="AF24">
            <v>1985506</v>
          </cell>
          <cell r="AG24">
            <v>2259902.9292000001</v>
          </cell>
          <cell r="AH24">
            <v>2375157.9785891999</v>
          </cell>
          <cell r="AI24">
            <v>5925629</v>
          </cell>
          <cell r="AJ24">
            <v>1946569</v>
          </cell>
          <cell r="AK24">
            <v>2215584.8358</v>
          </cell>
          <cell r="AL24">
            <v>2328579.6624258002</v>
          </cell>
          <cell r="AM24">
            <v>7569154</v>
          </cell>
          <cell r="AN24">
            <v>2486467</v>
          </cell>
          <cell r="AO24">
            <v>2830096.7393999998</v>
          </cell>
          <cell r="AP24">
            <v>2974431.6731093996</v>
          </cell>
          <cell r="AQ24">
            <v>8117412</v>
          </cell>
          <cell r="AR24">
            <v>2666569</v>
          </cell>
          <cell r="AS24">
            <v>3035088.8358</v>
          </cell>
          <cell r="AT24">
            <v>3189878.3664258001</v>
          </cell>
          <cell r="AU24">
            <v>6014127</v>
          </cell>
          <cell r="AV24">
            <v>1975640</v>
          </cell>
          <cell r="AW24">
            <v>2248673.4479999999</v>
          </cell>
          <cell r="AX24">
            <v>2363355.793848</v>
          </cell>
          <cell r="AY24">
            <v>13258218</v>
          </cell>
          <cell r="AZ24">
            <v>4355324</v>
          </cell>
          <cell r="BA24">
            <v>4957229.7768000001</v>
          </cell>
          <cell r="BB24">
            <v>5210048.4954168005</v>
          </cell>
          <cell r="BC24">
            <v>12540791</v>
          </cell>
          <cell r="BD24">
            <v>4119649</v>
          </cell>
          <cell r="BE24">
            <v>4688984.4918</v>
          </cell>
          <cell r="BF24">
            <v>4928122.7008817997</v>
          </cell>
          <cell r="BG24">
            <v>15079385</v>
          </cell>
          <cell r="BH24">
            <v>4953577</v>
          </cell>
          <cell r="BI24">
            <v>5638161.3414000003</v>
          </cell>
          <cell r="BJ24">
            <v>5925707.5698114</v>
          </cell>
          <cell r="BK24">
            <v>16301120</v>
          </cell>
          <cell r="BL24">
            <v>5354917</v>
          </cell>
          <cell r="BM24">
            <v>6094966.5294000003</v>
          </cell>
          <cell r="BN24">
            <v>6405809.8223994002</v>
          </cell>
          <cell r="BO24">
            <v>16015051</v>
          </cell>
          <cell r="BP24">
            <v>5260944</v>
          </cell>
          <cell r="BQ24">
            <v>5988006.4607999995</v>
          </cell>
          <cell r="BR24">
            <v>6293394.7903007995</v>
          </cell>
          <cell r="BS24">
            <v>17053054</v>
          </cell>
          <cell r="BT24">
            <v>5601928</v>
          </cell>
          <cell r="BU24">
            <v>6376114.4495999999</v>
          </cell>
          <cell r="BV24">
            <v>6701296.2865295997</v>
          </cell>
          <cell r="BW24">
            <v>12564304</v>
          </cell>
          <cell r="BX24">
            <v>4127373</v>
          </cell>
          <cell r="BY24">
            <v>4697775.9485999998</v>
          </cell>
          <cell r="BZ24">
            <v>4937362.5219786</v>
          </cell>
          <cell r="CA24">
            <v>17812534</v>
          </cell>
          <cell r="CB24">
            <v>5851417</v>
          </cell>
          <cell r="CC24">
            <v>6660082.8294000002</v>
          </cell>
          <cell r="CD24">
            <v>6999747.0536994003</v>
          </cell>
          <cell r="CE24">
            <v>14134851</v>
          </cell>
          <cell r="CF24">
            <v>4643298</v>
          </cell>
          <cell r="CG24">
            <v>5285001.7835999997</v>
          </cell>
          <cell r="CH24">
            <v>5554536.8745635999</v>
          </cell>
          <cell r="CI24">
            <v>12859668</v>
          </cell>
          <cell r="CJ24">
            <v>4224400</v>
          </cell>
          <cell r="CK24">
            <v>4808212.08</v>
          </cell>
          <cell r="CL24">
            <v>5053430.8960800003</v>
          </cell>
          <cell r="CM24">
            <v>17965450</v>
          </cell>
          <cell r="CN24">
            <v>5901650</v>
          </cell>
        </row>
        <row r="25">
          <cell r="B25" t="str">
            <v>AMORTIGUADOR DELANTERO</v>
          </cell>
          <cell r="C25">
            <v>1168245</v>
          </cell>
          <cell r="D25">
            <v>383768</v>
          </cell>
          <cell r="E25">
            <v>436804.73759999999</v>
          </cell>
          <cell r="F25">
            <v>459081.77921760001</v>
          </cell>
          <cell r="G25">
            <v>1212673</v>
          </cell>
          <cell r="H25">
            <v>398363</v>
          </cell>
          <cell r="I25">
            <v>453416.76659999997</v>
          </cell>
          <cell r="J25">
            <v>476541.02169659996</v>
          </cell>
          <cell r="K25">
            <v>1162208</v>
          </cell>
          <cell r="L25">
            <v>381785</v>
          </cell>
          <cell r="M25">
            <v>434547.68699999998</v>
          </cell>
          <cell r="N25">
            <v>456709.619037</v>
          </cell>
          <cell r="O25">
            <v>1320619</v>
          </cell>
          <cell r="P25">
            <v>433823</v>
          </cell>
          <cell r="Q25">
            <v>493777.33860000002</v>
          </cell>
          <cell r="R25">
            <v>518959.9828686</v>
          </cell>
          <cell r="S25">
            <v>1483988</v>
          </cell>
          <cell r="T25">
            <v>487490</v>
          </cell>
          <cell r="U25">
            <v>554861.11800000002</v>
          </cell>
          <cell r="V25">
            <v>583159.03501800005</v>
          </cell>
          <cell r="W25">
            <v>1267969</v>
          </cell>
          <cell r="X25">
            <v>416527</v>
          </cell>
          <cell r="Y25">
            <v>474091.03139999998</v>
          </cell>
          <cell r="Z25">
            <v>498269.67400139995</v>
          </cell>
          <cell r="AA25">
            <v>1283425</v>
          </cell>
          <cell r="AB25">
            <v>421605</v>
          </cell>
          <cell r="AC25">
            <v>479870.81099999999</v>
          </cell>
          <cell r="AD25">
            <v>504344.22236099996</v>
          </cell>
          <cell r="AE25">
            <v>1472069</v>
          </cell>
          <cell r="AF25">
            <v>483574</v>
          </cell>
          <cell r="AG25">
            <v>550403.92680000002</v>
          </cell>
          <cell r="AH25">
            <v>578474.52706680004</v>
          </cell>
          <cell r="AI25">
            <v>1317348</v>
          </cell>
          <cell r="AJ25">
            <v>432748</v>
          </cell>
          <cell r="AK25">
            <v>492553.77360000001</v>
          </cell>
          <cell r="AL25">
            <v>517674.0160536</v>
          </cell>
          <cell r="AM25">
            <v>1046106</v>
          </cell>
          <cell r="AN25">
            <v>343645</v>
          </cell>
          <cell r="AO25">
            <v>391136.739</v>
          </cell>
          <cell r="AP25">
            <v>411084.71268900001</v>
          </cell>
          <cell r="AQ25">
            <v>1326110</v>
          </cell>
          <cell r="AR25">
            <v>435627</v>
          </cell>
          <cell r="AS25">
            <v>495830.65139999997</v>
          </cell>
          <cell r="AT25">
            <v>521118.01462139998</v>
          </cell>
          <cell r="AU25">
            <v>1296324</v>
          </cell>
          <cell r="AV25">
            <v>425842</v>
          </cell>
          <cell r="AW25">
            <v>484693.36440000002</v>
          </cell>
          <cell r="AX25">
            <v>509412.72598440002</v>
          </cell>
          <cell r="AY25">
            <v>1302006</v>
          </cell>
          <cell r="AZ25">
            <v>427708</v>
          </cell>
          <cell r="BA25">
            <v>486817.24560000002</v>
          </cell>
          <cell r="BB25">
            <v>511644.92512560001</v>
          </cell>
          <cell r="BC25">
            <v>1382061</v>
          </cell>
          <cell r="BD25">
            <v>454007</v>
          </cell>
          <cell r="BE25">
            <v>516750.76740000001</v>
          </cell>
          <cell r="BF25">
            <v>543105.0565374</v>
          </cell>
          <cell r="BG25">
            <v>1375890</v>
          </cell>
          <cell r="BH25">
            <v>451979</v>
          </cell>
          <cell r="BI25">
            <v>514442.49780000001</v>
          </cell>
          <cell r="BJ25">
            <v>540679.06518779998</v>
          </cell>
          <cell r="BK25">
            <v>1432795</v>
          </cell>
          <cell r="BL25">
            <v>470673</v>
          </cell>
          <cell r="BM25">
            <v>535720.00859999994</v>
          </cell>
          <cell r="BN25">
            <v>563041.72903859988</v>
          </cell>
          <cell r="BO25">
            <v>1453036</v>
          </cell>
          <cell r="BP25">
            <v>477322</v>
          </cell>
          <cell r="BQ25">
            <v>543287.90040000004</v>
          </cell>
          <cell r="BR25">
            <v>570995.5833204001</v>
          </cell>
          <cell r="BS25">
            <v>1521540</v>
          </cell>
          <cell r="BT25">
            <v>499825</v>
          </cell>
          <cell r="BU25">
            <v>568900.81499999994</v>
          </cell>
          <cell r="BV25">
            <v>597914.75656499993</v>
          </cell>
          <cell r="BW25">
            <v>1304962</v>
          </cell>
          <cell r="BX25">
            <v>428680</v>
          </cell>
          <cell r="BY25">
            <v>487923.576</v>
          </cell>
          <cell r="BZ25">
            <v>512807.67837600003</v>
          </cell>
          <cell r="CA25">
            <v>1574105</v>
          </cell>
          <cell r="CB25">
            <v>517093</v>
          </cell>
          <cell r="CC25">
            <v>588555.25260000001</v>
          </cell>
          <cell r="CD25">
            <v>618571.57048260001</v>
          </cell>
          <cell r="CE25">
            <v>1441866</v>
          </cell>
          <cell r="CF25">
            <v>473652</v>
          </cell>
          <cell r="CG25">
            <v>539110.70640000002</v>
          </cell>
          <cell r="CH25">
            <v>566605.35242640006</v>
          </cell>
          <cell r="CI25">
            <v>1486360</v>
          </cell>
          <cell r="CJ25">
            <v>488269</v>
          </cell>
          <cell r="CK25">
            <v>555747.77579999994</v>
          </cell>
          <cell r="CL25">
            <v>584090.91236579989</v>
          </cell>
          <cell r="CM25">
            <v>1598785</v>
          </cell>
          <cell r="CN25">
            <v>525200</v>
          </cell>
        </row>
        <row r="26">
          <cell r="B26" t="str">
            <v>AMORTIGUADOR TRASERO</v>
          </cell>
          <cell r="C26">
            <v>1173378</v>
          </cell>
          <cell r="D26">
            <v>385454</v>
          </cell>
          <cell r="E26">
            <v>438723.74280000001</v>
          </cell>
          <cell r="F26">
            <v>461098.65368280001</v>
          </cell>
          <cell r="G26">
            <v>1208227</v>
          </cell>
          <cell r="H26">
            <v>396902</v>
          </cell>
          <cell r="I26">
            <v>451753.85639999999</v>
          </cell>
          <cell r="J26">
            <v>474793.30307640001</v>
          </cell>
          <cell r="K26">
            <v>1167403</v>
          </cell>
          <cell r="L26">
            <v>383491</v>
          </cell>
          <cell r="M26">
            <v>436489.45620000002</v>
          </cell>
          <cell r="N26">
            <v>458750.4184662</v>
          </cell>
          <cell r="O26">
            <v>1308418</v>
          </cell>
          <cell r="P26">
            <v>429815</v>
          </cell>
          <cell r="Q26">
            <v>489215.43300000002</v>
          </cell>
          <cell r="R26">
            <v>514165.42008300003</v>
          </cell>
          <cell r="S26">
            <v>1373155</v>
          </cell>
          <cell r="T26">
            <v>451081</v>
          </cell>
          <cell r="U26">
            <v>513420.39419999998</v>
          </cell>
          <cell r="V26">
            <v>539604.83430420002</v>
          </cell>
          <cell r="W26">
            <v>1322383</v>
          </cell>
          <cell r="X26">
            <v>434402</v>
          </cell>
          <cell r="Y26">
            <v>494436.35639999999</v>
          </cell>
          <cell r="Z26">
            <v>519652.61057640001</v>
          </cell>
          <cell r="AA26">
            <v>1184377</v>
          </cell>
          <cell r="AB26">
            <v>389067</v>
          </cell>
          <cell r="AC26">
            <v>442836.05940000003</v>
          </cell>
          <cell r="AD26">
            <v>465420.69842940004</v>
          </cell>
          <cell r="AE26">
            <v>1468942</v>
          </cell>
          <cell r="AF26">
            <v>482547</v>
          </cell>
          <cell r="AG26">
            <v>549234.99540000001</v>
          </cell>
          <cell r="AH26">
            <v>577245.98016539996</v>
          </cell>
          <cell r="AI26">
            <v>1307522</v>
          </cell>
          <cell r="AJ26">
            <v>429520</v>
          </cell>
          <cell r="AK26">
            <v>488879.66399999999</v>
          </cell>
          <cell r="AL26">
            <v>513812.52686400001</v>
          </cell>
          <cell r="AM26">
            <v>1162546</v>
          </cell>
          <cell r="AN26">
            <v>381896</v>
          </cell>
          <cell r="AO26">
            <v>434674.02720000001</v>
          </cell>
          <cell r="AP26">
            <v>456842.40258719999</v>
          </cell>
          <cell r="AQ26">
            <v>1307919</v>
          </cell>
          <cell r="AR26">
            <v>429651</v>
          </cell>
          <cell r="AS26">
            <v>489028.76819999999</v>
          </cell>
          <cell r="AT26">
            <v>513969.23537820001</v>
          </cell>
          <cell r="AU26">
            <v>1307522</v>
          </cell>
          <cell r="AV26">
            <v>429520</v>
          </cell>
          <cell r="AW26">
            <v>488879.66399999999</v>
          </cell>
          <cell r="AX26">
            <v>513812.52686400001</v>
          </cell>
          <cell r="AY26">
            <v>1353869</v>
          </cell>
          <cell r="AZ26">
            <v>444745</v>
          </cell>
          <cell r="BA26">
            <v>506208.75900000002</v>
          </cell>
          <cell r="BB26">
            <v>532025.40570900007</v>
          </cell>
          <cell r="BC26">
            <v>1426205</v>
          </cell>
          <cell r="BD26">
            <v>468508</v>
          </cell>
          <cell r="BE26">
            <v>533255.80559999996</v>
          </cell>
          <cell r="BF26">
            <v>560451.85168560001</v>
          </cell>
          <cell r="BG26">
            <v>1221835</v>
          </cell>
          <cell r="BH26">
            <v>401372</v>
          </cell>
          <cell r="BI26">
            <v>456841.61040000001</v>
          </cell>
          <cell r="BJ26">
            <v>480140.53253040003</v>
          </cell>
          <cell r="BK26">
            <v>1300213</v>
          </cell>
          <cell r="BL26">
            <v>427119</v>
          </cell>
          <cell r="BM26">
            <v>486146.84580000001</v>
          </cell>
          <cell r="BN26">
            <v>510940.3349358</v>
          </cell>
          <cell r="BO26">
            <v>1403814</v>
          </cell>
          <cell r="BP26">
            <v>461152</v>
          </cell>
          <cell r="BQ26">
            <v>524883.20640000002</v>
          </cell>
          <cell r="BR26">
            <v>551652.24992640002</v>
          </cell>
          <cell r="BS26">
            <v>1404218</v>
          </cell>
          <cell r="BT26">
            <v>461285</v>
          </cell>
          <cell r="BU26">
            <v>525034.58699999994</v>
          </cell>
          <cell r="BV26">
            <v>551811.35093699989</v>
          </cell>
          <cell r="BW26">
            <v>1282366</v>
          </cell>
          <cell r="BX26">
            <v>421257</v>
          </cell>
          <cell r="BY26">
            <v>479474.71739999996</v>
          </cell>
          <cell r="BZ26">
            <v>503927.92798739998</v>
          </cell>
          <cell r="CA26">
            <v>1510628</v>
          </cell>
          <cell r="CB26">
            <v>496241</v>
          </cell>
          <cell r="CC26">
            <v>564821.50619999995</v>
          </cell>
          <cell r="CD26">
            <v>593627.40301619994</v>
          </cell>
          <cell r="CE26">
            <v>1438567</v>
          </cell>
          <cell r="CF26">
            <v>472569</v>
          </cell>
          <cell r="CG26">
            <v>537878.03579999995</v>
          </cell>
          <cell r="CH26">
            <v>565309.81562579994</v>
          </cell>
          <cell r="CI26">
            <v>1473509</v>
          </cell>
          <cell r="CJ26">
            <v>484047</v>
          </cell>
          <cell r="CK26">
            <v>550942.29539999994</v>
          </cell>
          <cell r="CL26">
            <v>579040.35246539989</v>
          </cell>
          <cell r="CM26">
            <v>1477137</v>
          </cell>
          <cell r="CN26">
            <v>485239</v>
          </cell>
        </row>
        <row r="27">
          <cell r="B27" t="str">
            <v>ANILLOS DE MOTOR</v>
          </cell>
          <cell r="C27">
            <v>415637</v>
          </cell>
          <cell r="D27">
            <v>136536</v>
          </cell>
          <cell r="E27">
            <v>155405.2752</v>
          </cell>
          <cell r="F27">
            <v>163330.9442352</v>
          </cell>
          <cell r="G27">
            <v>451091</v>
          </cell>
          <cell r="H27">
            <v>148183</v>
          </cell>
          <cell r="I27">
            <v>168661.89059999998</v>
          </cell>
          <cell r="J27">
            <v>177263.64702059998</v>
          </cell>
          <cell r="K27">
            <v>596502</v>
          </cell>
          <cell r="L27">
            <v>195950</v>
          </cell>
          <cell r="M27">
            <v>223030.29</v>
          </cell>
          <cell r="N27">
            <v>234404.83478999999</v>
          </cell>
          <cell r="O27">
            <v>648033</v>
          </cell>
          <cell r="P27">
            <v>212878</v>
          </cell>
          <cell r="Q27">
            <v>242297.7396</v>
          </cell>
          <cell r="R27">
            <v>254654.92431959999</v>
          </cell>
          <cell r="S27">
            <v>645282</v>
          </cell>
          <cell r="T27">
            <v>211975</v>
          </cell>
          <cell r="U27">
            <v>241269.94500000001</v>
          </cell>
          <cell r="V27">
            <v>253574.712195</v>
          </cell>
          <cell r="W27">
            <v>2908414</v>
          </cell>
          <cell r="X27">
            <v>955413</v>
          </cell>
          <cell r="Y27">
            <v>1087451.0766</v>
          </cell>
          <cell r="Z27">
            <v>1142911.0815066001</v>
          </cell>
          <cell r="AA27">
            <v>2632525</v>
          </cell>
          <cell r="AB27">
            <v>864784</v>
          </cell>
          <cell r="AC27">
            <v>984297.14879999997</v>
          </cell>
          <cell r="AD27">
            <v>1034496.3033888</v>
          </cell>
          <cell r="AE27">
            <v>724895</v>
          </cell>
          <cell r="AF27">
            <v>238128</v>
          </cell>
          <cell r="AG27">
            <v>271037.28960000002</v>
          </cell>
          <cell r="AH27">
            <v>284860.19136960001</v>
          </cell>
          <cell r="AI27">
            <v>668091</v>
          </cell>
          <cell r="AJ27">
            <v>219467</v>
          </cell>
          <cell r="AK27">
            <v>249797.3394</v>
          </cell>
          <cell r="AL27">
            <v>262537.00370940001</v>
          </cell>
          <cell r="AM27">
            <v>403606</v>
          </cell>
          <cell r="AN27">
            <v>132584</v>
          </cell>
          <cell r="AO27">
            <v>150907.10879999999</v>
          </cell>
          <cell r="AP27">
            <v>158603.37134879999</v>
          </cell>
          <cell r="AQ27">
            <v>621969</v>
          </cell>
          <cell r="AR27">
            <v>204316</v>
          </cell>
          <cell r="AS27">
            <v>232552.4712</v>
          </cell>
          <cell r="AT27">
            <v>244412.64723120001</v>
          </cell>
          <cell r="AU27">
            <v>655550</v>
          </cell>
          <cell r="AV27">
            <v>215348</v>
          </cell>
          <cell r="AW27">
            <v>245109.09359999999</v>
          </cell>
          <cell r="AX27">
            <v>257609.6573736</v>
          </cell>
          <cell r="AY27">
            <v>739264</v>
          </cell>
          <cell r="AZ27">
            <v>242848</v>
          </cell>
          <cell r="BA27">
            <v>276409.59360000002</v>
          </cell>
          <cell r="BB27">
            <v>290506.48287360003</v>
          </cell>
          <cell r="BC27">
            <v>936709</v>
          </cell>
          <cell r="BD27">
            <v>307708</v>
          </cell>
          <cell r="BE27">
            <v>350233.24560000002</v>
          </cell>
          <cell r="BF27">
            <v>368095.14112560003</v>
          </cell>
          <cell r="BG27">
            <v>2583260</v>
          </cell>
          <cell r="BH27">
            <v>848600</v>
          </cell>
          <cell r="BI27">
            <v>965876.52</v>
          </cell>
          <cell r="BJ27">
            <v>1015136.2225200001</v>
          </cell>
          <cell r="BK27">
            <v>2764706</v>
          </cell>
          <cell r="BL27">
            <v>908205</v>
          </cell>
          <cell r="BM27">
            <v>1033718.931</v>
          </cell>
          <cell r="BN27">
            <v>1086438.5964810001</v>
          </cell>
          <cell r="BO27">
            <v>2776504</v>
          </cell>
          <cell r="BP27">
            <v>912081</v>
          </cell>
          <cell r="BQ27">
            <v>1038130.5941999999</v>
          </cell>
          <cell r="BR27">
            <v>1091075.2545041998</v>
          </cell>
          <cell r="BS27">
            <v>2664430</v>
          </cell>
          <cell r="BT27">
            <v>875265</v>
          </cell>
          <cell r="BU27">
            <v>996226.62300000002</v>
          </cell>
          <cell r="BV27">
            <v>1047034.180773</v>
          </cell>
          <cell r="BW27">
            <v>1143991</v>
          </cell>
          <cell r="BX27">
            <v>375801</v>
          </cell>
          <cell r="BY27">
            <v>427736.69819999998</v>
          </cell>
          <cell r="BZ27">
            <v>449551.26980819996</v>
          </cell>
          <cell r="CA27">
            <v>2615242</v>
          </cell>
          <cell r="CB27">
            <v>859106</v>
          </cell>
          <cell r="CC27">
            <v>977834.44920000003</v>
          </cell>
          <cell r="CD27">
            <v>1027704.0061092001</v>
          </cell>
          <cell r="CE27">
            <v>754412</v>
          </cell>
          <cell r="CF27">
            <v>247824</v>
          </cell>
          <cell r="CG27">
            <v>282073.27679999999</v>
          </cell>
          <cell r="CH27">
            <v>296459.01391679997</v>
          </cell>
          <cell r="CI27">
            <v>978401</v>
          </cell>
          <cell r="CJ27">
            <v>321404</v>
          </cell>
          <cell r="CK27">
            <v>365822.03279999999</v>
          </cell>
          <cell r="CL27">
            <v>384478.9564728</v>
          </cell>
          <cell r="CM27">
            <v>2924585</v>
          </cell>
          <cell r="CN27">
            <v>960726</v>
          </cell>
        </row>
        <row r="28">
          <cell r="B28" t="str">
            <v>ARANDELA TAPON CAJA</v>
          </cell>
          <cell r="C28">
            <v>33678</v>
          </cell>
          <cell r="D28">
            <v>11063</v>
          </cell>
          <cell r="E28">
            <v>12591.9066</v>
          </cell>
          <cell r="F28">
            <v>13234.093836600001</v>
          </cell>
          <cell r="G28">
            <v>37074</v>
          </cell>
          <cell r="H28">
            <v>12178</v>
          </cell>
          <cell r="I28">
            <v>13860.999599999999</v>
          </cell>
          <cell r="J28">
            <v>14567.910579599999</v>
          </cell>
          <cell r="K28">
            <v>34644</v>
          </cell>
          <cell r="L28">
            <v>11380</v>
          </cell>
          <cell r="M28">
            <v>12952.716</v>
          </cell>
          <cell r="N28">
            <v>13613.304516</v>
          </cell>
          <cell r="O28">
            <v>37604</v>
          </cell>
          <cell r="P28">
            <v>12352</v>
          </cell>
          <cell r="Q28">
            <v>14059.046399999999</v>
          </cell>
          <cell r="R28">
            <v>14776.057766399999</v>
          </cell>
          <cell r="S28">
            <v>39618</v>
          </cell>
          <cell r="T28">
            <v>13014</v>
          </cell>
          <cell r="U28">
            <v>14812.534799999999</v>
          </cell>
          <cell r="V28">
            <v>15567.974074799999</v>
          </cell>
          <cell r="W28">
            <v>42926</v>
          </cell>
          <cell r="X28">
            <v>14101</v>
          </cell>
          <cell r="Y28">
            <v>16049.7582</v>
          </cell>
          <cell r="Z28">
            <v>16868.295868199999</v>
          </cell>
          <cell r="AA28">
            <v>42377</v>
          </cell>
          <cell r="AB28">
            <v>13920</v>
          </cell>
          <cell r="AC28">
            <v>15843.744000000001</v>
          </cell>
          <cell r="AD28">
            <v>16651.774944000001</v>
          </cell>
          <cell r="AE28">
            <v>40539</v>
          </cell>
          <cell r="AF28">
            <v>13317</v>
          </cell>
          <cell r="AG28">
            <v>15157.4094</v>
          </cell>
          <cell r="AH28">
            <v>15930.437279400001</v>
          </cell>
          <cell r="AI28">
            <v>37670</v>
          </cell>
          <cell r="AJ28">
            <v>12374</v>
          </cell>
          <cell r="AK28">
            <v>14084.086799999999</v>
          </cell>
          <cell r="AL28">
            <v>14802.375226799999</v>
          </cell>
          <cell r="AM28">
            <v>35919</v>
          </cell>
          <cell r="AN28">
            <v>11799</v>
          </cell>
          <cell r="AO28">
            <v>13429.621800000001</v>
          </cell>
          <cell r="AP28">
            <v>14114.5325118</v>
          </cell>
          <cell r="AQ28">
            <v>40102</v>
          </cell>
          <cell r="AR28">
            <v>13173</v>
          </cell>
          <cell r="AS28">
            <v>14993.508599999999</v>
          </cell>
          <cell r="AT28">
            <v>15758.177538599999</v>
          </cell>
          <cell r="AU28">
            <v>38028</v>
          </cell>
          <cell r="AV28">
            <v>12492</v>
          </cell>
          <cell r="AW28">
            <v>14218.394399999999</v>
          </cell>
          <cell r="AX28">
            <v>14943.5325144</v>
          </cell>
          <cell r="AY28">
            <v>40781</v>
          </cell>
          <cell r="AZ28">
            <v>13396</v>
          </cell>
          <cell r="BA28">
            <v>15247.3272</v>
          </cell>
          <cell r="BB28">
            <v>16024.9408872</v>
          </cell>
          <cell r="BC28">
            <v>42313</v>
          </cell>
          <cell r="BD28">
            <v>13899</v>
          </cell>
          <cell r="BE28">
            <v>15819.8418</v>
          </cell>
          <cell r="BF28">
            <v>16626.653731800001</v>
          </cell>
          <cell r="BG28">
            <v>41200</v>
          </cell>
          <cell r="BH28">
            <v>13534</v>
          </cell>
          <cell r="BI28">
            <v>15404.398799999999</v>
          </cell>
          <cell r="BJ28">
            <v>16190.023138799999</v>
          </cell>
          <cell r="BK28">
            <v>44364</v>
          </cell>
          <cell r="BL28">
            <v>14573</v>
          </cell>
          <cell r="BM28">
            <v>16586.988600000001</v>
          </cell>
          <cell r="BN28">
            <v>17432.925018599999</v>
          </cell>
          <cell r="BO28">
            <v>44883</v>
          </cell>
          <cell r="BP28">
            <v>14744</v>
          </cell>
          <cell r="BQ28">
            <v>16781.620800000001</v>
          </cell>
          <cell r="BR28">
            <v>17637.483460800002</v>
          </cell>
          <cell r="BS28">
            <v>49350</v>
          </cell>
          <cell r="BT28">
            <v>16211</v>
          </cell>
          <cell r="BU28">
            <v>18451.360199999999</v>
          </cell>
          <cell r="BV28">
            <v>19392.379570199999</v>
          </cell>
          <cell r="BW28">
            <v>40978</v>
          </cell>
          <cell r="BX28">
            <v>13461</v>
          </cell>
          <cell r="BY28">
            <v>15321.3102</v>
          </cell>
          <cell r="BZ28">
            <v>16102.697020199999</v>
          </cell>
          <cell r="CA28">
            <v>49288</v>
          </cell>
          <cell r="CB28">
            <v>16191</v>
          </cell>
          <cell r="CC28">
            <v>18428.5962</v>
          </cell>
          <cell r="CD28">
            <v>19368.454606200001</v>
          </cell>
          <cell r="CE28">
            <v>45838</v>
          </cell>
          <cell r="CF28">
            <v>15057</v>
          </cell>
          <cell r="CG28">
            <v>17137.877400000001</v>
          </cell>
          <cell r="CH28">
            <v>18011.909147400002</v>
          </cell>
          <cell r="CI28">
            <v>43274</v>
          </cell>
          <cell r="CJ28">
            <v>14215</v>
          </cell>
          <cell r="CK28">
            <v>16179.512999999999</v>
          </cell>
          <cell r="CL28">
            <v>17004.668162999998</v>
          </cell>
          <cell r="CM28">
            <v>54176</v>
          </cell>
          <cell r="CN28">
            <v>17796</v>
          </cell>
        </row>
        <row r="29">
          <cell r="B29" t="str">
            <v>ARANDELA TAPON CARTER</v>
          </cell>
          <cell r="C29">
            <v>31077</v>
          </cell>
          <cell r="D29">
            <v>10208</v>
          </cell>
          <cell r="E29">
            <v>11618.7456</v>
          </cell>
          <cell r="F29">
            <v>12211.301625600001</v>
          </cell>
          <cell r="G29">
            <v>34265</v>
          </cell>
          <cell r="H29">
            <v>11256</v>
          </cell>
          <cell r="I29">
            <v>12811.5792</v>
          </cell>
          <cell r="J29">
            <v>13464.9697392</v>
          </cell>
          <cell r="K29">
            <v>35904</v>
          </cell>
          <cell r="L29">
            <v>11794</v>
          </cell>
          <cell r="M29">
            <v>13423.9308</v>
          </cell>
          <cell r="N29">
            <v>14108.551270800001</v>
          </cell>
          <cell r="O29">
            <v>41913</v>
          </cell>
          <cell r="P29">
            <v>13768</v>
          </cell>
          <cell r="Q29">
            <v>15670.7376</v>
          </cell>
          <cell r="R29">
            <v>16469.945217600001</v>
          </cell>
          <cell r="S29">
            <v>36914</v>
          </cell>
          <cell r="T29">
            <v>12126</v>
          </cell>
          <cell r="U29">
            <v>13801.813200000001</v>
          </cell>
          <cell r="V29">
            <v>14505.7056732</v>
          </cell>
          <cell r="W29">
            <v>39495</v>
          </cell>
          <cell r="X29">
            <v>12974</v>
          </cell>
          <cell r="Y29">
            <v>14767.006799999999</v>
          </cell>
          <cell r="Z29">
            <v>15520.124146799999</v>
          </cell>
          <cell r="AA29">
            <v>43075</v>
          </cell>
          <cell r="AB29">
            <v>14150</v>
          </cell>
          <cell r="AC29">
            <v>16105.529999999999</v>
          </cell>
          <cell r="AD29">
            <v>16926.91203</v>
          </cell>
          <cell r="AE29">
            <v>41575</v>
          </cell>
          <cell r="AF29">
            <v>13657</v>
          </cell>
          <cell r="AG29">
            <v>15544.3974</v>
          </cell>
          <cell r="AH29">
            <v>16337.1616674</v>
          </cell>
          <cell r="AI29">
            <v>40705</v>
          </cell>
          <cell r="AJ29">
            <v>13371</v>
          </cell>
          <cell r="AK29">
            <v>15218.8722</v>
          </cell>
          <cell r="AL29">
            <v>15995.034682199999</v>
          </cell>
          <cell r="AM29">
            <v>36156</v>
          </cell>
          <cell r="AN29">
            <v>11877</v>
          </cell>
          <cell r="AO29">
            <v>13518.401400000001</v>
          </cell>
          <cell r="AP29">
            <v>14207.839871400001</v>
          </cell>
          <cell r="AQ29">
            <v>37928</v>
          </cell>
          <cell r="AR29">
            <v>12459</v>
          </cell>
          <cell r="AS29">
            <v>14180.8338</v>
          </cell>
          <cell r="AT29">
            <v>14904.0563238</v>
          </cell>
          <cell r="AU29">
            <v>41235</v>
          </cell>
          <cell r="AV29">
            <v>13545</v>
          </cell>
          <cell r="AW29">
            <v>15416.919</v>
          </cell>
          <cell r="AX29">
            <v>16203.181869</v>
          </cell>
          <cell r="AY29">
            <v>37924</v>
          </cell>
          <cell r="AZ29">
            <v>12458</v>
          </cell>
          <cell r="BA29">
            <v>14179.695599999999</v>
          </cell>
          <cell r="BB29">
            <v>14902.8600756</v>
          </cell>
          <cell r="BC29">
            <v>40817</v>
          </cell>
          <cell r="BD29">
            <v>13408</v>
          </cell>
          <cell r="BE29">
            <v>15260.9856</v>
          </cell>
          <cell r="BF29">
            <v>16039.295865599999</v>
          </cell>
          <cell r="BG29">
            <v>39257</v>
          </cell>
          <cell r="BH29">
            <v>12895</v>
          </cell>
          <cell r="BI29">
            <v>14677.089</v>
          </cell>
          <cell r="BJ29">
            <v>15425.620539</v>
          </cell>
          <cell r="BK29">
            <v>40886</v>
          </cell>
          <cell r="BL29">
            <v>13431</v>
          </cell>
          <cell r="BM29">
            <v>15287.164199999999</v>
          </cell>
          <cell r="BN29">
            <v>16066.809574199999</v>
          </cell>
          <cell r="BO29">
            <v>41176</v>
          </cell>
          <cell r="BP29">
            <v>13526</v>
          </cell>
          <cell r="BQ29">
            <v>15395.2932</v>
          </cell>
          <cell r="BR29">
            <v>16180.4531532</v>
          </cell>
          <cell r="BS29">
            <v>46954</v>
          </cell>
          <cell r="BT29">
            <v>15424</v>
          </cell>
          <cell r="BU29">
            <v>17555.596799999999</v>
          </cell>
          <cell r="BV29">
            <v>18450.932236799999</v>
          </cell>
          <cell r="BW29">
            <v>37806</v>
          </cell>
          <cell r="BX29">
            <v>12419</v>
          </cell>
          <cell r="BY29">
            <v>14135.3058</v>
          </cell>
          <cell r="BZ29">
            <v>14856.2063958</v>
          </cell>
          <cell r="CA29">
            <v>46351</v>
          </cell>
          <cell r="CB29">
            <v>15226</v>
          </cell>
          <cell r="CC29">
            <v>17330.233199999999</v>
          </cell>
          <cell r="CD29">
            <v>18214.075093199997</v>
          </cell>
          <cell r="CE29">
            <v>44198</v>
          </cell>
          <cell r="CF29">
            <v>14519</v>
          </cell>
          <cell r="CG29">
            <v>16525.525799999999</v>
          </cell>
          <cell r="CH29">
            <v>17368.327615800001</v>
          </cell>
          <cell r="CI29">
            <v>40958</v>
          </cell>
          <cell r="CJ29">
            <v>13454</v>
          </cell>
          <cell r="CK29">
            <v>15313.3428</v>
          </cell>
          <cell r="CL29">
            <v>16094.3232828</v>
          </cell>
          <cell r="CM29">
            <v>48297</v>
          </cell>
          <cell r="CN29">
            <v>15865</v>
          </cell>
        </row>
        <row r="30">
          <cell r="B30" t="str">
            <v>ARANDELA TAPON DIFERENCIAL</v>
          </cell>
          <cell r="C30">
            <v>32586</v>
          </cell>
          <cell r="D30">
            <v>10704</v>
          </cell>
          <cell r="E30">
            <v>12183.292799999999</v>
          </cell>
          <cell r="F30">
            <v>12804.640732799999</v>
          </cell>
          <cell r="G30">
            <v>33277</v>
          </cell>
          <cell r="H30">
            <v>10931</v>
          </cell>
          <cell r="I30">
            <v>12441.664199999999</v>
          </cell>
          <cell r="J30">
            <v>13076.1890742</v>
          </cell>
          <cell r="K30">
            <v>36656</v>
          </cell>
          <cell r="L30">
            <v>12041</v>
          </cell>
          <cell r="M30">
            <v>13705.066199999999</v>
          </cell>
          <cell r="N30">
            <v>14404.0245762</v>
          </cell>
          <cell r="O30">
            <v>43505</v>
          </cell>
          <cell r="P30">
            <v>14291</v>
          </cell>
          <cell r="Q30">
            <v>16266.0162</v>
          </cell>
          <cell r="R30">
            <v>17095.583026200002</v>
          </cell>
          <cell r="S30">
            <v>36813</v>
          </cell>
          <cell r="T30">
            <v>12093</v>
          </cell>
          <cell r="U30">
            <v>13764.2526</v>
          </cell>
          <cell r="V30">
            <v>14466.2294826</v>
          </cell>
          <cell r="W30">
            <v>40568</v>
          </cell>
          <cell r="X30">
            <v>13326</v>
          </cell>
          <cell r="Y30">
            <v>15167.653200000001</v>
          </cell>
          <cell r="Z30">
            <v>15941.2035132</v>
          </cell>
          <cell r="AA30">
            <v>44198</v>
          </cell>
          <cell r="AB30">
            <v>14519</v>
          </cell>
          <cell r="AC30">
            <v>16525.525799999999</v>
          </cell>
          <cell r="AD30">
            <v>17368.327615800001</v>
          </cell>
          <cell r="AE30">
            <v>42140</v>
          </cell>
          <cell r="AF30">
            <v>13842</v>
          </cell>
          <cell r="AG30">
            <v>15754.964400000001</v>
          </cell>
          <cell r="AH30">
            <v>16558.467584400001</v>
          </cell>
          <cell r="AI30">
            <v>41537</v>
          </cell>
          <cell r="AJ30">
            <v>13644</v>
          </cell>
          <cell r="AK30">
            <v>15529.6008</v>
          </cell>
          <cell r="AL30">
            <v>16321.610440799999</v>
          </cell>
          <cell r="AM30">
            <v>35616</v>
          </cell>
          <cell r="AN30">
            <v>11699</v>
          </cell>
          <cell r="AO30">
            <v>13315.801799999999</v>
          </cell>
          <cell r="AP30">
            <v>13994.907691799999</v>
          </cell>
          <cell r="AQ30">
            <v>36373</v>
          </cell>
          <cell r="AR30">
            <v>11948</v>
          </cell>
          <cell r="AS30">
            <v>13599.213599999999</v>
          </cell>
          <cell r="AT30">
            <v>14292.7734936</v>
          </cell>
          <cell r="AU30">
            <v>42660</v>
          </cell>
          <cell r="AV30">
            <v>14013</v>
          </cell>
          <cell r="AW30">
            <v>15949.596600000001</v>
          </cell>
          <cell r="AX30">
            <v>16763.0260266</v>
          </cell>
          <cell r="AY30">
            <v>39702</v>
          </cell>
          <cell r="AZ30">
            <v>13042</v>
          </cell>
          <cell r="BA30">
            <v>14844.404399999999</v>
          </cell>
          <cell r="BB30">
            <v>15601.469024399999</v>
          </cell>
          <cell r="BC30">
            <v>41844</v>
          </cell>
          <cell r="BD30">
            <v>13745</v>
          </cell>
          <cell r="BE30">
            <v>15644.558999999999</v>
          </cell>
          <cell r="BF30">
            <v>16442.431508999998</v>
          </cell>
          <cell r="BG30">
            <v>40818</v>
          </cell>
          <cell r="BH30">
            <v>13408</v>
          </cell>
          <cell r="BI30">
            <v>15260.9856</v>
          </cell>
          <cell r="BJ30">
            <v>16039.295865599999</v>
          </cell>
          <cell r="BK30">
            <v>42141</v>
          </cell>
          <cell r="BL30">
            <v>13843</v>
          </cell>
          <cell r="BM30">
            <v>15756.1026</v>
          </cell>
          <cell r="BN30">
            <v>16559.663832599999</v>
          </cell>
          <cell r="BO30">
            <v>43892</v>
          </cell>
          <cell r="BP30">
            <v>14418</v>
          </cell>
          <cell r="BQ30">
            <v>16410.567599999998</v>
          </cell>
          <cell r="BR30">
            <v>17247.506547599998</v>
          </cell>
          <cell r="BS30">
            <v>48643</v>
          </cell>
          <cell r="BT30">
            <v>15979</v>
          </cell>
          <cell r="BU30">
            <v>18187.2978</v>
          </cell>
          <cell r="BV30">
            <v>19114.8499878</v>
          </cell>
          <cell r="BW30">
            <v>38342</v>
          </cell>
          <cell r="BX30">
            <v>12595</v>
          </cell>
          <cell r="BY30">
            <v>14335.629000000001</v>
          </cell>
          <cell r="BZ30">
            <v>15066.746079</v>
          </cell>
          <cell r="CA30">
            <v>47362</v>
          </cell>
          <cell r="CB30">
            <v>15558</v>
          </cell>
          <cell r="CC30">
            <v>17708.115600000001</v>
          </cell>
          <cell r="CD30">
            <v>18611.229495600001</v>
          </cell>
          <cell r="CE30">
            <v>44803</v>
          </cell>
          <cell r="CF30">
            <v>14717</v>
          </cell>
          <cell r="CG30">
            <v>16750.8894</v>
          </cell>
          <cell r="CH30">
            <v>17605.184759399999</v>
          </cell>
          <cell r="CI30">
            <v>42789</v>
          </cell>
          <cell r="CJ30">
            <v>14056</v>
          </cell>
          <cell r="CK30">
            <v>15998.539199999999</v>
          </cell>
          <cell r="CL30">
            <v>16814.464699199998</v>
          </cell>
          <cell r="CM30">
            <v>51779</v>
          </cell>
          <cell r="CN30">
            <v>17009</v>
          </cell>
        </row>
        <row r="31">
          <cell r="B31" t="str">
            <v xml:space="preserve">ARANDELAS AJUSTE AXIAL CIGUENAL </v>
          </cell>
          <cell r="C31">
            <v>67036</v>
          </cell>
          <cell r="D31">
            <v>22021</v>
          </cell>
          <cell r="E31">
            <v>25064.302199999998</v>
          </cell>
          <cell r="F31">
            <v>26342.5816122</v>
          </cell>
          <cell r="G31">
            <v>65478</v>
          </cell>
          <cell r="H31">
            <v>21509</v>
          </cell>
          <cell r="I31">
            <v>24481.543799999999</v>
          </cell>
          <cell r="J31">
            <v>25730.1025338</v>
          </cell>
          <cell r="K31">
            <v>71403</v>
          </cell>
          <cell r="L31">
            <v>23455</v>
          </cell>
          <cell r="M31">
            <v>26696.481</v>
          </cell>
          <cell r="N31">
            <v>28058.001530999998</v>
          </cell>
          <cell r="O31">
            <v>79679</v>
          </cell>
          <cell r="P31">
            <v>26174</v>
          </cell>
          <cell r="Q31">
            <v>29791.246800000001</v>
          </cell>
          <cell r="R31">
            <v>31310.600386800001</v>
          </cell>
          <cell r="S31">
            <v>72358</v>
          </cell>
          <cell r="T31">
            <v>23769</v>
          </cell>
          <cell r="U31">
            <v>27053.875800000002</v>
          </cell>
          <cell r="V31">
            <v>28433.623465800003</v>
          </cell>
          <cell r="W31">
            <v>80588</v>
          </cell>
          <cell r="X31">
            <v>26473</v>
          </cell>
          <cell r="Y31">
            <v>30131.568599999999</v>
          </cell>
          <cell r="Z31">
            <v>31668.278598599998</v>
          </cell>
          <cell r="AA31">
            <v>85515</v>
          </cell>
          <cell r="AB31">
            <v>28091</v>
          </cell>
          <cell r="AC31">
            <v>31973.176200000002</v>
          </cell>
          <cell r="AD31">
            <v>33603.808186200004</v>
          </cell>
          <cell r="AE31">
            <v>80020</v>
          </cell>
          <cell r="AF31">
            <v>26286</v>
          </cell>
          <cell r="AG31">
            <v>29918.725200000001</v>
          </cell>
          <cell r="AH31">
            <v>31444.5801852</v>
          </cell>
          <cell r="AI31">
            <v>81486</v>
          </cell>
          <cell r="AJ31">
            <v>26768</v>
          </cell>
          <cell r="AK31">
            <v>30467.337599999999</v>
          </cell>
          <cell r="AL31">
            <v>32021.171817599999</v>
          </cell>
          <cell r="AM31">
            <v>72659</v>
          </cell>
          <cell r="AN31">
            <v>23868</v>
          </cell>
          <cell r="AO31">
            <v>27166.5576</v>
          </cell>
          <cell r="AP31">
            <v>28552.052037599999</v>
          </cell>
          <cell r="AQ31">
            <v>75944</v>
          </cell>
          <cell r="AR31">
            <v>24947</v>
          </cell>
          <cell r="AS31">
            <v>28394.6754</v>
          </cell>
          <cell r="AT31">
            <v>29842.803845400002</v>
          </cell>
          <cell r="AU31">
            <v>80568</v>
          </cell>
          <cell r="AV31">
            <v>26466</v>
          </cell>
          <cell r="AW31">
            <v>30123.601200000001</v>
          </cell>
          <cell r="AX31">
            <v>31659.904861200001</v>
          </cell>
          <cell r="AY31">
            <v>77110</v>
          </cell>
          <cell r="AZ31">
            <v>25330</v>
          </cell>
          <cell r="BA31">
            <v>28830.606</v>
          </cell>
          <cell r="BB31">
            <v>30300.966906000001</v>
          </cell>
          <cell r="BC31">
            <v>84283</v>
          </cell>
          <cell r="BD31">
            <v>27686</v>
          </cell>
          <cell r="BE31">
            <v>31512.2052</v>
          </cell>
          <cell r="BF31">
            <v>33119.327665199999</v>
          </cell>
          <cell r="BG31">
            <v>78644</v>
          </cell>
          <cell r="BH31">
            <v>25834</v>
          </cell>
          <cell r="BI31">
            <v>29404.2588</v>
          </cell>
          <cell r="BJ31">
            <v>30903.875998799998</v>
          </cell>
          <cell r="BK31">
            <v>83423</v>
          </cell>
          <cell r="BL31">
            <v>27404</v>
          </cell>
          <cell r="BM31">
            <v>31191.232799999998</v>
          </cell>
          <cell r="BN31">
            <v>32781.985672800001</v>
          </cell>
          <cell r="BO31">
            <v>85586</v>
          </cell>
          <cell r="BP31">
            <v>28115</v>
          </cell>
          <cell r="BQ31">
            <v>32000.492999999999</v>
          </cell>
          <cell r="BR31">
            <v>33632.518143000001</v>
          </cell>
          <cell r="BS31">
            <v>99542</v>
          </cell>
          <cell r="BT31">
            <v>32699</v>
          </cell>
          <cell r="BU31">
            <v>37218.001799999998</v>
          </cell>
          <cell r="BV31">
            <v>39116.119891800001</v>
          </cell>
          <cell r="BW31">
            <v>73626</v>
          </cell>
          <cell r="BX31">
            <v>24186</v>
          </cell>
          <cell r="BY31">
            <v>27528.5052</v>
          </cell>
          <cell r="BZ31">
            <v>28932.4589652</v>
          </cell>
          <cell r="CA31">
            <v>96808</v>
          </cell>
          <cell r="CB31">
            <v>31801</v>
          </cell>
          <cell r="CC31">
            <v>36195.898199999996</v>
          </cell>
          <cell r="CD31">
            <v>38041.889008199993</v>
          </cell>
          <cell r="CE31">
            <v>83913</v>
          </cell>
          <cell r="CF31">
            <v>27565</v>
          </cell>
          <cell r="CG31">
            <v>31374.483</v>
          </cell>
          <cell r="CH31">
            <v>32974.581633000002</v>
          </cell>
          <cell r="CI31">
            <v>92764</v>
          </cell>
          <cell r="CJ31">
            <v>30472</v>
          </cell>
          <cell r="CK31">
            <v>34683.2304</v>
          </cell>
          <cell r="CL31">
            <v>36452.0751504</v>
          </cell>
          <cell r="CM31">
            <v>102445</v>
          </cell>
          <cell r="CN31">
            <v>33653</v>
          </cell>
        </row>
        <row r="32">
          <cell r="B32" t="str">
            <v>ARANDELAS AJUSTE DIFERENCIAL</v>
          </cell>
          <cell r="C32">
            <v>75037</v>
          </cell>
          <cell r="D32">
            <v>24649</v>
          </cell>
          <cell r="E32">
            <v>28055.4918</v>
          </cell>
          <cell r="F32">
            <v>29486.321881799999</v>
          </cell>
          <cell r="G32">
            <v>65420</v>
          </cell>
          <cell r="H32">
            <v>21490</v>
          </cell>
          <cell r="I32">
            <v>24459.917999999998</v>
          </cell>
          <cell r="J32">
            <v>25707.373817999996</v>
          </cell>
          <cell r="K32">
            <v>76164</v>
          </cell>
          <cell r="L32">
            <v>25019</v>
          </cell>
          <cell r="M32">
            <v>28476.625800000002</v>
          </cell>
          <cell r="N32">
            <v>29928.933715800002</v>
          </cell>
          <cell r="O32">
            <v>93014</v>
          </cell>
          <cell r="P32">
            <v>30555</v>
          </cell>
          <cell r="Q32">
            <v>34777.701000000001</v>
          </cell>
          <cell r="R32">
            <v>36551.363750999997</v>
          </cell>
          <cell r="S32">
            <v>72483</v>
          </cell>
          <cell r="T32">
            <v>23810</v>
          </cell>
          <cell r="U32">
            <v>27100.542000000001</v>
          </cell>
          <cell r="V32">
            <v>28482.669642000001</v>
          </cell>
          <cell r="W32">
            <v>78361</v>
          </cell>
          <cell r="X32">
            <v>25741</v>
          </cell>
          <cell r="Y32">
            <v>29298.406200000001</v>
          </cell>
          <cell r="Z32">
            <v>30792.624916200002</v>
          </cell>
          <cell r="AA32">
            <v>81178</v>
          </cell>
          <cell r="AB32">
            <v>26666</v>
          </cell>
          <cell r="AC32">
            <v>30351.2412</v>
          </cell>
          <cell r="AD32">
            <v>31899.154501199999</v>
          </cell>
          <cell r="AE32">
            <v>82189</v>
          </cell>
          <cell r="AF32">
            <v>26999</v>
          </cell>
          <cell r="AG32">
            <v>30730.2618</v>
          </cell>
          <cell r="AH32">
            <v>32297.5051518</v>
          </cell>
          <cell r="AI32">
            <v>87361</v>
          </cell>
          <cell r="AJ32">
            <v>28698</v>
          </cell>
          <cell r="AK32">
            <v>32664.063600000001</v>
          </cell>
          <cell r="AL32">
            <v>34329.930843599999</v>
          </cell>
          <cell r="AM32">
            <v>70914</v>
          </cell>
          <cell r="AN32">
            <v>23295</v>
          </cell>
          <cell r="AO32">
            <v>26514.368999999999</v>
          </cell>
          <cell r="AP32">
            <v>27866.601819</v>
          </cell>
          <cell r="AQ32">
            <v>72969</v>
          </cell>
          <cell r="AR32">
            <v>23970</v>
          </cell>
          <cell r="AS32">
            <v>27282.653999999999</v>
          </cell>
          <cell r="AT32">
            <v>28674.069353999999</v>
          </cell>
          <cell r="AU32">
            <v>85899</v>
          </cell>
          <cell r="AV32">
            <v>28217</v>
          </cell>
          <cell r="AW32">
            <v>32116.589400000001</v>
          </cell>
          <cell r="AX32">
            <v>33754.535459400002</v>
          </cell>
          <cell r="AY32">
            <v>77684</v>
          </cell>
          <cell r="AZ32">
            <v>25519</v>
          </cell>
          <cell r="BA32">
            <v>29045.7258</v>
          </cell>
          <cell r="BB32">
            <v>30527.057815799999</v>
          </cell>
          <cell r="BC32">
            <v>82254</v>
          </cell>
          <cell r="BD32">
            <v>27020</v>
          </cell>
          <cell r="BE32">
            <v>30754.164000000001</v>
          </cell>
          <cell r="BF32">
            <v>32322.626364</v>
          </cell>
          <cell r="BG32">
            <v>79226</v>
          </cell>
          <cell r="BH32">
            <v>26025</v>
          </cell>
          <cell r="BI32">
            <v>29621.654999999999</v>
          </cell>
          <cell r="BJ32">
            <v>31132.359404999999</v>
          </cell>
          <cell r="BK32">
            <v>82259</v>
          </cell>
          <cell r="BL32">
            <v>27022</v>
          </cell>
          <cell r="BM32">
            <v>30756.440399999999</v>
          </cell>
          <cell r="BN32">
            <v>32325.0188604</v>
          </cell>
          <cell r="BO32">
            <v>85677</v>
          </cell>
          <cell r="BP32">
            <v>28144</v>
          </cell>
          <cell r="BQ32">
            <v>32033.500800000002</v>
          </cell>
          <cell r="BR32">
            <v>33667.2093408</v>
          </cell>
          <cell r="BS32">
            <v>95654</v>
          </cell>
          <cell r="BT32">
            <v>31422</v>
          </cell>
          <cell r="BU32">
            <v>35764.520400000001</v>
          </cell>
          <cell r="BV32">
            <v>37588.510940400003</v>
          </cell>
          <cell r="BW32">
            <v>74281</v>
          </cell>
          <cell r="BX32">
            <v>24401</v>
          </cell>
          <cell r="BY32">
            <v>27773.218199999999</v>
          </cell>
          <cell r="BZ32">
            <v>29189.652328199998</v>
          </cell>
          <cell r="CA32">
            <v>98921</v>
          </cell>
          <cell r="CB32">
            <v>32495</v>
          </cell>
          <cell r="CC32">
            <v>36985.809000000001</v>
          </cell>
          <cell r="CD32">
            <v>38872.085258999999</v>
          </cell>
          <cell r="CE32">
            <v>82140</v>
          </cell>
          <cell r="CF32">
            <v>26982</v>
          </cell>
          <cell r="CG32">
            <v>30710.912400000001</v>
          </cell>
          <cell r="CH32">
            <v>32277.1689324</v>
          </cell>
          <cell r="CI32">
            <v>89932</v>
          </cell>
          <cell r="CJ32">
            <v>29542</v>
          </cell>
          <cell r="CK32">
            <v>33624.704400000002</v>
          </cell>
          <cell r="CL32">
            <v>35339.564324400002</v>
          </cell>
          <cell r="CM32">
            <v>98189</v>
          </cell>
          <cell r="CN32">
            <v>32255</v>
          </cell>
        </row>
        <row r="33">
          <cell r="B33" t="str">
            <v>ARBOL LEVAS MOTOR</v>
          </cell>
          <cell r="C33">
            <v>2896368</v>
          </cell>
          <cell r="D33">
            <v>951456</v>
          </cell>
          <cell r="E33">
            <v>1082947.2191999999</v>
          </cell>
          <cell r="F33">
            <v>1138177.5273791999</v>
          </cell>
          <cell r="G33">
            <v>3016214</v>
          </cell>
          <cell r="H33">
            <v>990826</v>
          </cell>
          <cell r="I33">
            <v>1127758.1532000001</v>
          </cell>
          <cell r="J33">
            <v>1185273.8190132</v>
          </cell>
          <cell r="K33">
            <v>3171960</v>
          </cell>
          <cell r="L33">
            <v>1041988</v>
          </cell>
          <cell r="M33">
            <v>1185990.7416000001</v>
          </cell>
          <cell r="N33">
            <v>1246476.2694216</v>
          </cell>
          <cell r="O33">
            <v>3793502</v>
          </cell>
          <cell r="P33">
            <v>1246165</v>
          </cell>
          <cell r="Q33">
            <v>1418385.003</v>
          </cell>
          <cell r="R33">
            <v>1490722.638153</v>
          </cell>
          <cell r="S33">
            <v>3074560</v>
          </cell>
          <cell r="T33">
            <v>1009992</v>
          </cell>
          <cell r="U33">
            <v>1149572.8944000001</v>
          </cell>
          <cell r="V33">
            <v>1208201.1120144001</v>
          </cell>
          <cell r="W33">
            <v>3290150</v>
          </cell>
          <cell r="X33">
            <v>1080814</v>
          </cell>
          <cell r="Y33">
            <v>1230182.4948</v>
          </cell>
          <cell r="Z33">
            <v>1292921.8020347999</v>
          </cell>
          <cell r="AA33">
            <v>3445907</v>
          </cell>
          <cell r="AB33">
            <v>1131980</v>
          </cell>
          <cell r="AC33">
            <v>1288419.6359999999</v>
          </cell>
          <cell r="AD33">
            <v>1354129.0374359998</v>
          </cell>
          <cell r="AE33">
            <v>3450096</v>
          </cell>
          <cell r="AF33">
            <v>1133356</v>
          </cell>
          <cell r="AG33">
            <v>1289985.7992</v>
          </cell>
          <cell r="AH33">
            <v>1355775.0749592001</v>
          </cell>
          <cell r="AI33">
            <v>3445026</v>
          </cell>
          <cell r="AJ33">
            <v>1131691</v>
          </cell>
          <cell r="AK33">
            <v>1288090.6961999999</v>
          </cell>
          <cell r="AL33">
            <v>1353783.3217061998</v>
          </cell>
          <cell r="AM33">
            <v>3011517</v>
          </cell>
          <cell r="AN33">
            <v>989283</v>
          </cell>
          <cell r="AO33">
            <v>1126001.9106000001</v>
          </cell>
          <cell r="AP33">
            <v>1183428.0080406</v>
          </cell>
          <cell r="AQ33">
            <v>3093089</v>
          </cell>
          <cell r="AR33">
            <v>1016079</v>
          </cell>
          <cell r="AS33">
            <v>1156501.1177999999</v>
          </cell>
          <cell r="AT33">
            <v>1215482.6748078</v>
          </cell>
          <cell r="AU33">
            <v>3557184</v>
          </cell>
          <cell r="AV33">
            <v>1168534</v>
          </cell>
          <cell r="AW33">
            <v>1330025.3988000001</v>
          </cell>
          <cell r="AX33">
            <v>1397856.6941388</v>
          </cell>
          <cell r="AY33">
            <v>3257690</v>
          </cell>
          <cell r="AZ33">
            <v>1070151</v>
          </cell>
          <cell r="BA33">
            <v>1218045.8681999999</v>
          </cell>
          <cell r="BB33">
            <v>1280166.2074781999</v>
          </cell>
          <cell r="BC33">
            <v>3511285</v>
          </cell>
          <cell r="BD33">
            <v>1153457</v>
          </cell>
          <cell r="BE33">
            <v>1312864.7574</v>
          </cell>
          <cell r="BF33">
            <v>1379820.8600274001</v>
          </cell>
          <cell r="BG33">
            <v>3285845</v>
          </cell>
          <cell r="BH33">
            <v>1079400</v>
          </cell>
          <cell r="BI33">
            <v>1228573.08</v>
          </cell>
          <cell r="BJ33">
            <v>1291230.3070800002</v>
          </cell>
          <cell r="BK33">
            <v>3608466</v>
          </cell>
          <cell r="BL33">
            <v>1185381</v>
          </cell>
          <cell r="BM33">
            <v>1349200.6542</v>
          </cell>
          <cell r="BN33">
            <v>1418009.8875642</v>
          </cell>
          <cell r="BO33">
            <v>4010003</v>
          </cell>
          <cell r="BP33">
            <v>1317285</v>
          </cell>
          <cell r="BQ33">
            <v>1499333.787</v>
          </cell>
          <cell r="BR33">
            <v>1575799.8101369999</v>
          </cell>
          <cell r="BS33">
            <v>4211608</v>
          </cell>
          <cell r="BT33">
            <v>1383513</v>
          </cell>
          <cell r="BU33">
            <v>1574714.4966</v>
          </cell>
          <cell r="BV33">
            <v>1655024.9359265999</v>
          </cell>
          <cell r="BW33">
            <v>3087550</v>
          </cell>
          <cell r="BX33">
            <v>1014260</v>
          </cell>
          <cell r="BY33">
            <v>1154430.7320000001</v>
          </cell>
          <cell r="BZ33">
            <v>1213306.699332</v>
          </cell>
          <cell r="CA33">
            <v>3934527</v>
          </cell>
          <cell r="CB33">
            <v>1292492</v>
          </cell>
          <cell r="CC33">
            <v>1471114.3944000001</v>
          </cell>
          <cell r="CD33">
            <v>1546141.2285144001</v>
          </cell>
          <cell r="CE33">
            <v>3342433</v>
          </cell>
          <cell r="CF33">
            <v>1097989</v>
          </cell>
          <cell r="CG33">
            <v>1249731.0797999999</v>
          </cell>
          <cell r="CH33">
            <v>1313467.3648697999</v>
          </cell>
          <cell r="CI33">
            <v>3640474</v>
          </cell>
          <cell r="CJ33">
            <v>1195895</v>
          </cell>
          <cell r="CK33">
            <v>1361167.689</v>
          </cell>
          <cell r="CL33">
            <v>1430587.241139</v>
          </cell>
          <cell r="CM33">
            <v>3958803</v>
          </cell>
          <cell r="CN33">
            <v>1300466</v>
          </cell>
        </row>
        <row r="34">
          <cell r="B34" t="str">
            <v xml:space="preserve">ASPA VENTILADOR </v>
          </cell>
          <cell r="C34">
            <v>752400</v>
          </cell>
          <cell r="D34">
            <v>247163</v>
          </cell>
          <cell r="E34">
            <v>281320.92660000001</v>
          </cell>
          <cell r="F34">
            <v>295668.29385660001</v>
          </cell>
          <cell r="G34">
            <v>849168</v>
          </cell>
          <cell r="H34">
            <v>278951</v>
          </cell>
          <cell r="I34">
            <v>317502.0282</v>
          </cell>
          <cell r="J34">
            <v>333694.63163820002</v>
          </cell>
          <cell r="K34">
            <v>863632</v>
          </cell>
          <cell r="L34">
            <v>283703</v>
          </cell>
          <cell r="M34">
            <v>322910.75459999999</v>
          </cell>
          <cell r="N34">
            <v>339379.20308459998</v>
          </cell>
          <cell r="O34">
            <v>932542</v>
          </cell>
          <cell r="P34">
            <v>306340</v>
          </cell>
          <cell r="Q34">
            <v>348676.18799999997</v>
          </cell>
          <cell r="R34">
            <v>366458.67358799995</v>
          </cell>
          <cell r="S34">
            <v>854912</v>
          </cell>
          <cell r="T34">
            <v>280838</v>
          </cell>
          <cell r="U34">
            <v>319649.81160000002</v>
          </cell>
          <cell r="V34">
            <v>335951.95199160004</v>
          </cell>
          <cell r="W34">
            <v>858289</v>
          </cell>
          <cell r="X34">
            <v>281947</v>
          </cell>
          <cell r="Y34">
            <v>320912.07539999997</v>
          </cell>
          <cell r="Z34">
            <v>337278.59124539996</v>
          </cell>
          <cell r="AA34">
            <v>844306</v>
          </cell>
          <cell r="AB34">
            <v>277354</v>
          </cell>
          <cell r="AC34">
            <v>315684.32279999997</v>
          </cell>
          <cell r="AD34">
            <v>331784.22326279996</v>
          </cell>
          <cell r="AE34">
            <v>916064</v>
          </cell>
          <cell r="AF34">
            <v>300927</v>
          </cell>
          <cell r="AG34">
            <v>342515.11139999999</v>
          </cell>
          <cell r="AH34">
            <v>359983.38208140002</v>
          </cell>
          <cell r="AI34">
            <v>949154</v>
          </cell>
          <cell r="AJ34">
            <v>311797</v>
          </cell>
          <cell r="AK34">
            <v>354887.34539999999</v>
          </cell>
          <cell r="AL34">
            <v>372986.60001539998</v>
          </cell>
          <cell r="AM34">
            <v>792258</v>
          </cell>
          <cell r="AN34">
            <v>260256</v>
          </cell>
          <cell r="AO34">
            <v>296223.37919999997</v>
          </cell>
          <cell r="AP34">
            <v>311330.77153919998</v>
          </cell>
          <cell r="AQ34">
            <v>858647</v>
          </cell>
          <cell r="AR34">
            <v>282065</v>
          </cell>
          <cell r="AS34">
            <v>321046.38299999997</v>
          </cell>
          <cell r="AT34">
            <v>337419.74853299995</v>
          </cell>
          <cell r="AU34">
            <v>906579</v>
          </cell>
          <cell r="AV34">
            <v>297811</v>
          </cell>
          <cell r="AW34">
            <v>338968.48019999999</v>
          </cell>
          <cell r="AX34">
            <v>356255.87269019999</v>
          </cell>
          <cell r="AY34">
            <v>823451</v>
          </cell>
          <cell r="AZ34">
            <v>270503</v>
          </cell>
          <cell r="BA34">
            <v>307886.51459999999</v>
          </cell>
          <cell r="BB34">
            <v>323588.72684459999</v>
          </cell>
          <cell r="BC34">
            <v>1001470</v>
          </cell>
          <cell r="BD34">
            <v>328982</v>
          </cell>
          <cell r="BE34">
            <v>374447.3124</v>
          </cell>
          <cell r="BF34">
            <v>393544.12533239997</v>
          </cell>
          <cell r="BG34">
            <v>841396</v>
          </cell>
          <cell r="BH34">
            <v>276398</v>
          </cell>
          <cell r="BI34">
            <v>314596.20360000001</v>
          </cell>
          <cell r="BJ34">
            <v>330640.60998359998</v>
          </cell>
          <cell r="BK34">
            <v>900565</v>
          </cell>
          <cell r="BL34">
            <v>295835</v>
          </cell>
          <cell r="BM34">
            <v>336719.397</v>
          </cell>
          <cell r="BN34">
            <v>353892.08624699997</v>
          </cell>
          <cell r="BO34">
            <v>1016926</v>
          </cell>
          <cell r="BP34">
            <v>334060</v>
          </cell>
          <cell r="BQ34">
            <v>380227.092</v>
          </cell>
          <cell r="BR34">
            <v>399618.67369199998</v>
          </cell>
          <cell r="BS34">
            <v>1013189</v>
          </cell>
          <cell r="BT34">
            <v>332832</v>
          </cell>
          <cell r="BU34">
            <v>378829.3824</v>
          </cell>
          <cell r="BV34">
            <v>398149.6809024</v>
          </cell>
          <cell r="BW34">
            <v>818472</v>
          </cell>
          <cell r="BX34">
            <v>268868</v>
          </cell>
          <cell r="BY34">
            <v>306025.5576</v>
          </cell>
          <cell r="BZ34">
            <v>321632.86103759997</v>
          </cell>
          <cell r="CA34">
            <v>1053776</v>
          </cell>
          <cell r="CB34">
            <v>346165</v>
          </cell>
          <cell r="CC34">
            <v>394005.00300000003</v>
          </cell>
          <cell r="CD34">
            <v>414099.25815300003</v>
          </cell>
          <cell r="CE34">
            <v>905965</v>
          </cell>
          <cell r="CF34">
            <v>297609</v>
          </cell>
          <cell r="CG34">
            <v>338738.5638</v>
          </cell>
          <cell r="CH34">
            <v>356014.23055380001</v>
          </cell>
          <cell r="CI34">
            <v>943272</v>
          </cell>
          <cell r="CJ34">
            <v>309864</v>
          </cell>
          <cell r="CK34">
            <v>352687.20480000001</v>
          </cell>
          <cell r="CL34">
            <v>370674.25224479998</v>
          </cell>
          <cell r="CM34">
            <v>986548</v>
          </cell>
          <cell r="CN34">
            <v>324081</v>
          </cell>
        </row>
        <row r="35">
          <cell r="B35" t="str">
            <v xml:space="preserve">AUTOMATICO MOTOR ARRANQUE  </v>
          </cell>
          <cell r="C35">
            <v>633666</v>
          </cell>
          <cell r="D35">
            <v>208159</v>
          </cell>
          <cell r="E35">
            <v>236926.57380000001</v>
          </cell>
          <cell r="F35">
            <v>249009.82906380002</v>
          </cell>
          <cell r="G35">
            <v>663386</v>
          </cell>
          <cell r="H35">
            <v>217922</v>
          </cell>
          <cell r="I35">
            <v>248038.8204</v>
          </cell>
          <cell r="J35">
            <v>260688.80024039999</v>
          </cell>
          <cell r="K35">
            <v>701656</v>
          </cell>
          <cell r="L35">
            <v>230493</v>
          </cell>
          <cell r="M35">
            <v>262347.13260000001</v>
          </cell>
          <cell r="N35">
            <v>275726.83636260004</v>
          </cell>
          <cell r="O35">
            <v>735792</v>
          </cell>
          <cell r="P35">
            <v>241707</v>
          </cell>
          <cell r="Q35">
            <v>275110.90740000003</v>
          </cell>
          <cell r="R35">
            <v>289141.5636774</v>
          </cell>
          <cell r="S35">
            <v>677111</v>
          </cell>
          <cell r="T35">
            <v>222430</v>
          </cell>
          <cell r="U35">
            <v>253169.826</v>
          </cell>
          <cell r="V35">
            <v>266081.48712599999</v>
          </cell>
          <cell r="W35">
            <v>744369</v>
          </cell>
          <cell r="X35">
            <v>244525</v>
          </cell>
          <cell r="Y35">
            <v>278318.35499999998</v>
          </cell>
          <cell r="Z35">
            <v>292512.591105</v>
          </cell>
          <cell r="AA35">
            <v>714666</v>
          </cell>
          <cell r="AB35">
            <v>234767</v>
          </cell>
          <cell r="AC35">
            <v>267211.79940000002</v>
          </cell>
          <cell r="AD35">
            <v>280839.60116940003</v>
          </cell>
          <cell r="AE35">
            <v>736393</v>
          </cell>
          <cell r="AF35">
            <v>241905</v>
          </cell>
          <cell r="AG35">
            <v>275336.27100000001</v>
          </cell>
          <cell r="AH35">
            <v>289378.42082100001</v>
          </cell>
          <cell r="AI35">
            <v>747716</v>
          </cell>
          <cell r="AJ35">
            <v>245624</v>
          </cell>
          <cell r="AK35">
            <v>279569.23680000001</v>
          </cell>
          <cell r="AL35">
            <v>293827.26787680003</v>
          </cell>
          <cell r="AM35">
            <v>637442</v>
          </cell>
          <cell r="AN35">
            <v>209399</v>
          </cell>
          <cell r="AO35">
            <v>238337.9418</v>
          </cell>
          <cell r="AP35">
            <v>250493.1768318</v>
          </cell>
          <cell r="AQ35">
            <v>666147</v>
          </cell>
          <cell r="AR35">
            <v>218829</v>
          </cell>
          <cell r="AS35">
            <v>249071.1678</v>
          </cell>
          <cell r="AT35">
            <v>261773.79735780001</v>
          </cell>
          <cell r="AU35">
            <v>723846</v>
          </cell>
          <cell r="AV35">
            <v>237783</v>
          </cell>
          <cell r="AW35">
            <v>270644.61060000001</v>
          </cell>
          <cell r="AX35">
            <v>284447.48574060004</v>
          </cell>
          <cell r="AY35">
            <v>624179</v>
          </cell>
          <cell r="AZ35">
            <v>205042</v>
          </cell>
          <cell r="BA35">
            <v>233378.80439999999</v>
          </cell>
          <cell r="BB35">
            <v>245281.12342439999</v>
          </cell>
          <cell r="BC35">
            <v>754894</v>
          </cell>
          <cell r="BD35">
            <v>247982</v>
          </cell>
          <cell r="BE35">
            <v>282253.11239999998</v>
          </cell>
          <cell r="BF35">
            <v>296648.02113239997</v>
          </cell>
          <cell r="BG35">
            <v>698281</v>
          </cell>
          <cell r="BH35">
            <v>229385</v>
          </cell>
          <cell r="BI35">
            <v>261086.00699999998</v>
          </cell>
          <cell r="BJ35">
            <v>274401.39335699996</v>
          </cell>
          <cell r="BK35">
            <v>746656</v>
          </cell>
          <cell r="BL35">
            <v>245276</v>
          </cell>
          <cell r="BM35">
            <v>279173.14319999999</v>
          </cell>
          <cell r="BN35">
            <v>293410.97350319999</v>
          </cell>
          <cell r="BO35">
            <v>782924</v>
          </cell>
          <cell r="BP35">
            <v>257190</v>
          </cell>
          <cell r="BQ35">
            <v>292733.658</v>
          </cell>
          <cell r="BR35">
            <v>307663.07455800002</v>
          </cell>
          <cell r="BS35">
            <v>857622</v>
          </cell>
          <cell r="BT35">
            <v>281728</v>
          </cell>
          <cell r="BU35">
            <v>320662.80959999998</v>
          </cell>
          <cell r="BV35">
            <v>337016.61288959999</v>
          </cell>
          <cell r="BW35">
            <v>637966</v>
          </cell>
          <cell r="BX35">
            <v>209571</v>
          </cell>
          <cell r="BY35">
            <v>238533.71220000001</v>
          </cell>
          <cell r="BZ35">
            <v>250698.9315222</v>
          </cell>
          <cell r="CA35">
            <v>890619</v>
          </cell>
          <cell r="CB35">
            <v>292568</v>
          </cell>
          <cell r="CC35">
            <v>333000.89760000003</v>
          </cell>
          <cell r="CD35">
            <v>349983.94337760005</v>
          </cell>
          <cell r="CE35">
            <v>669553</v>
          </cell>
          <cell r="CF35">
            <v>219948</v>
          </cell>
          <cell r="CG35">
            <v>250344.81359999999</v>
          </cell>
          <cell r="CH35">
            <v>263112.39909359999</v>
          </cell>
          <cell r="CI35">
            <v>715800</v>
          </cell>
          <cell r="CJ35">
            <v>235140</v>
          </cell>
          <cell r="CK35">
            <v>267636.348</v>
          </cell>
          <cell r="CL35">
            <v>281285.80174799997</v>
          </cell>
          <cell r="CM35">
            <v>838731</v>
          </cell>
          <cell r="CN35">
            <v>275523</v>
          </cell>
        </row>
        <row r="36">
          <cell r="B36" t="str">
            <v>BANDAS FRENO RUEDAS TRASERAS (JUEGO RUEDA)</v>
          </cell>
          <cell r="C36">
            <v>762396</v>
          </cell>
          <cell r="D36">
            <v>250447</v>
          </cell>
          <cell r="E36">
            <v>285058.77539999998</v>
          </cell>
          <cell r="F36">
            <v>299596.77294539998</v>
          </cell>
          <cell r="G36">
            <v>765519</v>
          </cell>
          <cell r="H36">
            <v>251472</v>
          </cell>
          <cell r="I36">
            <v>286225.43040000001</v>
          </cell>
          <cell r="J36">
            <v>300822.92735040002</v>
          </cell>
          <cell r="K36">
            <v>941600</v>
          </cell>
          <cell r="L36">
            <v>309315</v>
          </cell>
          <cell r="M36">
            <v>352062.33299999998</v>
          </cell>
          <cell r="N36">
            <v>370017.51198299997</v>
          </cell>
          <cell r="O36">
            <v>926370</v>
          </cell>
          <cell r="P36">
            <v>304312</v>
          </cell>
          <cell r="Q36">
            <v>346367.91839999997</v>
          </cell>
          <cell r="R36">
            <v>364032.68223839998</v>
          </cell>
          <cell r="S36">
            <v>837184</v>
          </cell>
          <cell r="T36">
            <v>275014</v>
          </cell>
          <cell r="U36">
            <v>313020.93479999999</v>
          </cell>
          <cell r="V36">
            <v>328985.00247479999</v>
          </cell>
          <cell r="W36">
            <v>871104</v>
          </cell>
          <cell r="X36">
            <v>286157</v>
          </cell>
          <cell r="Y36">
            <v>325703.89740000002</v>
          </cell>
          <cell r="Z36">
            <v>342314.79616740003</v>
          </cell>
          <cell r="AA36">
            <v>843045</v>
          </cell>
          <cell r="AB36">
            <v>276940</v>
          </cell>
          <cell r="AC36">
            <v>315213.10800000001</v>
          </cell>
          <cell r="AD36">
            <v>331288.97650799999</v>
          </cell>
          <cell r="AE36">
            <v>932042</v>
          </cell>
          <cell r="AF36">
            <v>306175</v>
          </cell>
          <cell r="AG36">
            <v>348488.38500000001</v>
          </cell>
          <cell r="AH36">
            <v>366261.29263500002</v>
          </cell>
          <cell r="AI36">
            <v>938975</v>
          </cell>
          <cell r="AJ36">
            <v>308453</v>
          </cell>
          <cell r="AK36">
            <v>351081.2046</v>
          </cell>
          <cell r="AL36">
            <v>368986.34603459999</v>
          </cell>
          <cell r="AM36">
            <v>795592</v>
          </cell>
          <cell r="AN36">
            <v>261351</v>
          </cell>
          <cell r="AO36">
            <v>297469.70819999999</v>
          </cell>
          <cell r="AP36">
            <v>312640.66331819998</v>
          </cell>
          <cell r="AQ36">
            <v>837617</v>
          </cell>
          <cell r="AR36">
            <v>275157</v>
          </cell>
          <cell r="AS36">
            <v>313183.6974</v>
          </cell>
          <cell r="AT36">
            <v>329156.06596739998</v>
          </cell>
          <cell r="AU36">
            <v>916148</v>
          </cell>
          <cell r="AV36">
            <v>300954</v>
          </cell>
          <cell r="AW36">
            <v>342545.84279999998</v>
          </cell>
          <cell r="AX36">
            <v>360015.68078279996</v>
          </cell>
          <cell r="AY36">
            <v>822631</v>
          </cell>
          <cell r="AZ36">
            <v>270234</v>
          </cell>
          <cell r="BA36">
            <v>307580.33880000003</v>
          </cell>
          <cell r="BB36">
            <v>323266.9360788</v>
          </cell>
          <cell r="BC36">
            <v>970746</v>
          </cell>
          <cell r="BD36">
            <v>318890</v>
          </cell>
          <cell r="BE36">
            <v>362960.598</v>
          </cell>
          <cell r="BF36">
            <v>381471.588498</v>
          </cell>
          <cell r="BG36">
            <v>860076</v>
          </cell>
          <cell r="BH36">
            <v>282534</v>
          </cell>
          <cell r="BI36">
            <v>321580.19880000001</v>
          </cell>
          <cell r="BJ36">
            <v>337980.78893879999</v>
          </cell>
          <cell r="BK36">
            <v>891540</v>
          </cell>
          <cell r="BL36">
            <v>292870</v>
          </cell>
          <cell r="BM36">
            <v>333344.63400000002</v>
          </cell>
          <cell r="BN36">
            <v>350345.210334</v>
          </cell>
          <cell r="BO36">
            <v>933379</v>
          </cell>
          <cell r="BP36">
            <v>306615</v>
          </cell>
          <cell r="BQ36">
            <v>348989.19299999997</v>
          </cell>
          <cell r="BR36">
            <v>366787.64184299996</v>
          </cell>
          <cell r="BS36">
            <v>1011632</v>
          </cell>
          <cell r="BT36">
            <v>332321</v>
          </cell>
          <cell r="BU36">
            <v>378247.7622</v>
          </cell>
          <cell r="BV36">
            <v>397538.39807220001</v>
          </cell>
          <cell r="BW36">
            <v>839491</v>
          </cell>
          <cell r="BX36">
            <v>275772</v>
          </cell>
          <cell r="BY36">
            <v>313883.69040000002</v>
          </cell>
          <cell r="BZ36">
            <v>329891.75861040002</v>
          </cell>
          <cell r="CA36">
            <v>1070554</v>
          </cell>
          <cell r="CB36">
            <v>351676</v>
          </cell>
          <cell r="CC36">
            <v>400277.62319999997</v>
          </cell>
          <cell r="CD36">
            <v>420691.7819832</v>
          </cell>
          <cell r="CE36">
            <v>905072</v>
          </cell>
          <cell r="CF36">
            <v>297316</v>
          </cell>
          <cell r="CG36">
            <v>338405.07120000001</v>
          </cell>
          <cell r="CH36">
            <v>355663.72983119998</v>
          </cell>
          <cell r="CI36">
            <v>928242</v>
          </cell>
          <cell r="CJ36">
            <v>304927</v>
          </cell>
          <cell r="CK36">
            <v>347067.91139999998</v>
          </cell>
          <cell r="CL36">
            <v>364768.37488139997</v>
          </cell>
          <cell r="CM36">
            <v>1041595</v>
          </cell>
          <cell r="CN36">
            <v>342163</v>
          </cell>
        </row>
        <row r="37">
          <cell r="B37" t="str">
            <v>BARRA ESTABILIZADORA DELANTERA</v>
          </cell>
          <cell r="C37">
            <v>593581</v>
          </cell>
          <cell r="D37">
            <v>194991</v>
          </cell>
          <cell r="E37">
            <v>221938.7562</v>
          </cell>
          <cell r="F37">
            <v>233257.6327662</v>
          </cell>
          <cell r="G37">
            <v>571495</v>
          </cell>
          <cell r="H37">
            <v>187736</v>
          </cell>
          <cell r="I37">
            <v>213681.1152</v>
          </cell>
          <cell r="J37">
            <v>224578.8520752</v>
          </cell>
          <cell r="K37">
            <v>727271</v>
          </cell>
          <cell r="L37">
            <v>238908</v>
          </cell>
          <cell r="M37">
            <v>271925.08559999999</v>
          </cell>
          <cell r="N37">
            <v>285793.26496559998</v>
          </cell>
          <cell r="O37">
            <v>728165</v>
          </cell>
          <cell r="P37">
            <v>239202</v>
          </cell>
          <cell r="Q37">
            <v>272259.71639999998</v>
          </cell>
          <cell r="R37">
            <v>286144.96193639998</v>
          </cell>
          <cell r="S37">
            <v>679461</v>
          </cell>
          <cell r="T37">
            <v>223202</v>
          </cell>
          <cell r="U37">
            <v>254048.51639999999</v>
          </cell>
          <cell r="V37">
            <v>267004.99073640001</v>
          </cell>
          <cell r="W37">
            <v>749677</v>
          </cell>
          <cell r="X37">
            <v>246268</v>
          </cell>
          <cell r="Y37">
            <v>280302.23759999999</v>
          </cell>
          <cell r="Z37">
            <v>294597.65171760001</v>
          </cell>
          <cell r="AA37">
            <v>714913</v>
          </cell>
          <cell r="AB37">
            <v>234848</v>
          </cell>
          <cell r="AC37">
            <v>267303.99359999999</v>
          </cell>
          <cell r="AD37">
            <v>280936.49727359996</v>
          </cell>
          <cell r="AE37">
            <v>732645</v>
          </cell>
          <cell r="AF37">
            <v>240673</v>
          </cell>
          <cell r="AG37">
            <v>273934.0086</v>
          </cell>
          <cell r="AH37">
            <v>287904.64303859998</v>
          </cell>
          <cell r="AI37">
            <v>742170</v>
          </cell>
          <cell r="AJ37">
            <v>243802</v>
          </cell>
          <cell r="AK37">
            <v>277495.43640000001</v>
          </cell>
          <cell r="AL37">
            <v>291647.70365640003</v>
          </cell>
          <cell r="AM37">
            <v>639956</v>
          </cell>
          <cell r="AN37">
            <v>210225</v>
          </cell>
          <cell r="AO37">
            <v>239278.095</v>
          </cell>
          <cell r="AP37">
            <v>251481.277845</v>
          </cell>
          <cell r="AQ37">
            <v>633784</v>
          </cell>
          <cell r="AR37">
            <v>208198</v>
          </cell>
          <cell r="AS37">
            <v>236970.96359999999</v>
          </cell>
          <cell r="AT37">
            <v>249056.48274359998</v>
          </cell>
          <cell r="AU37">
            <v>735146</v>
          </cell>
          <cell r="AV37">
            <v>241495</v>
          </cell>
          <cell r="AW37">
            <v>274869.609</v>
          </cell>
          <cell r="AX37">
            <v>288887.95905900002</v>
          </cell>
          <cell r="AY37">
            <v>651452</v>
          </cell>
          <cell r="AZ37">
            <v>214001</v>
          </cell>
          <cell r="BA37">
            <v>243575.9382</v>
          </cell>
          <cell r="BB37">
            <v>255998.3110482</v>
          </cell>
          <cell r="BC37">
            <v>780686</v>
          </cell>
          <cell r="BD37">
            <v>256455</v>
          </cell>
          <cell r="BE37">
            <v>291897.08100000001</v>
          </cell>
          <cell r="BF37">
            <v>306783.832131</v>
          </cell>
          <cell r="BG37">
            <v>708185</v>
          </cell>
          <cell r="BH37">
            <v>232638</v>
          </cell>
          <cell r="BI37">
            <v>264788.57160000002</v>
          </cell>
          <cell r="BJ37">
            <v>278292.78875160002</v>
          </cell>
          <cell r="BK37">
            <v>744218</v>
          </cell>
          <cell r="BL37">
            <v>244475</v>
          </cell>
          <cell r="BM37">
            <v>278261.44500000001</v>
          </cell>
          <cell r="BN37">
            <v>292452.77869499999</v>
          </cell>
          <cell r="BO37">
            <v>805752</v>
          </cell>
          <cell r="BP37">
            <v>264689</v>
          </cell>
          <cell r="BQ37">
            <v>301269.01980000001</v>
          </cell>
          <cell r="BR37">
            <v>316633.7398098</v>
          </cell>
          <cell r="BS37">
            <v>857896</v>
          </cell>
          <cell r="BT37">
            <v>281818</v>
          </cell>
          <cell r="BU37">
            <v>320765.2476</v>
          </cell>
          <cell r="BV37">
            <v>337124.27522760001</v>
          </cell>
          <cell r="BW37">
            <v>690506</v>
          </cell>
          <cell r="BX37">
            <v>226831</v>
          </cell>
          <cell r="BY37">
            <v>258179.0442</v>
          </cell>
          <cell r="BZ37">
            <v>271346.17545420001</v>
          </cell>
          <cell r="CA37">
            <v>862062</v>
          </cell>
          <cell r="CB37">
            <v>283187</v>
          </cell>
          <cell r="CC37">
            <v>322323.44339999999</v>
          </cell>
          <cell r="CD37">
            <v>338761.9390134</v>
          </cell>
          <cell r="CE37">
            <v>716465</v>
          </cell>
          <cell r="CF37">
            <v>235358</v>
          </cell>
          <cell r="CG37">
            <v>267884.47560000001</v>
          </cell>
          <cell r="CH37">
            <v>281546.58385559998</v>
          </cell>
          <cell r="CI37">
            <v>761769</v>
          </cell>
          <cell r="CJ37">
            <v>250241</v>
          </cell>
          <cell r="CK37">
            <v>284824.30619999999</v>
          </cell>
          <cell r="CL37">
            <v>299350.34581620002</v>
          </cell>
          <cell r="CM37">
            <v>853250</v>
          </cell>
          <cell r="CN37">
            <v>280292</v>
          </cell>
        </row>
        <row r="38">
          <cell r="B38" t="str">
            <v>BARRA TRANSVERSAL DIRECCION</v>
          </cell>
          <cell r="C38">
            <v>847303</v>
          </cell>
          <cell r="D38">
            <v>278339</v>
          </cell>
          <cell r="E38">
            <v>316805.4498</v>
          </cell>
          <cell r="F38">
            <v>332962.52773979999</v>
          </cell>
          <cell r="G38">
            <v>803919</v>
          </cell>
          <cell r="H38">
            <v>264087</v>
          </cell>
          <cell r="I38">
            <v>300583.82339999999</v>
          </cell>
          <cell r="J38">
            <v>315913.59839339997</v>
          </cell>
          <cell r="K38">
            <v>893444</v>
          </cell>
          <cell r="L38">
            <v>293496</v>
          </cell>
          <cell r="M38">
            <v>334057.14720000001</v>
          </cell>
          <cell r="N38">
            <v>351094.06170720002</v>
          </cell>
          <cell r="O38">
            <v>1031406</v>
          </cell>
          <cell r="P38">
            <v>338816</v>
          </cell>
          <cell r="Q38">
            <v>385640.37119999999</v>
          </cell>
          <cell r="R38">
            <v>405308.03013119998</v>
          </cell>
          <cell r="S38">
            <v>892641</v>
          </cell>
          <cell r="T38">
            <v>293232</v>
          </cell>
          <cell r="U38">
            <v>333756.66239999997</v>
          </cell>
          <cell r="V38">
            <v>350778.25218239997</v>
          </cell>
          <cell r="W38">
            <v>906489</v>
          </cell>
          <cell r="X38">
            <v>297781</v>
          </cell>
          <cell r="Y38">
            <v>338934.33419999998</v>
          </cell>
          <cell r="Z38">
            <v>356219.98524419998</v>
          </cell>
          <cell r="AA38">
            <v>870056</v>
          </cell>
          <cell r="AB38">
            <v>285813</v>
          </cell>
          <cell r="AC38">
            <v>325312.3566</v>
          </cell>
          <cell r="AD38">
            <v>341903.28678660002</v>
          </cell>
          <cell r="AE38">
            <v>993140</v>
          </cell>
          <cell r="AF38">
            <v>326246</v>
          </cell>
          <cell r="AG38">
            <v>371333.1972</v>
          </cell>
          <cell r="AH38">
            <v>390271.19025719998</v>
          </cell>
          <cell r="AI38">
            <v>982962</v>
          </cell>
          <cell r="AJ38">
            <v>322903</v>
          </cell>
          <cell r="AK38">
            <v>367528.19459999999</v>
          </cell>
          <cell r="AL38">
            <v>386272.13252459996</v>
          </cell>
          <cell r="AM38">
            <v>902256</v>
          </cell>
          <cell r="AN38">
            <v>296391</v>
          </cell>
          <cell r="AO38">
            <v>337352.23619999998</v>
          </cell>
          <cell r="AP38">
            <v>354557.20024619997</v>
          </cell>
          <cell r="AQ38">
            <v>888608</v>
          </cell>
          <cell r="AR38">
            <v>291907</v>
          </cell>
          <cell r="AS38">
            <v>332248.54739999998</v>
          </cell>
          <cell r="AT38">
            <v>349193.22331739997</v>
          </cell>
          <cell r="AU38">
            <v>986355</v>
          </cell>
          <cell r="AV38">
            <v>324017</v>
          </cell>
          <cell r="AW38">
            <v>368796.14939999999</v>
          </cell>
          <cell r="AX38">
            <v>387604.7530194</v>
          </cell>
          <cell r="AY38">
            <v>965026</v>
          </cell>
          <cell r="AZ38">
            <v>317011</v>
          </cell>
          <cell r="BA38">
            <v>360821.92019999999</v>
          </cell>
          <cell r="BB38">
            <v>379223.83813019999</v>
          </cell>
          <cell r="BC38">
            <v>1016440</v>
          </cell>
          <cell r="BD38">
            <v>333900</v>
          </cell>
          <cell r="BE38">
            <v>380044.98</v>
          </cell>
          <cell r="BF38">
            <v>399427.27398</v>
          </cell>
          <cell r="BG38">
            <v>903810</v>
          </cell>
          <cell r="BH38">
            <v>296901</v>
          </cell>
          <cell r="BI38">
            <v>337932.7182</v>
          </cell>
          <cell r="BJ38">
            <v>355167.28682819998</v>
          </cell>
          <cell r="BK38">
            <v>921040</v>
          </cell>
          <cell r="BL38">
            <v>302561</v>
          </cell>
          <cell r="BM38">
            <v>344374.9302</v>
          </cell>
          <cell r="BN38">
            <v>361938.05164020002</v>
          </cell>
          <cell r="BO38">
            <v>974265</v>
          </cell>
          <cell r="BP38">
            <v>320046</v>
          </cell>
          <cell r="BQ38">
            <v>364276.35719999997</v>
          </cell>
          <cell r="BR38">
            <v>382854.45141719998</v>
          </cell>
          <cell r="BS38">
            <v>1043976</v>
          </cell>
          <cell r="BT38">
            <v>342946</v>
          </cell>
          <cell r="BU38">
            <v>390341.1372</v>
          </cell>
          <cell r="BV38">
            <v>410248.53519720002</v>
          </cell>
          <cell r="BW38">
            <v>964468</v>
          </cell>
          <cell r="BX38">
            <v>316827</v>
          </cell>
          <cell r="BY38">
            <v>360612.4914</v>
          </cell>
          <cell r="BZ38">
            <v>379003.72846140002</v>
          </cell>
          <cell r="CA38">
            <v>1170688</v>
          </cell>
          <cell r="CB38">
            <v>384571</v>
          </cell>
          <cell r="CC38">
            <v>437718.71220000001</v>
          </cell>
          <cell r="CD38">
            <v>460042.3665222</v>
          </cell>
          <cell r="CE38">
            <v>1109365</v>
          </cell>
          <cell r="CF38">
            <v>364426</v>
          </cell>
          <cell r="CG38">
            <v>414789.67320000002</v>
          </cell>
          <cell r="CH38">
            <v>435943.94653320004</v>
          </cell>
          <cell r="CI38">
            <v>1034494</v>
          </cell>
          <cell r="CJ38">
            <v>339831</v>
          </cell>
          <cell r="CK38">
            <v>386795.64419999998</v>
          </cell>
          <cell r="CL38">
            <v>406522.22205419996</v>
          </cell>
          <cell r="CM38">
            <v>1060471</v>
          </cell>
          <cell r="CN38">
            <v>348364</v>
          </cell>
        </row>
        <row r="39">
          <cell r="B39" t="str">
            <v>BASE AMORTIGUADOR DELANTERO</v>
          </cell>
          <cell r="C39">
            <v>423500</v>
          </cell>
          <cell r="D39">
            <v>139119</v>
          </cell>
          <cell r="E39">
            <v>158345.2458</v>
          </cell>
          <cell r="F39">
            <v>166420.8533358</v>
          </cell>
          <cell r="G39">
            <v>400068</v>
          </cell>
          <cell r="H39">
            <v>131422</v>
          </cell>
          <cell r="I39">
            <v>149584.52040000001</v>
          </cell>
          <cell r="J39">
            <v>157213.33094040002</v>
          </cell>
          <cell r="K39">
            <v>420562</v>
          </cell>
          <cell r="L39">
            <v>138154</v>
          </cell>
          <cell r="M39">
            <v>157246.88279999999</v>
          </cell>
          <cell r="N39">
            <v>165266.47382279998</v>
          </cell>
          <cell r="O39">
            <v>485005</v>
          </cell>
          <cell r="P39">
            <v>159324</v>
          </cell>
          <cell r="Q39">
            <v>181342.57680000001</v>
          </cell>
          <cell r="R39">
            <v>190591.0482168</v>
          </cell>
          <cell r="S39">
            <v>429058</v>
          </cell>
          <cell r="T39">
            <v>140945</v>
          </cell>
          <cell r="U39">
            <v>160423.59899999999</v>
          </cell>
          <cell r="V39">
            <v>168605.20254899998</v>
          </cell>
          <cell r="W39">
            <v>509278</v>
          </cell>
          <cell r="X39">
            <v>167297</v>
          </cell>
          <cell r="Y39">
            <v>190417.4454</v>
          </cell>
          <cell r="Z39">
            <v>200128.73511539999</v>
          </cell>
          <cell r="AA39">
            <v>492963</v>
          </cell>
          <cell r="AB39">
            <v>161938</v>
          </cell>
          <cell r="AC39">
            <v>184317.8316</v>
          </cell>
          <cell r="AD39">
            <v>193718.0410116</v>
          </cell>
          <cell r="AE39">
            <v>495760</v>
          </cell>
          <cell r="AF39">
            <v>162857</v>
          </cell>
          <cell r="AG39">
            <v>185363.83739999999</v>
          </cell>
          <cell r="AH39">
            <v>194817.39310739998</v>
          </cell>
          <cell r="AI39">
            <v>518928</v>
          </cell>
          <cell r="AJ39">
            <v>170467</v>
          </cell>
          <cell r="AK39">
            <v>194025.53940000001</v>
          </cell>
          <cell r="AL39">
            <v>203920.84190940001</v>
          </cell>
          <cell r="AM39">
            <v>447141</v>
          </cell>
          <cell r="AN39">
            <v>146885</v>
          </cell>
          <cell r="AO39">
            <v>167184.50699999998</v>
          </cell>
          <cell r="AP39">
            <v>175710.91685699997</v>
          </cell>
          <cell r="AQ39">
            <v>414942</v>
          </cell>
          <cell r="AR39">
            <v>136308</v>
          </cell>
          <cell r="AS39">
            <v>155145.76559999998</v>
          </cell>
          <cell r="AT39">
            <v>163058.19964559999</v>
          </cell>
          <cell r="AU39">
            <v>461284</v>
          </cell>
          <cell r="AV39">
            <v>151531</v>
          </cell>
          <cell r="AW39">
            <v>172472.58419999998</v>
          </cell>
          <cell r="AX39">
            <v>181268.68599419997</v>
          </cell>
          <cell r="AY39">
            <v>477034</v>
          </cell>
          <cell r="AZ39">
            <v>156705</v>
          </cell>
          <cell r="BA39">
            <v>178361.63099999999</v>
          </cell>
          <cell r="BB39">
            <v>187458.074181</v>
          </cell>
          <cell r="BC39">
            <v>481266</v>
          </cell>
          <cell r="BD39">
            <v>158095</v>
          </cell>
          <cell r="BE39">
            <v>179943.72899999999</v>
          </cell>
          <cell r="BF39">
            <v>189120.85917899999</v>
          </cell>
          <cell r="BG39">
            <v>518501</v>
          </cell>
          <cell r="BH39">
            <v>170327</v>
          </cell>
          <cell r="BI39">
            <v>193866.19140000001</v>
          </cell>
          <cell r="BJ39">
            <v>203753.3671614</v>
          </cell>
          <cell r="BK39">
            <v>518480</v>
          </cell>
          <cell r="BL39">
            <v>170320</v>
          </cell>
          <cell r="BM39">
            <v>193858.22399999999</v>
          </cell>
          <cell r="BN39">
            <v>203744.99342399999</v>
          </cell>
          <cell r="BO39">
            <v>534155</v>
          </cell>
          <cell r="BP39">
            <v>175469</v>
          </cell>
          <cell r="BQ39">
            <v>199718.81579999998</v>
          </cell>
          <cell r="BR39">
            <v>209904.47540579998</v>
          </cell>
          <cell r="BS39">
            <v>659815</v>
          </cell>
          <cell r="BT39">
            <v>216749</v>
          </cell>
          <cell r="BU39">
            <v>246703.71179999999</v>
          </cell>
          <cell r="BV39">
            <v>259285.60110179998</v>
          </cell>
          <cell r="BW39">
            <v>447220</v>
          </cell>
          <cell r="BX39">
            <v>146911</v>
          </cell>
          <cell r="BY39">
            <v>167214.10019999999</v>
          </cell>
          <cell r="BZ39">
            <v>175742.01931019998</v>
          </cell>
          <cell r="CA39">
            <v>641932</v>
          </cell>
          <cell r="CB39">
            <v>210874</v>
          </cell>
          <cell r="CC39">
            <v>240016.7868</v>
          </cell>
          <cell r="CD39">
            <v>252257.64292680001</v>
          </cell>
          <cell r="CE39">
            <v>526031</v>
          </cell>
          <cell r="CF39">
            <v>172801</v>
          </cell>
          <cell r="CG39">
            <v>196682.09820000001</v>
          </cell>
          <cell r="CH39">
            <v>206712.88520819999</v>
          </cell>
          <cell r="CI39">
            <v>486674</v>
          </cell>
          <cell r="CJ39">
            <v>159872</v>
          </cell>
          <cell r="CK39">
            <v>181966.31039999999</v>
          </cell>
          <cell r="CL39">
            <v>191246.59223039998</v>
          </cell>
          <cell r="CM39">
            <v>587643</v>
          </cell>
          <cell r="CN39">
            <v>193040</v>
          </cell>
        </row>
        <row r="40">
          <cell r="B40" t="str">
            <v>BASE AMORTIGUADOR TRASERO</v>
          </cell>
          <cell r="C40">
            <v>407568</v>
          </cell>
          <cell r="D40">
            <v>133886</v>
          </cell>
          <cell r="E40">
            <v>152389.04519999999</v>
          </cell>
          <cell r="F40">
            <v>160160.8865052</v>
          </cell>
          <cell r="G40">
            <v>404526</v>
          </cell>
          <cell r="H40">
            <v>132886</v>
          </cell>
          <cell r="I40">
            <v>151250.84520000001</v>
          </cell>
          <cell r="J40">
            <v>158964.6383052</v>
          </cell>
          <cell r="K40">
            <v>402696</v>
          </cell>
          <cell r="L40">
            <v>132285</v>
          </cell>
          <cell r="M40">
            <v>150566.78700000001</v>
          </cell>
          <cell r="N40">
            <v>158245.69313700002</v>
          </cell>
          <cell r="O40">
            <v>463491</v>
          </cell>
          <cell r="P40">
            <v>152256</v>
          </cell>
          <cell r="Q40">
            <v>173297.77919999999</v>
          </cell>
          <cell r="R40">
            <v>182135.96593919999</v>
          </cell>
          <cell r="S40">
            <v>426283</v>
          </cell>
          <cell r="T40">
            <v>140033</v>
          </cell>
          <cell r="U40">
            <v>159385.5606</v>
          </cell>
          <cell r="V40">
            <v>167514.22419059998</v>
          </cell>
          <cell r="W40">
            <v>518966</v>
          </cell>
          <cell r="X40">
            <v>170480</v>
          </cell>
          <cell r="Y40">
            <v>194040.33600000001</v>
          </cell>
          <cell r="Z40">
            <v>203936.393136</v>
          </cell>
          <cell r="AA40">
            <v>506760</v>
          </cell>
          <cell r="AB40">
            <v>166470</v>
          </cell>
          <cell r="AC40">
            <v>189476.15400000001</v>
          </cell>
          <cell r="AD40">
            <v>199139.43785400002</v>
          </cell>
          <cell r="AE40">
            <v>441294</v>
          </cell>
          <cell r="AF40">
            <v>144965</v>
          </cell>
          <cell r="AG40">
            <v>164999.163</v>
          </cell>
          <cell r="AH40">
            <v>173414.12031299999</v>
          </cell>
          <cell r="AI40">
            <v>497727</v>
          </cell>
          <cell r="AJ40">
            <v>163503</v>
          </cell>
          <cell r="AK40">
            <v>186099.1146</v>
          </cell>
          <cell r="AL40">
            <v>195590.1694446</v>
          </cell>
          <cell r="AM40">
            <v>409215</v>
          </cell>
          <cell r="AN40">
            <v>134427</v>
          </cell>
          <cell r="AO40">
            <v>153004.81140000001</v>
          </cell>
          <cell r="AP40">
            <v>160808.0567814</v>
          </cell>
          <cell r="AQ40">
            <v>466664</v>
          </cell>
          <cell r="AR40">
            <v>153299</v>
          </cell>
          <cell r="AS40">
            <v>174484.92180000001</v>
          </cell>
          <cell r="AT40">
            <v>183383.65281180001</v>
          </cell>
          <cell r="AU40">
            <v>453197</v>
          </cell>
          <cell r="AV40">
            <v>148875</v>
          </cell>
          <cell r="AW40">
            <v>169449.52499999999</v>
          </cell>
          <cell r="AX40">
            <v>178091.450775</v>
          </cell>
          <cell r="AY40">
            <v>512090</v>
          </cell>
          <cell r="AZ40">
            <v>168221</v>
          </cell>
          <cell r="BA40">
            <v>191469.1422</v>
          </cell>
          <cell r="BB40">
            <v>201234.06845220001</v>
          </cell>
          <cell r="BC40">
            <v>496181</v>
          </cell>
          <cell r="BD40">
            <v>162995</v>
          </cell>
          <cell r="BE40">
            <v>185520.90899999999</v>
          </cell>
          <cell r="BF40">
            <v>194982.47535899997</v>
          </cell>
          <cell r="BG40">
            <v>511953</v>
          </cell>
          <cell r="BH40">
            <v>168176</v>
          </cell>
          <cell r="BI40">
            <v>191417.92319999999</v>
          </cell>
          <cell r="BJ40">
            <v>201180.2372832</v>
          </cell>
          <cell r="BK40">
            <v>510497</v>
          </cell>
          <cell r="BL40">
            <v>167698</v>
          </cell>
          <cell r="BM40">
            <v>190873.86359999998</v>
          </cell>
          <cell r="BN40">
            <v>200608.43064359998</v>
          </cell>
          <cell r="BO40">
            <v>538197</v>
          </cell>
          <cell r="BP40">
            <v>176797</v>
          </cell>
          <cell r="BQ40">
            <v>201230.34539999999</v>
          </cell>
          <cell r="BR40">
            <v>211493.09301539999</v>
          </cell>
          <cell r="BS40">
            <v>659350</v>
          </cell>
          <cell r="BT40">
            <v>216596</v>
          </cell>
          <cell r="BU40">
            <v>246529.56719999999</v>
          </cell>
          <cell r="BV40">
            <v>259102.57512719999</v>
          </cell>
          <cell r="BW40">
            <v>437133</v>
          </cell>
          <cell r="BX40">
            <v>143598</v>
          </cell>
          <cell r="BY40">
            <v>163443.24359999999</v>
          </cell>
          <cell r="BZ40">
            <v>171778.84902359999</v>
          </cell>
          <cell r="CA40">
            <v>594829</v>
          </cell>
          <cell r="CB40">
            <v>195401</v>
          </cell>
          <cell r="CC40">
            <v>222405.41819999999</v>
          </cell>
          <cell r="CD40">
            <v>233748.09452819999</v>
          </cell>
          <cell r="CE40">
            <v>508492</v>
          </cell>
          <cell r="CF40">
            <v>167039</v>
          </cell>
          <cell r="CG40">
            <v>190123.7898</v>
          </cell>
          <cell r="CH40">
            <v>199820.1030798</v>
          </cell>
          <cell r="CI40">
            <v>493214</v>
          </cell>
          <cell r="CJ40">
            <v>162020</v>
          </cell>
          <cell r="CK40">
            <v>184411.16399999999</v>
          </cell>
          <cell r="CL40">
            <v>193816.13336399998</v>
          </cell>
          <cell r="CM40">
            <v>594502</v>
          </cell>
          <cell r="CN40">
            <v>195293</v>
          </cell>
        </row>
        <row r="41">
          <cell r="B41" t="str">
            <v xml:space="preserve">BASE FILTRO AIRE COMPLETA </v>
          </cell>
          <cell r="C41">
            <v>482535</v>
          </cell>
          <cell r="D41">
            <v>158512</v>
          </cell>
          <cell r="E41">
            <v>180418.3584</v>
          </cell>
          <cell r="F41">
            <v>189619.6946784</v>
          </cell>
          <cell r="G41">
            <v>485058</v>
          </cell>
          <cell r="H41">
            <v>159341</v>
          </cell>
          <cell r="I41">
            <v>181361.92619999999</v>
          </cell>
          <cell r="J41">
            <v>190611.38443619999</v>
          </cell>
          <cell r="K41">
            <v>485311</v>
          </cell>
          <cell r="L41">
            <v>159424</v>
          </cell>
          <cell r="M41">
            <v>181456.39679999999</v>
          </cell>
          <cell r="N41">
            <v>190710.6730368</v>
          </cell>
          <cell r="O41">
            <v>562722</v>
          </cell>
          <cell r="P41">
            <v>184854</v>
          </cell>
          <cell r="Q41">
            <v>210400.82279999999</v>
          </cell>
          <cell r="R41">
            <v>221131.26476279998</v>
          </cell>
          <cell r="S41">
            <v>508751</v>
          </cell>
          <cell r="T41">
            <v>167124</v>
          </cell>
          <cell r="U41">
            <v>190220.5368</v>
          </cell>
          <cell r="V41">
            <v>199921.78417679999</v>
          </cell>
          <cell r="W41">
            <v>528349</v>
          </cell>
          <cell r="X41">
            <v>173562</v>
          </cell>
          <cell r="Y41">
            <v>197548.2684</v>
          </cell>
          <cell r="Z41">
            <v>207623.23008840001</v>
          </cell>
          <cell r="AA41">
            <v>561210</v>
          </cell>
          <cell r="AB41">
            <v>184357</v>
          </cell>
          <cell r="AC41">
            <v>209835.13740000001</v>
          </cell>
          <cell r="AD41">
            <v>220536.72940740001</v>
          </cell>
          <cell r="AE41">
            <v>536576</v>
          </cell>
          <cell r="AF41">
            <v>176265</v>
          </cell>
          <cell r="AG41">
            <v>200624.823</v>
          </cell>
          <cell r="AH41">
            <v>210856.68897300001</v>
          </cell>
          <cell r="AI41">
            <v>566973</v>
          </cell>
          <cell r="AJ41">
            <v>186250</v>
          </cell>
          <cell r="AK41">
            <v>211989.75</v>
          </cell>
          <cell r="AL41">
            <v>222801.22725</v>
          </cell>
          <cell r="AM41">
            <v>477432</v>
          </cell>
          <cell r="AN41">
            <v>156836</v>
          </cell>
          <cell r="AO41">
            <v>178510.7352</v>
          </cell>
          <cell r="AP41">
            <v>187614.7826952</v>
          </cell>
          <cell r="AQ41">
            <v>535803</v>
          </cell>
          <cell r="AR41">
            <v>176011</v>
          </cell>
          <cell r="AS41">
            <v>200335.72020000001</v>
          </cell>
          <cell r="AT41">
            <v>210552.8419302</v>
          </cell>
          <cell r="AU41">
            <v>546937</v>
          </cell>
          <cell r="AV41">
            <v>179668</v>
          </cell>
          <cell r="AW41">
            <v>204498.1176</v>
          </cell>
          <cell r="AX41">
            <v>214927.52159759999</v>
          </cell>
          <cell r="AY41">
            <v>612408</v>
          </cell>
          <cell r="AZ41">
            <v>201176</v>
          </cell>
          <cell r="BA41">
            <v>228978.5232</v>
          </cell>
          <cell r="BB41">
            <v>240656.4278832</v>
          </cell>
          <cell r="BC41">
            <v>555388</v>
          </cell>
          <cell r="BD41">
            <v>182444</v>
          </cell>
          <cell r="BE41">
            <v>207657.76079999999</v>
          </cell>
          <cell r="BF41">
            <v>218248.30660079999</v>
          </cell>
          <cell r="BG41">
            <v>550406</v>
          </cell>
          <cell r="BH41">
            <v>180808</v>
          </cell>
          <cell r="BI41">
            <v>205795.66560000001</v>
          </cell>
          <cell r="BJ41">
            <v>216291.2445456</v>
          </cell>
          <cell r="BK41">
            <v>552461</v>
          </cell>
          <cell r="BL41">
            <v>181483</v>
          </cell>
          <cell r="BM41">
            <v>206563.95059999998</v>
          </cell>
          <cell r="BN41">
            <v>217098.71208059997</v>
          </cell>
          <cell r="BO41">
            <v>592627</v>
          </cell>
          <cell r="BP41">
            <v>194677</v>
          </cell>
          <cell r="BQ41">
            <v>221581.36139999999</v>
          </cell>
          <cell r="BR41">
            <v>232882.0108314</v>
          </cell>
          <cell r="BS41">
            <v>669416</v>
          </cell>
          <cell r="BT41">
            <v>219903</v>
          </cell>
          <cell r="BU41">
            <v>250293.59460000001</v>
          </cell>
          <cell r="BV41">
            <v>263058.56792460004</v>
          </cell>
          <cell r="BW41">
            <v>505116</v>
          </cell>
          <cell r="BX41">
            <v>165930</v>
          </cell>
          <cell r="BY41">
            <v>188861.52600000001</v>
          </cell>
          <cell r="BZ41">
            <v>198493.46382600002</v>
          </cell>
          <cell r="CA41">
            <v>647558</v>
          </cell>
          <cell r="CB41">
            <v>212722</v>
          </cell>
          <cell r="CC41">
            <v>242120.18040000001</v>
          </cell>
          <cell r="CD41">
            <v>254468.30960040001</v>
          </cell>
          <cell r="CE41">
            <v>620871</v>
          </cell>
          <cell r="CF41">
            <v>203956</v>
          </cell>
          <cell r="CG41">
            <v>232142.71919999999</v>
          </cell>
          <cell r="CH41">
            <v>243981.9978792</v>
          </cell>
          <cell r="CI41">
            <v>556420</v>
          </cell>
          <cell r="CJ41">
            <v>182783</v>
          </cell>
          <cell r="CK41">
            <v>208043.61059999999</v>
          </cell>
          <cell r="CL41">
            <v>218653.8347406</v>
          </cell>
          <cell r="CM41">
            <v>679264</v>
          </cell>
          <cell r="CN41">
            <v>223138</v>
          </cell>
        </row>
        <row r="42">
          <cell r="B42" t="str">
            <v>BASE FILTRO COMBUSTIBLE</v>
          </cell>
          <cell r="C42">
            <v>375929</v>
          </cell>
          <cell r="D42">
            <v>123492</v>
          </cell>
          <cell r="E42">
            <v>140558.5944</v>
          </cell>
          <cell r="F42">
            <v>147727.08271439999</v>
          </cell>
          <cell r="G42">
            <v>470997</v>
          </cell>
          <cell r="H42">
            <v>154722</v>
          </cell>
          <cell r="I42">
            <v>176104.58040000001</v>
          </cell>
          <cell r="J42">
            <v>185085.91400039999</v>
          </cell>
          <cell r="K42">
            <v>479665</v>
          </cell>
          <cell r="L42">
            <v>157569</v>
          </cell>
          <cell r="M42">
            <v>179345.03580000001</v>
          </cell>
          <cell r="N42">
            <v>188491.6326258</v>
          </cell>
          <cell r="O42">
            <v>544893</v>
          </cell>
          <cell r="P42">
            <v>178997</v>
          </cell>
          <cell r="Q42">
            <v>203734.3854</v>
          </cell>
          <cell r="R42">
            <v>214124.83905539999</v>
          </cell>
          <cell r="S42">
            <v>491424</v>
          </cell>
          <cell r="T42">
            <v>161432</v>
          </cell>
          <cell r="U42">
            <v>183741.90239999999</v>
          </cell>
          <cell r="V42">
            <v>193112.73942239999</v>
          </cell>
          <cell r="W42">
            <v>513848</v>
          </cell>
          <cell r="X42">
            <v>168799</v>
          </cell>
          <cell r="Y42">
            <v>192127.02179999999</v>
          </cell>
          <cell r="Z42">
            <v>201925.4999118</v>
          </cell>
          <cell r="AA42">
            <v>517642</v>
          </cell>
          <cell r="AB42">
            <v>170045</v>
          </cell>
          <cell r="AC42">
            <v>193545.21899999998</v>
          </cell>
          <cell r="AD42">
            <v>203416.02516899997</v>
          </cell>
          <cell r="AE42">
            <v>523071</v>
          </cell>
          <cell r="AF42">
            <v>171828</v>
          </cell>
          <cell r="AG42">
            <v>195574.62959999999</v>
          </cell>
          <cell r="AH42">
            <v>205548.93570959999</v>
          </cell>
          <cell r="AI42">
            <v>553855</v>
          </cell>
          <cell r="AJ42">
            <v>181941</v>
          </cell>
          <cell r="AK42">
            <v>207085.24619999999</v>
          </cell>
          <cell r="AL42">
            <v>217646.59375619999</v>
          </cell>
          <cell r="AM42">
            <v>451919</v>
          </cell>
          <cell r="AN42">
            <v>148455</v>
          </cell>
          <cell r="AO42">
            <v>168971.481</v>
          </cell>
          <cell r="AP42">
            <v>177589.02653100001</v>
          </cell>
          <cell r="AQ42">
            <v>509892</v>
          </cell>
          <cell r="AR42">
            <v>167499</v>
          </cell>
          <cell r="AS42">
            <v>190647.36180000001</v>
          </cell>
          <cell r="AT42">
            <v>200370.3772518</v>
          </cell>
          <cell r="AU42">
            <v>553855</v>
          </cell>
          <cell r="AV42">
            <v>181941</v>
          </cell>
          <cell r="AW42">
            <v>207085.24619999999</v>
          </cell>
          <cell r="AX42">
            <v>217646.59375619999</v>
          </cell>
          <cell r="AY42">
            <v>560256</v>
          </cell>
          <cell r="AZ42">
            <v>184044</v>
          </cell>
          <cell r="BA42">
            <v>209478.88079999998</v>
          </cell>
          <cell r="BB42">
            <v>220162.30372079997</v>
          </cell>
          <cell r="BC42">
            <v>553933</v>
          </cell>
          <cell r="BD42">
            <v>181966</v>
          </cell>
          <cell r="BE42">
            <v>207113.70120000001</v>
          </cell>
          <cell r="BF42">
            <v>217676.4999612</v>
          </cell>
          <cell r="BG42">
            <v>407161</v>
          </cell>
          <cell r="BH42">
            <v>133752</v>
          </cell>
          <cell r="BI42">
            <v>152236.5264</v>
          </cell>
          <cell r="BJ42">
            <v>160000.58924639999</v>
          </cell>
          <cell r="BK42">
            <v>424947</v>
          </cell>
          <cell r="BL42">
            <v>139595</v>
          </cell>
          <cell r="BM42">
            <v>158887.02900000001</v>
          </cell>
          <cell r="BN42">
            <v>166990.267479</v>
          </cell>
          <cell r="BO42">
            <v>441526</v>
          </cell>
          <cell r="BP42">
            <v>145041</v>
          </cell>
          <cell r="BQ42">
            <v>165085.66620000001</v>
          </cell>
          <cell r="BR42">
            <v>173505.03517620001</v>
          </cell>
          <cell r="BS42">
            <v>644476</v>
          </cell>
          <cell r="BT42">
            <v>211710</v>
          </cell>
          <cell r="BU42">
            <v>240968.32199999999</v>
          </cell>
          <cell r="BV42">
            <v>253257.70642199999</v>
          </cell>
          <cell r="BW42">
            <v>481503</v>
          </cell>
          <cell r="BX42">
            <v>158173</v>
          </cell>
          <cell r="BY42">
            <v>180032.5086</v>
          </cell>
          <cell r="BZ42">
            <v>189214.16653859999</v>
          </cell>
          <cell r="CA42">
            <v>613160</v>
          </cell>
          <cell r="CB42">
            <v>201423</v>
          </cell>
          <cell r="CC42">
            <v>229259.6586</v>
          </cell>
          <cell r="CD42">
            <v>240951.90118859999</v>
          </cell>
          <cell r="CE42">
            <v>615009</v>
          </cell>
          <cell r="CF42">
            <v>202030</v>
          </cell>
          <cell r="CG42">
            <v>229950.546</v>
          </cell>
          <cell r="CH42">
            <v>241678.023846</v>
          </cell>
          <cell r="CI42">
            <v>565275</v>
          </cell>
          <cell r="CJ42">
            <v>185692</v>
          </cell>
          <cell r="CK42">
            <v>211354.63440000001</v>
          </cell>
          <cell r="CL42">
            <v>222133.72075440001</v>
          </cell>
          <cell r="CM42">
            <v>589733</v>
          </cell>
          <cell r="CN42">
            <v>193727</v>
          </cell>
        </row>
        <row r="43">
          <cell r="B43" t="str">
            <v>BATERIA</v>
          </cell>
          <cell r="C43">
            <v>1769813</v>
          </cell>
          <cell r="D43">
            <v>581383</v>
          </cell>
          <cell r="E43">
            <v>661730.13060000003</v>
          </cell>
          <cell r="F43">
            <v>695478.36726059997</v>
          </cell>
          <cell r="G43">
            <v>1825013</v>
          </cell>
          <cell r="H43">
            <v>599516</v>
          </cell>
          <cell r="I43">
            <v>682369.11120000004</v>
          </cell>
          <cell r="J43">
            <v>717169.93587120005</v>
          </cell>
          <cell r="K43">
            <v>2140983</v>
          </cell>
          <cell r="L43">
            <v>703312</v>
          </cell>
          <cell r="M43">
            <v>800509.71840000001</v>
          </cell>
          <cell r="N43">
            <v>841335.71403839998</v>
          </cell>
          <cell r="O43">
            <v>2356480</v>
          </cell>
          <cell r="P43">
            <v>774103</v>
          </cell>
          <cell r="Q43">
            <v>881084.03460000001</v>
          </cell>
          <cell r="R43">
            <v>926019.32036460005</v>
          </cell>
          <cell r="S43">
            <v>2358300</v>
          </cell>
          <cell r="T43">
            <v>774701</v>
          </cell>
          <cell r="U43">
            <v>881764.67819999997</v>
          </cell>
          <cell r="V43">
            <v>926734.67678819993</v>
          </cell>
          <cell r="W43">
            <v>2291520</v>
          </cell>
          <cell r="X43">
            <v>752764</v>
          </cell>
          <cell r="Y43">
            <v>856795.98479999998</v>
          </cell>
          <cell r="Z43">
            <v>900492.58002480003</v>
          </cell>
          <cell r="AA43">
            <v>2337370</v>
          </cell>
          <cell r="AB43">
            <v>767826</v>
          </cell>
          <cell r="AC43">
            <v>873939.55319999997</v>
          </cell>
          <cell r="AD43">
            <v>918510.47041319998</v>
          </cell>
          <cell r="AE43">
            <v>2366350</v>
          </cell>
          <cell r="AF43">
            <v>777345</v>
          </cell>
          <cell r="AG43">
            <v>884774.07900000003</v>
          </cell>
          <cell r="AH43">
            <v>929897.55702900002</v>
          </cell>
          <cell r="AI43">
            <v>2366350</v>
          </cell>
          <cell r="AJ43">
            <v>777345</v>
          </cell>
          <cell r="AK43">
            <v>884774.07900000003</v>
          </cell>
          <cell r="AL43">
            <v>929897.55702900002</v>
          </cell>
          <cell r="AM43">
            <v>1817173</v>
          </cell>
          <cell r="AN43">
            <v>596941</v>
          </cell>
          <cell r="AO43">
            <v>679438.24619999994</v>
          </cell>
          <cell r="AP43">
            <v>714089.59675619996</v>
          </cell>
          <cell r="AQ43">
            <v>2401560</v>
          </cell>
          <cell r="AR43">
            <v>788912</v>
          </cell>
          <cell r="AS43">
            <v>897939.63840000005</v>
          </cell>
          <cell r="AT43">
            <v>943734.55995840009</v>
          </cell>
          <cell r="AU43">
            <v>2395330</v>
          </cell>
          <cell r="AV43">
            <v>786865</v>
          </cell>
          <cell r="AW43">
            <v>895609.74300000002</v>
          </cell>
          <cell r="AX43">
            <v>941285.83989299997</v>
          </cell>
          <cell r="AY43">
            <v>2409820</v>
          </cell>
          <cell r="AZ43">
            <v>791625</v>
          </cell>
          <cell r="BA43">
            <v>901027.57499999995</v>
          </cell>
          <cell r="BB43">
            <v>946979.98132499994</v>
          </cell>
          <cell r="BC43">
            <v>2366350</v>
          </cell>
          <cell r="BD43">
            <v>777345</v>
          </cell>
          <cell r="BE43">
            <v>884774.07900000003</v>
          </cell>
          <cell r="BF43">
            <v>929897.55702900002</v>
          </cell>
          <cell r="BG43">
            <v>2342200</v>
          </cell>
          <cell r="BH43">
            <v>769412</v>
          </cell>
          <cell r="BI43">
            <v>875744.73840000003</v>
          </cell>
          <cell r="BJ43">
            <v>920407.72005840007</v>
          </cell>
          <cell r="BK43">
            <v>2401560</v>
          </cell>
          <cell r="BL43">
            <v>788912</v>
          </cell>
          <cell r="BM43">
            <v>897939.63840000005</v>
          </cell>
          <cell r="BN43">
            <v>943734.55995840009</v>
          </cell>
          <cell r="BO43">
            <v>2618350</v>
          </cell>
          <cell r="BP43">
            <v>860127</v>
          </cell>
          <cell r="BQ43">
            <v>978996.5514</v>
          </cell>
          <cell r="BR43">
            <v>1028925.3755214</v>
          </cell>
          <cell r="BS43">
            <v>2366350</v>
          </cell>
          <cell r="BT43">
            <v>777345</v>
          </cell>
          <cell r="BU43">
            <v>884774.07900000003</v>
          </cell>
          <cell r="BV43">
            <v>929897.55702900002</v>
          </cell>
          <cell r="BW43">
            <v>2380840</v>
          </cell>
          <cell r="BX43">
            <v>782105</v>
          </cell>
          <cell r="BY43">
            <v>890191.91099999996</v>
          </cell>
          <cell r="BZ43">
            <v>935591.69846099999</v>
          </cell>
          <cell r="CA43">
            <v>2351860</v>
          </cell>
          <cell r="CB43">
            <v>772586</v>
          </cell>
          <cell r="CC43">
            <v>879357.38520000002</v>
          </cell>
          <cell r="CD43">
            <v>924204.61184520007</v>
          </cell>
          <cell r="CE43">
            <v>2299360</v>
          </cell>
          <cell r="CF43">
            <v>755339</v>
          </cell>
          <cell r="CG43">
            <v>859726.84979999997</v>
          </cell>
          <cell r="CH43">
            <v>903572.91913980001</v>
          </cell>
          <cell r="CI43">
            <v>2459240</v>
          </cell>
          <cell r="CJ43">
            <v>807860</v>
          </cell>
          <cell r="CK43">
            <v>919506.25199999998</v>
          </cell>
          <cell r="CL43">
            <v>966401.07085200003</v>
          </cell>
          <cell r="CM43">
            <v>2305730</v>
          </cell>
          <cell r="CN43">
            <v>757432</v>
          </cell>
        </row>
        <row r="44">
          <cell r="B44" t="str">
            <v>BATERIA SELLADA 12V-200AH</v>
          </cell>
          <cell r="C44">
            <v>1774827</v>
          </cell>
          <cell r="D44">
            <v>583030</v>
          </cell>
          <cell r="E44">
            <v>663604.74600000004</v>
          </cell>
          <cell r="F44">
            <v>697448.58804599999</v>
          </cell>
          <cell r="G44">
            <v>1807787</v>
          </cell>
          <cell r="H44">
            <v>593858</v>
          </cell>
          <cell r="I44">
            <v>675929.17559999996</v>
          </cell>
          <cell r="J44">
            <v>710401.56355560001</v>
          </cell>
          <cell r="K44">
            <v>2165367</v>
          </cell>
          <cell r="L44">
            <v>711323</v>
          </cell>
          <cell r="M44">
            <v>809627.83860000002</v>
          </cell>
          <cell r="N44">
            <v>850918.85836860002</v>
          </cell>
          <cell r="O44">
            <v>2334150</v>
          </cell>
          <cell r="P44">
            <v>766768</v>
          </cell>
          <cell r="Q44">
            <v>872735.33759999997</v>
          </cell>
          <cell r="R44">
            <v>917244.83981759998</v>
          </cell>
          <cell r="S44">
            <v>2418080</v>
          </cell>
          <cell r="T44">
            <v>794339</v>
          </cell>
          <cell r="U44">
            <v>904116.64980000001</v>
          </cell>
          <cell r="V44">
            <v>950226.59893980005</v>
          </cell>
          <cell r="W44">
            <v>2350250</v>
          </cell>
          <cell r="X44">
            <v>772057</v>
          </cell>
          <cell r="Y44">
            <v>878755.27740000002</v>
          </cell>
          <cell r="Z44">
            <v>923571.79654740007</v>
          </cell>
          <cell r="AA44">
            <v>2315040</v>
          </cell>
          <cell r="AB44">
            <v>760490</v>
          </cell>
          <cell r="AC44">
            <v>865589.71799999999</v>
          </cell>
          <cell r="AD44">
            <v>909734.793618</v>
          </cell>
          <cell r="AE44">
            <v>2372720</v>
          </cell>
          <cell r="AF44">
            <v>779438</v>
          </cell>
          <cell r="AG44">
            <v>887156.33160000003</v>
          </cell>
          <cell r="AH44">
            <v>932401.30451160006</v>
          </cell>
          <cell r="AI44">
            <v>2335900</v>
          </cell>
          <cell r="AJ44">
            <v>767343</v>
          </cell>
          <cell r="AK44">
            <v>873389.80260000005</v>
          </cell>
          <cell r="AL44">
            <v>917932.68253260001</v>
          </cell>
          <cell r="AM44">
            <v>1800053</v>
          </cell>
          <cell r="AN44">
            <v>591317</v>
          </cell>
          <cell r="AO44">
            <v>673037.00939999998</v>
          </cell>
          <cell r="AP44">
            <v>707361.89687940001</v>
          </cell>
          <cell r="AQ44">
            <v>2476320</v>
          </cell>
          <cell r="AR44">
            <v>813471</v>
          </cell>
          <cell r="AS44">
            <v>925892.69219999993</v>
          </cell>
          <cell r="AT44">
            <v>973113.21950219991</v>
          </cell>
          <cell r="AU44">
            <v>2646700</v>
          </cell>
          <cell r="AV44">
            <v>869440</v>
          </cell>
          <cell r="AW44">
            <v>989596.60800000001</v>
          </cell>
          <cell r="AX44">
            <v>1040066.035008</v>
          </cell>
          <cell r="AY44">
            <v>2358300</v>
          </cell>
          <cell r="AZ44">
            <v>774701</v>
          </cell>
          <cell r="BA44">
            <v>881764.67819999997</v>
          </cell>
          <cell r="BB44">
            <v>926734.67678819993</v>
          </cell>
          <cell r="BC44">
            <v>2393300</v>
          </cell>
          <cell r="BD44">
            <v>786199</v>
          </cell>
          <cell r="BE44">
            <v>894851.70180000004</v>
          </cell>
          <cell r="BF44">
            <v>940489.1385918</v>
          </cell>
          <cell r="BG44">
            <v>2376780</v>
          </cell>
          <cell r="BH44">
            <v>780772</v>
          </cell>
          <cell r="BI44">
            <v>888674.69039999996</v>
          </cell>
          <cell r="BJ44">
            <v>933997.09961039992</v>
          </cell>
          <cell r="BK44">
            <v>2403520</v>
          </cell>
          <cell r="BL44">
            <v>789556</v>
          </cell>
          <cell r="BM44">
            <v>898672.63919999998</v>
          </cell>
          <cell r="BN44">
            <v>944504.9437992</v>
          </cell>
          <cell r="BO44">
            <v>2594200</v>
          </cell>
          <cell r="BP44">
            <v>852194</v>
          </cell>
          <cell r="BQ44">
            <v>969967.2108</v>
          </cell>
          <cell r="BR44">
            <v>1019435.5385507999</v>
          </cell>
          <cell r="BS44">
            <v>2343880</v>
          </cell>
          <cell r="BT44">
            <v>769964</v>
          </cell>
          <cell r="BU44">
            <v>876373.02480000001</v>
          </cell>
          <cell r="BV44">
            <v>921068.04906480003</v>
          </cell>
          <cell r="BW44">
            <v>2646700</v>
          </cell>
          <cell r="BX44">
            <v>869440</v>
          </cell>
          <cell r="BY44">
            <v>989596.60800000001</v>
          </cell>
          <cell r="BZ44">
            <v>1040066.035008</v>
          </cell>
          <cell r="CA44">
            <v>2321550</v>
          </cell>
          <cell r="CB44">
            <v>762629</v>
          </cell>
          <cell r="CC44">
            <v>868024.32779999997</v>
          </cell>
          <cell r="CD44">
            <v>912293.56851779995</v>
          </cell>
          <cell r="CE44">
            <v>2305730</v>
          </cell>
          <cell r="CF44">
            <v>757432</v>
          </cell>
          <cell r="CG44">
            <v>862109.10239999997</v>
          </cell>
          <cell r="CH44">
            <v>906076.66662239993</v>
          </cell>
          <cell r="CI44">
            <v>2330720</v>
          </cell>
          <cell r="CJ44">
            <v>765641</v>
          </cell>
          <cell r="CK44">
            <v>871452.58620000002</v>
          </cell>
          <cell r="CL44">
            <v>915896.66809619998</v>
          </cell>
          <cell r="CM44">
            <v>2283680</v>
          </cell>
          <cell r="CN44">
            <v>750188</v>
          </cell>
        </row>
        <row r="45">
          <cell r="B45" t="str">
            <v>BLOWER VENTILADOR AIRE ACONDICIONADO</v>
          </cell>
          <cell r="C45">
            <v>889810</v>
          </cell>
          <cell r="D45">
            <v>292302</v>
          </cell>
          <cell r="E45">
            <v>332698.13640000002</v>
          </cell>
          <cell r="F45">
            <v>349665.74135640002</v>
          </cell>
          <cell r="G45">
            <v>906413</v>
          </cell>
          <cell r="H45">
            <v>297756</v>
          </cell>
          <cell r="I45">
            <v>338905.87919999997</v>
          </cell>
          <cell r="J45">
            <v>356190.07903919998</v>
          </cell>
          <cell r="K45">
            <v>1239415</v>
          </cell>
          <cell r="L45">
            <v>407147</v>
          </cell>
          <cell r="M45">
            <v>463414.71539999999</v>
          </cell>
          <cell r="N45">
            <v>487048.86588539998</v>
          </cell>
          <cell r="O45">
            <v>1382188</v>
          </cell>
          <cell r="P45">
            <v>454048</v>
          </cell>
          <cell r="Q45">
            <v>516797.43359999999</v>
          </cell>
          <cell r="R45">
            <v>543154.10271360003</v>
          </cell>
          <cell r="S45">
            <v>1290855</v>
          </cell>
          <cell r="T45">
            <v>424045</v>
          </cell>
          <cell r="U45">
            <v>482648.01899999997</v>
          </cell>
          <cell r="V45">
            <v>507263.06796899997</v>
          </cell>
          <cell r="W45">
            <v>1273088</v>
          </cell>
          <cell r="X45">
            <v>418209</v>
          </cell>
          <cell r="Y45">
            <v>476005.48379999999</v>
          </cell>
          <cell r="Z45">
            <v>500281.76347379998</v>
          </cell>
          <cell r="AA45">
            <v>1267754</v>
          </cell>
          <cell r="AB45">
            <v>416457</v>
          </cell>
          <cell r="AC45">
            <v>474011.35739999998</v>
          </cell>
          <cell r="AD45">
            <v>498185.93662739999</v>
          </cell>
          <cell r="AE45">
            <v>1382188</v>
          </cell>
          <cell r="AF45">
            <v>454048</v>
          </cell>
          <cell r="AG45">
            <v>516797.43359999999</v>
          </cell>
          <cell r="AH45">
            <v>543154.10271360003</v>
          </cell>
          <cell r="AI45">
            <v>1354455</v>
          </cell>
          <cell r="AJ45">
            <v>444938</v>
          </cell>
          <cell r="AK45">
            <v>506428.43160000001</v>
          </cell>
          <cell r="AL45">
            <v>532256.28161159996</v>
          </cell>
          <cell r="AM45">
            <v>1309960</v>
          </cell>
          <cell r="AN45">
            <v>430321</v>
          </cell>
          <cell r="AO45">
            <v>489791.36219999997</v>
          </cell>
          <cell r="AP45">
            <v>514770.72167219996</v>
          </cell>
          <cell r="AQ45">
            <v>1280460</v>
          </cell>
          <cell r="AR45">
            <v>420631</v>
          </cell>
          <cell r="AS45">
            <v>478762.20419999998</v>
          </cell>
          <cell r="AT45">
            <v>503179.07661419996</v>
          </cell>
          <cell r="AU45">
            <v>1498212</v>
          </cell>
          <cell r="AV45">
            <v>492162</v>
          </cell>
          <cell r="AW45">
            <v>560178.78839999996</v>
          </cell>
          <cell r="AX45">
            <v>588747.90660839994</v>
          </cell>
          <cell r="AY45">
            <v>1306880</v>
          </cell>
          <cell r="AZ45">
            <v>429310</v>
          </cell>
          <cell r="BA45">
            <v>488640.64199999999</v>
          </cell>
          <cell r="BB45">
            <v>513561.31474200002</v>
          </cell>
          <cell r="BC45">
            <v>1474388</v>
          </cell>
          <cell r="BD45">
            <v>484336</v>
          </cell>
          <cell r="BE45">
            <v>551271.2352</v>
          </cell>
          <cell r="BF45">
            <v>579386.06819519994</v>
          </cell>
          <cell r="BG45">
            <v>1305990</v>
          </cell>
          <cell r="BH45">
            <v>429017</v>
          </cell>
          <cell r="BI45">
            <v>488307.14939999999</v>
          </cell>
          <cell r="BJ45">
            <v>513210.81401939999</v>
          </cell>
          <cell r="BK45">
            <v>1486305</v>
          </cell>
          <cell r="BL45">
            <v>488251</v>
          </cell>
          <cell r="BM45">
            <v>555727.28819999995</v>
          </cell>
          <cell r="BN45">
            <v>584069.37989819993</v>
          </cell>
          <cell r="BO45">
            <v>1418911</v>
          </cell>
          <cell r="BP45">
            <v>466112</v>
          </cell>
          <cell r="BQ45">
            <v>530528.67839999998</v>
          </cell>
          <cell r="BR45">
            <v>557585.64099839993</v>
          </cell>
          <cell r="BS45">
            <v>1484576</v>
          </cell>
          <cell r="BT45">
            <v>487683</v>
          </cell>
          <cell r="BU45">
            <v>555080.79059999995</v>
          </cell>
          <cell r="BV45">
            <v>583389.91092059994</v>
          </cell>
          <cell r="BW45">
            <v>1451393</v>
          </cell>
          <cell r="BX45">
            <v>476782</v>
          </cell>
          <cell r="BY45">
            <v>542673.27240000002</v>
          </cell>
          <cell r="BZ45">
            <v>570349.60929240007</v>
          </cell>
          <cell r="CA45">
            <v>1665359</v>
          </cell>
          <cell r="CB45">
            <v>547070</v>
          </cell>
          <cell r="CC45">
            <v>622675.07400000002</v>
          </cell>
          <cell r="CD45">
            <v>654431.50277400005</v>
          </cell>
          <cell r="CE45">
            <v>1394098</v>
          </cell>
          <cell r="CF45">
            <v>457961</v>
          </cell>
          <cell r="CG45">
            <v>521251.21019999997</v>
          </cell>
          <cell r="CH45">
            <v>547835.02192019997</v>
          </cell>
          <cell r="CI45">
            <v>1433809</v>
          </cell>
          <cell r="CJ45">
            <v>471006</v>
          </cell>
          <cell r="CK45">
            <v>536099.02919999999</v>
          </cell>
          <cell r="CL45">
            <v>563440.07968920004</v>
          </cell>
          <cell r="CM45">
            <v>1659713</v>
          </cell>
          <cell r="CN45">
            <v>545215</v>
          </cell>
        </row>
        <row r="46">
          <cell r="B46" t="str">
            <v>BOBINA DE ENCENDIDO</v>
          </cell>
          <cell r="C46">
            <v>2406381</v>
          </cell>
          <cell r="D46">
            <v>790496</v>
          </cell>
          <cell r="E46">
            <v>899742.54720000003</v>
          </cell>
          <cell r="F46">
            <v>945629.41710720002</v>
          </cell>
          <cell r="G46">
            <v>2420959</v>
          </cell>
          <cell r="H46">
            <v>795285</v>
          </cell>
          <cell r="I46">
            <v>905193.38699999999</v>
          </cell>
          <cell r="J46">
            <v>951358.24973699998</v>
          </cell>
          <cell r="K46">
            <v>2257830</v>
          </cell>
          <cell r="L46">
            <v>741697</v>
          </cell>
          <cell r="M46">
            <v>844199.52540000004</v>
          </cell>
          <cell r="N46">
            <v>887253.70119540009</v>
          </cell>
          <cell r="O46">
            <v>2630205</v>
          </cell>
          <cell r="P46">
            <v>864022</v>
          </cell>
          <cell r="Q46">
            <v>983429.84039999999</v>
          </cell>
          <cell r="R46">
            <v>1033584.7622604</v>
          </cell>
          <cell r="S46">
            <v>2250129</v>
          </cell>
          <cell r="T46">
            <v>739167</v>
          </cell>
          <cell r="U46">
            <v>841319.87939999998</v>
          </cell>
          <cell r="V46">
            <v>884227.19324940001</v>
          </cell>
          <cell r="W46">
            <v>2982898</v>
          </cell>
          <cell r="X46">
            <v>979881</v>
          </cell>
          <cell r="Y46">
            <v>1115300.5541999999</v>
          </cell>
          <cell r="Z46">
            <v>1172180.8824641998</v>
          </cell>
          <cell r="AA46">
            <v>2957077</v>
          </cell>
          <cell r="AB46">
            <v>971399</v>
          </cell>
          <cell r="AC46">
            <v>1105646.3418000001</v>
          </cell>
          <cell r="AD46">
            <v>1162034.3052318001</v>
          </cell>
          <cell r="AE46">
            <v>2552881</v>
          </cell>
          <cell r="AF46">
            <v>838621</v>
          </cell>
          <cell r="AG46">
            <v>954518.42220000003</v>
          </cell>
          <cell r="AH46">
            <v>1003198.8617322</v>
          </cell>
          <cell r="AI46">
            <v>2513402</v>
          </cell>
          <cell r="AJ46">
            <v>825652</v>
          </cell>
          <cell r="AK46">
            <v>939757.10639999993</v>
          </cell>
          <cell r="AL46">
            <v>987684.71882639988</v>
          </cell>
          <cell r="AM46">
            <v>2465603</v>
          </cell>
          <cell r="AN46">
            <v>809950</v>
          </cell>
          <cell r="AO46">
            <v>921885.09</v>
          </cell>
          <cell r="AP46">
            <v>968901.22959</v>
          </cell>
          <cell r="AQ46">
            <v>2143658</v>
          </cell>
          <cell r="AR46">
            <v>704191</v>
          </cell>
          <cell r="AS46">
            <v>801510.19620000001</v>
          </cell>
          <cell r="AT46">
            <v>842387.21620619996</v>
          </cell>
          <cell r="AU46">
            <v>2614741</v>
          </cell>
          <cell r="AV46">
            <v>858942</v>
          </cell>
          <cell r="AW46">
            <v>977647.7844</v>
          </cell>
          <cell r="AX46">
            <v>1027507.8214044</v>
          </cell>
          <cell r="AY46">
            <v>2158216</v>
          </cell>
          <cell r="AZ46">
            <v>708973</v>
          </cell>
          <cell r="BA46">
            <v>806953.0686</v>
          </cell>
          <cell r="BB46">
            <v>848107.67509859998</v>
          </cell>
          <cell r="BC46">
            <v>2639833</v>
          </cell>
          <cell r="BD46">
            <v>867185</v>
          </cell>
          <cell r="BE46">
            <v>987029.96699999995</v>
          </cell>
          <cell r="BF46">
            <v>1037368.495317</v>
          </cell>
          <cell r="BG46">
            <v>2884987</v>
          </cell>
          <cell r="BH46">
            <v>947718</v>
          </cell>
          <cell r="BI46">
            <v>1078692.6276</v>
          </cell>
          <cell r="BJ46">
            <v>1133705.9516076001</v>
          </cell>
          <cell r="BK46">
            <v>3383728</v>
          </cell>
          <cell r="BL46">
            <v>1111554</v>
          </cell>
          <cell r="BM46">
            <v>1265170.7627999999</v>
          </cell>
          <cell r="BN46">
            <v>1329694.4717027999</v>
          </cell>
          <cell r="BO46">
            <v>3226060</v>
          </cell>
          <cell r="BP46">
            <v>1059760</v>
          </cell>
          <cell r="BQ46">
            <v>1206218.8319999999</v>
          </cell>
          <cell r="BR46">
            <v>1267735.9924319999</v>
          </cell>
          <cell r="BS46">
            <v>3526775</v>
          </cell>
          <cell r="BT46">
            <v>1158545</v>
          </cell>
          <cell r="BU46">
            <v>1318655.919</v>
          </cell>
          <cell r="BV46">
            <v>1385907.370869</v>
          </cell>
          <cell r="BW46">
            <v>2317337</v>
          </cell>
          <cell r="BX46">
            <v>761245</v>
          </cell>
          <cell r="BY46">
            <v>866449.05900000001</v>
          </cell>
          <cell r="BZ46">
            <v>910637.96100899996</v>
          </cell>
          <cell r="CA46">
            <v>3526829</v>
          </cell>
          <cell r="CB46">
            <v>1158563</v>
          </cell>
          <cell r="CC46">
            <v>1318676.4065999999</v>
          </cell>
          <cell r="CD46">
            <v>1385928.9033365999</v>
          </cell>
          <cell r="CE46">
            <v>2359814</v>
          </cell>
          <cell r="CF46">
            <v>775198</v>
          </cell>
          <cell r="CG46">
            <v>882330.36360000004</v>
          </cell>
          <cell r="CH46">
            <v>927329.21214359999</v>
          </cell>
          <cell r="CI46">
            <v>2300819</v>
          </cell>
          <cell r="CJ46">
            <v>755819</v>
          </cell>
          <cell r="CK46">
            <v>860273.18579999998</v>
          </cell>
          <cell r="CL46">
            <v>904147.11827580002</v>
          </cell>
          <cell r="CM46">
            <v>3472532</v>
          </cell>
          <cell r="CN46">
            <v>1140726</v>
          </cell>
        </row>
        <row r="47">
          <cell r="B47" t="str">
            <v>BOCIN RUEDA DELANTERA</v>
          </cell>
          <cell r="C47">
            <v>1368344</v>
          </cell>
          <cell r="D47">
            <v>449501</v>
          </cell>
          <cell r="E47">
            <v>511622.03820000001</v>
          </cell>
          <cell r="F47">
            <v>537714.76214820007</v>
          </cell>
          <cell r="G47">
            <v>1349468</v>
          </cell>
          <cell r="H47">
            <v>443300</v>
          </cell>
          <cell r="I47">
            <v>504564.06</v>
          </cell>
          <cell r="J47">
            <v>530296.82706000004</v>
          </cell>
          <cell r="K47">
            <v>1384328</v>
          </cell>
          <cell r="L47">
            <v>454751</v>
          </cell>
          <cell r="M47">
            <v>517597.5882</v>
          </cell>
          <cell r="N47">
            <v>543995.06519820006</v>
          </cell>
          <cell r="O47">
            <v>1499695</v>
          </cell>
          <cell r="P47">
            <v>492649</v>
          </cell>
          <cell r="Q47">
            <v>560733.09180000005</v>
          </cell>
          <cell r="R47">
            <v>589330.47948180011</v>
          </cell>
          <cell r="S47">
            <v>1394705</v>
          </cell>
          <cell r="T47">
            <v>458160</v>
          </cell>
          <cell r="U47">
            <v>521477.712</v>
          </cell>
          <cell r="V47">
            <v>548073.075312</v>
          </cell>
          <cell r="W47">
            <v>1540422</v>
          </cell>
          <cell r="X47">
            <v>506028</v>
          </cell>
          <cell r="Y47">
            <v>575961.06960000005</v>
          </cell>
          <cell r="Z47">
            <v>605335.08414960001</v>
          </cell>
          <cell r="AA47">
            <v>1457941</v>
          </cell>
          <cell r="AB47">
            <v>478933</v>
          </cell>
          <cell r="AC47">
            <v>545121.54059999995</v>
          </cell>
          <cell r="AD47">
            <v>572922.73917059996</v>
          </cell>
          <cell r="AE47">
            <v>1521388</v>
          </cell>
          <cell r="AF47">
            <v>499775</v>
          </cell>
          <cell r="AG47">
            <v>568843.90500000003</v>
          </cell>
          <cell r="AH47">
            <v>597854.94415500003</v>
          </cell>
          <cell r="AI47">
            <v>1550493</v>
          </cell>
          <cell r="AJ47">
            <v>509336</v>
          </cell>
          <cell r="AK47">
            <v>579726.2352</v>
          </cell>
          <cell r="AL47">
            <v>609292.27319520002</v>
          </cell>
          <cell r="AM47">
            <v>1447324</v>
          </cell>
          <cell r="AN47">
            <v>475445</v>
          </cell>
          <cell r="AO47">
            <v>541151.49899999995</v>
          </cell>
          <cell r="AP47">
            <v>568750.2254489999</v>
          </cell>
          <cell r="AQ47">
            <v>1328837</v>
          </cell>
          <cell r="AR47">
            <v>436522</v>
          </cell>
          <cell r="AS47">
            <v>496849.34039999999</v>
          </cell>
          <cell r="AT47">
            <v>522188.65676039999</v>
          </cell>
          <cell r="AU47">
            <v>1582490</v>
          </cell>
          <cell r="AV47">
            <v>519847</v>
          </cell>
          <cell r="AW47">
            <v>591689.8554</v>
          </cell>
          <cell r="AX47">
            <v>621866.03802540002</v>
          </cell>
          <cell r="AY47">
            <v>1263338</v>
          </cell>
          <cell r="AZ47">
            <v>415006</v>
          </cell>
          <cell r="BA47">
            <v>472359.82919999998</v>
          </cell>
          <cell r="BB47">
            <v>496450.18048919999</v>
          </cell>
          <cell r="BC47">
            <v>1706121</v>
          </cell>
          <cell r="BD47">
            <v>560460</v>
          </cell>
          <cell r="BE47">
            <v>637915.57200000004</v>
          </cell>
          <cell r="BF47">
            <v>670449.26617200009</v>
          </cell>
          <cell r="BG47">
            <v>1416001</v>
          </cell>
          <cell r="BH47">
            <v>465156</v>
          </cell>
          <cell r="BI47">
            <v>529440.55920000002</v>
          </cell>
          <cell r="BJ47">
            <v>556442.02771920001</v>
          </cell>
          <cell r="BK47">
            <v>1549750</v>
          </cell>
          <cell r="BL47">
            <v>509092</v>
          </cell>
          <cell r="BM47">
            <v>579448.51439999999</v>
          </cell>
          <cell r="BN47">
            <v>609000.38863439998</v>
          </cell>
          <cell r="BO47">
            <v>1645347</v>
          </cell>
          <cell r="BP47">
            <v>540496</v>
          </cell>
          <cell r="BQ47">
            <v>615192.54720000003</v>
          </cell>
          <cell r="BR47">
            <v>646567.36710719997</v>
          </cell>
          <cell r="BS47">
            <v>1781964</v>
          </cell>
          <cell r="BT47">
            <v>585375</v>
          </cell>
          <cell r="BU47">
            <v>666273.82499999995</v>
          </cell>
          <cell r="BV47">
            <v>700253.79007499991</v>
          </cell>
          <cell r="BW47">
            <v>1363334</v>
          </cell>
          <cell r="BX47">
            <v>447855</v>
          </cell>
          <cell r="BY47">
            <v>509748.56099999999</v>
          </cell>
          <cell r="BZ47">
            <v>535745.73761099996</v>
          </cell>
          <cell r="CA47">
            <v>1696574</v>
          </cell>
          <cell r="CB47">
            <v>557324</v>
          </cell>
          <cell r="CC47">
            <v>634346.17680000002</v>
          </cell>
          <cell r="CD47">
            <v>666697.83181680006</v>
          </cell>
          <cell r="CE47">
            <v>1386896</v>
          </cell>
          <cell r="CF47">
            <v>455595</v>
          </cell>
          <cell r="CG47">
            <v>518558.22899999999</v>
          </cell>
          <cell r="CH47">
            <v>545004.69867900002</v>
          </cell>
          <cell r="CI47">
            <v>1559005</v>
          </cell>
          <cell r="CJ47">
            <v>512133</v>
          </cell>
          <cell r="CK47">
            <v>582909.78059999994</v>
          </cell>
          <cell r="CL47">
            <v>612638.17941059999</v>
          </cell>
          <cell r="CM47">
            <v>1700952</v>
          </cell>
          <cell r="CN47">
            <v>558762</v>
          </cell>
        </row>
        <row r="48">
          <cell r="B48" t="str">
            <v>BOCIN RUEDA TRASERA</v>
          </cell>
          <cell r="C48">
            <v>1324215</v>
          </cell>
          <cell r="D48">
            <v>435004</v>
          </cell>
          <cell r="E48">
            <v>495121.5528</v>
          </cell>
          <cell r="F48">
            <v>520372.75199279998</v>
          </cell>
          <cell r="G48">
            <v>1275722</v>
          </cell>
          <cell r="H48">
            <v>419074</v>
          </cell>
          <cell r="I48">
            <v>476990.02679999999</v>
          </cell>
          <cell r="J48">
            <v>501316.51816679997</v>
          </cell>
          <cell r="K48">
            <v>1318593</v>
          </cell>
          <cell r="L48">
            <v>433157</v>
          </cell>
          <cell r="M48">
            <v>493019.29739999998</v>
          </cell>
          <cell r="N48">
            <v>518163.28156739997</v>
          </cell>
          <cell r="O48">
            <v>1432377</v>
          </cell>
          <cell r="P48">
            <v>470535</v>
          </cell>
          <cell r="Q48">
            <v>535562.93700000003</v>
          </cell>
          <cell r="R48">
            <v>562876.64678700001</v>
          </cell>
          <cell r="S48">
            <v>1340537</v>
          </cell>
          <cell r="T48">
            <v>440366</v>
          </cell>
          <cell r="U48">
            <v>501224.58120000002</v>
          </cell>
          <cell r="V48">
            <v>526787.03484119999</v>
          </cell>
          <cell r="W48">
            <v>1518864</v>
          </cell>
          <cell r="X48">
            <v>498946</v>
          </cell>
          <cell r="Y48">
            <v>567900.33719999995</v>
          </cell>
          <cell r="Z48">
            <v>596863.25439719995</v>
          </cell>
          <cell r="AA48">
            <v>1437466</v>
          </cell>
          <cell r="AB48">
            <v>472207</v>
          </cell>
          <cell r="AC48">
            <v>537466.0074</v>
          </cell>
          <cell r="AD48">
            <v>564876.77377740003</v>
          </cell>
          <cell r="AE48">
            <v>1406603</v>
          </cell>
          <cell r="AF48">
            <v>462069</v>
          </cell>
          <cell r="AG48">
            <v>525926.93579999998</v>
          </cell>
          <cell r="AH48">
            <v>552749.20952579996</v>
          </cell>
          <cell r="AI48">
            <v>1433600</v>
          </cell>
          <cell r="AJ48">
            <v>470937</v>
          </cell>
          <cell r="AK48">
            <v>536020.49340000004</v>
          </cell>
          <cell r="AL48">
            <v>563357.53856340004</v>
          </cell>
          <cell r="AM48">
            <v>1415930</v>
          </cell>
          <cell r="AN48">
            <v>465133</v>
          </cell>
          <cell r="AO48">
            <v>529414.38060000003</v>
          </cell>
          <cell r="AP48">
            <v>556414.51401060005</v>
          </cell>
          <cell r="AQ48">
            <v>1336448</v>
          </cell>
          <cell r="AR48">
            <v>439023</v>
          </cell>
          <cell r="AS48">
            <v>499695.97859999997</v>
          </cell>
          <cell r="AT48">
            <v>525180.47350859991</v>
          </cell>
          <cell r="AU48">
            <v>1401752</v>
          </cell>
          <cell r="AV48">
            <v>460475</v>
          </cell>
          <cell r="AW48">
            <v>524112.64500000002</v>
          </cell>
          <cell r="AX48">
            <v>550842.38989500003</v>
          </cell>
          <cell r="AY48">
            <v>1397999</v>
          </cell>
          <cell r="AZ48">
            <v>459242</v>
          </cell>
          <cell r="BA48">
            <v>522709.24439999997</v>
          </cell>
          <cell r="BB48">
            <v>549367.41586439998</v>
          </cell>
          <cell r="BC48">
            <v>1559148</v>
          </cell>
          <cell r="BD48">
            <v>512180</v>
          </cell>
          <cell r="BE48">
            <v>582963.27599999995</v>
          </cell>
          <cell r="BF48">
            <v>612694.40307599993</v>
          </cell>
          <cell r="BG48">
            <v>1433557</v>
          </cell>
          <cell r="BH48">
            <v>470923</v>
          </cell>
          <cell r="BI48">
            <v>536004.55859999999</v>
          </cell>
          <cell r="BJ48">
            <v>563340.79108859994</v>
          </cell>
          <cell r="BK48">
            <v>1540893</v>
          </cell>
          <cell r="BL48">
            <v>506183</v>
          </cell>
          <cell r="BM48">
            <v>576137.49060000002</v>
          </cell>
          <cell r="BN48">
            <v>605520.50262060005</v>
          </cell>
          <cell r="BO48">
            <v>1622167</v>
          </cell>
          <cell r="BP48">
            <v>532881</v>
          </cell>
          <cell r="BQ48">
            <v>606525.15419999999</v>
          </cell>
          <cell r="BR48">
            <v>637457.93706419994</v>
          </cell>
          <cell r="BS48">
            <v>1714661</v>
          </cell>
          <cell r="BT48">
            <v>563266</v>
          </cell>
          <cell r="BU48">
            <v>641109.36120000004</v>
          </cell>
          <cell r="BV48">
            <v>673805.93862120004</v>
          </cell>
          <cell r="BW48">
            <v>1333578</v>
          </cell>
          <cell r="BX48">
            <v>438080</v>
          </cell>
          <cell r="BY48">
            <v>498622.65600000002</v>
          </cell>
          <cell r="BZ48">
            <v>524052.411456</v>
          </cell>
          <cell r="CA48">
            <v>1763918</v>
          </cell>
          <cell r="CB48">
            <v>579447</v>
          </cell>
          <cell r="CC48">
            <v>659526.57539999997</v>
          </cell>
          <cell r="CD48">
            <v>693162.43074540002</v>
          </cell>
          <cell r="CE48">
            <v>1557045</v>
          </cell>
          <cell r="CF48">
            <v>511489</v>
          </cell>
          <cell r="CG48">
            <v>582176.77980000002</v>
          </cell>
          <cell r="CH48">
            <v>611867.79556980007</v>
          </cell>
          <cell r="CI48">
            <v>1528820</v>
          </cell>
          <cell r="CJ48">
            <v>502217</v>
          </cell>
          <cell r="CK48">
            <v>571623.38939999999</v>
          </cell>
          <cell r="CL48">
            <v>600776.18225940003</v>
          </cell>
          <cell r="CM48">
            <v>1803899</v>
          </cell>
          <cell r="CN48">
            <v>592580</v>
          </cell>
        </row>
        <row r="49">
          <cell r="B49" t="str">
            <v>BOMBA ACEITE MOTOR</v>
          </cell>
          <cell r="C49">
            <v>1080303</v>
          </cell>
          <cell r="D49">
            <v>354879</v>
          </cell>
          <cell r="E49">
            <v>403923.27779999998</v>
          </cell>
          <cell r="F49">
            <v>424523.36496779998</v>
          </cell>
          <cell r="G49">
            <v>1079189</v>
          </cell>
          <cell r="H49">
            <v>354513</v>
          </cell>
          <cell r="I49">
            <v>403506.69660000002</v>
          </cell>
          <cell r="J49">
            <v>424085.53812660003</v>
          </cell>
          <cell r="K49">
            <v>1193107</v>
          </cell>
          <cell r="L49">
            <v>391935</v>
          </cell>
          <cell r="M49">
            <v>446100.41700000002</v>
          </cell>
          <cell r="N49">
            <v>468851.538267</v>
          </cell>
          <cell r="O49">
            <v>1309310</v>
          </cell>
          <cell r="P49">
            <v>430108</v>
          </cell>
          <cell r="Q49">
            <v>489548.92560000002</v>
          </cell>
          <cell r="R49">
            <v>514515.92080560001</v>
          </cell>
          <cell r="S49">
            <v>1291402</v>
          </cell>
          <cell r="T49">
            <v>424225</v>
          </cell>
          <cell r="U49">
            <v>482852.89500000002</v>
          </cell>
          <cell r="V49">
            <v>507478.39264500001</v>
          </cell>
          <cell r="W49">
            <v>1223489</v>
          </cell>
          <cell r="X49">
            <v>401916</v>
          </cell>
          <cell r="Y49">
            <v>457460.79119999998</v>
          </cell>
          <cell r="Z49">
            <v>480791.29155119997</v>
          </cell>
          <cell r="AA49">
            <v>1183390</v>
          </cell>
          <cell r="AB49">
            <v>388743</v>
          </cell>
          <cell r="AC49">
            <v>442467.28259999998</v>
          </cell>
          <cell r="AD49">
            <v>465033.11401259998</v>
          </cell>
          <cell r="AE49">
            <v>1372159</v>
          </cell>
          <cell r="AF49">
            <v>450754</v>
          </cell>
          <cell r="AG49">
            <v>513048.20279999997</v>
          </cell>
          <cell r="AH49">
            <v>539213.6611428</v>
          </cell>
          <cell r="AI49">
            <v>1528277</v>
          </cell>
          <cell r="AJ49">
            <v>502038</v>
          </cell>
          <cell r="AK49">
            <v>571419.65159999998</v>
          </cell>
          <cell r="AL49">
            <v>600562.0538316</v>
          </cell>
          <cell r="AM49">
            <v>1081304</v>
          </cell>
          <cell r="AN49">
            <v>355208</v>
          </cell>
          <cell r="AO49">
            <v>404297.74560000002</v>
          </cell>
          <cell r="AP49">
            <v>424916.93062560004</v>
          </cell>
          <cell r="AQ49">
            <v>1246031</v>
          </cell>
          <cell r="AR49">
            <v>409321</v>
          </cell>
          <cell r="AS49">
            <v>465889.16220000002</v>
          </cell>
          <cell r="AT49">
            <v>489649.50947220001</v>
          </cell>
          <cell r="AU49">
            <v>1330099</v>
          </cell>
          <cell r="AV49">
            <v>436937</v>
          </cell>
          <cell r="AW49">
            <v>497321.69339999999</v>
          </cell>
          <cell r="AX49">
            <v>522685.09976339998</v>
          </cell>
          <cell r="AY49">
            <v>1310688</v>
          </cell>
          <cell r="AZ49">
            <v>430561</v>
          </cell>
          <cell r="BA49">
            <v>490064.53019999998</v>
          </cell>
          <cell r="BB49">
            <v>515057.82124019996</v>
          </cell>
          <cell r="BC49">
            <v>1375887</v>
          </cell>
          <cell r="BD49">
            <v>451978</v>
          </cell>
          <cell r="BE49">
            <v>514441.35959999997</v>
          </cell>
          <cell r="BF49">
            <v>540677.86893959995</v>
          </cell>
          <cell r="BG49">
            <v>1186532</v>
          </cell>
          <cell r="BH49">
            <v>389775</v>
          </cell>
          <cell r="BI49">
            <v>443641.90500000003</v>
          </cell>
          <cell r="BJ49">
            <v>466267.64215500001</v>
          </cell>
          <cell r="BK49">
            <v>1258839</v>
          </cell>
          <cell r="BL49">
            <v>413528</v>
          </cell>
          <cell r="BM49">
            <v>470677.56959999999</v>
          </cell>
          <cell r="BN49">
            <v>494682.1256496</v>
          </cell>
          <cell r="BO49">
            <v>1306904</v>
          </cell>
          <cell r="BP49">
            <v>429317</v>
          </cell>
          <cell r="BQ49">
            <v>488648.60940000002</v>
          </cell>
          <cell r="BR49">
            <v>513569.68847940001</v>
          </cell>
          <cell r="BS49">
            <v>1428833</v>
          </cell>
          <cell r="BT49">
            <v>469371</v>
          </cell>
          <cell r="BU49">
            <v>534238.07220000005</v>
          </cell>
          <cell r="BV49">
            <v>561484.21388220007</v>
          </cell>
          <cell r="BW49">
            <v>1240029</v>
          </cell>
          <cell r="BX49">
            <v>407349</v>
          </cell>
          <cell r="BY49">
            <v>463644.63179999997</v>
          </cell>
          <cell r="BZ49">
            <v>487290.50802179996</v>
          </cell>
          <cell r="CA49">
            <v>1491149</v>
          </cell>
          <cell r="CB49">
            <v>489842</v>
          </cell>
          <cell r="CC49">
            <v>557538.16440000001</v>
          </cell>
          <cell r="CD49">
            <v>585972.61078440002</v>
          </cell>
          <cell r="CE49">
            <v>1400968</v>
          </cell>
          <cell r="CF49">
            <v>460217</v>
          </cell>
          <cell r="CG49">
            <v>523818.98940000002</v>
          </cell>
          <cell r="CH49">
            <v>550533.75785940001</v>
          </cell>
          <cell r="CI49">
            <v>1337292</v>
          </cell>
          <cell r="CJ49">
            <v>439300</v>
          </cell>
          <cell r="CK49">
            <v>500011.26</v>
          </cell>
          <cell r="CL49">
            <v>525511.83426000003</v>
          </cell>
          <cell r="CM49">
            <v>1458170</v>
          </cell>
          <cell r="CN49">
            <v>479008</v>
          </cell>
        </row>
        <row r="50">
          <cell r="B50" t="str">
            <v>BOMBA AGUA MOTOR</v>
          </cell>
          <cell r="C50">
            <v>1236045</v>
          </cell>
          <cell r="D50">
            <v>406040</v>
          </cell>
          <cell r="E50">
            <v>462154.728</v>
          </cell>
          <cell r="F50">
            <v>485724.61912799999</v>
          </cell>
          <cell r="G50">
            <v>1247823</v>
          </cell>
          <cell r="H50">
            <v>409909</v>
          </cell>
          <cell r="I50">
            <v>466558.42379999999</v>
          </cell>
          <cell r="J50">
            <v>490352.9034138</v>
          </cell>
          <cell r="K50">
            <v>1319530</v>
          </cell>
          <cell r="L50">
            <v>433465</v>
          </cell>
          <cell r="M50">
            <v>493369.86300000001</v>
          </cell>
          <cell r="N50">
            <v>518531.72601300001</v>
          </cell>
          <cell r="O50">
            <v>1451285</v>
          </cell>
          <cell r="P50">
            <v>476747</v>
          </cell>
          <cell r="Q50">
            <v>542633.43539999996</v>
          </cell>
          <cell r="R50">
            <v>570307.74060539994</v>
          </cell>
          <cell r="S50">
            <v>1332284</v>
          </cell>
          <cell r="T50">
            <v>437655</v>
          </cell>
          <cell r="U50">
            <v>498138.92099999997</v>
          </cell>
          <cell r="V50">
            <v>523544.00597099995</v>
          </cell>
          <cell r="W50">
            <v>1532257</v>
          </cell>
          <cell r="X50">
            <v>503346</v>
          </cell>
          <cell r="Y50">
            <v>572908.41720000003</v>
          </cell>
          <cell r="Z50">
            <v>602126.74647720007</v>
          </cell>
          <cell r="AA50">
            <v>1456052</v>
          </cell>
          <cell r="AB50">
            <v>478313</v>
          </cell>
          <cell r="AC50">
            <v>544415.85660000006</v>
          </cell>
          <cell r="AD50">
            <v>572181.06528660003</v>
          </cell>
          <cell r="AE50">
            <v>1476311</v>
          </cell>
          <cell r="AF50">
            <v>484968</v>
          </cell>
          <cell r="AG50">
            <v>551990.57759999996</v>
          </cell>
          <cell r="AH50">
            <v>580142.09705759992</v>
          </cell>
          <cell r="AI50">
            <v>1653190</v>
          </cell>
          <cell r="AJ50">
            <v>543072</v>
          </cell>
          <cell r="AK50">
            <v>618124.55039999995</v>
          </cell>
          <cell r="AL50">
            <v>649648.90247039997</v>
          </cell>
          <cell r="AM50">
            <v>1231115</v>
          </cell>
          <cell r="AN50">
            <v>404421</v>
          </cell>
          <cell r="AO50">
            <v>460311.98219999997</v>
          </cell>
          <cell r="AP50">
            <v>483787.89329219994</v>
          </cell>
          <cell r="AQ50">
            <v>1546809</v>
          </cell>
          <cell r="AR50">
            <v>508126</v>
          </cell>
          <cell r="AS50">
            <v>578349.01320000004</v>
          </cell>
          <cell r="AT50">
            <v>607844.81287320005</v>
          </cell>
          <cell r="AU50">
            <v>1428697</v>
          </cell>
          <cell r="AV50">
            <v>469326</v>
          </cell>
          <cell r="AW50">
            <v>534186.85320000001</v>
          </cell>
          <cell r="AX50">
            <v>561430.38271320006</v>
          </cell>
          <cell r="AY50">
            <v>1558107</v>
          </cell>
          <cell r="AZ50">
            <v>511838</v>
          </cell>
          <cell r="BA50">
            <v>582574.01159999997</v>
          </cell>
          <cell r="BB50">
            <v>612285.28619159991</v>
          </cell>
          <cell r="BC50">
            <v>1565665</v>
          </cell>
          <cell r="BD50">
            <v>514320</v>
          </cell>
          <cell r="BE50">
            <v>585399.02399999998</v>
          </cell>
          <cell r="BF50">
            <v>615254.37422400003</v>
          </cell>
          <cell r="BG50">
            <v>1466159</v>
          </cell>
          <cell r="BH50">
            <v>481633</v>
          </cell>
          <cell r="BI50">
            <v>548194.68059999996</v>
          </cell>
          <cell r="BJ50">
            <v>576152.60931059998</v>
          </cell>
          <cell r="BK50">
            <v>1547044</v>
          </cell>
          <cell r="BL50">
            <v>508203</v>
          </cell>
          <cell r="BM50">
            <v>578436.65460000001</v>
          </cell>
          <cell r="BN50">
            <v>607936.9239846</v>
          </cell>
          <cell r="BO50">
            <v>1603285</v>
          </cell>
          <cell r="BP50">
            <v>526679</v>
          </cell>
          <cell r="BQ50">
            <v>599466.03780000005</v>
          </cell>
          <cell r="BR50">
            <v>630038.80572780001</v>
          </cell>
          <cell r="BS50">
            <v>1800977</v>
          </cell>
          <cell r="BT50">
            <v>591620</v>
          </cell>
          <cell r="BU50">
            <v>673381.88399999996</v>
          </cell>
          <cell r="BV50">
            <v>707724.36008399993</v>
          </cell>
          <cell r="BW50">
            <v>1330444</v>
          </cell>
          <cell r="BX50">
            <v>437050</v>
          </cell>
          <cell r="BY50">
            <v>497450.31</v>
          </cell>
          <cell r="BZ50">
            <v>522820.27581000002</v>
          </cell>
          <cell r="CA50">
            <v>1784401</v>
          </cell>
          <cell r="CB50">
            <v>586175</v>
          </cell>
          <cell r="CC50">
            <v>667184.38500000001</v>
          </cell>
          <cell r="CD50">
            <v>701210.788635</v>
          </cell>
          <cell r="CE50">
            <v>1482486</v>
          </cell>
          <cell r="CF50">
            <v>486996</v>
          </cell>
          <cell r="CG50">
            <v>554298.84719999996</v>
          </cell>
          <cell r="CH50">
            <v>582568.08840719995</v>
          </cell>
          <cell r="CI50">
            <v>1573134</v>
          </cell>
          <cell r="CJ50">
            <v>516774</v>
          </cell>
          <cell r="CK50">
            <v>588192.16680000001</v>
          </cell>
          <cell r="CL50">
            <v>618189.96730679995</v>
          </cell>
          <cell r="CM50">
            <v>1739078</v>
          </cell>
          <cell r="CN50">
            <v>571287</v>
          </cell>
        </row>
        <row r="51">
          <cell r="B51" t="str">
            <v>BOMBA COMBUSTIBLE</v>
          </cell>
          <cell r="C51">
            <v>973161</v>
          </cell>
          <cell r="D51">
            <v>319683</v>
          </cell>
          <cell r="E51">
            <v>363863.19059999997</v>
          </cell>
          <cell r="F51">
            <v>382420.21332059999</v>
          </cell>
          <cell r="G51">
            <v>969640</v>
          </cell>
          <cell r="H51">
            <v>318526</v>
          </cell>
          <cell r="I51">
            <v>362546.29320000001</v>
          </cell>
          <cell r="J51">
            <v>381036.15415320004</v>
          </cell>
          <cell r="K51">
            <v>970020</v>
          </cell>
          <cell r="L51">
            <v>318651</v>
          </cell>
          <cell r="M51">
            <v>362688.56819999998</v>
          </cell>
          <cell r="N51">
            <v>381185.68517819996</v>
          </cell>
          <cell r="O51">
            <v>1113285</v>
          </cell>
          <cell r="P51">
            <v>365714</v>
          </cell>
          <cell r="Q51">
            <v>416255.67479999998</v>
          </cell>
          <cell r="R51">
            <v>437484.71421479998</v>
          </cell>
          <cell r="S51">
            <v>1008074</v>
          </cell>
          <cell r="T51">
            <v>331152</v>
          </cell>
          <cell r="U51">
            <v>376917.20640000002</v>
          </cell>
          <cell r="V51">
            <v>396139.98392640002</v>
          </cell>
          <cell r="W51">
            <v>1100588</v>
          </cell>
          <cell r="X51">
            <v>361543</v>
          </cell>
          <cell r="Y51">
            <v>411508.2426</v>
          </cell>
          <cell r="Z51">
            <v>432495.16297259997</v>
          </cell>
          <cell r="AA51">
            <v>1100588</v>
          </cell>
          <cell r="AB51">
            <v>361543</v>
          </cell>
          <cell r="AC51">
            <v>411508.2426</v>
          </cell>
          <cell r="AD51">
            <v>432495.16297259997</v>
          </cell>
          <cell r="AE51">
            <v>1146386</v>
          </cell>
          <cell r="AF51">
            <v>376587</v>
          </cell>
          <cell r="AG51">
            <v>428631.32339999999</v>
          </cell>
          <cell r="AH51">
            <v>450491.52089340001</v>
          </cell>
          <cell r="AI51">
            <v>1146918</v>
          </cell>
          <cell r="AJ51">
            <v>376762</v>
          </cell>
          <cell r="AK51">
            <v>428830.50839999999</v>
          </cell>
          <cell r="AL51">
            <v>450700.8643284</v>
          </cell>
          <cell r="AM51">
            <v>924927</v>
          </cell>
          <cell r="AN51">
            <v>303838</v>
          </cell>
          <cell r="AO51">
            <v>345828.41159999999</v>
          </cell>
          <cell r="AP51">
            <v>363465.6605916</v>
          </cell>
          <cell r="AQ51">
            <v>1126811</v>
          </cell>
          <cell r="AR51">
            <v>370157</v>
          </cell>
          <cell r="AS51">
            <v>421312.6974</v>
          </cell>
          <cell r="AT51">
            <v>442799.6449674</v>
          </cell>
          <cell r="AU51">
            <v>1118047</v>
          </cell>
          <cell r="AV51">
            <v>367278</v>
          </cell>
          <cell r="AW51">
            <v>418035.81959999999</v>
          </cell>
          <cell r="AX51">
            <v>439355.64639959997</v>
          </cell>
          <cell r="AY51">
            <v>1142861</v>
          </cell>
          <cell r="AZ51">
            <v>375429</v>
          </cell>
          <cell r="BA51">
            <v>427313.28779999999</v>
          </cell>
          <cell r="BB51">
            <v>449106.26547779999</v>
          </cell>
          <cell r="BC51">
            <v>1117557</v>
          </cell>
          <cell r="BD51">
            <v>367117</v>
          </cell>
          <cell r="BE51">
            <v>417852.56939999998</v>
          </cell>
          <cell r="BF51">
            <v>439163.05043939996</v>
          </cell>
          <cell r="BG51">
            <v>1221710</v>
          </cell>
          <cell r="BH51">
            <v>401331</v>
          </cell>
          <cell r="BI51">
            <v>456794.94420000003</v>
          </cell>
          <cell r="BJ51">
            <v>480091.48635420005</v>
          </cell>
          <cell r="BK51">
            <v>1149318</v>
          </cell>
          <cell r="BL51">
            <v>377550</v>
          </cell>
          <cell r="BM51">
            <v>429727.41</v>
          </cell>
          <cell r="BN51">
            <v>451643.50790999999</v>
          </cell>
          <cell r="BO51">
            <v>1212149</v>
          </cell>
          <cell r="BP51">
            <v>398190</v>
          </cell>
          <cell r="BQ51">
            <v>453219.85800000001</v>
          </cell>
          <cell r="BR51">
            <v>476334.07075800002</v>
          </cell>
          <cell r="BS51">
            <v>1336856</v>
          </cell>
          <cell r="BT51">
            <v>439157</v>
          </cell>
          <cell r="BU51">
            <v>499848.49739999999</v>
          </cell>
          <cell r="BV51">
            <v>525340.77076740004</v>
          </cell>
          <cell r="BW51">
            <v>1051786</v>
          </cell>
          <cell r="BX51">
            <v>345511</v>
          </cell>
          <cell r="BY51">
            <v>393260.6202</v>
          </cell>
          <cell r="BZ51">
            <v>413316.9118302</v>
          </cell>
          <cell r="CA51">
            <v>1355333</v>
          </cell>
          <cell r="CB51">
            <v>445226</v>
          </cell>
          <cell r="CC51">
            <v>506756.23320000002</v>
          </cell>
          <cell r="CD51">
            <v>532600.80109319999</v>
          </cell>
          <cell r="CE51">
            <v>1098916</v>
          </cell>
          <cell r="CF51">
            <v>360993</v>
          </cell>
          <cell r="CG51">
            <v>410882.23259999999</v>
          </cell>
          <cell r="CH51">
            <v>431837.2264626</v>
          </cell>
          <cell r="CI51">
            <v>1136844</v>
          </cell>
          <cell r="CJ51">
            <v>373453</v>
          </cell>
          <cell r="CK51">
            <v>425064.2046</v>
          </cell>
          <cell r="CL51">
            <v>446742.47903460002</v>
          </cell>
          <cell r="CM51">
            <v>1395630</v>
          </cell>
          <cell r="CN51">
            <v>458464</v>
          </cell>
        </row>
        <row r="52">
          <cell r="B52" t="str">
            <v>BOMBA DIRECCION HIDRAHULICA</v>
          </cell>
          <cell r="C52">
            <v>2205035</v>
          </cell>
          <cell r="D52">
            <v>724353</v>
          </cell>
          <cell r="E52">
            <v>824458.58459999994</v>
          </cell>
          <cell r="F52">
            <v>866505.97241459996</v>
          </cell>
          <cell r="G52">
            <v>2136113</v>
          </cell>
          <cell r="H52">
            <v>701713</v>
          </cell>
          <cell r="I52">
            <v>798689.73659999995</v>
          </cell>
          <cell r="J52">
            <v>839422.91316659993</v>
          </cell>
          <cell r="K52">
            <v>2439635</v>
          </cell>
          <cell r="L52">
            <v>801420</v>
          </cell>
          <cell r="M52">
            <v>912176.24399999995</v>
          </cell>
          <cell r="N52">
            <v>958697.23244399996</v>
          </cell>
          <cell r="O52">
            <v>2767908</v>
          </cell>
          <cell r="P52">
            <v>909257</v>
          </cell>
          <cell r="Q52">
            <v>1034916.3173999999</v>
          </cell>
          <cell r="R52">
            <v>1087697.0495873999</v>
          </cell>
          <cell r="S52">
            <v>2188815</v>
          </cell>
          <cell r="T52">
            <v>719025</v>
          </cell>
          <cell r="U52">
            <v>818394.255</v>
          </cell>
          <cell r="V52">
            <v>860132.362005</v>
          </cell>
          <cell r="W52">
            <v>2610937</v>
          </cell>
          <cell r="X52">
            <v>857692</v>
          </cell>
          <cell r="Y52">
            <v>976225.0344</v>
          </cell>
          <cell r="Z52">
            <v>1026012.5111544</v>
          </cell>
          <cell r="AA52">
            <v>2629022</v>
          </cell>
          <cell r="AB52">
            <v>863633</v>
          </cell>
          <cell r="AC52">
            <v>982987.08059999999</v>
          </cell>
          <cell r="AD52">
            <v>1033119.4217106</v>
          </cell>
          <cell r="AE52">
            <v>2732368</v>
          </cell>
          <cell r="AF52">
            <v>897582</v>
          </cell>
          <cell r="AG52">
            <v>1021627.8324</v>
          </cell>
          <cell r="AH52">
            <v>1073730.8518524</v>
          </cell>
          <cell r="AI52">
            <v>2748802</v>
          </cell>
          <cell r="AJ52">
            <v>902981</v>
          </cell>
          <cell r="AK52">
            <v>1027772.9742000001</v>
          </cell>
          <cell r="AL52">
            <v>1080189.3958842</v>
          </cell>
          <cell r="AM52">
            <v>2166707</v>
          </cell>
          <cell r="AN52">
            <v>711763</v>
          </cell>
          <cell r="AO52">
            <v>810128.64659999998</v>
          </cell>
          <cell r="AP52">
            <v>851445.20757660002</v>
          </cell>
          <cell r="AQ52">
            <v>2484985</v>
          </cell>
          <cell r="AR52">
            <v>816317</v>
          </cell>
          <cell r="AS52">
            <v>929132.00939999998</v>
          </cell>
          <cell r="AT52">
            <v>976517.74187939998</v>
          </cell>
          <cell r="AU52">
            <v>2777461</v>
          </cell>
          <cell r="AV52">
            <v>912395</v>
          </cell>
          <cell r="AW52">
            <v>1038487.9889999999</v>
          </cell>
          <cell r="AX52">
            <v>1091450.876439</v>
          </cell>
          <cell r="AY52">
            <v>2631166</v>
          </cell>
          <cell r="AZ52">
            <v>864338</v>
          </cell>
          <cell r="BA52">
            <v>983789.51159999997</v>
          </cell>
          <cell r="BB52">
            <v>1033962.7766916</v>
          </cell>
          <cell r="BC52">
            <v>2687932</v>
          </cell>
          <cell r="BD52">
            <v>882985</v>
          </cell>
          <cell r="BE52">
            <v>1005013.527</v>
          </cell>
          <cell r="BF52">
            <v>1056269.2168769999</v>
          </cell>
          <cell r="BG52">
            <v>2713780</v>
          </cell>
          <cell r="BH52">
            <v>891476</v>
          </cell>
          <cell r="BI52">
            <v>1014677.9832</v>
          </cell>
          <cell r="BJ52">
            <v>1066426.5603432001</v>
          </cell>
          <cell r="BK52">
            <v>2590312</v>
          </cell>
          <cell r="BL52">
            <v>850917</v>
          </cell>
          <cell r="BM52">
            <v>968513.72939999995</v>
          </cell>
          <cell r="BN52">
            <v>1017907.9295993999</v>
          </cell>
          <cell r="BO52">
            <v>2682120</v>
          </cell>
          <cell r="BP52">
            <v>881076</v>
          </cell>
          <cell r="BQ52">
            <v>1002840.7032</v>
          </cell>
          <cell r="BR52">
            <v>1053985.5790631999</v>
          </cell>
          <cell r="BS52">
            <v>3116963</v>
          </cell>
          <cell r="BT52">
            <v>1023922</v>
          </cell>
          <cell r="BU52">
            <v>1165428.0204</v>
          </cell>
          <cell r="BV52">
            <v>1224864.8494404</v>
          </cell>
          <cell r="BW52">
            <v>2471964</v>
          </cell>
          <cell r="BX52">
            <v>812040</v>
          </cell>
          <cell r="BY52">
            <v>924263.92799999996</v>
          </cell>
          <cell r="BZ52">
            <v>971401.38832799997</v>
          </cell>
          <cell r="CA52">
            <v>2998160</v>
          </cell>
          <cell r="CB52">
            <v>984895</v>
          </cell>
          <cell r="CC52">
            <v>1121007.4890000001</v>
          </cell>
          <cell r="CD52">
            <v>1178178.870939</v>
          </cell>
          <cell r="CE52">
            <v>2810988</v>
          </cell>
          <cell r="CF52">
            <v>923409</v>
          </cell>
          <cell r="CG52">
            <v>1051024.1237999999</v>
          </cell>
          <cell r="CH52">
            <v>1104626.3541138</v>
          </cell>
          <cell r="CI52">
            <v>2715596</v>
          </cell>
          <cell r="CJ52">
            <v>892073</v>
          </cell>
          <cell r="CK52">
            <v>1015357.4886</v>
          </cell>
          <cell r="CL52">
            <v>1067140.7205186</v>
          </cell>
          <cell r="CM52">
            <v>3029180</v>
          </cell>
          <cell r="CN52">
            <v>995085</v>
          </cell>
        </row>
        <row r="53">
          <cell r="B53" t="str">
            <v>BOMBA EMBRAGUE AUXILIAR</v>
          </cell>
          <cell r="C53">
            <v>1289811</v>
          </cell>
          <cell r="D53">
            <v>423702</v>
          </cell>
          <cell r="E53">
            <v>482257.6164</v>
          </cell>
          <cell r="F53">
            <v>506852.75483639998</v>
          </cell>
          <cell r="G53">
            <v>1242464</v>
          </cell>
          <cell r="H53">
            <v>408149</v>
          </cell>
          <cell r="I53">
            <v>464555.19179999997</v>
          </cell>
          <cell r="J53">
            <v>488247.50658179994</v>
          </cell>
          <cell r="K53">
            <v>1411610</v>
          </cell>
          <cell r="L53">
            <v>463713</v>
          </cell>
          <cell r="M53">
            <v>527798.13659999997</v>
          </cell>
          <cell r="N53">
            <v>554715.84156660002</v>
          </cell>
          <cell r="O53">
            <v>1640348</v>
          </cell>
          <cell r="P53">
            <v>538854</v>
          </cell>
          <cell r="Q53">
            <v>613323.62280000001</v>
          </cell>
          <cell r="R53">
            <v>644603.12756279996</v>
          </cell>
          <cell r="S53">
            <v>1451111</v>
          </cell>
          <cell r="T53">
            <v>476689</v>
          </cell>
          <cell r="U53">
            <v>542567.41980000003</v>
          </cell>
          <cell r="V53">
            <v>570238.35820979998</v>
          </cell>
          <cell r="W53">
            <v>1522620</v>
          </cell>
          <cell r="X53">
            <v>500180</v>
          </cell>
          <cell r="Y53">
            <v>569304.87599999993</v>
          </cell>
          <cell r="Z53">
            <v>598339.42467599991</v>
          </cell>
          <cell r="AA53">
            <v>1549011</v>
          </cell>
          <cell r="AB53">
            <v>508850</v>
          </cell>
          <cell r="AC53">
            <v>579173.06999999995</v>
          </cell>
          <cell r="AD53">
            <v>608710.89656999998</v>
          </cell>
          <cell r="AE53">
            <v>1597456</v>
          </cell>
          <cell r="AF53">
            <v>524764</v>
          </cell>
          <cell r="AG53">
            <v>597286.3848</v>
          </cell>
          <cell r="AH53">
            <v>627747.99042479997</v>
          </cell>
          <cell r="AI53">
            <v>1571447</v>
          </cell>
          <cell r="AJ53">
            <v>516220</v>
          </cell>
          <cell r="AK53">
            <v>587561.60400000005</v>
          </cell>
          <cell r="AL53">
            <v>617527.24580400006</v>
          </cell>
          <cell r="AM53">
            <v>1313793</v>
          </cell>
          <cell r="AN53">
            <v>431581</v>
          </cell>
          <cell r="AO53">
            <v>491225.49420000002</v>
          </cell>
          <cell r="AP53">
            <v>516277.9944042</v>
          </cell>
          <cell r="AQ53">
            <v>1368284</v>
          </cell>
          <cell r="AR53">
            <v>449481</v>
          </cell>
          <cell r="AS53">
            <v>511599.27419999999</v>
          </cell>
          <cell r="AT53">
            <v>537690.83718419995</v>
          </cell>
          <cell r="AU53">
            <v>1623749</v>
          </cell>
          <cell r="AV53">
            <v>533401</v>
          </cell>
          <cell r="AW53">
            <v>607117.01820000005</v>
          </cell>
          <cell r="AX53">
            <v>638079.98612820008</v>
          </cell>
          <cell r="AY53">
            <v>1475184</v>
          </cell>
          <cell r="AZ53">
            <v>484597</v>
          </cell>
          <cell r="BA53">
            <v>551568.30539999995</v>
          </cell>
          <cell r="BB53">
            <v>579698.28897539992</v>
          </cell>
          <cell r="BC53">
            <v>1595704</v>
          </cell>
          <cell r="BD53">
            <v>524188</v>
          </cell>
          <cell r="BE53">
            <v>596630.78159999999</v>
          </cell>
          <cell r="BF53">
            <v>627058.95146160002</v>
          </cell>
          <cell r="BG53">
            <v>1518003</v>
          </cell>
          <cell r="BH53">
            <v>498663</v>
          </cell>
          <cell r="BI53">
            <v>567578.22659999994</v>
          </cell>
          <cell r="BJ53">
            <v>596524.71615659993</v>
          </cell>
          <cell r="BK53">
            <v>1533763</v>
          </cell>
          <cell r="BL53">
            <v>503841</v>
          </cell>
          <cell r="BM53">
            <v>573471.82620000001</v>
          </cell>
          <cell r="BN53">
            <v>602718.88933619997</v>
          </cell>
          <cell r="BO53">
            <v>1540761</v>
          </cell>
          <cell r="BP53">
            <v>506139</v>
          </cell>
          <cell r="BQ53">
            <v>576087.40980000002</v>
          </cell>
          <cell r="BR53">
            <v>605467.86769980006</v>
          </cell>
          <cell r="BS53">
            <v>1836316</v>
          </cell>
          <cell r="BT53">
            <v>603229</v>
          </cell>
          <cell r="BU53">
            <v>686595.24780000001</v>
          </cell>
          <cell r="BV53">
            <v>721611.60543780006</v>
          </cell>
          <cell r="BW53">
            <v>1425331</v>
          </cell>
          <cell r="BX53">
            <v>468221</v>
          </cell>
          <cell r="BY53">
            <v>532929.1422</v>
          </cell>
          <cell r="BZ53">
            <v>560108.5284522</v>
          </cell>
          <cell r="CA53">
            <v>1817895</v>
          </cell>
          <cell r="CB53">
            <v>597178</v>
          </cell>
          <cell r="CC53">
            <v>679707.99959999998</v>
          </cell>
          <cell r="CD53">
            <v>714373.10757959995</v>
          </cell>
          <cell r="CE53">
            <v>1596749</v>
          </cell>
          <cell r="CF53">
            <v>524532</v>
          </cell>
          <cell r="CG53">
            <v>597022.32239999995</v>
          </cell>
          <cell r="CH53">
            <v>627470.46084239997</v>
          </cell>
          <cell r="CI53">
            <v>1612271</v>
          </cell>
          <cell r="CJ53">
            <v>529631</v>
          </cell>
          <cell r="CK53">
            <v>602826.00419999997</v>
          </cell>
          <cell r="CL53">
            <v>633570.13041420002</v>
          </cell>
          <cell r="CM53">
            <v>1836915</v>
          </cell>
          <cell r="CN53">
            <v>603426</v>
          </cell>
        </row>
        <row r="54">
          <cell r="B54" t="str">
            <v>BOMBA EMBRAGUE PRINCIPAL</v>
          </cell>
          <cell r="C54">
            <v>1299273</v>
          </cell>
          <cell r="D54">
            <v>426811</v>
          </cell>
          <cell r="E54">
            <v>485796.28019999998</v>
          </cell>
          <cell r="F54">
            <v>510571.89049019996</v>
          </cell>
          <cell r="G54">
            <v>1215036</v>
          </cell>
          <cell r="H54">
            <v>399139</v>
          </cell>
          <cell r="I54">
            <v>454300.0098</v>
          </cell>
          <cell r="J54">
            <v>477469.31029980001</v>
          </cell>
          <cell r="K54">
            <v>1300919</v>
          </cell>
          <cell r="L54">
            <v>427351</v>
          </cell>
          <cell r="M54">
            <v>486410.90820000001</v>
          </cell>
          <cell r="N54">
            <v>511217.86451819999</v>
          </cell>
          <cell r="O54">
            <v>1481041</v>
          </cell>
          <cell r="P54">
            <v>486521</v>
          </cell>
          <cell r="Q54">
            <v>553758.20219999994</v>
          </cell>
          <cell r="R54">
            <v>581999.87051219994</v>
          </cell>
          <cell r="S54">
            <v>1423820</v>
          </cell>
          <cell r="T54">
            <v>467724</v>
          </cell>
          <cell r="U54">
            <v>532363.45680000004</v>
          </cell>
          <cell r="V54">
            <v>559513.99309680006</v>
          </cell>
          <cell r="W54">
            <v>1496229</v>
          </cell>
          <cell r="X54">
            <v>491511</v>
          </cell>
          <cell r="Y54">
            <v>559437.82019999996</v>
          </cell>
          <cell r="Z54">
            <v>587969.14903019997</v>
          </cell>
          <cell r="AA54">
            <v>1569091</v>
          </cell>
          <cell r="AB54">
            <v>515446</v>
          </cell>
          <cell r="AC54">
            <v>586680.6372</v>
          </cell>
          <cell r="AD54">
            <v>616601.3496972</v>
          </cell>
          <cell r="AE54">
            <v>1472015</v>
          </cell>
          <cell r="AF54">
            <v>483556</v>
          </cell>
          <cell r="AG54">
            <v>550383.43920000002</v>
          </cell>
          <cell r="AH54">
            <v>578452.99459919997</v>
          </cell>
          <cell r="AI54">
            <v>1448147</v>
          </cell>
          <cell r="AJ54">
            <v>475716</v>
          </cell>
          <cell r="AK54">
            <v>541459.95120000001</v>
          </cell>
          <cell r="AL54">
            <v>569074.4087112</v>
          </cell>
          <cell r="AM54">
            <v>1351121</v>
          </cell>
          <cell r="AN54">
            <v>443843</v>
          </cell>
          <cell r="AO54">
            <v>505182.10259999998</v>
          </cell>
          <cell r="AP54">
            <v>530946.38983260002</v>
          </cell>
          <cell r="AQ54">
            <v>1322201</v>
          </cell>
          <cell r="AR54">
            <v>434343</v>
          </cell>
          <cell r="AS54">
            <v>494369.20260000002</v>
          </cell>
          <cell r="AT54">
            <v>519582.03193260002</v>
          </cell>
          <cell r="AU54">
            <v>1556855</v>
          </cell>
          <cell r="AV54">
            <v>511426</v>
          </cell>
          <cell r="AW54">
            <v>582105.07319999998</v>
          </cell>
          <cell r="AX54">
            <v>611792.43193319999</v>
          </cell>
          <cell r="AY54">
            <v>1372742</v>
          </cell>
          <cell r="AZ54">
            <v>450945</v>
          </cell>
          <cell r="BA54">
            <v>513265.59899999999</v>
          </cell>
          <cell r="BB54">
            <v>539442.14454899996</v>
          </cell>
          <cell r="BC54">
            <v>1552226</v>
          </cell>
          <cell r="BD54">
            <v>509906</v>
          </cell>
          <cell r="BE54">
            <v>580375.00919999997</v>
          </cell>
          <cell r="BF54">
            <v>609974.13466919994</v>
          </cell>
          <cell r="BG54">
            <v>1472611</v>
          </cell>
          <cell r="BH54">
            <v>483752</v>
          </cell>
          <cell r="BI54">
            <v>550606.52639999997</v>
          </cell>
          <cell r="BJ54">
            <v>578687.45924639993</v>
          </cell>
          <cell r="BK54">
            <v>1536879</v>
          </cell>
          <cell r="BL54">
            <v>504864</v>
          </cell>
          <cell r="BM54">
            <v>574636.20479999995</v>
          </cell>
          <cell r="BN54">
            <v>603942.65124479996</v>
          </cell>
          <cell r="BO54">
            <v>1576273</v>
          </cell>
          <cell r="BP54">
            <v>517805</v>
          </cell>
          <cell r="BQ54">
            <v>589365.65099999995</v>
          </cell>
          <cell r="BR54">
            <v>619423.2992009999</v>
          </cell>
          <cell r="BS54">
            <v>1942754</v>
          </cell>
          <cell r="BT54">
            <v>638194</v>
          </cell>
          <cell r="BU54">
            <v>726392.41079999995</v>
          </cell>
          <cell r="BV54">
            <v>763438.42375079996</v>
          </cell>
          <cell r="BW54">
            <v>1239550</v>
          </cell>
          <cell r="BX54">
            <v>407192</v>
          </cell>
          <cell r="BY54">
            <v>463465.93440000003</v>
          </cell>
          <cell r="BZ54">
            <v>487102.69705440005</v>
          </cell>
          <cell r="CA54">
            <v>1678963</v>
          </cell>
          <cell r="CB54">
            <v>551539</v>
          </cell>
          <cell r="CC54">
            <v>627761.68980000005</v>
          </cell>
          <cell r="CD54">
            <v>659777.53597980004</v>
          </cell>
          <cell r="CE54">
            <v>1509803</v>
          </cell>
          <cell r="CF54">
            <v>495970</v>
          </cell>
          <cell r="CG54">
            <v>564513.054</v>
          </cell>
          <cell r="CH54">
            <v>593303.21975399996</v>
          </cell>
          <cell r="CI54">
            <v>1568297</v>
          </cell>
          <cell r="CJ54">
            <v>515185</v>
          </cell>
          <cell r="CK54">
            <v>586383.56700000004</v>
          </cell>
          <cell r="CL54">
            <v>616289.12891700002</v>
          </cell>
          <cell r="CM54">
            <v>1646640</v>
          </cell>
          <cell r="CN54">
            <v>540921</v>
          </cell>
        </row>
        <row r="55">
          <cell r="B55" t="str">
            <v>BOMBA FRENO</v>
          </cell>
          <cell r="C55">
            <v>1619771</v>
          </cell>
          <cell r="D55">
            <v>532094</v>
          </cell>
          <cell r="E55">
            <v>605629.39079999994</v>
          </cell>
          <cell r="F55">
            <v>636516.48973079992</v>
          </cell>
          <cell r="G55">
            <v>1429864</v>
          </cell>
          <cell r="H55">
            <v>469710</v>
          </cell>
          <cell r="I55">
            <v>534623.92200000002</v>
          </cell>
          <cell r="J55">
            <v>561889.74202200002</v>
          </cell>
          <cell r="K55">
            <v>1729924</v>
          </cell>
          <cell r="L55">
            <v>568280</v>
          </cell>
          <cell r="M55">
            <v>646816.29599999997</v>
          </cell>
          <cell r="N55">
            <v>679803.92709599994</v>
          </cell>
          <cell r="O55">
            <v>1896092</v>
          </cell>
          <cell r="P55">
            <v>622866</v>
          </cell>
          <cell r="Q55">
            <v>708946.08120000002</v>
          </cell>
          <cell r="R55">
            <v>745102.33134120004</v>
          </cell>
          <cell r="S55">
            <v>1665098</v>
          </cell>
          <cell r="T55">
            <v>546984</v>
          </cell>
          <cell r="U55">
            <v>622577.1888</v>
          </cell>
          <cell r="V55">
            <v>654328.62542880001</v>
          </cell>
          <cell r="W55">
            <v>1841064</v>
          </cell>
          <cell r="X55">
            <v>604789</v>
          </cell>
          <cell r="Y55">
            <v>688370.83979999996</v>
          </cell>
          <cell r="Z55">
            <v>723477.7526298</v>
          </cell>
          <cell r="AA55">
            <v>1928450</v>
          </cell>
          <cell r="AB55">
            <v>633495</v>
          </cell>
          <cell r="AC55">
            <v>721044.00899999996</v>
          </cell>
          <cell r="AD55">
            <v>757817.25345899991</v>
          </cell>
          <cell r="AE55">
            <v>1944151</v>
          </cell>
          <cell r="AF55">
            <v>638653</v>
          </cell>
          <cell r="AG55">
            <v>726914.84459999995</v>
          </cell>
          <cell r="AH55">
            <v>763987.50167459995</v>
          </cell>
          <cell r="AI55">
            <v>1879319</v>
          </cell>
          <cell r="AJ55">
            <v>617356</v>
          </cell>
          <cell r="AK55">
            <v>702674.59920000006</v>
          </cell>
          <cell r="AL55">
            <v>738511.0037592001</v>
          </cell>
          <cell r="AM55">
            <v>1595596</v>
          </cell>
          <cell r="AN55">
            <v>524153</v>
          </cell>
          <cell r="AO55">
            <v>596590.94460000005</v>
          </cell>
          <cell r="AP55">
            <v>627017.08277460001</v>
          </cell>
          <cell r="AQ55">
            <v>1538422</v>
          </cell>
          <cell r="AR55">
            <v>505371</v>
          </cell>
          <cell r="AS55">
            <v>575213.27220000001</v>
          </cell>
          <cell r="AT55">
            <v>604549.14908220002</v>
          </cell>
          <cell r="AU55">
            <v>2044109</v>
          </cell>
          <cell r="AV55">
            <v>671489</v>
          </cell>
          <cell r="AW55">
            <v>764288.77980000002</v>
          </cell>
          <cell r="AX55">
            <v>803267.50756980001</v>
          </cell>
          <cell r="AY55">
            <v>1744296</v>
          </cell>
          <cell r="AZ55">
            <v>573001</v>
          </cell>
          <cell r="BA55">
            <v>652189.73820000002</v>
          </cell>
          <cell r="BB55">
            <v>685451.41484820005</v>
          </cell>
          <cell r="BC55">
            <v>1855376</v>
          </cell>
          <cell r="BD55">
            <v>609491</v>
          </cell>
          <cell r="BE55">
            <v>693722.65619999997</v>
          </cell>
          <cell r="BF55">
            <v>729102.51166620001</v>
          </cell>
          <cell r="BG55">
            <v>1673826</v>
          </cell>
          <cell r="BH55">
            <v>549851</v>
          </cell>
          <cell r="BI55">
            <v>625840.40819999995</v>
          </cell>
          <cell r="BJ55">
            <v>657758.26901819999</v>
          </cell>
          <cell r="BK55">
            <v>1751519</v>
          </cell>
          <cell r="BL55">
            <v>575373</v>
          </cell>
          <cell r="BM55">
            <v>654889.54859999998</v>
          </cell>
          <cell r="BN55">
            <v>688288.91557860002</v>
          </cell>
          <cell r="BO55">
            <v>1851283</v>
          </cell>
          <cell r="BP55">
            <v>608146</v>
          </cell>
          <cell r="BQ55">
            <v>692191.77720000001</v>
          </cell>
          <cell r="BR55">
            <v>727493.5578372</v>
          </cell>
          <cell r="BS55">
            <v>2415281</v>
          </cell>
          <cell r="BT55">
            <v>793419</v>
          </cell>
          <cell r="BU55">
            <v>903069.50579999993</v>
          </cell>
          <cell r="BV55">
            <v>949126.05059579993</v>
          </cell>
          <cell r="BW55">
            <v>1733808</v>
          </cell>
          <cell r="BX55">
            <v>569555</v>
          </cell>
          <cell r="BY55">
            <v>648267.50099999993</v>
          </cell>
          <cell r="BZ55">
            <v>681329.14355099993</v>
          </cell>
          <cell r="CA55">
            <v>2153979</v>
          </cell>
          <cell r="CB55">
            <v>707582</v>
          </cell>
          <cell r="CC55">
            <v>805369.83239999996</v>
          </cell>
          <cell r="CD55">
            <v>846443.69385239994</v>
          </cell>
          <cell r="CE55">
            <v>1905539</v>
          </cell>
          <cell r="CF55">
            <v>625969</v>
          </cell>
          <cell r="CG55">
            <v>712477.91579999996</v>
          </cell>
          <cell r="CH55">
            <v>748814.2895058</v>
          </cell>
          <cell r="CI55">
            <v>1842645</v>
          </cell>
          <cell r="CJ55">
            <v>605308</v>
          </cell>
          <cell r="CK55">
            <v>688961.56559999997</v>
          </cell>
          <cell r="CL55">
            <v>724098.6054456</v>
          </cell>
          <cell r="CM55">
            <v>2252977</v>
          </cell>
          <cell r="CN55">
            <v>740102</v>
          </cell>
        </row>
        <row r="56">
          <cell r="B56" t="str">
            <v>BOMBA INYECCION COMBUSTIBLE</v>
          </cell>
          <cell r="C56" t="str">
            <v>N/A</v>
          </cell>
          <cell r="D56" t="str">
            <v>N/A</v>
          </cell>
          <cell r="E56" t="e">
            <v>#VALUE!</v>
          </cell>
          <cell r="F56" t="e">
            <v>#VALUE!</v>
          </cell>
          <cell r="G56" t="str">
            <v>N/A</v>
          </cell>
          <cell r="H56" t="str">
            <v>N/A</v>
          </cell>
          <cell r="I56" t="e">
            <v>#VALUE!</v>
          </cell>
          <cell r="J56" t="e">
            <v>#VALUE!</v>
          </cell>
          <cell r="K56" t="str">
            <v>N/A</v>
          </cell>
          <cell r="L56" t="str">
            <v>N/A</v>
          </cell>
          <cell r="M56" t="e">
            <v>#VALUE!</v>
          </cell>
          <cell r="N56" t="e">
            <v>#VALUE!</v>
          </cell>
          <cell r="O56" t="str">
            <v>N/A</v>
          </cell>
          <cell r="P56" t="str">
            <v>N/A</v>
          </cell>
          <cell r="Q56" t="e">
            <v>#VALUE!</v>
          </cell>
          <cell r="R56" t="e">
            <v>#VALUE!</v>
          </cell>
          <cell r="S56" t="str">
            <v>N/A</v>
          </cell>
          <cell r="T56" t="str">
            <v>N/A</v>
          </cell>
          <cell r="U56" t="e">
            <v>#VALUE!</v>
          </cell>
          <cell r="V56" t="e">
            <v>#VALUE!</v>
          </cell>
          <cell r="W56">
            <v>13770400</v>
          </cell>
          <cell r="X56">
            <v>4523576</v>
          </cell>
          <cell r="Y56">
            <v>5148734.2032000003</v>
          </cell>
          <cell r="Z56">
            <v>5411319.6475632004</v>
          </cell>
          <cell r="AA56">
            <v>13959200</v>
          </cell>
          <cell r="AB56">
            <v>4585597</v>
          </cell>
          <cell r="AC56">
            <v>5219326.5054000001</v>
          </cell>
          <cell r="AD56">
            <v>5485512.1571754003</v>
          </cell>
          <cell r="AE56" t="str">
            <v>N/A</v>
          </cell>
          <cell r="AF56" t="str">
            <v>N/A</v>
          </cell>
          <cell r="AG56" t="e">
            <v>#VALUE!</v>
          </cell>
          <cell r="AH56" t="e">
            <v>#VALUE!</v>
          </cell>
          <cell r="AI56" t="str">
            <v>N/A</v>
          </cell>
          <cell r="AJ56" t="str">
            <v>N/A</v>
          </cell>
          <cell r="AK56" t="e">
            <v>#VALUE!</v>
          </cell>
          <cell r="AL56" t="e">
            <v>#VALUE!</v>
          </cell>
          <cell r="AM56" t="str">
            <v>N/A</v>
          </cell>
          <cell r="AN56" t="str">
            <v>N/A</v>
          </cell>
          <cell r="AO56" t="e">
            <v>#VALUE!</v>
          </cell>
          <cell r="AP56" t="e">
            <v>#VALUE!</v>
          </cell>
          <cell r="AQ56" t="str">
            <v>N/A</v>
          </cell>
          <cell r="AR56" t="str">
            <v>N/A</v>
          </cell>
          <cell r="AS56" t="e">
            <v>#VALUE!</v>
          </cell>
          <cell r="AT56" t="e">
            <v>#VALUE!</v>
          </cell>
          <cell r="AU56" t="str">
            <v>N/A</v>
          </cell>
          <cell r="AV56" t="str">
            <v>N/A</v>
          </cell>
          <cell r="AW56" t="e">
            <v>#VALUE!</v>
          </cell>
          <cell r="AX56" t="e">
            <v>#VALUE!</v>
          </cell>
          <cell r="AY56">
            <v>16639000</v>
          </cell>
          <cell r="AZ56">
            <v>5465911</v>
          </cell>
          <cell r="BA56">
            <v>6221299.9002</v>
          </cell>
          <cell r="BB56">
            <v>6538586.1951102</v>
          </cell>
          <cell r="BC56">
            <v>16960000</v>
          </cell>
          <cell r="BD56">
            <v>5571360</v>
          </cell>
          <cell r="BE56">
            <v>6341321.9519999996</v>
          </cell>
          <cell r="BF56">
            <v>6664729.3715519998</v>
          </cell>
          <cell r="BG56">
            <v>19953600</v>
          </cell>
          <cell r="BH56">
            <v>6554757</v>
          </cell>
          <cell r="BI56">
            <v>7460624.4173999997</v>
          </cell>
          <cell r="BJ56">
            <v>7841116.2626874</v>
          </cell>
          <cell r="BK56" t="str">
            <v>N/A</v>
          </cell>
          <cell r="BL56" t="str">
            <v>N/A</v>
          </cell>
          <cell r="BM56" t="e">
            <v>#VALUE!</v>
          </cell>
          <cell r="BN56" t="e">
            <v>#VALUE!</v>
          </cell>
          <cell r="BO56">
            <v>20407200</v>
          </cell>
          <cell r="BP56">
            <v>6703765</v>
          </cell>
          <cell r="BQ56">
            <v>7630225.3229999999</v>
          </cell>
          <cell r="BR56">
            <v>8019366.8144729994</v>
          </cell>
          <cell r="BS56">
            <v>1982718</v>
          </cell>
          <cell r="BT56">
            <v>651322</v>
          </cell>
          <cell r="BU56">
            <v>741334.70039999997</v>
          </cell>
          <cell r="BV56">
            <v>779142.7701204</v>
          </cell>
          <cell r="BW56" t="str">
            <v>N/A</v>
          </cell>
          <cell r="BX56" t="str">
            <v>N/A</v>
          </cell>
          <cell r="BY56" t="e">
            <v>#VALUE!</v>
          </cell>
          <cell r="BZ56" t="e">
            <v>#VALUE!</v>
          </cell>
          <cell r="CA56">
            <v>17868800</v>
          </cell>
          <cell r="CB56">
            <v>5869900</v>
          </cell>
          <cell r="CC56">
            <v>6681120.1799999997</v>
          </cell>
          <cell r="CD56">
            <v>7021857.3091799999</v>
          </cell>
          <cell r="CE56">
            <v>17954133</v>
          </cell>
          <cell r="CF56">
            <v>5897932</v>
          </cell>
          <cell r="CG56">
            <v>6713026.2023999998</v>
          </cell>
          <cell r="CH56">
            <v>7055390.5387223996</v>
          </cell>
          <cell r="CI56">
            <v>16469500</v>
          </cell>
          <cell r="CJ56">
            <v>5410230</v>
          </cell>
          <cell r="CK56">
            <v>6157923.7860000003</v>
          </cell>
          <cell r="CL56">
            <v>6471977.8990860004</v>
          </cell>
          <cell r="CM56">
            <v>18830333</v>
          </cell>
          <cell r="CN56">
            <v>6185764</v>
          </cell>
        </row>
        <row r="57">
          <cell r="B57" t="str">
            <v>BOMBILLO 1 FILAMENTO</v>
          </cell>
          <cell r="C57">
            <v>19644</v>
          </cell>
          <cell r="D57">
            <v>6453</v>
          </cell>
          <cell r="E57">
            <v>7344.8045999999995</v>
          </cell>
          <cell r="F57">
            <v>7719.3896345999992</v>
          </cell>
          <cell r="G57">
            <v>21084</v>
          </cell>
          <cell r="H57">
            <v>6926</v>
          </cell>
          <cell r="I57">
            <v>7883.1732000000002</v>
          </cell>
          <cell r="J57">
            <v>8285.2150332000001</v>
          </cell>
          <cell r="K57">
            <v>22524</v>
          </cell>
          <cell r="L57">
            <v>7399</v>
          </cell>
          <cell r="M57">
            <v>8421.5417999999991</v>
          </cell>
          <cell r="N57">
            <v>8851.0404317999983</v>
          </cell>
          <cell r="O57">
            <v>24786</v>
          </cell>
          <cell r="P57">
            <v>8142</v>
          </cell>
          <cell r="Q57">
            <v>9267.2243999999992</v>
          </cell>
          <cell r="R57">
            <v>9739.8528443999985</v>
          </cell>
          <cell r="S57">
            <v>25077</v>
          </cell>
          <cell r="T57">
            <v>8237</v>
          </cell>
          <cell r="U57">
            <v>9375.3534</v>
          </cell>
          <cell r="V57">
            <v>9853.4964233999999</v>
          </cell>
          <cell r="W57">
            <v>24302</v>
          </cell>
          <cell r="X57">
            <v>7983</v>
          </cell>
          <cell r="Y57">
            <v>9086.2505999999994</v>
          </cell>
          <cell r="Z57">
            <v>9549.6493805999999</v>
          </cell>
          <cell r="AA57">
            <v>24836</v>
          </cell>
          <cell r="AB57">
            <v>8158</v>
          </cell>
          <cell r="AC57">
            <v>9285.4356000000007</v>
          </cell>
          <cell r="AD57">
            <v>9758.9928156000005</v>
          </cell>
          <cell r="AE57">
            <v>24652</v>
          </cell>
          <cell r="AF57">
            <v>8098</v>
          </cell>
          <cell r="AG57">
            <v>9217.1435999999994</v>
          </cell>
          <cell r="AH57">
            <v>9687.2179235999993</v>
          </cell>
          <cell r="AI57">
            <v>26028</v>
          </cell>
          <cell r="AJ57">
            <v>8550</v>
          </cell>
          <cell r="AK57">
            <v>9731.61</v>
          </cell>
          <cell r="AL57">
            <v>10227.922110000001</v>
          </cell>
          <cell r="AM57">
            <v>20925</v>
          </cell>
          <cell r="AN57">
            <v>6873</v>
          </cell>
          <cell r="AO57">
            <v>7822.8486000000003</v>
          </cell>
          <cell r="AP57">
            <v>8221.8138786</v>
          </cell>
          <cell r="AQ57">
            <v>22719</v>
          </cell>
          <cell r="AR57">
            <v>7463</v>
          </cell>
          <cell r="AS57">
            <v>8494.3865999999998</v>
          </cell>
          <cell r="AT57">
            <v>8927.6003165999991</v>
          </cell>
          <cell r="AU57">
            <v>25368</v>
          </cell>
          <cell r="AV57">
            <v>8333</v>
          </cell>
          <cell r="AW57">
            <v>9484.6206000000002</v>
          </cell>
          <cell r="AX57">
            <v>9968.3362505999994</v>
          </cell>
          <cell r="AY57">
            <v>22719</v>
          </cell>
          <cell r="AZ57">
            <v>7463</v>
          </cell>
          <cell r="BA57">
            <v>8494.3865999999998</v>
          </cell>
          <cell r="BB57">
            <v>8927.6003165999991</v>
          </cell>
          <cell r="BC57">
            <v>25678</v>
          </cell>
          <cell r="BD57">
            <v>8435</v>
          </cell>
          <cell r="BE57">
            <v>9600.7170000000006</v>
          </cell>
          <cell r="BF57">
            <v>10090.353567</v>
          </cell>
          <cell r="BG57">
            <v>24375</v>
          </cell>
          <cell r="BH57">
            <v>8007</v>
          </cell>
          <cell r="BI57">
            <v>9113.5673999999999</v>
          </cell>
          <cell r="BJ57">
            <v>9578.3593373999993</v>
          </cell>
          <cell r="BK57">
            <v>26395</v>
          </cell>
          <cell r="BL57">
            <v>8670</v>
          </cell>
          <cell r="BM57">
            <v>9868.1939999999995</v>
          </cell>
          <cell r="BN57">
            <v>10371.471894</v>
          </cell>
          <cell r="BO57">
            <v>27044</v>
          </cell>
          <cell r="BP57">
            <v>8883</v>
          </cell>
          <cell r="BQ57">
            <v>10110.6306</v>
          </cell>
          <cell r="BR57">
            <v>10626.272760600001</v>
          </cell>
          <cell r="BS57">
            <v>29037</v>
          </cell>
          <cell r="BT57">
            <v>9538</v>
          </cell>
          <cell r="BU57">
            <v>10856.151599999999</v>
          </cell>
          <cell r="BV57">
            <v>11409.815331599999</v>
          </cell>
          <cell r="BW57">
            <v>22407</v>
          </cell>
          <cell r="BX57">
            <v>7360</v>
          </cell>
          <cell r="BY57">
            <v>8377.152</v>
          </cell>
          <cell r="BZ57">
            <v>8804.3867520000003</v>
          </cell>
          <cell r="CA57">
            <v>29245</v>
          </cell>
          <cell r="CB57">
            <v>9606</v>
          </cell>
          <cell r="CC57">
            <v>10933.549199999999</v>
          </cell>
          <cell r="CD57">
            <v>11491.160209199999</v>
          </cell>
          <cell r="CE57">
            <v>24342</v>
          </cell>
          <cell r="CF57">
            <v>7996</v>
          </cell>
          <cell r="CG57">
            <v>9101.0472000000009</v>
          </cell>
          <cell r="CH57">
            <v>9565.2006072000004</v>
          </cell>
          <cell r="CI57">
            <v>24622</v>
          </cell>
          <cell r="CJ57">
            <v>8088</v>
          </cell>
          <cell r="CK57">
            <v>9205.7615999999998</v>
          </cell>
          <cell r="CL57">
            <v>9675.2554416000003</v>
          </cell>
          <cell r="CM57">
            <v>29427</v>
          </cell>
          <cell r="CN57">
            <v>9666</v>
          </cell>
        </row>
        <row r="58">
          <cell r="B58" t="str">
            <v>BOMBILLO 2 FILAMENTOS</v>
          </cell>
          <cell r="C58">
            <v>18904</v>
          </cell>
          <cell r="D58">
            <v>6209</v>
          </cell>
          <cell r="E58">
            <v>7067.0838000000003</v>
          </cell>
          <cell r="F58">
            <v>7427.5050738</v>
          </cell>
          <cell r="G58">
            <v>20465</v>
          </cell>
          <cell r="H58">
            <v>6722</v>
          </cell>
          <cell r="I58">
            <v>7650.9804000000004</v>
          </cell>
          <cell r="J58">
            <v>8041.1804004000005</v>
          </cell>
          <cell r="K58">
            <v>22707</v>
          </cell>
          <cell r="L58">
            <v>7459</v>
          </cell>
          <cell r="M58">
            <v>8489.8338000000003</v>
          </cell>
          <cell r="N58">
            <v>8922.8153237999995</v>
          </cell>
          <cell r="O58">
            <v>26212</v>
          </cell>
          <cell r="P58">
            <v>8610</v>
          </cell>
          <cell r="Q58">
            <v>9799.902</v>
          </cell>
          <cell r="R58">
            <v>10299.697002000001</v>
          </cell>
          <cell r="S58">
            <v>23328</v>
          </cell>
          <cell r="T58">
            <v>7663</v>
          </cell>
          <cell r="U58">
            <v>8722.0265999999992</v>
          </cell>
          <cell r="V58">
            <v>9166.8499565999991</v>
          </cell>
          <cell r="W58">
            <v>24958</v>
          </cell>
          <cell r="X58">
            <v>8198</v>
          </cell>
          <cell r="Y58">
            <v>9330.9635999999991</v>
          </cell>
          <cell r="Z58">
            <v>9806.8427435999984</v>
          </cell>
          <cell r="AA58">
            <v>25335</v>
          </cell>
          <cell r="AB58">
            <v>8322</v>
          </cell>
          <cell r="AC58">
            <v>9472.1003999999994</v>
          </cell>
          <cell r="AD58">
            <v>9955.1775203999987</v>
          </cell>
          <cell r="AE58">
            <v>26005</v>
          </cell>
          <cell r="AF58">
            <v>8542</v>
          </cell>
          <cell r="AG58">
            <v>9722.5043999999998</v>
          </cell>
          <cell r="AH58">
            <v>10218.3521244</v>
          </cell>
          <cell r="AI58">
            <v>25786</v>
          </cell>
          <cell r="AJ58">
            <v>8470</v>
          </cell>
          <cell r="AK58">
            <v>9640.5540000000001</v>
          </cell>
          <cell r="AL58">
            <v>10132.222254</v>
          </cell>
          <cell r="AM58">
            <v>21169</v>
          </cell>
          <cell r="AN58">
            <v>6954</v>
          </cell>
          <cell r="AO58">
            <v>7915.0428000000002</v>
          </cell>
          <cell r="AP58">
            <v>8318.7099828000009</v>
          </cell>
          <cell r="AQ58">
            <v>22914</v>
          </cell>
          <cell r="AR58">
            <v>7527</v>
          </cell>
          <cell r="AS58">
            <v>8567.2314000000006</v>
          </cell>
          <cell r="AT58">
            <v>9004.1602014</v>
          </cell>
          <cell r="AU58">
            <v>25741</v>
          </cell>
          <cell r="AV58">
            <v>8455</v>
          </cell>
          <cell r="AW58">
            <v>9623.4809999999998</v>
          </cell>
          <cell r="AX58">
            <v>10114.278531</v>
          </cell>
          <cell r="AY58">
            <v>22914</v>
          </cell>
          <cell r="AZ58">
            <v>7527</v>
          </cell>
          <cell r="BA58">
            <v>8567.2314000000006</v>
          </cell>
          <cell r="BB58">
            <v>9004.1602014</v>
          </cell>
          <cell r="BC58">
            <v>24104</v>
          </cell>
          <cell r="BD58">
            <v>7918</v>
          </cell>
          <cell r="BE58">
            <v>9012.2675999999992</v>
          </cell>
          <cell r="BF58">
            <v>9471.8932475999991</v>
          </cell>
          <cell r="BG58">
            <v>24286</v>
          </cell>
          <cell r="BH58">
            <v>7977</v>
          </cell>
          <cell r="BI58">
            <v>9079.4213999999993</v>
          </cell>
          <cell r="BJ58">
            <v>9542.4718913999986</v>
          </cell>
          <cell r="BK58">
            <v>25937</v>
          </cell>
          <cell r="BL58">
            <v>8520</v>
          </cell>
          <cell r="BM58">
            <v>9697.4639999999999</v>
          </cell>
          <cell r="BN58">
            <v>10192.034664000001</v>
          </cell>
          <cell r="BO58">
            <v>26874</v>
          </cell>
          <cell r="BP58">
            <v>8828</v>
          </cell>
          <cell r="BQ58">
            <v>10048.0296</v>
          </cell>
          <cell r="BR58">
            <v>10560.479109599999</v>
          </cell>
          <cell r="BS58">
            <v>29664</v>
          </cell>
          <cell r="BT58">
            <v>9744</v>
          </cell>
          <cell r="BU58">
            <v>11090.620800000001</v>
          </cell>
          <cell r="BV58">
            <v>11656.2424608</v>
          </cell>
          <cell r="BW58">
            <v>22161</v>
          </cell>
          <cell r="BX58">
            <v>7279</v>
          </cell>
          <cell r="BY58">
            <v>8284.9578000000001</v>
          </cell>
          <cell r="BZ58">
            <v>8707.4906477999994</v>
          </cell>
          <cell r="CA58">
            <v>28356</v>
          </cell>
          <cell r="CB58">
            <v>9314</v>
          </cell>
          <cell r="CC58">
            <v>10601.194799999999</v>
          </cell>
          <cell r="CD58">
            <v>11141.855734799999</v>
          </cell>
          <cell r="CE58">
            <v>24503</v>
          </cell>
          <cell r="CF58">
            <v>8049</v>
          </cell>
          <cell r="CG58">
            <v>9161.3718000000008</v>
          </cell>
          <cell r="CH58">
            <v>9628.6017618000005</v>
          </cell>
          <cell r="CI58">
            <v>24756</v>
          </cell>
          <cell r="CJ58">
            <v>8132</v>
          </cell>
          <cell r="CK58">
            <v>9255.8423999999995</v>
          </cell>
          <cell r="CL58">
            <v>9727.8903623999995</v>
          </cell>
          <cell r="CM58">
            <v>28184</v>
          </cell>
          <cell r="CN58">
            <v>9258</v>
          </cell>
        </row>
        <row r="59">
          <cell r="B59" t="str">
            <v>BOMBILLO COCUYO</v>
          </cell>
          <cell r="C59">
            <v>19052</v>
          </cell>
          <cell r="D59">
            <v>6258</v>
          </cell>
          <cell r="E59">
            <v>7122.8555999999999</v>
          </cell>
          <cell r="F59">
            <v>7486.1212355999996</v>
          </cell>
          <cell r="G59">
            <v>21710</v>
          </cell>
          <cell r="H59">
            <v>7131</v>
          </cell>
          <cell r="I59">
            <v>8116.5042000000003</v>
          </cell>
          <cell r="J59">
            <v>8530.4459141999996</v>
          </cell>
          <cell r="K59">
            <v>22975</v>
          </cell>
          <cell r="L59">
            <v>7547</v>
          </cell>
          <cell r="M59">
            <v>8589.9953999999998</v>
          </cell>
          <cell r="N59">
            <v>9028.0851653999998</v>
          </cell>
          <cell r="O59">
            <v>25981</v>
          </cell>
          <cell r="P59">
            <v>8534</v>
          </cell>
          <cell r="Q59">
            <v>9713.398799999999</v>
          </cell>
          <cell r="R59">
            <v>10208.782138799999</v>
          </cell>
          <cell r="S59">
            <v>22491</v>
          </cell>
          <cell r="T59">
            <v>7388</v>
          </cell>
          <cell r="U59">
            <v>8409.0216</v>
          </cell>
          <cell r="V59">
            <v>8837.8817015999994</v>
          </cell>
          <cell r="W59">
            <v>22719</v>
          </cell>
          <cell r="X59">
            <v>7463</v>
          </cell>
          <cell r="Y59">
            <v>8494.3865999999998</v>
          </cell>
          <cell r="Z59">
            <v>8927.6003165999991</v>
          </cell>
          <cell r="AA59">
            <v>22641</v>
          </cell>
          <cell r="AB59">
            <v>7437</v>
          </cell>
          <cell r="AC59">
            <v>8464.7934000000005</v>
          </cell>
          <cell r="AD59">
            <v>8896.4978633999999</v>
          </cell>
          <cell r="AE59">
            <v>26495</v>
          </cell>
          <cell r="AF59">
            <v>8703</v>
          </cell>
          <cell r="AG59">
            <v>9905.7546000000002</v>
          </cell>
          <cell r="AH59">
            <v>10410.948084600001</v>
          </cell>
          <cell r="AI59">
            <v>25231</v>
          </cell>
          <cell r="AJ59">
            <v>8288</v>
          </cell>
          <cell r="AK59">
            <v>9433.4015999999992</v>
          </cell>
          <cell r="AL59">
            <v>9914.5050815999984</v>
          </cell>
          <cell r="AM59">
            <v>22500</v>
          </cell>
          <cell r="AN59">
            <v>7391</v>
          </cell>
          <cell r="AO59">
            <v>8412.4362000000001</v>
          </cell>
          <cell r="AP59">
            <v>8841.4704462000009</v>
          </cell>
          <cell r="AQ59">
            <v>23383</v>
          </cell>
          <cell r="AR59">
            <v>7681</v>
          </cell>
          <cell r="AS59">
            <v>8742.5141999999996</v>
          </cell>
          <cell r="AT59">
            <v>9188.3824241999992</v>
          </cell>
          <cell r="AU59">
            <v>25781</v>
          </cell>
          <cell r="AV59">
            <v>8469</v>
          </cell>
          <cell r="AW59">
            <v>9639.4158000000007</v>
          </cell>
          <cell r="AX59">
            <v>10131.0260058</v>
          </cell>
          <cell r="AY59">
            <v>22506</v>
          </cell>
          <cell r="AZ59">
            <v>7393</v>
          </cell>
          <cell r="BA59">
            <v>8414.7126000000007</v>
          </cell>
          <cell r="BB59">
            <v>8843.8629426000007</v>
          </cell>
          <cell r="BC59">
            <v>24714</v>
          </cell>
          <cell r="BD59">
            <v>8118</v>
          </cell>
          <cell r="BE59">
            <v>9239.9076000000005</v>
          </cell>
          <cell r="BF59">
            <v>9711.1428876000009</v>
          </cell>
          <cell r="BG59">
            <v>23605</v>
          </cell>
          <cell r="BH59">
            <v>7754</v>
          </cell>
          <cell r="BI59">
            <v>8825.6028000000006</v>
          </cell>
          <cell r="BJ59">
            <v>9275.7085428000009</v>
          </cell>
          <cell r="BK59">
            <v>24227</v>
          </cell>
          <cell r="BL59">
            <v>7958</v>
          </cell>
          <cell r="BM59">
            <v>9057.7955999999995</v>
          </cell>
          <cell r="BN59">
            <v>9519.7431755999987</v>
          </cell>
          <cell r="BO59">
            <v>25791</v>
          </cell>
          <cell r="BP59">
            <v>8472</v>
          </cell>
          <cell r="BQ59">
            <v>9642.8303999999989</v>
          </cell>
          <cell r="BR59">
            <v>10134.614750399998</v>
          </cell>
          <cell r="BS59">
            <v>27214</v>
          </cell>
          <cell r="BT59">
            <v>8939</v>
          </cell>
          <cell r="BU59">
            <v>10174.3698</v>
          </cell>
          <cell r="BV59">
            <v>10693.262659800001</v>
          </cell>
          <cell r="BW59">
            <v>23694</v>
          </cell>
          <cell r="BX59">
            <v>7783</v>
          </cell>
          <cell r="BY59">
            <v>8858.6106</v>
          </cell>
          <cell r="BZ59">
            <v>9310.3997405999999</v>
          </cell>
          <cell r="CA59">
            <v>27286</v>
          </cell>
          <cell r="CB59">
            <v>8963</v>
          </cell>
          <cell r="CC59">
            <v>10201.686600000001</v>
          </cell>
          <cell r="CD59">
            <v>10721.9726166</v>
          </cell>
          <cell r="CE59">
            <v>23598</v>
          </cell>
          <cell r="CF59">
            <v>7751</v>
          </cell>
          <cell r="CG59">
            <v>8822.1882000000005</v>
          </cell>
          <cell r="CH59">
            <v>9272.1197982000012</v>
          </cell>
          <cell r="CI59">
            <v>25208</v>
          </cell>
          <cell r="CJ59">
            <v>8280</v>
          </cell>
          <cell r="CK59">
            <v>9424.2960000000003</v>
          </cell>
          <cell r="CL59">
            <v>9904.9350960000011</v>
          </cell>
          <cell r="CM59">
            <v>26974</v>
          </cell>
          <cell r="CN59">
            <v>8860</v>
          </cell>
        </row>
        <row r="60">
          <cell r="B60" t="str">
            <v>BOMBILLO DIRECCIONAL</v>
          </cell>
          <cell r="C60">
            <v>48239</v>
          </cell>
          <cell r="D60">
            <v>15846</v>
          </cell>
          <cell r="E60">
            <v>18035.9172</v>
          </cell>
          <cell r="F60">
            <v>18955.748977200001</v>
          </cell>
          <cell r="G60">
            <v>50451</v>
          </cell>
          <cell r="H60">
            <v>16573</v>
          </cell>
          <cell r="I60">
            <v>18863.388599999998</v>
          </cell>
          <cell r="J60">
            <v>19825.421418599999</v>
          </cell>
          <cell r="K60">
            <v>52693</v>
          </cell>
          <cell r="L60">
            <v>17309</v>
          </cell>
          <cell r="M60">
            <v>19701.103800000001</v>
          </cell>
          <cell r="N60">
            <v>20705.860093800002</v>
          </cell>
          <cell r="O60">
            <v>59634</v>
          </cell>
          <cell r="P60">
            <v>19589</v>
          </cell>
          <cell r="Q60">
            <v>22296.199799999999</v>
          </cell>
          <cell r="R60">
            <v>23433.305989799999</v>
          </cell>
          <cell r="S60">
            <v>57878</v>
          </cell>
          <cell r="T60">
            <v>19012</v>
          </cell>
          <cell r="U60">
            <v>21639.4584</v>
          </cell>
          <cell r="V60">
            <v>22743.070778400001</v>
          </cell>
          <cell r="W60">
            <v>60337</v>
          </cell>
          <cell r="X60">
            <v>19820</v>
          </cell>
          <cell r="Y60">
            <v>22559.124</v>
          </cell>
          <cell r="Z60">
            <v>23709.639324</v>
          </cell>
          <cell r="AA60">
            <v>59306</v>
          </cell>
          <cell r="AB60">
            <v>19482</v>
          </cell>
          <cell r="AC60">
            <v>22174.412400000001</v>
          </cell>
          <cell r="AD60">
            <v>23305.307432400001</v>
          </cell>
          <cell r="AE60">
            <v>58971</v>
          </cell>
          <cell r="AF60">
            <v>19371</v>
          </cell>
          <cell r="AG60">
            <v>22048.072199999999</v>
          </cell>
          <cell r="AH60">
            <v>23172.523882199999</v>
          </cell>
          <cell r="AI60">
            <v>59326</v>
          </cell>
          <cell r="AJ60">
            <v>19488</v>
          </cell>
          <cell r="AK60">
            <v>22181.241600000001</v>
          </cell>
          <cell r="AL60">
            <v>23312.4849216</v>
          </cell>
          <cell r="AM60">
            <v>55540</v>
          </cell>
          <cell r="AN60">
            <v>18244</v>
          </cell>
          <cell r="AO60">
            <v>20765.320800000001</v>
          </cell>
          <cell r="AP60">
            <v>21824.352160800001</v>
          </cell>
          <cell r="AQ60">
            <v>58357</v>
          </cell>
          <cell r="AR60">
            <v>19170</v>
          </cell>
          <cell r="AS60">
            <v>21819.294000000002</v>
          </cell>
          <cell r="AT60">
            <v>22932.077994000003</v>
          </cell>
          <cell r="AU60">
            <v>60956</v>
          </cell>
          <cell r="AV60">
            <v>20024</v>
          </cell>
          <cell r="AW60">
            <v>22791.316800000001</v>
          </cell>
          <cell r="AX60">
            <v>23953.673956800001</v>
          </cell>
          <cell r="AY60">
            <v>53279</v>
          </cell>
          <cell r="AZ60">
            <v>17502</v>
          </cell>
          <cell r="BA60">
            <v>19920.776399999999</v>
          </cell>
          <cell r="BB60">
            <v>20936.735996399999</v>
          </cell>
          <cell r="BC60">
            <v>59703</v>
          </cell>
          <cell r="BD60">
            <v>19612</v>
          </cell>
          <cell r="BE60">
            <v>22322.378400000001</v>
          </cell>
          <cell r="BF60">
            <v>23460.819698400002</v>
          </cell>
          <cell r="BG60">
            <v>62050</v>
          </cell>
          <cell r="BH60">
            <v>20383</v>
          </cell>
          <cell r="BI60">
            <v>23199.9306</v>
          </cell>
          <cell r="BJ60">
            <v>24383.1270606</v>
          </cell>
          <cell r="BK60">
            <v>69567</v>
          </cell>
          <cell r="BL60">
            <v>22852</v>
          </cell>
          <cell r="BM60">
            <v>26010.146399999998</v>
          </cell>
          <cell r="BN60">
            <v>27336.663866399998</v>
          </cell>
          <cell r="BO60">
            <v>65260</v>
          </cell>
          <cell r="BP60">
            <v>21437</v>
          </cell>
          <cell r="BQ60">
            <v>24399.593399999998</v>
          </cell>
          <cell r="BR60">
            <v>25643.972663399996</v>
          </cell>
          <cell r="BS60">
            <v>70339</v>
          </cell>
          <cell r="BT60">
            <v>23106</v>
          </cell>
          <cell r="BU60">
            <v>26299.249199999998</v>
          </cell>
          <cell r="BV60">
            <v>27640.510909199998</v>
          </cell>
          <cell r="BW60">
            <v>54275</v>
          </cell>
          <cell r="BX60">
            <v>17829</v>
          </cell>
          <cell r="BY60">
            <v>20292.967799999999</v>
          </cell>
          <cell r="BZ60">
            <v>21327.909157799997</v>
          </cell>
          <cell r="CA60">
            <v>70943</v>
          </cell>
          <cell r="CB60">
            <v>23304</v>
          </cell>
          <cell r="CC60">
            <v>26524.612799999999</v>
          </cell>
          <cell r="CD60">
            <v>27877.3680528</v>
          </cell>
          <cell r="CE60">
            <v>57766</v>
          </cell>
          <cell r="CF60">
            <v>18976</v>
          </cell>
          <cell r="CG60">
            <v>21598.483199999999</v>
          </cell>
          <cell r="CH60">
            <v>22700.005843200001</v>
          </cell>
          <cell r="CI60">
            <v>64860</v>
          </cell>
          <cell r="CJ60">
            <v>21306</v>
          </cell>
          <cell r="CK60">
            <v>24250.4892</v>
          </cell>
          <cell r="CL60">
            <v>25487.2641492</v>
          </cell>
          <cell r="CM60">
            <v>70637</v>
          </cell>
          <cell r="CN60">
            <v>23204</v>
          </cell>
        </row>
        <row r="61">
          <cell r="B61" t="str">
            <v>BOMBILLO EXPLORADORA</v>
          </cell>
          <cell r="C61">
            <v>48643</v>
          </cell>
          <cell r="D61">
            <v>15979</v>
          </cell>
          <cell r="E61">
            <v>18187.2978</v>
          </cell>
          <cell r="F61">
            <v>19114.8499878</v>
          </cell>
          <cell r="G61">
            <v>46520</v>
          </cell>
          <cell r="H61">
            <v>15281</v>
          </cell>
          <cell r="I61">
            <v>17392.834200000001</v>
          </cell>
          <cell r="J61">
            <v>18279.868744200001</v>
          </cell>
          <cell r="K61">
            <v>53174</v>
          </cell>
          <cell r="L61">
            <v>17467</v>
          </cell>
          <cell r="M61">
            <v>19880.939399999999</v>
          </cell>
          <cell r="N61">
            <v>20894.867309400001</v>
          </cell>
          <cell r="O61">
            <v>61769</v>
          </cell>
          <cell r="P61">
            <v>20291</v>
          </cell>
          <cell r="Q61">
            <v>23095.216199999999</v>
          </cell>
          <cell r="R61">
            <v>24273.072226199998</v>
          </cell>
          <cell r="S61">
            <v>55316</v>
          </cell>
          <cell r="T61">
            <v>18171</v>
          </cell>
          <cell r="U61">
            <v>20682.232199999999</v>
          </cell>
          <cell r="V61">
            <v>21737.026042199999</v>
          </cell>
          <cell r="W61">
            <v>61173</v>
          </cell>
          <cell r="X61">
            <v>20095</v>
          </cell>
          <cell r="Y61">
            <v>22872.129000000001</v>
          </cell>
          <cell r="Z61">
            <v>24038.607579</v>
          </cell>
          <cell r="AA61">
            <v>63018</v>
          </cell>
          <cell r="AB61">
            <v>20701</v>
          </cell>
          <cell r="AC61">
            <v>23561.878199999999</v>
          </cell>
          <cell r="AD61">
            <v>24763.533988200001</v>
          </cell>
          <cell r="AE61">
            <v>67204</v>
          </cell>
          <cell r="AF61">
            <v>22076</v>
          </cell>
          <cell r="AG61">
            <v>25126.903200000001</v>
          </cell>
          <cell r="AH61">
            <v>26408.3752632</v>
          </cell>
          <cell r="AI61">
            <v>61060</v>
          </cell>
          <cell r="AJ61">
            <v>20058</v>
          </cell>
          <cell r="AK61">
            <v>22830.015599999999</v>
          </cell>
          <cell r="AL61">
            <v>23994.346395599998</v>
          </cell>
          <cell r="AM61">
            <v>54394</v>
          </cell>
          <cell r="AN61">
            <v>17868</v>
          </cell>
          <cell r="AO61">
            <v>20337.357599999999</v>
          </cell>
          <cell r="AP61">
            <v>21374.562837599999</v>
          </cell>
          <cell r="AQ61">
            <v>56707</v>
          </cell>
          <cell r="AR61">
            <v>18628</v>
          </cell>
          <cell r="AS61">
            <v>21202.389599999999</v>
          </cell>
          <cell r="AT61">
            <v>22283.711469599999</v>
          </cell>
          <cell r="AU61">
            <v>59218</v>
          </cell>
          <cell r="AV61">
            <v>19453</v>
          </cell>
          <cell r="AW61">
            <v>22141.404600000002</v>
          </cell>
          <cell r="AX61">
            <v>23270.616234600002</v>
          </cell>
          <cell r="AY61">
            <v>53647</v>
          </cell>
          <cell r="AZ61">
            <v>17623</v>
          </cell>
          <cell r="BA61">
            <v>20058.498599999999</v>
          </cell>
          <cell r="BB61">
            <v>21081.482028599999</v>
          </cell>
          <cell r="BC61">
            <v>57895</v>
          </cell>
          <cell r="BD61">
            <v>19018</v>
          </cell>
          <cell r="BE61">
            <v>21646.2876</v>
          </cell>
          <cell r="BF61">
            <v>22750.2482676</v>
          </cell>
          <cell r="BG61">
            <v>60050</v>
          </cell>
          <cell r="BH61">
            <v>19726</v>
          </cell>
          <cell r="BI61">
            <v>22452.1332</v>
          </cell>
          <cell r="BJ61">
            <v>23597.191993200002</v>
          </cell>
          <cell r="BK61">
            <v>67987</v>
          </cell>
          <cell r="BL61">
            <v>22333</v>
          </cell>
          <cell r="BM61">
            <v>25419.420600000001</v>
          </cell>
          <cell r="BN61">
            <v>26715.811050600001</v>
          </cell>
          <cell r="BO61">
            <v>62682</v>
          </cell>
          <cell r="BP61">
            <v>20591</v>
          </cell>
          <cell r="BQ61">
            <v>23436.676200000002</v>
          </cell>
          <cell r="BR61">
            <v>24631.946686200001</v>
          </cell>
          <cell r="BS61">
            <v>73850</v>
          </cell>
          <cell r="BT61">
            <v>24259</v>
          </cell>
          <cell r="BU61">
            <v>27611.593799999999</v>
          </cell>
          <cell r="BV61">
            <v>29019.785083799998</v>
          </cell>
          <cell r="BW61">
            <v>50522</v>
          </cell>
          <cell r="BX61">
            <v>16596</v>
          </cell>
          <cell r="BY61">
            <v>18889.567200000001</v>
          </cell>
          <cell r="BZ61">
            <v>19852.935127200002</v>
          </cell>
          <cell r="CA61">
            <v>70659</v>
          </cell>
          <cell r="CB61">
            <v>23211</v>
          </cell>
          <cell r="CC61">
            <v>26418.760200000001</v>
          </cell>
          <cell r="CD61">
            <v>27766.116970200001</v>
          </cell>
          <cell r="CE61">
            <v>58675</v>
          </cell>
          <cell r="CF61">
            <v>19274</v>
          </cell>
          <cell r="CG61">
            <v>21937.666799999999</v>
          </cell>
          <cell r="CH61">
            <v>23056.4878068</v>
          </cell>
          <cell r="CI61">
            <v>60164</v>
          </cell>
          <cell r="CJ61">
            <v>19763</v>
          </cell>
          <cell r="CK61">
            <v>22494.246599999999</v>
          </cell>
          <cell r="CL61">
            <v>23641.4531766</v>
          </cell>
          <cell r="CM61">
            <v>71391</v>
          </cell>
          <cell r="CN61">
            <v>23451</v>
          </cell>
        </row>
        <row r="62">
          <cell r="B62" t="str">
            <v>BOMBILLO FAROLA ALTA</v>
          </cell>
          <cell r="C62">
            <v>100062</v>
          </cell>
          <cell r="D62">
            <v>32870</v>
          </cell>
          <cell r="E62">
            <v>37412.633999999998</v>
          </cell>
          <cell r="F62">
            <v>39320.678333999997</v>
          </cell>
          <cell r="G62">
            <v>97031</v>
          </cell>
          <cell r="H62">
            <v>31874</v>
          </cell>
          <cell r="I62">
            <v>36278.986799999999</v>
          </cell>
          <cell r="J62">
            <v>38129.215126800002</v>
          </cell>
          <cell r="K62">
            <v>103343</v>
          </cell>
          <cell r="L62">
            <v>33948</v>
          </cell>
          <cell r="M62">
            <v>38639.613599999997</v>
          </cell>
          <cell r="N62">
            <v>40610.233893599994</v>
          </cell>
          <cell r="O62">
            <v>115493</v>
          </cell>
          <cell r="P62">
            <v>37939</v>
          </cell>
          <cell r="Q62">
            <v>43182.169800000003</v>
          </cell>
          <cell r="R62">
            <v>45384.460459800001</v>
          </cell>
          <cell r="S62">
            <v>108523</v>
          </cell>
          <cell r="T62">
            <v>35649</v>
          </cell>
          <cell r="U62">
            <v>40575.691800000001</v>
          </cell>
          <cell r="V62">
            <v>42645.0520818</v>
          </cell>
          <cell r="W62">
            <v>133788</v>
          </cell>
          <cell r="X62">
            <v>43949</v>
          </cell>
          <cell r="Y62">
            <v>50022.751799999998</v>
          </cell>
          <cell r="Z62">
            <v>52573.9121418</v>
          </cell>
          <cell r="AA62">
            <v>116980</v>
          </cell>
          <cell r="AB62">
            <v>38427</v>
          </cell>
          <cell r="AC62">
            <v>43737.611400000002</v>
          </cell>
          <cell r="AD62">
            <v>45968.229581400003</v>
          </cell>
          <cell r="AE62">
            <v>125146</v>
          </cell>
          <cell r="AF62">
            <v>41110</v>
          </cell>
          <cell r="AG62">
            <v>46791.402000000002</v>
          </cell>
          <cell r="AH62">
            <v>49177.763502000002</v>
          </cell>
          <cell r="AI62">
            <v>116490</v>
          </cell>
          <cell r="AJ62">
            <v>38266</v>
          </cell>
          <cell r="AK62">
            <v>43554.361199999999</v>
          </cell>
          <cell r="AL62">
            <v>45775.633621200002</v>
          </cell>
          <cell r="AM62">
            <v>103744</v>
          </cell>
          <cell r="AN62">
            <v>34079</v>
          </cell>
          <cell r="AO62">
            <v>38788.717799999999</v>
          </cell>
          <cell r="AP62">
            <v>40766.942407800001</v>
          </cell>
          <cell r="AQ62">
            <v>112039</v>
          </cell>
          <cell r="AR62">
            <v>36804</v>
          </cell>
          <cell r="AS62">
            <v>41890.3128</v>
          </cell>
          <cell r="AT62">
            <v>44026.718752799999</v>
          </cell>
          <cell r="AU62">
            <v>114360</v>
          </cell>
          <cell r="AV62">
            <v>37567</v>
          </cell>
          <cell r="AW62">
            <v>42758.759400000003</v>
          </cell>
          <cell r="AX62">
            <v>44939.456129400001</v>
          </cell>
          <cell r="AY62">
            <v>111104</v>
          </cell>
          <cell r="AZ62">
            <v>36497</v>
          </cell>
          <cell r="BA62">
            <v>41540.885399999999</v>
          </cell>
          <cell r="BB62">
            <v>43659.470555399996</v>
          </cell>
          <cell r="BC62">
            <v>122401</v>
          </cell>
          <cell r="BD62">
            <v>40208</v>
          </cell>
          <cell r="BE62">
            <v>45764.745600000002</v>
          </cell>
          <cell r="BF62">
            <v>48098.747625600001</v>
          </cell>
          <cell r="BG62">
            <v>119779</v>
          </cell>
          <cell r="BH62">
            <v>39347</v>
          </cell>
          <cell r="BI62">
            <v>44784.755400000002</v>
          </cell>
          <cell r="BJ62">
            <v>47068.777925400005</v>
          </cell>
          <cell r="BK62">
            <v>124999</v>
          </cell>
          <cell r="BL62">
            <v>41062</v>
          </cell>
          <cell r="BM62">
            <v>46736.768400000001</v>
          </cell>
          <cell r="BN62">
            <v>49120.343588399999</v>
          </cell>
          <cell r="BO62">
            <v>127413</v>
          </cell>
          <cell r="BP62">
            <v>41855</v>
          </cell>
          <cell r="BQ62">
            <v>47639.360999999997</v>
          </cell>
          <cell r="BR62">
            <v>50068.968410999994</v>
          </cell>
          <cell r="BS62">
            <v>145660</v>
          </cell>
          <cell r="BT62">
            <v>47849</v>
          </cell>
          <cell r="BU62">
            <v>54461.731800000001</v>
          </cell>
          <cell r="BV62">
            <v>57239.280121800002</v>
          </cell>
          <cell r="BW62">
            <v>106028</v>
          </cell>
          <cell r="BX62">
            <v>34830</v>
          </cell>
          <cell r="BY62">
            <v>39643.506000000001</v>
          </cell>
          <cell r="BZ62">
            <v>41665.324806000004</v>
          </cell>
          <cell r="CA62">
            <v>145813</v>
          </cell>
          <cell r="CB62">
            <v>47899</v>
          </cell>
          <cell r="CC62">
            <v>54518.641799999998</v>
          </cell>
          <cell r="CD62">
            <v>57299.092531799994</v>
          </cell>
          <cell r="CE62">
            <v>120682</v>
          </cell>
          <cell r="CF62">
            <v>39644</v>
          </cell>
          <cell r="CG62">
            <v>45122.800799999997</v>
          </cell>
          <cell r="CH62">
            <v>47424.063640799999</v>
          </cell>
          <cell r="CI62">
            <v>120747</v>
          </cell>
          <cell r="CJ62">
            <v>39665</v>
          </cell>
          <cell r="CK62">
            <v>45146.703000000001</v>
          </cell>
          <cell r="CL62">
            <v>47449.184852999999</v>
          </cell>
          <cell r="CM62">
            <v>154260</v>
          </cell>
          <cell r="CN62">
            <v>50674</v>
          </cell>
        </row>
        <row r="63">
          <cell r="B63" t="str">
            <v>BOMBILLO FAROLA MEDIA</v>
          </cell>
          <cell r="C63">
            <v>117123</v>
          </cell>
          <cell r="D63">
            <v>38474</v>
          </cell>
          <cell r="E63">
            <v>43791.106800000001</v>
          </cell>
          <cell r="F63">
            <v>46024.453246800003</v>
          </cell>
          <cell r="G63">
            <v>101772</v>
          </cell>
          <cell r="H63">
            <v>33432</v>
          </cell>
          <cell r="I63">
            <v>38052.3024</v>
          </cell>
          <cell r="J63">
            <v>39992.969822400002</v>
          </cell>
          <cell r="K63">
            <v>105458</v>
          </cell>
          <cell r="L63">
            <v>34642</v>
          </cell>
          <cell r="M63">
            <v>39429.524400000002</v>
          </cell>
          <cell r="N63">
            <v>41440.430144400001</v>
          </cell>
          <cell r="O63">
            <v>113677</v>
          </cell>
          <cell r="P63">
            <v>37342</v>
          </cell>
          <cell r="Q63">
            <v>42502.664400000001</v>
          </cell>
          <cell r="R63">
            <v>44670.3002844</v>
          </cell>
          <cell r="S63">
            <v>104247</v>
          </cell>
          <cell r="T63">
            <v>34245</v>
          </cell>
          <cell r="U63">
            <v>38977.659</v>
          </cell>
          <cell r="V63">
            <v>40965.519609000003</v>
          </cell>
          <cell r="W63">
            <v>125906</v>
          </cell>
          <cell r="X63">
            <v>41360</v>
          </cell>
          <cell r="Y63">
            <v>47075.951999999997</v>
          </cell>
          <cell r="Z63">
            <v>49476.825551999995</v>
          </cell>
          <cell r="AA63">
            <v>112639</v>
          </cell>
          <cell r="AB63">
            <v>37001</v>
          </cell>
          <cell r="AC63">
            <v>42114.538200000003</v>
          </cell>
          <cell r="AD63">
            <v>44262.379648200003</v>
          </cell>
          <cell r="AE63">
            <v>119381</v>
          </cell>
          <cell r="AF63">
            <v>39216</v>
          </cell>
          <cell r="AG63">
            <v>44635.6512</v>
          </cell>
          <cell r="AH63">
            <v>46912.069411199998</v>
          </cell>
          <cell r="AI63">
            <v>115951</v>
          </cell>
          <cell r="AJ63">
            <v>38089</v>
          </cell>
          <cell r="AK63">
            <v>43352.899799999999</v>
          </cell>
          <cell r="AL63">
            <v>45563.897689799996</v>
          </cell>
          <cell r="AM63">
            <v>106393</v>
          </cell>
          <cell r="AN63">
            <v>34950</v>
          </cell>
          <cell r="AO63">
            <v>39780.089999999997</v>
          </cell>
          <cell r="AP63">
            <v>41808.874589999999</v>
          </cell>
          <cell r="AQ63">
            <v>105683</v>
          </cell>
          <cell r="AR63">
            <v>34716</v>
          </cell>
          <cell r="AS63">
            <v>39513.751199999999</v>
          </cell>
          <cell r="AT63">
            <v>41528.952511199997</v>
          </cell>
          <cell r="AU63">
            <v>113821</v>
          </cell>
          <cell r="AV63">
            <v>37390</v>
          </cell>
          <cell r="AW63">
            <v>42557.298000000003</v>
          </cell>
          <cell r="AX63">
            <v>44727.720198000003</v>
          </cell>
          <cell r="AY63">
            <v>109109</v>
          </cell>
          <cell r="AZ63">
            <v>35842</v>
          </cell>
          <cell r="BA63">
            <v>40795.364399999999</v>
          </cell>
          <cell r="BB63">
            <v>42875.927984399998</v>
          </cell>
          <cell r="BC63">
            <v>107184</v>
          </cell>
          <cell r="BD63">
            <v>35209</v>
          </cell>
          <cell r="BE63">
            <v>40074.883799999996</v>
          </cell>
          <cell r="BF63">
            <v>42118.702873799994</v>
          </cell>
          <cell r="BG63">
            <v>114753</v>
          </cell>
          <cell r="BH63">
            <v>37696</v>
          </cell>
          <cell r="BI63">
            <v>42905.587200000002</v>
          </cell>
          <cell r="BJ63">
            <v>45093.772147200005</v>
          </cell>
          <cell r="BK63">
            <v>119609</v>
          </cell>
          <cell r="BL63">
            <v>39291</v>
          </cell>
          <cell r="BM63">
            <v>44721.016199999998</v>
          </cell>
          <cell r="BN63">
            <v>47001.788026199996</v>
          </cell>
          <cell r="BO63">
            <v>124290</v>
          </cell>
          <cell r="BP63">
            <v>40829</v>
          </cell>
          <cell r="BQ63">
            <v>46471.567799999997</v>
          </cell>
          <cell r="BR63">
            <v>48841.617757799999</v>
          </cell>
          <cell r="BS63">
            <v>138587</v>
          </cell>
          <cell r="BT63">
            <v>45525</v>
          </cell>
          <cell r="BU63">
            <v>51816.555</v>
          </cell>
          <cell r="BV63">
            <v>54459.199305000002</v>
          </cell>
          <cell r="BW63">
            <v>100528</v>
          </cell>
          <cell r="BX63">
            <v>33023</v>
          </cell>
          <cell r="BY63">
            <v>37586.778599999998</v>
          </cell>
          <cell r="BZ63">
            <v>39503.704308599998</v>
          </cell>
          <cell r="CA63">
            <v>135896</v>
          </cell>
          <cell r="CB63">
            <v>44641</v>
          </cell>
          <cell r="CC63">
            <v>50810.386200000001</v>
          </cell>
          <cell r="CD63">
            <v>53401.715896200003</v>
          </cell>
          <cell r="CE63">
            <v>117791</v>
          </cell>
          <cell r="CF63">
            <v>38694</v>
          </cell>
          <cell r="CG63">
            <v>44041.510800000004</v>
          </cell>
          <cell r="CH63">
            <v>46287.627850800003</v>
          </cell>
          <cell r="CI63">
            <v>114264</v>
          </cell>
          <cell r="CJ63">
            <v>37535</v>
          </cell>
          <cell r="CK63">
            <v>42722.337</v>
          </cell>
          <cell r="CL63">
            <v>44901.176186999997</v>
          </cell>
          <cell r="CM63">
            <v>160679</v>
          </cell>
          <cell r="CN63">
            <v>52783</v>
          </cell>
        </row>
        <row r="64">
          <cell r="B64" t="str">
            <v>BOMBILLO LUZ PLACA</v>
          </cell>
          <cell r="C64">
            <v>81914</v>
          </cell>
          <cell r="D64">
            <v>26908</v>
          </cell>
          <cell r="E64">
            <v>30626.685600000001</v>
          </cell>
          <cell r="F64">
            <v>32188.6465656</v>
          </cell>
          <cell r="G64">
            <v>69647</v>
          </cell>
          <cell r="H64">
            <v>22879</v>
          </cell>
          <cell r="I64">
            <v>26040.877799999998</v>
          </cell>
          <cell r="J64">
            <v>27368.962567799997</v>
          </cell>
          <cell r="K64">
            <v>70023</v>
          </cell>
          <cell r="L64">
            <v>23002</v>
          </cell>
          <cell r="M64">
            <v>26180.876400000001</v>
          </cell>
          <cell r="N64">
            <v>27516.101096400002</v>
          </cell>
          <cell r="O64">
            <v>75500</v>
          </cell>
          <cell r="P64">
            <v>24801</v>
          </cell>
          <cell r="Q64">
            <v>28228.498199999998</v>
          </cell>
          <cell r="R64">
            <v>29668.151608199998</v>
          </cell>
          <cell r="S64">
            <v>74534</v>
          </cell>
          <cell r="T64">
            <v>24484</v>
          </cell>
          <cell r="U64">
            <v>27867.6888</v>
          </cell>
          <cell r="V64">
            <v>29288.940928799999</v>
          </cell>
          <cell r="W64">
            <v>74625</v>
          </cell>
          <cell r="X64">
            <v>24514</v>
          </cell>
          <cell r="Y64">
            <v>27901.834800000001</v>
          </cell>
          <cell r="Z64">
            <v>29324.828374799999</v>
          </cell>
          <cell r="AA64">
            <v>75211</v>
          </cell>
          <cell r="AB64">
            <v>24706</v>
          </cell>
          <cell r="AC64">
            <v>28120.369200000001</v>
          </cell>
          <cell r="AD64">
            <v>29554.508029200002</v>
          </cell>
          <cell r="AE64">
            <v>78908</v>
          </cell>
          <cell r="AF64">
            <v>25921</v>
          </cell>
          <cell r="AG64">
            <v>29503.282200000001</v>
          </cell>
          <cell r="AH64">
            <v>31007.949592200002</v>
          </cell>
          <cell r="AI64">
            <v>78908</v>
          </cell>
          <cell r="AJ64">
            <v>25921</v>
          </cell>
          <cell r="AK64">
            <v>29503.282200000001</v>
          </cell>
          <cell r="AL64">
            <v>31007.949592200002</v>
          </cell>
          <cell r="AM64">
            <v>68401</v>
          </cell>
          <cell r="AN64">
            <v>22469</v>
          </cell>
          <cell r="AO64">
            <v>25574.215799999998</v>
          </cell>
          <cell r="AP64">
            <v>26878.500805799998</v>
          </cell>
          <cell r="AQ64">
            <v>75991</v>
          </cell>
          <cell r="AR64">
            <v>24963</v>
          </cell>
          <cell r="AS64">
            <v>28412.886599999998</v>
          </cell>
          <cell r="AT64">
            <v>29861.943816599996</v>
          </cell>
          <cell r="AU64">
            <v>82512</v>
          </cell>
          <cell r="AV64">
            <v>27105</v>
          </cell>
          <cell r="AW64">
            <v>30850.911</v>
          </cell>
          <cell r="AX64">
            <v>32424.307461</v>
          </cell>
          <cell r="AY64">
            <v>78947</v>
          </cell>
          <cell r="AZ64">
            <v>25934</v>
          </cell>
          <cell r="BA64">
            <v>29518.078799999999</v>
          </cell>
          <cell r="BB64">
            <v>31023.500818799999</v>
          </cell>
          <cell r="BC64">
            <v>80422</v>
          </cell>
          <cell r="BD64">
            <v>26418</v>
          </cell>
          <cell r="BE64">
            <v>30068.9676</v>
          </cell>
          <cell r="BF64">
            <v>31602.484947600002</v>
          </cell>
          <cell r="BG64">
            <v>73662</v>
          </cell>
          <cell r="BH64">
            <v>24197</v>
          </cell>
          <cell r="BI64">
            <v>27541.025399999999</v>
          </cell>
          <cell r="BJ64">
            <v>28945.617695399997</v>
          </cell>
          <cell r="BK64">
            <v>76247</v>
          </cell>
          <cell r="BL64">
            <v>25047</v>
          </cell>
          <cell r="BM64">
            <v>28508.4954</v>
          </cell>
          <cell r="BN64">
            <v>29962.428665399999</v>
          </cell>
          <cell r="BO64">
            <v>80785</v>
          </cell>
          <cell r="BP64">
            <v>26537</v>
          </cell>
          <cell r="BQ64">
            <v>30204.413400000001</v>
          </cell>
          <cell r="BR64">
            <v>31744.838483400003</v>
          </cell>
          <cell r="BS64">
            <v>91959</v>
          </cell>
          <cell r="BT64">
            <v>30208</v>
          </cell>
          <cell r="BU64">
            <v>34382.745600000002</v>
          </cell>
          <cell r="BV64">
            <v>36136.265625600005</v>
          </cell>
          <cell r="BW64">
            <v>76813</v>
          </cell>
          <cell r="BX64">
            <v>25233</v>
          </cell>
          <cell r="BY64">
            <v>28720.2006</v>
          </cell>
          <cell r="BZ64">
            <v>30184.930830599998</v>
          </cell>
          <cell r="CA64">
            <v>91373</v>
          </cell>
          <cell r="CB64">
            <v>30016</v>
          </cell>
          <cell r="CC64">
            <v>34164.211199999998</v>
          </cell>
          <cell r="CD64">
            <v>35906.585971199995</v>
          </cell>
          <cell r="CE64">
            <v>94293</v>
          </cell>
          <cell r="CF64">
            <v>30975</v>
          </cell>
          <cell r="CG64">
            <v>35255.745000000003</v>
          </cell>
          <cell r="CH64">
            <v>37053.787995000006</v>
          </cell>
          <cell r="CI64">
            <v>79653</v>
          </cell>
          <cell r="CJ64">
            <v>26166</v>
          </cell>
          <cell r="CK64">
            <v>29782.141199999998</v>
          </cell>
          <cell r="CL64">
            <v>31301.030401199998</v>
          </cell>
          <cell r="CM64">
            <v>100812</v>
          </cell>
          <cell r="CN64">
            <v>33116</v>
          </cell>
        </row>
        <row r="65">
          <cell r="B65" t="str">
            <v>BOMBILLO REVERSA</v>
          </cell>
          <cell r="C65">
            <v>74953</v>
          </cell>
          <cell r="D65">
            <v>24622</v>
          </cell>
          <cell r="E65">
            <v>28024.760399999999</v>
          </cell>
          <cell r="F65">
            <v>29454.0231804</v>
          </cell>
          <cell r="G65">
            <v>74747</v>
          </cell>
          <cell r="H65">
            <v>24554</v>
          </cell>
          <cell r="I65">
            <v>27947.362799999999</v>
          </cell>
          <cell r="J65">
            <v>29372.678302799999</v>
          </cell>
          <cell r="K65">
            <v>76117</v>
          </cell>
          <cell r="L65">
            <v>25004</v>
          </cell>
          <cell r="M65">
            <v>28459.552800000001</v>
          </cell>
          <cell r="N65">
            <v>29910.989992800001</v>
          </cell>
          <cell r="O65">
            <v>84721</v>
          </cell>
          <cell r="P65">
            <v>27830</v>
          </cell>
          <cell r="Q65">
            <v>31676.106</v>
          </cell>
          <cell r="R65">
            <v>33291.587405999999</v>
          </cell>
          <cell r="S65">
            <v>74397</v>
          </cell>
          <cell r="T65">
            <v>24439</v>
          </cell>
          <cell r="U65">
            <v>27816.469799999999</v>
          </cell>
          <cell r="V65">
            <v>29235.109759799998</v>
          </cell>
          <cell r="W65">
            <v>72711</v>
          </cell>
          <cell r="X65">
            <v>23885</v>
          </cell>
          <cell r="Y65">
            <v>27185.906999999999</v>
          </cell>
          <cell r="Z65">
            <v>28572.388256999999</v>
          </cell>
          <cell r="AA65">
            <v>75560</v>
          </cell>
          <cell r="AB65">
            <v>24821</v>
          </cell>
          <cell r="AC65">
            <v>28251.262200000001</v>
          </cell>
          <cell r="AD65">
            <v>29692.0765722</v>
          </cell>
          <cell r="AE65">
            <v>90524</v>
          </cell>
          <cell r="AF65">
            <v>29737</v>
          </cell>
          <cell r="AG65">
            <v>33846.653399999996</v>
          </cell>
          <cell r="AH65">
            <v>35572.832723399995</v>
          </cell>
          <cell r="AI65">
            <v>88342</v>
          </cell>
          <cell r="AJ65">
            <v>29020</v>
          </cell>
          <cell r="AK65">
            <v>33030.563999999998</v>
          </cell>
          <cell r="AL65">
            <v>34715.122764</v>
          </cell>
          <cell r="AM65">
            <v>66814</v>
          </cell>
          <cell r="AN65">
            <v>21948</v>
          </cell>
          <cell r="AO65">
            <v>24981.213599999999</v>
          </cell>
          <cell r="AP65">
            <v>26255.255493599998</v>
          </cell>
          <cell r="AQ65">
            <v>78252</v>
          </cell>
          <cell r="AR65">
            <v>25705</v>
          </cell>
          <cell r="AS65">
            <v>29257.431</v>
          </cell>
          <cell r="AT65">
            <v>30749.559980999999</v>
          </cell>
          <cell r="AU65">
            <v>90214</v>
          </cell>
          <cell r="AV65">
            <v>29635</v>
          </cell>
          <cell r="AW65">
            <v>33730.557000000001</v>
          </cell>
          <cell r="AX65">
            <v>35450.815407000002</v>
          </cell>
          <cell r="AY65">
            <v>83699</v>
          </cell>
          <cell r="AZ65">
            <v>27495</v>
          </cell>
          <cell r="BA65">
            <v>31294.809000000001</v>
          </cell>
          <cell r="BB65">
            <v>32890.844258999998</v>
          </cell>
          <cell r="BC65">
            <v>77126</v>
          </cell>
          <cell r="BD65">
            <v>25335</v>
          </cell>
          <cell r="BE65">
            <v>28836.296999999999</v>
          </cell>
          <cell r="BF65">
            <v>30306.948146999999</v>
          </cell>
          <cell r="BG65">
            <v>77110</v>
          </cell>
          <cell r="BH65">
            <v>25330</v>
          </cell>
          <cell r="BI65">
            <v>28830.606</v>
          </cell>
          <cell r="BJ65">
            <v>30300.966906000001</v>
          </cell>
          <cell r="BK65">
            <v>80638</v>
          </cell>
          <cell r="BL65">
            <v>26489</v>
          </cell>
          <cell r="BM65">
            <v>30149.7798</v>
          </cell>
          <cell r="BN65">
            <v>31687.4185698</v>
          </cell>
          <cell r="BO65">
            <v>84905</v>
          </cell>
          <cell r="BP65">
            <v>27891</v>
          </cell>
          <cell r="BQ65">
            <v>31745.536199999999</v>
          </cell>
          <cell r="BR65">
            <v>33364.558546200002</v>
          </cell>
          <cell r="BS65">
            <v>92420</v>
          </cell>
          <cell r="BT65">
            <v>30359</v>
          </cell>
          <cell r="BU65">
            <v>34554.613799999999</v>
          </cell>
          <cell r="BV65">
            <v>36316.899103800002</v>
          </cell>
          <cell r="BW65">
            <v>80503</v>
          </cell>
          <cell r="BX65">
            <v>26445</v>
          </cell>
          <cell r="BY65">
            <v>30099.699000000001</v>
          </cell>
          <cell r="BZ65">
            <v>31634.783649000001</v>
          </cell>
          <cell r="CA65">
            <v>89869</v>
          </cell>
          <cell r="CB65">
            <v>29521</v>
          </cell>
          <cell r="CC65">
            <v>33600.802199999998</v>
          </cell>
          <cell r="CD65">
            <v>35314.443112199995</v>
          </cell>
          <cell r="CE65">
            <v>91662</v>
          </cell>
          <cell r="CF65">
            <v>30110</v>
          </cell>
          <cell r="CG65">
            <v>34271.201999999997</v>
          </cell>
          <cell r="CH65">
            <v>36019.033301999996</v>
          </cell>
          <cell r="CI65">
            <v>77342</v>
          </cell>
          <cell r="CJ65">
            <v>25406</v>
          </cell>
          <cell r="CK65">
            <v>28917.109199999999</v>
          </cell>
          <cell r="CL65">
            <v>30391.881769199998</v>
          </cell>
          <cell r="CM65">
            <v>94133</v>
          </cell>
          <cell r="CN65">
            <v>30922</v>
          </cell>
        </row>
        <row r="66">
          <cell r="B66" t="str">
            <v xml:space="preserve">BOMBILLO STOP </v>
          </cell>
          <cell r="C66">
            <v>21171</v>
          </cell>
          <cell r="D66">
            <v>6954</v>
          </cell>
          <cell r="E66">
            <v>7915.0428000000002</v>
          </cell>
          <cell r="F66">
            <v>8318.7099828000009</v>
          </cell>
          <cell r="G66">
            <v>21910</v>
          </cell>
          <cell r="H66">
            <v>7197</v>
          </cell>
          <cell r="I66">
            <v>8191.6253999999999</v>
          </cell>
          <cell r="J66">
            <v>8609.3982954000003</v>
          </cell>
          <cell r="K66">
            <v>20917</v>
          </cell>
          <cell r="L66">
            <v>6871</v>
          </cell>
          <cell r="M66">
            <v>7820.5721999999996</v>
          </cell>
          <cell r="N66">
            <v>8219.4213822000002</v>
          </cell>
          <cell r="O66">
            <v>24079</v>
          </cell>
          <cell r="P66">
            <v>7909</v>
          </cell>
          <cell r="Q66">
            <v>9002.023799999999</v>
          </cell>
          <cell r="R66">
            <v>9461.1270137999982</v>
          </cell>
          <cell r="S66">
            <v>24937</v>
          </cell>
          <cell r="T66">
            <v>8191</v>
          </cell>
          <cell r="U66">
            <v>9322.9961999999996</v>
          </cell>
          <cell r="V66">
            <v>9798.4690061999991</v>
          </cell>
          <cell r="W66">
            <v>21935</v>
          </cell>
          <cell r="X66">
            <v>7205</v>
          </cell>
          <cell r="Y66">
            <v>8200.7309999999998</v>
          </cell>
          <cell r="Z66">
            <v>8618.9682809999995</v>
          </cell>
          <cell r="AA66">
            <v>22294</v>
          </cell>
          <cell r="AB66">
            <v>7323</v>
          </cell>
          <cell r="AC66">
            <v>8335.0385999999999</v>
          </cell>
          <cell r="AD66">
            <v>8760.1255686000004</v>
          </cell>
          <cell r="AE66">
            <v>24362</v>
          </cell>
          <cell r="AF66">
            <v>8002</v>
          </cell>
          <cell r="AG66">
            <v>9107.8763999999992</v>
          </cell>
          <cell r="AH66">
            <v>9572.3780963999998</v>
          </cell>
          <cell r="AI66">
            <v>22974</v>
          </cell>
          <cell r="AJ66">
            <v>7546</v>
          </cell>
          <cell r="AK66">
            <v>8588.8572000000004</v>
          </cell>
          <cell r="AL66">
            <v>9026.8889171999999</v>
          </cell>
          <cell r="AM66">
            <v>20800</v>
          </cell>
          <cell r="AN66">
            <v>6832</v>
          </cell>
          <cell r="AO66">
            <v>7776.1823999999997</v>
          </cell>
          <cell r="AP66">
            <v>8172.7677023999995</v>
          </cell>
          <cell r="AQ66">
            <v>23525</v>
          </cell>
          <cell r="AR66">
            <v>7727</v>
          </cell>
          <cell r="AS66">
            <v>8794.8714</v>
          </cell>
          <cell r="AT66">
            <v>9243.4098414</v>
          </cell>
          <cell r="AU66">
            <v>24079</v>
          </cell>
          <cell r="AV66">
            <v>7909</v>
          </cell>
          <cell r="AW66">
            <v>9002.023799999999</v>
          </cell>
          <cell r="AX66">
            <v>9461.1270137999982</v>
          </cell>
          <cell r="AY66">
            <v>25341</v>
          </cell>
          <cell r="AZ66">
            <v>8324</v>
          </cell>
          <cell r="BA66">
            <v>9474.3768</v>
          </cell>
          <cell r="BB66">
            <v>9957.5700168000003</v>
          </cell>
          <cell r="BC66">
            <v>25214</v>
          </cell>
          <cell r="BD66">
            <v>8282</v>
          </cell>
          <cell r="BE66">
            <v>9426.5724000000009</v>
          </cell>
          <cell r="BF66">
            <v>9907.3275924000009</v>
          </cell>
          <cell r="BG66">
            <v>23614</v>
          </cell>
          <cell r="BH66">
            <v>7757</v>
          </cell>
          <cell r="BI66">
            <v>8829.0174000000006</v>
          </cell>
          <cell r="BJ66">
            <v>9279.2972874000006</v>
          </cell>
          <cell r="BK66">
            <v>23819</v>
          </cell>
          <cell r="BL66">
            <v>7824</v>
          </cell>
          <cell r="BM66">
            <v>8905.2767999999996</v>
          </cell>
          <cell r="BN66">
            <v>9359.4459167999994</v>
          </cell>
          <cell r="BO66">
            <v>25065</v>
          </cell>
          <cell r="BP66">
            <v>8233</v>
          </cell>
          <cell r="BQ66">
            <v>9370.8006000000005</v>
          </cell>
          <cell r="BR66">
            <v>9848.7114306000003</v>
          </cell>
          <cell r="BS66">
            <v>26612</v>
          </cell>
          <cell r="BT66">
            <v>8742</v>
          </cell>
          <cell r="BU66">
            <v>9950.1443999999992</v>
          </cell>
          <cell r="BV66">
            <v>10457.601764399999</v>
          </cell>
          <cell r="BW66">
            <v>23407</v>
          </cell>
          <cell r="BX66">
            <v>7689</v>
          </cell>
          <cell r="BY66">
            <v>8751.6198000000004</v>
          </cell>
          <cell r="BZ66">
            <v>9197.9524098000002</v>
          </cell>
          <cell r="CA66">
            <v>26021</v>
          </cell>
          <cell r="CB66">
            <v>8547</v>
          </cell>
          <cell r="CC66">
            <v>9728.1954000000005</v>
          </cell>
          <cell r="CD66">
            <v>10224.3333654</v>
          </cell>
          <cell r="CE66">
            <v>26174</v>
          </cell>
          <cell r="CF66">
            <v>8598</v>
          </cell>
          <cell r="CG66">
            <v>9786.2435999999998</v>
          </cell>
          <cell r="CH66">
            <v>10285.3420236</v>
          </cell>
          <cell r="CI66">
            <v>24334</v>
          </cell>
          <cell r="CJ66">
            <v>7993</v>
          </cell>
          <cell r="CK66">
            <v>9097.6326000000008</v>
          </cell>
          <cell r="CL66">
            <v>9561.6118626000007</v>
          </cell>
          <cell r="CM66">
            <v>26554</v>
          </cell>
          <cell r="CN66">
            <v>8722</v>
          </cell>
        </row>
        <row r="67">
          <cell r="B67" t="str">
            <v xml:space="preserve">BOMBILLO TECHO </v>
          </cell>
          <cell r="C67">
            <v>20804</v>
          </cell>
          <cell r="D67">
            <v>6834</v>
          </cell>
          <cell r="E67">
            <v>7778.4588000000003</v>
          </cell>
          <cell r="F67">
            <v>8175.1601988000002</v>
          </cell>
          <cell r="G67">
            <v>21055</v>
          </cell>
          <cell r="H67">
            <v>6916</v>
          </cell>
          <cell r="I67">
            <v>7871.7911999999997</v>
          </cell>
          <cell r="J67">
            <v>8273.2525511999993</v>
          </cell>
          <cell r="K67">
            <v>21126</v>
          </cell>
          <cell r="L67">
            <v>6939</v>
          </cell>
          <cell r="M67">
            <v>7897.9697999999999</v>
          </cell>
          <cell r="N67">
            <v>8300.7662598000006</v>
          </cell>
          <cell r="O67">
            <v>23234</v>
          </cell>
          <cell r="P67">
            <v>7632</v>
          </cell>
          <cell r="Q67">
            <v>8686.7423999999992</v>
          </cell>
          <cell r="R67">
            <v>9129.7662623999986</v>
          </cell>
          <cell r="S67">
            <v>24954</v>
          </cell>
          <cell r="T67">
            <v>8197</v>
          </cell>
          <cell r="U67">
            <v>9329.8253999999997</v>
          </cell>
          <cell r="V67">
            <v>9805.6464954000003</v>
          </cell>
          <cell r="W67">
            <v>23270</v>
          </cell>
          <cell r="X67">
            <v>7644</v>
          </cell>
          <cell r="Y67">
            <v>8700.4007999999994</v>
          </cell>
          <cell r="Z67">
            <v>9144.1212407999992</v>
          </cell>
          <cell r="AA67">
            <v>26021</v>
          </cell>
          <cell r="AB67">
            <v>8547</v>
          </cell>
          <cell r="AC67">
            <v>9728.1954000000005</v>
          </cell>
          <cell r="AD67">
            <v>10224.3333654</v>
          </cell>
          <cell r="AE67">
            <v>22900</v>
          </cell>
          <cell r="AF67">
            <v>7522</v>
          </cell>
          <cell r="AG67">
            <v>8561.5403999999999</v>
          </cell>
          <cell r="AH67">
            <v>8998.1789604000005</v>
          </cell>
          <cell r="AI67">
            <v>22977</v>
          </cell>
          <cell r="AJ67">
            <v>7547</v>
          </cell>
          <cell r="AK67">
            <v>8589.9953999999998</v>
          </cell>
          <cell r="AL67">
            <v>9028.0851653999998</v>
          </cell>
          <cell r="AM67">
            <v>21417</v>
          </cell>
          <cell r="AN67">
            <v>7035</v>
          </cell>
          <cell r="AO67">
            <v>8007.2370000000001</v>
          </cell>
          <cell r="AP67">
            <v>8415.6060870000001</v>
          </cell>
          <cell r="AQ67">
            <v>21863</v>
          </cell>
          <cell r="AR67">
            <v>7181</v>
          </cell>
          <cell r="AS67">
            <v>8173.4142000000002</v>
          </cell>
          <cell r="AT67">
            <v>8590.2583242000001</v>
          </cell>
          <cell r="AU67">
            <v>23375</v>
          </cell>
          <cell r="AV67">
            <v>7678</v>
          </cell>
          <cell r="AW67">
            <v>8739.0995999999996</v>
          </cell>
          <cell r="AX67">
            <v>9184.7936795999995</v>
          </cell>
          <cell r="AY67">
            <v>23094</v>
          </cell>
          <cell r="AZ67">
            <v>7586</v>
          </cell>
          <cell r="BA67">
            <v>8634.3852000000006</v>
          </cell>
          <cell r="BB67">
            <v>9074.7388452000014</v>
          </cell>
          <cell r="BC67">
            <v>25367</v>
          </cell>
          <cell r="BD67">
            <v>8333</v>
          </cell>
          <cell r="BE67">
            <v>9484.6206000000002</v>
          </cell>
          <cell r="BF67">
            <v>9968.3362505999994</v>
          </cell>
          <cell r="BG67">
            <v>25588</v>
          </cell>
          <cell r="BH67">
            <v>8405</v>
          </cell>
          <cell r="BI67">
            <v>9566.5709999999999</v>
          </cell>
          <cell r="BJ67">
            <v>10054.466120999999</v>
          </cell>
          <cell r="BK67">
            <v>25984</v>
          </cell>
          <cell r="BL67">
            <v>8535</v>
          </cell>
          <cell r="BM67">
            <v>9714.5370000000003</v>
          </cell>
          <cell r="BN67">
            <v>10209.978387000001</v>
          </cell>
          <cell r="BO67">
            <v>30146</v>
          </cell>
          <cell r="BP67">
            <v>9902</v>
          </cell>
          <cell r="BQ67">
            <v>11270.456399999999</v>
          </cell>
          <cell r="BR67">
            <v>11845.249676399999</v>
          </cell>
          <cell r="BS67">
            <v>27473</v>
          </cell>
          <cell r="BT67">
            <v>9024</v>
          </cell>
          <cell r="BU67">
            <v>10271.1168</v>
          </cell>
          <cell r="BV67">
            <v>10794.943756799999</v>
          </cell>
          <cell r="BW67">
            <v>22662</v>
          </cell>
          <cell r="BX67">
            <v>7444</v>
          </cell>
          <cell r="BY67">
            <v>8472.7608</v>
          </cell>
          <cell r="BZ67">
            <v>8904.8716007999992</v>
          </cell>
          <cell r="CA67">
            <v>29337</v>
          </cell>
          <cell r="CB67">
            <v>9637</v>
          </cell>
          <cell r="CC67">
            <v>10968.8334</v>
          </cell>
          <cell r="CD67">
            <v>11528.2439034</v>
          </cell>
          <cell r="CE67">
            <v>25562</v>
          </cell>
          <cell r="CF67">
            <v>8397</v>
          </cell>
          <cell r="CG67">
            <v>9557.4653999999991</v>
          </cell>
          <cell r="CH67">
            <v>10044.896135399998</v>
          </cell>
          <cell r="CI67">
            <v>24622</v>
          </cell>
          <cell r="CJ67">
            <v>8088</v>
          </cell>
          <cell r="CK67">
            <v>9205.7615999999998</v>
          </cell>
          <cell r="CL67">
            <v>9675.2554416000003</v>
          </cell>
          <cell r="CM67">
            <v>28552</v>
          </cell>
          <cell r="CN67">
            <v>9379</v>
          </cell>
        </row>
        <row r="68">
          <cell r="B68" t="str">
            <v>BOMBIN BOMBA INYECCION</v>
          </cell>
          <cell r="C68" t="str">
            <v>N/A</v>
          </cell>
          <cell r="D68" t="str">
            <v>N/A</v>
          </cell>
          <cell r="E68" t="e">
            <v>#VALUE!</v>
          </cell>
          <cell r="F68" t="e">
            <v>#VALUE!</v>
          </cell>
          <cell r="G68" t="str">
            <v>N/A</v>
          </cell>
          <cell r="H68" t="str">
            <v>N/A</v>
          </cell>
          <cell r="I68" t="e">
            <v>#VALUE!</v>
          </cell>
          <cell r="J68" t="e">
            <v>#VALUE!</v>
          </cell>
          <cell r="K68" t="str">
            <v>N/A</v>
          </cell>
          <cell r="L68" t="str">
            <v>N/A</v>
          </cell>
          <cell r="M68" t="e">
            <v>#VALUE!</v>
          </cell>
          <cell r="N68" t="e">
            <v>#VALUE!</v>
          </cell>
          <cell r="O68" t="str">
            <v>N/A</v>
          </cell>
          <cell r="P68" t="str">
            <v>N/A</v>
          </cell>
          <cell r="Q68" t="e">
            <v>#VALUE!</v>
          </cell>
          <cell r="R68" t="e">
            <v>#VALUE!</v>
          </cell>
          <cell r="S68" t="str">
            <v>N/A</v>
          </cell>
          <cell r="T68" t="str">
            <v>N/A</v>
          </cell>
          <cell r="U68" t="e">
            <v>#VALUE!</v>
          </cell>
          <cell r="V68" t="e">
            <v>#VALUE!</v>
          </cell>
          <cell r="W68">
            <v>1670509</v>
          </cell>
          <cell r="X68">
            <v>548762</v>
          </cell>
          <cell r="Y68">
            <v>624600.90839999996</v>
          </cell>
          <cell r="Z68">
            <v>656455.55472839996</v>
          </cell>
          <cell r="AA68">
            <v>1847811</v>
          </cell>
          <cell r="AB68">
            <v>607005</v>
          </cell>
          <cell r="AC68">
            <v>690893.09100000001</v>
          </cell>
          <cell r="AD68">
            <v>726128.63864100003</v>
          </cell>
          <cell r="AE68" t="str">
            <v>N/A</v>
          </cell>
          <cell r="AF68" t="str">
            <v>N/A</v>
          </cell>
          <cell r="AG68" t="e">
            <v>#VALUE!</v>
          </cell>
          <cell r="AH68" t="e">
            <v>#VALUE!</v>
          </cell>
          <cell r="AI68" t="str">
            <v>N/A</v>
          </cell>
          <cell r="AJ68" t="str">
            <v>N/A</v>
          </cell>
          <cell r="AK68" t="e">
            <v>#VALUE!</v>
          </cell>
          <cell r="AL68" t="e">
            <v>#VALUE!</v>
          </cell>
          <cell r="AM68" t="str">
            <v>N/A</v>
          </cell>
          <cell r="AN68" t="str">
            <v>N/A</v>
          </cell>
          <cell r="AO68" t="e">
            <v>#VALUE!</v>
          </cell>
          <cell r="AP68" t="e">
            <v>#VALUE!</v>
          </cell>
          <cell r="AQ68" t="str">
            <v>N/A</v>
          </cell>
          <cell r="AR68" t="str">
            <v>N/A</v>
          </cell>
          <cell r="AS68" t="e">
            <v>#VALUE!</v>
          </cell>
          <cell r="AT68" t="e">
            <v>#VALUE!</v>
          </cell>
          <cell r="AU68" t="str">
            <v>N/A</v>
          </cell>
          <cell r="AV68" t="str">
            <v>N/A</v>
          </cell>
          <cell r="AW68" t="e">
            <v>#VALUE!</v>
          </cell>
          <cell r="AX68" t="e">
            <v>#VALUE!</v>
          </cell>
          <cell r="AY68">
            <v>1586861</v>
          </cell>
          <cell r="AZ68">
            <v>521283</v>
          </cell>
          <cell r="BA68">
            <v>593324.31059999997</v>
          </cell>
          <cell r="BB68">
            <v>623583.85044059996</v>
          </cell>
          <cell r="BC68">
            <v>1730824</v>
          </cell>
          <cell r="BD68">
            <v>568575</v>
          </cell>
          <cell r="BE68">
            <v>647152.06499999994</v>
          </cell>
          <cell r="BF68">
            <v>680156.8203149999</v>
          </cell>
          <cell r="BG68">
            <v>1643385</v>
          </cell>
          <cell r="BH68">
            <v>539851</v>
          </cell>
          <cell r="BI68">
            <v>614458.40819999995</v>
          </cell>
          <cell r="BJ68">
            <v>645795.78701819992</v>
          </cell>
          <cell r="BK68">
            <v>1808493</v>
          </cell>
          <cell r="BL68">
            <v>594089</v>
          </cell>
          <cell r="BM68">
            <v>676192.09979999997</v>
          </cell>
          <cell r="BN68">
            <v>710677.89688979997</v>
          </cell>
          <cell r="BO68">
            <v>2019752</v>
          </cell>
          <cell r="BP68">
            <v>663488</v>
          </cell>
          <cell r="BQ68">
            <v>755182.0416</v>
          </cell>
          <cell r="BR68">
            <v>793696.32572159998</v>
          </cell>
          <cell r="BS68">
            <v>2008904</v>
          </cell>
          <cell r="BT68">
            <v>659924</v>
          </cell>
          <cell r="BU68">
            <v>751125.49679999996</v>
          </cell>
          <cell r="BV68">
            <v>789432.89713679999</v>
          </cell>
          <cell r="BW68" t="str">
            <v>N/A</v>
          </cell>
          <cell r="BX68" t="str">
            <v>N/A</v>
          </cell>
          <cell r="BY68" t="e">
            <v>#VALUE!</v>
          </cell>
          <cell r="BZ68" t="e">
            <v>#VALUE!</v>
          </cell>
          <cell r="CA68">
            <v>1964969</v>
          </cell>
          <cell r="CB68">
            <v>645492</v>
          </cell>
          <cell r="CC68">
            <v>734698.99439999997</v>
          </cell>
          <cell r="CD68">
            <v>772168.64311439998</v>
          </cell>
          <cell r="CE68">
            <v>1717473</v>
          </cell>
          <cell r="CF68">
            <v>564189</v>
          </cell>
          <cell r="CG68">
            <v>642159.91980000003</v>
          </cell>
          <cell r="CH68">
            <v>674910.0757098</v>
          </cell>
          <cell r="CI68">
            <v>1745761</v>
          </cell>
          <cell r="CJ68">
            <v>573482</v>
          </cell>
          <cell r="CK68">
            <v>652737.21239999996</v>
          </cell>
          <cell r="CL68">
            <v>686026.81023239996</v>
          </cell>
          <cell r="CM68">
            <v>1924666</v>
          </cell>
          <cell r="CN68">
            <v>632252</v>
          </cell>
        </row>
        <row r="69">
          <cell r="B69" t="str">
            <v>BOOSTER FRENO MAESTRO</v>
          </cell>
          <cell r="C69">
            <v>6266329</v>
          </cell>
          <cell r="D69">
            <v>2058489</v>
          </cell>
          <cell r="E69">
            <v>2342972.1798</v>
          </cell>
          <cell r="F69">
            <v>2462463.7609697999</v>
          </cell>
          <cell r="G69">
            <v>7142803</v>
          </cell>
          <cell r="H69">
            <v>2346410</v>
          </cell>
          <cell r="I69">
            <v>2670683.8619999997</v>
          </cell>
          <cell r="J69">
            <v>2806888.7389619998</v>
          </cell>
          <cell r="K69">
            <v>6383302</v>
          </cell>
          <cell r="L69">
            <v>2096914</v>
          </cell>
          <cell r="M69">
            <v>2386707.5148</v>
          </cell>
          <cell r="N69">
            <v>2508429.5980548002</v>
          </cell>
          <cell r="O69">
            <v>8064829</v>
          </cell>
          <cell r="P69">
            <v>2649296</v>
          </cell>
          <cell r="Q69">
            <v>3015428.7072000001</v>
          </cell>
          <cell r="R69">
            <v>3169215.5712672002</v>
          </cell>
          <cell r="S69">
            <v>6866610</v>
          </cell>
          <cell r="T69">
            <v>2255681</v>
          </cell>
          <cell r="U69">
            <v>2567416.1141999997</v>
          </cell>
          <cell r="V69">
            <v>2698354.3360241996</v>
          </cell>
          <cell r="W69">
            <v>7268316</v>
          </cell>
          <cell r="X69">
            <v>2387641</v>
          </cell>
          <cell r="Y69">
            <v>2717612.9862000002</v>
          </cell>
          <cell r="Z69">
            <v>2856211.2484962</v>
          </cell>
          <cell r="AA69">
            <v>7508392</v>
          </cell>
          <cell r="AB69">
            <v>2466506</v>
          </cell>
          <cell r="AC69">
            <v>2807377.1291999999</v>
          </cell>
          <cell r="AD69">
            <v>2950553.3627891997</v>
          </cell>
          <cell r="AE69">
            <v>7466868</v>
          </cell>
          <cell r="AF69">
            <v>2452866</v>
          </cell>
          <cell r="AG69">
            <v>2791852.0811999999</v>
          </cell>
          <cell r="AH69">
            <v>2934236.5373411998</v>
          </cell>
          <cell r="AI69">
            <v>7282326</v>
          </cell>
          <cell r="AJ69">
            <v>2392244</v>
          </cell>
          <cell r="AK69">
            <v>2722852.1208000001</v>
          </cell>
          <cell r="AL69">
            <v>2861717.5789608001</v>
          </cell>
          <cell r="AM69">
            <v>6610469</v>
          </cell>
          <cell r="AN69">
            <v>2171539</v>
          </cell>
          <cell r="AO69">
            <v>2471645.6897999998</v>
          </cell>
          <cell r="AP69">
            <v>2597699.6199797997</v>
          </cell>
          <cell r="AQ69">
            <v>6820971</v>
          </cell>
          <cell r="AR69">
            <v>2240688</v>
          </cell>
          <cell r="AS69">
            <v>2550351.0816000002</v>
          </cell>
          <cell r="AT69">
            <v>2680418.9867616002</v>
          </cell>
          <cell r="AU69">
            <v>7307441</v>
          </cell>
          <cell r="AV69">
            <v>2400494</v>
          </cell>
          <cell r="AW69">
            <v>2732242.2708000001</v>
          </cell>
          <cell r="AX69">
            <v>2871586.6266108002</v>
          </cell>
          <cell r="AY69">
            <v>6979609</v>
          </cell>
          <cell r="AZ69">
            <v>2292801</v>
          </cell>
          <cell r="BA69">
            <v>2609666.0981999999</v>
          </cell>
          <cell r="BB69">
            <v>2742759.0692082001</v>
          </cell>
          <cell r="BC69">
            <v>7535298</v>
          </cell>
          <cell r="BD69">
            <v>2475345</v>
          </cell>
          <cell r="BE69">
            <v>2817437.679</v>
          </cell>
          <cell r="BF69">
            <v>2961127.0006289999</v>
          </cell>
          <cell r="BG69">
            <v>7155097</v>
          </cell>
          <cell r="BH69">
            <v>2350449</v>
          </cell>
          <cell r="BI69">
            <v>2675281.0518</v>
          </cell>
          <cell r="BJ69">
            <v>2811720.3854418001</v>
          </cell>
          <cell r="BK69">
            <v>7778093</v>
          </cell>
          <cell r="BL69">
            <v>2555103</v>
          </cell>
          <cell r="BM69">
            <v>2908218.2346000001</v>
          </cell>
          <cell r="BN69">
            <v>3056537.3645645999</v>
          </cell>
          <cell r="BO69">
            <v>8148662</v>
          </cell>
          <cell r="BP69">
            <v>2676835</v>
          </cell>
          <cell r="BQ69">
            <v>3046773.5970000001</v>
          </cell>
          <cell r="BR69">
            <v>3202159.0504470002</v>
          </cell>
          <cell r="BS69">
            <v>8851110</v>
          </cell>
          <cell r="BT69">
            <v>2907589</v>
          </cell>
          <cell r="BU69">
            <v>3309417.7998000002</v>
          </cell>
          <cell r="BV69">
            <v>3478198.1075897999</v>
          </cell>
          <cell r="BW69">
            <v>6799161</v>
          </cell>
          <cell r="BX69">
            <v>2233524</v>
          </cell>
          <cell r="BY69">
            <v>2542197.0167999999</v>
          </cell>
          <cell r="BZ69">
            <v>2671849.0646567997</v>
          </cell>
          <cell r="CA69">
            <v>8702245</v>
          </cell>
          <cell r="CB69">
            <v>2858687</v>
          </cell>
          <cell r="CC69">
            <v>3253757.5433999998</v>
          </cell>
          <cell r="CD69">
            <v>3419699.1781134</v>
          </cell>
          <cell r="CE69">
            <v>7605647</v>
          </cell>
          <cell r="CF69">
            <v>2498455</v>
          </cell>
          <cell r="CG69">
            <v>2843741.4810000001</v>
          </cell>
          <cell r="CH69">
            <v>2988772.2965310002</v>
          </cell>
          <cell r="CI69">
            <v>8421007</v>
          </cell>
          <cell r="CJ69">
            <v>2766300</v>
          </cell>
          <cell r="CK69">
            <v>3148602.66</v>
          </cell>
          <cell r="CL69">
            <v>3309181.3956599999</v>
          </cell>
          <cell r="CM69">
            <v>8551153</v>
          </cell>
          <cell r="CN69">
            <v>2809053</v>
          </cell>
        </row>
        <row r="70">
          <cell r="B70" t="str">
            <v>BORNES BATERIA</v>
          </cell>
          <cell r="C70">
            <v>104259</v>
          </cell>
          <cell r="D70">
            <v>34249</v>
          </cell>
          <cell r="E70">
            <v>38982.211799999997</v>
          </cell>
          <cell r="F70">
            <v>40970.304601799995</v>
          </cell>
          <cell r="G70">
            <v>112138</v>
          </cell>
          <cell r="H70">
            <v>36837</v>
          </cell>
          <cell r="I70">
            <v>41927.873399999997</v>
          </cell>
          <cell r="J70">
            <v>44066.194943399998</v>
          </cell>
          <cell r="K70">
            <v>97712</v>
          </cell>
          <cell r="L70">
            <v>32098</v>
          </cell>
          <cell r="M70">
            <v>36533.943599999999</v>
          </cell>
          <cell r="N70">
            <v>38397.174723600001</v>
          </cell>
          <cell r="O70">
            <v>115210</v>
          </cell>
          <cell r="P70">
            <v>37846</v>
          </cell>
          <cell r="Q70">
            <v>43076.317199999998</v>
          </cell>
          <cell r="R70">
            <v>45273.209377200001</v>
          </cell>
          <cell r="S70">
            <v>114714</v>
          </cell>
          <cell r="T70">
            <v>37683</v>
          </cell>
          <cell r="U70">
            <v>42890.7906</v>
          </cell>
          <cell r="V70">
            <v>45078.220920599997</v>
          </cell>
          <cell r="W70">
            <v>121183</v>
          </cell>
          <cell r="X70">
            <v>39808</v>
          </cell>
          <cell r="Y70">
            <v>45309.465599999996</v>
          </cell>
          <cell r="Z70">
            <v>47620.248345599997</v>
          </cell>
          <cell r="AA70">
            <v>120763</v>
          </cell>
          <cell r="AB70">
            <v>39670</v>
          </cell>
          <cell r="AC70">
            <v>45152.394</v>
          </cell>
          <cell r="AD70">
            <v>47455.166094</v>
          </cell>
          <cell r="AE70">
            <v>112893</v>
          </cell>
          <cell r="AF70">
            <v>37085</v>
          </cell>
          <cell r="AG70">
            <v>42210.146999999997</v>
          </cell>
          <cell r="AH70">
            <v>44362.864496999995</v>
          </cell>
          <cell r="AI70">
            <v>111440</v>
          </cell>
          <cell r="AJ70">
            <v>36608</v>
          </cell>
          <cell r="AK70">
            <v>41667.225599999998</v>
          </cell>
          <cell r="AL70">
            <v>43792.254105599997</v>
          </cell>
          <cell r="AM70">
            <v>95700</v>
          </cell>
          <cell r="AN70">
            <v>31437</v>
          </cell>
          <cell r="AO70">
            <v>35781.593399999998</v>
          </cell>
          <cell r="AP70">
            <v>37606.4546634</v>
          </cell>
          <cell r="AQ70">
            <v>112140</v>
          </cell>
          <cell r="AR70">
            <v>36837</v>
          </cell>
          <cell r="AS70">
            <v>41927.873399999997</v>
          </cell>
          <cell r="AT70">
            <v>44066.194943399998</v>
          </cell>
          <cell r="AU70">
            <v>113180</v>
          </cell>
          <cell r="AV70">
            <v>37179</v>
          </cell>
          <cell r="AW70">
            <v>42317.137799999997</v>
          </cell>
          <cell r="AX70">
            <v>44475.311827799997</v>
          </cell>
          <cell r="AY70">
            <v>115771</v>
          </cell>
          <cell r="AZ70">
            <v>38030</v>
          </cell>
          <cell r="BA70">
            <v>43285.745999999999</v>
          </cell>
          <cell r="BB70">
            <v>45493.319045999997</v>
          </cell>
          <cell r="BC70">
            <v>128594</v>
          </cell>
          <cell r="BD70">
            <v>42243</v>
          </cell>
          <cell r="BE70">
            <v>48080.982600000003</v>
          </cell>
          <cell r="BF70">
            <v>50533.112712600006</v>
          </cell>
          <cell r="BG70">
            <v>116431</v>
          </cell>
          <cell r="BH70">
            <v>38247</v>
          </cell>
          <cell r="BI70">
            <v>43532.735399999998</v>
          </cell>
          <cell r="BJ70">
            <v>45752.904905399999</v>
          </cell>
          <cell r="BK70">
            <v>125347</v>
          </cell>
          <cell r="BL70">
            <v>41176</v>
          </cell>
          <cell r="BM70">
            <v>46866.523199999996</v>
          </cell>
          <cell r="BN70">
            <v>49256.715883199999</v>
          </cell>
          <cell r="BO70">
            <v>131063</v>
          </cell>
          <cell r="BP70">
            <v>43054</v>
          </cell>
          <cell r="BQ70">
            <v>49004.0628</v>
          </cell>
          <cell r="BR70">
            <v>51503.270002799996</v>
          </cell>
          <cell r="BS70">
            <v>144004</v>
          </cell>
          <cell r="BT70">
            <v>47305</v>
          </cell>
          <cell r="BU70">
            <v>53842.550999999999</v>
          </cell>
          <cell r="BV70">
            <v>56588.521100999998</v>
          </cell>
          <cell r="BW70">
            <v>116413</v>
          </cell>
          <cell r="BX70">
            <v>38241</v>
          </cell>
          <cell r="BY70">
            <v>43525.906199999998</v>
          </cell>
          <cell r="BZ70">
            <v>45745.727416199996</v>
          </cell>
          <cell r="CA70">
            <v>146989</v>
          </cell>
          <cell r="CB70">
            <v>48285</v>
          </cell>
          <cell r="CC70">
            <v>54957.987000000001</v>
          </cell>
          <cell r="CD70">
            <v>57760.844337000002</v>
          </cell>
          <cell r="CE70">
            <v>123082</v>
          </cell>
          <cell r="CF70">
            <v>40432</v>
          </cell>
          <cell r="CG70">
            <v>46019.702400000002</v>
          </cell>
          <cell r="CH70">
            <v>48366.7072224</v>
          </cell>
          <cell r="CI70">
            <v>141693</v>
          </cell>
          <cell r="CJ70">
            <v>46546</v>
          </cell>
          <cell r="CK70">
            <v>52978.657200000001</v>
          </cell>
          <cell r="CL70">
            <v>55680.568717200003</v>
          </cell>
          <cell r="CM70">
            <v>149135</v>
          </cell>
          <cell r="CN70">
            <v>48990</v>
          </cell>
        </row>
        <row r="71">
          <cell r="B71" t="str">
            <v>BRAZO AXIAL</v>
          </cell>
          <cell r="C71">
            <v>316143</v>
          </cell>
          <cell r="D71">
            <v>103852</v>
          </cell>
          <cell r="E71">
            <v>118204.34639999999</v>
          </cell>
          <cell r="F71">
            <v>124232.76806639999</v>
          </cell>
          <cell r="G71">
            <v>319592</v>
          </cell>
          <cell r="H71">
            <v>104985</v>
          </cell>
          <cell r="I71">
            <v>119493.927</v>
          </cell>
          <cell r="J71">
            <v>125588.117277</v>
          </cell>
          <cell r="K71">
            <v>327512</v>
          </cell>
          <cell r="L71">
            <v>107587</v>
          </cell>
          <cell r="M71">
            <v>122455.52340000001</v>
          </cell>
          <cell r="N71">
            <v>128700.7550934</v>
          </cell>
          <cell r="O71">
            <v>380535</v>
          </cell>
          <cell r="P71">
            <v>125005</v>
          </cell>
          <cell r="Q71">
            <v>142280.69099999999</v>
          </cell>
          <cell r="R71">
            <v>149537.006241</v>
          </cell>
          <cell r="S71">
            <v>334985</v>
          </cell>
          <cell r="T71">
            <v>110042</v>
          </cell>
          <cell r="U71">
            <v>125249.80439999999</v>
          </cell>
          <cell r="V71">
            <v>131637.5444244</v>
          </cell>
          <cell r="W71">
            <v>361698</v>
          </cell>
          <cell r="X71">
            <v>118817</v>
          </cell>
          <cell r="Y71">
            <v>135237.50940000001</v>
          </cell>
          <cell r="Z71">
            <v>142134.62237940001</v>
          </cell>
          <cell r="AA71">
            <v>359812</v>
          </cell>
          <cell r="AB71">
            <v>118198</v>
          </cell>
          <cell r="AC71">
            <v>134532.96359999999</v>
          </cell>
          <cell r="AD71">
            <v>141394.14474359999</v>
          </cell>
          <cell r="AE71">
            <v>371130</v>
          </cell>
          <cell r="AF71">
            <v>121916</v>
          </cell>
          <cell r="AG71">
            <v>138764.79120000001</v>
          </cell>
          <cell r="AH71">
            <v>145841.79555120002</v>
          </cell>
          <cell r="AI71">
            <v>380535</v>
          </cell>
          <cell r="AJ71">
            <v>125005</v>
          </cell>
          <cell r="AK71">
            <v>142280.69099999999</v>
          </cell>
          <cell r="AL71">
            <v>149537.006241</v>
          </cell>
          <cell r="AM71">
            <v>317739</v>
          </cell>
          <cell r="AN71">
            <v>104377</v>
          </cell>
          <cell r="AO71">
            <v>118801.9014</v>
          </cell>
          <cell r="AP71">
            <v>124860.7983714</v>
          </cell>
          <cell r="AQ71">
            <v>339118</v>
          </cell>
          <cell r="AR71">
            <v>111400</v>
          </cell>
          <cell r="AS71">
            <v>126795.48</v>
          </cell>
          <cell r="AT71">
            <v>133262.04947999999</v>
          </cell>
          <cell r="AU71">
            <v>373690</v>
          </cell>
          <cell r="AV71">
            <v>122757</v>
          </cell>
          <cell r="AW71">
            <v>139722.01740000001</v>
          </cell>
          <cell r="AX71">
            <v>146847.8402874</v>
          </cell>
          <cell r="AY71">
            <v>344090</v>
          </cell>
          <cell r="AZ71">
            <v>113033</v>
          </cell>
          <cell r="BA71">
            <v>128654.1606</v>
          </cell>
          <cell r="BB71">
            <v>135215.52279059999</v>
          </cell>
          <cell r="BC71">
            <v>372011</v>
          </cell>
          <cell r="BD71">
            <v>122205</v>
          </cell>
          <cell r="BE71">
            <v>139093.731</v>
          </cell>
          <cell r="BF71">
            <v>146187.51128099998</v>
          </cell>
          <cell r="BG71">
            <v>359812</v>
          </cell>
          <cell r="BH71">
            <v>118198</v>
          </cell>
          <cell r="BI71">
            <v>134532.96359999999</v>
          </cell>
          <cell r="BJ71">
            <v>141394.14474359999</v>
          </cell>
          <cell r="BK71">
            <v>388735</v>
          </cell>
          <cell r="BL71">
            <v>127699</v>
          </cell>
          <cell r="BM71">
            <v>145347.0018</v>
          </cell>
          <cell r="BN71">
            <v>152759.69889179998</v>
          </cell>
          <cell r="BO71">
            <v>386468</v>
          </cell>
          <cell r="BP71">
            <v>126954</v>
          </cell>
          <cell r="BQ71">
            <v>144499.0428</v>
          </cell>
          <cell r="BR71">
            <v>151868.49398279999</v>
          </cell>
          <cell r="BS71">
            <v>434411</v>
          </cell>
          <cell r="BT71">
            <v>142704</v>
          </cell>
          <cell r="BU71">
            <v>162425.69279999999</v>
          </cell>
          <cell r="BV71">
            <v>170709.40313279998</v>
          </cell>
          <cell r="BW71">
            <v>331338</v>
          </cell>
          <cell r="BX71">
            <v>108844</v>
          </cell>
          <cell r="BY71">
            <v>123886.2408</v>
          </cell>
          <cell r="BZ71">
            <v>130204.4390808</v>
          </cell>
          <cell r="CA71">
            <v>431774</v>
          </cell>
          <cell r="CB71">
            <v>141837</v>
          </cell>
          <cell r="CC71">
            <v>161438.87339999998</v>
          </cell>
          <cell r="CD71">
            <v>169672.25594339997</v>
          </cell>
          <cell r="CE71">
            <v>371899</v>
          </cell>
          <cell r="CF71">
            <v>122168</v>
          </cell>
          <cell r="CG71">
            <v>139051.6176</v>
          </cell>
          <cell r="CH71">
            <v>146143.25009759999</v>
          </cell>
          <cell r="CI71">
            <v>389661</v>
          </cell>
          <cell r="CJ71">
            <v>128003</v>
          </cell>
          <cell r="CK71">
            <v>145693.01459999999</v>
          </cell>
          <cell r="CL71">
            <v>153123.35834459998</v>
          </cell>
          <cell r="CM71">
            <v>442718</v>
          </cell>
          <cell r="CN71">
            <v>145432</v>
          </cell>
        </row>
        <row r="72">
          <cell r="B72" t="str">
            <v>BRAZO DE SUSPENSIÓN</v>
          </cell>
          <cell r="C72">
            <v>439272</v>
          </cell>
          <cell r="D72">
            <v>144300</v>
          </cell>
          <cell r="E72">
            <v>164242.26</v>
          </cell>
          <cell r="F72">
            <v>172618.61526000002</v>
          </cell>
          <cell r="G72">
            <v>383156</v>
          </cell>
          <cell r="H72">
            <v>125866</v>
          </cell>
          <cell r="I72">
            <v>143260.68119999999</v>
          </cell>
          <cell r="J72">
            <v>150566.97594119998</v>
          </cell>
          <cell r="K72">
            <v>396082</v>
          </cell>
          <cell r="L72">
            <v>130112</v>
          </cell>
          <cell r="M72">
            <v>148093.47839999999</v>
          </cell>
          <cell r="N72">
            <v>155646.24579839999</v>
          </cell>
          <cell r="O72">
            <v>446613</v>
          </cell>
          <cell r="P72">
            <v>146712</v>
          </cell>
          <cell r="Q72">
            <v>166987.59839999999</v>
          </cell>
          <cell r="R72">
            <v>175503.96591839998</v>
          </cell>
          <cell r="S72">
            <v>445324</v>
          </cell>
          <cell r="T72">
            <v>146288</v>
          </cell>
          <cell r="U72">
            <v>166505.00159999999</v>
          </cell>
          <cell r="V72">
            <v>174996.75668159997</v>
          </cell>
          <cell r="W72">
            <v>471841</v>
          </cell>
          <cell r="X72">
            <v>154999</v>
          </cell>
          <cell r="Y72">
            <v>176419.86180000001</v>
          </cell>
          <cell r="Z72">
            <v>185417.27475180003</v>
          </cell>
          <cell r="AA72">
            <v>473766</v>
          </cell>
          <cell r="AB72">
            <v>155632</v>
          </cell>
          <cell r="AC72">
            <v>177140.34239999999</v>
          </cell>
          <cell r="AD72">
            <v>186174.4998624</v>
          </cell>
          <cell r="AE72">
            <v>450168</v>
          </cell>
          <cell r="AF72">
            <v>147880</v>
          </cell>
          <cell r="AG72">
            <v>168317.016</v>
          </cell>
          <cell r="AH72">
            <v>176901.183816</v>
          </cell>
          <cell r="AI72">
            <v>449010</v>
          </cell>
          <cell r="AJ72">
            <v>147499</v>
          </cell>
          <cell r="AK72">
            <v>167883.36180000001</v>
          </cell>
          <cell r="AL72">
            <v>176445.41325180003</v>
          </cell>
          <cell r="AM72">
            <v>431801</v>
          </cell>
          <cell r="AN72">
            <v>141846</v>
          </cell>
          <cell r="AO72">
            <v>161449.11720000001</v>
          </cell>
          <cell r="AP72">
            <v>169683.02217720001</v>
          </cell>
          <cell r="AQ72">
            <v>414259</v>
          </cell>
          <cell r="AR72">
            <v>136084</v>
          </cell>
          <cell r="AS72">
            <v>154890.8088</v>
          </cell>
          <cell r="AT72">
            <v>162790.24004880001</v>
          </cell>
          <cell r="AU72">
            <v>441136</v>
          </cell>
          <cell r="AV72">
            <v>144913</v>
          </cell>
          <cell r="AW72">
            <v>164939.97659999999</v>
          </cell>
          <cell r="AX72">
            <v>173351.91540659999</v>
          </cell>
          <cell r="AY72">
            <v>477748</v>
          </cell>
          <cell r="AZ72">
            <v>156940</v>
          </cell>
          <cell r="BA72">
            <v>178629.10800000001</v>
          </cell>
          <cell r="BB72">
            <v>187739.19250800001</v>
          </cell>
          <cell r="BC72">
            <v>502383</v>
          </cell>
          <cell r="BD72">
            <v>165032</v>
          </cell>
          <cell r="BE72">
            <v>187839.42240000001</v>
          </cell>
          <cell r="BF72">
            <v>197419.23294240001</v>
          </cell>
          <cell r="BG72">
            <v>479612</v>
          </cell>
          <cell r="BH72">
            <v>157552</v>
          </cell>
          <cell r="BI72">
            <v>179325.68640000001</v>
          </cell>
          <cell r="BJ72">
            <v>188471.29640640001</v>
          </cell>
          <cell r="BK72">
            <v>498849</v>
          </cell>
          <cell r="BL72">
            <v>163871</v>
          </cell>
          <cell r="BM72">
            <v>186517.97219999999</v>
          </cell>
          <cell r="BN72">
            <v>196030.3887822</v>
          </cell>
          <cell r="BO72">
            <v>507224</v>
          </cell>
          <cell r="BP72">
            <v>166623</v>
          </cell>
          <cell r="BQ72">
            <v>189650.29860000001</v>
          </cell>
          <cell r="BR72">
            <v>199322.46382860001</v>
          </cell>
          <cell r="BS72">
            <v>572004</v>
          </cell>
          <cell r="BT72">
            <v>187903</v>
          </cell>
          <cell r="BU72">
            <v>213871.19459999999</v>
          </cell>
          <cell r="BV72">
            <v>224778.62552459998</v>
          </cell>
          <cell r="BW72">
            <v>459399</v>
          </cell>
          <cell r="BX72">
            <v>150912</v>
          </cell>
          <cell r="BY72">
            <v>171768.03839999999</v>
          </cell>
          <cell r="BZ72">
            <v>180528.20835839998</v>
          </cell>
          <cell r="CA72">
            <v>578547</v>
          </cell>
          <cell r="CB72">
            <v>190052</v>
          </cell>
          <cell r="CC72">
            <v>216317.18640000001</v>
          </cell>
          <cell r="CD72">
            <v>227349.3629064</v>
          </cell>
          <cell r="CE72">
            <v>521269</v>
          </cell>
          <cell r="CF72">
            <v>171236</v>
          </cell>
          <cell r="CG72">
            <v>194900.81520000001</v>
          </cell>
          <cell r="CH72">
            <v>204840.75677520002</v>
          </cell>
          <cell r="CI72">
            <v>504111</v>
          </cell>
          <cell r="CJ72">
            <v>165600</v>
          </cell>
          <cell r="CK72">
            <v>188485.91999999998</v>
          </cell>
          <cell r="CL72">
            <v>198098.70191999999</v>
          </cell>
          <cell r="CM72">
            <v>612560</v>
          </cell>
          <cell r="CN72">
            <v>201225</v>
          </cell>
        </row>
        <row r="73">
          <cell r="B73" t="str">
            <v>BRAZO VARILLA DIRECCION DERECHA</v>
          </cell>
          <cell r="C73">
            <v>573222</v>
          </cell>
          <cell r="D73">
            <v>188303</v>
          </cell>
          <cell r="E73">
            <v>214326.47459999999</v>
          </cell>
          <cell r="F73">
            <v>225257.1248046</v>
          </cell>
          <cell r="G73">
            <v>501337</v>
          </cell>
          <cell r="H73">
            <v>164689</v>
          </cell>
          <cell r="I73">
            <v>187449.01980000001</v>
          </cell>
          <cell r="J73">
            <v>197008.91980980002</v>
          </cell>
          <cell r="K73">
            <v>521993</v>
          </cell>
          <cell r="L73">
            <v>171474</v>
          </cell>
          <cell r="M73">
            <v>195171.70679999999</v>
          </cell>
          <cell r="N73">
            <v>205125.46384679998</v>
          </cell>
          <cell r="O73">
            <v>567806</v>
          </cell>
          <cell r="P73">
            <v>186524</v>
          </cell>
          <cell r="Q73">
            <v>212301.61679999999</v>
          </cell>
          <cell r="R73">
            <v>223128.99925679999</v>
          </cell>
          <cell r="S73">
            <v>539826</v>
          </cell>
          <cell r="T73">
            <v>177332</v>
          </cell>
          <cell r="U73">
            <v>201839.2824</v>
          </cell>
          <cell r="V73">
            <v>212133.08580239999</v>
          </cell>
          <cell r="W73">
            <v>570321</v>
          </cell>
          <cell r="X73">
            <v>187350</v>
          </cell>
          <cell r="Y73">
            <v>213241.77</v>
          </cell>
          <cell r="Z73">
            <v>224117.10027</v>
          </cell>
          <cell r="AA73">
            <v>551285</v>
          </cell>
          <cell r="AB73">
            <v>181097</v>
          </cell>
          <cell r="AC73">
            <v>206124.6054</v>
          </cell>
          <cell r="AD73">
            <v>216636.96027539999</v>
          </cell>
          <cell r="AE73">
            <v>580278</v>
          </cell>
          <cell r="AF73">
            <v>190621</v>
          </cell>
          <cell r="AG73">
            <v>216964.8222</v>
          </cell>
          <cell r="AH73">
            <v>228030.02813220001</v>
          </cell>
          <cell r="AI73">
            <v>652678</v>
          </cell>
          <cell r="AJ73">
            <v>214404</v>
          </cell>
          <cell r="AK73">
            <v>244034.63279999999</v>
          </cell>
          <cell r="AL73">
            <v>256480.39907280001</v>
          </cell>
          <cell r="AM73">
            <v>488955</v>
          </cell>
          <cell r="AN73">
            <v>160621</v>
          </cell>
          <cell r="AO73">
            <v>182818.8222</v>
          </cell>
          <cell r="AP73">
            <v>192142.58213219998</v>
          </cell>
          <cell r="AQ73">
            <v>546428</v>
          </cell>
          <cell r="AR73">
            <v>179501</v>
          </cell>
          <cell r="AS73">
            <v>204308.03820000001</v>
          </cell>
          <cell r="AT73">
            <v>214727.74814820001</v>
          </cell>
          <cell r="AU73">
            <v>571304</v>
          </cell>
          <cell r="AV73">
            <v>187673</v>
          </cell>
          <cell r="AW73">
            <v>213609.4086</v>
          </cell>
          <cell r="AX73">
            <v>224503.4884386</v>
          </cell>
          <cell r="AY73">
            <v>562996</v>
          </cell>
          <cell r="AZ73">
            <v>184944</v>
          </cell>
          <cell r="BA73">
            <v>210503.26079999999</v>
          </cell>
          <cell r="BB73">
            <v>221238.92710079998</v>
          </cell>
          <cell r="BC73">
            <v>545152</v>
          </cell>
          <cell r="BD73">
            <v>179082</v>
          </cell>
          <cell r="BE73">
            <v>203831.1324</v>
          </cell>
          <cell r="BF73">
            <v>214226.52015240001</v>
          </cell>
          <cell r="BG73">
            <v>568373</v>
          </cell>
          <cell r="BH73">
            <v>186710</v>
          </cell>
          <cell r="BI73">
            <v>212513.32199999999</v>
          </cell>
          <cell r="BJ73">
            <v>223351.50142199997</v>
          </cell>
          <cell r="BK73">
            <v>576929</v>
          </cell>
          <cell r="BL73">
            <v>189521</v>
          </cell>
          <cell r="BM73">
            <v>215712.80220000001</v>
          </cell>
          <cell r="BN73">
            <v>226714.15511220001</v>
          </cell>
          <cell r="BO73">
            <v>598270</v>
          </cell>
          <cell r="BP73">
            <v>196531</v>
          </cell>
          <cell r="BQ73">
            <v>223691.58419999998</v>
          </cell>
          <cell r="BR73">
            <v>235099.8549942</v>
          </cell>
          <cell r="BS73">
            <v>682094</v>
          </cell>
          <cell r="BT73">
            <v>224067</v>
          </cell>
          <cell r="BU73">
            <v>255033.0594</v>
          </cell>
          <cell r="BV73">
            <v>268039.74542940001</v>
          </cell>
          <cell r="BW73">
            <v>533810</v>
          </cell>
          <cell r="BX73">
            <v>175356</v>
          </cell>
          <cell r="BY73">
            <v>199590.1992</v>
          </cell>
          <cell r="BZ73">
            <v>209769.2993592</v>
          </cell>
          <cell r="CA73">
            <v>710585</v>
          </cell>
          <cell r="CB73">
            <v>233427</v>
          </cell>
          <cell r="CC73">
            <v>265686.61139999999</v>
          </cell>
          <cell r="CD73">
            <v>279236.62858139997</v>
          </cell>
          <cell r="CE73">
            <v>606018</v>
          </cell>
          <cell r="CF73">
            <v>199076</v>
          </cell>
          <cell r="CG73">
            <v>226588.30319999999</v>
          </cell>
          <cell r="CH73">
            <v>238144.3066632</v>
          </cell>
          <cell r="CI73">
            <v>534211</v>
          </cell>
          <cell r="CJ73">
            <v>175488</v>
          </cell>
          <cell r="CK73">
            <v>199740.44159999999</v>
          </cell>
          <cell r="CL73">
            <v>209927.20412159999</v>
          </cell>
          <cell r="CM73">
            <v>703968</v>
          </cell>
          <cell r="CN73">
            <v>231253</v>
          </cell>
        </row>
        <row r="74">
          <cell r="B74" t="str">
            <v>BRAZO VARILLA DIRECCION IZQUIERDA</v>
          </cell>
          <cell r="C74">
            <v>390859</v>
          </cell>
          <cell r="D74">
            <v>128397</v>
          </cell>
          <cell r="E74">
            <v>146141.46539999999</v>
          </cell>
          <cell r="F74">
            <v>153594.68013539998</v>
          </cell>
          <cell r="G74">
            <v>370586</v>
          </cell>
          <cell r="H74">
            <v>121737</v>
          </cell>
          <cell r="I74">
            <v>138561.0534</v>
          </cell>
          <cell r="J74">
            <v>145627.6671234</v>
          </cell>
          <cell r="K74">
            <v>436928</v>
          </cell>
          <cell r="L74">
            <v>143530</v>
          </cell>
          <cell r="M74">
            <v>163365.84599999999</v>
          </cell>
          <cell r="N74">
            <v>171697.50414599999</v>
          </cell>
          <cell r="O74">
            <v>435456</v>
          </cell>
          <cell r="P74">
            <v>143047</v>
          </cell>
          <cell r="Q74">
            <v>162816.09539999999</v>
          </cell>
          <cell r="R74">
            <v>171119.7162654</v>
          </cell>
          <cell r="S74">
            <v>402530</v>
          </cell>
          <cell r="T74">
            <v>132231</v>
          </cell>
          <cell r="U74">
            <v>150505.3242</v>
          </cell>
          <cell r="V74">
            <v>158181.0957342</v>
          </cell>
          <cell r="W74">
            <v>577959</v>
          </cell>
          <cell r="X74">
            <v>189859</v>
          </cell>
          <cell r="Y74">
            <v>216097.51379999999</v>
          </cell>
          <cell r="Z74">
            <v>227118.48700379999</v>
          </cell>
          <cell r="AA74">
            <v>567082</v>
          </cell>
          <cell r="AB74">
            <v>186286</v>
          </cell>
          <cell r="AC74">
            <v>212030.72519999999</v>
          </cell>
          <cell r="AD74">
            <v>222844.29218519997</v>
          </cell>
          <cell r="AE74">
            <v>446577</v>
          </cell>
          <cell r="AF74">
            <v>146700</v>
          </cell>
          <cell r="AG74">
            <v>166973.94</v>
          </cell>
          <cell r="AH74">
            <v>175489.61094000001</v>
          </cell>
          <cell r="AI74">
            <v>481398</v>
          </cell>
          <cell r="AJ74">
            <v>158139</v>
          </cell>
          <cell r="AK74">
            <v>179993.80979999999</v>
          </cell>
          <cell r="AL74">
            <v>189173.49409979998</v>
          </cell>
          <cell r="AM74">
            <v>474191</v>
          </cell>
          <cell r="AN74">
            <v>155771</v>
          </cell>
          <cell r="AO74">
            <v>177298.55220000001</v>
          </cell>
          <cell r="AP74">
            <v>186340.77836220001</v>
          </cell>
          <cell r="AQ74">
            <v>406598</v>
          </cell>
          <cell r="AR74">
            <v>133567</v>
          </cell>
          <cell r="AS74">
            <v>152025.95939999999</v>
          </cell>
          <cell r="AT74">
            <v>159779.2833294</v>
          </cell>
          <cell r="AU74">
            <v>448915</v>
          </cell>
          <cell r="AV74">
            <v>147468</v>
          </cell>
          <cell r="AW74">
            <v>167848.07759999999</v>
          </cell>
          <cell r="AX74">
            <v>176408.32955759999</v>
          </cell>
          <cell r="AY74">
            <v>450407</v>
          </cell>
          <cell r="AZ74">
            <v>147958</v>
          </cell>
          <cell r="BA74">
            <v>168405.79560000001</v>
          </cell>
          <cell r="BB74">
            <v>176994.49117560001</v>
          </cell>
          <cell r="BC74">
            <v>433741</v>
          </cell>
          <cell r="BD74">
            <v>142483</v>
          </cell>
          <cell r="BE74">
            <v>162174.15059999999</v>
          </cell>
          <cell r="BF74">
            <v>170445.03228059999</v>
          </cell>
          <cell r="BG74">
            <v>548518</v>
          </cell>
          <cell r="BH74">
            <v>180188</v>
          </cell>
          <cell r="BI74">
            <v>205089.9816</v>
          </cell>
          <cell r="BJ74">
            <v>215549.57066160001</v>
          </cell>
          <cell r="BK74">
            <v>568984</v>
          </cell>
          <cell r="BL74">
            <v>186911</v>
          </cell>
          <cell r="BM74">
            <v>212742.10019999999</v>
          </cell>
          <cell r="BN74">
            <v>223591.94731019999</v>
          </cell>
          <cell r="BO74">
            <v>590122</v>
          </cell>
          <cell r="BP74">
            <v>193855</v>
          </cell>
          <cell r="BQ74">
            <v>220645.761</v>
          </cell>
          <cell r="BR74">
            <v>231898.69481099999</v>
          </cell>
          <cell r="BS74">
            <v>709653</v>
          </cell>
          <cell r="BT74">
            <v>233121</v>
          </cell>
          <cell r="BU74">
            <v>265338.3222</v>
          </cell>
          <cell r="BV74">
            <v>278870.57663219998</v>
          </cell>
          <cell r="BW74">
            <v>403382</v>
          </cell>
          <cell r="BX74">
            <v>132510</v>
          </cell>
          <cell r="BY74">
            <v>150822.88199999998</v>
          </cell>
          <cell r="BZ74">
            <v>158514.848982</v>
          </cell>
          <cell r="CA74">
            <v>661288</v>
          </cell>
          <cell r="CB74">
            <v>217233</v>
          </cell>
          <cell r="CC74">
            <v>247254.60060000001</v>
          </cell>
          <cell r="CD74">
            <v>259864.5852306</v>
          </cell>
          <cell r="CE74">
            <v>430431</v>
          </cell>
          <cell r="CF74">
            <v>141396</v>
          </cell>
          <cell r="CG74">
            <v>160936.92720000001</v>
          </cell>
          <cell r="CH74">
            <v>169144.71048720001</v>
          </cell>
          <cell r="CI74">
            <v>440929</v>
          </cell>
          <cell r="CJ74">
            <v>144845</v>
          </cell>
          <cell r="CK74">
            <v>164862.579</v>
          </cell>
          <cell r="CL74">
            <v>173270.57052899999</v>
          </cell>
          <cell r="CM74">
            <v>707382</v>
          </cell>
          <cell r="CN74">
            <v>232374</v>
          </cell>
        </row>
        <row r="75">
          <cell r="B75" t="str">
            <v>BROCHE CINTURON DE SEGURIDAD</v>
          </cell>
          <cell r="C75">
            <v>310651</v>
          </cell>
          <cell r="D75">
            <v>102048</v>
          </cell>
          <cell r="E75">
            <v>116151.0336</v>
          </cell>
          <cell r="F75">
            <v>122074.73631359999</v>
          </cell>
          <cell r="G75">
            <v>299811</v>
          </cell>
          <cell r="H75">
            <v>98487</v>
          </cell>
          <cell r="I75">
            <v>112097.9034</v>
          </cell>
          <cell r="J75">
            <v>117814.89647339999</v>
          </cell>
          <cell r="K75">
            <v>421314</v>
          </cell>
          <cell r="L75">
            <v>138401</v>
          </cell>
          <cell r="M75">
            <v>157528.01819999999</v>
          </cell>
          <cell r="N75">
            <v>165561.9471282</v>
          </cell>
          <cell r="O75">
            <v>434967</v>
          </cell>
          <cell r="P75">
            <v>142886</v>
          </cell>
          <cell r="Q75">
            <v>162632.84520000001</v>
          </cell>
          <cell r="R75">
            <v>170927.12030520002</v>
          </cell>
          <cell r="S75">
            <v>393147</v>
          </cell>
          <cell r="T75">
            <v>129148</v>
          </cell>
          <cell r="U75">
            <v>146996.2536</v>
          </cell>
          <cell r="V75">
            <v>154493.06253359999</v>
          </cell>
          <cell r="W75">
            <v>520550</v>
          </cell>
          <cell r="X75">
            <v>171000</v>
          </cell>
          <cell r="Y75">
            <v>194632.2</v>
          </cell>
          <cell r="Z75">
            <v>204558.44220000002</v>
          </cell>
          <cell r="AA75">
            <v>532323</v>
          </cell>
          <cell r="AB75">
            <v>174868</v>
          </cell>
          <cell r="AC75">
            <v>199034.75760000001</v>
          </cell>
          <cell r="AD75">
            <v>209185.5302376</v>
          </cell>
          <cell r="AE75">
            <v>430543</v>
          </cell>
          <cell r="AF75">
            <v>141433</v>
          </cell>
          <cell r="AG75">
            <v>160979.04060000001</v>
          </cell>
          <cell r="AH75">
            <v>169188.9716706</v>
          </cell>
          <cell r="AI75">
            <v>443213</v>
          </cell>
          <cell r="AJ75">
            <v>145595</v>
          </cell>
          <cell r="AK75">
            <v>165716.22899999999</v>
          </cell>
          <cell r="AL75">
            <v>174167.75667899998</v>
          </cell>
          <cell r="AM75">
            <v>374687</v>
          </cell>
          <cell r="AN75">
            <v>123084</v>
          </cell>
          <cell r="AO75">
            <v>140094.20879999999</v>
          </cell>
          <cell r="AP75">
            <v>147239.01344879999</v>
          </cell>
          <cell r="AQ75">
            <v>388384</v>
          </cell>
          <cell r="AR75">
            <v>127584</v>
          </cell>
          <cell r="AS75">
            <v>145216.10879999999</v>
          </cell>
          <cell r="AT75">
            <v>152622.13034879998</v>
          </cell>
          <cell r="AU75">
            <v>440302</v>
          </cell>
          <cell r="AV75">
            <v>144639</v>
          </cell>
          <cell r="AW75">
            <v>164628.10980000001</v>
          </cell>
          <cell r="AX75">
            <v>173024.1433998</v>
          </cell>
          <cell r="AY75">
            <v>468932</v>
          </cell>
          <cell r="AZ75">
            <v>154044</v>
          </cell>
          <cell r="BA75">
            <v>175332.88079999998</v>
          </cell>
          <cell r="BB75">
            <v>184274.85772079998</v>
          </cell>
          <cell r="BC75">
            <v>462273</v>
          </cell>
          <cell r="BD75">
            <v>151856</v>
          </cell>
          <cell r="BE75">
            <v>172842.49919999999</v>
          </cell>
          <cell r="BF75">
            <v>181657.4666592</v>
          </cell>
          <cell r="BG75">
            <v>412152</v>
          </cell>
          <cell r="BH75">
            <v>135391</v>
          </cell>
          <cell r="BI75">
            <v>154102.0362</v>
          </cell>
          <cell r="BJ75">
            <v>161961.24004619999</v>
          </cell>
          <cell r="BK75">
            <v>438018</v>
          </cell>
          <cell r="BL75">
            <v>143888</v>
          </cell>
          <cell r="BM75">
            <v>163773.3216</v>
          </cell>
          <cell r="BN75">
            <v>172125.76100159998</v>
          </cell>
          <cell r="BO75">
            <v>446521</v>
          </cell>
          <cell r="BP75">
            <v>146682</v>
          </cell>
          <cell r="BQ75">
            <v>166953.45240000001</v>
          </cell>
          <cell r="BR75">
            <v>175468.0784724</v>
          </cell>
          <cell r="BS75">
            <v>513091</v>
          </cell>
          <cell r="BT75">
            <v>168550</v>
          </cell>
          <cell r="BU75">
            <v>191843.61</v>
          </cell>
          <cell r="BV75">
            <v>201627.63410999998</v>
          </cell>
          <cell r="BW75">
            <v>434572</v>
          </cell>
          <cell r="BX75">
            <v>142756</v>
          </cell>
          <cell r="BY75">
            <v>162484.8792</v>
          </cell>
          <cell r="BZ75">
            <v>170771.60803919999</v>
          </cell>
          <cell r="CA75">
            <v>507590</v>
          </cell>
          <cell r="CB75">
            <v>166743</v>
          </cell>
          <cell r="CC75">
            <v>189786.88260000001</v>
          </cell>
          <cell r="CD75">
            <v>199466.01361260001</v>
          </cell>
          <cell r="CE75">
            <v>472101</v>
          </cell>
          <cell r="CF75">
            <v>155085</v>
          </cell>
          <cell r="CG75">
            <v>176517.747</v>
          </cell>
          <cell r="CH75">
            <v>185520.15209700001</v>
          </cell>
          <cell r="CI75">
            <v>464477</v>
          </cell>
          <cell r="CJ75">
            <v>152580</v>
          </cell>
          <cell r="CK75">
            <v>173666.55599999998</v>
          </cell>
          <cell r="CL75">
            <v>182523.55035599999</v>
          </cell>
          <cell r="CM75">
            <v>529118</v>
          </cell>
          <cell r="CN75">
            <v>173815</v>
          </cell>
        </row>
        <row r="76">
          <cell r="B76" t="str">
            <v>BUJES AMORTIGUADOR TRASERO</v>
          </cell>
          <cell r="C76">
            <v>271162</v>
          </cell>
          <cell r="D76">
            <v>89076</v>
          </cell>
          <cell r="E76">
            <v>101386.30319999999</v>
          </cell>
          <cell r="F76">
            <v>106557.0046632</v>
          </cell>
          <cell r="G76">
            <v>275769</v>
          </cell>
          <cell r="H76">
            <v>90590</v>
          </cell>
          <cell r="I76">
            <v>103109.538</v>
          </cell>
          <cell r="J76">
            <v>108368.124438</v>
          </cell>
          <cell r="K76">
            <v>290231</v>
          </cell>
          <cell r="L76">
            <v>95340</v>
          </cell>
          <cell r="M76">
            <v>108515.988</v>
          </cell>
          <cell r="N76">
            <v>114050.303388</v>
          </cell>
          <cell r="O76">
            <v>324867</v>
          </cell>
          <cell r="P76">
            <v>106718</v>
          </cell>
          <cell r="Q76">
            <v>121466.4276</v>
          </cell>
          <cell r="R76">
            <v>127661.2154076</v>
          </cell>
          <cell r="S76">
            <v>296241</v>
          </cell>
          <cell r="T76">
            <v>97315</v>
          </cell>
          <cell r="U76">
            <v>110763.933</v>
          </cell>
          <cell r="V76">
            <v>116412.893583</v>
          </cell>
          <cell r="W76">
            <v>237101</v>
          </cell>
          <cell r="X76">
            <v>77887</v>
          </cell>
          <cell r="Y76">
            <v>88650.983399999997</v>
          </cell>
          <cell r="Z76">
            <v>93172.183553399998</v>
          </cell>
          <cell r="AA76">
            <v>239191</v>
          </cell>
          <cell r="AB76">
            <v>78574</v>
          </cell>
          <cell r="AC76">
            <v>89432.926800000001</v>
          </cell>
          <cell r="AD76">
            <v>93994.006066800008</v>
          </cell>
          <cell r="AE76">
            <v>325980</v>
          </cell>
          <cell r="AF76">
            <v>107084</v>
          </cell>
          <cell r="AG76">
            <v>121883.0088</v>
          </cell>
          <cell r="AH76">
            <v>128099.04224879999</v>
          </cell>
          <cell r="AI76">
            <v>319299</v>
          </cell>
          <cell r="AJ76">
            <v>104889</v>
          </cell>
          <cell r="AK76">
            <v>119384.65979999999</v>
          </cell>
          <cell r="AL76">
            <v>125473.27744979999</v>
          </cell>
          <cell r="AM76">
            <v>213983</v>
          </cell>
          <cell r="AN76">
            <v>70293</v>
          </cell>
          <cell r="AO76">
            <v>80007.492599999998</v>
          </cell>
          <cell r="AP76">
            <v>84087.874722599998</v>
          </cell>
          <cell r="AQ76">
            <v>297169</v>
          </cell>
          <cell r="AR76">
            <v>97620</v>
          </cell>
          <cell r="AS76">
            <v>111111.084</v>
          </cell>
          <cell r="AT76">
            <v>116777.749284</v>
          </cell>
          <cell r="AU76">
            <v>320960</v>
          </cell>
          <cell r="AV76">
            <v>105435</v>
          </cell>
          <cell r="AW76">
            <v>120006.117</v>
          </cell>
          <cell r="AX76">
            <v>126126.428967</v>
          </cell>
          <cell r="AY76">
            <v>321084</v>
          </cell>
          <cell r="AZ76">
            <v>105476</v>
          </cell>
          <cell r="BA76">
            <v>120052.78320000001</v>
          </cell>
          <cell r="BB76">
            <v>126175.4751432</v>
          </cell>
          <cell r="BC76">
            <v>323698</v>
          </cell>
          <cell r="BD76">
            <v>106334</v>
          </cell>
          <cell r="BE76">
            <v>121029.3588</v>
          </cell>
          <cell r="BF76">
            <v>127201.8560988</v>
          </cell>
          <cell r="BG76">
            <v>230888</v>
          </cell>
          <cell r="BH76">
            <v>75846</v>
          </cell>
          <cell r="BI76">
            <v>86327.917199999996</v>
          </cell>
          <cell r="BJ76">
            <v>90730.64097719999</v>
          </cell>
          <cell r="BK76">
            <v>249545</v>
          </cell>
          <cell r="BL76">
            <v>81975</v>
          </cell>
          <cell r="BM76">
            <v>93303.945000000007</v>
          </cell>
          <cell r="BN76">
            <v>98062.446195000011</v>
          </cell>
          <cell r="BO76">
            <v>253628</v>
          </cell>
          <cell r="BP76">
            <v>83316</v>
          </cell>
          <cell r="BQ76">
            <v>94830.271200000003</v>
          </cell>
          <cell r="BR76">
            <v>99666.615031199995</v>
          </cell>
          <cell r="BS76">
            <v>280039</v>
          </cell>
          <cell r="BT76">
            <v>91992</v>
          </cell>
          <cell r="BU76">
            <v>104705.2944</v>
          </cell>
          <cell r="BV76">
            <v>110045.26441439999</v>
          </cell>
          <cell r="BW76">
            <v>297654</v>
          </cell>
          <cell r="BX76">
            <v>97779</v>
          </cell>
          <cell r="BY76">
            <v>111292.0578</v>
          </cell>
          <cell r="BZ76">
            <v>116967.95274779999</v>
          </cell>
          <cell r="CA76">
            <v>273606</v>
          </cell>
          <cell r="CB76">
            <v>89879</v>
          </cell>
          <cell r="CC76">
            <v>102300.2778</v>
          </cell>
          <cell r="CD76">
            <v>107517.59196779999</v>
          </cell>
          <cell r="CE76">
            <v>337399</v>
          </cell>
          <cell r="CF76">
            <v>110835</v>
          </cell>
          <cell r="CG76">
            <v>126152.397</v>
          </cell>
          <cell r="CH76">
            <v>132586.16924699998</v>
          </cell>
          <cell r="CI76">
            <v>328902</v>
          </cell>
          <cell r="CJ76">
            <v>108044</v>
          </cell>
          <cell r="CK76">
            <v>122975.6808</v>
          </cell>
          <cell r="CL76">
            <v>129247.4405208</v>
          </cell>
          <cell r="CM76">
            <v>283301</v>
          </cell>
          <cell r="CN76">
            <v>93064</v>
          </cell>
        </row>
        <row r="77">
          <cell r="B77" t="str">
            <v>BUJES BALLESTA MUELLE TRASERO</v>
          </cell>
          <cell r="C77">
            <v>211124</v>
          </cell>
          <cell r="D77">
            <v>69354</v>
          </cell>
          <cell r="E77">
            <v>78938.722800000003</v>
          </cell>
          <cell r="F77">
            <v>82964.597662800006</v>
          </cell>
          <cell r="G77">
            <v>220670</v>
          </cell>
          <cell r="H77">
            <v>72490</v>
          </cell>
          <cell r="I77">
            <v>82508.118000000002</v>
          </cell>
          <cell r="J77">
            <v>86716.032017999998</v>
          </cell>
          <cell r="K77">
            <v>215853</v>
          </cell>
          <cell r="L77">
            <v>70907</v>
          </cell>
          <cell r="M77">
            <v>80706.347399999999</v>
          </cell>
          <cell r="N77">
            <v>84822.371117400005</v>
          </cell>
          <cell r="O77">
            <v>241101</v>
          </cell>
          <cell r="P77">
            <v>79201</v>
          </cell>
          <cell r="Q77">
            <v>90146.578200000004</v>
          </cell>
          <cell r="R77">
            <v>94744.053688200001</v>
          </cell>
          <cell r="S77">
            <v>224784</v>
          </cell>
          <cell r="T77">
            <v>73841</v>
          </cell>
          <cell r="U77">
            <v>84045.826199999996</v>
          </cell>
          <cell r="V77">
            <v>88332.163336199999</v>
          </cell>
          <cell r="W77">
            <v>228818</v>
          </cell>
          <cell r="X77">
            <v>75166</v>
          </cell>
          <cell r="Y77">
            <v>85553.941200000001</v>
          </cell>
          <cell r="Z77">
            <v>89917.1922012</v>
          </cell>
          <cell r="AA77">
            <v>223926</v>
          </cell>
          <cell r="AB77">
            <v>73559</v>
          </cell>
          <cell r="AC77">
            <v>83724.853799999997</v>
          </cell>
          <cell r="AD77">
            <v>87994.821343799995</v>
          </cell>
          <cell r="AE77">
            <v>249246</v>
          </cell>
          <cell r="AF77">
            <v>81877</v>
          </cell>
          <cell r="AG77">
            <v>93192.401400000002</v>
          </cell>
          <cell r="AH77">
            <v>97945.213871400003</v>
          </cell>
          <cell r="AI77">
            <v>237375</v>
          </cell>
          <cell r="AJ77">
            <v>77977</v>
          </cell>
          <cell r="AK77">
            <v>88753.421399999992</v>
          </cell>
          <cell r="AL77">
            <v>93279.845891399993</v>
          </cell>
          <cell r="AM77">
            <v>192868</v>
          </cell>
          <cell r="AN77">
            <v>63357</v>
          </cell>
          <cell r="AO77">
            <v>72112.937399999995</v>
          </cell>
          <cell r="AP77">
            <v>75790.697207399993</v>
          </cell>
          <cell r="AQ77">
            <v>219207</v>
          </cell>
          <cell r="AR77">
            <v>72009</v>
          </cell>
          <cell r="AS77">
            <v>81960.643800000005</v>
          </cell>
          <cell r="AT77">
            <v>86140.636633800008</v>
          </cell>
          <cell r="AU77">
            <v>238188</v>
          </cell>
          <cell r="AV77">
            <v>78244</v>
          </cell>
          <cell r="AW77">
            <v>89057.320800000001</v>
          </cell>
          <cell r="AX77">
            <v>93599.244160800008</v>
          </cell>
          <cell r="AY77">
            <v>232031</v>
          </cell>
          <cell r="AZ77">
            <v>76222</v>
          </cell>
          <cell r="BA77">
            <v>86755.880399999995</v>
          </cell>
          <cell r="BB77">
            <v>91180.430300399996</v>
          </cell>
          <cell r="BC77">
            <v>241746</v>
          </cell>
          <cell r="BD77">
            <v>79413</v>
          </cell>
          <cell r="BE77">
            <v>90387.876600000003</v>
          </cell>
          <cell r="BF77">
            <v>94997.658306600002</v>
          </cell>
          <cell r="BG77">
            <v>219228</v>
          </cell>
          <cell r="BH77">
            <v>72016</v>
          </cell>
          <cell r="BI77">
            <v>81968.611199999999</v>
          </cell>
          <cell r="BJ77">
            <v>86149.010371199998</v>
          </cell>
          <cell r="BK77">
            <v>224329</v>
          </cell>
          <cell r="BL77">
            <v>73692</v>
          </cell>
          <cell r="BM77">
            <v>83876.234400000001</v>
          </cell>
          <cell r="BN77">
            <v>88153.922354399998</v>
          </cell>
          <cell r="BO77">
            <v>233592</v>
          </cell>
          <cell r="BP77">
            <v>76734</v>
          </cell>
          <cell r="BQ77">
            <v>87338.638800000001</v>
          </cell>
          <cell r="BR77">
            <v>91792.909378800003</v>
          </cell>
          <cell r="BS77">
            <v>263804</v>
          </cell>
          <cell r="BT77">
            <v>86659</v>
          </cell>
          <cell r="BU77">
            <v>98635.273799999995</v>
          </cell>
          <cell r="BV77">
            <v>103665.6727638</v>
          </cell>
          <cell r="BW77">
            <v>217290</v>
          </cell>
          <cell r="BX77">
            <v>71379</v>
          </cell>
          <cell r="BY77">
            <v>81243.577799999999</v>
          </cell>
          <cell r="BZ77">
            <v>85387.000267800002</v>
          </cell>
          <cell r="CA77">
            <v>267816</v>
          </cell>
          <cell r="CB77">
            <v>87977</v>
          </cell>
          <cell r="CC77">
            <v>100135.42139999999</v>
          </cell>
          <cell r="CD77">
            <v>105242.3278914</v>
          </cell>
          <cell r="CE77">
            <v>246763</v>
          </cell>
          <cell r="CF77">
            <v>81061</v>
          </cell>
          <cell r="CG77">
            <v>92263.6302</v>
          </cell>
          <cell r="CH77">
            <v>96969.075340199997</v>
          </cell>
          <cell r="CI77">
            <v>240687</v>
          </cell>
          <cell r="CJ77">
            <v>79065</v>
          </cell>
          <cell r="CK77">
            <v>89991.782999999996</v>
          </cell>
          <cell r="CL77">
            <v>94581.363933000001</v>
          </cell>
          <cell r="CM77">
            <v>266899</v>
          </cell>
          <cell r="CN77">
            <v>87676</v>
          </cell>
        </row>
        <row r="78">
          <cell r="B78" t="str">
            <v>BUJES BARRA ESTABILIZADORA</v>
          </cell>
          <cell r="C78">
            <v>201555</v>
          </cell>
          <cell r="D78">
            <v>66210</v>
          </cell>
          <cell r="E78">
            <v>75360.221999999994</v>
          </cell>
          <cell r="F78">
            <v>79203.593322000001</v>
          </cell>
          <cell r="G78">
            <v>201429</v>
          </cell>
          <cell r="H78">
            <v>66169</v>
          </cell>
          <cell r="I78">
            <v>75313.555800000002</v>
          </cell>
          <cell r="J78">
            <v>79154.547145799996</v>
          </cell>
          <cell r="K78">
            <v>224321</v>
          </cell>
          <cell r="L78">
            <v>73689</v>
          </cell>
          <cell r="M78">
            <v>83872.819799999997</v>
          </cell>
          <cell r="N78">
            <v>88150.3336098</v>
          </cell>
          <cell r="O78">
            <v>246217</v>
          </cell>
          <cell r="P78">
            <v>80882</v>
          </cell>
          <cell r="Q78">
            <v>92059.892399999997</v>
          </cell>
          <cell r="R78">
            <v>96754.946912400002</v>
          </cell>
          <cell r="S78">
            <v>227482</v>
          </cell>
          <cell r="T78">
            <v>74727</v>
          </cell>
          <cell r="U78">
            <v>85054.271399999998</v>
          </cell>
          <cell r="V78">
            <v>89392.039241399994</v>
          </cell>
          <cell r="W78">
            <v>220160</v>
          </cell>
          <cell r="X78">
            <v>72322</v>
          </cell>
          <cell r="Y78">
            <v>82316.900399999999</v>
          </cell>
          <cell r="Z78">
            <v>86515.0623204</v>
          </cell>
          <cell r="AA78">
            <v>214257</v>
          </cell>
          <cell r="AB78">
            <v>70383</v>
          </cell>
          <cell r="AC78">
            <v>80109.930599999992</v>
          </cell>
          <cell r="AD78">
            <v>84195.537060599992</v>
          </cell>
          <cell r="AE78">
            <v>242528</v>
          </cell>
          <cell r="AF78">
            <v>79670</v>
          </cell>
          <cell r="AG78">
            <v>90680.394</v>
          </cell>
          <cell r="AH78">
            <v>95305.094094</v>
          </cell>
          <cell r="AI78">
            <v>249729</v>
          </cell>
          <cell r="AJ78">
            <v>82035</v>
          </cell>
          <cell r="AK78">
            <v>93372.236999999994</v>
          </cell>
          <cell r="AL78">
            <v>98134.221086999998</v>
          </cell>
          <cell r="AM78">
            <v>216894</v>
          </cell>
          <cell r="AN78">
            <v>71249</v>
          </cell>
          <cell r="AO78">
            <v>81095.611799999999</v>
          </cell>
          <cell r="AP78">
            <v>85231.488001799997</v>
          </cell>
          <cell r="AQ78">
            <v>227152</v>
          </cell>
          <cell r="AR78">
            <v>74619</v>
          </cell>
          <cell r="AS78">
            <v>84931.345799999996</v>
          </cell>
          <cell r="AT78">
            <v>89262.844435799998</v>
          </cell>
          <cell r="AU78">
            <v>250727</v>
          </cell>
          <cell r="AV78">
            <v>82363</v>
          </cell>
          <cell r="AW78">
            <v>93745.566599999991</v>
          </cell>
          <cell r="AX78">
            <v>98526.590496599994</v>
          </cell>
          <cell r="AY78">
            <v>231450</v>
          </cell>
          <cell r="AZ78">
            <v>76031</v>
          </cell>
          <cell r="BA78">
            <v>86538.484200000006</v>
          </cell>
          <cell r="BB78">
            <v>90951.946894200009</v>
          </cell>
          <cell r="BC78">
            <v>263626</v>
          </cell>
          <cell r="BD78">
            <v>86601</v>
          </cell>
          <cell r="BE78">
            <v>98569.258199999997</v>
          </cell>
          <cell r="BF78">
            <v>103596.29036819999</v>
          </cell>
          <cell r="BG78">
            <v>228981</v>
          </cell>
          <cell r="BH78">
            <v>75220</v>
          </cell>
          <cell r="BI78">
            <v>85615.403999999995</v>
          </cell>
          <cell r="BJ78">
            <v>89981.789603999991</v>
          </cell>
          <cell r="BK78">
            <v>238750</v>
          </cell>
          <cell r="BL78">
            <v>78429</v>
          </cell>
          <cell r="BM78">
            <v>89267.887799999997</v>
          </cell>
          <cell r="BN78">
            <v>93820.550077799999</v>
          </cell>
          <cell r="BO78">
            <v>252964</v>
          </cell>
          <cell r="BP78">
            <v>83098</v>
          </cell>
          <cell r="BQ78">
            <v>94582.143599999996</v>
          </cell>
          <cell r="BR78">
            <v>99405.832923599999</v>
          </cell>
          <cell r="BS78">
            <v>252484</v>
          </cell>
          <cell r="BT78">
            <v>82940</v>
          </cell>
          <cell r="BU78">
            <v>94402.308000000005</v>
          </cell>
          <cell r="BV78">
            <v>99216.825708000004</v>
          </cell>
          <cell r="BW78">
            <v>216369</v>
          </cell>
          <cell r="BX78">
            <v>71077</v>
          </cell>
          <cell r="BY78">
            <v>80899.841400000005</v>
          </cell>
          <cell r="BZ78">
            <v>85025.733311400007</v>
          </cell>
          <cell r="CA78">
            <v>259259</v>
          </cell>
          <cell r="CB78">
            <v>85166</v>
          </cell>
          <cell r="CC78">
            <v>96935.941200000001</v>
          </cell>
          <cell r="CD78">
            <v>101879.6742012</v>
          </cell>
          <cell r="CE78">
            <v>249126</v>
          </cell>
          <cell r="CF78">
            <v>81837</v>
          </cell>
          <cell r="CG78">
            <v>93146.873399999997</v>
          </cell>
          <cell r="CH78">
            <v>97897.363943399992</v>
          </cell>
          <cell r="CI78">
            <v>258082</v>
          </cell>
          <cell r="CJ78">
            <v>84779</v>
          </cell>
          <cell r="CK78">
            <v>96495.457800000004</v>
          </cell>
          <cell r="CL78">
            <v>101416.7261478</v>
          </cell>
          <cell r="CM78">
            <v>255334</v>
          </cell>
          <cell r="CN78">
            <v>83877</v>
          </cell>
        </row>
        <row r="79">
          <cell r="B79" t="str">
            <v>BUJES COLGANTE MUELLE TRASERO</v>
          </cell>
          <cell r="C79">
            <v>196780</v>
          </cell>
          <cell r="D79">
            <v>64642</v>
          </cell>
          <cell r="E79">
            <v>73575.524399999995</v>
          </cell>
          <cell r="F79">
            <v>77327.876144399997</v>
          </cell>
          <cell r="G79">
            <v>191265</v>
          </cell>
          <cell r="H79">
            <v>62830</v>
          </cell>
          <cell r="I79">
            <v>71513.106</v>
          </cell>
          <cell r="J79">
            <v>75160.274405999997</v>
          </cell>
          <cell r="K79">
            <v>223960</v>
          </cell>
          <cell r="L79">
            <v>73570</v>
          </cell>
          <cell r="M79">
            <v>83737.373999999996</v>
          </cell>
          <cell r="N79">
            <v>88007.980073999992</v>
          </cell>
          <cell r="O79">
            <v>257007</v>
          </cell>
          <cell r="P79">
            <v>84426</v>
          </cell>
          <cell r="Q79">
            <v>96093.673200000005</v>
          </cell>
          <cell r="R79">
            <v>100994.4505332</v>
          </cell>
          <cell r="S79">
            <v>217531</v>
          </cell>
          <cell r="T79">
            <v>71458</v>
          </cell>
          <cell r="U79">
            <v>81333.495599999995</v>
          </cell>
          <cell r="V79">
            <v>85481.503875599999</v>
          </cell>
          <cell r="W79">
            <v>215448</v>
          </cell>
          <cell r="X79">
            <v>70774</v>
          </cell>
          <cell r="Y79">
            <v>80554.966799999995</v>
          </cell>
          <cell r="Z79">
            <v>84663.270106799988</v>
          </cell>
          <cell r="AA79">
            <v>224443</v>
          </cell>
          <cell r="AB79">
            <v>73729</v>
          </cell>
          <cell r="AC79">
            <v>83918.347800000003</v>
          </cell>
          <cell r="AD79">
            <v>88198.183537800011</v>
          </cell>
          <cell r="AE79">
            <v>246747</v>
          </cell>
          <cell r="AF79">
            <v>81056</v>
          </cell>
          <cell r="AG79">
            <v>92257.939199999993</v>
          </cell>
          <cell r="AH79">
            <v>96963.094099199996</v>
          </cell>
          <cell r="AI79">
            <v>249270</v>
          </cell>
          <cell r="AJ79">
            <v>81885</v>
          </cell>
          <cell r="AK79">
            <v>93201.506999999998</v>
          </cell>
          <cell r="AL79">
            <v>97954.783857000002</v>
          </cell>
          <cell r="AM79">
            <v>225687</v>
          </cell>
          <cell r="AN79">
            <v>74138</v>
          </cell>
          <cell r="AO79">
            <v>84383.871599999999</v>
          </cell>
          <cell r="AP79">
            <v>88687.449051599993</v>
          </cell>
          <cell r="AQ79">
            <v>215594</v>
          </cell>
          <cell r="AR79">
            <v>70822</v>
          </cell>
          <cell r="AS79">
            <v>80609.600399999996</v>
          </cell>
          <cell r="AT79">
            <v>84720.690020399998</v>
          </cell>
          <cell r="AU79">
            <v>263197</v>
          </cell>
          <cell r="AV79">
            <v>86460</v>
          </cell>
          <cell r="AW79">
            <v>98408.771999999997</v>
          </cell>
          <cell r="AX79">
            <v>103427.619372</v>
          </cell>
          <cell r="AY79">
            <v>204447</v>
          </cell>
          <cell r="AZ79">
            <v>67160</v>
          </cell>
          <cell r="BA79">
            <v>76441.512000000002</v>
          </cell>
          <cell r="BB79">
            <v>80340.029112000004</v>
          </cell>
          <cell r="BC79">
            <v>239475</v>
          </cell>
          <cell r="BD79">
            <v>78667</v>
          </cell>
          <cell r="BE79">
            <v>89538.779399999999</v>
          </cell>
          <cell r="BF79">
            <v>94105.2571494</v>
          </cell>
          <cell r="BG79">
            <v>236396</v>
          </cell>
          <cell r="BH79">
            <v>77656</v>
          </cell>
          <cell r="BI79">
            <v>88388.059200000003</v>
          </cell>
          <cell r="BJ79">
            <v>92895.850219200001</v>
          </cell>
          <cell r="BK79">
            <v>243168</v>
          </cell>
          <cell r="BL79">
            <v>79880</v>
          </cell>
          <cell r="BM79">
            <v>90919.415999999997</v>
          </cell>
          <cell r="BN79">
            <v>95556.306215999997</v>
          </cell>
          <cell r="BO79">
            <v>251602</v>
          </cell>
          <cell r="BP79">
            <v>82651</v>
          </cell>
          <cell r="BQ79">
            <v>94073.368199999997</v>
          </cell>
          <cell r="BR79">
            <v>98871.109978199995</v>
          </cell>
          <cell r="BS79">
            <v>267677</v>
          </cell>
          <cell r="BT79">
            <v>87931</v>
          </cell>
          <cell r="BU79">
            <v>100083.06419999999</v>
          </cell>
          <cell r="BV79">
            <v>105187.30047419999</v>
          </cell>
          <cell r="BW79">
            <v>213537</v>
          </cell>
          <cell r="BX79">
            <v>70146</v>
          </cell>
          <cell r="BY79">
            <v>79840.177200000006</v>
          </cell>
          <cell r="BZ79">
            <v>83912.0262372</v>
          </cell>
          <cell r="CA79">
            <v>269309</v>
          </cell>
          <cell r="CB79">
            <v>88468</v>
          </cell>
          <cell r="CC79">
            <v>100694.2776</v>
          </cell>
          <cell r="CD79">
            <v>105829.6857576</v>
          </cell>
          <cell r="CE79">
            <v>228566</v>
          </cell>
          <cell r="CF79">
            <v>75083</v>
          </cell>
          <cell r="CG79">
            <v>85459.470600000001</v>
          </cell>
          <cell r="CH79">
            <v>89817.903600599995</v>
          </cell>
          <cell r="CI79">
            <v>234604</v>
          </cell>
          <cell r="CJ79">
            <v>77067</v>
          </cell>
          <cell r="CK79">
            <v>87717.659400000004</v>
          </cell>
          <cell r="CL79">
            <v>92191.2600294</v>
          </cell>
          <cell r="CM79">
            <v>274595</v>
          </cell>
          <cell r="CN79">
            <v>90204</v>
          </cell>
        </row>
        <row r="80">
          <cell r="B80" t="str">
            <v>BUJIAS</v>
          </cell>
          <cell r="C80">
            <v>171900</v>
          </cell>
          <cell r="D80">
            <v>56469</v>
          </cell>
          <cell r="E80">
            <v>64273.015800000001</v>
          </cell>
          <cell r="F80">
            <v>67550.939605799998</v>
          </cell>
          <cell r="G80">
            <v>172720</v>
          </cell>
          <cell r="H80">
            <v>56738</v>
          </cell>
          <cell r="I80">
            <v>64579.191599999998</v>
          </cell>
          <cell r="J80">
            <v>67872.730371600002</v>
          </cell>
          <cell r="K80">
            <v>331650</v>
          </cell>
          <cell r="L80">
            <v>108947</v>
          </cell>
          <cell r="M80">
            <v>124003.4754</v>
          </cell>
          <cell r="N80">
            <v>130327.6526454</v>
          </cell>
          <cell r="O80">
            <v>696080</v>
          </cell>
          <cell r="P80">
            <v>228662</v>
          </cell>
          <cell r="Q80">
            <v>260263.08840000001</v>
          </cell>
          <cell r="R80">
            <v>273536.50590839999</v>
          </cell>
          <cell r="S80">
            <v>671500</v>
          </cell>
          <cell r="T80">
            <v>220587</v>
          </cell>
          <cell r="U80">
            <v>251072.12339999998</v>
          </cell>
          <cell r="V80">
            <v>263876.80169339996</v>
          </cell>
          <cell r="W80">
            <v>670080</v>
          </cell>
          <cell r="X80">
            <v>220121</v>
          </cell>
          <cell r="Y80">
            <v>250541.72219999999</v>
          </cell>
          <cell r="Z80">
            <v>263319.35003219999</v>
          </cell>
          <cell r="AA80">
            <v>691840</v>
          </cell>
          <cell r="AB80">
            <v>227269</v>
          </cell>
          <cell r="AC80">
            <v>258677.57579999999</v>
          </cell>
          <cell r="AD80">
            <v>271870.13216579997</v>
          </cell>
          <cell r="AE80">
            <v>665920</v>
          </cell>
          <cell r="AF80">
            <v>218754</v>
          </cell>
          <cell r="AG80">
            <v>248985.8028</v>
          </cell>
          <cell r="AH80">
            <v>261684.07874279999</v>
          </cell>
          <cell r="AI80">
            <v>671500</v>
          </cell>
          <cell r="AJ80">
            <v>220587</v>
          </cell>
          <cell r="AK80">
            <v>251072.12339999998</v>
          </cell>
          <cell r="AL80">
            <v>263876.80169339996</v>
          </cell>
          <cell r="AM80">
            <v>179320</v>
          </cell>
          <cell r="AN80">
            <v>58906</v>
          </cell>
          <cell r="AO80">
            <v>67046.809200000003</v>
          </cell>
          <cell r="AP80">
            <v>70466.196469200004</v>
          </cell>
          <cell r="AQ80">
            <v>168900</v>
          </cell>
          <cell r="AR80">
            <v>55483</v>
          </cell>
          <cell r="AS80">
            <v>63150.750599999999</v>
          </cell>
          <cell r="AT80">
            <v>66371.438880600006</v>
          </cell>
          <cell r="AU80">
            <v>1687200</v>
          </cell>
          <cell r="AV80">
            <v>554245</v>
          </cell>
          <cell r="AW80">
            <v>630841.65899999999</v>
          </cell>
          <cell r="AX80">
            <v>663014.58360899996</v>
          </cell>
          <cell r="AY80">
            <v>670080</v>
          </cell>
          <cell r="AZ80">
            <v>220121</v>
          </cell>
          <cell r="BA80">
            <v>250541.72219999999</v>
          </cell>
          <cell r="BB80">
            <v>263319.35003219999</v>
          </cell>
          <cell r="BC80">
            <v>683800</v>
          </cell>
          <cell r="BD80">
            <v>224628</v>
          </cell>
          <cell r="BE80">
            <v>255671.58960000001</v>
          </cell>
          <cell r="BF80">
            <v>268710.8406696</v>
          </cell>
          <cell r="BG80">
            <v>986113</v>
          </cell>
          <cell r="BH80">
            <v>323938</v>
          </cell>
          <cell r="BI80">
            <v>368706.2316</v>
          </cell>
          <cell r="BJ80">
            <v>387510.2494116</v>
          </cell>
          <cell r="BK80">
            <v>991950</v>
          </cell>
          <cell r="BL80">
            <v>325855</v>
          </cell>
          <cell r="BM80">
            <v>370888.16100000002</v>
          </cell>
          <cell r="BN80">
            <v>389803.45721100003</v>
          </cell>
          <cell r="BO80">
            <v>1080720</v>
          </cell>
          <cell r="BP80">
            <v>355016</v>
          </cell>
          <cell r="BQ80">
            <v>404079.21120000002</v>
          </cell>
          <cell r="BR80">
            <v>424687.2509712</v>
          </cell>
          <cell r="BS80">
            <v>986113</v>
          </cell>
          <cell r="BT80">
            <v>323938</v>
          </cell>
          <cell r="BU80">
            <v>368706.2316</v>
          </cell>
          <cell r="BV80">
            <v>387510.2494116</v>
          </cell>
          <cell r="BW80">
            <v>518160</v>
          </cell>
          <cell r="BX80">
            <v>170215</v>
          </cell>
          <cell r="BY80">
            <v>193738.71299999999</v>
          </cell>
          <cell r="BZ80">
            <v>203619.38736299999</v>
          </cell>
          <cell r="CA80">
            <v>675600</v>
          </cell>
          <cell r="CB80">
            <v>221934</v>
          </cell>
          <cell r="CC80">
            <v>252605.2788</v>
          </cell>
          <cell r="CD80">
            <v>265488.14801880001</v>
          </cell>
          <cell r="CE80">
            <v>717280</v>
          </cell>
          <cell r="CF80">
            <v>235626</v>
          </cell>
          <cell r="CG80">
            <v>268189.51319999999</v>
          </cell>
          <cell r="CH80">
            <v>281867.1783732</v>
          </cell>
          <cell r="CI80">
            <v>683800</v>
          </cell>
          <cell r="CJ80">
            <v>224628</v>
          </cell>
          <cell r="CK80">
            <v>255671.58960000001</v>
          </cell>
          <cell r="CL80">
            <v>268710.8406696</v>
          </cell>
          <cell r="CM80">
            <v>943387</v>
          </cell>
          <cell r="CN80">
            <v>309902</v>
          </cell>
        </row>
        <row r="81">
          <cell r="B81" t="str">
            <v>CABLES DE BATERIA</v>
          </cell>
          <cell r="C81">
            <v>141660</v>
          </cell>
          <cell r="D81">
            <v>46535</v>
          </cell>
          <cell r="E81">
            <v>52966.137000000002</v>
          </cell>
          <cell r="F81">
            <v>55667.409986999999</v>
          </cell>
          <cell r="G81">
            <v>143392</v>
          </cell>
          <cell r="H81">
            <v>47104</v>
          </cell>
          <cell r="I81">
            <v>53613.772799999999</v>
          </cell>
          <cell r="J81">
            <v>56348.075212800002</v>
          </cell>
          <cell r="K81">
            <v>151239</v>
          </cell>
          <cell r="L81">
            <v>49682</v>
          </cell>
          <cell r="M81">
            <v>56548.0524</v>
          </cell>
          <cell r="N81">
            <v>59432.003072400003</v>
          </cell>
          <cell r="O81">
            <v>169277</v>
          </cell>
          <cell r="P81">
            <v>55607</v>
          </cell>
          <cell r="Q81">
            <v>63291.8874</v>
          </cell>
          <cell r="R81">
            <v>66519.773657400001</v>
          </cell>
          <cell r="S81">
            <v>153357</v>
          </cell>
          <cell r="T81">
            <v>50377</v>
          </cell>
          <cell r="U81">
            <v>57339.1014</v>
          </cell>
          <cell r="V81">
            <v>60263.395571399997</v>
          </cell>
          <cell r="W81">
            <v>179405</v>
          </cell>
          <cell r="X81">
            <v>58934</v>
          </cell>
          <cell r="Y81">
            <v>67078.678799999994</v>
          </cell>
          <cell r="Z81">
            <v>70499.691418799994</v>
          </cell>
          <cell r="AA81">
            <v>176673</v>
          </cell>
          <cell r="AB81">
            <v>58037</v>
          </cell>
          <cell r="AC81">
            <v>66057.713399999993</v>
          </cell>
          <cell r="AD81">
            <v>69426.656783399987</v>
          </cell>
          <cell r="AE81">
            <v>174077</v>
          </cell>
          <cell r="AF81">
            <v>57184</v>
          </cell>
          <cell r="AG81">
            <v>65086.828800000003</v>
          </cell>
          <cell r="AH81">
            <v>68406.257068799998</v>
          </cell>
          <cell r="AI81">
            <v>172518</v>
          </cell>
          <cell r="AJ81">
            <v>56672</v>
          </cell>
          <cell r="AK81">
            <v>64504.070399999997</v>
          </cell>
          <cell r="AL81">
            <v>67793.777990399991</v>
          </cell>
          <cell r="AM81">
            <v>145177</v>
          </cell>
          <cell r="AN81">
            <v>47690</v>
          </cell>
          <cell r="AO81">
            <v>54280.758000000002</v>
          </cell>
          <cell r="AP81">
            <v>57049.076657999998</v>
          </cell>
          <cell r="AQ81">
            <v>142845</v>
          </cell>
          <cell r="AR81">
            <v>46924</v>
          </cell>
          <cell r="AS81">
            <v>53408.896800000002</v>
          </cell>
          <cell r="AT81">
            <v>56132.750536799998</v>
          </cell>
          <cell r="AU81">
            <v>166209</v>
          </cell>
          <cell r="AV81">
            <v>54599</v>
          </cell>
          <cell r="AW81">
            <v>62144.5818</v>
          </cell>
          <cell r="AX81">
            <v>65313.9554718</v>
          </cell>
          <cell r="AY81">
            <v>177630</v>
          </cell>
          <cell r="AZ81">
            <v>58351</v>
          </cell>
          <cell r="BA81">
            <v>66415.108200000002</v>
          </cell>
          <cell r="BB81">
            <v>69802.278718200003</v>
          </cell>
          <cell r="BC81">
            <v>165834</v>
          </cell>
          <cell r="BD81">
            <v>54476</v>
          </cell>
          <cell r="BE81">
            <v>62004.583200000001</v>
          </cell>
          <cell r="BF81">
            <v>65166.8169432</v>
          </cell>
          <cell r="BG81">
            <v>169946</v>
          </cell>
          <cell r="BH81">
            <v>55827</v>
          </cell>
          <cell r="BI81">
            <v>63542.291400000002</v>
          </cell>
          <cell r="BJ81">
            <v>66782.948261400001</v>
          </cell>
          <cell r="BK81">
            <v>176494</v>
          </cell>
          <cell r="BL81">
            <v>57978</v>
          </cell>
          <cell r="BM81">
            <v>65990.559599999993</v>
          </cell>
          <cell r="BN81">
            <v>69356.078139599995</v>
          </cell>
          <cell r="BO81">
            <v>188975</v>
          </cell>
          <cell r="BP81">
            <v>62078</v>
          </cell>
          <cell r="BQ81">
            <v>70657.179600000003</v>
          </cell>
          <cell r="BR81">
            <v>74260.695759599999</v>
          </cell>
          <cell r="BS81">
            <v>188222</v>
          </cell>
          <cell r="BT81">
            <v>61830</v>
          </cell>
          <cell r="BU81">
            <v>70374.906000000003</v>
          </cell>
          <cell r="BV81">
            <v>73964.02620600001</v>
          </cell>
          <cell r="BW81">
            <v>179439</v>
          </cell>
          <cell r="BX81">
            <v>58945</v>
          </cell>
          <cell r="BY81">
            <v>67091.198999999993</v>
          </cell>
          <cell r="BZ81">
            <v>70512.850148999991</v>
          </cell>
          <cell r="CA81">
            <v>188380</v>
          </cell>
          <cell r="CB81">
            <v>61882</v>
          </cell>
          <cell r="CC81">
            <v>70434.092399999994</v>
          </cell>
          <cell r="CD81">
            <v>74026.231112399997</v>
          </cell>
          <cell r="CE81">
            <v>182042</v>
          </cell>
          <cell r="CF81">
            <v>59800</v>
          </cell>
          <cell r="CG81">
            <v>68064.36</v>
          </cell>
          <cell r="CH81">
            <v>71535.642359999998</v>
          </cell>
          <cell r="CI81">
            <v>162098</v>
          </cell>
          <cell r="CJ81">
            <v>53249</v>
          </cell>
          <cell r="CK81">
            <v>60608.0118</v>
          </cell>
          <cell r="CL81">
            <v>63699.0204018</v>
          </cell>
          <cell r="CM81">
            <v>187991</v>
          </cell>
          <cell r="CN81">
            <v>61755</v>
          </cell>
        </row>
        <row r="82">
          <cell r="B82" t="str">
            <v>CAJA DE DIRECCIÓN</v>
          </cell>
          <cell r="C82">
            <v>4496758</v>
          </cell>
          <cell r="D82">
            <v>1477185</v>
          </cell>
          <cell r="E82">
            <v>1681331.9669999999</v>
          </cell>
          <cell r="F82">
            <v>1767079.897317</v>
          </cell>
          <cell r="G82">
            <v>4216332</v>
          </cell>
          <cell r="H82">
            <v>1385065</v>
          </cell>
          <cell r="I82">
            <v>1576480.983</v>
          </cell>
          <cell r="J82">
            <v>1656881.5131330001</v>
          </cell>
          <cell r="K82">
            <v>4652264</v>
          </cell>
          <cell r="L82">
            <v>1528268</v>
          </cell>
          <cell r="M82">
            <v>1739474.6376</v>
          </cell>
          <cell r="N82">
            <v>1828187.8441176</v>
          </cell>
          <cell r="O82">
            <v>5117124</v>
          </cell>
          <cell r="P82">
            <v>1680975</v>
          </cell>
          <cell r="Q82">
            <v>1913285.7450000001</v>
          </cell>
          <cell r="R82">
            <v>2010863.3179950002</v>
          </cell>
          <cell r="S82">
            <v>4933655</v>
          </cell>
          <cell r="T82">
            <v>1620705</v>
          </cell>
          <cell r="U82">
            <v>1844686.4309999999</v>
          </cell>
          <cell r="V82">
            <v>1938765.4389809999</v>
          </cell>
          <cell r="W82">
            <v>5450495</v>
          </cell>
          <cell r="X82">
            <v>1790487</v>
          </cell>
          <cell r="Y82">
            <v>2037932.3034000001</v>
          </cell>
          <cell r="Z82">
            <v>2141866.8508734</v>
          </cell>
          <cell r="AA82">
            <v>5569248</v>
          </cell>
          <cell r="AB82">
            <v>1829497</v>
          </cell>
          <cell r="AC82">
            <v>2082333.4853999999</v>
          </cell>
          <cell r="AD82">
            <v>2188532.4931553998</v>
          </cell>
          <cell r="AE82">
            <v>5130475</v>
          </cell>
          <cell r="AF82">
            <v>1685361</v>
          </cell>
          <cell r="AG82">
            <v>1918277.8902</v>
          </cell>
          <cell r="AH82">
            <v>2016110.0626002001</v>
          </cell>
          <cell r="AI82">
            <v>5179428</v>
          </cell>
          <cell r="AJ82">
            <v>1701442</v>
          </cell>
          <cell r="AK82">
            <v>1936581.2844</v>
          </cell>
          <cell r="AL82">
            <v>2035346.9299043999</v>
          </cell>
          <cell r="AM82">
            <v>4246386</v>
          </cell>
          <cell r="AN82">
            <v>1394937</v>
          </cell>
          <cell r="AO82">
            <v>1587717.2934000001</v>
          </cell>
          <cell r="AP82">
            <v>1668690.8753634</v>
          </cell>
          <cell r="AQ82">
            <v>4360489</v>
          </cell>
          <cell r="AR82">
            <v>1432420</v>
          </cell>
          <cell r="AS82">
            <v>1630380.4439999999</v>
          </cell>
          <cell r="AT82">
            <v>1713529.8466439999</v>
          </cell>
          <cell r="AU82">
            <v>5023666</v>
          </cell>
          <cell r="AV82">
            <v>1650274</v>
          </cell>
          <cell r="AW82">
            <v>1878341.8668</v>
          </cell>
          <cell r="AX82">
            <v>1974137.3020068</v>
          </cell>
          <cell r="AY82">
            <v>4646811</v>
          </cell>
          <cell r="AZ82">
            <v>1526477</v>
          </cell>
          <cell r="BA82">
            <v>1737436.1214000001</v>
          </cell>
          <cell r="BB82">
            <v>1826045.3635914</v>
          </cell>
          <cell r="BC82">
            <v>4855403</v>
          </cell>
          <cell r="BD82">
            <v>1594999</v>
          </cell>
          <cell r="BE82">
            <v>1815427.8618000001</v>
          </cell>
          <cell r="BF82">
            <v>1908014.6827518002</v>
          </cell>
          <cell r="BG82">
            <v>5551053</v>
          </cell>
          <cell r="BH82">
            <v>1823520</v>
          </cell>
          <cell r="BI82">
            <v>2075530.4639999999</v>
          </cell>
          <cell r="BJ82">
            <v>2181382.5176639999</v>
          </cell>
          <cell r="BK82">
            <v>5856387</v>
          </cell>
          <cell r="BL82">
            <v>1923823</v>
          </cell>
          <cell r="BM82">
            <v>2189695.3385999999</v>
          </cell>
          <cell r="BN82">
            <v>2301369.8008685997</v>
          </cell>
          <cell r="BO82">
            <v>6055465</v>
          </cell>
          <cell r="BP82">
            <v>1989220</v>
          </cell>
          <cell r="BQ82">
            <v>2264130.2039999999</v>
          </cell>
          <cell r="BR82">
            <v>2379600.8444039999</v>
          </cell>
          <cell r="BS82">
            <v>6563296</v>
          </cell>
          <cell r="BT82">
            <v>2156042</v>
          </cell>
          <cell r="BU82">
            <v>2454007.0044</v>
          </cell>
          <cell r="BV82">
            <v>2579161.3616244001</v>
          </cell>
          <cell r="BW82">
            <v>4450240</v>
          </cell>
          <cell r="BX82">
            <v>1461903</v>
          </cell>
          <cell r="BY82">
            <v>1663937.9945999999</v>
          </cell>
          <cell r="BZ82">
            <v>1748798.8323245998</v>
          </cell>
          <cell r="CA82">
            <v>6683166</v>
          </cell>
          <cell r="CB82">
            <v>2195420</v>
          </cell>
          <cell r="CC82">
            <v>2498827.0439999998</v>
          </cell>
          <cell r="CD82">
            <v>2626267.2232439998</v>
          </cell>
          <cell r="CE82">
            <v>4885512</v>
          </cell>
          <cell r="CF82">
            <v>1604890</v>
          </cell>
          <cell r="CG82">
            <v>1826685.798</v>
          </cell>
          <cell r="CH82">
            <v>1919846.773698</v>
          </cell>
          <cell r="CI82">
            <v>5061865</v>
          </cell>
          <cell r="CJ82">
            <v>1662822</v>
          </cell>
          <cell r="CK82">
            <v>1892624.0004</v>
          </cell>
          <cell r="CL82">
            <v>1989147.8244204</v>
          </cell>
          <cell r="CM82">
            <v>6487517</v>
          </cell>
          <cell r="CN82">
            <v>2131149</v>
          </cell>
        </row>
        <row r="83">
          <cell r="B83" t="str">
            <v>CAJA VELOCIDADES COMPLETA</v>
          </cell>
          <cell r="C83">
            <v>16772399</v>
          </cell>
          <cell r="D83">
            <v>5509733</v>
          </cell>
          <cell r="E83">
            <v>6271178.1005999995</v>
          </cell>
          <cell r="F83">
            <v>6591008.1837305995</v>
          </cell>
          <cell r="G83">
            <v>17210021</v>
          </cell>
          <cell r="H83">
            <v>5653491</v>
          </cell>
          <cell r="I83">
            <v>6434803.4561999999</v>
          </cell>
          <cell r="J83">
            <v>6762978.4324661996</v>
          </cell>
          <cell r="K83">
            <v>48853437</v>
          </cell>
          <cell r="L83">
            <v>16048354</v>
          </cell>
          <cell r="M83">
            <v>18266236.522799999</v>
          </cell>
          <cell r="N83">
            <v>19197814.585462797</v>
          </cell>
          <cell r="O83">
            <v>54475960</v>
          </cell>
          <cell r="P83">
            <v>17895352</v>
          </cell>
          <cell r="Q83">
            <v>20368489.646400001</v>
          </cell>
          <cell r="R83">
            <v>21407282.618366402</v>
          </cell>
          <cell r="S83">
            <v>25080212</v>
          </cell>
          <cell r="T83">
            <v>8238849</v>
          </cell>
          <cell r="U83">
            <v>9377457.9318000004</v>
          </cell>
          <cell r="V83">
            <v>9855708.2863218002</v>
          </cell>
          <cell r="W83">
            <v>64691279</v>
          </cell>
          <cell r="X83">
            <v>21251085</v>
          </cell>
          <cell r="Y83">
            <v>24187984.947000001</v>
          </cell>
          <cell r="Z83">
            <v>25421572.179297</v>
          </cell>
          <cell r="AA83">
            <v>66804718</v>
          </cell>
          <cell r="AB83">
            <v>21945349</v>
          </cell>
          <cell r="AC83">
            <v>24978196.231800001</v>
          </cell>
          <cell r="AD83">
            <v>26252084.239621799</v>
          </cell>
          <cell r="AE83">
            <v>54665940</v>
          </cell>
          <cell r="AF83">
            <v>17957761</v>
          </cell>
          <cell r="AG83">
            <v>20439523.5702</v>
          </cell>
          <cell r="AH83">
            <v>21481939.272280201</v>
          </cell>
          <cell r="AI83">
            <v>54055750</v>
          </cell>
          <cell r="AJ83">
            <v>17757313</v>
          </cell>
          <cell r="AK83">
            <v>20211373.656599998</v>
          </cell>
          <cell r="AL83">
            <v>21242153.713086598</v>
          </cell>
          <cell r="AM83">
            <v>15847434</v>
          </cell>
          <cell r="AN83">
            <v>5205882</v>
          </cell>
          <cell r="AO83">
            <v>5925334.8924000002</v>
          </cell>
          <cell r="AP83">
            <v>6227526.9719123999</v>
          </cell>
          <cell r="AQ83">
            <v>26850752</v>
          </cell>
          <cell r="AR83">
            <v>8820472</v>
          </cell>
          <cell r="AS83">
            <v>10039461.2304</v>
          </cell>
          <cell r="AT83">
            <v>10551473.7531504</v>
          </cell>
          <cell r="AU83">
            <v>31014667</v>
          </cell>
          <cell r="AV83">
            <v>10188318</v>
          </cell>
          <cell r="AW83">
            <v>11596343.547599999</v>
          </cell>
          <cell r="AX83">
            <v>12187757.0685276</v>
          </cell>
          <cell r="AY83">
            <v>32625967</v>
          </cell>
          <cell r="AZ83">
            <v>10717630</v>
          </cell>
          <cell r="BA83">
            <v>12198806.466</v>
          </cell>
          <cell r="BB83">
            <v>12820945.595766</v>
          </cell>
          <cell r="BC83">
            <v>32059500</v>
          </cell>
          <cell r="BD83">
            <v>10531545</v>
          </cell>
          <cell r="BE83">
            <v>11987004.518999999</v>
          </cell>
          <cell r="BF83">
            <v>12598341.749468999</v>
          </cell>
          <cell r="BG83">
            <v>36091733</v>
          </cell>
          <cell r="BH83">
            <v>11856134</v>
          </cell>
          <cell r="BI83">
            <v>13494651.718800001</v>
          </cell>
          <cell r="BJ83">
            <v>14182878.956458801</v>
          </cell>
          <cell r="BK83">
            <v>35515733</v>
          </cell>
          <cell r="BL83">
            <v>11666918</v>
          </cell>
          <cell r="BM83">
            <v>13279286.067600001</v>
          </cell>
          <cell r="BN83">
            <v>13956529.657047601</v>
          </cell>
          <cell r="BO83">
            <v>35784533</v>
          </cell>
          <cell r="BP83">
            <v>11755219</v>
          </cell>
          <cell r="BQ83">
            <v>13379790.265799999</v>
          </cell>
          <cell r="BR83">
            <v>14062159.569355799</v>
          </cell>
          <cell r="BS83">
            <v>39475333</v>
          </cell>
          <cell r="BT83">
            <v>12967646</v>
          </cell>
          <cell r="BU83">
            <v>14759774.677200001</v>
          </cell>
          <cell r="BV83">
            <v>15512523.1857372</v>
          </cell>
          <cell r="BW83">
            <v>35134933</v>
          </cell>
          <cell r="BX83">
            <v>11541825</v>
          </cell>
          <cell r="BY83">
            <v>13136905.215</v>
          </cell>
          <cell r="BZ83">
            <v>13806887.380965</v>
          </cell>
          <cell r="CA83">
            <v>39170833</v>
          </cell>
          <cell r="CB83">
            <v>12867618</v>
          </cell>
          <cell r="CC83">
            <v>14645922.807599999</v>
          </cell>
          <cell r="CD83">
            <v>15392864.870787598</v>
          </cell>
          <cell r="CE83">
            <v>30449067</v>
          </cell>
          <cell r="CF83">
            <v>10002518</v>
          </cell>
          <cell r="CG83">
            <v>11384865.987600001</v>
          </cell>
          <cell r="CH83">
            <v>11965494.1529676</v>
          </cell>
          <cell r="CI83">
            <v>31658667</v>
          </cell>
          <cell r="CJ83">
            <v>10399872</v>
          </cell>
          <cell r="CK83">
            <v>11837134.3104</v>
          </cell>
          <cell r="CL83">
            <v>12440828.1602304</v>
          </cell>
          <cell r="CM83">
            <v>36181333</v>
          </cell>
          <cell r="CN83">
            <v>11885567</v>
          </cell>
        </row>
        <row r="84">
          <cell r="B84" t="str">
            <v>CALIPER / MORDAZA DE FRENO DELANTERO</v>
          </cell>
          <cell r="C84">
            <v>783407</v>
          </cell>
          <cell r="D84">
            <v>257349</v>
          </cell>
          <cell r="E84">
            <v>292914.63179999997</v>
          </cell>
          <cell r="F84">
            <v>307853.27802179998</v>
          </cell>
          <cell r="G84">
            <v>769656</v>
          </cell>
          <cell r="H84">
            <v>252831</v>
          </cell>
          <cell r="I84">
            <v>287772.24420000002</v>
          </cell>
          <cell r="J84">
            <v>302448.6286542</v>
          </cell>
          <cell r="K84">
            <v>728941</v>
          </cell>
          <cell r="L84">
            <v>239457</v>
          </cell>
          <cell r="M84">
            <v>272549.95740000001</v>
          </cell>
          <cell r="N84">
            <v>286450.00522739999</v>
          </cell>
          <cell r="O84">
            <v>842691</v>
          </cell>
          <cell r="P84">
            <v>276823</v>
          </cell>
          <cell r="Q84">
            <v>315079.93859999999</v>
          </cell>
          <cell r="R84">
            <v>331149.01546859997</v>
          </cell>
          <cell r="S84">
            <v>804500</v>
          </cell>
          <cell r="T84">
            <v>264278</v>
          </cell>
          <cell r="U84">
            <v>300801.21960000001</v>
          </cell>
          <cell r="V84">
            <v>316142.08179960004</v>
          </cell>
          <cell r="W84">
            <v>857291</v>
          </cell>
          <cell r="X84">
            <v>281620</v>
          </cell>
          <cell r="Y84">
            <v>320539.88400000002</v>
          </cell>
          <cell r="Z84">
            <v>336887.418084</v>
          </cell>
          <cell r="AA84">
            <v>835096</v>
          </cell>
          <cell r="AB84">
            <v>274329</v>
          </cell>
          <cell r="AC84">
            <v>312241.26779999997</v>
          </cell>
          <cell r="AD84">
            <v>328165.57245779998</v>
          </cell>
          <cell r="AE84">
            <v>814432</v>
          </cell>
          <cell r="AF84">
            <v>267540</v>
          </cell>
          <cell r="AG84">
            <v>304514.02799999999</v>
          </cell>
          <cell r="AH84">
            <v>320044.24342800002</v>
          </cell>
          <cell r="AI84">
            <v>831474</v>
          </cell>
          <cell r="AJ84">
            <v>273139</v>
          </cell>
          <cell r="AK84">
            <v>310886.80979999999</v>
          </cell>
          <cell r="AL84">
            <v>326742.03709980001</v>
          </cell>
          <cell r="AM84">
            <v>716267</v>
          </cell>
          <cell r="AN84">
            <v>235293</v>
          </cell>
          <cell r="AO84">
            <v>267810.4926</v>
          </cell>
          <cell r="AP84">
            <v>281468.82772260002</v>
          </cell>
          <cell r="AQ84">
            <v>851207</v>
          </cell>
          <cell r="AR84">
            <v>279621</v>
          </cell>
          <cell r="AS84">
            <v>318264.62219999998</v>
          </cell>
          <cell r="AT84">
            <v>334496.11793219997</v>
          </cell>
          <cell r="AU84">
            <v>813084</v>
          </cell>
          <cell r="AV84">
            <v>267098</v>
          </cell>
          <cell r="AW84">
            <v>304010.9436</v>
          </cell>
          <cell r="AX84">
            <v>319515.50172359997</v>
          </cell>
          <cell r="AY84">
            <v>798738</v>
          </cell>
          <cell r="AZ84">
            <v>262385</v>
          </cell>
          <cell r="BA84">
            <v>298646.60700000002</v>
          </cell>
          <cell r="BB84">
            <v>313877.583957</v>
          </cell>
          <cell r="BC84">
            <v>926517</v>
          </cell>
          <cell r="BD84">
            <v>304360</v>
          </cell>
          <cell r="BE84">
            <v>346422.55200000003</v>
          </cell>
          <cell r="BF84">
            <v>364090.10215200001</v>
          </cell>
          <cell r="BG84">
            <v>874434</v>
          </cell>
          <cell r="BH84">
            <v>287251</v>
          </cell>
          <cell r="BI84">
            <v>326949.0882</v>
          </cell>
          <cell r="BJ84">
            <v>343623.4916982</v>
          </cell>
          <cell r="BK84">
            <v>913298</v>
          </cell>
          <cell r="BL84">
            <v>300018</v>
          </cell>
          <cell r="BM84">
            <v>341480.48759999999</v>
          </cell>
          <cell r="BN84">
            <v>358895.99246759998</v>
          </cell>
          <cell r="BO84">
            <v>924680</v>
          </cell>
          <cell r="BP84">
            <v>303757</v>
          </cell>
          <cell r="BQ84">
            <v>345736.21739999996</v>
          </cell>
          <cell r="BR84">
            <v>363368.76448739995</v>
          </cell>
          <cell r="BS84">
            <v>1020904</v>
          </cell>
          <cell r="BT84">
            <v>335366</v>
          </cell>
          <cell r="BU84">
            <v>381713.58120000002</v>
          </cell>
          <cell r="BV84">
            <v>401180.9738412</v>
          </cell>
          <cell r="BW84">
            <v>828649</v>
          </cell>
          <cell r="BX84">
            <v>272211</v>
          </cell>
          <cell r="BY84">
            <v>309830.56020000001</v>
          </cell>
          <cell r="BZ84">
            <v>325631.91877019999</v>
          </cell>
          <cell r="CA84">
            <v>1107365</v>
          </cell>
          <cell r="CB84">
            <v>363769</v>
          </cell>
          <cell r="CC84">
            <v>414041.87579999998</v>
          </cell>
          <cell r="CD84">
            <v>435158.01146579999</v>
          </cell>
          <cell r="CE84">
            <v>871607</v>
          </cell>
          <cell r="CF84">
            <v>286322</v>
          </cell>
          <cell r="CG84">
            <v>325891.70039999997</v>
          </cell>
          <cell r="CH84">
            <v>342512.17712039995</v>
          </cell>
          <cell r="CI84">
            <v>957961</v>
          </cell>
          <cell r="CJ84">
            <v>314690</v>
          </cell>
          <cell r="CK84">
            <v>358180.158</v>
          </cell>
          <cell r="CL84">
            <v>376447.346058</v>
          </cell>
          <cell r="CM84">
            <v>1090311</v>
          </cell>
          <cell r="CN84">
            <v>358167</v>
          </cell>
        </row>
        <row r="85">
          <cell r="B85" t="str">
            <v>CAMPANA FRENO TRASERA</v>
          </cell>
          <cell r="C85">
            <v>420364</v>
          </cell>
          <cell r="D85">
            <v>138089</v>
          </cell>
          <cell r="E85">
            <v>157172.89980000001</v>
          </cell>
          <cell r="F85">
            <v>165188.71768980002</v>
          </cell>
          <cell r="G85">
            <v>421987</v>
          </cell>
          <cell r="H85">
            <v>138622</v>
          </cell>
          <cell r="I85">
            <v>157779.56039999999</v>
          </cell>
          <cell r="J85">
            <v>165826.3179804</v>
          </cell>
          <cell r="K85">
            <v>400604</v>
          </cell>
          <cell r="L85">
            <v>131598</v>
          </cell>
          <cell r="M85">
            <v>149784.84359999999</v>
          </cell>
          <cell r="N85">
            <v>157423.8706236</v>
          </cell>
          <cell r="O85">
            <v>431038</v>
          </cell>
          <cell r="P85">
            <v>141595</v>
          </cell>
          <cell r="Q85">
            <v>161163.429</v>
          </cell>
          <cell r="R85">
            <v>169382.76387900001</v>
          </cell>
          <cell r="S85">
            <v>457155</v>
          </cell>
          <cell r="T85">
            <v>150175</v>
          </cell>
          <cell r="U85">
            <v>170929.185</v>
          </cell>
          <cell r="V85">
            <v>179646.573435</v>
          </cell>
          <cell r="W85">
            <v>487663</v>
          </cell>
          <cell r="X85">
            <v>160197</v>
          </cell>
          <cell r="Y85">
            <v>182336.2254</v>
          </cell>
          <cell r="Z85">
            <v>191635.37289539998</v>
          </cell>
          <cell r="AA85">
            <v>474655</v>
          </cell>
          <cell r="AB85">
            <v>155924</v>
          </cell>
          <cell r="AC85">
            <v>177472.69680000001</v>
          </cell>
          <cell r="AD85">
            <v>186523.80433680001</v>
          </cell>
          <cell r="AE85">
            <v>442938</v>
          </cell>
          <cell r="AF85">
            <v>145505</v>
          </cell>
          <cell r="AG85">
            <v>165613.791</v>
          </cell>
          <cell r="AH85">
            <v>174060.09434099999</v>
          </cell>
          <cell r="AI85">
            <v>445987</v>
          </cell>
          <cell r="AJ85">
            <v>146506</v>
          </cell>
          <cell r="AK85">
            <v>166753.1292</v>
          </cell>
          <cell r="AL85">
            <v>175257.53878919999</v>
          </cell>
          <cell r="AM85">
            <v>434660</v>
          </cell>
          <cell r="AN85">
            <v>142785</v>
          </cell>
          <cell r="AO85">
            <v>162517.88699999999</v>
          </cell>
          <cell r="AP85">
            <v>170806.299237</v>
          </cell>
          <cell r="AQ85">
            <v>455277</v>
          </cell>
          <cell r="AR85">
            <v>149558</v>
          </cell>
          <cell r="AS85">
            <v>170226.91560000001</v>
          </cell>
          <cell r="AT85">
            <v>178908.48829559999</v>
          </cell>
          <cell r="AU85">
            <v>444463</v>
          </cell>
          <cell r="AV85">
            <v>146006</v>
          </cell>
          <cell r="AW85">
            <v>166184.02919999999</v>
          </cell>
          <cell r="AX85">
            <v>174659.4146892</v>
          </cell>
          <cell r="AY85">
            <v>464984</v>
          </cell>
          <cell r="AZ85">
            <v>152747</v>
          </cell>
          <cell r="BA85">
            <v>173856.6354</v>
          </cell>
          <cell r="BB85">
            <v>182723.3238054</v>
          </cell>
          <cell r="BC85">
            <v>531527</v>
          </cell>
          <cell r="BD85">
            <v>174606</v>
          </cell>
          <cell r="BE85">
            <v>198736.54920000001</v>
          </cell>
          <cell r="BF85">
            <v>208872.1132092</v>
          </cell>
          <cell r="BG85">
            <v>479967</v>
          </cell>
          <cell r="BH85">
            <v>157669</v>
          </cell>
          <cell r="BI85">
            <v>179458.85579999999</v>
          </cell>
          <cell r="BJ85">
            <v>188611.2574458</v>
          </cell>
          <cell r="BK85">
            <v>502196</v>
          </cell>
          <cell r="BL85">
            <v>164971</v>
          </cell>
          <cell r="BM85">
            <v>187769.99220000001</v>
          </cell>
          <cell r="BN85">
            <v>197346.2618022</v>
          </cell>
          <cell r="BO85">
            <v>523563</v>
          </cell>
          <cell r="BP85">
            <v>171990</v>
          </cell>
          <cell r="BQ85">
            <v>195759.01799999998</v>
          </cell>
          <cell r="BR85">
            <v>205742.72791799999</v>
          </cell>
          <cell r="BS85">
            <v>587238</v>
          </cell>
          <cell r="BT85">
            <v>192907</v>
          </cell>
          <cell r="BU85">
            <v>219566.74739999999</v>
          </cell>
          <cell r="BV85">
            <v>230764.65151739999</v>
          </cell>
          <cell r="BW85">
            <v>465685</v>
          </cell>
          <cell r="BX85">
            <v>152977</v>
          </cell>
          <cell r="BY85">
            <v>174118.42139999999</v>
          </cell>
          <cell r="BZ85">
            <v>182998.4608914</v>
          </cell>
          <cell r="CA85">
            <v>563083</v>
          </cell>
          <cell r="CB85">
            <v>184972</v>
          </cell>
          <cell r="CC85">
            <v>210535.13039999999</v>
          </cell>
          <cell r="CD85">
            <v>221272.4220504</v>
          </cell>
          <cell r="CE85">
            <v>497819</v>
          </cell>
          <cell r="CF85">
            <v>163533</v>
          </cell>
          <cell r="CG85">
            <v>186133.26060000001</v>
          </cell>
          <cell r="CH85">
            <v>195626.05689060001</v>
          </cell>
          <cell r="CI85">
            <v>550474</v>
          </cell>
          <cell r="CJ85">
            <v>180830</v>
          </cell>
          <cell r="CK85">
            <v>205820.70600000001</v>
          </cell>
          <cell r="CL85">
            <v>216317.56200599999</v>
          </cell>
          <cell r="CM85">
            <v>578547</v>
          </cell>
          <cell r="CN85">
            <v>190052</v>
          </cell>
        </row>
        <row r="86">
          <cell r="B86" t="str">
            <v>CARCASA TERMOSTATO</v>
          </cell>
          <cell r="C86">
            <v>490988</v>
          </cell>
          <cell r="D86">
            <v>161289</v>
          </cell>
          <cell r="E86">
            <v>183579.1398</v>
          </cell>
          <cell r="F86">
            <v>192941.6759298</v>
          </cell>
          <cell r="G86">
            <v>462126</v>
          </cell>
          <cell r="H86">
            <v>151808</v>
          </cell>
          <cell r="I86">
            <v>172787.86559999999</v>
          </cell>
          <cell r="J86">
            <v>181600.0467456</v>
          </cell>
          <cell r="K86">
            <v>629289</v>
          </cell>
          <cell r="L86">
            <v>206721</v>
          </cell>
          <cell r="M86">
            <v>235289.84220000001</v>
          </cell>
          <cell r="N86">
            <v>247289.62415220001</v>
          </cell>
          <cell r="O86">
            <v>694873</v>
          </cell>
          <cell r="P86">
            <v>228265</v>
          </cell>
          <cell r="Q86">
            <v>259811.223</v>
          </cell>
          <cell r="R86">
            <v>273061.59537300002</v>
          </cell>
          <cell r="S86">
            <v>658161</v>
          </cell>
          <cell r="T86">
            <v>216205</v>
          </cell>
          <cell r="U86">
            <v>246084.53099999999</v>
          </cell>
          <cell r="V86">
            <v>258634.84208099998</v>
          </cell>
          <cell r="W86">
            <v>739900</v>
          </cell>
          <cell r="X86">
            <v>243057</v>
          </cell>
          <cell r="Y86">
            <v>276647.47739999997</v>
          </cell>
          <cell r="Z86">
            <v>290756.49874739995</v>
          </cell>
          <cell r="AA86">
            <v>722412</v>
          </cell>
          <cell r="AB86">
            <v>237312</v>
          </cell>
          <cell r="AC86">
            <v>270108.5184</v>
          </cell>
          <cell r="AD86">
            <v>283884.05283840001</v>
          </cell>
          <cell r="AE86">
            <v>698730</v>
          </cell>
          <cell r="AF86">
            <v>229532</v>
          </cell>
          <cell r="AG86">
            <v>261253.3224</v>
          </cell>
          <cell r="AH86">
            <v>274577.24184239999</v>
          </cell>
          <cell r="AI86">
            <v>700597</v>
          </cell>
          <cell r="AJ86">
            <v>230146</v>
          </cell>
          <cell r="AK86">
            <v>261952.17720000001</v>
          </cell>
          <cell r="AL86">
            <v>275311.73823720001</v>
          </cell>
          <cell r="AM86">
            <v>662456</v>
          </cell>
          <cell r="AN86">
            <v>217616</v>
          </cell>
          <cell r="AO86">
            <v>247690.5312</v>
          </cell>
          <cell r="AP86">
            <v>260322.7482912</v>
          </cell>
          <cell r="AQ86">
            <v>690765</v>
          </cell>
          <cell r="AR86">
            <v>226916</v>
          </cell>
          <cell r="AS86">
            <v>258275.79120000001</v>
          </cell>
          <cell r="AT86">
            <v>271447.85655120004</v>
          </cell>
          <cell r="AU86">
            <v>707815</v>
          </cell>
          <cell r="AV86">
            <v>232517</v>
          </cell>
          <cell r="AW86">
            <v>264650.84940000001</v>
          </cell>
          <cell r="AX86">
            <v>278148.04271940002</v>
          </cell>
          <cell r="AY86">
            <v>645778</v>
          </cell>
          <cell r="AZ86">
            <v>212138</v>
          </cell>
          <cell r="BA86">
            <v>241455.47159999999</v>
          </cell>
          <cell r="BB86">
            <v>253769.7006516</v>
          </cell>
          <cell r="BC86">
            <v>735503</v>
          </cell>
          <cell r="BD86">
            <v>241612</v>
          </cell>
          <cell r="BE86">
            <v>275002.77840000001</v>
          </cell>
          <cell r="BF86">
            <v>289027.92009840003</v>
          </cell>
          <cell r="BG86">
            <v>735951</v>
          </cell>
          <cell r="BH86">
            <v>241759</v>
          </cell>
          <cell r="BI86">
            <v>275170.09379999997</v>
          </cell>
          <cell r="BJ86">
            <v>289203.76858379995</v>
          </cell>
          <cell r="BK86">
            <v>782174</v>
          </cell>
          <cell r="BL86">
            <v>256944</v>
          </cell>
          <cell r="BM86">
            <v>292453.66080000001</v>
          </cell>
          <cell r="BN86">
            <v>307368.79750079999</v>
          </cell>
          <cell r="BO86">
            <v>887148</v>
          </cell>
          <cell r="BP86">
            <v>291428</v>
          </cell>
          <cell r="BQ86">
            <v>331703.34960000002</v>
          </cell>
          <cell r="BR86">
            <v>348620.22042960004</v>
          </cell>
          <cell r="BS86">
            <v>872332</v>
          </cell>
          <cell r="BT86">
            <v>286561</v>
          </cell>
          <cell r="BU86">
            <v>326163.73019999999</v>
          </cell>
          <cell r="BV86">
            <v>342798.08044019999</v>
          </cell>
          <cell r="BW86">
            <v>653698</v>
          </cell>
          <cell r="BX86">
            <v>214739</v>
          </cell>
          <cell r="BY86">
            <v>244415.92979999998</v>
          </cell>
          <cell r="BZ86">
            <v>256881.14221979998</v>
          </cell>
          <cell r="CA86">
            <v>854596</v>
          </cell>
          <cell r="CB86">
            <v>280734</v>
          </cell>
          <cell r="CC86">
            <v>319531.4388</v>
          </cell>
          <cell r="CD86">
            <v>335827.54217879998</v>
          </cell>
          <cell r="CE86">
            <v>706425</v>
          </cell>
          <cell r="CF86">
            <v>232060</v>
          </cell>
          <cell r="CG86">
            <v>264130.69199999998</v>
          </cell>
          <cell r="CH86">
            <v>277601.35729199997</v>
          </cell>
          <cell r="CI86">
            <v>724965</v>
          </cell>
          <cell r="CJ86">
            <v>238151</v>
          </cell>
          <cell r="CK86">
            <v>271063.4682</v>
          </cell>
          <cell r="CL86">
            <v>284887.70507820003</v>
          </cell>
          <cell r="CM86">
            <v>870249</v>
          </cell>
          <cell r="CN86">
            <v>285876</v>
          </cell>
        </row>
        <row r="87">
          <cell r="B87" t="str">
            <v>CARTER ACEITE MOTOR</v>
          </cell>
          <cell r="C87">
            <v>2216819</v>
          </cell>
          <cell r="D87">
            <v>728225</v>
          </cell>
          <cell r="E87">
            <v>828865.69499999995</v>
          </cell>
          <cell r="F87">
            <v>871137.84544499998</v>
          </cell>
          <cell r="G87">
            <v>2213386</v>
          </cell>
          <cell r="H87">
            <v>727097</v>
          </cell>
          <cell r="I87">
            <v>827581.80539999995</v>
          </cell>
          <cell r="J87">
            <v>869788.47747539997</v>
          </cell>
          <cell r="K87">
            <v>2465520</v>
          </cell>
          <cell r="L87">
            <v>809923</v>
          </cell>
          <cell r="M87">
            <v>921854.35860000004</v>
          </cell>
          <cell r="N87">
            <v>968868.93088860007</v>
          </cell>
          <cell r="O87">
            <v>2685028</v>
          </cell>
          <cell r="P87">
            <v>882031</v>
          </cell>
          <cell r="Q87">
            <v>1003927.6842</v>
          </cell>
          <cell r="R87">
            <v>1055127.9960942001</v>
          </cell>
          <cell r="S87">
            <v>2405361</v>
          </cell>
          <cell r="T87">
            <v>790161</v>
          </cell>
          <cell r="U87">
            <v>899361.25020000001</v>
          </cell>
          <cell r="V87">
            <v>945228.67396020005</v>
          </cell>
          <cell r="W87">
            <v>2465079</v>
          </cell>
          <cell r="X87">
            <v>809778</v>
          </cell>
          <cell r="Y87">
            <v>921689.31960000005</v>
          </cell>
          <cell r="Z87">
            <v>968695.47489960003</v>
          </cell>
          <cell r="AA87">
            <v>2456722</v>
          </cell>
          <cell r="AB87">
            <v>807033</v>
          </cell>
          <cell r="AC87">
            <v>918564.96059999999</v>
          </cell>
          <cell r="AD87">
            <v>965411.7735906</v>
          </cell>
          <cell r="AE87">
            <v>2795070</v>
          </cell>
          <cell r="AF87">
            <v>918180</v>
          </cell>
          <cell r="AG87">
            <v>1045072.476</v>
          </cell>
          <cell r="AH87">
            <v>1098371.172276</v>
          </cell>
          <cell r="AI87">
            <v>2744580</v>
          </cell>
          <cell r="AJ87">
            <v>901594</v>
          </cell>
          <cell r="AK87">
            <v>1026194.2908</v>
          </cell>
          <cell r="AL87">
            <v>1078530.1996307999</v>
          </cell>
          <cell r="AM87">
            <v>2297510</v>
          </cell>
          <cell r="AN87">
            <v>754732</v>
          </cell>
          <cell r="AO87">
            <v>859035.96239999996</v>
          </cell>
          <cell r="AP87">
            <v>902846.79648239992</v>
          </cell>
          <cell r="AQ87">
            <v>2628317</v>
          </cell>
          <cell r="AR87">
            <v>863402</v>
          </cell>
          <cell r="AS87">
            <v>982724.15639999998</v>
          </cell>
          <cell r="AT87">
            <v>1032843.0883763999</v>
          </cell>
          <cell r="AU87">
            <v>2735275</v>
          </cell>
          <cell r="AV87">
            <v>898537</v>
          </cell>
          <cell r="AW87">
            <v>1022714.8134</v>
          </cell>
          <cell r="AX87">
            <v>1074873.2688833999</v>
          </cell>
          <cell r="AY87">
            <v>2519329</v>
          </cell>
          <cell r="AZ87">
            <v>827599</v>
          </cell>
          <cell r="BA87">
            <v>941973.18180000002</v>
          </cell>
          <cell r="BB87">
            <v>990013.81407179998</v>
          </cell>
          <cell r="BC87">
            <v>2616746</v>
          </cell>
          <cell r="BD87">
            <v>859601</v>
          </cell>
          <cell r="BE87">
            <v>978397.85820000002</v>
          </cell>
          <cell r="BF87">
            <v>1028296.1489682</v>
          </cell>
          <cell r="BG87">
            <v>2501852</v>
          </cell>
          <cell r="BH87">
            <v>821858</v>
          </cell>
          <cell r="BI87">
            <v>935438.77560000005</v>
          </cell>
          <cell r="BJ87">
            <v>983146.15315560007</v>
          </cell>
          <cell r="BK87">
            <v>2577639</v>
          </cell>
          <cell r="BL87">
            <v>846754</v>
          </cell>
          <cell r="BM87">
            <v>963775.40280000004</v>
          </cell>
          <cell r="BN87">
            <v>1012927.9483428</v>
          </cell>
          <cell r="BO87">
            <v>2943917</v>
          </cell>
          <cell r="BP87">
            <v>967076</v>
          </cell>
          <cell r="BQ87">
            <v>1100725.9032000001</v>
          </cell>
          <cell r="BR87">
            <v>1156862.9242632</v>
          </cell>
          <cell r="BS87">
            <v>2948021</v>
          </cell>
          <cell r="BT87">
            <v>968424</v>
          </cell>
          <cell r="BU87">
            <v>1102260.1968</v>
          </cell>
          <cell r="BV87">
            <v>1158475.4668368001</v>
          </cell>
          <cell r="BW87">
            <v>2397035</v>
          </cell>
          <cell r="BX87">
            <v>787425</v>
          </cell>
          <cell r="BY87">
            <v>896247.13500000001</v>
          </cell>
          <cell r="BZ87">
            <v>941955.738885</v>
          </cell>
          <cell r="CA87">
            <v>3104469</v>
          </cell>
          <cell r="CB87">
            <v>1019818</v>
          </cell>
          <cell r="CC87">
            <v>1160756.8476</v>
          </cell>
          <cell r="CD87">
            <v>1219955.4468276</v>
          </cell>
          <cell r="CE87">
            <v>2744670</v>
          </cell>
          <cell r="CF87">
            <v>901624</v>
          </cell>
          <cell r="CG87">
            <v>1026228.4368</v>
          </cell>
          <cell r="CH87">
            <v>1078566.0870767999</v>
          </cell>
          <cell r="CI87">
            <v>2527504</v>
          </cell>
          <cell r="CJ87">
            <v>830285</v>
          </cell>
          <cell r="CK87">
            <v>945030.38699999999</v>
          </cell>
          <cell r="CL87">
            <v>993226.93673700001</v>
          </cell>
          <cell r="CM87">
            <v>3085776</v>
          </cell>
          <cell r="CN87">
            <v>1013677</v>
          </cell>
        </row>
        <row r="88">
          <cell r="B88" t="str">
            <v>CARTRIDGE TURBOCARGADOR MOTOR (MOTOR DIESEL)</v>
          </cell>
          <cell r="C88" t="str">
            <v>N/A</v>
          </cell>
          <cell r="D88" t="str">
            <v>N/A</v>
          </cell>
          <cell r="E88" t="e">
            <v>#VALUE!</v>
          </cell>
          <cell r="F88" t="e">
            <v>#VALUE!</v>
          </cell>
          <cell r="G88" t="str">
            <v>N/A</v>
          </cell>
          <cell r="H88" t="str">
            <v>N/A</v>
          </cell>
          <cell r="I88" t="e">
            <v>#VALUE!</v>
          </cell>
          <cell r="J88" t="e">
            <v>#VALUE!</v>
          </cell>
          <cell r="K88" t="str">
            <v>N/A</v>
          </cell>
          <cell r="L88" t="str">
            <v>N/A</v>
          </cell>
          <cell r="M88" t="e">
            <v>#VALUE!</v>
          </cell>
          <cell r="N88" t="e">
            <v>#VALUE!</v>
          </cell>
          <cell r="O88" t="str">
            <v>N/A</v>
          </cell>
          <cell r="P88" t="str">
            <v>N/A</v>
          </cell>
          <cell r="Q88" t="e">
            <v>#VALUE!</v>
          </cell>
          <cell r="R88" t="e">
            <v>#VALUE!</v>
          </cell>
          <cell r="S88" t="str">
            <v>N/A</v>
          </cell>
          <cell r="T88" t="str">
            <v>N/A</v>
          </cell>
          <cell r="U88" t="e">
            <v>#VALUE!</v>
          </cell>
          <cell r="V88" t="e">
            <v>#VALUE!</v>
          </cell>
          <cell r="W88">
            <v>5492738</v>
          </cell>
          <cell r="X88">
            <v>1804364</v>
          </cell>
          <cell r="Y88">
            <v>2053727.1047999999</v>
          </cell>
          <cell r="Z88">
            <v>2158467.1871447996</v>
          </cell>
          <cell r="AA88">
            <v>5839897</v>
          </cell>
          <cell r="AB88">
            <v>1918406</v>
          </cell>
          <cell r="AC88">
            <v>2183529.7091999999</v>
          </cell>
          <cell r="AD88">
            <v>2294889.7243691999</v>
          </cell>
          <cell r="AE88" t="str">
            <v>N/A</v>
          </cell>
          <cell r="AF88" t="str">
            <v>N/A</v>
          </cell>
          <cell r="AG88" t="e">
            <v>#VALUE!</v>
          </cell>
          <cell r="AH88" t="e">
            <v>#VALUE!</v>
          </cell>
          <cell r="AI88" t="str">
            <v>N/A</v>
          </cell>
          <cell r="AJ88" t="str">
            <v>N/A</v>
          </cell>
          <cell r="AK88" t="e">
            <v>#VALUE!</v>
          </cell>
          <cell r="AL88" t="e">
            <v>#VALUE!</v>
          </cell>
          <cell r="AM88" t="str">
            <v>N/A</v>
          </cell>
          <cell r="AN88" t="str">
            <v>N/A</v>
          </cell>
          <cell r="AO88" t="e">
            <v>#VALUE!</v>
          </cell>
          <cell r="AP88" t="e">
            <v>#VALUE!</v>
          </cell>
          <cell r="AQ88" t="str">
            <v>N/A</v>
          </cell>
          <cell r="AR88" t="str">
            <v>N/A</v>
          </cell>
          <cell r="AS88" t="e">
            <v>#VALUE!</v>
          </cell>
          <cell r="AT88" t="e">
            <v>#VALUE!</v>
          </cell>
          <cell r="AU88" t="str">
            <v>N/A</v>
          </cell>
          <cell r="AV88" t="str">
            <v>N/A</v>
          </cell>
          <cell r="AW88" t="e">
            <v>#VALUE!</v>
          </cell>
          <cell r="AX88" t="e">
            <v>#VALUE!</v>
          </cell>
          <cell r="AY88">
            <v>5738624</v>
          </cell>
          <cell r="AZ88">
            <v>1885137</v>
          </cell>
          <cell r="BA88">
            <v>2145662.9334</v>
          </cell>
          <cell r="BB88">
            <v>2255091.7430034</v>
          </cell>
          <cell r="BC88">
            <v>6142567</v>
          </cell>
          <cell r="BD88">
            <v>2017833</v>
          </cell>
          <cell r="BE88">
            <v>2296697.5205999999</v>
          </cell>
          <cell r="BF88">
            <v>2413829.0941506</v>
          </cell>
          <cell r="BG88">
            <v>5789021</v>
          </cell>
          <cell r="BH88">
            <v>1901693</v>
          </cell>
          <cell r="BI88">
            <v>2164506.9726</v>
          </cell>
          <cell r="BJ88">
            <v>2274896.8282026001</v>
          </cell>
          <cell r="BK88" t="str">
            <v>N/A</v>
          </cell>
          <cell r="BL88" t="str">
            <v>N/A</v>
          </cell>
          <cell r="BM88" t="e">
            <v>#VALUE!</v>
          </cell>
          <cell r="BN88" t="e">
            <v>#VALUE!</v>
          </cell>
          <cell r="BO88">
            <v>5778242</v>
          </cell>
          <cell r="BP88">
            <v>1898152</v>
          </cell>
          <cell r="BQ88">
            <v>2160476.6063999999</v>
          </cell>
          <cell r="BR88">
            <v>2270660.9133263999</v>
          </cell>
          <cell r="BS88">
            <v>7095208</v>
          </cell>
          <cell r="BT88">
            <v>2330775</v>
          </cell>
          <cell r="BU88">
            <v>2652888.105</v>
          </cell>
          <cell r="BV88">
            <v>2788185.3983550002</v>
          </cell>
          <cell r="BW88" t="str">
            <v>N/A</v>
          </cell>
          <cell r="BX88" t="str">
            <v>N/A</v>
          </cell>
          <cell r="BY88" t="e">
            <v>#VALUE!</v>
          </cell>
          <cell r="BZ88" t="e">
            <v>#VALUE!</v>
          </cell>
          <cell r="CA88">
            <v>6593545</v>
          </cell>
          <cell r="CB88">
            <v>2165979</v>
          </cell>
          <cell r="CC88">
            <v>2465317.2977999998</v>
          </cell>
          <cell r="CD88">
            <v>2591048.4799877997</v>
          </cell>
          <cell r="CE88">
            <v>6659704</v>
          </cell>
          <cell r="CF88">
            <v>2187712</v>
          </cell>
          <cell r="CG88">
            <v>2490053.7983999997</v>
          </cell>
          <cell r="CH88">
            <v>2617046.5421183999</v>
          </cell>
          <cell r="CI88">
            <v>5912121</v>
          </cell>
          <cell r="CJ88">
            <v>1942131</v>
          </cell>
          <cell r="CK88">
            <v>2210533.5041999999</v>
          </cell>
          <cell r="CL88">
            <v>2323270.7129142</v>
          </cell>
          <cell r="CM88">
            <v>6624567</v>
          </cell>
          <cell r="CN88">
            <v>2176170</v>
          </cell>
        </row>
        <row r="89">
          <cell r="B89" t="str">
            <v>CHAPA PUERTA EXTERNA</v>
          </cell>
          <cell r="C89">
            <v>810285</v>
          </cell>
          <cell r="D89">
            <v>266178</v>
          </cell>
          <cell r="E89">
            <v>302963.79960000003</v>
          </cell>
          <cell r="F89">
            <v>318414.95337960002</v>
          </cell>
          <cell r="G89">
            <v>794972</v>
          </cell>
          <cell r="H89">
            <v>261148</v>
          </cell>
          <cell r="I89">
            <v>297238.65360000002</v>
          </cell>
          <cell r="J89">
            <v>312397.82493360003</v>
          </cell>
          <cell r="K89">
            <v>1129190</v>
          </cell>
          <cell r="L89">
            <v>370938</v>
          </cell>
          <cell r="M89">
            <v>422201.63159999996</v>
          </cell>
          <cell r="N89">
            <v>443733.91481159994</v>
          </cell>
          <cell r="O89">
            <v>1317938</v>
          </cell>
          <cell r="P89">
            <v>432942</v>
          </cell>
          <cell r="Q89">
            <v>492774.58439999999</v>
          </cell>
          <cell r="R89">
            <v>517906.08820439997</v>
          </cell>
          <cell r="S89">
            <v>1060558</v>
          </cell>
          <cell r="T89">
            <v>348393</v>
          </cell>
          <cell r="U89">
            <v>396540.91259999998</v>
          </cell>
          <cell r="V89">
            <v>416764.49914259999</v>
          </cell>
          <cell r="W89">
            <v>1262420</v>
          </cell>
          <cell r="X89">
            <v>414704</v>
          </cell>
          <cell r="Y89">
            <v>472016.09279999998</v>
          </cell>
          <cell r="Z89">
            <v>496088.91353279998</v>
          </cell>
          <cell r="AA89">
            <v>1360969</v>
          </cell>
          <cell r="AB89">
            <v>447078</v>
          </cell>
          <cell r="AC89">
            <v>508864.17959999997</v>
          </cell>
          <cell r="AD89">
            <v>534816.25275959994</v>
          </cell>
          <cell r="AE89">
            <v>1226738</v>
          </cell>
          <cell r="AF89">
            <v>402983</v>
          </cell>
          <cell r="AG89">
            <v>458675.25060000003</v>
          </cell>
          <cell r="AH89">
            <v>482067.68838060001</v>
          </cell>
          <cell r="AI89">
            <v>1249519</v>
          </cell>
          <cell r="AJ89">
            <v>410466</v>
          </cell>
          <cell r="AK89">
            <v>467192.40119999996</v>
          </cell>
          <cell r="AL89">
            <v>491019.21366119996</v>
          </cell>
          <cell r="AM89">
            <v>1064283</v>
          </cell>
          <cell r="AN89">
            <v>349616</v>
          </cell>
          <cell r="AO89">
            <v>397932.93119999999</v>
          </cell>
          <cell r="AP89">
            <v>418227.51069119998</v>
          </cell>
          <cell r="AQ89">
            <v>1091571</v>
          </cell>
          <cell r="AR89">
            <v>358581</v>
          </cell>
          <cell r="AS89">
            <v>408136.89419999998</v>
          </cell>
          <cell r="AT89">
            <v>428951.87580419995</v>
          </cell>
          <cell r="AU89">
            <v>1309754</v>
          </cell>
          <cell r="AV89">
            <v>430254</v>
          </cell>
          <cell r="AW89">
            <v>489715.10279999999</v>
          </cell>
          <cell r="AX89">
            <v>514690.57304280001</v>
          </cell>
          <cell r="AY89">
            <v>1223580</v>
          </cell>
          <cell r="AZ89">
            <v>401946</v>
          </cell>
          <cell r="BA89">
            <v>457494.93719999999</v>
          </cell>
          <cell r="BB89">
            <v>480827.17899719998</v>
          </cell>
          <cell r="BC89">
            <v>1236647</v>
          </cell>
          <cell r="BD89">
            <v>406238</v>
          </cell>
          <cell r="BE89">
            <v>462380.09159999999</v>
          </cell>
          <cell r="BF89">
            <v>485961.4762716</v>
          </cell>
          <cell r="BG89">
            <v>1162714</v>
          </cell>
          <cell r="BH89">
            <v>381951</v>
          </cell>
          <cell r="BI89">
            <v>434736.62819999998</v>
          </cell>
          <cell r="BJ89">
            <v>456908.19623819995</v>
          </cell>
          <cell r="BK89">
            <v>1197220</v>
          </cell>
          <cell r="BL89">
            <v>393286</v>
          </cell>
          <cell r="BM89">
            <v>447638.12520000001</v>
          </cell>
          <cell r="BN89">
            <v>470467.66958520003</v>
          </cell>
          <cell r="BO89">
            <v>1233119</v>
          </cell>
          <cell r="BP89">
            <v>405079</v>
          </cell>
          <cell r="BQ89">
            <v>461060.9178</v>
          </cell>
          <cell r="BR89">
            <v>484575.02460780001</v>
          </cell>
          <cell r="BS89">
            <v>1363774</v>
          </cell>
          <cell r="BT89">
            <v>447999</v>
          </cell>
          <cell r="BU89">
            <v>509912.46179999999</v>
          </cell>
          <cell r="BV89">
            <v>535917.99735179998</v>
          </cell>
          <cell r="BW89">
            <v>1177465</v>
          </cell>
          <cell r="BX89">
            <v>386797</v>
          </cell>
          <cell r="BY89">
            <v>440252.34539999999</v>
          </cell>
          <cell r="BZ89">
            <v>462705.21501539997</v>
          </cell>
          <cell r="CA89">
            <v>1256186</v>
          </cell>
          <cell r="CB89">
            <v>412657</v>
          </cell>
          <cell r="CC89">
            <v>469686.1974</v>
          </cell>
          <cell r="CD89">
            <v>493640.19346739998</v>
          </cell>
          <cell r="CE89">
            <v>1376787</v>
          </cell>
          <cell r="CF89">
            <v>452274</v>
          </cell>
          <cell r="CG89">
            <v>514778.26679999998</v>
          </cell>
          <cell r="CH89">
            <v>541031.95840679994</v>
          </cell>
          <cell r="CI89">
            <v>1232426</v>
          </cell>
          <cell r="CJ89">
            <v>404851</v>
          </cell>
          <cell r="CK89">
            <v>460801.40820000001</v>
          </cell>
          <cell r="CL89">
            <v>484302.28001819999</v>
          </cell>
          <cell r="CM89">
            <v>1253962</v>
          </cell>
          <cell r="CN89">
            <v>411926</v>
          </cell>
        </row>
        <row r="90">
          <cell r="B90" t="str">
            <v>CIGÜEÑAL MOTOR</v>
          </cell>
          <cell r="C90">
            <v>9602384</v>
          </cell>
          <cell r="D90">
            <v>3154383</v>
          </cell>
          <cell r="E90">
            <v>3590318.7305999999</v>
          </cell>
          <cell r="F90">
            <v>3773424.9858605997</v>
          </cell>
          <cell r="G90">
            <v>9718168</v>
          </cell>
          <cell r="H90">
            <v>3192418</v>
          </cell>
          <cell r="I90">
            <v>3633610.1675999998</v>
          </cell>
          <cell r="J90">
            <v>3818924.2861475996</v>
          </cell>
          <cell r="K90">
            <v>10843764</v>
          </cell>
          <cell r="L90">
            <v>3562176</v>
          </cell>
          <cell r="M90">
            <v>4054468.7231999999</v>
          </cell>
          <cell r="N90">
            <v>4261246.6280832002</v>
          </cell>
          <cell r="O90">
            <v>12106116</v>
          </cell>
          <cell r="P90">
            <v>3976859</v>
          </cell>
          <cell r="Q90">
            <v>4526460.9138000002</v>
          </cell>
          <cell r="R90">
            <v>4757310.4204038</v>
          </cell>
          <cell r="S90">
            <v>11329561</v>
          </cell>
          <cell r="T90">
            <v>3721760</v>
          </cell>
          <cell r="U90">
            <v>4236107.2319999998</v>
          </cell>
          <cell r="V90">
            <v>4452148.700832</v>
          </cell>
          <cell r="W90">
            <v>10506631</v>
          </cell>
          <cell r="X90">
            <v>3451428</v>
          </cell>
          <cell r="Y90">
            <v>3928415.3495999998</v>
          </cell>
          <cell r="Z90">
            <v>4128764.5324295997</v>
          </cell>
          <cell r="AA90">
            <v>10877612</v>
          </cell>
          <cell r="AB90">
            <v>3573295</v>
          </cell>
          <cell r="AC90">
            <v>4067124.3689999999</v>
          </cell>
          <cell r="AD90">
            <v>4274547.7118189996</v>
          </cell>
          <cell r="AE90">
            <v>11647167</v>
          </cell>
          <cell r="AF90">
            <v>3826094</v>
          </cell>
          <cell r="AG90">
            <v>4354860.1908</v>
          </cell>
          <cell r="AH90">
            <v>4576958.0605308004</v>
          </cell>
          <cell r="AI90">
            <v>11647167</v>
          </cell>
          <cell r="AJ90">
            <v>3826094</v>
          </cell>
          <cell r="AK90">
            <v>4354860.1908</v>
          </cell>
          <cell r="AL90">
            <v>4576958.0605308004</v>
          </cell>
          <cell r="AM90">
            <v>9772720</v>
          </cell>
          <cell r="AN90">
            <v>3210338</v>
          </cell>
          <cell r="AO90">
            <v>3654006.7116</v>
          </cell>
          <cell r="AP90">
            <v>3840361.0538916001</v>
          </cell>
          <cell r="AQ90">
            <v>10545398</v>
          </cell>
          <cell r="AR90">
            <v>3464163</v>
          </cell>
          <cell r="AS90">
            <v>3942910.3265999998</v>
          </cell>
          <cell r="AT90">
            <v>4143998.7532565999</v>
          </cell>
          <cell r="AU90">
            <v>12106116</v>
          </cell>
          <cell r="AV90">
            <v>3976859</v>
          </cell>
          <cell r="AW90">
            <v>4526460.9138000002</v>
          </cell>
          <cell r="AX90">
            <v>4757310.4204038</v>
          </cell>
          <cell r="AY90">
            <v>11354584</v>
          </cell>
          <cell r="AZ90">
            <v>3729980</v>
          </cell>
          <cell r="BA90">
            <v>4245463.2359999996</v>
          </cell>
          <cell r="BB90">
            <v>4461981.8610359998</v>
          </cell>
          <cell r="BC90">
            <v>12229307</v>
          </cell>
          <cell r="BD90">
            <v>4017327</v>
          </cell>
          <cell r="BE90">
            <v>4572521.5914000003</v>
          </cell>
          <cell r="BF90">
            <v>4805720.1925614001</v>
          </cell>
          <cell r="BG90">
            <v>10369833</v>
          </cell>
          <cell r="BH90">
            <v>3406490</v>
          </cell>
          <cell r="BI90">
            <v>3877266.9180000001</v>
          </cell>
          <cell r="BJ90">
            <v>4075007.530818</v>
          </cell>
          <cell r="BK90">
            <v>10913081</v>
          </cell>
          <cell r="BL90">
            <v>3584947</v>
          </cell>
          <cell r="BM90">
            <v>4080386.6754000001</v>
          </cell>
          <cell r="BN90">
            <v>4288486.3958454002</v>
          </cell>
          <cell r="BO90">
            <v>11240523</v>
          </cell>
          <cell r="BP90">
            <v>3692511</v>
          </cell>
          <cell r="BQ90">
            <v>4202816.0202000001</v>
          </cell>
          <cell r="BR90">
            <v>4417159.6372301998</v>
          </cell>
          <cell r="BS90">
            <v>12973663</v>
          </cell>
          <cell r="BT90">
            <v>4261848</v>
          </cell>
          <cell r="BU90">
            <v>4850835.3936000001</v>
          </cell>
          <cell r="BV90">
            <v>5098227.9986736001</v>
          </cell>
          <cell r="BW90">
            <v>10582375</v>
          </cell>
          <cell r="BX90">
            <v>3476310</v>
          </cell>
          <cell r="BY90">
            <v>3956736.0419999999</v>
          </cell>
          <cell r="BZ90">
            <v>4158529.5801419998</v>
          </cell>
          <cell r="CA90">
            <v>12441776</v>
          </cell>
          <cell r="CB90">
            <v>4087123</v>
          </cell>
          <cell r="CC90">
            <v>4651963.3986</v>
          </cell>
          <cell r="CD90">
            <v>4889213.5319285998</v>
          </cell>
          <cell r="CE90">
            <v>12668788</v>
          </cell>
          <cell r="CF90">
            <v>4161696</v>
          </cell>
          <cell r="CG90">
            <v>4736842.3871999998</v>
          </cell>
          <cell r="CH90">
            <v>4978421.3489472</v>
          </cell>
          <cell r="CI90">
            <v>12207130</v>
          </cell>
          <cell r="CJ90">
            <v>4010042</v>
          </cell>
          <cell r="CK90">
            <v>4564229.8043999998</v>
          </cell>
          <cell r="CL90">
            <v>4797005.5244244002</v>
          </cell>
          <cell r="CM90">
            <v>12356545</v>
          </cell>
          <cell r="CN90">
            <v>4059125</v>
          </cell>
        </row>
        <row r="91">
          <cell r="B91" t="str">
            <v>CILINDROS FRENO TRASERO</v>
          </cell>
          <cell r="C91">
            <v>623174</v>
          </cell>
          <cell r="D91">
            <v>204712</v>
          </cell>
          <cell r="E91">
            <v>233003.19839999999</v>
          </cell>
          <cell r="F91">
            <v>244886.36151839999</v>
          </cell>
          <cell r="G91">
            <v>642518</v>
          </cell>
          <cell r="H91">
            <v>211067</v>
          </cell>
          <cell r="I91">
            <v>240236.45939999999</v>
          </cell>
          <cell r="J91">
            <v>252488.51882939998</v>
          </cell>
          <cell r="K91">
            <v>617974</v>
          </cell>
          <cell r="L91">
            <v>203004</v>
          </cell>
          <cell r="M91">
            <v>231059.15279999998</v>
          </cell>
          <cell r="N91">
            <v>242843.16959279997</v>
          </cell>
          <cell r="O91">
            <v>718054</v>
          </cell>
          <cell r="P91">
            <v>235880</v>
          </cell>
          <cell r="Q91">
            <v>268478.61599999998</v>
          </cell>
          <cell r="R91">
            <v>282171.02541599999</v>
          </cell>
          <cell r="S91">
            <v>751830</v>
          </cell>
          <cell r="T91">
            <v>246976</v>
          </cell>
          <cell r="U91">
            <v>281108.08319999999</v>
          </cell>
          <cell r="V91">
            <v>295444.59544319997</v>
          </cell>
          <cell r="W91">
            <v>686016</v>
          </cell>
          <cell r="X91">
            <v>225356</v>
          </cell>
          <cell r="Y91">
            <v>256500.1992</v>
          </cell>
          <cell r="Z91">
            <v>269581.70935919997</v>
          </cell>
          <cell r="AA91">
            <v>692571</v>
          </cell>
          <cell r="AB91">
            <v>227509</v>
          </cell>
          <cell r="AC91">
            <v>258950.7438</v>
          </cell>
          <cell r="AD91">
            <v>272157.23173379997</v>
          </cell>
          <cell r="AE91">
            <v>718054</v>
          </cell>
          <cell r="AF91">
            <v>235880</v>
          </cell>
          <cell r="AG91">
            <v>268478.61599999998</v>
          </cell>
          <cell r="AH91">
            <v>282171.02541599999</v>
          </cell>
          <cell r="AI91">
            <v>718054</v>
          </cell>
          <cell r="AJ91">
            <v>235880</v>
          </cell>
          <cell r="AK91">
            <v>268478.61599999998</v>
          </cell>
          <cell r="AL91">
            <v>282171.02541599999</v>
          </cell>
          <cell r="AM91">
            <v>622137</v>
          </cell>
          <cell r="AN91">
            <v>204372</v>
          </cell>
          <cell r="AO91">
            <v>232616.21039999998</v>
          </cell>
          <cell r="AP91">
            <v>244479.63713039999</v>
          </cell>
          <cell r="AQ91">
            <v>665958</v>
          </cell>
          <cell r="AR91">
            <v>218767</v>
          </cell>
          <cell r="AS91">
            <v>249000.59940000001</v>
          </cell>
          <cell r="AT91">
            <v>261699.6299694</v>
          </cell>
          <cell r="AU91">
            <v>696436</v>
          </cell>
          <cell r="AV91">
            <v>228779</v>
          </cell>
          <cell r="AW91">
            <v>260396.25779999999</v>
          </cell>
          <cell r="AX91">
            <v>273676.46694780001</v>
          </cell>
          <cell r="AY91">
            <v>694116</v>
          </cell>
          <cell r="AZ91">
            <v>228017</v>
          </cell>
          <cell r="BA91">
            <v>259528.94939999998</v>
          </cell>
          <cell r="BB91">
            <v>272764.9258194</v>
          </cell>
          <cell r="BC91">
            <v>755285</v>
          </cell>
          <cell r="BD91">
            <v>248111</v>
          </cell>
          <cell r="BE91">
            <v>282399.94020000001</v>
          </cell>
          <cell r="BF91">
            <v>296802.33715020004</v>
          </cell>
          <cell r="BG91">
            <v>649494</v>
          </cell>
          <cell r="BH91">
            <v>213358</v>
          </cell>
          <cell r="BI91">
            <v>242844.07559999998</v>
          </cell>
          <cell r="BJ91">
            <v>255229.12345559997</v>
          </cell>
          <cell r="BK91">
            <v>705159</v>
          </cell>
          <cell r="BL91">
            <v>231644</v>
          </cell>
          <cell r="BM91">
            <v>263657.20079999999</v>
          </cell>
          <cell r="BN91">
            <v>277103.71804080001</v>
          </cell>
          <cell r="BO91">
            <v>708806</v>
          </cell>
          <cell r="BP91">
            <v>232842</v>
          </cell>
          <cell r="BQ91">
            <v>265020.76439999999</v>
          </cell>
          <cell r="BR91">
            <v>278536.82338439999</v>
          </cell>
          <cell r="BS91">
            <v>826065</v>
          </cell>
          <cell r="BT91">
            <v>271362</v>
          </cell>
          <cell r="BU91">
            <v>308864.22840000002</v>
          </cell>
          <cell r="BV91">
            <v>324616.30404840002</v>
          </cell>
          <cell r="BW91">
            <v>635788</v>
          </cell>
          <cell r="BX91">
            <v>208856</v>
          </cell>
          <cell r="BY91">
            <v>237719.89919999999</v>
          </cell>
          <cell r="BZ91">
            <v>249843.61405919999</v>
          </cell>
          <cell r="CA91">
            <v>815123</v>
          </cell>
          <cell r="CB91">
            <v>267767</v>
          </cell>
          <cell r="CC91">
            <v>304772.39939999999</v>
          </cell>
          <cell r="CD91">
            <v>320315.79176940001</v>
          </cell>
          <cell r="CE91">
            <v>749632</v>
          </cell>
          <cell r="CF91">
            <v>246254</v>
          </cell>
          <cell r="CG91">
            <v>280286.3028</v>
          </cell>
          <cell r="CH91">
            <v>294580.90424280002</v>
          </cell>
          <cell r="CI91">
            <v>766552</v>
          </cell>
          <cell r="CJ91">
            <v>251812</v>
          </cell>
          <cell r="CK91">
            <v>286612.41839999997</v>
          </cell>
          <cell r="CL91">
            <v>301229.65173839999</v>
          </cell>
          <cell r="CM91">
            <v>774584</v>
          </cell>
          <cell r="CN91">
            <v>254450</v>
          </cell>
        </row>
        <row r="92">
          <cell r="B92" t="str">
            <v>CINTURON SEGURIDAD COMPLETO</v>
          </cell>
          <cell r="C92">
            <v>792358</v>
          </cell>
          <cell r="D92">
            <v>260289</v>
          </cell>
          <cell r="E92">
            <v>296260.93979999999</v>
          </cell>
          <cell r="F92">
            <v>311370.2477298</v>
          </cell>
          <cell r="G92">
            <v>828082</v>
          </cell>
          <cell r="H92">
            <v>272024</v>
          </cell>
          <cell r="I92">
            <v>309617.71679999999</v>
          </cell>
          <cell r="J92">
            <v>325408.22035680001</v>
          </cell>
          <cell r="K92">
            <v>1138658</v>
          </cell>
          <cell r="L92">
            <v>374049</v>
          </cell>
          <cell r="M92">
            <v>425742.57179999998</v>
          </cell>
          <cell r="N92">
            <v>447455.44296179997</v>
          </cell>
          <cell r="O92">
            <v>1276363</v>
          </cell>
          <cell r="P92">
            <v>419285</v>
          </cell>
          <cell r="Q92">
            <v>477230.18699999998</v>
          </cell>
          <cell r="R92">
            <v>501568.92653699999</v>
          </cell>
          <cell r="S92">
            <v>1162570</v>
          </cell>
          <cell r="T92">
            <v>381904</v>
          </cell>
          <cell r="U92">
            <v>434683.13280000002</v>
          </cell>
          <cell r="V92">
            <v>456851.9725728</v>
          </cell>
          <cell r="W92">
            <v>1223080</v>
          </cell>
          <cell r="X92">
            <v>401781</v>
          </cell>
          <cell r="Y92">
            <v>457307.13419999997</v>
          </cell>
          <cell r="Z92">
            <v>480629.79804419994</v>
          </cell>
          <cell r="AA92">
            <v>1196949</v>
          </cell>
          <cell r="AB92">
            <v>393197</v>
          </cell>
          <cell r="AC92">
            <v>447536.82539999997</v>
          </cell>
          <cell r="AD92">
            <v>470361.20349539997</v>
          </cell>
          <cell r="AE92">
            <v>1276363</v>
          </cell>
          <cell r="AF92">
            <v>419285</v>
          </cell>
          <cell r="AG92">
            <v>477230.18699999998</v>
          </cell>
          <cell r="AH92">
            <v>501568.92653699999</v>
          </cell>
          <cell r="AI92">
            <v>1450438</v>
          </cell>
          <cell r="AJ92">
            <v>476468</v>
          </cell>
          <cell r="AK92">
            <v>542315.87760000001</v>
          </cell>
          <cell r="AL92">
            <v>569973.98735760001</v>
          </cell>
          <cell r="AM92">
            <v>966649</v>
          </cell>
          <cell r="AN92">
            <v>317544</v>
          </cell>
          <cell r="AO92">
            <v>361428.5808</v>
          </cell>
          <cell r="AP92">
            <v>379861.43842079997</v>
          </cell>
          <cell r="AQ92">
            <v>1129738</v>
          </cell>
          <cell r="AR92">
            <v>371118</v>
          </cell>
          <cell r="AS92">
            <v>422406.50760000001</v>
          </cell>
          <cell r="AT92">
            <v>443949.23948759999</v>
          </cell>
          <cell r="AU92">
            <v>1260965</v>
          </cell>
          <cell r="AV92">
            <v>414227</v>
          </cell>
          <cell r="AW92">
            <v>471473.17139999999</v>
          </cell>
          <cell r="AX92">
            <v>495518.30314139999</v>
          </cell>
          <cell r="AY92">
            <v>1256824</v>
          </cell>
          <cell r="AZ92">
            <v>412866</v>
          </cell>
          <cell r="BA92">
            <v>469924.08120000002</v>
          </cell>
          <cell r="BB92">
            <v>493890.20934120001</v>
          </cell>
          <cell r="BC92">
            <v>1336210</v>
          </cell>
          <cell r="BD92">
            <v>438944</v>
          </cell>
          <cell r="BE92">
            <v>499606.06079999998</v>
          </cell>
          <cell r="BF92">
            <v>525085.96990079992</v>
          </cell>
          <cell r="BG92">
            <v>1239253</v>
          </cell>
          <cell r="BH92">
            <v>407094</v>
          </cell>
          <cell r="BI92">
            <v>463354.39079999999</v>
          </cell>
          <cell r="BJ92">
            <v>486985.46473080001</v>
          </cell>
          <cell r="BK92">
            <v>1289744</v>
          </cell>
          <cell r="BL92">
            <v>423680</v>
          </cell>
          <cell r="BM92">
            <v>482232.576</v>
          </cell>
          <cell r="BN92">
            <v>506826.43737599999</v>
          </cell>
          <cell r="BO92">
            <v>1328458</v>
          </cell>
          <cell r="BP92">
            <v>436398</v>
          </cell>
          <cell r="BQ92">
            <v>496708.20360000001</v>
          </cell>
          <cell r="BR92">
            <v>522040.32198360004</v>
          </cell>
          <cell r="BS92">
            <v>1228674</v>
          </cell>
          <cell r="BT92">
            <v>403619</v>
          </cell>
          <cell r="BU92">
            <v>459399.1458</v>
          </cell>
          <cell r="BV92">
            <v>482828.50223579997</v>
          </cell>
          <cell r="BW92">
            <v>1173517</v>
          </cell>
          <cell r="BX92">
            <v>385500</v>
          </cell>
          <cell r="BY92">
            <v>438776.1</v>
          </cell>
          <cell r="BZ92">
            <v>461153.68109999999</v>
          </cell>
          <cell r="CA92">
            <v>1319795</v>
          </cell>
          <cell r="CB92">
            <v>433552</v>
          </cell>
          <cell r="CC92">
            <v>493468.88640000002</v>
          </cell>
          <cell r="CD92">
            <v>518635.79960640002</v>
          </cell>
          <cell r="CE92">
            <v>1316650</v>
          </cell>
          <cell r="CF92">
            <v>432519</v>
          </cell>
          <cell r="CG92">
            <v>492293.12579999998</v>
          </cell>
          <cell r="CH92">
            <v>517400.07521579997</v>
          </cell>
          <cell r="CI92">
            <v>1301332</v>
          </cell>
          <cell r="CJ92">
            <v>427487</v>
          </cell>
          <cell r="CK92">
            <v>486565.7034</v>
          </cell>
          <cell r="CL92">
            <v>511380.55427339999</v>
          </cell>
          <cell r="CM92">
            <v>1235560</v>
          </cell>
          <cell r="CN92">
            <v>405881</v>
          </cell>
        </row>
        <row r="93">
          <cell r="B93" t="str">
            <v>COLGANTES MUELLE TRASERO</v>
          </cell>
          <cell r="C93">
            <v>491862</v>
          </cell>
          <cell r="D93">
            <v>161576</v>
          </cell>
          <cell r="E93">
            <v>183905.80319999999</v>
          </cell>
          <cell r="F93">
            <v>193284.9991632</v>
          </cell>
          <cell r="G93">
            <v>497414</v>
          </cell>
          <cell r="H93">
            <v>163400</v>
          </cell>
          <cell r="I93">
            <v>185981.88</v>
          </cell>
          <cell r="J93">
            <v>195466.95587999999</v>
          </cell>
          <cell r="K93">
            <v>499147</v>
          </cell>
          <cell r="L93">
            <v>163969</v>
          </cell>
          <cell r="M93">
            <v>186629.51579999999</v>
          </cell>
          <cell r="N93">
            <v>196147.6211058</v>
          </cell>
          <cell r="O93">
            <v>573393</v>
          </cell>
          <cell r="P93">
            <v>188359</v>
          </cell>
          <cell r="Q93">
            <v>214390.2138</v>
          </cell>
          <cell r="R93">
            <v>225324.11470380001</v>
          </cell>
          <cell r="S93">
            <v>508861</v>
          </cell>
          <cell r="T93">
            <v>167160</v>
          </cell>
          <cell r="U93">
            <v>190261.51199999999</v>
          </cell>
          <cell r="V93">
            <v>199964.849112</v>
          </cell>
          <cell r="W93">
            <v>552256</v>
          </cell>
          <cell r="X93">
            <v>181416</v>
          </cell>
          <cell r="Y93">
            <v>206487.6912</v>
          </cell>
          <cell r="Z93">
            <v>217018.5634512</v>
          </cell>
          <cell r="AA93">
            <v>553670</v>
          </cell>
          <cell r="AB93">
            <v>181880</v>
          </cell>
          <cell r="AC93">
            <v>207015.81599999999</v>
          </cell>
          <cell r="AD93">
            <v>217573.62261599998</v>
          </cell>
          <cell r="AE93">
            <v>584840</v>
          </cell>
          <cell r="AF93">
            <v>192119</v>
          </cell>
          <cell r="AG93">
            <v>218669.84580000001</v>
          </cell>
          <cell r="AH93">
            <v>229822.00793580001</v>
          </cell>
          <cell r="AI93">
            <v>628299</v>
          </cell>
          <cell r="AJ93">
            <v>206396</v>
          </cell>
          <cell r="AK93">
            <v>234919.92720000001</v>
          </cell>
          <cell r="AL93">
            <v>246900.84348720001</v>
          </cell>
          <cell r="AM93">
            <v>472901</v>
          </cell>
          <cell r="AN93">
            <v>155347</v>
          </cell>
          <cell r="AO93">
            <v>176815.95540000001</v>
          </cell>
          <cell r="AP93">
            <v>185833.56912540001</v>
          </cell>
          <cell r="AQ93">
            <v>508114</v>
          </cell>
          <cell r="AR93">
            <v>166915</v>
          </cell>
          <cell r="AS93">
            <v>189982.65299999999</v>
          </cell>
          <cell r="AT93">
            <v>199671.76830299999</v>
          </cell>
          <cell r="AU93">
            <v>583880</v>
          </cell>
          <cell r="AV93">
            <v>191804</v>
          </cell>
          <cell r="AW93">
            <v>218311.31280000001</v>
          </cell>
          <cell r="AX93">
            <v>229445.18975280001</v>
          </cell>
          <cell r="AY93">
            <v>600648</v>
          </cell>
          <cell r="AZ93">
            <v>197312</v>
          </cell>
          <cell r="BA93">
            <v>224580.5184</v>
          </cell>
          <cell r="BB93">
            <v>236034.12483839999</v>
          </cell>
          <cell r="BC93">
            <v>534298</v>
          </cell>
          <cell r="BD93">
            <v>175516</v>
          </cell>
          <cell r="BE93">
            <v>199772.3112</v>
          </cell>
          <cell r="BF93">
            <v>209960.69907119998</v>
          </cell>
          <cell r="BG93">
            <v>569266</v>
          </cell>
          <cell r="BH93">
            <v>187003</v>
          </cell>
          <cell r="BI93">
            <v>212846.81459999998</v>
          </cell>
          <cell r="BJ93">
            <v>223702.00214459997</v>
          </cell>
          <cell r="BK93">
            <v>599761</v>
          </cell>
          <cell r="BL93">
            <v>197021</v>
          </cell>
          <cell r="BM93">
            <v>224249.30220000001</v>
          </cell>
          <cell r="BN93">
            <v>235686.01661220001</v>
          </cell>
          <cell r="BO93">
            <v>617780</v>
          </cell>
          <cell r="BP93">
            <v>202940</v>
          </cell>
          <cell r="BQ93">
            <v>230986.30799999999</v>
          </cell>
          <cell r="BR93">
            <v>242766.60970799997</v>
          </cell>
          <cell r="BS93">
            <v>680316</v>
          </cell>
          <cell r="BT93">
            <v>223483</v>
          </cell>
          <cell r="BU93">
            <v>254368.35060000001</v>
          </cell>
          <cell r="BV93">
            <v>267341.13648059999</v>
          </cell>
          <cell r="BW93">
            <v>477933</v>
          </cell>
          <cell r="BX93">
            <v>157000</v>
          </cell>
          <cell r="BY93">
            <v>178697.4</v>
          </cell>
          <cell r="BZ93">
            <v>187810.96739999999</v>
          </cell>
          <cell r="CA93">
            <v>616267</v>
          </cell>
          <cell r="CB93">
            <v>202443</v>
          </cell>
          <cell r="CC93">
            <v>230420.6226</v>
          </cell>
          <cell r="CD93">
            <v>242172.0743526</v>
          </cell>
          <cell r="CE93">
            <v>570047</v>
          </cell>
          <cell r="CF93">
            <v>187260</v>
          </cell>
          <cell r="CG93">
            <v>213139.33199999999</v>
          </cell>
          <cell r="CH93">
            <v>224009.437932</v>
          </cell>
          <cell r="CI93">
            <v>549826</v>
          </cell>
          <cell r="CJ93">
            <v>180617</v>
          </cell>
          <cell r="CK93">
            <v>205578.26939999999</v>
          </cell>
          <cell r="CL93">
            <v>216062.76113939998</v>
          </cell>
          <cell r="CM93">
            <v>648078</v>
          </cell>
          <cell r="CN93">
            <v>212893</v>
          </cell>
        </row>
        <row r="94">
          <cell r="B94" t="str">
            <v>COMPRESOR AIRE ACONDICIONADO</v>
          </cell>
          <cell r="C94">
            <v>4193276</v>
          </cell>
          <cell r="D94">
            <v>1377491</v>
          </cell>
          <cell r="E94">
            <v>1567860.2561999999</v>
          </cell>
          <cell r="F94">
            <v>1647821.1292661999</v>
          </cell>
          <cell r="G94">
            <v>4132210</v>
          </cell>
          <cell r="H94">
            <v>1357430</v>
          </cell>
          <cell r="I94">
            <v>1545026.8259999999</v>
          </cell>
          <cell r="J94">
            <v>1623823.1941259999</v>
          </cell>
          <cell r="K94">
            <v>4107103</v>
          </cell>
          <cell r="L94">
            <v>1349183</v>
          </cell>
          <cell r="M94">
            <v>1535640.0906</v>
          </cell>
          <cell r="N94">
            <v>1613957.7352205999</v>
          </cell>
          <cell r="O94">
            <v>4683954</v>
          </cell>
          <cell r="P94">
            <v>1538678</v>
          </cell>
          <cell r="Q94">
            <v>1751323.2996</v>
          </cell>
          <cell r="R94">
            <v>1840640.7878796</v>
          </cell>
          <cell r="S94">
            <v>4012397</v>
          </cell>
          <cell r="T94">
            <v>1318072</v>
          </cell>
          <cell r="U94">
            <v>1500229.5504000001</v>
          </cell>
          <cell r="V94">
            <v>1576741.2574704001</v>
          </cell>
          <cell r="W94">
            <v>4592264</v>
          </cell>
          <cell r="X94">
            <v>1508558</v>
          </cell>
          <cell r="Y94">
            <v>1717040.7156</v>
          </cell>
          <cell r="Z94">
            <v>1804609.7920955999</v>
          </cell>
          <cell r="AA94">
            <v>4486903</v>
          </cell>
          <cell r="AB94">
            <v>1473947</v>
          </cell>
          <cell r="AC94">
            <v>1677646.4753999999</v>
          </cell>
          <cell r="AD94">
            <v>1763206.4456453999</v>
          </cell>
          <cell r="AE94">
            <v>4663400</v>
          </cell>
          <cell r="AF94">
            <v>1531926</v>
          </cell>
          <cell r="AG94">
            <v>1743638.1732000001</v>
          </cell>
          <cell r="AH94">
            <v>1832563.7200332</v>
          </cell>
          <cell r="AI94">
            <v>4767966</v>
          </cell>
          <cell r="AJ94">
            <v>1566276</v>
          </cell>
          <cell r="AK94">
            <v>1782735.3432</v>
          </cell>
          <cell r="AL94">
            <v>1873654.8457032</v>
          </cell>
          <cell r="AM94">
            <v>3842574</v>
          </cell>
          <cell r="AN94">
            <v>1262285</v>
          </cell>
          <cell r="AO94">
            <v>1436732.787</v>
          </cell>
          <cell r="AP94">
            <v>1510006.1591370001</v>
          </cell>
          <cell r="AQ94">
            <v>4023719</v>
          </cell>
          <cell r="AR94">
            <v>1321791</v>
          </cell>
          <cell r="AS94">
            <v>1504462.5162</v>
          </cell>
          <cell r="AT94">
            <v>1581190.1045261999</v>
          </cell>
          <cell r="AU94">
            <v>4655950</v>
          </cell>
          <cell r="AV94">
            <v>1529479</v>
          </cell>
          <cell r="AW94">
            <v>1740852.9978</v>
          </cell>
          <cell r="AX94">
            <v>1829636.5006878001</v>
          </cell>
          <cell r="AY94">
            <v>4686650</v>
          </cell>
          <cell r="AZ94">
            <v>1539564</v>
          </cell>
          <cell r="BA94">
            <v>1752331.7448</v>
          </cell>
          <cell r="BB94">
            <v>1841700.6637848001</v>
          </cell>
          <cell r="BC94">
            <v>4555483</v>
          </cell>
          <cell r="BD94">
            <v>1496476</v>
          </cell>
          <cell r="BE94">
            <v>1703288.9831999999</v>
          </cell>
          <cell r="BF94">
            <v>1790156.7213432</v>
          </cell>
          <cell r="BG94">
            <v>4459587</v>
          </cell>
          <cell r="BH94">
            <v>1464974</v>
          </cell>
          <cell r="BI94">
            <v>1667433.4068</v>
          </cell>
          <cell r="BJ94">
            <v>1752472.5105468</v>
          </cell>
          <cell r="BK94">
            <v>4880606</v>
          </cell>
          <cell r="BL94">
            <v>1603279</v>
          </cell>
          <cell r="BM94">
            <v>1824852.1577999999</v>
          </cell>
          <cell r="BN94">
            <v>1917919.6178478</v>
          </cell>
          <cell r="BO94">
            <v>5027073</v>
          </cell>
          <cell r="BP94">
            <v>1651393</v>
          </cell>
          <cell r="BQ94">
            <v>1879615.5126</v>
          </cell>
          <cell r="BR94">
            <v>1975475.9037426</v>
          </cell>
          <cell r="BS94">
            <v>5285991</v>
          </cell>
          <cell r="BT94">
            <v>1736448</v>
          </cell>
          <cell r="BU94">
            <v>1976425.1136</v>
          </cell>
          <cell r="BV94">
            <v>2077222.7943936</v>
          </cell>
          <cell r="BW94">
            <v>4196644</v>
          </cell>
          <cell r="BX94">
            <v>1378597</v>
          </cell>
          <cell r="BY94">
            <v>1569119.1054</v>
          </cell>
          <cell r="BZ94">
            <v>1649144.1797754001</v>
          </cell>
          <cell r="CA94">
            <v>5481159</v>
          </cell>
          <cell r="CB94">
            <v>1800560</v>
          </cell>
          <cell r="CC94">
            <v>2049397.392</v>
          </cell>
          <cell r="CD94">
            <v>2153916.6589919999</v>
          </cell>
          <cell r="CE94">
            <v>4604615</v>
          </cell>
          <cell r="CF94">
            <v>1512616</v>
          </cell>
          <cell r="CG94">
            <v>1721659.5312000001</v>
          </cell>
          <cell r="CH94">
            <v>1809464.1672912</v>
          </cell>
          <cell r="CI94">
            <v>4634037</v>
          </cell>
          <cell r="CJ94">
            <v>1522281</v>
          </cell>
          <cell r="CK94">
            <v>1732660.2342000001</v>
          </cell>
          <cell r="CL94">
            <v>1821025.9061442001</v>
          </cell>
          <cell r="CM94">
            <v>5713625</v>
          </cell>
          <cell r="CN94">
            <v>1876925</v>
          </cell>
        </row>
        <row r="95">
          <cell r="B95" t="str">
            <v>COMPUTADORA</v>
          </cell>
          <cell r="C95">
            <v>7407833</v>
          </cell>
          <cell r="D95">
            <v>2433473</v>
          </cell>
          <cell r="E95">
            <v>2769778.9685999998</v>
          </cell>
          <cell r="F95">
            <v>2911037.6959985998</v>
          </cell>
          <cell r="G95">
            <v>7433400</v>
          </cell>
          <cell r="H95">
            <v>2441871</v>
          </cell>
          <cell r="I95">
            <v>2779337.5721999998</v>
          </cell>
          <cell r="J95">
            <v>2921083.7883821996</v>
          </cell>
          <cell r="K95">
            <v>10586800</v>
          </cell>
          <cell r="L95">
            <v>3477763</v>
          </cell>
          <cell r="M95">
            <v>3958389.8465999998</v>
          </cell>
          <cell r="N95">
            <v>4160267.7287765997</v>
          </cell>
          <cell r="O95">
            <v>13989583</v>
          </cell>
          <cell r="P95">
            <v>4595578</v>
          </cell>
          <cell r="Q95">
            <v>5230686.8795999996</v>
          </cell>
          <cell r="R95">
            <v>5497451.9104595995</v>
          </cell>
          <cell r="S95">
            <v>15375600</v>
          </cell>
          <cell r="T95">
            <v>5050884</v>
          </cell>
          <cell r="U95">
            <v>5748916.1688000001</v>
          </cell>
          <cell r="V95">
            <v>6042110.8934088005</v>
          </cell>
          <cell r="W95">
            <v>17190000</v>
          </cell>
          <cell r="X95">
            <v>5646915</v>
          </cell>
          <cell r="Y95">
            <v>6427318.6529999999</v>
          </cell>
          <cell r="Z95">
            <v>6755111.9043030003</v>
          </cell>
          <cell r="AA95">
            <v>17095000</v>
          </cell>
          <cell r="AB95">
            <v>5615707</v>
          </cell>
          <cell r="AC95">
            <v>6391797.7073999997</v>
          </cell>
          <cell r="AD95">
            <v>6717779.3904773993</v>
          </cell>
          <cell r="AE95">
            <v>9720600</v>
          </cell>
          <cell r="AF95">
            <v>3193217</v>
          </cell>
          <cell r="AG95">
            <v>3634519.5893999999</v>
          </cell>
          <cell r="AH95">
            <v>3819880.0884594</v>
          </cell>
          <cell r="AI95">
            <v>6965930</v>
          </cell>
          <cell r="AJ95">
            <v>2288308</v>
          </cell>
          <cell r="AK95">
            <v>2604552.1655999999</v>
          </cell>
          <cell r="AL95">
            <v>2737384.3260455998</v>
          </cell>
          <cell r="AM95">
            <v>5611376</v>
          </cell>
          <cell r="AN95">
            <v>1843337</v>
          </cell>
          <cell r="AO95">
            <v>2098086.1733999997</v>
          </cell>
          <cell r="AP95">
            <v>2205088.5682433997</v>
          </cell>
          <cell r="AQ95">
            <v>9168000</v>
          </cell>
          <cell r="AR95">
            <v>3011688</v>
          </cell>
          <cell r="AS95">
            <v>3427903.2815999999</v>
          </cell>
          <cell r="AT95">
            <v>3602726.3489615996</v>
          </cell>
          <cell r="AU95">
            <v>16890000</v>
          </cell>
          <cell r="AV95">
            <v>5548365</v>
          </cell>
          <cell r="AW95">
            <v>6315149.0429999996</v>
          </cell>
          <cell r="AX95">
            <v>6637221.6441929992</v>
          </cell>
          <cell r="AY95">
            <v>13970400</v>
          </cell>
          <cell r="AZ95">
            <v>4589276</v>
          </cell>
          <cell r="BA95">
            <v>5223513.9431999996</v>
          </cell>
          <cell r="BB95">
            <v>5489913.1543031996</v>
          </cell>
          <cell r="BC95">
            <v>13534400</v>
          </cell>
          <cell r="BD95">
            <v>4446050</v>
          </cell>
          <cell r="BE95">
            <v>5060494.1100000003</v>
          </cell>
          <cell r="BF95">
            <v>5318579.3096099999</v>
          </cell>
          <cell r="BG95">
            <v>17688000</v>
          </cell>
          <cell r="BH95">
            <v>5810508</v>
          </cell>
          <cell r="BI95">
            <v>6613520.2056</v>
          </cell>
          <cell r="BJ95">
            <v>6950809.7360856002</v>
          </cell>
          <cell r="BK95">
            <v>17402000</v>
          </cell>
          <cell r="BL95">
            <v>5716557</v>
          </cell>
          <cell r="BM95">
            <v>6506585.1774000004</v>
          </cell>
          <cell r="BN95">
            <v>6838421.0214474006</v>
          </cell>
          <cell r="BO95">
            <v>17402000</v>
          </cell>
          <cell r="BP95">
            <v>5716557</v>
          </cell>
          <cell r="BQ95">
            <v>6506585.1774000004</v>
          </cell>
          <cell r="BR95">
            <v>6838421.0214474006</v>
          </cell>
          <cell r="BS95">
            <v>16582500</v>
          </cell>
          <cell r="BT95">
            <v>5447351</v>
          </cell>
          <cell r="BU95">
            <v>6200174.9081999995</v>
          </cell>
          <cell r="BV95">
            <v>6516383.8285181997</v>
          </cell>
          <cell r="BW95">
            <v>17566000</v>
          </cell>
          <cell r="BX95">
            <v>5770431</v>
          </cell>
          <cell r="BY95">
            <v>6567904.5641999999</v>
          </cell>
          <cell r="BZ95">
            <v>6902867.6969742002</v>
          </cell>
          <cell r="CA95">
            <v>16312000</v>
          </cell>
          <cell r="CB95">
            <v>5358492</v>
          </cell>
          <cell r="CC95">
            <v>6099035.5943999998</v>
          </cell>
          <cell r="CD95">
            <v>6410086.4097143998</v>
          </cell>
          <cell r="CE95">
            <v>16992500</v>
          </cell>
          <cell r="CF95">
            <v>5582036</v>
          </cell>
          <cell r="CG95">
            <v>6353473.3751999997</v>
          </cell>
          <cell r="CH95">
            <v>6677500.5173351998</v>
          </cell>
          <cell r="CI95">
            <v>17508000</v>
          </cell>
          <cell r="CJ95">
            <v>5751378</v>
          </cell>
          <cell r="CK95">
            <v>6546218.4396000002</v>
          </cell>
          <cell r="CL95">
            <v>6880075.5800195998</v>
          </cell>
          <cell r="CM95">
            <v>17006000</v>
          </cell>
          <cell r="CN95">
            <v>5586471</v>
          </cell>
        </row>
        <row r="96">
          <cell r="B96" t="str">
            <v>CONDENSADOR AIRE ACONDICIONADO</v>
          </cell>
          <cell r="C96">
            <v>5122812</v>
          </cell>
          <cell r="D96">
            <v>1682843</v>
          </cell>
          <cell r="E96">
            <v>1915411.9025999999</v>
          </cell>
          <cell r="F96">
            <v>2013097.9096325999</v>
          </cell>
          <cell r="G96">
            <v>5185650</v>
          </cell>
          <cell r="H96">
            <v>1703486</v>
          </cell>
          <cell r="I96">
            <v>1938907.7652</v>
          </cell>
          <cell r="J96">
            <v>2037792.0612252001</v>
          </cell>
          <cell r="K96">
            <v>5355814</v>
          </cell>
          <cell r="L96">
            <v>1759384</v>
          </cell>
          <cell r="M96">
            <v>2002530.8688000001</v>
          </cell>
          <cell r="N96">
            <v>2104659.9431087999</v>
          </cell>
          <cell r="O96">
            <v>5642670</v>
          </cell>
          <cell r="P96">
            <v>1853617</v>
          </cell>
          <cell r="Q96">
            <v>2109786.8694000002</v>
          </cell>
          <cell r="R96">
            <v>2217385.9997394001</v>
          </cell>
          <cell r="S96">
            <v>5070190</v>
          </cell>
          <cell r="T96">
            <v>1665557</v>
          </cell>
          <cell r="U96">
            <v>1895736.9774</v>
          </cell>
          <cell r="V96">
            <v>1992419.5632473999</v>
          </cell>
          <cell r="W96">
            <v>6179214</v>
          </cell>
          <cell r="X96">
            <v>2029871</v>
          </cell>
          <cell r="Y96">
            <v>2310399.1721999999</v>
          </cell>
          <cell r="Z96">
            <v>2428229.5299821999</v>
          </cell>
          <cell r="AA96">
            <v>6163184</v>
          </cell>
          <cell r="AB96">
            <v>2024605</v>
          </cell>
          <cell r="AC96">
            <v>2304405.4109999998</v>
          </cell>
          <cell r="AD96">
            <v>2421930.0869609998</v>
          </cell>
          <cell r="AE96">
            <v>6143742</v>
          </cell>
          <cell r="AF96">
            <v>2018219</v>
          </cell>
          <cell r="AG96">
            <v>2297136.8657999998</v>
          </cell>
          <cell r="AH96">
            <v>2414290.8459557998</v>
          </cell>
          <cell r="AI96">
            <v>5889523</v>
          </cell>
          <cell r="AJ96">
            <v>1934708</v>
          </cell>
          <cell r="AK96">
            <v>2202084.6455999999</v>
          </cell>
          <cell r="AL96">
            <v>2314390.9625256001</v>
          </cell>
          <cell r="AM96">
            <v>5054453</v>
          </cell>
          <cell r="AN96">
            <v>1660387</v>
          </cell>
          <cell r="AO96">
            <v>1889852.4834</v>
          </cell>
          <cell r="AP96">
            <v>1986234.9600534001</v>
          </cell>
          <cell r="AQ96">
            <v>5305539</v>
          </cell>
          <cell r="AR96">
            <v>1742869</v>
          </cell>
          <cell r="AS96">
            <v>1983733.4957999999</v>
          </cell>
          <cell r="AT96">
            <v>2084903.9040857998</v>
          </cell>
          <cell r="AU96">
            <v>5791022</v>
          </cell>
          <cell r="AV96">
            <v>1902350</v>
          </cell>
          <cell r="AW96">
            <v>2165254.77</v>
          </cell>
          <cell r="AX96">
            <v>2275682.76327</v>
          </cell>
          <cell r="AY96">
            <v>5509417</v>
          </cell>
          <cell r="AZ96">
            <v>1809843</v>
          </cell>
          <cell r="BA96">
            <v>2059963.3026000001</v>
          </cell>
          <cell r="BB96">
            <v>2165021.4310325999</v>
          </cell>
          <cell r="BC96">
            <v>6094644</v>
          </cell>
          <cell r="BD96">
            <v>2002090</v>
          </cell>
          <cell r="BE96">
            <v>2278778.838</v>
          </cell>
          <cell r="BF96">
            <v>2394996.5587379998</v>
          </cell>
          <cell r="BG96">
            <v>5917404</v>
          </cell>
          <cell r="BH96">
            <v>1943867</v>
          </cell>
          <cell r="BI96">
            <v>2212509.4194</v>
          </cell>
          <cell r="BJ96">
            <v>2325347.3997893999</v>
          </cell>
          <cell r="BK96">
            <v>6251111</v>
          </cell>
          <cell r="BL96">
            <v>2053489</v>
          </cell>
          <cell r="BM96">
            <v>2337281.1798</v>
          </cell>
          <cell r="BN96">
            <v>2456482.5199698</v>
          </cell>
          <cell r="BO96">
            <v>6505433</v>
          </cell>
          <cell r="BP96">
            <v>2137034</v>
          </cell>
          <cell r="BQ96">
            <v>2432372.0987999998</v>
          </cell>
          <cell r="BR96">
            <v>2556423.0758387996</v>
          </cell>
          <cell r="BS96">
            <v>7172168</v>
          </cell>
          <cell r="BT96">
            <v>2356057</v>
          </cell>
          <cell r="BU96">
            <v>2681664.0773999998</v>
          </cell>
          <cell r="BV96">
            <v>2818428.9453473999</v>
          </cell>
          <cell r="BW96">
            <v>5154733</v>
          </cell>
          <cell r="BX96">
            <v>1693329</v>
          </cell>
          <cell r="BY96">
            <v>1927347.0678000001</v>
          </cell>
          <cell r="BZ96">
            <v>2025641.7682578</v>
          </cell>
          <cell r="CA96">
            <v>7157457</v>
          </cell>
          <cell r="CB96">
            <v>2351224</v>
          </cell>
          <cell r="CC96">
            <v>2676163.1568</v>
          </cell>
          <cell r="CD96">
            <v>2812647.4777968</v>
          </cell>
          <cell r="CE96">
            <v>5700700</v>
          </cell>
          <cell r="CF96">
            <v>1872679</v>
          </cell>
          <cell r="CG96">
            <v>2131483.2377999998</v>
          </cell>
          <cell r="CH96">
            <v>2240188.8829277996</v>
          </cell>
          <cell r="CI96">
            <v>5839154</v>
          </cell>
          <cell r="CJ96">
            <v>1918162</v>
          </cell>
          <cell r="CK96">
            <v>2183251.9884000001</v>
          </cell>
          <cell r="CL96">
            <v>2294597.8398084003</v>
          </cell>
          <cell r="CM96">
            <v>7468697</v>
          </cell>
          <cell r="CN96">
            <v>2453466</v>
          </cell>
        </row>
        <row r="97">
          <cell r="B97" t="str">
            <v xml:space="preserve">CONECTOR DE PACHA </v>
          </cell>
          <cell r="C97">
            <v>49783</v>
          </cell>
          <cell r="D97">
            <v>16353</v>
          </cell>
          <cell r="E97">
            <v>18612.9846</v>
          </cell>
          <cell r="F97">
            <v>19562.246814599999</v>
          </cell>
          <cell r="G97">
            <v>43549</v>
          </cell>
          <cell r="H97">
            <v>14305</v>
          </cell>
          <cell r="I97">
            <v>16281.950999999999</v>
          </cell>
          <cell r="J97">
            <v>17112.330501</v>
          </cell>
          <cell r="K97">
            <v>57626</v>
          </cell>
          <cell r="L97">
            <v>18930</v>
          </cell>
          <cell r="M97">
            <v>21546.126</v>
          </cell>
          <cell r="N97">
            <v>22644.978426000001</v>
          </cell>
          <cell r="O97">
            <v>63801</v>
          </cell>
          <cell r="P97">
            <v>20958</v>
          </cell>
          <cell r="Q97">
            <v>23854.3956</v>
          </cell>
          <cell r="R97">
            <v>25070.969775599999</v>
          </cell>
          <cell r="S97">
            <v>50066</v>
          </cell>
          <cell r="T97">
            <v>16446</v>
          </cell>
          <cell r="U97">
            <v>18718.837200000002</v>
          </cell>
          <cell r="V97">
            <v>19673.497897200003</v>
          </cell>
          <cell r="W97">
            <v>73871</v>
          </cell>
          <cell r="X97">
            <v>24266</v>
          </cell>
          <cell r="Y97">
            <v>27619.5612</v>
          </cell>
          <cell r="Z97">
            <v>29028.158821199999</v>
          </cell>
          <cell r="AA97">
            <v>71520</v>
          </cell>
          <cell r="AB97">
            <v>23494</v>
          </cell>
          <cell r="AC97">
            <v>26740.870800000001</v>
          </cell>
          <cell r="AD97">
            <v>28104.6552108</v>
          </cell>
          <cell r="AE97">
            <v>62638</v>
          </cell>
          <cell r="AF97">
            <v>20576</v>
          </cell>
          <cell r="AG97">
            <v>23419.603199999998</v>
          </cell>
          <cell r="AH97">
            <v>24614.002963199997</v>
          </cell>
          <cell r="AI97">
            <v>63414</v>
          </cell>
          <cell r="AJ97">
            <v>20831</v>
          </cell>
          <cell r="AK97">
            <v>23709.8442</v>
          </cell>
          <cell r="AL97">
            <v>24919.046254199999</v>
          </cell>
          <cell r="AM97">
            <v>47740</v>
          </cell>
          <cell r="AN97">
            <v>15682</v>
          </cell>
          <cell r="AO97">
            <v>17849.252400000001</v>
          </cell>
          <cell r="AP97">
            <v>18759.564272400003</v>
          </cell>
          <cell r="AQ97">
            <v>50675</v>
          </cell>
          <cell r="AR97">
            <v>16646</v>
          </cell>
          <cell r="AS97">
            <v>18946.477200000001</v>
          </cell>
          <cell r="AT97">
            <v>19912.747537200001</v>
          </cell>
          <cell r="AU97">
            <v>65871</v>
          </cell>
          <cell r="AV97">
            <v>21638</v>
          </cell>
          <cell r="AW97">
            <v>24628.371599999999</v>
          </cell>
          <cell r="AX97">
            <v>25884.4185516</v>
          </cell>
          <cell r="AY97">
            <v>55162</v>
          </cell>
          <cell r="AZ97">
            <v>18120</v>
          </cell>
          <cell r="BA97">
            <v>20624.184000000001</v>
          </cell>
          <cell r="BB97">
            <v>21676.017384000002</v>
          </cell>
          <cell r="BC97">
            <v>56834</v>
          </cell>
          <cell r="BD97">
            <v>18669</v>
          </cell>
          <cell r="BE97">
            <v>21249.055799999998</v>
          </cell>
          <cell r="BF97">
            <v>22332.757645799997</v>
          </cell>
          <cell r="BG97">
            <v>61130</v>
          </cell>
          <cell r="BH97">
            <v>20081</v>
          </cell>
          <cell r="BI97">
            <v>22856.194199999998</v>
          </cell>
          <cell r="BJ97">
            <v>24021.860104199997</v>
          </cell>
          <cell r="BK97">
            <v>63026</v>
          </cell>
          <cell r="BL97">
            <v>20704</v>
          </cell>
          <cell r="BM97">
            <v>23565.292799999999</v>
          </cell>
          <cell r="BN97">
            <v>24767.122732799999</v>
          </cell>
          <cell r="BO97">
            <v>65583</v>
          </cell>
          <cell r="BP97">
            <v>21544</v>
          </cell>
          <cell r="BQ97">
            <v>24521.380799999999</v>
          </cell>
          <cell r="BR97">
            <v>25771.971220799998</v>
          </cell>
          <cell r="BS97">
            <v>71086</v>
          </cell>
          <cell r="BT97">
            <v>23351</v>
          </cell>
          <cell r="BU97">
            <v>26578.108199999999</v>
          </cell>
          <cell r="BV97">
            <v>27933.591718199998</v>
          </cell>
          <cell r="BW97">
            <v>57117</v>
          </cell>
          <cell r="BX97">
            <v>18762</v>
          </cell>
          <cell r="BY97">
            <v>21354.9084</v>
          </cell>
          <cell r="BZ97">
            <v>22444.0087284</v>
          </cell>
          <cell r="CA97">
            <v>72659</v>
          </cell>
          <cell r="CB97">
            <v>23868</v>
          </cell>
          <cell r="CC97">
            <v>27166.5576</v>
          </cell>
          <cell r="CD97">
            <v>28552.052037599999</v>
          </cell>
          <cell r="CE97">
            <v>59592</v>
          </cell>
          <cell r="CF97">
            <v>19575</v>
          </cell>
          <cell r="CG97">
            <v>22280.264999999999</v>
          </cell>
          <cell r="CH97">
            <v>23416.558515000001</v>
          </cell>
          <cell r="CI97">
            <v>57521</v>
          </cell>
          <cell r="CJ97">
            <v>18895</v>
          </cell>
          <cell r="CK97">
            <v>21506.289000000001</v>
          </cell>
          <cell r="CL97">
            <v>22603.109739</v>
          </cell>
          <cell r="CM97">
            <v>78666</v>
          </cell>
          <cell r="CN97">
            <v>25841</v>
          </cell>
        </row>
        <row r="98">
          <cell r="B98" t="str">
            <v>CORREA ACCESORIOS</v>
          </cell>
          <cell r="C98">
            <v>987031</v>
          </cell>
          <cell r="D98">
            <v>324239</v>
          </cell>
          <cell r="E98">
            <v>369048.82980000001</v>
          </cell>
          <cell r="F98">
            <v>387870.32011979999</v>
          </cell>
          <cell r="G98">
            <v>874528</v>
          </cell>
          <cell r="H98">
            <v>287282</v>
          </cell>
          <cell r="I98">
            <v>326984.37239999999</v>
          </cell>
          <cell r="J98">
            <v>343660.57539239997</v>
          </cell>
          <cell r="K98">
            <v>956230</v>
          </cell>
          <cell r="L98">
            <v>314121</v>
          </cell>
          <cell r="M98">
            <v>357532.52220000001</v>
          </cell>
          <cell r="N98">
            <v>375766.68083219999</v>
          </cell>
          <cell r="O98">
            <v>1091459</v>
          </cell>
          <cell r="P98">
            <v>358544</v>
          </cell>
          <cell r="Q98">
            <v>408094.78080000001</v>
          </cell>
          <cell r="R98">
            <v>428907.61462080001</v>
          </cell>
          <cell r="S98">
            <v>796399</v>
          </cell>
          <cell r="T98">
            <v>261617</v>
          </cell>
          <cell r="U98">
            <v>297772.4694</v>
          </cell>
          <cell r="V98">
            <v>312958.86533940001</v>
          </cell>
          <cell r="W98">
            <v>1114528</v>
          </cell>
          <cell r="X98">
            <v>366122</v>
          </cell>
          <cell r="Y98">
            <v>416720.06040000002</v>
          </cell>
          <cell r="Z98">
            <v>437972.78348039999</v>
          </cell>
          <cell r="AA98">
            <v>1123867</v>
          </cell>
          <cell r="AB98">
            <v>369190</v>
          </cell>
          <cell r="AC98">
            <v>420212.05800000002</v>
          </cell>
          <cell r="AD98">
            <v>441642.87295799999</v>
          </cell>
          <cell r="AE98">
            <v>1051523</v>
          </cell>
          <cell r="AF98">
            <v>345425</v>
          </cell>
          <cell r="AG98">
            <v>393162.73499999999</v>
          </cell>
          <cell r="AH98">
            <v>413214.03448500001</v>
          </cell>
          <cell r="AI98">
            <v>1051523</v>
          </cell>
          <cell r="AJ98">
            <v>345425</v>
          </cell>
          <cell r="AK98">
            <v>393162.73499999999</v>
          </cell>
          <cell r="AL98">
            <v>413214.03448500001</v>
          </cell>
          <cell r="AM98">
            <v>918001</v>
          </cell>
          <cell r="AN98">
            <v>301563</v>
          </cell>
          <cell r="AO98">
            <v>343239.00659999996</v>
          </cell>
          <cell r="AP98">
            <v>360744.19593659998</v>
          </cell>
          <cell r="AQ98">
            <v>845851</v>
          </cell>
          <cell r="AR98">
            <v>277862</v>
          </cell>
          <cell r="AS98">
            <v>316262.52840000001</v>
          </cell>
          <cell r="AT98">
            <v>332391.91734839999</v>
          </cell>
          <cell r="AU98">
            <v>1117636</v>
          </cell>
          <cell r="AV98">
            <v>367143</v>
          </cell>
          <cell r="AW98">
            <v>417882.16259999998</v>
          </cell>
          <cell r="AX98">
            <v>439194.15289259999</v>
          </cell>
          <cell r="AY98">
            <v>862134</v>
          </cell>
          <cell r="AZ98">
            <v>283211</v>
          </cell>
          <cell r="BA98">
            <v>322350.76020000002</v>
          </cell>
          <cell r="BB98">
            <v>338790.64897020004</v>
          </cell>
          <cell r="BC98">
            <v>929770</v>
          </cell>
          <cell r="BD98">
            <v>305429</v>
          </cell>
          <cell r="BE98">
            <v>347639.28779999999</v>
          </cell>
          <cell r="BF98">
            <v>365368.89147779997</v>
          </cell>
          <cell r="BG98">
            <v>1086953</v>
          </cell>
          <cell r="BH98">
            <v>357064</v>
          </cell>
          <cell r="BI98">
            <v>406410.24479999999</v>
          </cell>
          <cell r="BJ98">
            <v>427137.16728479997</v>
          </cell>
          <cell r="BK98">
            <v>1148214</v>
          </cell>
          <cell r="BL98">
            <v>377188</v>
          </cell>
          <cell r="BM98">
            <v>429315.38159999996</v>
          </cell>
          <cell r="BN98">
            <v>451210.46606159996</v>
          </cell>
          <cell r="BO98">
            <v>1194877</v>
          </cell>
          <cell r="BP98">
            <v>392517</v>
          </cell>
          <cell r="BQ98">
            <v>446762.84940000001</v>
          </cell>
          <cell r="BR98">
            <v>469547.75471940002</v>
          </cell>
          <cell r="BS98">
            <v>1356830</v>
          </cell>
          <cell r="BT98">
            <v>445718</v>
          </cell>
          <cell r="BU98">
            <v>507316.22759999998</v>
          </cell>
          <cell r="BV98">
            <v>533189.35520759993</v>
          </cell>
          <cell r="BW98">
            <v>838805</v>
          </cell>
          <cell r="BX98">
            <v>275547</v>
          </cell>
          <cell r="BY98">
            <v>313627.59539999999</v>
          </cell>
          <cell r="BZ98">
            <v>329622.60276539996</v>
          </cell>
          <cell r="CA98">
            <v>1357404</v>
          </cell>
          <cell r="CB98">
            <v>445907</v>
          </cell>
          <cell r="CC98">
            <v>507531.34739999997</v>
          </cell>
          <cell r="CD98">
            <v>533415.44611739996</v>
          </cell>
          <cell r="CE98">
            <v>960511</v>
          </cell>
          <cell r="CF98">
            <v>315527</v>
          </cell>
          <cell r="CG98">
            <v>359132.83140000002</v>
          </cell>
          <cell r="CH98">
            <v>377448.60580140003</v>
          </cell>
          <cell r="CI98">
            <v>947615</v>
          </cell>
          <cell r="CJ98">
            <v>311291</v>
          </cell>
          <cell r="CK98">
            <v>354311.41619999998</v>
          </cell>
          <cell r="CL98">
            <v>372381.2984262</v>
          </cell>
          <cell r="CM98">
            <v>1403707</v>
          </cell>
          <cell r="CN98">
            <v>461117</v>
          </cell>
        </row>
        <row r="99">
          <cell r="B99" t="str">
            <v>CORREA ALTERNADOR</v>
          </cell>
          <cell r="C99">
            <v>262939</v>
          </cell>
          <cell r="D99">
            <v>86375</v>
          </cell>
          <cell r="E99">
            <v>98312.024999999994</v>
          </cell>
          <cell r="F99">
            <v>103325.93827499999</v>
          </cell>
          <cell r="G99">
            <v>243168</v>
          </cell>
          <cell r="H99">
            <v>79880</v>
          </cell>
          <cell r="I99">
            <v>90919.415999999997</v>
          </cell>
          <cell r="J99">
            <v>95556.306215999997</v>
          </cell>
          <cell r="K99">
            <v>290873</v>
          </cell>
          <cell r="L99">
            <v>95551</v>
          </cell>
          <cell r="M99">
            <v>108756.1482</v>
          </cell>
          <cell r="N99">
            <v>114302.71175819999</v>
          </cell>
          <cell r="O99">
            <v>334313</v>
          </cell>
          <cell r="P99">
            <v>109821</v>
          </cell>
          <cell r="Q99">
            <v>124998.2622</v>
          </cell>
          <cell r="R99">
            <v>131373.1735722</v>
          </cell>
          <cell r="S99">
            <v>315557</v>
          </cell>
          <cell r="T99">
            <v>103660</v>
          </cell>
          <cell r="U99">
            <v>117985.81200000001</v>
          </cell>
          <cell r="V99">
            <v>124003.08841200001</v>
          </cell>
          <cell r="W99">
            <v>311376</v>
          </cell>
          <cell r="X99">
            <v>102287</v>
          </cell>
          <cell r="Y99">
            <v>116423.0634</v>
          </cell>
          <cell r="Z99">
            <v>122360.6396334</v>
          </cell>
          <cell r="AA99">
            <v>316768</v>
          </cell>
          <cell r="AB99">
            <v>104058</v>
          </cell>
          <cell r="AC99">
            <v>118438.8156</v>
          </cell>
          <cell r="AD99">
            <v>124479.1951956</v>
          </cell>
          <cell r="AE99">
            <v>319824</v>
          </cell>
          <cell r="AF99">
            <v>105062</v>
          </cell>
          <cell r="AG99">
            <v>119581.5684</v>
          </cell>
          <cell r="AH99">
            <v>125680.22838840001</v>
          </cell>
          <cell r="AI99">
            <v>325765</v>
          </cell>
          <cell r="AJ99">
            <v>107013</v>
          </cell>
          <cell r="AK99">
            <v>121802.1966</v>
          </cell>
          <cell r="AL99">
            <v>128014.10862659999</v>
          </cell>
          <cell r="AM99">
            <v>270516</v>
          </cell>
          <cell r="AN99">
            <v>88864</v>
          </cell>
          <cell r="AO99">
            <v>101145.0048</v>
          </cell>
          <cell r="AP99">
            <v>106303.4000448</v>
          </cell>
          <cell r="AQ99">
            <v>288611</v>
          </cell>
          <cell r="AR99">
            <v>94808</v>
          </cell>
          <cell r="AS99">
            <v>107910.4656</v>
          </cell>
          <cell r="AT99">
            <v>113413.89934559999</v>
          </cell>
          <cell r="AU99">
            <v>326412</v>
          </cell>
          <cell r="AV99">
            <v>107226</v>
          </cell>
          <cell r="AW99">
            <v>122044.6332</v>
          </cell>
          <cell r="AX99">
            <v>128268.9094932</v>
          </cell>
          <cell r="AY99">
            <v>302656</v>
          </cell>
          <cell r="AZ99">
            <v>99422</v>
          </cell>
          <cell r="BA99">
            <v>113162.1204</v>
          </cell>
          <cell r="BB99">
            <v>118933.3885404</v>
          </cell>
          <cell r="BC99">
            <v>347157</v>
          </cell>
          <cell r="BD99">
            <v>114041</v>
          </cell>
          <cell r="BE99">
            <v>129801.4662</v>
          </cell>
          <cell r="BF99">
            <v>136421.34097620001</v>
          </cell>
          <cell r="BG99">
            <v>294330</v>
          </cell>
          <cell r="BH99">
            <v>96687</v>
          </cell>
          <cell r="BI99">
            <v>110049.1434</v>
          </cell>
          <cell r="BJ99">
            <v>115661.64971339999</v>
          </cell>
          <cell r="BK99">
            <v>320287</v>
          </cell>
          <cell r="BL99">
            <v>105214</v>
          </cell>
          <cell r="BM99">
            <v>119754.5748</v>
          </cell>
          <cell r="BN99">
            <v>125862.05811480001</v>
          </cell>
          <cell r="BO99">
            <v>336763</v>
          </cell>
          <cell r="BP99">
            <v>110626</v>
          </cell>
          <cell r="BQ99">
            <v>125914.5132</v>
          </cell>
          <cell r="BR99">
            <v>132336.15337320001</v>
          </cell>
          <cell r="BS99">
            <v>386965</v>
          </cell>
          <cell r="BT99">
            <v>127118</v>
          </cell>
          <cell r="BU99">
            <v>144685.70759999999</v>
          </cell>
          <cell r="BV99">
            <v>152064.67868759998</v>
          </cell>
          <cell r="BW99">
            <v>302033</v>
          </cell>
          <cell r="BX99">
            <v>99217</v>
          </cell>
          <cell r="BY99">
            <v>112928.78939999999</v>
          </cell>
          <cell r="BZ99">
            <v>118688.15765939999</v>
          </cell>
          <cell r="CA99">
            <v>369489</v>
          </cell>
          <cell r="CB99">
            <v>121377</v>
          </cell>
          <cell r="CC99">
            <v>138151.3014</v>
          </cell>
          <cell r="CD99">
            <v>145197.01777139999</v>
          </cell>
          <cell r="CE99">
            <v>349797</v>
          </cell>
          <cell r="CF99">
            <v>114908</v>
          </cell>
          <cell r="CG99">
            <v>130788.2856</v>
          </cell>
          <cell r="CH99">
            <v>137458.48816559999</v>
          </cell>
          <cell r="CI99">
            <v>347773</v>
          </cell>
          <cell r="CJ99">
            <v>114243</v>
          </cell>
          <cell r="CK99">
            <v>130031.3826</v>
          </cell>
          <cell r="CL99">
            <v>136662.98311259999</v>
          </cell>
          <cell r="CM99">
            <v>363592</v>
          </cell>
          <cell r="CN99">
            <v>119439</v>
          </cell>
        </row>
        <row r="100">
          <cell r="B100" t="str">
            <v>CORREA BOMBA DE AGUA</v>
          </cell>
          <cell r="C100">
            <v>276393</v>
          </cell>
          <cell r="D100">
            <v>90795</v>
          </cell>
          <cell r="E100">
            <v>103342.86900000001</v>
          </cell>
          <cell r="F100">
            <v>108613.35531900001</v>
          </cell>
          <cell r="G100">
            <v>263942</v>
          </cell>
          <cell r="H100">
            <v>86704</v>
          </cell>
          <cell r="I100">
            <v>98686.492800000007</v>
          </cell>
          <cell r="J100">
            <v>103719.50393280001</v>
          </cell>
          <cell r="K100">
            <v>284421</v>
          </cell>
          <cell r="L100">
            <v>93432</v>
          </cell>
          <cell r="M100">
            <v>106344.3024</v>
          </cell>
          <cell r="N100">
            <v>111767.86182239999</v>
          </cell>
          <cell r="O100">
            <v>320234</v>
          </cell>
          <cell r="P100">
            <v>105196</v>
          </cell>
          <cell r="Q100">
            <v>119734.08719999999</v>
          </cell>
          <cell r="R100">
            <v>125840.52564719999</v>
          </cell>
          <cell r="S100">
            <v>315238</v>
          </cell>
          <cell r="T100">
            <v>103555</v>
          </cell>
          <cell r="U100">
            <v>117866.30100000001</v>
          </cell>
          <cell r="V100">
            <v>123877.48235100001</v>
          </cell>
          <cell r="W100">
            <v>305360</v>
          </cell>
          <cell r="X100">
            <v>100310</v>
          </cell>
          <cell r="Y100">
            <v>114172.842</v>
          </cell>
          <cell r="Z100">
            <v>119995.656942</v>
          </cell>
          <cell r="AA100">
            <v>325765</v>
          </cell>
          <cell r="AB100">
            <v>107013</v>
          </cell>
          <cell r="AC100">
            <v>121802.1966</v>
          </cell>
          <cell r="AD100">
            <v>128014.10862659999</v>
          </cell>
          <cell r="AE100">
            <v>317203</v>
          </cell>
          <cell r="AF100">
            <v>104201</v>
          </cell>
          <cell r="AG100">
            <v>118601.5782</v>
          </cell>
          <cell r="AH100">
            <v>124650.2586882</v>
          </cell>
          <cell r="AI100">
            <v>318602</v>
          </cell>
          <cell r="AJ100">
            <v>104660</v>
          </cell>
          <cell r="AK100">
            <v>119124.012</v>
          </cell>
          <cell r="AL100">
            <v>125199.336612</v>
          </cell>
          <cell r="AM100">
            <v>289564</v>
          </cell>
          <cell r="AN100">
            <v>95121</v>
          </cell>
          <cell r="AO100">
            <v>108266.7222</v>
          </cell>
          <cell r="AP100">
            <v>113788.32503220001</v>
          </cell>
          <cell r="AQ100">
            <v>300006</v>
          </cell>
          <cell r="AR100">
            <v>98551</v>
          </cell>
          <cell r="AS100">
            <v>112170.7482</v>
          </cell>
          <cell r="AT100">
            <v>117891.4563582</v>
          </cell>
          <cell r="AU100">
            <v>318620</v>
          </cell>
          <cell r="AV100">
            <v>104666</v>
          </cell>
          <cell r="AW100">
            <v>119130.8412</v>
          </cell>
          <cell r="AX100">
            <v>125206.51410119999</v>
          </cell>
          <cell r="AY100">
            <v>302893</v>
          </cell>
          <cell r="AZ100">
            <v>99500</v>
          </cell>
          <cell r="BA100">
            <v>113250.9</v>
          </cell>
          <cell r="BB100">
            <v>119026.69589999999</v>
          </cell>
          <cell r="BC100">
            <v>349514</v>
          </cell>
          <cell r="BD100">
            <v>114815</v>
          </cell>
          <cell r="BE100">
            <v>130682.433</v>
          </cell>
          <cell r="BF100">
            <v>137347.23708300001</v>
          </cell>
          <cell r="BG100">
            <v>305619</v>
          </cell>
          <cell r="BH100">
            <v>100395</v>
          </cell>
          <cell r="BI100">
            <v>114269.58899999999</v>
          </cell>
          <cell r="BJ100">
            <v>120097.33803899999</v>
          </cell>
          <cell r="BK100">
            <v>318159</v>
          </cell>
          <cell r="BL100">
            <v>104515</v>
          </cell>
          <cell r="BM100">
            <v>118958.973</v>
          </cell>
          <cell r="BN100">
            <v>125025.880623</v>
          </cell>
          <cell r="BO100">
            <v>317866</v>
          </cell>
          <cell r="BP100">
            <v>104418</v>
          </cell>
          <cell r="BQ100">
            <v>118848.56759999999</v>
          </cell>
          <cell r="BR100">
            <v>124909.84454759999</v>
          </cell>
          <cell r="BS100">
            <v>393346</v>
          </cell>
          <cell r="BT100">
            <v>129214</v>
          </cell>
          <cell r="BU100">
            <v>147071.37479999999</v>
          </cell>
          <cell r="BV100">
            <v>154572.01491479998</v>
          </cell>
          <cell r="BW100">
            <v>274137</v>
          </cell>
          <cell r="BX100">
            <v>90054</v>
          </cell>
          <cell r="BY100">
            <v>102499.46279999999</v>
          </cell>
          <cell r="BZ100">
            <v>107726.93540279999</v>
          </cell>
          <cell r="CA100">
            <v>337896</v>
          </cell>
          <cell r="CB100">
            <v>110998</v>
          </cell>
          <cell r="CC100">
            <v>126337.92359999999</v>
          </cell>
          <cell r="CD100">
            <v>132781.15770359998</v>
          </cell>
          <cell r="CE100">
            <v>322194</v>
          </cell>
          <cell r="CF100">
            <v>105840</v>
          </cell>
          <cell r="CG100">
            <v>120467.088</v>
          </cell>
          <cell r="CH100">
            <v>126610.909488</v>
          </cell>
          <cell r="CI100">
            <v>344477</v>
          </cell>
          <cell r="CJ100">
            <v>113160</v>
          </cell>
          <cell r="CK100">
            <v>128798.712</v>
          </cell>
          <cell r="CL100">
            <v>135367.44631199999</v>
          </cell>
          <cell r="CM100">
            <v>336072</v>
          </cell>
          <cell r="CN100">
            <v>110399</v>
          </cell>
        </row>
        <row r="101">
          <cell r="B101" t="str">
            <v>CORREA COMPRESOR AIRE ACONDICIONADO</v>
          </cell>
          <cell r="C101">
            <v>268387</v>
          </cell>
          <cell r="D101">
            <v>88165</v>
          </cell>
          <cell r="E101">
            <v>100349.40299999999</v>
          </cell>
          <cell r="F101">
            <v>105467.22255299999</v>
          </cell>
          <cell r="G101">
            <v>257157</v>
          </cell>
          <cell r="H101">
            <v>84476</v>
          </cell>
          <cell r="I101">
            <v>96150.583199999994</v>
          </cell>
          <cell r="J101">
            <v>101054.2629432</v>
          </cell>
          <cell r="K101">
            <v>287738</v>
          </cell>
          <cell r="L101">
            <v>94521</v>
          </cell>
          <cell r="M101">
            <v>107583.80220000001</v>
          </cell>
          <cell r="N101">
            <v>113070.57611220001</v>
          </cell>
          <cell r="O101">
            <v>322320</v>
          </cell>
          <cell r="P101">
            <v>105882</v>
          </cell>
          <cell r="Q101">
            <v>120514.8924</v>
          </cell>
          <cell r="R101">
            <v>126661.15191239999</v>
          </cell>
          <cell r="S101">
            <v>297654</v>
          </cell>
          <cell r="T101">
            <v>97779</v>
          </cell>
          <cell r="U101">
            <v>111292.0578</v>
          </cell>
          <cell r="V101">
            <v>116967.95274779999</v>
          </cell>
          <cell r="W101">
            <v>318889</v>
          </cell>
          <cell r="X101">
            <v>104755</v>
          </cell>
          <cell r="Y101">
            <v>119232.141</v>
          </cell>
          <cell r="Z101">
            <v>125312.98019100001</v>
          </cell>
          <cell r="AA101">
            <v>319721</v>
          </cell>
          <cell r="AB101">
            <v>105028</v>
          </cell>
          <cell r="AC101">
            <v>119542.86960000001</v>
          </cell>
          <cell r="AD101">
            <v>125639.55594960001</v>
          </cell>
          <cell r="AE101">
            <v>325401</v>
          </cell>
          <cell r="AF101">
            <v>106894</v>
          </cell>
          <cell r="AG101">
            <v>121666.75079999999</v>
          </cell>
          <cell r="AH101">
            <v>127871.7550908</v>
          </cell>
          <cell r="AI101">
            <v>326256</v>
          </cell>
          <cell r="AJ101">
            <v>107175</v>
          </cell>
          <cell r="AK101">
            <v>121986.58499999999</v>
          </cell>
          <cell r="AL101">
            <v>128207.90083499999</v>
          </cell>
          <cell r="AM101">
            <v>286214</v>
          </cell>
          <cell r="AN101">
            <v>94021</v>
          </cell>
          <cell r="AO101">
            <v>107014.7022</v>
          </cell>
          <cell r="AP101">
            <v>112472.4520122</v>
          </cell>
          <cell r="AQ101">
            <v>288550</v>
          </cell>
          <cell r="AR101">
            <v>94788</v>
          </cell>
          <cell r="AS101">
            <v>107887.7016</v>
          </cell>
          <cell r="AT101">
            <v>113389.9743816</v>
          </cell>
          <cell r="AU101">
            <v>313190</v>
          </cell>
          <cell r="AV101">
            <v>102882</v>
          </cell>
          <cell r="AW101">
            <v>117100.29240000001</v>
          </cell>
          <cell r="AX101">
            <v>123072.4073124</v>
          </cell>
          <cell r="AY101">
            <v>313232</v>
          </cell>
          <cell r="AZ101">
            <v>102896</v>
          </cell>
          <cell r="BA101">
            <v>117116.22719999999</v>
          </cell>
          <cell r="BB101">
            <v>123089.15478719999</v>
          </cell>
          <cell r="BC101">
            <v>315317</v>
          </cell>
          <cell r="BD101">
            <v>103581</v>
          </cell>
          <cell r="BE101">
            <v>117895.8942</v>
          </cell>
          <cell r="BF101">
            <v>123908.5848042</v>
          </cell>
          <cell r="BG101">
            <v>300302</v>
          </cell>
          <cell r="BH101">
            <v>98649</v>
          </cell>
          <cell r="BI101">
            <v>112282.29180000001</v>
          </cell>
          <cell r="BJ101">
            <v>118008.68868180001</v>
          </cell>
          <cell r="BK101">
            <v>309018</v>
          </cell>
          <cell r="BL101">
            <v>101512</v>
          </cell>
          <cell r="BM101">
            <v>115540.9584</v>
          </cell>
          <cell r="BN101">
            <v>121433.5472784</v>
          </cell>
          <cell r="BO101">
            <v>312920</v>
          </cell>
          <cell r="BP101">
            <v>102794</v>
          </cell>
          <cell r="BQ101">
            <v>117000.1308</v>
          </cell>
          <cell r="BR101">
            <v>122967.13747079999</v>
          </cell>
          <cell r="BS101">
            <v>381369</v>
          </cell>
          <cell r="BT101">
            <v>125279</v>
          </cell>
          <cell r="BU101">
            <v>142592.55780000001</v>
          </cell>
          <cell r="BV101">
            <v>149864.77824780002</v>
          </cell>
          <cell r="BW101">
            <v>299167</v>
          </cell>
          <cell r="BX101">
            <v>98276</v>
          </cell>
          <cell r="BY101">
            <v>111857.7432</v>
          </cell>
          <cell r="BZ101">
            <v>117562.4881032</v>
          </cell>
          <cell r="CA101">
            <v>382976</v>
          </cell>
          <cell r="CB101">
            <v>125807</v>
          </cell>
          <cell r="CC101">
            <v>143193.52739999999</v>
          </cell>
          <cell r="CD101">
            <v>150496.39729739999</v>
          </cell>
          <cell r="CE101">
            <v>327007</v>
          </cell>
          <cell r="CF101">
            <v>107421</v>
          </cell>
          <cell r="CG101">
            <v>122266.5822</v>
          </cell>
          <cell r="CH101">
            <v>128502.17789220001</v>
          </cell>
          <cell r="CI101">
            <v>330471</v>
          </cell>
          <cell r="CJ101">
            <v>108559</v>
          </cell>
          <cell r="CK101">
            <v>123561.8538</v>
          </cell>
          <cell r="CL101">
            <v>129863.5083438</v>
          </cell>
          <cell r="CM101">
            <v>376985</v>
          </cell>
          <cell r="CN101">
            <v>123839</v>
          </cell>
        </row>
        <row r="102">
          <cell r="B102" t="str">
            <v>CORREA DIRECCION HIDRAULICA</v>
          </cell>
          <cell r="C102">
            <v>275741</v>
          </cell>
          <cell r="D102">
            <v>90580</v>
          </cell>
          <cell r="E102">
            <v>103098.156</v>
          </cell>
          <cell r="F102">
            <v>108356.161956</v>
          </cell>
          <cell r="G102">
            <v>281470</v>
          </cell>
          <cell r="H102">
            <v>92462</v>
          </cell>
          <cell r="I102">
            <v>105240.2484</v>
          </cell>
          <cell r="J102">
            <v>110607.5010684</v>
          </cell>
          <cell r="K102">
            <v>283145</v>
          </cell>
          <cell r="L102">
            <v>93013</v>
          </cell>
          <cell r="M102">
            <v>105867.39659999999</v>
          </cell>
          <cell r="N102">
            <v>111266.63382659999</v>
          </cell>
          <cell r="O102">
            <v>312781</v>
          </cell>
          <cell r="P102">
            <v>102748</v>
          </cell>
          <cell r="Q102">
            <v>116947.7736</v>
          </cell>
          <cell r="R102">
            <v>122912.1100536</v>
          </cell>
          <cell r="S102">
            <v>298501</v>
          </cell>
          <cell r="T102">
            <v>98057</v>
          </cell>
          <cell r="U102">
            <v>111608.4774</v>
          </cell>
          <cell r="V102">
            <v>117300.50974740001</v>
          </cell>
          <cell r="W102">
            <v>319387</v>
          </cell>
          <cell r="X102">
            <v>104918</v>
          </cell>
          <cell r="Y102">
            <v>119417.6676</v>
          </cell>
          <cell r="Z102">
            <v>125507.96864760001</v>
          </cell>
          <cell r="AA102">
            <v>318556</v>
          </cell>
          <cell r="AB102">
            <v>104645</v>
          </cell>
          <cell r="AC102">
            <v>119106.939</v>
          </cell>
          <cell r="AD102">
            <v>125181.392889</v>
          </cell>
          <cell r="AE102">
            <v>311982</v>
          </cell>
          <cell r="AF102">
            <v>102486</v>
          </cell>
          <cell r="AG102">
            <v>116649.5652</v>
          </cell>
          <cell r="AH102">
            <v>122598.6930252</v>
          </cell>
          <cell r="AI102">
            <v>313295</v>
          </cell>
          <cell r="AJ102">
            <v>102917</v>
          </cell>
          <cell r="AK102">
            <v>117140.12940000001</v>
          </cell>
          <cell r="AL102">
            <v>123114.27599940001</v>
          </cell>
          <cell r="AM102">
            <v>267273</v>
          </cell>
          <cell r="AN102">
            <v>87799</v>
          </cell>
          <cell r="AO102">
            <v>99932.821800000005</v>
          </cell>
          <cell r="AP102">
            <v>105029.39571180001</v>
          </cell>
          <cell r="AQ102">
            <v>305209</v>
          </cell>
          <cell r="AR102">
            <v>100261</v>
          </cell>
          <cell r="AS102">
            <v>114117.0702</v>
          </cell>
          <cell r="AT102">
            <v>119937.0407802</v>
          </cell>
          <cell r="AU102">
            <v>306107</v>
          </cell>
          <cell r="AV102">
            <v>100556</v>
          </cell>
          <cell r="AW102">
            <v>114452.8392</v>
          </cell>
          <cell r="AX102">
            <v>120289.9339992</v>
          </cell>
          <cell r="AY102">
            <v>237668</v>
          </cell>
          <cell r="AZ102">
            <v>78073</v>
          </cell>
          <cell r="BA102">
            <v>88862.688599999994</v>
          </cell>
          <cell r="BB102">
            <v>93394.685718599998</v>
          </cell>
          <cell r="BC102">
            <v>344086</v>
          </cell>
          <cell r="BD102">
            <v>113032</v>
          </cell>
          <cell r="BE102">
            <v>128653.0224</v>
          </cell>
          <cell r="BF102">
            <v>135214.3265424</v>
          </cell>
          <cell r="BG102">
            <v>338297</v>
          </cell>
          <cell r="BH102">
            <v>111130</v>
          </cell>
          <cell r="BI102">
            <v>126488.166</v>
          </cell>
          <cell r="BJ102">
            <v>132939.062466</v>
          </cell>
          <cell r="BK102">
            <v>335533</v>
          </cell>
          <cell r="BL102">
            <v>110222</v>
          </cell>
          <cell r="BM102">
            <v>125454.6804</v>
          </cell>
          <cell r="BN102">
            <v>131852.86910039998</v>
          </cell>
          <cell r="BO102">
            <v>342117</v>
          </cell>
          <cell r="BP102">
            <v>112385</v>
          </cell>
          <cell r="BQ102">
            <v>127916.607</v>
          </cell>
          <cell r="BR102">
            <v>134440.35395700001</v>
          </cell>
          <cell r="BS102">
            <v>380028</v>
          </cell>
          <cell r="BT102">
            <v>124839</v>
          </cell>
          <cell r="BU102">
            <v>142091.74979999999</v>
          </cell>
          <cell r="BV102">
            <v>149338.42903979999</v>
          </cell>
          <cell r="BW102">
            <v>318879</v>
          </cell>
          <cell r="BX102">
            <v>104751</v>
          </cell>
          <cell r="BY102">
            <v>119227.5882</v>
          </cell>
          <cell r="BZ102">
            <v>125308.1951982</v>
          </cell>
          <cell r="CA102">
            <v>392778</v>
          </cell>
          <cell r="CB102">
            <v>129027</v>
          </cell>
          <cell r="CC102">
            <v>146858.53140000001</v>
          </cell>
          <cell r="CD102">
            <v>154348.3165014</v>
          </cell>
          <cell r="CE102">
            <v>248112</v>
          </cell>
          <cell r="CF102">
            <v>81504</v>
          </cell>
          <cell r="CG102">
            <v>92767.852799999993</v>
          </cell>
          <cell r="CH102">
            <v>97499.013292799995</v>
          </cell>
          <cell r="CI102">
            <v>349026</v>
          </cell>
          <cell r="CJ102">
            <v>114655</v>
          </cell>
          <cell r="CK102">
            <v>130500.321</v>
          </cell>
          <cell r="CL102">
            <v>137155.837371</v>
          </cell>
          <cell r="CM102">
            <v>390914</v>
          </cell>
          <cell r="CN102">
            <v>128415</v>
          </cell>
        </row>
        <row r="103">
          <cell r="B103" t="str">
            <v>CORREA UNICA</v>
          </cell>
          <cell r="C103">
            <v>262827</v>
          </cell>
          <cell r="D103">
            <v>86338</v>
          </cell>
          <cell r="E103">
            <v>98269.911599999992</v>
          </cell>
          <cell r="F103">
            <v>103281.6770916</v>
          </cell>
          <cell r="G103">
            <v>289594</v>
          </cell>
          <cell r="H103">
            <v>95131</v>
          </cell>
          <cell r="I103">
            <v>108278.1042</v>
          </cell>
          <cell r="J103">
            <v>113800.2875142</v>
          </cell>
          <cell r="K103">
            <v>280482</v>
          </cell>
          <cell r="L103">
            <v>92138</v>
          </cell>
          <cell r="M103">
            <v>104871.4716</v>
          </cell>
          <cell r="N103">
            <v>110219.91665160001</v>
          </cell>
          <cell r="O103">
            <v>319152</v>
          </cell>
          <cell r="P103">
            <v>104841</v>
          </cell>
          <cell r="Q103">
            <v>119330.02619999999</v>
          </cell>
          <cell r="R103">
            <v>125415.8575362</v>
          </cell>
          <cell r="S103">
            <v>309148</v>
          </cell>
          <cell r="T103">
            <v>101555</v>
          </cell>
          <cell r="U103">
            <v>115589.901</v>
          </cell>
          <cell r="V103">
            <v>121484.985951</v>
          </cell>
          <cell r="W103">
            <v>321498</v>
          </cell>
          <cell r="X103">
            <v>105612</v>
          </cell>
          <cell r="Y103">
            <v>120207.5784</v>
          </cell>
          <cell r="Z103">
            <v>126338.16489839999</v>
          </cell>
          <cell r="AA103">
            <v>320088</v>
          </cell>
          <cell r="AB103">
            <v>105148</v>
          </cell>
          <cell r="AC103">
            <v>119679.45359999999</v>
          </cell>
          <cell r="AD103">
            <v>125783.10573359999</v>
          </cell>
          <cell r="AE103">
            <v>313295</v>
          </cell>
          <cell r="AF103">
            <v>102917</v>
          </cell>
          <cell r="AG103">
            <v>117140.12940000001</v>
          </cell>
          <cell r="AH103">
            <v>123114.27599940001</v>
          </cell>
          <cell r="AI103">
            <v>310330</v>
          </cell>
          <cell r="AJ103">
            <v>101943</v>
          </cell>
          <cell r="AK103">
            <v>116031.5226</v>
          </cell>
          <cell r="AL103">
            <v>121949.13025259999</v>
          </cell>
          <cell r="AM103">
            <v>287878</v>
          </cell>
          <cell r="AN103">
            <v>94567</v>
          </cell>
          <cell r="AO103">
            <v>107636.1594</v>
          </cell>
          <cell r="AP103">
            <v>113125.6035294</v>
          </cell>
          <cell r="AQ103">
            <v>303527</v>
          </cell>
          <cell r="AR103">
            <v>99708</v>
          </cell>
          <cell r="AS103">
            <v>113487.6456</v>
          </cell>
          <cell r="AT103">
            <v>119275.5155256</v>
          </cell>
          <cell r="AU103">
            <v>306906</v>
          </cell>
          <cell r="AV103">
            <v>100818</v>
          </cell>
          <cell r="AW103">
            <v>114751.04759999999</v>
          </cell>
          <cell r="AX103">
            <v>120603.35102759999</v>
          </cell>
          <cell r="AY103">
            <v>321827</v>
          </cell>
          <cell r="AZ103">
            <v>105720</v>
          </cell>
          <cell r="BA103">
            <v>120330.504</v>
          </cell>
          <cell r="BB103">
            <v>126467.359704</v>
          </cell>
          <cell r="BC103">
            <v>338034</v>
          </cell>
          <cell r="BD103">
            <v>111044</v>
          </cell>
          <cell r="BE103">
            <v>126390.28079999999</v>
          </cell>
          <cell r="BF103">
            <v>132836.18512079999</v>
          </cell>
          <cell r="BG103">
            <v>316775</v>
          </cell>
          <cell r="BH103">
            <v>104060</v>
          </cell>
          <cell r="BI103">
            <v>118441.092</v>
          </cell>
          <cell r="BJ103">
            <v>124481.587692</v>
          </cell>
          <cell r="BK103">
            <v>339953</v>
          </cell>
          <cell r="BL103">
            <v>111674</v>
          </cell>
          <cell r="BM103">
            <v>127107.3468</v>
          </cell>
          <cell r="BN103">
            <v>133589.82148680001</v>
          </cell>
          <cell r="BO103">
            <v>351306</v>
          </cell>
          <cell r="BP103">
            <v>115404</v>
          </cell>
          <cell r="BQ103">
            <v>131352.8328</v>
          </cell>
          <cell r="BR103">
            <v>138051.8272728</v>
          </cell>
          <cell r="BS103">
            <v>372684</v>
          </cell>
          <cell r="BT103">
            <v>122426</v>
          </cell>
          <cell r="BU103">
            <v>139345.2732</v>
          </cell>
          <cell r="BV103">
            <v>146451.88213320001</v>
          </cell>
          <cell r="BW103">
            <v>317676</v>
          </cell>
          <cell r="BX103">
            <v>104356</v>
          </cell>
          <cell r="BY103">
            <v>118777.99919999999</v>
          </cell>
          <cell r="BZ103">
            <v>124835.67715919999</v>
          </cell>
          <cell r="CA103">
            <v>383799</v>
          </cell>
          <cell r="CB103">
            <v>126077</v>
          </cell>
          <cell r="CC103">
            <v>143500.8414</v>
          </cell>
          <cell r="CD103">
            <v>150819.3843114</v>
          </cell>
          <cell r="CE103">
            <v>339563</v>
          </cell>
          <cell r="CF103">
            <v>111546</v>
          </cell>
          <cell r="CG103">
            <v>126961.6572</v>
          </cell>
          <cell r="CH103">
            <v>133436.70171719999</v>
          </cell>
          <cell r="CI103">
            <v>342924</v>
          </cell>
          <cell r="CJ103">
            <v>112650</v>
          </cell>
          <cell r="CK103">
            <v>128218.23</v>
          </cell>
          <cell r="CL103">
            <v>134757.35973</v>
          </cell>
          <cell r="CM103">
            <v>383515</v>
          </cell>
          <cell r="CN103">
            <v>125984</v>
          </cell>
        </row>
        <row r="104">
          <cell r="B104" t="str">
            <v>CORREA VENTILADOR MOTOR</v>
          </cell>
          <cell r="C104">
            <v>260430</v>
          </cell>
          <cell r="D104">
            <v>85551</v>
          </cell>
          <cell r="E104">
            <v>97374.148199999996</v>
          </cell>
          <cell r="F104">
            <v>102340.2297582</v>
          </cell>
          <cell r="G104">
            <v>293965</v>
          </cell>
          <cell r="H104">
            <v>96567</v>
          </cell>
          <cell r="I104">
            <v>109912.5594</v>
          </cell>
          <cell r="J104">
            <v>115518.09992939999</v>
          </cell>
          <cell r="K104">
            <v>292635</v>
          </cell>
          <cell r="L104">
            <v>96130</v>
          </cell>
          <cell r="M104">
            <v>109415.166</v>
          </cell>
          <cell r="N104">
            <v>114995.33946599999</v>
          </cell>
          <cell r="O104">
            <v>318723</v>
          </cell>
          <cell r="P104">
            <v>104700</v>
          </cell>
          <cell r="Q104">
            <v>119169.54</v>
          </cell>
          <cell r="R104">
            <v>125247.18654</v>
          </cell>
          <cell r="S104">
            <v>287323</v>
          </cell>
          <cell r="T104">
            <v>94385</v>
          </cell>
          <cell r="U104">
            <v>107429.007</v>
          </cell>
          <cell r="V104">
            <v>112907.886357</v>
          </cell>
          <cell r="W104">
            <v>335005</v>
          </cell>
          <cell r="X104">
            <v>110049</v>
          </cell>
          <cell r="Y104">
            <v>125257.7718</v>
          </cell>
          <cell r="Z104">
            <v>131645.91816180001</v>
          </cell>
          <cell r="AA104">
            <v>346015</v>
          </cell>
          <cell r="AB104">
            <v>113665</v>
          </cell>
          <cell r="AC104">
            <v>129373.503</v>
          </cell>
          <cell r="AD104">
            <v>135971.551653</v>
          </cell>
          <cell r="AE104">
            <v>332454</v>
          </cell>
          <cell r="AF104">
            <v>109211</v>
          </cell>
          <cell r="AG104">
            <v>124303.9602</v>
          </cell>
          <cell r="AH104">
            <v>130643.4621702</v>
          </cell>
          <cell r="AI104">
            <v>331758</v>
          </cell>
          <cell r="AJ104">
            <v>108982</v>
          </cell>
          <cell r="AK104">
            <v>124043.3124</v>
          </cell>
          <cell r="AL104">
            <v>130369.52133239999</v>
          </cell>
          <cell r="AM104">
            <v>287355</v>
          </cell>
          <cell r="AN104">
            <v>94396</v>
          </cell>
          <cell r="AO104">
            <v>107441.5272</v>
          </cell>
          <cell r="AP104">
            <v>112921.04508719999</v>
          </cell>
          <cell r="AQ104">
            <v>282075</v>
          </cell>
          <cell r="AR104">
            <v>92661</v>
          </cell>
          <cell r="AS104">
            <v>105466.75019999999</v>
          </cell>
          <cell r="AT104">
            <v>110845.5544602</v>
          </cell>
          <cell r="AU104">
            <v>336564</v>
          </cell>
          <cell r="AV104">
            <v>110561</v>
          </cell>
          <cell r="AW104">
            <v>125840.53019999999</v>
          </cell>
          <cell r="AX104">
            <v>132258.39724019999</v>
          </cell>
          <cell r="AY104">
            <v>304492</v>
          </cell>
          <cell r="AZ104">
            <v>100025</v>
          </cell>
          <cell r="BA104">
            <v>113848.455</v>
          </cell>
          <cell r="BB104">
            <v>119654.726205</v>
          </cell>
          <cell r="BC104">
            <v>322301</v>
          </cell>
          <cell r="BD104">
            <v>105875</v>
          </cell>
          <cell r="BE104">
            <v>120506.925</v>
          </cell>
          <cell r="BF104">
            <v>126652.778175</v>
          </cell>
          <cell r="BG104">
            <v>315731</v>
          </cell>
          <cell r="BH104">
            <v>103717</v>
          </cell>
          <cell r="BI104">
            <v>118050.6894</v>
          </cell>
          <cell r="BJ104">
            <v>124071.2745594</v>
          </cell>
          <cell r="BK104">
            <v>335368</v>
          </cell>
          <cell r="BL104">
            <v>110168</v>
          </cell>
          <cell r="BM104">
            <v>125393.2176</v>
          </cell>
          <cell r="BN104">
            <v>131788.27169759999</v>
          </cell>
          <cell r="BO104">
            <v>349016</v>
          </cell>
          <cell r="BP104">
            <v>114651</v>
          </cell>
          <cell r="BQ104">
            <v>130495.76819999999</v>
          </cell>
          <cell r="BR104">
            <v>137151.05237819999</v>
          </cell>
          <cell r="BS104">
            <v>398199</v>
          </cell>
          <cell r="BT104">
            <v>130808</v>
          </cell>
          <cell r="BU104">
            <v>148885.66560000001</v>
          </cell>
          <cell r="BV104">
            <v>156478.8345456</v>
          </cell>
          <cell r="BW104">
            <v>289972</v>
          </cell>
          <cell r="BX104">
            <v>95255</v>
          </cell>
          <cell r="BY104">
            <v>108419.24099999999</v>
          </cell>
          <cell r="BZ104">
            <v>113948.62229099999</v>
          </cell>
          <cell r="CA104">
            <v>385965</v>
          </cell>
          <cell r="CB104">
            <v>126789</v>
          </cell>
          <cell r="CC104">
            <v>144311.23980000001</v>
          </cell>
          <cell r="CD104">
            <v>151671.11302980001</v>
          </cell>
          <cell r="CE104">
            <v>323162</v>
          </cell>
          <cell r="CF104">
            <v>106158</v>
          </cell>
          <cell r="CG104">
            <v>120829.0356</v>
          </cell>
          <cell r="CH104">
            <v>126991.3164156</v>
          </cell>
          <cell r="CI104">
            <v>319000</v>
          </cell>
          <cell r="CJ104">
            <v>104791</v>
          </cell>
          <cell r="CK104">
            <v>119273.1162</v>
          </cell>
          <cell r="CL104">
            <v>125356.0451262</v>
          </cell>
          <cell r="CM104">
            <v>386280</v>
          </cell>
          <cell r="CN104">
            <v>126892</v>
          </cell>
        </row>
        <row r="105">
          <cell r="B105" t="str">
            <v>CRUZETA CARDAN</v>
          </cell>
          <cell r="C105">
            <v>524912</v>
          </cell>
          <cell r="D105">
            <v>172433</v>
          </cell>
          <cell r="E105">
            <v>196263.24059999999</v>
          </cell>
          <cell r="F105">
            <v>206272.6658706</v>
          </cell>
          <cell r="G105">
            <v>538488</v>
          </cell>
          <cell r="H105">
            <v>176893</v>
          </cell>
          <cell r="I105">
            <v>201339.61259999999</v>
          </cell>
          <cell r="J105">
            <v>211607.93284259998</v>
          </cell>
          <cell r="K105">
            <v>591927</v>
          </cell>
          <cell r="L105">
            <v>194448</v>
          </cell>
          <cell r="M105">
            <v>221320.71359999999</v>
          </cell>
          <cell r="N105">
            <v>232608.06999359999</v>
          </cell>
          <cell r="O105">
            <v>661592</v>
          </cell>
          <cell r="P105">
            <v>217332</v>
          </cell>
          <cell r="Q105">
            <v>247367.2824</v>
          </cell>
          <cell r="R105">
            <v>259983.0138024</v>
          </cell>
          <cell r="S105">
            <v>594964</v>
          </cell>
          <cell r="T105">
            <v>195445</v>
          </cell>
          <cell r="U105">
            <v>222455.49900000001</v>
          </cell>
          <cell r="V105">
            <v>233800.72944900001</v>
          </cell>
          <cell r="W105">
            <v>644281</v>
          </cell>
          <cell r="X105">
            <v>211646</v>
          </cell>
          <cell r="Y105">
            <v>240895.47719999999</v>
          </cell>
          <cell r="Z105">
            <v>253181.14653719999</v>
          </cell>
          <cell r="AA105">
            <v>619769</v>
          </cell>
          <cell r="AB105">
            <v>203594</v>
          </cell>
          <cell r="AC105">
            <v>231730.69079999998</v>
          </cell>
          <cell r="AD105">
            <v>243548.95603079998</v>
          </cell>
          <cell r="AE105">
            <v>672808</v>
          </cell>
          <cell r="AF105">
            <v>221017</v>
          </cell>
          <cell r="AG105">
            <v>251561.54939999999</v>
          </cell>
          <cell r="AH105">
            <v>264391.18841940002</v>
          </cell>
          <cell r="AI105">
            <v>691331</v>
          </cell>
          <cell r="AJ105">
            <v>227102</v>
          </cell>
          <cell r="AK105">
            <v>258487.4964</v>
          </cell>
          <cell r="AL105">
            <v>271670.35871639999</v>
          </cell>
          <cell r="AM105">
            <v>572183</v>
          </cell>
          <cell r="AN105">
            <v>187962</v>
          </cell>
          <cell r="AO105">
            <v>213938.34839999999</v>
          </cell>
          <cell r="AP105">
            <v>224849.2041684</v>
          </cell>
          <cell r="AQ105">
            <v>622605</v>
          </cell>
          <cell r="AR105">
            <v>204525</v>
          </cell>
          <cell r="AS105">
            <v>232790.35500000001</v>
          </cell>
          <cell r="AT105">
            <v>244662.66310500001</v>
          </cell>
          <cell r="AU105">
            <v>677468</v>
          </cell>
          <cell r="AV105">
            <v>222548</v>
          </cell>
          <cell r="AW105">
            <v>253304.1336</v>
          </cell>
          <cell r="AX105">
            <v>266222.64441359998</v>
          </cell>
          <cell r="AY105">
            <v>609889</v>
          </cell>
          <cell r="AZ105">
            <v>200348</v>
          </cell>
          <cell r="BA105">
            <v>228036.09359999999</v>
          </cell>
          <cell r="BB105">
            <v>239665.9343736</v>
          </cell>
          <cell r="BC105">
            <v>688774</v>
          </cell>
          <cell r="BD105">
            <v>226262</v>
          </cell>
          <cell r="BE105">
            <v>257531.40839999999</v>
          </cell>
          <cell r="BF105">
            <v>270665.5102284</v>
          </cell>
          <cell r="BG105">
            <v>628628</v>
          </cell>
          <cell r="BH105">
            <v>206504</v>
          </cell>
          <cell r="BI105">
            <v>235042.85279999999</v>
          </cell>
          <cell r="BJ105">
            <v>247030.03829279999</v>
          </cell>
          <cell r="BK105">
            <v>689951</v>
          </cell>
          <cell r="BL105">
            <v>226648</v>
          </cell>
          <cell r="BM105">
            <v>257970.7536</v>
          </cell>
          <cell r="BN105">
            <v>271127.26203360001</v>
          </cell>
          <cell r="BO105">
            <v>714910</v>
          </cell>
          <cell r="BP105">
            <v>234847</v>
          </cell>
          <cell r="BQ105">
            <v>267302.8554</v>
          </cell>
          <cell r="BR105">
            <v>280935.3010254</v>
          </cell>
          <cell r="BS105">
            <v>771472</v>
          </cell>
          <cell r="BT105">
            <v>253428</v>
          </cell>
          <cell r="BU105">
            <v>288451.74959999998</v>
          </cell>
          <cell r="BV105">
            <v>303162.78882959997</v>
          </cell>
          <cell r="BW105">
            <v>600995</v>
          </cell>
          <cell r="BX105">
            <v>197426</v>
          </cell>
          <cell r="BY105">
            <v>224710.2732</v>
          </cell>
          <cell r="BZ105">
            <v>236170.4971332</v>
          </cell>
          <cell r="CA105">
            <v>764209</v>
          </cell>
          <cell r="CB105">
            <v>251042</v>
          </cell>
          <cell r="CC105">
            <v>285736.00439999998</v>
          </cell>
          <cell r="CD105">
            <v>300308.54062439996</v>
          </cell>
          <cell r="CE105">
            <v>663829</v>
          </cell>
          <cell r="CF105">
            <v>218067</v>
          </cell>
          <cell r="CG105">
            <v>248203.85939999999</v>
          </cell>
          <cell r="CH105">
            <v>260862.25622939999</v>
          </cell>
          <cell r="CI105">
            <v>697134</v>
          </cell>
          <cell r="CJ105">
            <v>229008</v>
          </cell>
          <cell r="CK105">
            <v>260656.9056</v>
          </cell>
          <cell r="CL105">
            <v>273950.40778559999</v>
          </cell>
          <cell r="CM105">
            <v>764816</v>
          </cell>
          <cell r="CN105">
            <v>251242</v>
          </cell>
        </row>
        <row r="106">
          <cell r="B106" t="str">
            <v>CULATA MOTOR</v>
          </cell>
          <cell r="C106">
            <v>15478898</v>
          </cell>
          <cell r="D106">
            <v>5084817</v>
          </cell>
          <cell r="E106">
            <v>5787538.7094000001</v>
          </cell>
          <cell r="F106">
            <v>6082703.1835794002</v>
          </cell>
          <cell r="G106">
            <v>15415781</v>
          </cell>
          <cell r="H106">
            <v>5064084</v>
          </cell>
          <cell r="I106">
            <v>5763940.4088000003</v>
          </cell>
          <cell r="J106">
            <v>6057901.3696488002</v>
          </cell>
          <cell r="K106">
            <v>16894434</v>
          </cell>
          <cell r="L106">
            <v>5549821</v>
          </cell>
          <cell r="M106">
            <v>6316806.2621999998</v>
          </cell>
          <cell r="N106">
            <v>6638963.3815722</v>
          </cell>
          <cell r="O106">
            <v>18176868</v>
          </cell>
          <cell r="P106">
            <v>5971101</v>
          </cell>
          <cell r="Q106">
            <v>6796307.1581999995</v>
          </cell>
          <cell r="R106">
            <v>7142918.8232681993</v>
          </cell>
          <cell r="S106">
            <v>17454993</v>
          </cell>
          <cell r="T106">
            <v>5733965</v>
          </cell>
          <cell r="U106">
            <v>6526398.9629999995</v>
          </cell>
          <cell r="V106">
            <v>6859245.3101129998</v>
          </cell>
          <cell r="W106">
            <v>17948983</v>
          </cell>
          <cell r="X106">
            <v>5896240</v>
          </cell>
          <cell r="Y106">
            <v>6711100.3679999998</v>
          </cell>
          <cell r="Z106">
            <v>7053366.4867679998</v>
          </cell>
          <cell r="AA106">
            <v>17772867</v>
          </cell>
          <cell r="AB106">
            <v>5838386</v>
          </cell>
          <cell r="AC106">
            <v>6645250.9452</v>
          </cell>
          <cell r="AD106">
            <v>6984158.7434051996</v>
          </cell>
          <cell r="AE106">
            <v>18265057</v>
          </cell>
          <cell r="AF106">
            <v>6000071</v>
          </cell>
          <cell r="AG106">
            <v>6829280.8121999996</v>
          </cell>
          <cell r="AH106">
            <v>7177574.1336221993</v>
          </cell>
          <cell r="AI106">
            <v>18238217</v>
          </cell>
          <cell r="AJ106">
            <v>5991254</v>
          </cell>
          <cell r="AK106">
            <v>6819245.3027999997</v>
          </cell>
          <cell r="AL106">
            <v>7167026.8132427996</v>
          </cell>
          <cell r="AM106">
            <v>16722315</v>
          </cell>
          <cell r="AN106">
            <v>5493280</v>
          </cell>
          <cell r="AO106">
            <v>6252451.2960000001</v>
          </cell>
          <cell r="AP106">
            <v>6571326.3120959997</v>
          </cell>
          <cell r="AQ106">
            <v>17584224</v>
          </cell>
          <cell r="AR106">
            <v>5776417</v>
          </cell>
          <cell r="AS106">
            <v>6574717.8294000002</v>
          </cell>
          <cell r="AT106">
            <v>6910028.4386994001</v>
          </cell>
          <cell r="AU106">
            <v>18580019</v>
          </cell>
          <cell r="AV106">
            <v>6103536</v>
          </cell>
          <cell r="AW106">
            <v>6947044.6752000004</v>
          </cell>
          <cell r="AX106">
            <v>7301343.9536352009</v>
          </cell>
          <cell r="AY106">
            <v>17502595</v>
          </cell>
          <cell r="AZ106">
            <v>5749602</v>
          </cell>
          <cell r="BA106">
            <v>6544196.9963999996</v>
          </cell>
          <cell r="BB106">
            <v>6877951.0432163998</v>
          </cell>
          <cell r="BC106">
            <v>19862535</v>
          </cell>
          <cell r="BD106">
            <v>6524842</v>
          </cell>
          <cell r="BE106">
            <v>7426575.1644000001</v>
          </cell>
          <cell r="BF106">
            <v>7805330.4977844004</v>
          </cell>
          <cell r="BG106">
            <v>18844973</v>
          </cell>
          <cell r="BH106">
            <v>6190573</v>
          </cell>
          <cell r="BI106">
            <v>7046110.1886</v>
          </cell>
          <cell r="BJ106">
            <v>7405461.8082186002</v>
          </cell>
          <cell r="BK106">
            <v>19975183</v>
          </cell>
          <cell r="BL106">
            <v>6561847</v>
          </cell>
          <cell r="BM106">
            <v>7468694.2554000001</v>
          </cell>
          <cell r="BN106">
            <v>7849597.6624253998</v>
          </cell>
          <cell r="BO106">
            <v>22198012</v>
          </cell>
          <cell r="BP106">
            <v>7292046</v>
          </cell>
          <cell r="BQ106">
            <v>8299806.7571999999</v>
          </cell>
          <cell r="BR106">
            <v>8723096.9018172007</v>
          </cell>
          <cell r="BS106">
            <v>21857038</v>
          </cell>
          <cell r="BT106">
            <v>7180036</v>
          </cell>
          <cell r="BU106">
            <v>8172316.9752000002</v>
          </cell>
          <cell r="BV106">
            <v>8589105.1409351993</v>
          </cell>
          <cell r="BW106">
            <v>16549123</v>
          </cell>
          <cell r="BX106">
            <v>5436386</v>
          </cell>
          <cell r="BY106">
            <v>6187694.5451999996</v>
          </cell>
          <cell r="BZ106">
            <v>6503266.9670051998</v>
          </cell>
          <cell r="CA106">
            <v>21724633</v>
          </cell>
          <cell r="CB106">
            <v>7136541</v>
          </cell>
          <cell r="CC106">
            <v>8122810.9661999997</v>
          </cell>
          <cell r="CD106">
            <v>8537074.3254761994</v>
          </cell>
          <cell r="CE106">
            <v>18492891</v>
          </cell>
          <cell r="CF106">
            <v>6074914</v>
          </cell>
          <cell r="CG106">
            <v>6914467.1147999996</v>
          </cell>
          <cell r="CH106">
            <v>7267104.9376547998</v>
          </cell>
          <cell r="CI106">
            <v>19980011</v>
          </cell>
          <cell r="CJ106">
            <v>6563433</v>
          </cell>
          <cell r="CK106">
            <v>7470499.4406000003</v>
          </cell>
          <cell r="CL106">
            <v>7851494.9120706003</v>
          </cell>
          <cell r="CM106">
            <v>21372614</v>
          </cell>
          <cell r="CN106">
            <v>7020903</v>
          </cell>
        </row>
        <row r="107">
          <cell r="B107" t="str">
            <v xml:space="preserve">CUÑA POLEA DE CIGÜEÑAL </v>
          </cell>
          <cell r="C107">
            <v>26906</v>
          </cell>
          <cell r="D107">
            <v>8838</v>
          </cell>
          <cell r="E107">
            <v>10059.411599999999</v>
          </cell>
          <cell r="F107">
            <v>10572.4415916</v>
          </cell>
          <cell r="G107">
            <v>23841</v>
          </cell>
          <cell r="H107">
            <v>7831</v>
          </cell>
          <cell r="I107">
            <v>8913.2441999999992</v>
          </cell>
          <cell r="J107">
            <v>9367.8196541999987</v>
          </cell>
          <cell r="K107">
            <v>41301</v>
          </cell>
          <cell r="L107">
            <v>13567</v>
          </cell>
          <cell r="M107">
            <v>15441.9594</v>
          </cell>
          <cell r="N107">
            <v>16229.4993294</v>
          </cell>
          <cell r="O107">
            <v>44808</v>
          </cell>
          <cell r="P107">
            <v>14719</v>
          </cell>
          <cell r="Q107">
            <v>16753.165799999999</v>
          </cell>
          <cell r="R107">
            <v>17607.577255799999</v>
          </cell>
          <cell r="S107">
            <v>36397</v>
          </cell>
          <cell r="T107">
            <v>11956</v>
          </cell>
          <cell r="U107">
            <v>13608.3192</v>
          </cell>
          <cell r="V107">
            <v>14302.343479200001</v>
          </cell>
          <cell r="W107">
            <v>51796</v>
          </cell>
          <cell r="X107">
            <v>17014</v>
          </cell>
          <cell r="Y107">
            <v>19365.334800000001</v>
          </cell>
          <cell r="Z107">
            <v>20352.9668748</v>
          </cell>
          <cell r="AA107">
            <v>54677</v>
          </cell>
          <cell r="AB107">
            <v>17961</v>
          </cell>
          <cell r="AC107">
            <v>20443.210200000001</v>
          </cell>
          <cell r="AD107">
            <v>21485.813920200002</v>
          </cell>
          <cell r="AE107">
            <v>45473</v>
          </cell>
          <cell r="AF107">
            <v>14937</v>
          </cell>
          <cell r="AG107">
            <v>17001.293399999999</v>
          </cell>
          <cell r="AH107">
            <v>17868.359363399999</v>
          </cell>
          <cell r="AI107">
            <v>45161</v>
          </cell>
          <cell r="AJ107">
            <v>14835</v>
          </cell>
          <cell r="AK107">
            <v>16885.197</v>
          </cell>
          <cell r="AL107">
            <v>17746.342046999998</v>
          </cell>
          <cell r="AM107">
            <v>30658</v>
          </cell>
          <cell r="AN107">
            <v>10071</v>
          </cell>
          <cell r="AO107">
            <v>11462.8122</v>
          </cell>
          <cell r="AP107">
            <v>12047.4156222</v>
          </cell>
          <cell r="AQ107">
            <v>36622</v>
          </cell>
          <cell r="AR107">
            <v>12030</v>
          </cell>
          <cell r="AS107">
            <v>13692.546</v>
          </cell>
          <cell r="AT107">
            <v>14390.865846000001</v>
          </cell>
          <cell r="AU107">
            <v>47414</v>
          </cell>
          <cell r="AV107">
            <v>15575</v>
          </cell>
          <cell r="AW107">
            <v>17727.465</v>
          </cell>
          <cell r="AX107">
            <v>18631.565715000001</v>
          </cell>
          <cell r="AY107">
            <v>44056</v>
          </cell>
          <cell r="AZ107">
            <v>14472</v>
          </cell>
          <cell r="BA107">
            <v>16472.0304</v>
          </cell>
          <cell r="BB107">
            <v>17312.1039504</v>
          </cell>
          <cell r="BC107">
            <v>46454</v>
          </cell>
          <cell r="BD107">
            <v>15260</v>
          </cell>
          <cell r="BE107">
            <v>17368.932000000001</v>
          </cell>
          <cell r="BF107">
            <v>18254.747532000001</v>
          </cell>
          <cell r="BG107">
            <v>44969</v>
          </cell>
          <cell r="BH107">
            <v>14772</v>
          </cell>
          <cell r="BI107">
            <v>16813.490399999999</v>
          </cell>
          <cell r="BJ107">
            <v>17670.978410399999</v>
          </cell>
          <cell r="BK107">
            <v>47101</v>
          </cell>
          <cell r="BL107">
            <v>15472</v>
          </cell>
          <cell r="BM107">
            <v>17610.2304</v>
          </cell>
          <cell r="BN107">
            <v>18508.352150400002</v>
          </cell>
          <cell r="BO107">
            <v>52863</v>
          </cell>
          <cell r="BP107">
            <v>17365</v>
          </cell>
          <cell r="BQ107">
            <v>19764.843000000001</v>
          </cell>
          <cell r="BR107">
            <v>20772.849993</v>
          </cell>
          <cell r="BS107">
            <v>56075</v>
          </cell>
          <cell r="BT107">
            <v>18420</v>
          </cell>
          <cell r="BU107">
            <v>20965.644</v>
          </cell>
          <cell r="BV107">
            <v>22034.891844000002</v>
          </cell>
          <cell r="BW107">
            <v>40572</v>
          </cell>
          <cell r="BX107">
            <v>13327</v>
          </cell>
          <cell r="BY107">
            <v>15168.7914</v>
          </cell>
          <cell r="BZ107">
            <v>15942.3997614</v>
          </cell>
          <cell r="CA107">
            <v>57286</v>
          </cell>
          <cell r="CB107">
            <v>18818</v>
          </cell>
          <cell r="CC107">
            <v>21418.6476</v>
          </cell>
          <cell r="CD107">
            <v>22510.998627600002</v>
          </cell>
          <cell r="CE107">
            <v>48626</v>
          </cell>
          <cell r="CF107">
            <v>15973</v>
          </cell>
          <cell r="CG107">
            <v>18180.4686</v>
          </cell>
          <cell r="CH107">
            <v>19107.672498600001</v>
          </cell>
          <cell r="CI107">
            <v>44024</v>
          </cell>
          <cell r="CJ107">
            <v>14461</v>
          </cell>
          <cell r="CK107">
            <v>16459.510200000001</v>
          </cell>
          <cell r="CL107">
            <v>17298.945220199999</v>
          </cell>
          <cell r="CM107">
            <v>51240</v>
          </cell>
          <cell r="CN107">
            <v>16832</v>
          </cell>
        </row>
        <row r="108">
          <cell r="B108" t="str">
            <v>CUÑAS DE VÁLVULAS</v>
          </cell>
          <cell r="C108">
            <v>28957</v>
          </cell>
          <cell r="D108">
            <v>9512</v>
          </cell>
          <cell r="E108">
            <v>10826.5584</v>
          </cell>
          <cell r="F108">
            <v>11378.7128784</v>
          </cell>
          <cell r="G108">
            <v>27362</v>
          </cell>
          <cell r="H108">
            <v>8988</v>
          </cell>
          <cell r="I108">
            <v>10230.141599999999</v>
          </cell>
          <cell r="J108">
            <v>10751.878821599999</v>
          </cell>
          <cell r="K108">
            <v>40341</v>
          </cell>
          <cell r="L108">
            <v>13252</v>
          </cell>
          <cell r="M108">
            <v>15083.4264</v>
          </cell>
          <cell r="N108">
            <v>15852.6811464</v>
          </cell>
          <cell r="O108">
            <v>45290</v>
          </cell>
          <cell r="P108">
            <v>14877</v>
          </cell>
          <cell r="Q108">
            <v>16933.001400000001</v>
          </cell>
          <cell r="R108">
            <v>17796.584471400001</v>
          </cell>
          <cell r="S108">
            <v>40140</v>
          </cell>
          <cell r="T108">
            <v>13185</v>
          </cell>
          <cell r="U108">
            <v>15007.166999999999</v>
          </cell>
          <cell r="V108">
            <v>15772.532517</v>
          </cell>
          <cell r="W108">
            <v>54250</v>
          </cell>
          <cell r="X108">
            <v>17821</v>
          </cell>
          <cell r="Y108">
            <v>20283.8622</v>
          </cell>
          <cell r="Z108">
            <v>21318.339172199998</v>
          </cell>
          <cell r="AA108">
            <v>56966</v>
          </cell>
          <cell r="AB108">
            <v>18713</v>
          </cell>
          <cell r="AC108">
            <v>21299.136599999998</v>
          </cell>
          <cell r="AD108">
            <v>22385.3925666</v>
          </cell>
          <cell r="AE108">
            <v>45230</v>
          </cell>
          <cell r="AF108">
            <v>14858</v>
          </cell>
          <cell r="AG108">
            <v>16911.375599999999</v>
          </cell>
          <cell r="AH108">
            <v>17773.855755599998</v>
          </cell>
          <cell r="AI108">
            <v>44042</v>
          </cell>
          <cell r="AJ108">
            <v>14467</v>
          </cell>
          <cell r="AK108">
            <v>16466.339400000001</v>
          </cell>
          <cell r="AL108">
            <v>17306.122709400002</v>
          </cell>
          <cell r="AM108">
            <v>32479</v>
          </cell>
          <cell r="AN108">
            <v>10669</v>
          </cell>
          <cell r="AO108">
            <v>12143.4558</v>
          </cell>
          <cell r="AP108">
            <v>12762.7720458</v>
          </cell>
          <cell r="AQ108">
            <v>40483</v>
          </cell>
          <cell r="AR108">
            <v>13298</v>
          </cell>
          <cell r="AS108">
            <v>15135.783599999999</v>
          </cell>
          <cell r="AT108">
            <v>15907.708563599999</v>
          </cell>
          <cell r="AU108">
            <v>47366</v>
          </cell>
          <cell r="AV108">
            <v>15559</v>
          </cell>
          <cell r="AW108">
            <v>17709.253799999999</v>
          </cell>
          <cell r="AX108">
            <v>18612.425743799999</v>
          </cell>
          <cell r="AY108">
            <v>47129</v>
          </cell>
          <cell r="AZ108">
            <v>15481</v>
          </cell>
          <cell r="BA108">
            <v>17620.474200000001</v>
          </cell>
          <cell r="BB108">
            <v>18519.118384199999</v>
          </cell>
          <cell r="BC108">
            <v>45303</v>
          </cell>
          <cell r="BD108">
            <v>14882</v>
          </cell>
          <cell r="BE108">
            <v>16938.6924</v>
          </cell>
          <cell r="BF108">
            <v>17802.565712399999</v>
          </cell>
          <cell r="BG108">
            <v>47572</v>
          </cell>
          <cell r="BH108">
            <v>15627</v>
          </cell>
          <cell r="BI108">
            <v>17786.651399999999</v>
          </cell>
          <cell r="BJ108">
            <v>18693.770621399999</v>
          </cell>
          <cell r="BK108">
            <v>50114</v>
          </cell>
          <cell r="BL108">
            <v>16462</v>
          </cell>
          <cell r="BM108">
            <v>18737.0484</v>
          </cell>
          <cell r="BN108">
            <v>19692.637868400001</v>
          </cell>
          <cell r="BO108">
            <v>53041</v>
          </cell>
          <cell r="BP108">
            <v>17423</v>
          </cell>
          <cell r="BQ108">
            <v>19830.8586</v>
          </cell>
          <cell r="BR108">
            <v>20842.232388600001</v>
          </cell>
          <cell r="BS108">
            <v>64085</v>
          </cell>
          <cell r="BT108">
            <v>21051</v>
          </cell>
          <cell r="BU108">
            <v>23960.248200000002</v>
          </cell>
          <cell r="BV108">
            <v>25182.220858200002</v>
          </cell>
          <cell r="BW108">
            <v>44751</v>
          </cell>
          <cell r="BX108">
            <v>14700</v>
          </cell>
          <cell r="BY108">
            <v>16731.54</v>
          </cell>
          <cell r="BZ108">
            <v>17584.848539999999</v>
          </cell>
          <cell r="CA108">
            <v>59151</v>
          </cell>
          <cell r="CB108">
            <v>19431</v>
          </cell>
          <cell r="CC108">
            <v>22116.3642</v>
          </cell>
          <cell r="CD108">
            <v>23244.2987742</v>
          </cell>
          <cell r="CE108">
            <v>51610</v>
          </cell>
          <cell r="CF108">
            <v>16953</v>
          </cell>
          <cell r="CG108">
            <v>19295.904600000002</v>
          </cell>
          <cell r="CH108">
            <v>20279.995734600001</v>
          </cell>
          <cell r="CI108">
            <v>45369</v>
          </cell>
          <cell r="CJ108">
            <v>14903</v>
          </cell>
          <cell r="CK108">
            <v>16962.5946</v>
          </cell>
          <cell r="CL108">
            <v>17827.686924599999</v>
          </cell>
          <cell r="CM108">
            <v>54539</v>
          </cell>
          <cell r="CN108">
            <v>17916</v>
          </cell>
        </row>
        <row r="109">
          <cell r="B109" t="str">
            <v xml:space="preserve">DEPOSITO AGUA LIMPIABRISAS </v>
          </cell>
          <cell r="C109">
            <v>207659</v>
          </cell>
          <cell r="D109">
            <v>68215</v>
          </cell>
          <cell r="E109">
            <v>77642.312999999995</v>
          </cell>
          <cell r="F109">
            <v>81602.070962999991</v>
          </cell>
          <cell r="G109">
            <v>196249</v>
          </cell>
          <cell r="H109">
            <v>64467</v>
          </cell>
          <cell r="I109">
            <v>73376.339399999997</v>
          </cell>
          <cell r="J109">
            <v>77118.532709399995</v>
          </cell>
          <cell r="K109">
            <v>471165</v>
          </cell>
          <cell r="L109">
            <v>154777</v>
          </cell>
          <cell r="M109">
            <v>176167.1814</v>
          </cell>
          <cell r="N109">
            <v>185151.70765140001</v>
          </cell>
          <cell r="O109">
            <v>537869</v>
          </cell>
          <cell r="P109">
            <v>176689</v>
          </cell>
          <cell r="Q109">
            <v>201107.4198</v>
          </cell>
          <cell r="R109">
            <v>211363.89820980001</v>
          </cell>
          <cell r="S109">
            <v>693373</v>
          </cell>
          <cell r="T109">
            <v>227773</v>
          </cell>
          <cell r="U109">
            <v>259251.2286</v>
          </cell>
          <cell r="V109">
            <v>272473.04125860002</v>
          </cell>
          <cell r="W109">
            <v>699450</v>
          </cell>
          <cell r="X109">
            <v>229769</v>
          </cell>
          <cell r="Y109">
            <v>261523.07579999999</v>
          </cell>
          <cell r="Z109">
            <v>274860.75266579998</v>
          </cell>
          <cell r="AA109">
            <v>722649</v>
          </cell>
          <cell r="AB109">
            <v>237390</v>
          </cell>
          <cell r="AC109">
            <v>270197.29800000001</v>
          </cell>
          <cell r="AD109">
            <v>283977.36019799998</v>
          </cell>
          <cell r="AE109">
            <v>535020</v>
          </cell>
          <cell r="AF109">
            <v>175754</v>
          </cell>
          <cell r="AG109">
            <v>200043.2028</v>
          </cell>
          <cell r="AH109">
            <v>210245.4061428</v>
          </cell>
          <cell r="AI109">
            <v>527740</v>
          </cell>
          <cell r="AJ109">
            <v>173362</v>
          </cell>
          <cell r="AK109">
            <v>197320.62839999999</v>
          </cell>
          <cell r="AL109">
            <v>207383.98044839999</v>
          </cell>
          <cell r="AM109">
            <v>432471</v>
          </cell>
          <cell r="AN109">
            <v>142066</v>
          </cell>
          <cell r="AO109">
            <v>161699.52119999999</v>
          </cell>
          <cell r="AP109">
            <v>169946.19678119998</v>
          </cell>
          <cell r="AQ109">
            <v>648135</v>
          </cell>
          <cell r="AR109">
            <v>212912</v>
          </cell>
          <cell r="AS109">
            <v>242336.43839999998</v>
          </cell>
          <cell r="AT109">
            <v>254695.59675839997</v>
          </cell>
          <cell r="AU109">
            <v>542301</v>
          </cell>
          <cell r="AV109">
            <v>178145</v>
          </cell>
          <cell r="AW109">
            <v>202764.639</v>
          </cell>
          <cell r="AX109">
            <v>213105.63558899998</v>
          </cell>
          <cell r="AY109">
            <v>638792</v>
          </cell>
          <cell r="AZ109">
            <v>209843</v>
          </cell>
          <cell r="BA109">
            <v>238843.3026</v>
          </cell>
          <cell r="BB109">
            <v>251024.3110326</v>
          </cell>
          <cell r="BC109">
            <v>590811</v>
          </cell>
          <cell r="BD109">
            <v>194081</v>
          </cell>
          <cell r="BE109">
            <v>220902.99419999999</v>
          </cell>
          <cell r="BF109">
            <v>232169.04690419999</v>
          </cell>
          <cell r="BG109">
            <v>643570</v>
          </cell>
          <cell r="BH109">
            <v>211412</v>
          </cell>
          <cell r="BI109">
            <v>240629.1384</v>
          </cell>
          <cell r="BJ109">
            <v>252901.22445839999</v>
          </cell>
          <cell r="BK109">
            <v>700116</v>
          </cell>
          <cell r="BL109">
            <v>229988</v>
          </cell>
          <cell r="BM109">
            <v>261772.34159999999</v>
          </cell>
          <cell r="BN109">
            <v>275122.73102159996</v>
          </cell>
          <cell r="BO109">
            <v>695994</v>
          </cell>
          <cell r="BP109">
            <v>228634</v>
          </cell>
          <cell r="BQ109">
            <v>260231.2188</v>
          </cell>
          <cell r="BR109">
            <v>273503.01095879998</v>
          </cell>
          <cell r="BS109">
            <v>866811</v>
          </cell>
          <cell r="BT109">
            <v>284747</v>
          </cell>
          <cell r="BU109">
            <v>324099.03539999999</v>
          </cell>
          <cell r="BV109">
            <v>340628.0862054</v>
          </cell>
          <cell r="BW109">
            <v>630469</v>
          </cell>
          <cell r="BX109">
            <v>207109</v>
          </cell>
          <cell r="BY109">
            <v>235731.4638</v>
          </cell>
          <cell r="BZ109">
            <v>247753.7684538</v>
          </cell>
          <cell r="CA109">
            <v>785386</v>
          </cell>
          <cell r="CB109">
            <v>257999</v>
          </cell>
          <cell r="CC109">
            <v>293654.46179999999</v>
          </cell>
          <cell r="CD109">
            <v>308630.83935179998</v>
          </cell>
          <cell r="CE109">
            <v>698024</v>
          </cell>
          <cell r="CF109">
            <v>229300</v>
          </cell>
          <cell r="CG109">
            <v>260989.26</v>
          </cell>
          <cell r="CH109">
            <v>274299.71226</v>
          </cell>
          <cell r="CI109">
            <v>627499</v>
          </cell>
          <cell r="CJ109">
            <v>206133</v>
          </cell>
          <cell r="CK109">
            <v>234620.58059999999</v>
          </cell>
          <cell r="CL109">
            <v>246586.23021059998</v>
          </cell>
          <cell r="CM109">
            <v>779592</v>
          </cell>
          <cell r="CN109">
            <v>256095</v>
          </cell>
        </row>
        <row r="110">
          <cell r="B110" t="str">
            <v xml:space="preserve">DEPOSITO DEL HIDRAULICO </v>
          </cell>
          <cell r="C110">
            <v>393723</v>
          </cell>
          <cell r="D110">
            <v>129338</v>
          </cell>
          <cell r="E110">
            <v>147212.5116</v>
          </cell>
          <cell r="F110">
            <v>154720.34969159999</v>
          </cell>
          <cell r="G110">
            <v>396379</v>
          </cell>
          <cell r="H110">
            <v>130210</v>
          </cell>
          <cell r="I110">
            <v>148205.022</v>
          </cell>
          <cell r="J110">
            <v>155763.478122</v>
          </cell>
          <cell r="K110">
            <v>424642</v>
          </cell>
          <cell r="L110">
            <v>139494</v>
          </cell>
          <cell r="M110">
            <v>158772.07079999999</v>
          </cell>
          <cell r="N110">
            <v>166869.44641079998</v>
          </cell>
          <cell r="O110">
            <v>479726</v>
          </cell>
          <cell r="P110">
            <v>157589</v>
          </cell>
          <cell r="Q110">
            <v>179367.79980000001</v>
          </cell>
          <cell r="R110">
            <v>188515.55758980001</v>
          </cell>
          <cell r="S110">
            <v>485928</v>
          </cell>
          <cell r="T110">
            <v>159627</v>
          </cell>
          <cell r="U110">
            <v>181687.45139999999</v>
          </cell>
          <cell r="V110">
            <v>190953.51142139998</v>
          </cell>
          <cell r="W110" t="str">
            <v>N/A</v>
          </cell>
          <cell r="X110" t="str">
            <v>N/A</v>
          </cell>
          <cell r="Y110" t="e">
            <v>#VALUE!</v>
          </cell>
          <cell r="Z110" t="e">
            <v>#VALUE!</v>
          </cell>
          <cell r="AA110" t="str">
            <v>N/A</v>
          </cell>
          <cell r="AB110" t="str">
            <v>N/A</v>
          </cell>
          <cell r="AC110" t="e">
            <v>#VALUE!</v>
          </cell>
          <cell r="AD110" t="e">
            <v>#VALUE!</v>
          </cell>
          <cell r="AE110">
            <v>482256</v>
          </cell>
          <cell r="AF110">
            <v>158421</v>
          </cell>
          <cell r="AG110">
            <v>180314.78219999999</v>
          </cell>
          <cell r="AH110">
            <v>189510.83609219998</v>
          </cell>
          <cell r="AI110">
            <v>469942</v>
          </cell>
          <cell r="AJ110">
            <v>154375</v>
          </cell>
          <cell r="AK110">
            <v>175709.625</v>
          </cell>
          <cell r="AL110">
            <v>184670.815875</v>
          </cell>
          <cell r="AM110">
            <v>439038</v>
          </cell>
          <cell r="AN110">
            <v>144223</v>
          </cell>
          <cell r="AO110">
            <v>164154.61859999999</v>
          </cell>
          <cell r="AP110">
            <v>172526.50414859998</v>
          </cell>
          <cell r="AQ110">
            <v>453590</v>
          </cell>
          <cell r="AR110">
            <v>149004</v>
          </cell>
          <cell r="AS110">
            <v>169596.35279999999</v>
          </cell>
          <cell r="AT110">
            <v>178245.76679279999</v>
          </cell>
          <cell r="AU110">
            <v>485573</v>
          </cell>
          <cell r="AV110">
            <v>159510</v>
          </cell>
          <cell r="AW110">
            <v>181554.28200000001</v>
          </cell>
          <cell r="AX110">
            <v>190813.55038200002</v>
          </cell>
          <cell r="AY110">
            <v>477612</v>
          </cell>
          <cell r="AZ110">
            <v>156895</v>
          </cell>
          <cell r="BA110">
            <v>178577.889</v>
          </cell>
          <cell r="BB110">
            <v>187685.361339</v>
          </cell>
          <cell r="BC110">
            <v>444573</v>
          </cell>
          <cell r="BD110">
            <v>146042</v>
          </cell>
          <cell r="BE110">
            <v>166225.00440000001</v>
          </cell>
          <cell r="BF110">
            <v>174702.4796244</v>
          </cell>
          <cell r="BG110">
            <v>519437</v>
          </cell>
          <cell r="BH110">
            <v>170635</v>
          </cell>
          <cell r="BI110">
            <v>194216.75699999998</v>
          </cell>
          <cell r="BJ110">
            <v>204121.81160699998</v>
          </cell>
          <cell r="BK110">
            <v>547754</v>
          </cell>
          <cell r="BL110">
            <v>179937</v>
          </cell>
          <cell r="BM110">
            <v>204804.2934</v>
          </cell>
          <cell r="BN110">
            <v>215249.31236340001</v>
          </cell>
          <cell r="BO110">
            <v>538649</v>
          </cell>
          <cell r="BP110">
            <v>176946</v>
          </cell>
          <cell r="BQ110">
            <v>201399.93719999999</v>
          </cell>
          <cell r="BR110">
            <v>211671.33399719998</v>
          </cell>
          <cell r="BS110" t="str">
            <v>N/A</v>
          </cell>
          <cell r="BT110" t="str">
            <v>N/A</v>
          </cell>
          <cell r="BU110" t="e">
            <v>#VALUE!</v>
          </cell>
          <cell r="BV110" t="e">
            <v>#VALUE!</v>
          </cell>
          <cell r="BW110">
            <v>492214</v>
          </cell>
          <cell r="BX110">
            <v>161692</v>
          </cell>
          <cell r="BY110">
            <v>184037.83439999999</v>
          </cell>
          <cell r="BZ110">
            <v>193423.7639544</v>
          </cell>
          <cell r="CA110" t="str">
            <v>N/A</v>
          </cell>
          <cell r="CB110" t="str">
            <v>N/A</v>
          </cell>
          <cell r="CC110" t="e">
            <v>#VALUE!</v>
          </cell>
          <cell r="CD110" t="e">
            <v>#VALUE!</v>
          </cell>
          <cell r="CE110">
            <v>528868</v>
          </cell>
          <cell r="CF110">
            <v>173733</v>
          </cell>
          <cell r="CG110">
            <v>197742.90059999999</v>
          </cell>
          <cell r="CH110">
            <v>207827.7885306</v>
          </cell>
          <cell r="CI110">
            <v>481194</v>
          </cell>
          <cell r="CJ110">
            <v>158072</v>
          </cell>
          <cell r="CK110">
            <v>179917.55040000001</v>
          </cell>
          <cell r="CL110">
            <v>189093.3454704</v>
          </cell>
          <cell r="CM110" t="str">
            <v>N/A</v>
          </cell>
          <cell r="CN110" t="str">
            <v>N/A</v>
          </cell>
        </row>
        <row r="111">
          <cell r="B111" t="str">
            <v>DEPOSITO RECUPERADOR</v>
          </cell>
          <cell r="C111">
            <v>361379</v>
          </cell>
          <cell r="D111">
            <v>118713</v>
          </cell>
          <cell r="E111">
            <v>135119.1366</v>
          </cell>
          <cell r="F111">
            <v>142010.21256660001</v>
          </cell>
          <cell r="G111">
            <v>384030</v>
          </cell>
          <cell r="H111">
            <v>126153</v>
          </cell>
          <cell r="I111">
            <v>143587.34460000001</v>
          </cell>
          <cell r="J111">
            <v>150910.29917460002</v>
          </cell>
          <cell r="K111">
            <v>547556</v>
          </cell>
          <cell r="L111">
            <v>179872</v>
          </cell>
          <cell r="M111">
            <v>204730.31039999999</v>
          </cell>
          <cell r="N111">
            <v>215171.55623039999</v>
          </cell>
          <cell r="O111">
            <v>592151</v>
          </cell>
          <cell r="P111">
            <v>194521</v>
          </cell>
          <cell r="Q111">
            <v>221403.80220000001</v>
          </cell>
          <cell r="R111">
            <v>232695.39611220002</v>
          </cell>
          <cell r="S111">
            <v>611488</v>
          </cell>
          <cell r="T111">
            <v>200873</v>
          </cell>
          <cell r="U111">
            <v>228633.64859999999</v>
          </cell>
          <cell r="V111">
            <v>240293.96467859999</v>
          </cell>
          <cell r="W111">
            <v>772060</v>
          </cell>
          <cell r="X111">
            <v>253621</v>
          </cell>
          <cell r="Y111">
            <v>288671.42220000003</v>
          </cell>
          <cell r="Z111">
            <v>303393.66473220004</v>
          </cell>
          <cell r="AA111">
            <v>743780</v>
          </cell>
          <cell r="AB111">
            <v>244331</v>
          </cell>
          <cell r="AC111">
            <v>278097.5442</v>
          </cell>
          <cell r="AD111">
            <v>292280.51895420003</v>
          </cell>
          <cell r="AE111">
            <v>605551</v>
          </cell>
          <cell r="AF111">
            <v>198923</v>
          </cell>
          <cell r="AG111">
            <v>226414.1586</v>
          </cell>
          <cell r="AH111">
            <v>237961.2806886</v>
          </cell>
          <cell r="AI111">
            <v>598895</v>
          </cell>
          <cell r="AJ111">
            <v>196737</v>
          </cell>
          <cell r="AK111">
            <v>223926.0534</v>
          </cell>
          <cell r="AL111">
            <v>235346.28212340001</v>
          </cell>
          <cell r="AM111">
            <v>456374</v>
          </cell>
          <cell r="AN111">
            <v>149918</v>
          </cell>
          <cell r="AO111">
            <v>170636.66759999999</v>
          </cell>
          <cell r="AP111">
            <v>179339.13764759997</v>
          </cell>
          <cell r="AQ111">
            <v>609512</v>
          </cell>
          <cell r="AR111">
            <v>200224</v>
          </cell>
          <cell r="AS111">
            <v>227894.95679999999</v>
          </cell>
          <cell r="AT111">
            <v>239517.59959679999</v>
          </cell>
          <cell r="AU111">
            <v>595304</v>
          </cell>
          <cell r="AV111">
            <v>195557</v>
          </cell>
          <cell r="AW111">
            <v>222582.9774</v>
          </cell>
          <cell r="AX111">
            <v>233934.70924739999</v>
          </cell>
          <cell r="AY111">
            <v>600498</v>
          </cell>
          <cell r="AZ111">
            <v>197263</v>
          </cell>
          <cell r="BA111">
            <v>224524.74660000001</v>
          </cell>
          <cell r="BB111">
            <v>235975.5086766</v>
          </cell>
          <cell r="BC111">
            <v>555330</v>
          </cell>
          <cell r="BD111">
            <v>182425</v>
          </cell>
          <cell r="BE111">
            <v>207636.13500000001</v>
          </cell>
          <cell r="BF111">
            <v>218225.57788500001</v>
          </cell>
          <cell r="BG111">
            <v>782385</v>
          </cell>
          <cell r="BH111">
            <v>257013</v>
          </cell>
          <cell r="BI111">
            <v>292532.19660000002</v>
          </cell>
          <cell r="BJ111">
            <v>307451.33862660005</v>
          </cell>
          <cell r="BK111">
            <v>853256</v>
          </cell>
          <cell r="BL111">
            <v>280294</v>
          </cell>
          <cell r="BM111">
            <v>319030.63079999998</v>
          </cell>
          <cell r="BN111">
            <v>335301.19297079998</v>
          </cell>
          <cell r="BO111">
            <v>846109</v>
          </cell>
          <cell r="BP111">
            <v>277946</v>
          </cell>
          <cell r="BQ111">
            <v>316358.1372</v>
          </cell>
          <cell r="BR111">
            <v>332492.40219719999</v>
          </cell>
          <cell r="BS111">
            <v>786370</v>
          </cell>
          <cell r="BT111">
            <v>258322</v>
          </cell>
          <cell r="BU111">
            <v>294022.1004</v>
          </cell>
          <cell r="BV111">
            <v>309017.22752040002</v>
          </cell>
          <cell r="BW111">
            <v>658597</v>
          </cell>
          <cell r="BX111">
            <v>216349</v>
          </cell>
          <cell r="BY111">
            <v>246248.43179999999</v>
          </cell>
          <cell r="BZ111">
            <v>258807.1018218</v>
          </cell>
          <cell r="CA111">
            <v>809269</v>
          </cell>
          <cell r="CB111">
            <v>265844</v>
          </cell>
          <cell r="CC111">
            <v>302583.64079999999</v>
          </cell>
          <cell r="CD111">
            <v>318015.40648080001</v>
          </cell>
          <cell r="CE111">
            <v>630199</v>
          </cell>
          <cell r="CF111">
            <v>207020</v>
          </cell>
          <cell r="CG111">
            <v>235630.16399999999</v>
          </cell>
          <cell r="CH111">
            <v>247647.302364</v>
          </cell>
          <cell r="CI111">
            <v>566743</v>
          </cell>
          <cell r="CJ111">
            <v>186175</v>
          </cell>
          <cell r="CK111">
            <v>211904.38500000001</v>
          </cell>
          <cell r="CL111">
            <v>222711.50863500001</v>
          </cell>
          <cell r="CM111">
            <v>814813</v>
          </cell>
          <cell r="CN111">
            <v>267666</v>
          </cell>
        </row>
        <row r="112">
          <cell r="B112" t="str">
            <v>DESENGRASANTE LIQUIDO</v>
          </cell>
          <cell r="C112">
            <v>117183</v>
          </cell>
          <cell r="D112">
            <v>38494</v>
          </cell>
          <cell r="E112">
            <v>43813.870799999997</v>
          </cell>
          <cell r="F112">
            <v>46048.378210799994</v>
          </cell>
          <cell r="G112">
            <v>126041</v>
          </cell>
          <cell r="H112">
            <v>41404</v>
          </cell>
          <cell r="I112">
            <v>47126.032800000001</v>
          </cell>
          <cell r="J112">
            <v>49529.460472799998</v>
          </cell>
          <cell r="K112">
            <v>124351</v>
          </cell>
          <cell r="L112">
            <v>40849</v>
          </cell>
          <cell r="M112">
            <v>46494.3318</v>
          </cell>
          <cell r="N112">
            <v>48865.542721799997</v>
          </cell>
          <cell r="O112">
            <v>144437</v>
          </cell>
          <cell r="P112">
            <v>47447</v>
          </cell>
          <cell r="Q112">
            <v>54004.1754</v>
          </cell>
          <cell r="R112">
            <v>56758.388345400002</v>
          </cell>
          <cell r="S112">
            <v>132188</v>
          </cell>
          <cell r="T112">
            <v>43423</v>
          </cell>
          <cell r="U112">
            <v>49424.058599999997</v>
          </cell>
          <cell r="V112">
            <v>51944.685588599998</v>
          </cell>
          <cell r="W112">
            <v>136522</v>
          </cell>
          <cell r="X112">
            <v>44847</v>
          </cell>
          <cell r="Y112">
            <v>51044.8554</v>
          </cell>
          <cell r="Z112">
            <v>53648.143025400001</v>
          </cell>
          <cell r="AA112">
            <v>133951</v>
          </cell>
          <cell r="AB112">
            <v>44002</v>
          </cell>
          <cell r="AC112">
            <v>50083.076399999998</v>
          </cell>
          <cell r="AD112">
            <v>52637.313296399996</v>
          </cell>
          <cell r="AE112">
            <v>151981</v>
          </cell>
          <cell r="AF112">
            <v>49925</v>
          </cell>
          <cell r="AG112">
            <v>56824.635000000002</v>
          </cell>
          <cell r="AH112">
            <v>59722.691384999998</v>
          </cell>
          <cell r="AI112">
            <v>159180</v>
          </cell>
          <cell r="AJ112">
            <v>52290</v>
          </cell>
          <cell r="AK112">
            <v>59516.478000000003</v>
          </cell>
          <cell r="AL112">
            <v>62551.818378000004</v>
          </cell>
          <cell r="AM112">
            <v>121289</v>
          </cell>
          <cell r="AN112">
            <v>39843</v>
          </cell>
          <cell r="AO112">
            <v>45349.302600000003</v>
          </cell>
          <cell r="AP112">
            <v>47662.117032599999</v>
          </cell>
          <cell r="AQ112">
            <v>131723</v>
          </cell>
          <cell r="AR112">
            <v>43271</v>
          </cell>
          <cell r="AS112">
            <v>49251.052199999998</v>
          </cell>
          <cell r="AT112">
            <v>51762.855862199998</v>
          </cell>
          <cell r="AU112">
            <v>141725</v>
          </cell>
          <cell r="AV112">
            <v>46556</v>
          </cell>
          <cell r="AW112">
            <v>52990.039199999999</v>
          </cell>
          <cell r="AX112">
            <v>55692.531199199999</v>
          </cell>
          <cell r="AY112">
            <v>147540</v>
          </cell>
          <cell r="AZ112">
            <v>48466</v>
          </cell>
          <cell r="BA112">
            <v>55164.001199999999</v>
          </cell>
          <cell r="BB112">
            <v>57977.365261200001</v>
          </cell>
          <cell r="BC112">
            <v>150726</v>
          </cell>
          <cell r="BD112">
            <v>49513</v>
          </cell>
          <cell r="BE112">
            <v>56355.696599999996</v>
          </cell>
          <cell r="BF112">
            <v>59229.837126599996</v>
          </cell>
          <cell r="BG112">
            <v>139435</v>
          </cell>
          <cell r="BH112">
            <v>45804</v>
          </cell>
          <cell r="BI112">
            <v>52134.112800000003</v>
          </cell>
          <cell r="BJ112">
            <v>54792.952552800001</v>
          </cell>
          <cell r="BK112">
            <v>151078</v>
          </cell>
          <cell r="BL112">
            <v>49629</v>
          </cell>
          <cell r="BM112">
            <v>56487.727800000001</v>
          </cell>
          <cell r="BN112">
            <v>59368.601917799999</v>
          </cell>
          <cell r="BO112">
            <v>150860</v>
          </cell>
          <cell r="BP112">
            <v>49557</v>
          </cell>
          <cell r="BQ112">
            <v>56405.777399999999</v>
          </cell>
          <cell r="BR112">
            <v>59282.472047399999</v>
          </cell>
          <cell r="BS112">
            <v>160719</v>
          </cell>
          <cell r="BT112">
            <v>52796</v>
          </cell>
          <cell r="BU112">
            <v>60092.407200000001</v>
          </cell>
          <cell r="BV112">
            <v>63157.1199672</v>
          </cell>
          <cell r="BW112">
            <v>147287</v>
          </cell>
          <cell r="BX112">
            <v>48383</v>
          </cell>
          <cell r="BY112">
            <v>55069.530599999998</v>
          </cell>
          <cell r="BZ112">
            <v>57878.076660599996</v>
          </cell>
          <cell r="CA112">
            <v>160835</v>
          </cell>
          <cell r="CB112">
            <v>52834</v>
          </cell>
          <cell r="CC112">
            <v>60135.658799999997</v>
          </cell>
          <cell r="CD112">
            <v>63202.5773988</v>
          </cell>
          <cell r="CE112">
            <v>146888</v>
          </cell>
          <cell r="CF112">
            <v>48252</v>
          </cell>
          <cell r="CG112">
            <v>54920.426399999997</v>
          </cell>
          <cell r="CH112">
            <v>57721.368146399996</v>
          </cell>
          <cell r="CI112">
            <v>148108</v>
          </cell>
          <cell r="CJ112">
            <v>48653</v>
          </cell>
          <cell r="CK112">
            <v>55376.844599999997</v>
          </cell>
          <cell r="CL112">
            <v>58201.063674599995</v>
          </cell>
          <cell r="CM112">
            <v>164793</v>
          </cell>
          <cell r="CN112">
            <v>54134</v>
          </cell>
        </row>
        <row r="113">
          <cell r="B113" t="str">
            <v>DIRECCIONAL DELANTERO</v>
          </cell>
          <cell r="C113">
            <v>1007782</v>
          </cell>
          <cell r="D113">
            <v>331056</v>
          </cell>
          <cell r="E113">
            <v>376807.93920000002</v>
          </cell>
          <cell r="F113">
            <v>396025.14409920003</v>
          </cell>
          <cell r="G113">
            <v>1070919</v>
          </cell>
          <cell r="H113">
            <v>351796</v>
          </cell>
          <cell r="I113">
            <v>400414.2072</v>
          </cell>
          <cell r="J113">
            <v>420835.33176720003</v>
          </cell>
          <cell r="K113">
            <v>1062249</v>
          </cell>
          <cell r="L113">
            <v>348948</v>
          </cell>
          <cell r="M113">
            <v>397172.61359999998</v>
          </cell>
          <cell r="N113">
            <v>417428.41689359996</v>
          </cell>
          <cell r="O113">
            <v>1216870</v>
          </cell>
          <cell r="P113">
            <v>399741</v>
          </cell>
          <cell r="Q113">
            <v>454985.20620000002</v>
          </cell>
          <cell r="R113">
            <v>478189.45171620004</v>
          </cell>
          <cell r="S113">
            <v>1111332</v>
          </cell>
          <cell r="T113">
            <v>365072</v>
          </cell>
          <cell r="U113">
            <v>415524.95039999997</v>
          </cell>
          <cell r="V113">
            <v>436716.72287039994</v>
          </cell>
          <cell r="W113">
            <v>1123297</v>
          </cell>
          <cell r="X113">
            <v>369003</v>
          </cell>
          <cell r="Y113">
            <v>419999.21460000001</v>
          </cell>
          <cell r="Z113">
            <v>441419.17454460001</v>
          </cell>
          <cell r="AA113">
            <v>1129084</v>
          </cell>
          <cell r="AB113">
            <v>370904</v>
          </cell>
          <cell r="AC113">
            <v>422162.93280000001</v>
          </cell>
          <cell r="AD113">
            <v>443693.24237280001</v>
          </cell>
          <cell r="AE113">
            <v>1287725</v>
          </cell>
          <cell r="AF113">
            <v>423017</v>
          </cell>
          <cell r="AG113">
            <v>481477.94939999998</v>
          </cell>
          <cell r="AH113">
            <v>506033.32481939998</v>
          </cell>
          <cell r="AI113">
            <v>1328825</v>
          </cell>
          <cell r="AJ113">
            <v>436519</v>
          </cell>
          <cell r="AK113">
            <v>496845.92579999997</v>
          </cell>
          <cell r="AL113">
            <v>522185.06801579997</v>
          </cell>
          <cell r="AM113">
            <v>1078257</v>
          </cell>
          <cell r="AN113">
            <v>354207</v>
          </cell>
          <cell r="AO113">
            <v>403158.40740000003</v>
          </cell>
          <cell r="AP113">
            <v>423719.48617740005</v>
          </cell>
          <cell r="AQ113">
            <v>1114594</v>
          </cell>
          <cell r="AR113">
            <v>366144</v>
          </cell>
          <cell r="AS113">
            <v>416745.10080000001</v>
          </cell>
          <cell r="AT113">
            <v>437999.10094080004</v>
          </cell>
          <cell r="AU113">
            <v>1355682</v>
          </cell>
          <cell r="AV113">
            <v>445341</v>
          </cell>
          <cell r="AW113">
            <v>506887.1262</v>
          </cell>
          <cell r="AX113">
            <v>532738.36963620002</v>
          </cell>
          <cell r="AY113">
            <v>1392821</v>
          </cell>
          <cell r="AZ113">
            <v>457541</v>
          </cell>
          <cell r="BA113">
            <v>520773.16619999998</v>
          </cell>
          <cell r="BB113">
            <v>547332.59767619998</v>
          </cell>
          <cell r="BC113">
            <v>1247149</v>
          </cell>
          <cell r="BD113">
            <v>409688</v>
          </cell>
          <cell r="BE113">
            <v>466306.88159999996</v>
          </cell>
          <cell r="BF113">
            <v>490088.53256159998</v>
          </cell>
          <cell r="BG113">
            <v>1179490</v>
          </cell>
          <cell r="BH113">
            <v>387462</v>
          </cell>
          <cell r="BI113">
            <v>441009.24839999998</v>
          </cell>
          <cell r="BJ113">
            <v>463500.72006839997</v>
          </cell>
          <cell r="BK113">
            <v>1246031</v>
          </cell>
          <cell r="BL113">
            <v>409321</v>
          </cell>
          <cell r="BM113">
            <v>465889.16220000002</v>
          </cell>
          <cell r="BN113">
            <v>489649.50947220001</v>
          </cell>
          <cell r="BO113">
            <v>1275626</v>
          </cell>
          <cell r="BP113">
            <v>419043</v>
          </cell>
          <cell r="BQ113">
            <v>476954.7426</v>
          </cell>
          <cell r="BR113">
            <v>501279.4344726</v>
          </cell>
          <cell r="BS113">
            <v>1322587</v>
          </cell>
          <cell r="BT113">
            <v>434469</v>
          </cell>
          <cell r="BU113">
            <v>494512.61579999997</v>
          </cell>
          <cell r="BV113">
            <v>519732.75920579996</v>
          </cell>
          <cell r="BW113">
            <v>1183393</v>
          </cell>
          <cell r="BX113">
            <v>388744</v>
          </cell>
          <cell r="BY113">
            <v>442468.42079999996</v>
          </cell>
          <cell r="BZ113">
            <v>465034.31026079995</v>
          </cell>
          <cell r="CA113">
            <v>1379488</v>
          </cell>
          <cell r="CB113">
            <v>453161</v>
          </cell>
          <cell r="CC113">
            <v>515787.85019999999</v>
          </cell>
          <cell r="CD113">
            <v>542093.03056019999</v>
          </cell>
          <cell r="CE113">
            <v>1286684</v>
          </cell>
          <cell r="CF113">
            <v>422675</v>
          </cell>
          <cell r="CG113">
            <v>481088.685</v>
          </cell>
          <cell r="CH113">
            <v>505624.20793500001</v>
          </cell>
          <cell r="CI113">
            <v>1229758</v>
          </cell>
          <cell r="CJ113">
            <v>403975</v>
          </cell>
          <cell r="CK113">
            <v>459804.34499999997</v>
          </cell>
          <cell r="CL113">
            <v>483254.36659499997</v>
          </cell>
          <cell r="CM113">
            <v>1410830</v>
          </cell>
          <cell r="CN113">
            <v>463457</v>
          </cell>
        </row>
        <row r="114">
          <cell r="B114" t="str">
            <v>DIRECCIONAL TRASERO</v>
          </cell>
          <cell r="C114">
            <v>1009936</v>
          </cell>
          <cell r="D114">
            <v>331763</v>
          </cell>
          <cell r="E114">
            <v>377612.64659999998</v>
          </cell>
          <cell r="F114">
            <v>396870.89157659997</v>
          </cell>
          <cell r="G114">
            <v>1007619</v>
          </cell>
          <cell r="H114">
            <v>331002</v>
          </cell>
          <cell r="I114">
            <v>376746.47639999999</v>
          </cell>
          <cell r="J114">
            <v>395960.54669639998</v>
          </cell>
          <cell r="K114">
            <v>1035658</v>
          </cell>
          <cell r="L114">
            <v>340213</v>
          </cell>
          <cell r="M114">
            <v>387230.43660000002</v>
          </cell>
          <cell r="N114">
            <v>406979.18886660005</v>
          </cell>
          <cell r="O114">
            <v>1224009</v>
          </cell>
          <cell r="P114">
            <v>402086</v>
          </cell>
          <cell r="Q114">
            <v>457654.28519999998</v>
          </cell>
          <cell r="R114">
            <v>480994.65374519996</v>
          </cell>
          <cell r="S114">
            <v>1125494</v>
          </cell>
          <cell r="T114">
            <v>369724</v>
          </cell>
          <cell r="U114">
            <v>420819.85680000001</v>
          </cell>
          <cell r="V114">
            <v>442281.66949679999</v>
          </cell>
          <cell r="W114">
            <v>1207439</v>
          </cell>
          <cell r="X114">
            <v>396643</v>
          </cell>
          <cell r="Y114">
            <v>451459.0626</v>
          </cell>
          <cell r="Z114">
            <v>474483.47479260003</v>
          </cell>
          <cell r="AA114">
            <v>1209753</v>
          </cell>
          <cell r="AB114">
            <v>397403</v>
          </cell>
          <cell r="AC114">
            <v>452324.09460000001</v>
          </cell>
          <cell r="AD114">
            <v>475392.62342459999</v>
          </cell>
          <cell r="AE114">
            <v>1236552</v>
          </cell>
          <cell r="AF114">
            <v>406207</v>
          </cell>
          <cell r="AG114">
            <v>462344.80739999999</v>
          </cell>
          <cell r="AH114">
            <v>485924.39257739997</v>
          </cell>
          <cell r="AI114">
            <v>1224682</v>
          </cell>
          <cell r="AJ114">
            <v>402308</v>
          </cell>
          <cell r="AK114">
            <v>457906.9656</v>
          </cell>
          <cell r="AL114">
            <v>481260.22084560001</v>
          </cell>
          <cell r="AM114">
            <v>1204724</v>
          </cell>
          <cell r="AN114">
            <v>395751</v>
          </cell>
          <cell r="AO114">
            <v>450443.78820000001</v>
          </cell>
          <cell r="AP114">
            <v>473416.42139819998</v>
          </cell>
          <cell r="AQ114">
            <v>1112338</v>
          </cell>
          <cell r="AR114">
            <v>365403</v>
          </cell>
          <cell r="AS114">
            <v>415901.69459999999</v>
          </cell>
          <cell r="AT114">
            <v>437112.68102459999</v>
          </cell>
          <cell r="AU114">
            <v>1313159</v>
          </cell>
          <cell r="AV114">
            <v>431372</v>
          </cell>
          <cell r="AW114">
            <v>490987.61040000001</v>
          </cell>
          <cell r="AX114">
            <v>516027.97853040003</v>
          </cell>
          <cell r="AY114">
            <v>1279650</v>
          </cell>
          <cell r="AZ114">
            <v>420365</v>
          </cell>
          <cell r="BA114">
            <v>478459.44299999997</v>
          </cell>
          <cell r="BB114">
            <v>502860.87459299999</v>
          </cell>
          <cell r="BC114">
            <v>1224837</v>
          </cell>
          <cell r="BD114">
            <v>402358</v>
          </cell>
          <cell r="BE114">
            <v>457963.87560000003</v>
          </cell>
          <cell r="BF114">
            <v>481320.03325560002</v>
          </cell>
          <cell r="BG114">
            <v>1229651</v>
          </cell>
          <cell r="BH114">
            <v>403940</v>
          </cell>
          <cell r="BI114">
            <v>459764.50799999997</v>
          </cell>
          <cell r="BJ114">
            <v>483212.49790799996</v>
          </cell>
          <cell r="BK114">
            <v>1403120</v>
          </cell>
          <cell r="BL114">
            <v>460924</v>
          </cell>
          <cell r="BM114">
            <v>524623.69680000003</v>
          </cell>
          <cell r="BN114">
            <v>551379.50533680001</v>
          </cell>
          <cell r="BO114">
            <v>1329829</v>
          </cell>
          <cell r="BP114">
            <v>436848</v>
          </cell>
          <cell r="BQ114">
            <v>497220.39360000001</v>
          </cell>
          <cell r="BR114">
            <v>522578.63367360004</v>
          </cell>
          <cell r="BS114">
            <v>1434212</v>
          </cell>
          <cell r="BT114">
            <v>471138</v>
          </cell>
          <cell r="BU114">
            <v>536249.27159999998</v>
          </cell>
          <cell r="BV114">
            <v>563597.9844516</v>
          </cell>
          <cell r="BW114">
            <v>1154891</v>
          </cell>
          <cell r="BX114">
            <v>379381</v>
          </cell>
          <cell r="BY114">
            <v>431811.45419999998</v>
          </cell>
          <cell r="BZ114">
            <v>453833.83836419997</v>
          </cell>
          <cell r="CA114">
            <v>1365651</v>
          </cell>
          <cell r="CB114">
            <v>448616</v>
          </cell>
          <cell r="CC114">
            <v>510614.73119999998</v>
          </cell>
          <cell r="CD114">
            <v>536656.08249119995</v>
          </cell>
          <cell r="CE114">
            <v>1253607</v>
          </cell>
          <cell r="CF114">
            <v>411809</v>
          </cell>
          <cell r="CG114">
            <v>468721.00380000001</v>
          </cell>
          <cell r="CH114">
            <v>492625.77499379998</v>
          </cell>
          <cell r="CI114">
            <v>1221624</v>
          </cell>
          <cell r="CJ114">
            <v>401303</v>
          </cell>
          <cell r="CK114">
            <v>456763.07459999999</v>
          </cell>
          <cell r="CL114">
            <v>480057.99140459998</v>
          </cell>
          <cell r="CM114">
            <v>1414947</v>
          </cell>
          <cell r="CN114">
            <v>464810</v>
          </cell>
        </row>
        <row r="115">
          <cell r="B115" t="str">
            <v>DISCO FRENO DELANTERO</v>
          </cell>
          <cell r="C115">
            <v>1278473</v>
          </cell>
          <cell r="D115">
            <v>419978</v>
          </cell>
          <cell r="E115">
            <v>478018.9596</v>
          </cell>
          <cell r="F115">
            <v>502397.92653960001</v>
          </cell>
          <cell r="G115">
            <v>1278473</v>
          </cell>
          <cell r="H115">
            <v>419978</v>
          </cell>
          <cell r="I115">
            <v>478018.9596</v>
          </cell>
          <cell r="J115">
            <v>502397.92653960001</v>
          </cell>
          <cell r="K115">
            <v>1248451</v>
          </cell>
          <cell r="L115">
            <v>410116</v>
          </cell>
          <cell r="M115">
            <v>466794.03119999997</v>
          </cell>
          <cell r="N115">
            <v>490600.52679119998</v>
          </cell>
          <cell r="O115">
            <v>1428868</v>
          </cell>
          <cell r="P115">
            <v>469383</v>
          </cell>
          <cell r="Q115">
            <v>534251.73060000001</v>
          </cell>
          <cell r="R115">
            <v>561498.5688606</v>
          </cell>
          <cell r="S115">
            <v>1227105</v>
          </cell>
          <cell r="T115">
            <v>403103</v>
          </cell>
          <cell r="U115">
            <v>458811.8346</v>
          </cell>
          <cell r="V115">
            <v>482211.23816459998</v>
          </cell>
          <cell r="W115">
            <v>1603733</v>
          </cell>
          <cell r="X115">
            <v>526826</v>
          </cell>
          <cell r="Y115">
            <v>599633.35320000001</v>
          </cell>
          <cell r="Z115">
            <v>630214.65421319997</v>
          </cell>
          <cell r="AA115">
            <v>1563062</v>
          </cell>
          <cell r="AB115">
            <v>513465</v>
          </cell>
          <cell r="AC115">
            <v>584425.86300000001</v>
          </cell>
          <cell r="AD115">
            <v>614231.58201300004</v>
          </cell>
          <cell r="AE115">
            <v>1488622</v>
          </cell>
          <cell r="AF115">
            <v>489012</v>
          </cell>
          <cell r="AG115">
            <v>556593.4584</v>
          </cell>
          <cell r="AH115">
            <v>584979.72477840004</v>
          </cell>
          <cell r="AI115">
            <v>1423819</v>
          </cell>
          <cell r="AJ115">
            <v>467724</v>
          </cell>
          <cell r="AK115">
            <v>532363.45680000004</v>
          </cell>
          <cell r="AL115">
            <v>559513.99309680006</v>
          </cell>
          <cell r="AM115">
            <v>1396292</v>
          </cell>
          <cell r="AN115">
            <v>458681</v>
          </cell>
          <cell r="AO115">
            <v>522070.71419999999</v>
          </cell>
          <cell r="AP115">
            <v>548696.32062419993</v>
          </cell>
          <cell r="AQ115">
            <v>1288031</v>
          </cell>
          <cell r="AR115">
            <v>423118</v>
          </cell>
          <cell r="AS115">
            <v>481592.90759999998</v>
          </cell>
          <cell r="AT115">
            <v>506154.14588759997</v>
          </cell>
          <cell r="AU115">
            <v>1479869</v>
          </cell>
          <cell r="AV115">
            <v>486136</v>
          </cell>
          <cell r="AW115">
            <v>553319.9952</v>
          </cell>
          <cell r="AX115">
            <v>581539.31495519995</v>
          </cell>
          <cell r="AY115">
            <v>1340956</v>
          </cell>
          <cell r="AZ115">
            <v>440504</v>
          </cell>
          <cell r="BA115">
            <v>501381.65279999998</v>
          </cell>
          <cell r="BB115">
            <v>526952.11709279998</v>
          </cell>
          <cell r="BC115">
            <v>1489309</v>
          </cell>
          <cell r="BD115">
            <v>489238</v>
          </cell>
          <cell r="BE115">
            <v>556850.69160000002</v>
          </cell>
          <cell r="BF115">
            <v>585250.0768716</v>
          </cell>
          <cell r="BG115">
            <v>1594023</v>
          </cell>
          <cell r="BH115">
            <v>523636</v>
          </cell>
          <cell r="BI115">
            <v>596002.4952</v>
          </cell>
          <cell r="BJ115">
            <v>626398.62245519995</v>
          </cell>
          <cell r="BK115">
            <v>1782215</v>
          </cell>
          <cell r="BL115">
            <v>585457</v>
          </cell>
          <cell r="BM115">
            <v>666367.15740000003</v>
          </cell>
          <cell r="BN115">
            <v>700351.88242739998</v>
          </cell>
          <cell r="BO115">
            <v>1723958</v>
          </cell>
          <cell r="BP115">
            <v>566320</v>
          </cell>
          <cell r="BQ115">
            <v>644585.424</v>
          </cell>
          <cell r="BR115">
            <v>677459.28062400001</v>
          </cell>
          <cell r="BS115">
            <v>1841268</v>
          </cell>
          <cell r="BT115">
            <v>604856</v>
          </cell>
          <cell r="BU115">
            <v>688447.09920000006</v>
          </cell>
          <cell r="BV115">
            <v>723557.90125920007</v>
          </cell>
          <cell r="BW115">
            <v>1274148</v>
          </cell>
          <cell r="BX115">
            <v>418557</v>
          </cell>
          <cell r="BY115">
            <v>476401.57740000001</v>
          </cell>
          <cell r="BZ115">
            <v>500698.05784740002</v>
          </cell>
          <cell r="CA115">
            <v>1812586</v>
          </cell>
          <cell r="CB115">
            <v>595434</v>
          </cell>
          <cell r="CC115">
            <v>677722.97880000004</v>
          </cell>
          <cell r="CD115">
            <v>712286.85071880009</v>
          </cell>
          <cell r="CE115">
            <v>1424498</v>
          </cell>
          <cell r="CF115">
            <v>467947</v>
          </cell>
          <cell r="CG115">
            <v>532617.27540000004</v>
          </cell>
          <cell r="CH115">
            <v>559780.75644540007</v>
          </cell>
          <cell r="CI115">
            <v>1366232</v>
          </cell>
          <cell r="CJ115">
            <v>448807</v>
          </cell>
          <cell r="CK115">
            <v>510832.1274</v>
          </cell>
          <cell r="CL115">
            <v>536884.56589740003</v>
          </cell>
          <cell r="CM115">
            <v>1956862</v>
          </cell>
          <cell r="CN115">
            <v>642829</v>
          </cell>
        </row>
        <row r="116">
          <cell r="B116" t="str">
            <v>DISCO FRENO TRASERO</v>
          </cell>
          <cell r="C116">
            <v>1505025</v>
          </cell>
          <cell r="D116">
            <v>494400</v>
          </cell>
          <cell r="E116">
            <v>562726.07999999996</v>
          </cell>
          <cell r="F116">
            <v>591425.11008000001</v>
          </cell>
          <cell r="G116">
            <v>1276742</v>
          </cell>
          <cell r="H116">
            <v>419409</v>
          </cell>
          <cell r="I116">
            <v>477371.32380000001</v>
          </cell>
          <cell r="J116">
            <v>501717.2613138</v>
          </cell>
          <cell r="K116">
            <v>1321064</v>
          </cell>
          <cell r="L116">
            <v>433969</v>
          </cell>
          <cell r="M116">
            <v>493943.51579999999</v>
          </cell>
          <cell r="N116">
            <v>519134.6351058</v>
          </cell>
          <cell r="O116">
            <v>1464335</v>
          </cell>
          <cell r="P116">
            <v>481034</v>
          </cell>
          <cell r="Q116">
            <v>547512.89879999997</v>
          </cell>
          <cell r="R116">
            <v>575436.05663879996</v>
          </cell>
          <cell r="S116">
            <v>1331466</v>
          </cell>
          <cell r="T116">
            <v>437386</v>
          </cell>
          <cell r="U116">
            <v>497832.7452</v>
          </cell>
          <cell r="V116">
            <v>523222.21520520002</v>
          </cell>
          <cell r="W116">
            <v>1611639</v>
          </cell>
          <cell r="X116">
            <v>529423</v>
          </cell>
          <cell r="Y116">
            <v>602589.25860000006</v>
          </cell>
          <cell r="Z116">
            <v>633321.31078860001</v>
          </cell>
          <cell r="AA116">
            <v>1572608</v>
          </cell>
          <cell r="AB116">
            <v>516601</v>
          </cell>
          <cell r="AC116">
            <v>587995.25820000004</v>
          </cell>
          <cell r="AD116">
            <v>617983.01636820007</v>
          </cell>
          <cell r="AE116">
            <v>1452437</v>
          </cell>
          <cell r="AF116">
            <v>477125</v>
          </cell>
          <cell r="AG116">
            <v>543063.67500000005</v>
          </cell>
          <cell r="AH116">
            <v>570759.922425</v>
          </cell>
          <cell r="AI116">
            <v>1479538</v>
          </cell>
          <cell r="AJ116">
            <v>486028</v>
          </cell>
          <cell r="AK116">
            <v>553197.06960000005</v>
          </cell>
          <cell r="AL116">
            <v>581410.12014960009</v>
          </cell>
          <cell r="AM116">
            <v>1195826</v>
          </cell>
          <cell r="AN116">
            <v>392828</v>
          </cell>
          <cell r="AO116">
            <v>447116.8296</v>
          </cell>
          <cell r="AP116">
            <v>469919.78790960001</v>
          </cell>
          <cell r="AQ116">
            <v>1341529</v>
          </cell>
          <cell r="AR116">
            <v>440692</v>
          </cell>
          <cell r="AS116">
            <v>501595.63439999998</v>
          </cell>
          <cell r="AT116">
            <v>527177.01175439998</v>
          </cell>
          <cell r="AU116">
            <v>1517039</v>
          </cell>
          <cell r="AV116">
            <v>498347</v>
          </cell>
          <cell r="AW116">
            <v>567218.55539999995</v>
          </cell>
          <cell r="AX116">
            <v>596146.70172539994</v>
          </cell>
          <cell r="AY116">
            <v>1334891</v>
          </cell>
          <cell r="AZ116">
            <v>438511</v>
          </cell>
          <cell r="BA116">
            <v>499113.22019999998</v>
          </cell>
          <cell r="BB116">
            <v>524567.99443019996</v>
          </cell>
          <cell r="BC116">
            <v>1598151</v>
          </cell>
          <cell r="BD116">
            <v>524992</v>
          </cell>
          <cell r="BE116">
            <v>597545.89439999999</v>
          </cell>
          <cell r="BF116">
            <v>628020.73501439998</v>
          </cell>
          <cell r="BG116">
            <v>1555256</v>
          </cell>
          <cell r="BH116">
            <v>510901</v>
          </cell>
          <cell r="BI116">
            <v>581507.51820000005</v>
          </cell>
          <cell r="BJ116">
            <v>611164.40162820008</v>
          </cell>
          <cell r="BK116">
            <v>1688287</v>
          </cell>
          <cell r="BL116">
            <v>554602</v>
          </cell>
          <cell r="BM116">
            <v>631247.99639999995</v>
          </cell>
          <cell r="BN116">
            <v>663441.64421639999</v>
          </cell>
          <cell r="BO116">
            <v>1702402</v>
          </cell>
          <cell r="BP116">
            <v>559239</v>
          </cell>
          <cell r="BQ116">
            <v>636525.82979999995</v>
          </cell>
          <cell r="BR116">
            <v>668988.64711979998</v>
          </cell>
          <cell r="BS116">
            <v>1887108</v>
          </cell>
          <cell r="BT116">
            <v>619914</v>
          </cell>
          <cell r="BU116">
            <v>705586.11479999998</v>
          </cell>
          <cell r="BV116">
            <v>741571.00665480003</v>
          </cell>
          <cell r="BW116">
            <v>1332464</v>
          </cell>
          <cell r="BX116">
            <v>437714</v>
          </cell>
          <cell r="BY116">
            <v>498206.0748</v>
          </cell>
          <cell r="BZ116">
            <v>523614.5846148</v>
          </cell>
          <cell r="CA116">
            <v>1966951</v>
          </cell>
          <cell r="CB116">
            <v>646143</v>
          </cell>
          <cell r="CC116">
            <v>735439.96259999997</v>
          </cell>
          <cell r="CD116">
            <v>772947.40069259994</v>
          </cell>
          <cell r="CE116">
            <v>1401198</v>
          </cell>
          <cell r="CF116">
            <v>460293</v>
          </cell>
          <cell r="CG116">
            <v>523905.4926</v>
          </cell>
          <cell r="CH116">
            <v>550624.67272260005</v>
          </cell>
          <cell r="CI116">
            <v>1455455</v>
          </cell>
          <cell r="CJ116">
            <v>478116</v>
          </cell>
          <cell r="CK116">
            <v>544191.63119999995</v>
          </cell>
          <cell r="CL116">
            <v>571945.40439119993</v>
          </cell>
          <cell r="CM116">
            <v>2082356</v>
          </cell>
          <cell r="CN116">
            <v>684053</v>
          </cell>
        </row>
        <row r="117">
          <cell r="B117" t="str">
            <v>EMPAQUE BASE TURBOCARGADOR A MULTIPLE</v>
          </cell>
          <cell r="C117">
            <v>226234</v>
          </cell>
          <cell r="D117">
            <v>74317</v>
          </cell>
          <cell r="E117">
            <v>84587.609400000001</v>
          </cell>
          <cell r="F117">
            <v>88901.577479400003</v>
          </cell>
          <cell r="G117">
            <v>203660</v>
          </cell>
          <cell r="H117">
            <v>66902</v>
          </cell>
          <cell r="I117">
            <v>76147.856400000004</v>
          </cell>
          <cell r="J117">
            <v>80031.397076399997</v>
          </cell>
          <cell r="K117">
            <v>215860</v>
          </cell>
          <cell r="L117">
            <v>70910</v>
          </cell>
          <cell r="M117">
            <v>80709.762000000002</v>
          </cell>
          <cell r="N117">
            <v>84825.959862000003</v>
          </cell>
          <cell r="O117">
            <v>245148</v>
          </cell>
          <cell r="P117">
            <v>80531</v>
          </cell>
          <cell r="Q117">
            <v>91660.3842</v>
          </cell>
          <cell r="R117">
            <v>96335.063794200003</v>
          </cell>
          <cell r="S117">
            <v>222121</v>
          </cell>
          <cell r="T117">
            <v>72966</v>
          </cell>
          <cell r="U117">
            <v>83049.901199999993</v>
          </cell>
          <cell r="V117">
            <v>87285.446161199987</v>
          </cell>
          <cell r="W117">
            <v>233517</v>
          </cell>
          <cell r="X117">
            <v>76710</v>
          </cell>
          <cell r="Y117">
            <v>87311.322</v>
          </cell>
          <cell r="Z117">
            <v>91764.199422000005</v>
          </cell>
          <cell r="AA117">
            <v>246414</v>
          </cell>
          <cell r="AB117">
            <v>80946</v>
          </cell>
          <cell r="AC117">
            <v>92132.737200000003</v>
          </cell>
          <cell r="AD117">
            <v>96831.506797200011</v>
          </cell>
          <cell r="AE117">
            <v>238635</v>
          </cell>
          <cell r="AF117">
            <v>78391</v>
          </cell>
          <cell r="AG117">
            <v>89224.636199999994</v>
          </cell>
          <cell r="AH117">
            <v>93775.092646199992</v>
          </cell>
          <cell r="AI117">
            <v>241754</v>
          </cell>
          <cell r="AJ117">
            <v>79416</v>
          </cell>
          <cell r="AK117">
            <v>90391.291200000007</v>
          </cell>
          <cell r="AL117">
            <v>95001.247051200015</v>
          </cell>
          <cell r="AM117">
            <v>221380</v>
          </cell>
          <cell r="AN117">
            <v>72723</v>
          </cell>
          <cell r="AO117">
            <v>82773.318599999999</v>
          </cell>
          <cell r="AP117">
            <v>86994.757848599998</v>
          </cell>
          <cell r="AQ117">
            <v>242878</v>
          </cell>
          <cell r="AR117">
            <v>79785</v>
          </cell>
          <cell r="AS117">
            <v>90811.286999999997</v>
          </cell>
          <cell r="AT117">
            <v>95442.662637000001</v>
          </cell>
          <cell r="AU117">
            <v>244902</v>
          </cell>
          <cell r="AV117">
            <v>80450</v>
          </cell>
          <cell r="AW117">
            <v>91568.19</v>
          </cell>
          <cell r="AX117">
            <v>96238.167690000002</v>
          </cell>
          <cell r="AY117">
            <v>227193</v>
          </cell>
          <cell r="AZ117">
            <v>74632</v>
          </cell>
          <cell r="BA117">
            <v>84946.142399999997</v>
          </cell>
          <cell r="BB117">
            <v>89278.395662399998</v>
          </cell>
          <cell r="BC117">
            <v>254261</v>
          </cell>
          <cell r="BD117">
            <v>83524</v>
          </cell>
          <cell r="BE117">
            <v>95067.016799999998</v>
          </cell>
          <cell r="BF117">
            <v>99915.434656800004</v>
          </cell>
          <cell r="BG117">
            <v>243269</v>
          </cell>
          <cell r="BH117">
            <v>79913</v>
          </cell>
          <cell r="BI117">
            <v>90956.976599999995</v>
          </cell>
          <cell r="BJ117">
            <v>95595.782406599988</v>
          </cell>
          <cell r="BK117">
            <v>254146</v>
          </cell>
          <cell r="BL117">
            <v>83486</v>
          </cell>
          <cell r="BM117">
            <v>95023.765199999994</v>
          </cell>
          <cell r="BN117">
            <v>99869.977225199997</v>
          </cell>
          <cell r="BO117">
            <v>266192</v>
          </cell>
          <cell r="BP117">
            <v>87444</v>
          </cell>
          <cell r="BQ117">
            <v>99528.760800000004</v>
          </cell>
          <cell r="BR117">
            <v>104604.7276008</v>
          </cell>
          <cell r="BS117">
            <v>295581</v>
          </cell>
          <cell r="BT117">
            <v>97098</v>
          </cell>
          <cell r="BU117">
            <v>110516.9436</v>
          </cell>
          <cell r="BV117">
            <v>116153.3077236</v>
          </cell>
          <cell r="BW117">
            <v>221228</v>
          </cell>
          <cell r="BX117">
            <v>72673</v>
          </cell>
          <cell r="BY117">
            <v>82716.408599999995</v>
          </cell>
          <cell r="BZ117">
            <v>86934.9454386</v>
          </cell>
          <cell r="CA117">
            <v>291799</v>
          </cell>
          <cell r="CB117">
            <v>95855</v>
          </cell>
          <cell r="CC117">
            <v>109102.16099999999</v>
          </cell>
          <cell r="CD117">
            <v>114666.37121099999</v>
          </cell>
          <cell r="CE117">
            <v>248996</v>
          </cell>
          <cell r="CF117">
            <v>81795</v>
          </cell>
          <cell r="CG117">
            <v>93099.069000000003</v>
          </cell>
          <cell r="CH117">
            <v>97847.121519000008</v>
          </cell>
          <cell r="CI117">
            <v>245918</v>
          </cell>
          <cell r="CJ117">
            <v>80784</v>
          </cell>
          <cell r="CK117">
            <v>91948.348800000007</v>
          </cell>
          <cell r="CL117">
            <v>96637.714588800009</v>
          </cell>
          <cell r="CM117">
            <v>305832</v>
          </cell>
          <cell r="CN117">
            <v>100465</v>
          </cell>
        </row>
        <row r="118">
          <cell r="B118" t="str">
            <v>EMPAQUE BOMBA AGUA</v>
          </cell>
          <cell r="C118">
            <v>303280</v>
          </cell>
          <cell r="D118">
            <v>99627</v>
          </cell>
          <cell r="E118">
            <v>113395.45139999999</v>
          </cell>
          <cell r="F118">
            <v>119178.61942139998</v>
          </cell>
          <cell r="G118">
            <v>253070</v>
          </cell>
          <cell r="H118">
            <v>83133</v>
          </cell>
          <cell r="I118">
            <v>94621.980599999995</v>
          </cell>
          <cell r="J118">
            <v>99447.701610599994</v>
          </cell>
          <cell r="K118">
            <v>286682</v>
          </cell>
          <cell r="L118">
            <v>94175</v>
          </cell>
          <cell r="M118">
            <v>107189.985</v>
          </cell>
          <cell r="N118">
            <v>112656.674235</v>
          </cell>
          <cell r="O118">
            <v>322326</v>
          </cell>
          <cell r="P118">
            <v>105884</v>
          </cell>
          <cell r="Q118">
            <v>120517.1688</v>
          </cell>
          <cell r="R118">
            <v>126663.54440879999</v>
          </cell>
          <cell r="S118">
            <v>315090</v>
          </cell>
          <cell r="T118">
            <v>103507</v>
          </cell>
          <cell r="U118">
            <v>117811.66740000001</v>
          </cell>
          <cell r="V118">
            <v>123820.0624374</v>
          </cell>
          <cell r="W118">
            <v>445120</v>
          </cell>
          <cell r="X118">
            <v>146221</v>
          </cell>
          <cell r="Y118">
            <v>166428.74220000001</v>
          </cell>
          <cell r="Z118">
            <v>174916.6080522</v>
          </cell>
          <cell r="AA118">
            <v>486316</v>
          </cell>
          <cell r="AB118">
            <v>159754</v>
          </cell>
          <cell r="AC118">
            <v>181832.00279999999</v>
          </cell>
          <cell r="AD118">
            <v>191105.4349428</v>
          </cell>
          <cell r="AE118">
            <v>313720</v>
          </cell>
          <cell r="AF118">
            <v>103057</v>
          </cell>
          <cell r="AG118">
            <v>117299.4774</v>
          </cell>
          <cell r="AH118">
            <v>123281.7507474</v>
          </cell>
          <cell r="AI118">
            <v>321080</v>
          </cell>
          <cell r="AJ118">
            <v>105474</v>
          </cell>
          <cell r="AK118">
            <v>120050.5068</v>
          </cell>
          <cell r="AL118">
            <v>126173.0826468</v>
          </cell>
          <cell r="AM118">
            <v>314134</v>
          </cell>
          <cell r="AN118">
            <v>103193</v>
          </cell>
          <cell r="AO118">
            <v>117454.2726</v>
          </cell>
          <cell r="AP118">
            <v>123444.4405026</v>
          </cell>
          <cell r="AQ118">
            <v>310136</v>
          </cell>
          <cell r="AR118">
            <v>101879</v>
          </cell>
          <cell r="AS118">
            <v>115958.6778</v>
          </cell>
          <cell r="AT118">
            <v>121872.5703678</v>
          </cell>
          <cell r="AU118">
            <v>327443</v>
          </cell>
          <cell r="AV118">
            <v>107565</v>
          </cell>
          <cell r="AW118">
            <v>122430.48299999999</v>
          </cell>
          <cell r="AX118">
            <v>128674.43763299999</v>
          </cell>
          <cell r="AY118">
            <v>339595</v>
          </cell>
          <cell r="AZ118">
            <v>111556</v>
          </cell>
          <cell r="BA118">
            <v>126973.0392</v>
          </cell>
          <cell r="BB118">
            <v>133448.66419919999</v>
          </cell>
          <cell r="BC118">
            <v>343482</v>
          </cell>
          <cell r="BD118">
            <v>112833</v>
          </cell>
          <cell r="BE118">
            <v>128426.5206</v>
          </cell>
          <cell r="BF118">
            <v>134976.2731506</v>
          </cell>
          <cell r="BG118">
            <v>379036</v>
          </cell>
          <cell r="BH118">
            <v>124513</v>
          </cell>
          <cell r="BI118">
            <v>141720.6966</v>
          </cell>
          <cell r="BJ118">
            <v>148948.45212659999</v>
          </cell>
          <cell r="BK118">
            <v>362265</v>
          </cell>
          <cell r="BL118">
            <v>119004</v>
          </cell>
          <cell r="BM118">
            <v>135450.35279999999</v>
          </cell>
          <cell r="BN118">
            <v>142358.32079279999</v>
          </cell>
          <cell r="BO118">
            <v>358864</v>
          </cell>
          <cell r="BP118">
            <v>117886</v>
          </cell>
          <cell r="BQ118">
            <v>134177.84520000001</v>
          </cell>
          <cell r="BR118">
            <v>141020.9153052</v>
          </cell>
          <cell r="BS118">
            <v>471942</v>
          </cell>
          <cell r="BT118">
            <v>155032</v>
          </cell>
          <cell r="BU118">
            <v>176457.42240000001</v>
          </cell>
          <cell r="BV118">
            <v>185456.75094240002</v>
          </cell>
          <cell r="BW118">
            <v>339118</v>
          </cell>
          <cell r="BX118">
            <v>111400</v>
          </cell>
          <cell r="BY118">
            <v>126795.48</v>
          </cell>
          <cell r="BZ118">
            <v>133262.04947999999</v>
          </cell>
          <cell r="CA118">
            <v>462776</v>
          </cell>
          <cell r="CB118">
            <v>152021</v>
          </cell>
          <cell r="CC118">
            <v>173030.30220000001</v>
          </cell>
          <cell r="CD118">
            <v>181854.84761220001</v>
          </cell>
          <cell r="CE118">
            <v>383393</v>
          </cell>
          <cell r="CF118">
            <v>125944</v>
          </cell>
          <cell r="CG118">
            <v>143349.4608</v>
          </cell>
          <cell r="CH118">
            <v>150660.28330079999</v>
          </cell>
          <cell r="CI118">
            <v>337278</v>
          </cell>
          <cell r="CJ118">
            <v>110795</v>
          </cell>
          <cell r="CK118">
            <v>126106.86900000001</v>
          </cell>
          <cell r="CL118">
            <v>132538.319319</v>
          </cell>
          <cell r="CM118">
            <v>451494</v>
          </cell>
          <cell r="CN118">
            <v>148315</v>
          </cell>
        </row>
        <row r="119">
          <cell r="B119" t="str">
            <v>EMPAQUE CULATA MOTOR</v>
          </cell>
          <cell r="C119">
            <v>618635</v>
          </cell>
          <cell r="D119">
            <v>203221</v>
          </cell>
          <cell r="E119">
            <v>231306.1422</v>
          </cell>
          <cell r="F119">
            <v>243102.75545220001</v>
          </cell>
          <cell r="G119">
            <v>607765</v>
          </cell>
          <cell r="H119">
            <v>199650</v>
          </cell>
          <cell r="I119">
            <v>227241.63</v>
          </cell>
          <cell r="J119">
            <v>238830.95313000001</v>
          </cell>
          <cell r="K119">
            <v>697290</v>
          </cell>
          <cell r="L119">
            <v>229059</v>
          </cell>
          <cell r="M119">
            <v>260714.95379999999</v>
          </cell>
          <cell r="N119">
            <v>274011.41644379997</v>
          </cell>
          <cell r="O119">
            <v>735390</v>
          </cell>
          <cell r="P119">
            <v>241575</v>
          </cell>
          <cell r="Q119">
            <v>274960.66499999998</v>
          </cell>
          <cell r="R119">
            <v>288983.65891499998</v>
          </cell>
          <cell r="S119">
            <v>669583</v>
          </cell>
          <cell r="T119">
            <v>219958</v>
          </cell>
          <cell r="U119">
            <v>250356.19560000001</v>
          </cell>
          <cell r="V119">
            <v>263124.36157559999</v>
          </cell>
          <cell r="W119">
            <v>699081</v>
          </cell>
          <cell r="X119">
            <v>229648</v>
          </cell>
          <cell r="Y119">
            <v>261385.3536</v>
          </cell>
          <cell r="Z119">
            <v>274716.00663359999</v>
          </cell>
          <cell r="AA119">
            <v>691955</v>
          </cell>
          <cell r="AB119">
            <v>227307</v>
          </cell>
          <cell r="AC119">
            <v>258720.82740000001</v>
          </cell>
          <cell r="AD119">
            <v>271915.58959739999</v>
          </cell>
          <cell r="AE119">
            <v>730928</v>
          </cell>
          <cell r="AF119">
            <v>240109</v>
          </cell>
          <cell r="AG119">
            <v>273292.0638</v>
          </cell>
          <cell r="AH119">
            <v>287229.95905379998</v>
          </cell>
          <cell r="AI119">
            <v>780999</v>
          </cell>
          <cell r="AJ119">
            <v>256558</v>
          </cell>
          <cell r="AK119">
            <v>292014.31559999997</v>
          </cell>
          <cell r="AL119">
            <v>306907.04569559998</v>
          </cell>
          <cell r="AM119">
            <v>625354</v>
          </cell>
          <cell r="AN119">
            <v>205428</v>
          </cell>
          <cell r="AO119">
            <v>233818.1496</v>
          </cell>
          <cell r="AP119">
            <v>245742.8752296</v>
          </cell>
          <cell r="AQ119">
            <v>689958</v>
          </cell>
          <cell r="AR119">
            <v>226651</v>
          </cell>
          <cell r="AS119">
            <v>257974.16819999999</v>
          </cell>
          <cell r="AT119">
            <v>271130.85077819997</v>
          </cell>
          <cell r="AU119">
            <v>723417</v>
          </cell>
          <cell r="AV119">
            <v>237642</v>
          </cell>
          <cell r="AW119">
            <v>270484.12439999997</v>
          </cell>
          <cell r="AX119">
            <v>284278.81474439998</v>
          </cell>
          <cell r="AY119">
            <v>668496</v>
          </cell>
          <cell r="AZ119">
            <v>219600</v>
          </cell>
          <cell r="BA119">
            <v>249948.72</v>
          </cell>
          <cell r="BB119">
            <v>262696.10472</v>
          </cell>
          <cell r="BC119">
            <v>699323</v>
          </cell>
          <cell r="BD119">
            <v>229727</v>
          </cell>
          <cell r="BE119">
            <v>261475.2714</v>
          </cell>
          <cell r="BF119">
            <v>274810.51024139998</v>
          </cell>
          <cell r="BG119">
            <v>786042</v>
          </cell>
          <cell r="BH119">
            <v>258214</v>
          </cell>
          <cell r="BI119">
            <v>293899.17479999998</v>
          </cell>
          <cell r="BJ119">
            <v>308888.03271479998</v>
          </cell>
          <cell r="BK119">
            <v>748227</v>
          </cell>
          <cell r="BL119">
            <v>245792</v>
          </cell>
          <cell r="BM119">
            <v>279760.45439999999</v>
          </cell>
          <cell r="BN119">
            <v>294028.23757439997</v>
          </cell>
          <cell r="BO119">
            <v>760694</v>
          </cell>
          <cell r="BP119">
            <v>249887</v>
          </cell>
          <cell r="BQ119">
            <v>284421.38339999999</v>
          </cell>
          <cell r="BR119">
            <v>298926.87395340001</v>
          </cell>
          <cell r="BS119">
            <v>850956</v>
          </cell>
          <cell r="BT119">
            <v>279539</v>
          </cell>
          <cell r="BU119">
            <v>318171.28980000003</v>
          </cell>
          <cell r="BV119">
            <v>334398.02557980001</v>
          </cell>
          <cell r="BW119">
            <v>653143</v>
          </cell>
          <cell r="BX119">
            <v>214557</v>
          </cell>
          <cell r="BY119">
            <v>244208.77739999999</v>
          </cell>
          <cell r="BZ119">
            <v>256663.4250474</v>
          </cell>
          <cell r="CA119">
            <v>913138</v>
          </cell>
          <cell r="CB119">
            <v>299965</v>
          </cell>
          <cell r="CC119">
            <v>341420.163</v>
          </cell>
          <cell r="CD119">
            <v>358832.59131300001</v>
          </cell>
          <cell r="CE119">
            <v>717539</v>
          </cell>
          <cell r="CF119">
            <v>235711</v>
          </cell>
          <cell r="CG119">
            <v>268286.26020000002</v>
          </cell>
          <cell r="CH119">
            <v>281968.85947020003</v>
          </cell>
          <cell r="CI119">
            <v>671077</v>
          </cell>
          <cell r="CJ119">
            <v>220448</v>
          </cell>
          <cell r="CK119">
            <v>250913.9136</v>
          </cell>
          <cell r="CL119">
            <v>263710.52319360001</v>
          </cell>
          <cell r="CM119">
            <v>844160</v>
          </cell>
          <cell r="CN119">
            <v>277306</v>
          </cell>
        </row>
        <row r="120">
          <cell r="B120" t="str">
            <v>EMPAQUE EXOSTO</v>
          </cell>
          <cell r="C120">
            <v>124599</v>
          </cell>
          <cell r="D120">
            <v>40930</v>
          </cell>
          <cell r="E120">
            <v>46586.525999999998</v>
          </cell>
          <cell r="F120">
            <v>48962.438825999998</v>
          </cell>
          <cell r="G120">
            <v>133327</v>
          </cell>
          <cell r="H120">
            <v>43797</v>
          </cell>
          <cell r="I120">
            <v>49849.7454</v>
          </cell>
          <cell r="J120">
            <v>52392.0824154</v>
          </cell>
          <cell r="K120">
            <v>164209</v>
          </cell>
          <cell r="L120">
            <v>53942</v>
          </cell>
          <cell r="M120">
            <v>61396.784399999997</v>
          </cell>
          <cell r="N120">
            <v>64528.020404399998</v>
          </cell>
          <cell r="O120">
            <v>171145</v>
          </cell>
          <cell r="P120">
            <v>56221</v>
          </cell>
          <cell r="Q120">
            <v>63990.742200000001</v>
          </cell>
          <cell r="R120">
            <v>67254.270052199994</v>
          </cell>
          <cell r="S120">
            <v>141161</v>
          </cell>
          <cell r="T120">
            <v>46371</v>
          </cell>
          <cell r="U120">
            <v>52779.472199999997</v>
          </cell>
          <cell r="V120">
            <v>55471.225282199994</v>
          </cell>
          <cell r="W120">
            <v>163172</v>
          </cell>
          <cell r="X120">
            <v>53602</v>
          </cell>
          <cell r="Y120">
            <v>61009.796399999999</v>
          </cell>
          <cell r="Z120">
            <v>64121.296016399996</v>
          </cell>
          <cell r="AA120">
            <v>159534</v>
          </cell>
          <cell r="AB120">
            <v>52406</v>
          </cell>
          <cell r="AC120">
            <v>59648.5092</v>
          </cell>
          <cell r="AD120">
            <v>62690.583169199999</v>
          </cell>
          <cell r="AE120">
            <v>173370</v>
          </cell>
          <cell r="AF120">
            <v>56952</v>
          </cell>
          <cell r="AG120">
            <v>64822.7664</v>
          </cell>
          <cell r="AH120">
            <v>68128.727486400006</v>
          </cell>
          <cell r="AI120">
            <v>183876</v>
          </cell>
          <cell r="AJ120">
            <v>60403</v>
          </cell>
          <cell r="AK120">
            <v>68750.694600000003</v>
          </cell>
          <cell r="AL120">
            <v>72256.980024600009</v>
          </cell>
          <cell r="AM120">
            <v>133974</v>
          </cell>
          <cell r="AN120">
            <v>44010</v>
          </cell>
          <cell r="AO120">
            <v>50092.182000000001</v>
          </cell>
          <cell r="AP120">
            <v>52646.883282000003</v>
          </cell>
          <cell r="AQ120">
            <v>147067</v>
          </cell>
          <cell r="AR120">
            <v>48311</v>
          </cell>
          <cell r="AS120">
            <v>54987.580199999997</v>
          </cell>
          <cell r="AT120">
            <v>57791.946790199996</v>
          </cell>
          <cell r="AU120">
            <v>167330</v>
          </cell>
          <cell r="AV120">
            <v>54967</v>
          </cell>
          <cell r="AW120">
            <v>62563.439400000003</v>
          </cell>
          <cell r="AX120">
            <v>65754.174809400007</v>
          </cell>
          <cell r="AY120">
            <v>143029</v>
          </cell>
          <cell r="AZ120">
            <v>46985</v>
          </cell>
          <cell r="BA120">
            <v>53478.326999999997</v>
          </cell>
          <cell r="BB120">
            <v>56205.721676999994</v>
          </cell>
          <cell r="BC120">
            <v>165712</v>
          </cell>
          <cell r="BD120">
            <v>54436</v>
          </cell>
          <cell r="BE120">
            <v>61959.055200000003</v>
          </cell>
          <cell r="BF120">
            <v>65118.967015200004</v>
          </cell>
          <cell r="BG120">
            <v>161707</v>
          </cell>
          <cell r="BH120">
            <v>53120</v>
          </cell>
          <cell r="BI120">
            <v>60461.184000000001</v>
          </cell>
          <cell r="BJ120">
            <v>63544.704384000004</v>
          </cell>
          <cell r="BK120">
            <v>163733</v>
          </cell>
          <cell r="BL120">
            <v>53786</v>
          </cell>
          <cell r="BM120">
            <v>61219.225200000001</v>
          </cell>
          <cell r="BN120">
            <v>64341.405685199999</v>
          </cell>
          <cell r="BO120">
            <v>165580</v>
          </cell>
          <cell r="BP120">
            <v>54393</v>
          </cell>
          <cell r="BQ120">
            <v>61910.1126</v>
          </cell>
          <cell r="BR120">
            <v>65067.528342600002</v>
          </cell>
          <cell r="BS120">
            <v>193845</v>
          </cell>
          <cell r="BT120">
            <v>63678</v>
          </cell>
          <cell r="BU120">
            <v>72478.299599999998</v>
          </cell>
          <cell r="BV120">
            <v>76174.692879599999</v>
          </cell>
          <cell r="BW120">
            <v>145012</v>
          </cell>
          <cell r="BX120">
            <v>47636</v>
          </cell>
          <cell r="BY120">
            <v>54219.2952</v>
          </cell>
          <cell r="BZ120">
            <v>56984.4792552</v>
          </cell>
          <cell r="CA120">
            <v>210419</v>
          </cell>
          <cell r="CB120">
            <v>69122</v>
          </cell>
          <cell r="CC120">
            <v>78674.660399999993</v>
          </cell>
          <cell r="CD120">
            <v>82687.068080399986</v>
          </cell>
          <cell r="CE120">
            <v>151526</v>
          </cell>
          <cell r="CF120">
            <v>49776</v>
          </cell>
          <cell r="CG120">
            <v>56655.0432</v>
          </cell>
          <cell r="CH120">
            <v>59544.450403199997</v>
          </cell>
          <cell r="CI120">
            <v>164886</v>
          </cell>
          <cell r="CJ120">
            <v>54165</v>
          </cell>
          <cell r="CK120">
            <v>61650.603000000003</v>
          </cell>
          <cell r="CL120">
            <v>64794.783753000003</v>
          </cell>
          <cell r="CM120">
            <v>190956</v>
          </cell>
          <cell r="CN120">
            <v>62729</v>
          </cell>
        </row>
        <row r="121">
          <cell r="B121" t="str">
            <v>EMPAQUE MULTIPLE ADMISION</v>
          </cell>
          <cell r="C121">
            <v>245068</v>
          </cell>
          <cell r="D121">
            <v>80504</v>
          </cell>
          <cell r="E121">
            <v>91629.652799999996</v>
          </cell>
          <cell r="F121">
            <v>96302.765092799993</v>
          </cell>
          <cell r="G121">
            <v>256692</v>
          </cell>
          <cell r="H121">
            <v>84323</v>
          </cell>
          <cell r="I121">
            <v>95976.438599999994</v>
          </cell>
          <cell r="J121">
            <v>100871.23696859999</v>
          </cell>
          <cell r="K121">
            <v>296805</v>
          </cell>
          <cell r="L121">
            <v>97500</v>
          </cell>
          <cell r="M121">
            <v>110974.5</v>
          </cell>
          <cell r="N121">
            <v>116634.1995</v>
          </cell>
          <cell r="O121">
            <v>329916</v>
          </cell>
          <cell r="P121">
            <v>108377</v>
          </cell>
          <cell r="Q121">
            <v>123354.70139999999</v>
          </cell>
          <cell r="R121">
            <v>129645.79117139999</v>
          </cell>
          <cell r="S121">
            <v>288449</v>
          </cell>
          <cell r="T121">
            <v>94755</v>
          </cell>
          <cell r="U121">
            <v>107850.141</v>
          </cell>
          <cell r="V121">
            <v>113350.49819100001</v>
          </cell>
          <cell r="W121">
            <v>319779</v>
          </cell>
          <cell r="X121">
            <v>105047</v>
          </cell>
          <cell r="Y121">
            <v>119564.4954</v>
          </cell>
          <cell r="Z121">
            <v>125662.2846654</v>
          </cell>
          <cell r="AA121">
            <v>305687</v>
          </cell>
          <cell r="AB121">
            <v>100418</v>
          </cell>
          <cell r="AC121">
            <v>114295.76759999999</v>
          </cell>
          <cell r="AD121">
            <v>120124.8517476</v>
          </cell>
          <cell r="AE121">
            <v>335867</v>
          </cell>
          <cell r="AF121">
            <v>110332</v>
          </cell>
          <cell r="AG121">
            <v>125579.8824</v>
          </cell>
          <cell r="AH121">
            <v>131984.45640240001</v>
          </cell>
          <cell r="AI121">
            <v>332417</v>
          </cell>
          <cell r="AJ121">
            <v>109198</v>
          </cell>
          <cell r="AK121">
            <v>124289.1636</v>
          </cell>
          <cell r="AL121">
            <v>130627.9109436</v>
          </cell>
          <cell r="AM121">
            <v>279705</v>
          </cell>
          <cell r="AN121">
            <v>91883</v>
          </cell>
          <cell r="AO121">
            <v>104581.2306</v>
          </cell>
          <cell r="AP121">
            <v>109914.8733606</v>
          </cell>
          <cell r="AQ121">
            <v>283261</v>
          </cell>
          <cell r="AR121">
            <v>93051</v>
          </cell>
          <cell r="AS121">
            <v>105910.6482</v>
          </cell>
          <cell r="AT121">
            <v>111312.0912582</v>
          </cell>
          <cell r="AU121">
            <v>318454</v>
          </cell>
          <cell r="AV121">
            <v>104612</v>
          </cell>
          <cell r="AW121">
            <v>119069.3784</v>
          </cell>
          <cell r="AX121">
            <v>125141.9166984</v>
          </cell>
          <cell r="AY121">
            <v>298703</v>
          </cell>
          <cell r="AZ121">
            <v>98123</v>
          </cell>
          <cell r="BA121">
            <v>111683.5986</v>
          </cell>
          <cell r="BB121">
            <v>117379.4621286</v>
          </cell>
          <cell r="BC121">
            <v>335797</v>
          </cell>
          <cell r="BD121">
            <v>110309</v>
          </cell>
          <cell r="BE121">
            <v>125553.7038</v>
          </cell>
          <cell r="BF121">
            <v>131956.9426938</v>
          </cell>
          <cell r="BG121">
            <v>300883</v>
          </cell>
          <cell r="BH121">
            <v>98840</v>
          </cell>
          <cell r="BI121">
            <v>112499.68799999999</v>
          </cell>
          <cell r="BJ121">
            <v>118237.17208799999</v>
          </cell>
          <cell r="BK121">
            <v>304344</v>
          </cell>
          <cell r="BL121">
            <v>99977</v>
          </cell>
          <cell r="BM121">
            <v>113793.8214</v>
          </cell>
          <cell r="BN121">
            <v>119597.3062914</v>
          </cell>
          <cell r="BO121">
            <v>324589</v>
          </cell>
          <cell r="BP121">
            <v>106627</v>
          </cell>
          <cell r="BQ121">
            <v>121362.8514</v>
          </cell>
          <cell r="BR121">
            <v>127552.3568214</v>
          </cell>
          <cell r="BS121">
            <v>380429</v>
          </cell>
          <cell r="BT121">
            <v>124970</v>
          </cell>
          <cell r="BU121">
            <v>142240.85399999999</v>
          </cell>
          <cell r="BV121">
            <v>149495.13755399999</v>
          </cell>
          <cell r="BW121">
            <v>293523</v>
          </cell>
          <cell r="BX121">
            <v>96422</v>
          </cell>
          <cell r="BY121">
            <v>109747.52039999999</v>
          </cell>
          <cell r="BZ121">
            <v>115344.6439404</v>
          </cell>
          <cell r="CA121">
            <v>401859</v>
          </cell>
          <cell r="CB121">
            <v>132010</v>
          </cell>
          <cell r="CC121">
            <v>150253.78200000001</v>
          </cell>
          <cell r="CD121">
            <v>157916.72488200001</v>
          </cell>
          <cell r="CE121">
            <v>310934</v>
          </cell>
          <cell r="CF121">
            <v>102141</v>
          </cell>
          <cell r="CG121">
            <v>116256.88619999999</v>
          </cell>
          <cell r="CH121">
            <v>122185.9873962</v>
          </cell>
          <cell r="CI121">
            <v>323008</v>
          </cell>
          <cell r="CJ121">
            <v>106108</v>
          </cell>
          <cell r="CK121">
            <v>120772.1256</v>
          </cell>
          <cell r="CL121">
            <v>126931.5040056</v>
          </cell>
          <cell r="CM121">
            <v>374909</v>
          </cell>
          <cell r="CN121">
            <v>123157</v>
          </cell>
        </row>
        <row r="122">
          <cell r="B122" t="str">
            <v xml:space="preserve">EMPAQUE MULTIPLE ESCAPE </v>
          </cell>
          <cell r="C122">
            <v>251545</v>
          </cell>
          <cell r="D122">
            <v>82632</v>
          </cell>
          <cell r="E122">
            <v>94051.742400000003</v>
          </cell>
          <cell r="F122">
            <v>98848.381262399998</v>
          </cell>
          <cell r="G122">
            <v>266687</v>
          </cell>
          <cell r="H122">
            <v>87606</v>
          </cell>
          <cell r="I122">
            <v>99713.1492</v>
          </cell>
          <cell r="J122">
            <v>104798.51980919999</v>
          </cell>
          <cell r="K122">
            <v>281442</v>
          </cell>
          <cell r="L122">
            <v>92453</v>
          </cell>
          <cell r="M122">
            <v>105230.0046</v>
          </cell>
          <cell r="N122">
            <v>110596.73483460001</v>
          </cell>
          <cell r="O122">
            <v>324502</v>
          </cell>
          <cell r="P122">
            <v>106598</v>
          </cell>
          <cell r="Q122">
            <v>121329.84359999999</v>
          </cell>
          <cell r="R122">
            <v>127517.6656236</v>
          </cell>
          <cell r="S122">
            <v>287843</v>
          </cell>
          <cell r="T122">
            <v>94556</v>
          </cell>
          <cell r="U122">
            <v>107623.63920000001</v>
          </cell>
          <cell r="V122">
            <v>113112.44479920001</v>
          </cell>
          <cell r="W122">
            <v>336514</v>
          </cell>
          <cell r="X122">
            <v>110544</v>
          </cell>
          <cell r="Y122">
            <v>125821.1808</v>
          </cell>
          <cell r="Z122">
            <v>132238.0610208</v>
          </cell>
          <cell r="AA122">
            <v>309340</v>
          </cell>
          <cell r="AB122">
            <v>101618</v>
          </cell>
          <cell r="AC122">
            <v>115661.6076</v>
          </cell>
          <cell r="AD122">
            <v>121560.34958760001</v>
          </cell>
          <cell r="AE122">
            <v>316891</v>
          </cell>
          <cell r="AF122">
            <v>104098</v>
          </cell>
          <cell r="AG122">
            <v>118484.34359999999</v>
          </cell>
          <cell r="AH122">
            <v>124527.04512359999</v>
          </cell>
          <cell r="AI122">
            <v>319071</v>
          </cell>
          <cell r="AJ122">
            <v>104814</v>
          </cell>
          <cell r="AK122">
            <v>119299.2948</v>
          </cell>
          <cell r="AL122">
            <v>125383.5588348</v>
          </cell>
          <cell r="AM122">
            <v>282322</v>
          </cell>
          <cell r="AN122">
            <v>92742</v>
          </cell>
          <cell r="AO122">
            <v>105558.94439999999</v>
          </cell>
          <cell r="AP122">
            <v>110942.45056439999</v>
          </cell>
          <cell r="AQ122">
            <v>270033</v>
          </cell>
          <cell r="AR122">
            <v>88705</v>
          </cell>
          <cell r="AS122">
            <v>100964.031</v>
          </cell>
          <cell r="AT122">
            <v>106113.196581</v>
          </cell>
          <cell r="AU122">
            <v>317981</v>
          </cell>
          <cell r="AV122">
            <v>104456</v>
          </cell>
          <cell r="AW122">
            <v>118891.8192</v>
          </cell>
          <cell r="AX122">
            <v>124955.3019792</v>
          </cell>
          <cell r="AY122">
            <v>296460</v>
          </cell>
          <cell r="AZ122">
            <v>97387</v>
          </cell>
          <cell r="BA122">
            <v>110845.88339999999</v>
          </cell>
          <cell r="BB122">
            <v>116499.02345339999</v>
          </cell>
          <cell r="BC122">
            <v>305221</v>
          </cell>
          <cell r="BD122">
            <v>100265</v>
          </cell>
          <cell r="BE122">
            <v>114121.62299999999</v>
          </cell>
          <cell r="BF122">
            <v>119941.82577299999</v>
          </cell>
          <cell r="BG122">
            <v>297595</v>
          </cell>
          <cell r="BH122">
            <v>97759</v>
          </cell>
          <cell r="BI122">
            <v>111269.2938</v>
          </cell>
          <cell r="BJ122">
            <v>116944.0277838</v>
          </cell>
          <cell r="BK122">
            <v>314664</v>
          </cell>
          <cell r="BL122">
            <v>103367</v>
          </cell>
          <cell r="BM122">
            <v>117652.31939999999</v>
          </cell>
          <cell r="BN122">
            <v>123652.5876894</v>
          </cell>
          <cell r="BO122">
            <v>344875</v>
          </cell>
          <cell r="BP122">
            <v>113291</v>
          </cell>
          <cell r="BQ122">
            <v>128947.8162</v>
          </cell>
          <cell r="BR122">
            <v>135524.15482620001</v>
          </cell>
          <cell r="BS122">
            <v>382388</v>
          </cell>
          <cell r="BT122">
            <v>125614</v>
          </cell>
          <cell r="BU122">
            <v>142973.8548</v>
          </cell>
          <cell r="BV122">
            <v>150265.52139479999</v>
          </cell>
          <cell r="BW122">
            <v>279153</v>
          </cell>
          <cell r="BX122">
            <v>91701</v>
          </cell>
          <cell r="BY122">
            <v>104374.0782</v>
          </cell>
          <cell r="BZ122">
            <v>109697.15618820001</v>
          </cell>
          <cell r="CA122">
            <v>361150</v>
          </cell>
          <cell r="CB122">
            <v>118637</v>
          </cell>
          <cell r="CC122">
            <v>135032.63339999999</v>
          </cell>
          <cell r="CD122">
            <v>141919.29770339999</v>
          </cell>
          <cell r="CE122">
            <v>316349</v>
          </cell>
          <cell r="CF122">
            <v>103920</v>
          </cell>
          <cell r="CG122">
            <v>118281.74400000001</v>
          </cell>
          <cell r="CH122">
            <v>124314.11294400001</v>
          </cell>
          <cell r="CI122">
            <v>305221</v>
          </cell>
          <cell r="CJ122">
            <v>100265</v>
          </cell>
          <cell r="CK122">
            <v>114121.62299999999</v>
          </cell>
          <cell r="CL122">
            <v>119941.82577299999</v>
          </cell>
          <cell r="CM122">
            <v>366400</v>
          </cell>
          <cell r="CN122">
            <v>120362</v>
          </cell>
        </row>
        <row r="123">
          <cell r="B123" t="str">
            <v>EMPAQUE TAPA VALVULAS</v>
          </cell>
          <cell r="C123">
            <v>207081</v>
          </cell>
          <cell r="D123">
            <v>68026</v>
          </cell>
          <cell r="E123">
            <v>77427.193199999994</v>
          </cell>
          <cell r="F123">
            <v>81375.980053199994</v>
          </cell>
          <cell r="G123">
            <v>222397</v>
          </cell>
          <cell r="H123">
            <v>73057</v>
          </cell>
          <cell r="I123">
            <v>83153.477400000003</v>
          </cell>
          <cell r="J123">
            <v>87394.304747400005</v>
          </cell>
          <cell r="K123">
            <v>218125</v>
          </cell>
          <cell r="L123">
            <v>71654</v>
          </cell>
          <cell r="M123">
            <v>81556.582800000004</v>
          </cell>
          <cell r="N123">
            <v>85715.968522800002</v>
          </cell>
          <cell r="O123">
            <v>256139</v>
          </cell>
          <cell r="P123">
            <v>84141</v>
          </cell>
          <cell r="Q123">
            <v>95769.286200000002</v>
          </cell>
          <cell r="R123">
            <v>100653.51979620001</v>
          </cell>
          <cell r="S123">
            <v>232608</v>
          </cell>
          <cell r="T123">
            <v>76411</v>
          </cell>
          <cell r="U123">
            <v>86971.000199999995</v>
          </cell>
          <cell r="V123">
            <v>91406.521210199993</v>
          </cell>
          <cell r="W123">
            <v>234067</v>
          </cell>
          <cell r="X123">
            <v>76891</v>
          </cell>
          <cell r="Y123">
            <v>87517.336200000005</v>
          </cell>
          <cell r="Z123">
            <v>91980.720346200003</v>
          </cell>
          <cell r="AA123">
            <v>219194</v>
          </cell>
          <cell r="AB123">
            <v>72005</v>
          </cell>
          <cell r="AC123">
            <v>81956.091</v>
          </cell>
          <cell r="AD123">
            <v>86135.851641000001</v>
          </cell>
          <cell r="AE123">
            <v>246824</v>
          </cell>
          <cell r="AF123">
            <v>81081</v>
          </cell>
          <cell r="AG123">
            <v>92286.394199999995</v>
          </cell>
          <cell r="AH123">
            <v>96993.000304199988</v>
          </cell>
          <cell r="AI123">
            <v>254756</v>
          </cell>
          <cell r="AJ123">
            <v>83687</v>
          </cell>
          <cell r="AK123">
            <v>95252.543399999995</v>
          </cell>
          <cell r="AL123">
            <v>100110.4231134</v>
          </cell>
          <cell r="AM123">
            <v>225879</v>
          </cell>
          <cell r="AN123">
            <v>74201</v>
          </cell>
          <cell r="AO123">
            <v>84455.578200000004</v>
          </cell>
          <cell r="AP123">
            <v>88762.812688200007</v>
          </cell>
          <cell r="AQ123">
            <v>232372</v>
          </cell>
          <cell r="AR123">
            <v>76334</v>
          </cell>
          <cell r="AS123">
            <v>86883.358800000002</v>
          </cell>
          <cell r="AT123">
            <v>91314.410098799999</v>
          </cell>
          <cell r="AU123">
            <v>248149</v>
          </cell>
          <cell r="AV123">
            <v>81516</v>
          </cell>
          <cell r="AW123">
            <v>92781.511199999994</v>
          </cell>
          <cell r="AX123">
            <v>97513.368271199986</v>
          </cell>
          <cell r="AY123">
            <v>241232</v>
          </cell>
          <cell r="AZ123">
            <v>79244</v>
          </cell>
          <cell r="BA123">
            <v>90195.520799999998</v>
          </cell>
          <cell r="BB123">
            <v>94795.492360799995</v>
          </cell>
          <cell r="BC123">
            <v>247448</v>
          </cell>
          <cell r="BD123">
            <v>81286</v>
          </cell>
          <cell r="BE123">
            <v>92519.725200000001</v>
          </cell>
          <cell r="BF123">
            <v>97238.231185199998</v>
          </cell>
          <cell r="BG123">
            <v>221624</v>
          </cell>
          <cell r="BH123">
            <v>72803</v>
          </cell>
          <cell r="BI123">
            <v>82864.374599999996</v>
          </cell>
          <cell r="BJ123">
            <v>87090.45770459999</v>
          </cell>
          <cell r="BK123">
            <v>228538</v>
          </cell>
          <cell r="BL123">
            <v>75074</v>
          </cell>
          <cell r="BM123">
            <v>85449.226800000004</v>
          </cell>
          <cell r="BN123">
            <v>89807.137366800001</v>
          </cell>
          <cell r="BO123">
            <v>238880</v>
          </cell>
          <cell r="BP123">
            <v>78472</v>
          </cell>
          <cell r="BQ123">
            <v>89316.830400000006</v>
          </cell>
          <cell r="BR123">
            <v>93871.988750400007</v>
          </cell>
          <cell r="BS123">
            <v>256749</v>
          </cell>
          <cell r="BT123">
            <v>84342</v>
          </cell>
          <cell r="BU123">
            <v>95998.064400000003</v>
          </cell>
          <cell r="BV123">
            <v>100893.9656844</v>
          </cell>
          <cell r="BW123">
            <v>233010</v>
          </cell>
          <cell r="BX123">
            <v>76543</v>
          </cell>
          <cell r="BY123">
            <v>87121.242599999998</v>
          </cell>
          <cell r="BZ123">
            <v>91564.425972600002</v>
          </cell>
          <cell r="CA123">
            <v>257471</v>
          </cell>
          <cell r="CB123">
            <v>84579</v>
          </cell>
          <cell r="CC123">
            <v>96267.817800000004</v>
          </cell>
          <cell r="CD123">
            <v>101177.47650780001</v>
          </cell>
          <cell r="CE123">
            <v>272314</v>
          </cell>
          <cell r="CF123">
            <v>89455</v>
          </cell>
          <cell r="CG123">
            <v>101817.681</v>
          </cell>
          <cell r="CH123">
            <v>107010.38273099999</v>
          </cell>
          <cell r="CI123">
            <v>248693</v>
          </cell>
          <cell r="CJ123">
            <v>81695</v>
          </cell>
          <cell r="CK123">
            <v>92985.248999999996</v>
          </cell>
          <cell r="CL123">
            <v>97727.496698999996</v>
          </cell>
          <cell r="CM123">
            <v>273021</v>
          </cell>
          <cell r="CN123">
            <v>89687</v>
          </cell>
        </row>
        <row r="124">
          <cell r="B124" t="str">
            <v>EMPAQUETADURA CAJA DIRECCION</v>
          </cell>
          <cell r="C124">
            <v>1129637</v>
          </cell>
          <cell r="D124">
            <v>371085</v>
          </cell>
          <cell r="E124">
            <v>422368.94699999999</v>
          </cell>
          <cell r="F124">
            <v>443909.76329699997</v>
          </cell>
          <cell r="G124">
            <v>1089931</v>
          </cell>
          <cell r="H124">
            <v>358042</v>
          </cell>
          <cell r="I124">
            <v>407523.4044</v>
          </cell>
          <cell r="J124">
            <v>428307.09802440001</v>
          </cell>
          <cell r="K124">
            <v>1186046</v>
          </cell>
          <cell r="L124">
            <v>389616</v>
          </cell>
          <cell r="M124">
            <v>443460.93119999999</v>
          </cell>
          <cell r="N124">
            <v>466077.43869119999</v>
          </cell>
          <cell r="O124">
            <v>1367886</v>
          </cell>
          <cell r="P124">
            <v>449350</v>
          </cell>
          <cell r="Q124">
            <v>511450.17</v>
          </cell>
          <cell r="R124">
            <v>537534.12867000001</v>
          </cell>
          <cell r="S124">
            <v>1168058</v>
          </cell>
          <cell r="T124">
            <v>383707</v>
          </cell>
          <cell r="U124">
            <v>436735.30739999999</v>
          </cell>
          <cell r="V124">
            <v>459008.80807739997</v>
          </cell>
          <cell r="W124">
            <v>1170378</v>
          </cell>
          <cell r="X124">
            <v>384469</v>
          </cell>
          <cell r="Y124">
            <v>437602.61580000003</v>
          </cell>
          <cell r="Z124">
            <v>459920.34920580004</v>
          </cell>
          <cell r="AA124">
            <v>1146810</v>
          </cell>
          <cell r="AB124">
            <v>376727</v>
          </cell>
          <cell r="AC124">
            <v>428790.67139999999</v>
          </cell>
          <cell r="AD124">
            <v>450658.99564139999</v>
          </cell>
          <cell r="AE124">
            <v>1332096</v>
          </cell>
          <cell r="AF124">
            <v>437593</v>
          </cell>
          <cell r="AG124">
            <v>498068.35259999998</v>
          </cell>
          <cell r="AH124">
            <v>523469.8385826</v>
          </cell>
          <cell r="AI124">
            <v>1280634</v>
          </cell>
          <cell r="AJ124">
            <v>420688</v>
          </cell>
          <cell r="AK124">
            <v>478827.08159999998</v>
          </cell>
          <cell r="AL124">
            <v>503247.26276159997</v>
          </cell>
          <cell r="AM124">
            <v>1186302</v>
          </cell>
          <cell r="AN124">
            <v>389700</v>
          </cell>
          <cell r="AO124">
            <v>443556.54</v>
          </cell>
          <cell r="AP124">
            <v>466177.92353999999</v>
          </cell>
          <cell r="AQ124">
            <v>1173462</v>
          </cell>
          <cell r="AR124">
            <v>385482</v>
          </cell>
          <cell r="AS124">
            <v>438755.61239999998</v>
          </cell>
          <cell r="AT124">
            <v>461132.14863239997</v>
          </cell>
          <cell r="AU124">
            <v>1316969</v>
          </cell>
          <cell r="AV124">
            <v>432624</v>
          </cell>
          <cell r="AW124">
            <v>492412.63679999998</v>
          </cell>
          <cell r="AX124">
            <v>517525.68127679999</v>
          </cell>
          <cell r="AY124">
            <v>1303178</v>
          </cell>
          <cell r="AZ124">
            <v>428093</v>
          </cell>
          <cell r="BA124">
            <v>487255.45260000002</v>
          </cell>
          <cell r="BB124">
            <v>512105.4806826</v>
          </cell>
          <cell r="BC124">
            <v>1377985</v>
          </cell>
          <cell r="BD124">
            <v>452668</v>
          </cell>
          <cell r="BE124">
            <v>515226.71759999997</v>
          </cell>
          <cell r="BF124">
            <v>541503.28019760002</v>
          </cell>
          <cell r="BG124">
            <v>1303796</v>
          </cell>
          <cell r="BH124">
            <v>428296</v>
          </cell>
          <cell r="BI124">
            <v>487486.50719999999</v>
          </cell>
          <cell r="BJ124">
            <v>512348.31906720001</v>
          </cell>
          <cell r="BK124">
            <v>1312286</v>
          </cell>
          <cell r="BL124">
            <v>431085</v>
          </cell>
          <cell r="BM124">
            <v>490660.94699999999</v>
          </cell>
          <cell r="BN124">
            <v>515684.65529699996</v>
          </cell>
          <cell r="BO124">
            <v>1402434</v>
          </cell>
          <cell r="BP124">
            <v>460699</v>
          </cell>
          <cell r="BQ124">
            <v>524367.60179999995</v>
          </cell>
          <cell r="BR124">
            <v>551110.34949179995</v>
          </cell>
          <cell r="BS124">
            <v>1359323</v>
          </cell>
          <cell r="BT124">
            <v>446537</v>
          </cell>
          <cell r="BU124">
            <v>508248.41340000002</v>
          </cell>
          <cell r="BV124">
            <v>534169.08248340001</v>
          </cell>
          <cell r="BW124">
            <v>1137060</v>
          </cell>
          <cell r="BX124">
            <v>373524</v>
          </cell>
          <cell r="BY124">
            <v>425145.01679999998</v>
          </cell>
          <cell r="BZ124">
            <v>446827.41265680001</v>
          </cell>
          <cell r="CA124">
            <v>1346330</v>
          </cell>
          <cell r="CB124">
            <v>442269</v>
          </cell>
          <cell r="CC124">
            <v>503390.57579999999</v>
          </cell>
          <cell r="CD124">
            <v>529063.49516579998</v>
          </cell>
          <cell r="CE124">
            <v>1446588</v>
          </cell>
          <cell r="CF124">
            <v>475204</v>
          </cell>
          <cell r="CG124">
            <v>540877.19279999996</v>
          </cell>
          <cell r="CH124">
            <v>568461.92963279993</v>
          </cell>
          <cell r="CI124">
            <v>1360271</v>
          </cell>
          <cell r="CJ124">
            <v>446849</v>
          </cell>
          <cell r="CK124">
            <v>508603.5318</v>
          </cell>
          <cell r="CL124">
            <v>534542.31192180002</v>
          </cell>
          <cell r="CM124">
            <v>1411007</v>
          </cell>
          <cell r="CN124">
            <v>463515</v>
          </cell>
        </row>
        <row r="125">
          <cell r="B125" t="str">
            <v>ENFRIADOR ACEITE MOTOR</v>
          </cell>
          <cell r="C125">
            <v>2338053</v>
          </cell>
          <cell r="D125">
            <v>768050</v>
          </cell>
          <cell r="E125">
            <v>874194.51</v>
          </cell>
          <cell r="F125">
            <v>918778.43001000001</v>
          </cell>
          <cell r="G125">
            <v>2168048</v>
          </cell>
          <cell r="H125">
            <v>712203</v>
          </cell>
          <cell r="I125">
            <v>810629.45460000006</v>
          </cell>
          <cell r="J125">
            <v>851971.55678460002</v>
          </cell>
          <cell r="K125">
            <v>2437444</v>
          </cell>
          <cell r="L125">
            <v>800700</v>
          </cell>
          <cell r="M125">
            <v>911356.74</v>
          </cell>
          <cell r="N125">
            <v>957835.93374000001</v>
          </cell>
          <cell r="O125">
            <v>2640897</v>
          </cell>
          <cell r="P125">
            <v>867534</v>
          </cell>
          <cell r="Q125">
            <v>987427.19880000001</v>
          </cell>
          <cell r="R125">
            <v>1037785.9859388</v>
          </cell>
          <cell r="S125">
            <v>2294248</v>
          </cell>
          <cell r="T125">
            <v>753660</v>
          </cell>
          <cell r="U125">
            <v>857815.81200000003</v>
          </cell>
          <cell r="V125">
            <v>901564.41841200006</v>
          </cell>
          <cell r="W125">
            <v>2318486</v>
          </cell>
          <cell r="X125">
            <v>761622</v>
          </cell>
          <cell r="Y125">
            <v>866878.16039999994</v>
          </cell>
          <cell r="Z125">
            <v>911088.94658039988</v>
          </cell>
          <cell r="AA125">
            <v>2375706</v>
          </cell>
          <cell r="AB125">
            <v>780419</v>
          </cell>
          <cell r="AC125">
            <v>888272.90579999995</v>
          </cell>
          <cell r="AD125">
            <v>933574.82399579999</v>
          </cell>
          <cell r="AE125">
            <v>2577607</v>
          </cell>
          <cell r="AF125">
            <v>846743</v>
          </cell>
          <cell r="AG125">
            <v>963762.88260000001</v>
          </cell>
          <cell r="AH125">
            <v>1012914.7896126</v>
          </cell>
          <cell r="AI125">
            <v>2666181</v>
          </cell>
          <cell r="AJ125">
            <v>875840</v>
          </cell>
          <cell r="AK125">
            <v>996881.08799999999</v>
          </cell>
          <cell r="AL125">
            <v>1047722.023488</v>
          </cell>
          <cell r="AM125">
            <v>2182084</v>
          </cell>
          <cell r="AN125">
            <v>716814</v>
          </cell>
          <cell r="AO125">
            <v>815877.69479999994</v>
          </cell>
          <cell r="AP125">
            <v>857487.45723479998</v>
          </cell>
          <cell r="AQ125">
            <v>2329269</v>
          </cell>
          <cell r="AR125">
            <v>765164</v>
          </cell>
          <cell r="AS125">
            <v>870909.66480000003</v>
          </cell>
          <cell r="AT125">
            <v>915326.05770480004</v>
          </cell>
          <cell r="AU125">
            <v>2712510</v>
          </cell>
          <cell r="AV125">
            <v>891059</v>
          </cell>
          <cell r="AW125">
            <v>1014203.3538</v>
          </cell>
          <cell r="AX125">
            <v>1065927.7248438001</v>
          </cell>
          <cell r="AY125">
            <v>2197500</v>
          </cell>
          <cell r="AZ125">
            <v>721878</v>
          </cell>
          <cell r="BA125">
            <v>821641.53960000002</v>
          </cell>
          <cell r="BB125">
            <v>863545.25811960001</v>
          </cell>
          <cell r="BC125">
            <v>2524757</v>
          </cell>
          <cell r="BD125">
            <v>829382</v>
          </cell>
          <cell r="BE125">
            <v>944002.59239999996</v>
          </cell>
          <cell r="BF125">
            <v>992146.72461239994</v>
          </cell>
          <cell r="BG125">
            <v>2512540</v>
          </cell>
          <cell r="BH125">
            <v>825369</v>
          </cell>
          <cell r="BI125">
            <v>939434.99580000003</v>
          </cell>
          <cell r="BJ125">
            <v>987346.18058579997</v>
          </cell>
          <cell r="BK125">
            <v>2520771</v>
          </cell>
          <cell r="BL125">
            <v>828073</v>
          </cell>
          <cell r="BM125">
            <v>942512.68859999999</v>
          </cell>
          <cell r="BN125">
            <v>990580.83571859996</v>
          </cell>
          <cell r="BO125">
            <v>2592537</v>
          </cell>
          <cell r="BP125">
            <v>851648</v>
          </cell>
          <cell r="BQ125">
            <v>969345.75359999994</v>
          </cell>
          <cell r="BR125">
            <v>1018782.3870335999</v>
          </cell>
          <cell r="BS125">
            <v>2919463</v>
          </cell>
          <cell r="BT125">
            <v>959043</v>
          </cell>
          <cell r="BU125">
            <v>1091582.7426</v>
          </cell>
          <cell r="BV125">
            <v>1147253.4624725999</v>
          </cell>
          <cell r="BW125">
            <v>2247815</v>
          </cell>
          <cell r="BX125">
            <v>738407</v>
          </cell>
          <cell r="BY125">
            <v>840454.84739999997</v>
          </cell>
          <cell r="BZ125">
            <v>883318.04461739992</v>
          </cell>
          <cell r="CA125">
            <v>2802110</v>
          </cell>
          <cell r="CB125">
            <v>920493</v>
          </cell>
          <cell r="CC125">
            <v>1047705.1326</v>
          </cell>
          <cell r="CD125">
            <v>1101138.0943626</v>
          </cell>
          <cell r="CE125">
            <v>2492415</v>
          </cell>
          <cell r="CF125">
            <v>818758</v>
          </cell>
          <cell r="CG125">
            <v>931910.35560000001</v>
          </cell>
          <cell r="CH125">
            <v>979437.78373560007</v>
          </cell>
          <cell r="CI125">
            <v>2555686</v>
          </cell>
          <cell r="CJ125">
            <v>839542</v>
          </cell>
          <cell r="CK125">
            <v>955566.70439999993</v>
          </cell>
          <cell r="CL125">
            <v>1004300.6063243999</v>
          </cell>
          <cell r="CM125">
            <v>2780323</v>
          </cell>
          <cell r="CN125">
            <v>913336</v>
          </cell>
        </row>
        <row r="126">
          <cell r="B126" t="str">
            <v>ESCOBILLAS ALTERNADOR</v>
          </cell>
          <cell r="C126">
            <v>266637</v>
          </cell>
          <cell r="D126">
            <v>87590</v>
          </cell>
          <cell r="E126">
            <v>99694.937999999995</v>
          </cell>
          <cell r="F126">
            <v>104779.37983799999</v>
          </cell>
          <cell r="G126">
            <v>248466</v>
          </cell>
          <cell r="H126">
            <v>81621</v>
          </cell>
          <cell r="I126">
            <v>92901.022200000007</v>
          </cell>
          <cell r="J126">
            <v>97638.974332200014</v>
          </cell>
          <cell r="K126">
            <v>278292</v>
          </cell>
          <cell r="L126">
            <v>91418</v>
          </cell>
          <cell r="M126">
            <v>104051.9676</v>
          </cell>
          <cell r="N126">
            <v>109358.6179476</v>
          </cell>
          <cell r="O126">
            <v>320770</v>
          </cell>
          <cell r="P126">
            <v>105372</v>
          </cell>
          <cell r="Q126">
            <v>119934.41039999999</v>
          </cell>
          <cell r="R126">
            <v>126051.06533039999</v>
          </cell>
          <cell r="S126">
            <v>271489</v>
          </cell>
          <cell r="T126">
            <v>89184</v>
          </cell>
          <cell r="U126">
            <v>101509.2288</v>
          </cell>
          <cell r="V126">
            <v>106686.1994688</v>
          </cell>
          <cell r="W126">
            <v>298927</v>
          </cell>
          <cell r="X126">
            <v>98197</v>
          </cell>
          <cell r="Y126">
            <v>111767.8254</v>
          </cell>
          <cell r="Z126">
            <v>117467.9844954</v>
          </cell>
          <cell r="AA126">
            <v>315557</v>
          </cell>
          <cell r="AB126">
            <v>103660</v>
          </cell>
          <cell r="AC126">
            <v>117985.81200000001</v>
          </cell>
          <cell r="AD126">
            <v>124003.08841200001</v>
          </cell>
          <cell r="AE126">
            <v>315332</v>
          </cell>
          <cell r="AF126">
            <v>103586</v>
          </cell>
          <cell r="AG126">
            <v>117901.5852</v>
          </cell>
          <cell r="AH126">
            <v>123914.5660452</v>
          </cell>
          <cell r="AI126">
            <v>321385</v>
          </cell>
          <cell r="AJ126">
            <v>105574</v>
          </cell>
          <cell r="AK126">
            <v>120164.3268</v>
          </cell>
          <cell r="AL126">
            <v>126292.7074668</v>
          </cell>
          <cell r="AM126">
            <v>269777</v>
          </cell>
          <cell r="AN126">
            <v>88621</v>
          </cell>
          <cell r="AO126">
            <v>100868.4222</v>
          </cell>
          <cell r="AP126">
            <v>106012.7117322</v>
          </cell>
          <cell r="AQ126">
            <v>284506</v>
          </cell>
          <cell r="AR126">
            <v>93460</v>
          </cell>
          <cell r="AS126">
            <v>106376.17199999999</v>
          </cell>
          <cell r="AT126">
            <v>111801.35677199998</v>
          </cell>
          <cell r="AU126">
            <v>331078</v>
          </cell>
          <cell r="AV126">
            <v>108759</v>
          </cell>
          <cell r="AW126">
            <v>123789.4938</v>
          </cell>
          <cell r="AX126">
            <v>130102.75798379999</v>
          </cell>
          <cell r="AY126">
            <v>320526</v>
          </cell>
          <cell r="AZ126">
            <v>105292</v>
          </cell>
          <cell r="BA126">
            <v>119843.3544</v>
          </cell>
          <cell r="BB126">
            <v>125955.36547439999</v>
          </cell>
          <cell r="BC126">
            <v>310535</v>
          </cell>
          <cell r="BD126">
            <v>102010</v>
          </cell>
          <cell r="BE126">
            <v>116107.78200000001</v>
          </cell>
          <cell r="BF126">
            <v>122029.27888200001</v>
          </cell>
          <cell r="BG126">
            <v>326879</v>
          </cell>
          <cell r="BH126">
            <v>107379</v>
          </cell>
          <cell r="BI126">
            <v>122218.7778</v>
          </cell>
          <cell r="BJ126">
            <v>128451.93546779999</v>
          </cell>
          <cell r="BK126">
            <v>338247</v>
          </cell>
          <cell r="BL126">
            <v>111114</v>
          </cell>
          <cell r="BM126">
            <v>126469.95480000001</v>
          </cell>
          <cell r="BN126">
            <v>132919.9224948</v>
          </cell>
          <cell r="BO126">
            <v>341489</v>
          </cell>
          <cell r="BP126">
            <v>112179</v>
          </cell>
          <cell r="BQ126">
            <v>127682.1378</v>
          </cell>
          <cell r="BR126">
            <v>134193.92682779999</v>
          </cell>
          <cell r="BS126">
            <v>356407</v>
          </cell>
          <cell r="BT126">
            <v>117079</v>
          </cell>
          <cell r="BU126">
            <v>133259.31779999999</v>
          </cell>
          <cell r="BV126">
            <v>140055.54300779998</v>
          </cell>
          <cell r="BW126">
            <v>276401</v>
          </cell>
          <cell r="BX126">
            <v>90797</v>
          </cell>
          <cell r="BY126">
            <v>103345.14539999999</v>
          </cell>
          <cell r="BZ126">
            <v>108615.7478154</v>
          </cell>
          <cell r="CA126">
            <v>363058</v>
          </cell>
          <cell r="CB126">
            <v>119264</v>
          </cell>
          <cell r="CC126">
            <v>135746.28479999999</v>
          </cell>
          <cell r="CD126">
            <v>142669.3453248</v>
          </cell>
          <cell r="CE126">
            <v>345871</v>
          </cell>
          <cell r="CF126">
            <v>113618</v>
          </cell>
          <cell r="CG126">
            <v>129320.0076</v>
          </cell>
          <cell r="CH126">
            <v>135915.3279876</v>
          </cell>
          <cell r="CI126">
            <v>311143</v>
          </cell>
          <cell r="CJ126">
            <v>102210</v>
          </cell>
          <cell r="CK126">
            <v>116335.42199999999</v>
          </cell>
          <cell r="CL126">
            <v>122268.52852199999</v>
          </cell>
          <cell r="CM126">
            <v>360841</v>
          </cell>
          <cell r="CN126">
            <v>118536</v>
          </cell>
        </row>
        <row r="127">
          <cell r="B127" t="str">
            <v>ESCOBILLAS MOTOR ARRANQUE</v>
          </cell>
          <cell r="C127">
            <v>263671</v>
          </cell>
          <cell r="D127">
            <v>86615</v>
          </cell>
          <cell r="E127">
            <v>98585.192999999999</v>
          </cell>
          <cell r="F127">
            <v>103613.037843</v>
          </cell>
          <cell r="G127">
            <v>254320</v>
          </cell>
          <cell r="H127">
            <v>83544</v>
          </cell>
          <cell r="I127">
            <v>95089.780799999993</v>
          </cell>
          <cell r="J127">
            <v>99939.359620799994</v>
          </cell>
          <cell r="K127">
            <v>268479</v>
          </cell>
          <cell r="L127">
            <v>88195</v>
          </cell>
          <cell r="M127">
            <v>100383.549</v>
          </cell>
          <cell r="N127">
            <v>105503.10999899999</v>
          </cell>
          <cell r="O127">
            <v>303119</v>
          </cell>
          <cell r="P127">
            <v>99574</v>
          </cell>
          <cell r="Q127">
            <v>113335.1268</v>
          </cell>
          <cell r="R127">
            <v>119115.2182668</v>
          </cell>
          <cell r="S127">
            <v>312577</v>
          </cell>
          <cell r="T127">
            <v>102681</v>
          </cell>
          <cell r="U127">
            <v>116871.51420000001</v>
          </cell>
          <cell r="V127">
            <v>122831.96142420001</v>
          </cell>
          <cell r="W127">
            <v>324450</v>
          </cell>
          <cell r="X127">
            <v>106581</v>
          </cell>
          <cell r="Y127">
            <v>121310.4942</v>
          </cell>
          <cell r="Z127">
            <v>127497.32940420001</v>
          </cell>
          <cell r="AA127">
            <v>326894</v>
          </cell>
          <cell r="AB127">
            <v>107384</v>
          </cell>
          <cell r="AC127">
            <v>122224.4688</v>
          </cell>
          <cell r="AD127">
            <v>128457.9167088</v>
          </cell>
          <cell r="AE127">
            <v>303622</v>
          </cell>
          <cell r="AF127">
            <v>99739</v>
          </cell>
          <cell r="AG127">
            <v>113522.9298</v>
          </cell>
          <cell r="AH127">
            <v>119312.5992198</v>
          </cell>
          <cell r="AI127">
            <v>306242</v>
          </cell>
          <cell r="AJ127">
            <v>100600</v>
          </cell>
          <cell r="AK127">
            <v>114502.92</v>
          </cell>
          <cell r="AL127">
            <v>120342.56891999999</v>
          </cell>
          <cell r="AM127">
            <v>259730</v>
          </cell>
          <cell r="AN127">
            <v>85321</v>
          </cell>
          <cell r="AO127">
            <v>97112.362200000003</v>
          </cell>
          <cell r="AP127">
            <v>102065.0926722</v>
          </cell>
          <cell r="AQ127">
            <v>294565</v>
          </cell>
          <cell r="AR127">
            <v>96764</v>
          </cell>
          <cell r="AS127">
            <v>110136.78479999999</v>
          </cell>
          <cell r="AT127">
            <v>115753.76082479999</v>
          </cell>
          <cell r="AU127">
            <v>298776</v>
          </cell>
          <cell r="AV127">
            <v>98147</v>
          </cell>
          <cell r="AW127">
            <v>111710.9154</v>
          </cell>
          <cell r="AX127">
            <v>117408.1720854</v>
          </cell>
          <cell r="AY127">
            <v>324344</v>
          </cell>
          <cell r="AZ127">
            <v>106547</v>
          </cell>
          <cell r="BA127">
            <v>121271.7954</v>
          </cell>
          <cell r="BB127">
            <v>127456.6569654</v>
          </cell>
          <cell r="BC127">
            <v>324840</v>
          </cell>
          <cell r="BD127">
            <v>106709</v>
          </cell>
          <cell r="BE127">
            <v>121456.1838</v>
          </cell>
          <cell r="BF127">
            <v>127650.44917379999</v>
          </cell>
          <cell r="BG127">
            <v>313140</v>
          </cell>
          <cell r="BH127">
            <v>102866</v>
          </cell>
          <cell r="BI127">
            <v>117082.0812</v>
          </cell>
          <cell r="BJ127">
            <v>123053.2673412</v>
          </cell>
          <cell r="BK127">
            <v>326797</v>
          </cell>
          <cell r="BL127">
            <v>107352</v>
          </cell>
          <cell r="BM127">
            <v>122188.04639999999</v>
          </cell>
          <cell r="BN127">
            <v>128419.63676639998</v>
          </cell>
          <cell r="BO127">
            <v>329356</v>
          </cell>
          <cell r="BP127">
            <v>108193</v>
          </cell>
          <cell r="BQ127">
            <v>123145.2726</v>
          </cell>
          <cell r="BR127">
            <v>129425.6815026</v>
          </cell>
          <cell r="BS127">
            <v>389875</v>
          </cell>
          <cell r="BT127">
            <v>128073</v>
          </cell>
          <cell r="BU127">
            <v>145772.68859999999</v>
          </cell>
          <cell r="BV127">
            <v>153207.0957186</v>
          </cell>
          <cell r="BW127">
            <v>309703</v>
          </cell>
          <cell r="BX127">
            <v>101737</v>
          </cell>
          <cell r="BY127">
            <v>115797.0534</v>
          </cell>
          <cell r="BZ127">
            <v>121702.7031234</v>
          </cell>
          <cell r="CA127">
            <v>392295</v>
          </cell>
          <cell r="CB127">
            <v>128868</v>
          </cell>
          <cell r="CC127">
            <v>146677.5576</v>
          </cell>
          <cell r="CD127">
            <v>154158.11303760001</v>
          </cell>
          <cell r="CE127">
            <v>347493</v>
          </cell>
          <cell r="CF127">
            <v>114151</v>
          </cell>
          <cell r="CG127">
            <v>129926.6682</v>
          </cell>
          <cell r="CH127">
            <v>136552.92827820001</v>
          </cell>
          <cell r="CI127">
            <v>327426</v>
          </cell>
          <cell r="CJ127">
            <v>107559</v>
          </cell>
          <cell r="CK127">
            <v>122423.6538</v>
          </cell>
          <cell r="CL127">
            <v>128667.2601438</v>
          </cell>
          <cell r="CM127">
            <v>389875</v>
          </cell>
          <cell r="CN127">
            <v>128073</v>
          </cell>
        </row>
        <row r="128">
          <cell r="B128" t="str">
            <v>ESPEJO RETROVISOR EXTERNO</v>
          </cell>
          <cell r="C128">
            <v>174195</v>
          </cell>
          <cell r="D128">
            <v>57223</v>
          </cell>
          <cell r="E128">
            <v>65131.2186</v>
          </cell>
          <cell r="F128">
            <v>68452.910748599999</v>
          </cell>
          <cell r="G128">
            <v>172101</v>
          </cell>
          <cell r="H128">
            <v>56535</v>
          </cell>
          <cell r="I128">
            <v>64348.137000000002</v>
          </cell>
          <cell r="J128">
            <v>67629.891986999995</v>
          </cell>
          <cell r="K128">
            <v>274763</v>
          </cell>
          <cell r="L128">
            <v>90259</v>
          </cell>
          <cell r="M128">
            <v>102732.7938</v>
          </cell>
          <cell r="N128">
            <v>107972.1662838</v>
          </cell>
          <cell r="O128">
            <v>321636</v>
          </cell>
          <cell r="P128">
            <v>105657</v>
          </cell>
          <cell r="Q128">
            <v>120258.7974</v>
          </cell>
          <cell r="R128">
            <v>126391.99606739999</v>
          </cell>
          <cell r="S128">
            <v>331415</v>
          </cell>
          <cell r="T128">
            <v>108869</v>
          </cell>
          <cell r="U128">
            <v>123914.6958</v>
          </cell>
          <cell r="V128">
            <v>130234.34528579999</v>
          </cell>
          <cell r="W128">
            <v>1265126</v>
          </cell>
          <cell r="X128">
            <v>415593</v>
          </cell>
          <cell r="Y128">
            <v>473027.95260000002</v>
          </cell>
          <cell r="Z128">
            <v>497152.37818260002</v>
          </cell>
          <cell r="AA128">
            <v>1244148</v>
          </cell>
          <cell r="AB128">
            <v>408702</v>
          </cell>
          <cell r="AC128">
            <v>465184.6164</v>
          </cell>
          <cell r="AD128">
            <v>488909.03183639998</v>
          </cell>
          <cell r="AE128">
            <v>317324</v>
          </cell>
          <cell r="AF128">
            <v>104240</v>
          </cell>
          <cell r="AG128">
            <v>118645.96799999999</v>
          </cell>
          <cell r="AH128">
            <v>124696.91236799999</v>
          </cell>
          <cell r="AI128">
            <v>313485</v>
          </cell>
          <cell r="AJ128">
            <v>102979</v>
          </cell>
          <cell r="AK128">
            <v>117210.69779999999</v>
          </cell>
          <cell r="AL128">
            <v>123188.4433878</v>
          </cell>
          <cell r="AM128">
            <v>179162</v>
          </cell>
          <cell r="AN128">
            <v>58854</v>
          </cell>
          <cell r="AO128">
            <v>66987.622799999997</v>
          </cell>
          <cell r="AP128">
            <v>70403.991562800002</v>
          </cell>
          <cell r="AQ128">
            <v>331415</v>
          </cell>
          <cell r="AR128">
            <v>108869</v>
          </cell>
          <cell r="AS128">
            <v>123914.6958</v>
          </cell>
          <cell r="AT128">
            <v>130234.34528579999</v>
          </cell>
          <cell r="AU128">
            <v>309646</v>
          </cell>
          <cell r="AV128">
            <v>101718</v>
          </cell>
          <cell r="AW128">
            <v>115775.4276</v>
          </cell>
          <cell r="AX128">
            <v>121679.97440759999</v>
          </cell>
          <cell r="AY128">
            <v>352024</v>
          </cell>
          <cell r="AZ128">
            <v>115639</v>
          </cell>
          <cell r="BA128">
            <v>131620.30979999999</v>
          </cell>
          <cell r="BB128">
            <v>138332.94559979998</v>
          </cell>
          <cell r="BC128">
            <v>356309</v>
          </cell>
          <cell r="BD128">
            <v>117047</v>
          </cell>
          <cell r="BE128">
            <v>133222.89540000001</v>
          </cell>
          <cell r="BF128">
            <v>140017.26306540001</v>
          </cell>
          <cell r="BG128">
            <v>384790</v>
          </cell>
          <cell r="BH128">
            <v>126403</v>
          </cell>
          <cell r="BI128">
            <v>143871.8946</v>
          </cell>
          <cell r="BJ128">
            <v>151209.3612246</v>
          </cell>
          <cell r="BK128">
            <v>414326</v>
          </cell>
          <cell r="BL128">
            <v>136106</v>
          </cell>
          <cell r="BM128">
            <v>154915.8492</v>
          </cell>
          <cell r="BN128">
            <v>162816.55750920001</v>
          </cell>
          <cell r="BO128">
            <v>414812</v>
          </cell>
          <cell r="BP128">
            <v>136265</v>
          </cell>
          <cell r="BQ128">
            <v>155096.823</v>
          </cell>
          <cell r="BR128">
            <v>163006.760973</v>
          </cell>
          <cell r="BS128">
            <v>1236436</v>
          </cell>
          <cell r="BT128">
            <v>406169</v>
          </cell>
          <cell r="BU128">
            <v>462301.55579999997</v>
          </cell>
          <cell r="BV128">
            <v>485878.93514579994</v>
          </cell>
          <cell r="BW128">
            <v>344201</v>
          </cell>
          <cell r="BX128">
            <v>113070</v>
          </cell>
          <cell r="BY128">
            <v>128696.274</v>
          </cell>
          <cell r="BZ128">
            <v>135259.78397399999</v>
          </cell>
          <cell r="CA128">
            <v>1244148</v>
          </cell>
          <cell r="CB128">
            <v>408702</v>
          </cell>
          <cell r="CC128">
            <v>465184.6164</v>
          </cell>
          <cell r="CD128">
            <v>488909.03183639998</v>
          </cell>
          <cell r="CE128">
            <v>369411</v>
          </cell>
          <cell r="CF128">
            <v>121351</v>
          </cell>
          <cell r="CG128">
            <v>138121.70819999999</v>
          </cell>
          <cell r="CH128">
            <v>145165.91531819999</v>
          </cell>
          <cell r="CI128">
            <v>363616</v>
          </cell>
          <cell r="CJ128">
            <v>119447</v>
          </cell>
          <cell r="CK128">
            <v>135954.5754</v>
          </cell>
          <cell r="CL128">
            <v>142888.2587454</v>
          </cell>
          <cell r="CM128">
            <v>1280999</v>
          </cell>
          <cell r="CN128">
            <v>420808</v>
          </cell>
        </row>
        <row r="129">
          <cell r="B129" t="str">
            <v>ESTATOR ALTERNADOR</v>
          </cell>
          <cell r="C129">
            <v>319935</v>
          </cell>
          <cell r="D129">
            <v>105098</v>
          </cell>
          <cell r="E129">
            <v>119622.5436</v>
          </cell>
          <cell r="F129">
            <v>125723.29332360001</v>
          </cell>
          <cell r="G129">
            <v>318059</v>
          </cell>
          <cell r="H129">
            <v>104482</v>
          </cell>
          <cell r="I129">
            <v>118921.4124</v>
          </cell>
          <cell r="J129">
            <v>124986.4044324</v>
          </cell>
          <cell r="K129">
            <v>318892</v>
          </cell>
          <cell r="L129">
            <v>104756</v>
          </cell>
          <cell r="M129">
            <v>119233.2792</v>
          </cell>
          <cell r="N129">
            <v>125314.1764392</v>
          </cell>
          <cell r="O129">
            <v>356856</v>
          </cell>
          <cell r="P129">
            <v>117227</v>
          </cell>
          <cell r="Q129">
            <v>133427.7714</v>
          </cell>
          <cell r="R129">
            <v>140232.5877414</v>
          </cell>
          <cell r="S129">
            <v>376611</v>
          </cell>
          <cell r="T129">
            <v>123716</v>
          </cell>
          <cell r="U129">
            <v>140813.55119999999</v>
          </cell>
          <cell r="V129">
            <v>147995.0423112</v>
          </cell>
          <cell r="W129">
            <v>356389</v>
          </cell>
          <cell r="X129">
            <v>117073</v>
          </cell>
          <cell r="Y129">
            <v>133252.48860000001</v>
          </cell>
          <cell r="Z129">
            <v>140048.36551860001</v>
          </cell>
          <cell r="AA129">
            <v>353296</v>
          </cell>
          <cell r="AB129">
            <v>116057</v>
          </cell>
          <cell r="AC129">
            <v>132096.07740000001</v>
          </cell>
          <cell r="AD129">
            <v>138832.97734740001</v>
          </cell>
          <cell r="AE129">
            <v>356247</v>
          </cell>
          <cell r="AF129">
            <v>117027</v>
          </cell>
          <cell r="AG129">
            <v>133200.13140000001</v>
          </cell>
          <cell r="AH129">
            <v>139993.3381014</v>
          </cell>
          <cell r="AI129">
            <v>359337</v>
          </cell>
          <cell r="AJ129">
            <v>118042</v>
          </cell>
          <cell r="AK129">
            <v>134355.4044</v>
          </cell>
          <cell r="AL129">
            <v>141207.53002440001</v>
          </cell>
          <cell r="AM129">
            <v>324074</v>
          </cell>
          <cell r="AN129">
            <v>106458</v>
          </cell>
          <cell r="AO129">
            <v>121170.49559999999</v>
          </cell>
          <cell r="AP129">
            <v>127350.19087559999</v>
          </cell>
          <cell r="AQ129">
            <v>349868</v>
          </cell>
          <cell r="AR129">
            <v>114931</v>
          </cell>
          <cell r="AS129">
            <v>130814.4642</v>
          </cell>
          <cell r="AT129">
            <v>137486.00187420001</v>
          </cell>
          <cell r="AU129">
            <v>347587</v>
          </cell>
          <cell r="AV129">
            <v>114182</v>
          </cell>
          <cell r="AW129">
            <v>129961.95239999999</v>
          </cell>
          <cell r="AX129">
            <v>136590.01197239998</v>
          </cell>
          <cell r="AY129">
            <v>342515</v>
          </cell>
          <cell r="AZ129">
            <v>112516</v>
          </cell>
          <cell r="BA129">
            <v>128065.71119999999</v>
          </cell>
          <cell r="BB129">
            <v>134597.06247119998</v>
          </cell>
          <cell r="BC129">
            <v>373155</v>
          </cell>
          <cell r="BD129">
            <v>122581</v>
          </cell>
          <cell r="BE129">
            <v>139521.6942</v>
          </cell>
          <cell r="BF129">
            <v>146637.30060419999</v>
          </cell>
          <cell r="BG129">
            <v>356064</v>
          </cell>
          <cell r="BH129">
            <v>116967</v>
          </cell>
          <cell r="BI129">
            <v>133131.8394</v>
          </cell>
          <cell r="BJ129">
            <v>139921.56320939999</v>
          </cell>
          <cell r="BK129">
            <v>378039</v>
          </cell>
          <cell r="BL129">
            <v>124185</v>
          </cell>
          <cell r="BM129">
            <v>141347.367</v>
          </cell>
          <cell r="BN129">
            <v>148556.08271699998</v>
          </cell>
          <cell r="BO129">
            <v>383065</v>
          </cell>
          <cell r="BP129">
            <v>125836</v>
          </cell>
          <cell r="BQ129">
            <v>143226.53519999998</v>
          </cell>
          <cell r="BR129">
            <v>150531.08849519998</v>
          </cell>
          <cell r="BS129">
            <v>429230</v>
          </cell>
          <cell r="BT129">
            <v>141002</v>
          </cell>
          <cell r="BU129">
            <v>160488.47639999999</v>
          </cell>
          <cell r="BV129">
            <v>168673.38869639998</v>
          </cell>
          <cell r="BW129">
            <v>339306</v>
          </cell>
          <cell r="BX129">
            <v>111462</v>
          </cell>
          <cell r="BY129">
            <v>126866.0484</v>
          </cell>
          <cell r="BZ129">
            <v>133336.21686839999</v>
          </cell>
          <cell r="CA129">
            <v>422597</v>
          </cell>
          <cell r="CB129">
            <v>138823</v>
          </cell>
          <cell r="CC129">
            <v>158008.33859999999</v>
          </cell>
          <cell r="CD129">
            <v>166066.76386859998</v>
          </cell>
          <cell r="CE129">
            <v>366128</v>
          </cell>
          <cell r="CF129">
            <v>120273</v>
          </cell>
          <cell r="CG129">
            <v>136894.7286</v>
          </cell>
          <cell r="CH129">
            <v>143876.35975860001</v>
          </cell>
          <cell r="CI129">
            <v>370158</v>
          </cell>
          <cell r="CJ129">
            <v>121596</v>
          </cell>
          <cell r="CK129">
            <v>138400.56719999999</v>
          </cell>
          <cell r="CL129">
            <v>145458.99612719999</v>
          </cell>
          <cell r="CM129">
            <v>425882</v>
          </cell>
          <cell r="CN129">
            <v>139902</v>
          </cell>
        </row>
        <row r="130">
          <cell r="B130" t="str">
            <v>EVAPORADOR AIRE ACONDICIONADO</v>
          </cell>
          <cell r="C130">
            <v>6635727</v>
          </cell>
          <cell r="D130">
            <v>2179836</v>
          </cell>
          <cell r="E130">
            <v>2481089.3352000001</v>
          </cell>
          <cell r="F130">
            <v>2607624.8912952002</v>
          </cell>
          <cell r="G130">
            <v>6832415</v>
          </cell>
          <cell r="H130">
            <v>2244448</v>
          </cell>
          <cell r="I130">
            <v>2554630.7135999999</v>
          </cell>
          <cell r="J130">
            <v>2684916.8799935998</v>
          </cell>
          <cell r="K130">
            <v>6444276</v>
          </cell>
          <cell r="L130">
            <v>2116944</v>
          </cell>
          <cell r="M130">
            <v>2409505.6607999997</v>
          </cell>
          <cell r="N130">
            <v>2532390.4495007996</v>
          </cell>
          <cell r="O130">
            <v>7100665</v>
          </cell>
          <cell r="P130">
            <v>2332568</v>
          </cell>
          <cell r="Q130">
            <v>2654928.8975999998</v>
          </cell>
          <cell r="R130">
            <v>2790330.2713775998</v>
          </cell>
          <cell r="S130">
            <v>7964444</v>
          </cell>
          <cell r="T130">
            <v>2616319</v>
          </cell>
          <cell r="U130">
            <v>2977894.2857999997</v>
          </cell>
          <cell r="V130">
            <v>3129766.8943757997</v>
          </cell>
          <cell r="W130">
            <v>7782663</v>
          </cell>
          <cell r="X130">
            <v>2556604</v>
          </cell>
          <cell r="Y130">
            <v>2909926.6727999998</v>
          </cell>
          <cell r="Z130">
            <v>3058332.9331127997</v>
          </cell>
          <cell r="AA130">
            <v>7796801</v>
          </cell>
          <cell r="AB130">
            <v>2561249</v>
          </cell>
          <cell r="AC130">
            <v>2915213.6118000001</v>
          </cell>
          <cell r="AD130">
            <v>3063889.5060018003</v>
          </cell>
          <cell r="AE130">
            <v>7967760</v>
          </cell>
          <cell r="AF130">
            <v>2617409</v>
          </cell>
          <cell r="AG130">
            <v>2979134.9238</v>
          </cell>
          <cell r="AH130">
            <v>3131070.8049138002</v>
          </cell>
          <cell r="AI130">
            <v>7481552</v>
          </cell>
          <cell r="AJ130">
            <v>2457689</v>
          </cell>
          <cell r="AK130">
            <v>2797341.6198</v>
          </cell>
          <cell r="AL130">
            <v>2940006.0424098</v>
          </cell>
          <cell r="AM130">
            <v>6560491</v>
          </cell>
          <cell r="AN130">
            <v>2155121</v>
          </cell>
          <cell r="AO130">
            <v>2452958.7221999997</v>
          </cell>
          <cell r="AP130">
            <v>2578059.6170321996</v>
          </cell>
          <cell r="AQ130">
            <v>7355455</v>
          </cell>
          <cell r="AR130">
            <v>2416266</v>
          </cell>
          <cell r="AS130">
            <v>2750193.9611999998</v>
          </cell>
          <cell r="AT130">
            <v>2890453.8532211999</v>
          </cell>
          <cell r="AU130">
            <v>7187374</v>
          </cell>
          <cell r="AV130">
            <v>2361052</v>
          </cell>
          <cell r="AW130">
            <v>2687349.3864000002</v>
          </cell>
          <cell r="AX130">
            <v>2824404.2051064</v>
          </cell>
          <cell r="AY130">
            <v>7281786</v>
          </cell>
          <cell r="AZ130">
            <v>2392066</v>
          </cell>
          <cell r="BA130">
            <v>2722649.5211999998</v>
          </cell>
          <cell r="BB130">
            <v>2861504.6467811996</v>
          </cell>
          <cell r="BC130">
            <v>8415282</v>
          </cell>
          <cell r="BD130">
            <v>2764420</v>
          </cell>
          <cell r="BE130">
            <v>3146462.844</v>
          </cell>
          <cell r="BF130">
            <v>3306932.4490439999</v>
          </cell>
          <cell r="BG130">
            <v>8107616</v>
          </cell>
          <cell r="BH130">
            <v>2663351</v>
          </cell>
          <cell r="BI130">
            <v>3031426.1082000001</v>
          </cell>
          <cell r="BJ130">
            <v>3186028.8397182003</v>
          </cell>
          <cell r="BK130">
            <v>8270358</v>
          </cell>
          <cell r="BL130">
            <v>2716812</v>
          </cell>
          <cell r="BM130">
            <v>3092275.4183999998</v>
          </cell>
          <cell r="BN130">
            <v>3249981.4647383997</v>
          </cell>
          <cell r="BO130">
            <v>8651660</v>
          </cell>
          <cell r="BP130">
            <v>2842070</v>
          </cell>
          <cell r="BQ130">
            <v>3234844.074</v>
          </cell>
          <cell r="BR130">
            <v>3399821.1217740001</v>
          </cell>
          <cell r="BS130">
            <v>9244009</v>
          </cell>
          <cell r="BT130">
            <v>3036656</v>
          </cell>
          <cell r="BU130">
            <v>3456321.8591999998</v>
          </cell>
          <cell r="BV130">
            <v>3632594.2740191999</v>
          </cell>
          <cell r="BW130">
            <v>7645492</v>
          </cell>
          <cell r="BX130">
            <v>2511544</v>
          </cell>
          <cell r="BY130">
            <v>2858639.3807999999</v>
          </cell>
          <cell r="BZ130">
            <v>3004429.9892207999</v>
          </cell>
          <cell r="CA130">
            <v>9966059</v>
          </cell>
          <cell r="CB130">
            <v>3273850</v>
          </cell>
          <cell r="CC130">
            <v>3726296.07</v>
          </cell>
          <cell r="CD130">
            <v>3916337.1695699999</v>
          </cell>
          <cell r="CE130">
            <v>7864384</v>
          </cell>
          <cell r="CF130">
            <v>2583450</v>
          </cell>
          <cell r="CG130">
            <v>2940482.79</v>
          </cell>
          <cell r="CH130">
            <v>3090447.4122899999</v>
          </cell>
          <cell r="CI130">
            <v>8233553</v>
          </cell>
          <cell r="CJ130">
            <v>2704722</v>
          </cell>
          <cell r="CK130">
            <v>3078514.5803999999</v>
          </cell>
          <cell r="CL130">
            <v>3235518.8240004</v>
          </cell>
          <cell r="CM130">
            <v>9737276</v>
          </cell>
          <cell r="CN130">
            <v>3198695</v>
          </cell>
        </row>
        <row r="131">
          <cell r="B131" t="str">
            <v>EXOSTO</v>
          </cell>
          <cell r="C131">
            <v>2249012</v>
          </cell>
          <cell r="D131">
            <v>738800</v>
          </cell>
          <cell r="E131">
            <v>840902.16</v>
          </cell>
          <cell r="F131">
            <v>883788.17015999998</v>
          </cell>
          <cell r="G131">
            <v>2225943</v>
          </cell>
          <cell r="H131">
            <v>731222</v>
          </cell>
          <cell r="I131">
            <v>832276.88040000002</v>
          </cell>
          <cell r="J131">
            <v>874723.00130040001</v>
          </cell>
          <cell r="K131">
            <v>2259864</v>
          </cell>
          <cell r="L131">
            <v>742365</v>
          </cell>
          <cell r="M131">
            <v>844959.84299999999</v>
          </cell>
          <cell r="N131">
            <v>888052.79499299999</v>
          </cell>
          <cell r="O131">
            <v>2524130</v>
          </cell>
          <cell r="P131">
            <v>829176</v>
          </cell>
          <cell r="Q131">
            <v>943768.12320000003</v>
          </cell>
          <cell r="R131">
            <v>991900.29748319997</v>
          </cell>
          <cell r="S131">
            <v>2523170</v>
          </cell>
          <cell r="T131">
            <v>828861</v>
          </cell>
          <cell r="U131">
            <v>943409.59019999998</v>
          </cell>
          <cell r="V131">
            <v>991523.47930020001</v>
          </cell>
          <cell r="W131">
            <v>2995758</v>
          </cell>
          <cell r="X131">
            <v>984106</v>
          </cell>
          <cell r="Y131">
            <v>1120109.4491999999</v>
          </cell>
          <cell r="Z131">
            <v>1177235.0311091999</v>
          </cell>
          <cell r="AA131">
            <v>2710827</v>
          </cell>
          <cell r="AB131">
            <v>890506</v>
          </cell>
          <cell r="AC131">
            <v>1013573.9292</v>
          </cell>
          <cell r="AD131">
            <v>1065266.1995892001</v>
          </cell>
          <cell r="AE131">
            <v>2804455</v>
          </cell>
          <cell r="AF131">
            <v>921263</v>
          </cell>
          <cell r="AG131">
            <v>1048581.5466</v>
          </cell>
          <cell r="AH131">
            <v>1102059.2054766</v>
          </cell>
          <cell r="AI131">
            <v>2484597</v>
          </cell>
          <cell r="AJ131">
            <v>816190</v>
          </cell>
          <cell r="AK131">
            <v>928987.45799999998</v>
          </cell>
          <cell r="AL131">
            <v>976365.81835800002</v>
          </cell>
          <cell r="AM131">
            <v>2425614</v>
          </cell>
          <cell r="AN131">
            <v>796814</v>
          </cell>
          <cell r="AO131">
            <v>906933.69479999994</v>
          </cell>
          <cell r="AP131">
            <v>953187.31323479989</v>
          </cell>
          <cell r="AQ131">
            <v>2350203</v>
          </cell>
          <cell r="AR131">
            <v>772041</v>
          </cell>
          <cell r="AS131">
            <v>878737.0662</v>
          </cell>
          <cell r="AT131">
            <v>923552.65657620004</v>
          </cell>
          <cell r="AU131">
            <v>2555277</v>
          </cell>
          <cell r="AV131">
            <v>839408</v>
          </cell>
          <cell r="AW131">
            <v>955414.18559999997</v>
          </cell>
          <cell r="AX131">
            <v>1004140.3090655999</v>
          </cell>
          <cell r="AY131">
            <v>2514054</v>
          </cell>
          <cell r="AZ131">
            <v>825866</v>
          </cell>
          <cell r="BA131">
            <v>940000.68119999999</v>
          </cell>
          <cell r="BB131">
            <v>987940.71594120003</v>
          </cell>
          <cell r="BC131">
            <v>2828096</v>
          </cell>
          <cell r="BD131">
            <v>929029</v>
          </cell>
          <cell r="BE131">
            <v>1057420.8078000001</v>
          </cell>
          <cell r="BF131">
            <v>1111349.2689978001</v>
          </cell>
          <cell r="BG131">
            <v>2609407</v>
          </cell>
          <cell r="BH131">
            <v>857190</v>
          </cell>
          <cell r="BI131">
            <v>975653.65800000005</v>
          </cell>
          <cell r="BJ131">
            <v>1025411.994558</v>
          </cell>
          <cell r="BK131">
            <v>2772350</v>
          </cell>
          <cell r="BL131">
            <v>910716</v>
          </cell>
          <cell r="BM131">
            <v>1036576.9512</v>
          </cell>
          <cell r="BN131">
            <v>1089442.3757112001</v>
          </cell>
          <cell r="BO131">
            <v>2900402</v>
          </cell>
          <cell r="BP131">
            <v>952782</v>
          </cell>
          <cell r="BQ131">
            <v>1084456.4724000001</v>
          </cell>
          <cell r="BR131">
            <v>1139763.7524924001</v>
          </cell>
          <cell r="BS131">
            <v>3213581</v>
          </cell>
          <cell r="BT131">
            <v>1055661</v>
          </cell>
          <cell r="BU131">
            <v>1201553.3502</v>
          </cell>
          <cell r="BV131">
            <v>1262832.5710602</v>
          </cell>
          <cell r="BW131">
            <v>2465520</v>
          </cell>
          <cell r="BX131">
            <v>809923</v>
          </cell>
          <cell r="BY131">
            <v>921854.35860000004</v>
          </cell>
          <cell r="BZ131">
            <v>968868.93088860007</v>
          </cell>
          <cell r="CA131">
            <v>3194229</v>
          </cell>
          <cell r="CB131">
            <v>1049304</v>
          </cell>
          <cell r="CC131">
            <v>1194317.8128</v>
          </cell>
          <cell r="CD131">
            <v>1255228.0212528</v>
          </cell>
          <cell r="CE131">
            <v>2635402</v>
          </cell>
          <cell r="CF131">
            <v>865729</v>
          </cell>
          <cell r="CG131">
            <v>985372.74780000001</v>
          </cell>
          <cell r="CH131">
            <v>1035626.7579378</v>
          </cell>
          <cell r="CI131">
            <v>2767633</v>
          </cell>
          <cell r="CJ131">
            <v>909167</v>
          </cell>
          <cell r="CK131">
            <v>1034813.8794</v>
          </cell>
          <cell r="CL131">
            <v>1087589.3872493999</v>
          </cell>
          <cell r="CM131">
            <v>3120766</v>
          </cell>
          <cell r="CN131">
            <v>1025171</v>
          </cell>
        </row>
        <row r="132">
          <cell r="B132" t="str">
            <v>EXPLORADORAS</v>
          </cell>
          <cell r="C132">
            <v>625726</v>
          </cell>
          <cell r="D132">
            <v>205550</v>
          </cell>
          <cell r="E132">
            <v>233957.01</v>
          </cell>
          <cell r="F132">
            <v>245888.81751000002</v>
          </cell>
          <cell r="G132">
            <v>598940</v>
          </cell>
          <cell r="H132">
            <v>196751</v>
          </cell>
          <cell r="I132">
            <v>223941.98819999999</v>
          </cell>
          <cell r="J132">
            <v>235363.0295982</v>
          </cell>
          <cell r="K132">
            <v>772616</v>
          </cell>
          <cell r="L132">
            <v>253804</v>
          </cell>
          <cell r="M132">
            <v>288879.71279999998</v>
          </cell>
          <cell r="N132">
            <v>303612.57815279998</v>
          </cell>
          <cell r="O132">
            <v>842232</v>
          </cell>
          <cell r="P132">
            <v>276673</v>
          </cell>
          <cell r="Q132">
            <v>314909.20860000001</v>
          </cell>
          <cell r="R132">
            <v>330969.57823859999</v>
          </cell>
          <cell r="S132">
            <v>988889</v>
          </cell>
          <cell r="T132">
            <v>324850</v>
          </cell>
          <cell r="U132">
            <v>369744.27</v>
          </cell>
          <cell r="V132">
            <v>388601.22777</v>
          </cell>
          <cell r="W132">
            <v>2006570</v>
          </cell>
          <cell r="X132">
            <v>659158</v>
          </cell>
          <cell r="Y132">
            <v>750253.63560000004</v>
          </cell>
          <cell r="Z132">
            <v>788516.5710156</v>
          </cell>
          <cell r="AA132">
            <v>1748395</v>
          </cell>
          <cell r="AB132">
            <v>574347</v>
          </cell>
          <cell r="AC132">
            <v>653721.75540000002</v>
          </cell>
          <cell r="AD132">
            <v>687061.56492540007</v>
          </cell>
          <cell r="AE132">
            <v>874846</v>
          </cell>
          <cell r="AF132">
            <v>287386</v>
          </cell>
          <cell r="AG132">
            <v>327102.7452</v>
          </cell>
          <cell r="AH132">
            <v>343784.98520519998</v>
          </cell>
          <cell r="AI132">
            <v>839382</v>
          </cell>
          <cell r="AJ132">
            <v>275736</v>
          </cell>
          <cell r="AK132">
            <v>313842.71519999998</v>
          </cell>
          <cell r="AL132">
            <v>329848.69367519999</v>
          </cell>
          <cell r="AM132">
            <v>746640</v>
          </cell>
          <cell r="AN132">
            <v>245271</v>
          </cell>
          <cell r="AO132">
            <v>279167.4522</v>
          </cell>
          <cell r="AP132">
            <v>293404.99226219999</v>
          </cell>
          <cell r="AQ132">
            <v>982428</v>
          </cell>
          <cell r="AR132">
            <v>322727</v>
          </cell>
          <cell r="AS132">
            <v>367327.8714</v>
          </cell>
          <cell r="AT132">
            <v>386061.59284140001</v>
          </cell>
          <cell r="AU132">
            <v>867178</v>
          </cell>
          <cell r="AV132">
            <v>284867</v>
          </cell>
          <cell r="AW132">
            <v>324235.61939999997</v>
          </cell>
          <cell r="AX132">
            <v>340771.63598939998</v>
          </cell>
          <cell r="AY132">
            <v>777512</v>
          </cell>
          <cell r="AZ132">
            <v>255412</v>
          </cell>
          <cell r="BA132">
            <v>290709.93839999998</v>
          </cell>
          <cell r="BB132">
            <v>305536.14525840001</v>
          </cell>
          <cell r="BC132">
            <v>885326</v>
          </cell>
          <cell r="BD132">
            <v>290829</v>
          </cell>
          <cell r="BE132">
            <v>331021.56780000002</v>
          </cell>
          <cell r="BF132">
            <v>347903.66775780002</v>
          </cell>
          <cell r="BG132">
            <v>1317275</v>
          </cell>
          <cell r="BH132">
            <v>432724</v>
          </cell>
          <cell r="BI132">
            <v>492526.45679999999</v>
          </cell>
          <cell r="BJ132">
            <v>517645.30609679996</v>
          </cell>
          <cell r="BK132">
            <v>1416264</v>
          </cell>
          <cell r="BL132">
            <v>465242</v>
          </cell>
          <cell r="BM132">
            <v>529538.44440000004</v>
          </cell>
          <cell r="BN132">
            <v>556544.90506440005</v>
          </cell>
          <cell r="BO132">
            <v>1540267</v>
          </cell>
          <cell r="BP132">
            <v>505977</v>
          </cell>
          <cell r="BQ132">
            <v>575903.02139999997</v>
          </cell>
          <cell r="BR132">
            <v>605274.07549139997</v>
          </cell>
          <cell r="BS132">
            <v>1834605</v>
          </cell>
          <cell r="BT132">
            <v>602667</v>
          </cell>
          <cell r="BU132">
            <v>685955.57939999993</v>
          </cell>
          <cell r="BV132">
            <v>720939.31394939998</v>
          </cell>
          <cell r="BW132">
            <v>826685</v>
          </cell>
          <cell r="BX132">
            <v>271566</v>
          </cell>
          <cell r="BY132">
            <v>309096.42119999998</v>
          </cell>
          <cell r="BZ132">
            <v>324860.3386812</v>
          </cell>
          <cell r="CA132">
            <v>1736153</v>
          </cell>
          <cell r="CB132">
            <v>570326</v>
          </cell>
          <cell r="CC132">
            <v>649145.05319999997</v>
          </cell>
          <cell r="CD132">
            <v>682251.45091319992</v>
          </cell>
          <cell r="CE132">
            <v>869460</v>
          </cell>
          <cell r="CF132">
            <v>285617</v>
          </cell>
          <cell r="CG132">
            <v>325089.26939999999</v>
          </cell>
          <cell r="CH132">
            <v>341668.8221394</v>
          </cell>
          <cell r="CI132">
            <v>861588</v>
          </cell>
          <cell r="CJ132">
            <v>283031</v>
          </cell>
          <cell r="CK132">
            <v>322145.88419999997</v>
          </cell>
          <cell r="CL132">
            <v>338575.32429419999</v>
          </cell>
          <cell r="CM132">
            <v>1929713</v>
          </cell>
          <cell r="CN132">
            <v>633910</v>
          </cell>
        </row>
        <row r="133">
          <cell r="B133" t="str">
            <v>FAROLA</v>
          </cell>
          <cell r="C133">
            <v>639677</v>
          </cell>
          <cell r="D133">
            <v>210133</v>
          </cell>
          <cell r="E133">
            <v>239173.3806</v>
          </cell>
          <cell r="F133">
            <v>251371.22301059999</v>
          </cell>
          <cell r="G133">
            <v>638797</v>
          </cell>
          <cell r="H133">
            <v>209844</v>
          </cell>
          <cell r="I133">
            <v>238844.44079999998</v>
          </cell>
          <cell r="J133">
            <v>251025.50728079997</v>
          </cell>
          <cell r="K133">
            <v>820051</v>
          </cell>
          <cell r="L133">
            <v>269386</v>
          </cell>
          <cell r="M133">
            <v>306615.14520000003</v>
          </cell>
          <cell r="N133">
            <v>322252.5176052</v>
          </cell>
          <cell r="O133">
            <v>901902</v>
          </cell>
          <cell r="P133">
            <v>296274</v>
          </cell>
          <cell r="Q133">
            <v>337219.06680000003</v>
          </cell>
          <cell r="R133">
            <v>354417.2392068</v>
          </cell>
          <cell r="S133">
            <v>764896</v>
          </cell>
          <cell r="T133">
            <v>251268</v>
          </cell>
          <cell r="U133">
            <v>285993.23759999999</v>
          </cell>
          <cell r="V133">
            <v>300578.89271759999</v>
          </cell>
          <cell r="W133">
            <v>1910312</v>
          </cell>
          <cell r="X133">
            <v>627537</v>
          </cell>
          <cell r="Y133">
            <v>714262.61340000003</v>
          </cell>
          <cell r="Z133">
            <v>750690.00668340002</v>
          </cell>
          <cell r="AA133">
            <v>1774431</v>
          </cell>
          <cell r="AB133">
            <v>582900</v>
          </cell>
          <cell r="AC133">
            <v>663456.78</v>
          </cell>
          <cell r="AD133">
            <v>697293.07578000007</v>
          </cell>
          <cell r="AE133">
            <v>890726</v>
          </cell>
          <cell r="AF133">
            <v>292603</v>
          </cell>
          <cell r="AG133">
            <v>333040.73459999997</v>
          </cell>
          <cell r="AH133">
            <v>350025.81206459994</v>
          </cell>
          <cell r="AI133">
            <v>864651</v>
          </cell>
          <cell r="AJ133">
            <v>284037</v>
          </cell>
          <cell r="AK133">
            <v>323290.91340000002</v>
          </cell>
          <cell r="AL133">
            <v>339778.74998339999</v>
          </cell>
          <cell r="AM133">
            <v>634298</v>
          </cell>
          <cell r="AN133">
            <v>208366</v>
          </cell>
          <cell r="AO133">
            <v>237162.18119999999</v>
          </cell>
          <cell r="AP133">
            <v>249257.4524412</v>
          </cell>
          <cell r="AQ133">
            <v>806391</v>
          </cell>
          <cell r="AR133">
            <v>264899</v>
          </cell>
          <cell r="AS133">
            <v>301508.04180000001</v>
          </cell>
          <cell r="AT133">
            <v>316884.95193179999</v>
          </cell>
          <cell r="AU133">
            <v>887631</v>
          </cell>
          <cell r="AV133">
            <v>291586</v>
          </cell>
          <cell r="AW133">
            <v>331883.18520000001</v>
          </cell>
          <cell r="AX133">
            <v>348809.22764519998</v>
          </cell>
          <cell r="AY133">
            <v>989158</v>
          </cell>
          <cell r="AZ133">
            <v>324938</v>
          </cell>
          <cell r="BA133">
            <v>369844.43160000001</v>
          </cell>
          <cell r="BB133">
            <v>388706.49761160003</v>
          </cell>
          <cell r="BC133">
            <v>965838</v>
          </cell>
          <cell r="BD133">
            <v>317277</v>
          </cell>
          <cell r="BE133">
            <v>361124.6814</v>
          </cell>
          <cell r="BF133">
            <v>379542.04015140003</v>
          </cell>
          <cell r="BG133">
            <v>996348</v>
          </cell>
          <cell r="BH133">
            <v>327300</v>
          </cell>
          <cell r="BI133">
            <v>372532.86</v>
          </cell>
          <cell r="BJ133">
            <v>391532.03586</v>
          </cell>
          <cell r="BK133">
            <v>1096774</v>
          </cell>
          <cell r="BL133">
            <v>360290</v>
          </cell>
          <cell r="BM133">
            <v>410082.07799999998</v>
          </cell>
          <cell r="BN133">
            <v>430996.26397799997</v>
          </cell>
          <cell r="BO133">
            <v>1134591</v>
          </cell>
          <cell r="BP133">
            <v>372713</v>
          </cell>
          <cell r="BQ133">
            <v>424221.93660000002</v>
          </cell>
          <cell r="BR133">
            <v>445857.2553666</v>
          </cell>
          <cell r="BS133">
            <v>1731548</v>
          </cell>
          <cell r="BT133">
            <v>568813</v>
          </cell>
          <cell r="BU133">
            <v>647422.95660000003</v>
          </cell>
          <cell r="BV133">
            <v>680441.52738660004</v>
          </cell>
          <cell r="BW133">
            <v>1012055</v>
          </cell>
          <cell r="BX133">
            <v>332460</v>
          </cell>
          <cell r="BY133">
            <v>378405.97200000001</v>
          </cell>
          <cell r="BZ133">
            <v>397704.67657200003</v>
          </cell>
          <cell r="CA133">
            <v>2035455</v>
          </cell>
          <cell r="CB133">
            <v>668646</v>
          </cell>
          <cell r="CC133">
            <v>761052.87719999999</v>
          </cell>
          <cell r="CD133">
            <v>799866.57393720001</v>
          </cell>
          <cell r="CE133">
            <v>1252575</v>
          </cell>
          <cell r="CF133">
            <v>411470</v>
          </cell>
          <cell r="CG133">
            <v>468335.15399999998</v>
          </cell>
          <cell r="CH133">
            <v>492220.24685399997</v>
          </cell>
          <cell r="CI133">
            <v>1006159</v>
          </cell>
          <cell r="CJ133">
            <v>330523</v>
          </cell>
          <cell r="CK133">
            <v>376201.27860000002</v>
          </cell>
          <cell r="CL133">
            <v>395387.54380859999</v>
          </cell>
          <cell r="CM133">
            <v>2009360</v>
          </cell>
          <cell r="CN133">
            <v>660074</v>
          </cell>
        </row>
        <row r="134">
          <cell r="B134" t="str">
            <v>FILTRO ACEITE MOTOR</v>
          </cell>
          <cell r="C134">
            <v>134192</v>
          </cell>
          <cell r="D134">
            <v>44082</v>
          </cell>
          <cell r="E134">
            <v>50174.132400000002</v>
          </cell>
          <cell r="F134">
            <v>52733.013152400003</v>
          </cell>
          <cell r="G134">
            <v>134300</v>
          </cell>
          <cell r="H134">
            <v>44117</v>
          </cell>
          <cell r="I134">
            <v>50213.969400000002</v>
          </cell>
          <cell r="J134">
            <v>52774.881839400005</v>
          </cell>
          <cell r="K134">
            <v>73155</v>
          </cell>
          <cell r="L134">
            <v>24031</v>
          </cell>
          <cell r="M134">
            <v>27352.084200000001</v>
          </cell>
          <cell r="N134">
            <v>28747.040494200002</v>
          </cell>
          <cell r="O134">
            <v>82221</v>
          </cell>
          <cell r="P134">
            <v>27009</v>
          </cell>
          <cell r="Q134">
            <v>30741.643799999998</v>
          </cell>
          <cell r="R134">
            <v>32309.467633799999</v>
          </cell>
          <cell r="S134">
            <v>69076</v>
          </cell>
          <cell r="T134">
            <v>22691</v>
          </cell>
          <cell r="U134">
            <v>25826.896199999999</v>
          </cell>
          <cell r="V134">
            <v>27144.067906199998</v>
          </cell>
          <cell r="W134">
            <v>82359</v>
          </cell>
          <cell r="X134">
            <v>27054</v>
          </cell>
          <cell r="Y134">
            <v>30792.862799999999</v>
          </cell>
          <cell r="Z134">
            <v>32363.2988028</v>
          </cell>
          <cell r="AA134">
            <v>88276</v>
          </cell>
          <cell r="AB134">
            <v>28998</v>
          </cell>
          <cell r="AC134">
            <v>33005.5236</v>
          </cell>
          <cell r="AD134">
            <v>34688.805303599998</v>
          </cell>
          <cell r="AE134">
            <v>81587</v>
          </cell>
          <cell r="AF134">
            <v>26801</v>
          </cell>
          <cell r="AG134">
            <v>30504.8982</v>
          </cell>
          <cell r="AH134">
            <v>32060.648008199998</v>
          </cell>
          <cell r="AI134">
            <v>82425</v>
          </cell>
          <cell r="AJ134">
            <v>27076</v>
          </cell>
          <cell r="AK134">
            <v>30817.903200000001</v>
          </cell>
          <cell r="AL134">
            <v>32389.616263200001</v>
          </cell>
          <cell r="AM134">
            <v>68836</v>
          </cell>
          <cell r="AN134">
            <v>22612</v>
          </cell>
          <cell r="AO134">
            <v>25736.9784</v>
          </cell>
          <cell r="AP134">
            <v>27049.564298400001</v>
          </cell>
          <cell r="AQ134">
            <v>73302</v>
          </cell>
          <cell r="AR134">
            <v>24079</v>
          </cell>
          <cell r="AS134">
            <v>27406.717799999999</v>
          </cell>
          <cell r="AT134">
            <v>28804.460407799997</v>
          </cell>
          <cell r="AU134">
            <v>81028</v>
          </cell>
          <cell r="AV134">
            <v>26617</v>
          </cell>
          <cell r="AW134">
            <v>30295.469399999998</v>
          </cell>
          <cell r="AX134">
            <v>31840.538339399998</v>
          </cell>
          <cell r="AY134">
            <v>75149</v>
          </cell>
          <cell r="AZ134">
            <v>24686</v>
          </cell>
          <cell r="BA134">
            <v>28097.605199999998</v>
          </cell>
          <cell r="BB134">
            <v>29530.583065199997</v>
          </cell>
          <cell r="BC134">
            <v>81303</v>
          </cell>
          <cell r="BD134">
            <v>26708</v>
          </cell>
          <cell r="BE134">
            <v>30399.045600000001</v>
          </cell>
          <cell r="BF134">
            <v>31949.396925600002</v>
          </cell>
          <cell r="BG134">
            <v>74878</v>
          </cell>
          <cell r="BH134">
            <v>24597</v>
          </cell>
          <cell r="BI134">
            <v>27996.305400000001</v>
          </cell>
          <cell r="BJ134">
            <v>29424.1169754</v>
          </cell>
          <cell r="BK134">
            <v>78005</v>
          </cell>
          <cell r="BL134">
            <v>25624</v>
          </cell>
          <cell r="BM134">
            <v>29165.236799999999</v>
          </cell>
          <cell r="BN134">
            <v>30652.663876799998</v>
          </cell>
          <cell r="BO134">
            <v>85035</v>
          </cell>
          <cell r="BP134">
            <v>27933</v>
          </cell>
          <cell r="BQ134">
            <v>31793.3406</v>
          </cell>
          <cell r="BR134">
            <v>33414.800970600001</v>
          </cell>
          <cell r="BS134">
            <v>93327</v>
          </cell>
          <cell r="BT134">
            <v>30657</v>
          </cell>
          <cell r="BU134">
            <v>34893.797399999996</v>
          </cell>
          <cell r="BV134">
            <v>36673.381067399998</v>
          </cell>
          <cell r="BW134">
            <v>74536</v>
          </cell>
          <cell r="BX134">
            <v>24485</v>
          </cell>
          <cell r="BY134">
            <v>27868.827000000001</v>
          </cell>
          <cell r="BZ134">
            <v>29290.137177000001</v>
          </cell>
          <cell r="CA134">
            <v>105251</v>
          </cell>
          <cell r="CB134">
            <v>34574</v>
          </cell>
          <cell r="CC134">
            <v>39352.126799999998</v>
          </cell>
          <cell r="CD134">
            <v>41359.085266800001</v>
          </cell>
          <cell r="CE134">
            <v>90315</v>
          </cell>
          <cell r="CF134">
            <v>29668</v>
          </cell>
          <cell r="CG134">
            <v>33768.117599999998</v>
          </cell>
          <cell r="CH134">
            <v>35490.2915976</v>
          </cell>
          <cell r="CI134">
            <v>81973</v>
          </cell>
          <cell r="CJ134">
            <v>26928</v>
          </cell>
          <cell r="CK134">
            <v>30649.4496</v>
          </cell>
          <cell r="CL134">
            <v>32212.571529599998</v>
          </cell>
          <cell r="CM134">
            <v>98822</v>
          </cell>
          <cell r="CN134">
            <v>32463</v>
          </cell>
        </row>
        <row r="135">
          <cell r="B135" t="str">
            <v>FILTRO AIRE ACONDICIONADO</v>
          </cell>
          <cell r="C135">
            <v>198504</v>
          </cell>
          <cell r="D135">
            <v>65208</v>
          </cell>
          <cell r="E135">
            <v>74219.745599999995</v>
          </cell>
          <cell r="F135">
            <v>78004.952625599995</v>
          </cell>
          <cell r="G135">
            <v>218779</v>
          </cell>
          <cell r="H135">
            <v>71868</v>
          </cell>
          <cell r="I135">
            <v>81800.157600000006</v>
          </cell>
          <cell r="J135">
            <v>85971.965637600006</v>
          </cell>
          <cell r="K135">
            <v>219356</v>
          </cell>
          <cell r="L135">
            <v>72058</v>
          </cell>
          <cell r="M135">
            <v>82016.415599999993</v>
          </cell>
          <cell r="N135">
            <v>86199.252795599998</v>
          </cell>
          <cell r="O135">
            <v>244245</v>
          </cell>
          <cell r="P135">
            <v>80234</v>
          </cell>
          <cell r="Q135">
            <v>91322.338799999998</v>
          </cell>
          <cell r="R135">
            <v>95979.778078799995</v>
          </cell>
          <cell r="S135">
            <v>219004</v>
          </cell>
          <cell r="T135">
            <v>71942</v>
          </cell>
          <cell r="U135">
            <v>81884.384399999995</v>
          </cell>
          <cell r="V135">
            <v>86060.488004399987</v>
          </cell>
          <cell r="W135">
            <v>244676</v>
          </cell>
          <cell r="X135">
            <v>80376</v>
          </cell>
          <cell r="Y135">
            <v>91483.963199999998</v>
          </cell>
          <cell r="Z135">
            <v>96149.645323199991</v>
          </cell>
          <cell r="AA135">
            <v>264469</v>
          </cell>
          <cell r="AB135">
            <v>86878</v>
          </cell>
          <cell r="AC135">
            <v>98884.539600000004</v>
          </cell>
          <cell r="AD135">
            <v>103927.65111960001</v>
          </cell>
          <cell r="AE135">
            <v>243962</v>
          </cell>
          <cell r="AF135">
            <v>80141</v>
          </cell>
          <cell r="AG135">
            <v>91216.486199999999</v>
          </cell>
          <cell r="AH135">
            <v>95868.526996200002</v>
          </cell>
          <cell r="AI135">
            <v>250331</v>
          </cell>
          <cell r="AJ135">
            <v>82233</v>
          </cell>
          <cell r="AK135">
            <v>93597.600600000005</v>
          </cell>
          <cell r="AL135">
            <v>98371.078230600004</v>
          </cell>
          <cell r="AM135">
            <v>219606</v>
          </cell>
          <cell r="AN135">
            <v>72140</v>
          </cell>
          <cell r="AO135">
            <v>82109.747999999992</v>
          </cell>
          <cell r="AP135">
            <v>86297.345147999993</v>
          </cell>
          <cell r="AQ135">
            <v>238123</v>
          </cell>
          <cell r="AR135">
            <v>78223</v>
          </cell>
          <cell r="AS135">
            <v>89033.418600000005</v>
          </cell>
          <cell r="AT135">
            <v>93574.122948600008</v>
          </cell>
          <cell r="AU135">
            <v>244860</v>
          </cell>
          <cell r="AV135">
            <v>80436</v>
          </cell>
          <cell r="AW135">
            <v>91552.2552</v>
          </cell>
          <cell r="AX135">
            <v>96221.420215199993</v>
          </cell>
          <cell r="AY135">
            <v>231221</v>
          </cell>
          <cell r="AZ135">
            <v>75956</v>
          </cell>
          <cell r="BA135">
            <v>86453.119200000001</v>
          </cell>
          <cell r="BB135">
            <v>90862.228279200004</v>
          </cell>
          <cell r="BC135">
            <v>254205</v>
          </cell>
          <cell r="BD135">
            <v>83506</v>
          </cell>
          <cell r="BE135">
            <v>95046.529200000004</v>
          </cell>
          <cell r="BF135">
            <v>99893.902189200002</v>
          </cell>
          <cell r="BG135">
            <v>225666</v>
          </cell>
          <cell r="BH135">
            <v>74131</v>
          </cell>
          <cell r="BI135">
            <v>84375.904200000004</v>
          </cell>
          <cell r="BJ135">
            <v>88679.075314200003</v>
          </cell>
          <cell r="BK135">
            <v>236650</v>
          </cell>
          <cell r="BL135">
            <v>77739</v>
          </cell>
          <cell r="BM135">
            <v>88482.529800000004</v>
          </cell>
          <cell r="BN135">
            <v>92995.138819800006</v>
          </cell>
          <cell r="BO135">
            <v>246824</v>
          </cell>
          <cell r="BP135">
            <v>81081</v>
          </cell>
          <cell r="BQ135">
            <v>92286.394199999995</v>
          </cell>
          <cell r="BR135">
            <v>96993.000304199988</v>
          </cell>
          <cell r="BS135">
            <v>287550</v>
          </cell>
          <cell r="BT135">
            <v>94460</v>
          </cell>
          <cell r="BU135">
            <v>107514.372</v>
          </cell>
          <cell r="BV135">
            <v>112997.604972</v>
          </cell>
          <cell r="BW135">
            <v>231099</v>
          </cell>
          <cell r="BX135">
            <v>75916</v>
          </cell>
          <cell r="BY135">
            <v>86407.591199999995</v>
          </cell>
          <cell r="BZ135">
            <v>90814.378351199994</v>
          </cell>
          <cell r="CA135">
            <v>301616</v>
          </cell>
          <cell r="CB135">
            <v>99080</v>
          </cell>
          <cell r="CC135">
            <v>112772.856</v>
          </cell>
          <cell r="CD135">
            <v>118524.271656</v>
          </cell>
          <cell r="CE135">
            <v>254499</v>
          </cell>
          <cell r="CF135">
            <v>83602</v>
          </cell>
          <cell r="CG135">
            <v>95155.796399999992</v>
          </cell>
          <cell r="CH135">
            <v>100008.74201639999</v>
          </cell>
          <cell r="CI135">
            <v>263365</v>
          </cell>
          <cell r="CJ135">
            <v>86515</v>
          </cell>
          <cell r="CK135">
            <v>98471.372999999992</v>
          </cell>
          <cell r="CL135">
            <v>103493.41302299999</v>
          </cell>
          <cell r="CM135">
            <v>309213</v>
          </cell>
          <cell r="CN135">
            <v>101576</v>
          </cell>
        </row>
        <row r="136">
          <cell r="B136" t="str">
            <v>FILTRO AIRE INTERNO MOTOR</v>
          </cell>
          <cell r="C136">
            <v>165770</v>
          </cell>
          <cell r="D136">
            <v>54455</v>
          </cell>
          <cell r="E136">
            <v>61980.680999999997</v>
          </cell>
          <cell r="F136">
            <v>65141.695731</v>
          </cell>
          <cell r="G136">
            <v>151704</v>
          </cell>
          <cell r="H136">
            <v>49834</v>
          </cell>
          <cell r="I136">
            <v>56721.058799999999</v>
          </cell>
          <cell r="J136">
            <v>59613.832798800002</v>
          </cell>
          <cell r="K136">
            <v>168365</v>
          </cell>
          <cell r="L136">
            <v>55307</v>
          </cell>
          <cell r="M136">
            <v>62950.4274</v>
          </cell>
          <cell r="N136">
            <v>66160.899197399995</v>
          </cell>
          <cell r="O136">
            <v>189671</v>
          </cell>
          <cell r="P136">
            <v>62306</v>
          </cell>
          <cell r="Q136">
            <v>70916.689199999993</v>
          </cell>
          <cell r="R136">
            <v>74533.440349199998</v>
          </cell>
          <cell r="S136">
            <v>158095</v>
          </cell>
          <cell r="T136">
            <v>51934</v>
          </cell>
          <cell r="U136">
            <v>59111.2788</v>
          </cell>
          <cell r="V136">
            <v>62125.954018800003</v>
          </cell>
          <cell r="W136">
            <v>174970</v>
          </cell>
          <cell r="X136">
            <v>57477</v>
          </cell>
          <cell r="Y136">
            <v>65420.321400000001</v>
          </cell>
          <cell r="Z136">
            <v>68756.757791399999</v>
          </cell>
          <cell r="AA136">
            <v>182494</v>
          </cell>
          <cell r="AB136">
            <v>59949</v>
          </cell>
          <cell r="AC136">
            <v>68233.951799999995</v>
          </cell>
          <cell r="AD136">
            <v>71713.883341799999</v>
          </cell>
          <cell r="AE136">
            <v>191787</v>
          </cell>
          <cell r="AF136">
            <v>63002</v>
          </cell>
          <cell r="AG136">
            <v>71708.876399999994</v>
          </cell>
          <cell r="AH136">
            <v>75366.029096399987</v>
          </cell>
          <cell r="AI136">
            <v>191963</v>
          </cell>
          <cell r="AJ136">
            <v>63059</v>
          </cell>
          <cell r="AK136">
            <v>71773.753800000006</v>
          </cell>
          <cell r="AL136">
            <v>75434.215243800005</v>
          </cell>
          <cell r="AM136">
            <v>153118</v>
          </cell>
          <cell r="AN136">
            <v>50299</v>
          </cell>
          <cell r="AO136">
            <v>57250.321799999998</v>
          </cell>
          <cell r="AP136">
            <v>60170.088211800001</v>
          </cell>
          <cell r="AQ136">
            <v>170410</v>
          </cell>
          <cell r="AR136">
            <v>55979</v>
          </cell>
          <cell r="AS136">
            <v>63715.2978</v>
          </cell>
          <cell r="AT136">
            <v>66964.7779878</v>
          </cell>
          <cell r="AU136">
            <v>192808</v>
          </cell>
          <cell r="AV136">
            <v>63337</v>
          </cell>
          <cell r="AW136">
            <v>72090.1734</v>
          </cell>
          <cell r="AX136">
            <v>75766.772243400002</v>
          </cell>
          <cell r="AY136">
            <v>180830</v>
          </cell>
          <cell r="AZ136">
            <v>59402</v>
          </cell>
          <cell r="BA136">
            <v>67611.356400000004</v>
          </cell>
          <cell r="BB136">
            <v>71059.535576399998</v>
          </cell>
          <cell r="BC136">
            <v>190368</v>
          </cell>
          <cell r="BD136">
            <v>62535</v>
          </cell>
          <cell r="BE136">
            <v>71177.337</v>
          </cell>
          <cell r="BF136">
            <v>74807.381187000006</v>
          </cell>
          <cell r="BG136">
            <v>173353</v>
          </cell>
          <cell r="BH136">
            <v>56946</v>
          </cell>
          <cell r="BI136">
            <v>64815.9372</v>
          </cell>
          <cell r="BJ136">
            <v>68121.549997199996</v>
          </cell>
          <cell r="BK136">
            <v>178530</v>
          </cell>
          <cell r="BL136">
            <v>58647</v>
          </cell>
          <cell r="BM136">
            <v>66752.015400000004</v>
          </cell>
          <cell r="BN136">
            <v>70156.368185400002</v>
          </cell>
          <cell r="BO136">
            <v>189412</v>
          </cell>
          <cell r="BP136">
            <v>62221</v>
          </cell>
          <cell r="BQ136">
            <v>70819.942200000005</v>
          </cell>
          <cell r="BR136">
            <v>74431.759252200005</v>
          </cell>
          <cell r="BS136">
            <v>215055</v>
          </cell>
          <cell r="BT136">
            <v>70645</v>
          </cell>
          <cell r="BU136">
            <v>80408.138999999996</v>
          </cell>
          <cell r="BV136">
            <v>84508.954088999992</v>
          </cell>
          <cell r="BW136">
            <v>166532</v>
          </cell>
          <cell r="BX136">
            <v>54705</v>
          </cell>
          <cell r="BY136">
            <v>62265.231</v>
          </cell>
          <cell r="BZ136">
            <v>65440.757781</v>
          </cell>
          <cell r="CA136">
            <v>209670</v>
          </cell>
          <cell r="CB136">
            <v>68876</v>
          </cell>
          <cell r="CC136">
            <v>78394.663199999995</v>
          </cell>
          <cell r="CD136">
            <v>82392.791023199999</v>
          </cell>
          <cell r="CE136">
            <v>194331</v>
          </cell>
          <cell r="CF136">
            <v>63837</v>
          </cell>
          <cell r="CG136">
            <v>72659.273400000005</v>
          </cell>
          <cell r="CH136">
            <v>76364.896343400003</v>
          </cell>
          <cell r="CI136">
            <v>214769</v>
          </cell>
          <cell r="CJ136">
            <v>70551</v>
          </cell>
          <cell r="CK136">
            <v>80301.148199999996</v>
          </cell>
          <cell r="CL136">
            <v>84396.50675819999</v>
          </cell>
          <cell r="CM136">
            <v>220167</v>
          </cell>
          <cell r="CN136">
            <v>72324</v>
          </cell>
        </row>
        <row r="137">
          <cell r="B137" t="str">
            <v>FILTRO AIRE MOTOR</v>
          </cell>
          <cell r="C137">
            <v>156950</v>
          </cell>
          <cell r="D137">
            <v>51558</v>
          </cell>
          <cell r="E137">
            <v>58683.315600000002</v>
          </cell>
          <cell r="F137">
            <v>61676.164695600004</v>
          </cell>
          <cell r="G137">
            <v>141572</v>
          </cell>
          <cell r="H137">
            <v>46506</v>
          </cell>
          <cell r="I137">
            <v>52933.129199999996</v>
          </cell>
          <cell r="J137">
            <v>55632.718789199993</v>
          </cell>
          <cell r="K137">
            <v>145323</v>
          </cell>
          <cell r="L137">
            <v>47738</v>
          </cell>
          <cell r="M137">
            <v>54335.391600000003</v>
          </cell>
          <cell r="N137">
            <v>57106.496571600001</v>
          </cell>
          <cell r="O137">
            <v>180589</v>
          </cell>
          <cell r="P137">
            <v>59323</v>
          </cell>
          <cell r="Q137">
            <v>67521.438599999994</v>
          </cell>
          <cell r="R137">
            <v>70965.0319686</v>
          </cell>
          <cell r="S137">
            <v>154500</v>
          </cell>
          <cell r="T137">
            <v>50753</v>
          </cell>
          <cell r="U137">
            <v>57767.064599999998</v>
          </cell>
          <cell r="V137">
            <v>60713.184894599995</v>
          </cell>
          <cell r="W137">
            <v>150904</v>
          </cell>
          <cell r="X137">
            <v>49571</v>
          </cell>
          <cell r="Y137">
            <v>56421.712200000002</v>
          </cell>
          <cell r="Z137">
            <v>59299.219522200001</v>
          </cell>
          <cell r="AA137">
            <v>154729</v>
          </cell>
          <cell r="AB137">
            <v>50828</v>
          </cell>
          <cell r="AC137">
            <v>57852.429600000003</v>
          </cell>
          <cell r="AD137">
            <v>60802.903509600001</v>
          </cell>
          <cell r="AE137">
            <v>157887</v>
          </cell>
          <cell r="AF137">
            <v>51865</v>
          </cell>
          <cell r="AG137">
            <v>59032.743000000002</v>
          </cell>
          <cell r="AH137">
            <v>62043.412893000001</v>
          </cell>
          <cell r="AI137">
            <v>161780</v>
          </cell>
          <cell r="AJ137">
            <v>53144</v>
          </cell>
          <cell r="AK137">
            <v>60488.500800000002</v>
          </cell>
          <cell r="AL137">
            <v>63573.414340800002</v>
          </cell>
          <cell r="AM137">
            <v>139672</v>
          </cell>
          <cell r="AN137">
            <v>45882</v>
          </cell>
          <cell r="AO137">
            <v>52222.892399999997</v>
          </cell>
          <cell r="AP137">
            <v>54886.259912399997</v>
          </cell>
          <cell r="AQ137">
            <v>149255</v>
          </cell>
          <cell r="AR137">
            <v>49030</v>
          </cell>
          <cell r="AS137">
            <v>55805.945999999996</v>
          </cell>
          <cell r="AT137">
            <v>58652.049245999995</v>
          </cell>
          <cell r="AU137">
            <v>162475</v>
          </cell>
          <cell r="AV137">
            <v>53373</v>
          </cell>
          <cell r="AW137">
            <v>60749.1486</v>
          </cell>
          <cell r="AX137">
            <v>63847.355178600003</v>
          </cell>
          <cell r="AY137">
            <v>154830</v>
          </cell>
          <cell r="AZ137">
            <v>50861</v>
          </cell>
          <cell r="BA137">
            <v>57889.9902</v>
          </cell>
          <cell r="BB137">
            <v>60842.379700199999</v>
          </cell>
          <cell r="BC137">
            <v>166510</v>
          </cell>
          <cell r="BD137">
            <v>54698</v>
          </cell>
          <cell r="BE137">
            <v>62257.263599999998</v>
          </cell>
          <cell r="BF137">
            <v>65432.384043599995</v>
          </cell>
          <cell r="BG137">
            <v>147381</v>
          </cell>
          <cell r="BH137">
            <v>48414</v>
          </cell>
          <cell r="BI137">
            <v>55104.8148</v>
          </cell>
          <cell r="BJ137">
            <v>57915.160354799998</v>
          </cell>
          <cell r="BK137">
            <v>153402</v>
          </cell>
          <cell r="BL137">
            <v>50392</v>
          </cell>
          <cell r="BM137">
            <v>57356.174400000004</v>
          </cell>
          <cell r="BN137">
            <v>60281.339294400001</v>
          </cell>
          <cell r="BO137">
            <v>158841</v>
          </cell>
          <cell r="BP137">
            <v>52179</v>
          </cell>
          <cell r="BQ137">
            <v>59390.137799999997</v>
          </cell>
          <cell r="BR137">
            <v>62419.034827799995</v>
          </cell>
          <cell r="BS137">
            <v>184605</v>
          </cell>
          <cell r="BT137">
            <v>60642</v>
          </cell>
          <cell r="BU137">
            <v>69022.724400000006</v>
          </cell>
          <cell r="BV137">
            <v>72542.883344400005</v>
          </cell>
          <cell r="BW137">
            <v>138889</v>
          </cell>
          <cell r="BX137">
            <v>45625</v>
          </cell>
          <cell r="BY137">
            <v>51930.375</v>
          </cell>
          <cell r="BZ137">
            <v>54578.824124999999</v>
          </cell>
          <cell r="CA137">
            <v>174839</v>
          </cell>
          <cell r="CB137">
            <v>57434</v>
          </cell>
          <cell r="CC137">
            <v>65371.378799999999</v>
          </cell>
          <cell r="CD137">
            <v>68705.319118799991</v>
          </cell>
          <cell r="CE137">
            <v>165301</v>
          </cell>
          <cell r="CF137">
            <v>54301</v>
          </cell>
          <cell r="CG137">
            <v>61805.398199999996</v>
          </cell>
          <cell r="CH137">
            <v>64957.473508199997</v>
          </cell>
          <cell r="CI137">
            <v>184596</v>
          </cell>
          <cell r="CJ137">
            <v>60639</v>
          </cell>
          <cell r="CK137">
            <v>69019.309800000003</v>
          </cell>
          <cell r="CL137">
            <v>72539.294599800007</v>
          </cell>
          <cell r="CM137">
            <v>178556</v>
          </cell>
          <cell r="CN137">
            <v>58655</v>
          </cell>
        </row>
        <row r="138">
          <cell r="B138" t="str">
            <v>FILTRO COMBUSTIBLE</v>
          </cell>
          <cell r="C138">
            <v>318622</v>
          </cell>
          <cell r="D138">
            <v>104667</v>
          </cell>
          <cell r="E138">
            <v>119131.9794</v>
          </cell>
          <cell r="F138">
            <v>125207.71034939999</v>
          </cell>
          <cell r="G138">
            <v>343973</v>
          </cell>
          <cell r="H138">
            <v>112995</v>
          </cell>
          <cell r="I138">
            <v>128610.909</v>
          </cell>
          <cell r="J138">
            <v>135170.065359</v>
          </cell>
          <cell r="K138">
            <v>309096</v>
          </cell>
          <cell r="L138">
            <v>101538</v>
          </cell>
          <cell r="M138">
            <v>115570.55160000001</v>
          </cell>
          <cell r="N138">
            <v>121464.6497316</v>
          </cell>
          <cell r="O138">
            <v>389623</v>
          </cell>
          <cell r="P138">
            <v>127991</v>
          </cell>
          <cell r="Q138">
            <v>145679.35620000001</v>
          </cell>
          <cell r="R138">
            <v>153109.00336620002</v>
          </cell>
          <cell r="S138">
            <v>318439</v>
          </cell>
          <cell r="T138">
            <v>104607</v>
          </cell>
          <cell r="U138">
            <v>119063.6874</v>
          </cell>
          <cell r="V138">
            <v>125135.93545739999</v>
          </cell>
          <cell r="W138">
            <v>301172</v>
          </cell>
          <cell r="X138">
            <v>98935</v>
          </cell>
          <cell r="Y138">
            <v>112607.817</v>
          </cell>
          <cell r="Z138">
            <v>118350.81566699999</v>
          </cell>
          <cell r="AA138">
            <v>310142</v>
          </cell>
          <cell r="AB138">
            <v>101881</v>
          </cell>
          <cell r="AC138">
            <v>115960.95419999999</v>
          </cell>
          <cell r="AD138">
            <v>121874.96286419999</v>
          </cell>
          <cell r="AE138">
            <v>345599</v>
          </cell>
          <cell r="AF138">
            <v>113529</v>
          </cell>
          <cell r="AG138">
            <v>129218.7078</v>
          </cell>
          <cell r="AH138">
            <v>135808.8618978</v>
          </cell>
          <cell r="AI138">
            <v>344127</v>
          </cell>
          <cell r="AJ138">
            <v>113045</v>
          </cell>
          <cell r="AK138">
            <v>128667.819</v>
          </cell>
          <cell r="AL138">
            <v>135229.87776900001</v>
          </cell>
          <cell r="AM138">
            <v>277555</v>
          </cell>
          <cell r="AN138">
            <v>91176</v>
          </cell>
          <cell r="AO138">
            <v>103776.5232</v>
          </cell>
          <cell r="AP138">
            <v>109069.1258832</v>
          </cell>
          <cell r="AQ138">
            <v>316948</v>
          </cell>
          <cell r="AR138">
            <v>104117</v>
          </cell>
          <cell r="AS138">
            <v>118505.9694</v>
          </cell>
          <cell r="AT138">
            <v>124549.7738394</v>
          </cell>
          <cell r="AU138">
            <v>349150</v>
          </cell>
          <cell r="AV138">
            <v>114695</v>
          </cell>
          <cell r="AW138">
            <v>130545.849</v>
          </cell>
          <cell r="AX138">
            <v>137203.68729900001</v>
          </cell>
          <cell r="AY138">
            <v>321498</v>
          </cell>
          <cell r="AZ138">
            <v>105612</v>
          </cell>
          <cell r="BA138">
            <v>120207.5784</v>
          </cell>
          <cell r="BB138">
            <v>126338.16489839999</v>
          </cell>
          <cell r="BC138">
            <v>352459</v>
          </cell>
          <cell r="BD138">
            <v>115782</v>
          </cell>
          <cell r="BE138">
            <v>131783.0724</v>
          </cell>
          <cell r="BF138">
            <v>138504.0090924</v>
          </cell>
          <cell r="BG138">
            <v>342921</v>
          </cell>
          <cell r="BH138">
            <v>112649</v>
          </cell>
          <cell r="BI138">
            <v>128217.09179999999</v>
          </cell>
          <cell r="BJ138">
            <v>134756.1634818</v>
          </cell>
          <cell r="BK138">
            <v>352776</v>
          </cell>
          <cell r="BL138">
            <v>115886</v>
          </cell>
          <cell r="BM138">
            <v>131901.44519999999</v>
          </cell>
          <cell r="BN138">
            <v>138628.4189052</v>
          </cell>
          <cell r="BO138">
            <v>360864</v>
          </cell>
          <cell r="BP138">
            <v>118543</v>
          </cell>
          <cell r="BQ138">
            <v>134925.64259999999</v>
          </cell>
          <cell r="BR138">
            <v>141806.85037259999</v>
          </cell>
          <cell r="BS138">
            <v>367539</v>
          </cell>
          <cell r="BT138">
            <v>120736</v>
          </cell>
          <cell r="BU138">
            <v>137421.71520000001</v>
          </cell>
          <cell r="BV138">
            <v>144430.2226752</v>
          </cell>
          <cell r="BW138">
            <v>300496</v>
          </cell>
          <cell r="BX138">
            <v>98712</v>
          </cell>
          <cell r="BY138">
            <v>112353.9984</v>
          </cell>
          <cell r="BZ138">
            <v>118084.05231839999</v>
          </cell>
          <cell r="CA138">
            <v>371014</v>
          </cell>
          <cell r="CB138">
            <v>121878</v>
          </cell>
          <cell r="CC138">
            <v>138721.53959999999</v>
          </cell>
          <cell r="CD138">
            <v>145796.3381196</v>
          </cell>
          <cell r="CE138">
            <v>347918</v>
          </cell>
          <cell r="CF138">
            <v>114291</v>
          </cell>
          <cell r="CG138">
            <v>130086.0162</v>
          </cell>
          <cell r="CH138">
            <v>136720.40302619999</v>
          </cell>
          <cell r="CI138">
            <v>369165</v>
          </cell>
          <cell r="CJ138">
            <v>121270</v>
          </cell>
          <cell r="CK138">
            <v>138029.514</v>
          </cell>
          <cell r="CL138">
            <v>145069.019214</v>
          </cell>
          <cell r="CM138">
            <v>381035</v>
          </cell>
          <cell r="CN138">
            <v>125169</v>
          </cell>
        </row>
        <row r="139">
          <cell r="B139" t="str">
            <v>FILTRO SECADOR AIRE ACONDICIONADO</v>
          </cell>
          <cell r="C139">
            <v>541915</v>
          </cell>
          <cell r="D139">
            <v>178019</v>
          </cell>
          <cell r="E139">
            <v>202621.22579999999</v>
          </cell>
          <cell r="F139">
            <v>212954.90831579998</v>
          </cell>
          <cell r="G139">
            <v>547232</v>
          </cell>
          <cell r="H139">
            <v>179765</v>
          </cell>
          <cell r="I139">
            <v>204608.52299999999</v>
          </cell>
          <cell r="J139">
            <v>215043.55767299997</v>
          </cell>
          <cell r="K139">
            <v>533273</v>
          </cell>
          <cell r="L139">
            <v>175180</v>
          </cell>
          <cell r="M139">
            <v>199389.87599999999</v>
          </cell>
          <cell r="N139">
            <v>209558.75967599999</v>
          </cell>
          <cell r="O139">
            <v>621770</v>
          </cell>
          <cell r="P139">
            <v>204251</v>
          </cell>
          <cell r="Q139">
            <v>232478.48819999999</v>
          </cell>
          <cell r="R139">
            <v>244334.89109819999</v>
          </cell>
          <cell r="S139">
            <v>555813</v>
          </cell>
          <cell r="T139">
            <v>182584</v>
          </cell>
          <cell r="U139">
            <v>207817.10879999999</v>
          </cell>
          <cell r="V139">
            <v>218415.7813488</v>
          </cell>
          <cell r="W139">
            <v>519965</v>
          </cell>
          <cell r="X139">
            <v>170808</v>
          </cell>
          <cell r="Y139">
            <v>194413.66560000001</v>
          </cell>
          <cell r="Z139">
            <v>204328.76254560001</v>
          </cell>
          <cell r="AA139">
            <v>552100</v>
          </cell>
          <cell r="AB139">
            <v>181364</v>
          </cell>
          <cell r="AC139">
            <v>206428.5048</v>
          </cell>
          <cell r="AD139">
            <v>216956.35854479999</v>
          </cell>
          <cell r="AE139">
            <v>610738</v>
          </cell>
          <cell r="AF139">
            <v>200627</v>
          </cell>
          <cell r="AG139">
            <v>228353.6514</v>
          </cell>
          <cell r="AH139">
            <v>239999.68762139999</v>
          </cell>
          <cell r="AI139">
            <v>593606</v>
          </cell>
          <cell r="AJ139">
            <v>194999</v>
          </cell>
          <cell r="AK139">
            <v>221947.86180000001</v>
          </cell>
          <cell r="AL139">
            <v>233267.20275180001</v>
          </cell>
          <cell r="AM139">
            <v>519727</v>
          </cell>
          <cell r="AN139">
            <v>170730</v>
          </cell>
          <cell r="AO139">
            <v>194324.886</v>
          </cell>
          <cell r="AP139">
            <v>204235.45518600001</v>
          </cell>
          <cell r="AQ139">
            <v>568479</v>
          </cell>
          <cell r="AR139">
            <v>186745</v>
          </cell>
          <cell r="AS139">
            <v>212553.15899999999</v>
          </cell>
          <cell r="AT139">
            <v>223393.37010899998</v>
          </cell>
          <cell r="AU139">
            <v>646204</v>
          </cell>
          <cell r="AV139">
            <v>212278</v>
          </cell>
          <cell r="AW139">
            <v>241614.81959999999</v>
          </cell>
          <cell r="AX139">
            <v>253937.17539959998</v>
          </cell>
          <cell r="AY139">
            <v>582792</v>
          </cell>
          <cell r="AZ139">
            <v>191447</v>
          </cell>
          <cell r="BA139">
            <v>217904.9754</v>
          </cell>
          <cell r="BB139">
            <v>229018.12914539999</v>
          </cell>
          <cell r="BC139">
            <v>602542</v>
          </cell>
          <cell r="BD139">
            <v>197935</v>
          </cell>
          <cell r="BE139">
            <v>225289.617</v>
          </cell>
          <cell r="BF139">
            <v>236779.38746699999</v>
          </cell>
          <cell r="BG139">
            <v>549843</v>
          </cell>
          <cell r="BH139">
            <v>180623</v>
          </cell>
          <cell r="BI139">
            <v>205585.0986</v>
          </cell>
          <cell r="BJ139">
            <v>216069.93862860001</v>
          </cell>
          <cell r="BK139">
            <v>587939</v>
          </cell>
          <cell r="BL139">
            <v>193137</v>
          </cell>
          <cell r="BM139">
            <v>219828.53339999999</v>
          </cell>
          <cell r="BN139">
            <v>231039.7886034</v>
          </cell>
          <cell r="BO139">
            <v>588570</v>
          </cell>
          <cell r="BP139">
            <v>193345</v>
          </cell>
          <cell r="BQ139">
            <v>220065.27900000001</v>
          </cell>
          <cell r="BR139">
            <v>231288.608229</v>
          </cell>
          <cell r="BS139">
            <v>666677</v>
          </cell>
          <cell r="BT139">
            <v>219003</v>
          </cell>
          <cell r="BU139">
            <v>249269.21460000001</v>
          </cell>
          <cell r="BV139">
            <v>261981.9445446</v>
          </cell>
          <cell r="BW139">
            <v>526105</v>
          </cell>
          <cell r="BX139">
            <v>172825</v>
          </cell>
          <cell r="BY139">
            <v>196709.41500000001</v>
          </cell>
          <cell r="BZ139">
            <v>206741.59516500001</v>
          </cell>
          <cell r="CA139">
            <v>604462</v>
          </cell>
          <cell r="CB139">
            <v>198565</v>
          </cell>
          <cell r="CC139">
            <v>226006.68299999999</v>
          </cell>
          <cell r="CD139">
            <v>237533.02383299998</v>
          </cell>
          <cell r="CE139">
            <v>625598</v>
          </cell>
          <cell r="CF139">
            <v>205508</v>
          </cell>
          <cell r="CG139">
            <v>233909.20559999999</v>
          </cell>
          <cell r="CH139">
            <v>245838.57508559999</v>
          </cell>
          <cell r="CI139">
            <v>608780</v>
          </cell>
          <cell r="CJ139">
            <v>199984</v>
          </cell>
          <cell r="CK139">
            <v>227621.78880000001</v>
          </cell>
          <cell r="CL139">
            <v>239230.50002880002</v>
          </cell>
          <cell r="CM139">
            <v>597080</v>
          </cell>
          <cell r="CN139">
            <v>196140</v>
          </cell>
        </row>
        <row r="140">
          <cell r="B140" t="str">
            <v>FLOTADOR TANQUE DE COMBUSTIBLE</v>
          </cell>
          <cell r="C140">
            <v>951849</v>
          </cell>
          <cell r="D140">
            <v>312682</v>
          </cell>
          <cell r="E140">
            <v>355894.65240000002</v>
          </cell>
          <cell r="F140">
            <v>374045.27967240004</v>
          </cell>
          <cell r="G140">
            <v>989493</v>
          </cell>
          <cell r="H140">
            <v>325048</v>
          </cell>
          <cell r="I140">
            <v>369969.6336</v>
          </cell>
          <cell r="J140">
            <v>388838.0849136</v>
          </cell>
          <cell r="K140">
            <v>1049933</v>
          </cell>
          <cell r="L140">
            <v>344902</v>
          </cell>
          <cell r="M140">
            <v>392567.45640000002</v>
          </cell>
          <cell r="N140">
            <v>412588.39667640004</v>
          </cell>
          <cell r="O140">
            <v>1158015</v>
          </cell>
          <cell r="P140">
            <v>380407</v>
          </cell>
          <cell r="Q140">
            <v>432979.24739999999</v>
          </cell>
          <cell r="R140">
            <v>455061.18901739997</v>
          </cell>
          <cell r="S140">
            <v>1037336</v>
          </cell>
          <cell r="T140">
            <v>340764</v>
          </cell>
          <cell r="U140">
            <v>387857.58480000001</v>
          </cell>
          <cell r="V140">
            <v>407638.32162479998</v>
          </cell>
          <cell r="W140">
            <v>1080306</v>
          </cell>
          <cell r="X140">
            <v>354880</v>
          </cell>
          <cell r="Y140">
            <v>403924.41599999997</v>
          </cell>
          <cell r="Z140">
            <v>424524.56121599994</v>
          </cell>
          <cell r="AA140">
            <v>1097256</v>
          </cell>
          <cell r="AB140">
            <v>360448</v>
          </cell>
          <cell r="AC140">
            <v>410261.91359999997</v>
          </cell>
          <cell r="AD140">
            <v>431185.27119359997</v>
          </cell>
          <cell r="AE140">
            <v>1158997</v>
          </cell>
          <cell r="AF140">
            <v>380730</v>
          </cell>
          <cell r="AG140">
            <v>433346.886</v>
          </cell>
          <cell r="AH140">
            <v>455447.57718600001</v>
          </cell>
          <cell r="AI140">
            <v>1162012</v>
          </cell>
          <cell r="AJ140">
            <v>381720</v>
          </cell>
          <cell r="AK140">
            <v>434473.70400000003</v>
          </cell>
          <cell r="AL140">
            <v>456631.86290400004</v>
          </cell>
          <cell r="AM140">
            <v>987322</v>
          </cell>
          <cell r="AN140">
            <v>324335</v>
          </cell>
          <cell r="AO140">
            <v>369158.09700000001</v>
          </cell>
          <cell r="AP140">
            <v>387985.15994699998</v>
          </cell>
          <cell r="AQ140">
            <v>1064920</v>
          </cell>
          <cell r="AR140">
            <v>349826</v>
          </cell>
          <cell r="AS140">
            <v>398171.95319999999</v>
          </cell>
          <cell r="AT140">
            <v>418478.72281319997</v>
          </cell>
          <cell r="AU140">
            <v>1256035</v>
          </cell>
          <cell r="AV140">
            <v>412607</v>
          </cell>
          <cell r="AW140">
            <v>469629.28739999997</v>
          </cell>
          <cell r="AX140">
            <v>493580.38105739997</v>
          </cell>
          <cell r="AY140">
            <v>1083563</v>
          </cell>
          <cell r="AZ140">
            <v>355950</v>
          </cell>
          <cell r="BA140">
            <v>405142.29</v>
          </cell>
          <cell r="BB140">
            <v>425804.54678999999</v>
          </cell>
          <cell r="BC140">
            <v>1141804</v>
          </cell>
          <cell r="BD140">
            <v>375082</v>
          </cell>
          <cell r="BE140">
            <v>426918.33240000001</v>
          </cell>
          <cell r="BF140">
            <v>448691.16735240002</v>
          </cell>
          <cell r="BG140">
            <v>1101944</v>
          </cell>
          <cell r="BH140">
            <v>361988</v>
          </cell>
          <cell r="BI140">
            <v>412014.74160000001</v>
          </cell>
          <cell r="BJ140">
            <v>433027.49342160003</v>
          </cell>
          <cell r="BK140">
            <v>1270353</v>
          </cell>
          <cell r="BL140">
            <v>417310</v>
          </cell>
          <cell r="BM140">
            <v>474982.24199999997</v>
          </cell>
          <cell r="BN140">
            <v>499206.33634199994</v>
          </cell>
          <cell r="BO140">
            <v>1204089</v>
          </cell>
          <cell r="BP140">
            <v>395543</v>
          </cell>
          <cell r="BQ140">
            <v>450207.04259999999</v>
          </cell>
          <cell r="BR140">
            <v>473167.60177259997</v>
          </cell>
          <cell r="BS140">
            <v>1358436</v>
          </cell>
          <cell r="BT140">
            <v>446246</v>
          </cell>
          <cell r="BU140">
            <v>507917.1972</v>
          </cell>
          <cell r="BV140">
            <v>533820.97425720003</v>
          </cell>
          <cell r="BW140">
            <v>975574</v>
          </cell>
          <cell r="BX140">
            <v>320476</v>
          </cell>
          <cell r="BY140">
            <v>364765.78320000001</v>
          </cell>
          <cell r="BZ140">
            <v>383368.83814320003</v>
          </cell>
          <cell r="CA140">
            <v>1191685</v>
          </cell>
          <cell r="CB140">
            <v>391468</v>
          </cell>
          <cell r="CC140">
            <v>445568.87760000001</v>
          </cell>
          <cell r="CD140">
            <v>468292.8903576</v>
          </cell>
          <cell r="CE140">
            <v>1148062</v>
          </cell>
          <cell r="CF140">
            <v>377138</v>
          </cell>
          <cell r="CG140">
            <v>429258.47159999999</v>
          </cell>
          <cell r="CH140">
            <v>451150.65365160001</v>
          </cell>
          <cell r="CI140">
            <v>1140986</v>
          </cell>
          <cell r="CJ140">
            <v>374813</v>
          </cell>
          <cell r="CK140">
            <v>426612.15659999999</v>
          </cell>
          <cell r="CL140">
            <v>448369.37658659997</v>
          </cell>
          <cell r="CM140">
            <v>1198202</v>
          </cell>
          <cell r="CN140">
            <v>393609</v>
          </cell>
        </row>
        <row r="141">
          <cell r="B141" t="str">
            <v>FORROS PARA LA SILLETERIA</v>
          </cell>
          <cell r="C141">
            <v>944544</v>
          </cell>
          <cell r="D141">
            <v>310282</v>
          </cell>
          <cell r="E141">
            <v>353162.97239999997</v>
          </cell>
          <cell r="F141">
            <v>371174.28399239999</v>
          </cell>
          <cell r="G141">
            <v>937409</v>
          </cell>
          <cell r="H141">
            <v>307938</v>
          </cell>
          <cell r="I141">
            <v>350495.03159999999</v>
          </cell>
          <cell r="J141">
            <v>368370.27821159997</v>
          </cell>
          <cell r="K141">
            <v>1188223</v>
          </cell>
          <cell r="L141">
            <v>390331</v>
          </cell>
          <cell r="M141">
            <v>444274.74420000002</v>
          </cell>
          <cell r="N141">
            <v>466932.7561542</v>
          </cell>
          <cell r="O141">
            <v>1169315</v>
          </cell>
          <cell r="P141">
            <v>384119</v>
          </cell>
          <cell r="Q141">
            <v>437204.24579999998</v>
          </cell>
          <cell r="R141">
            <v>459501.66233579995</v>
          </cell>
          <cell r="S141">
            <v>784245</v>
          </cell>
          <cell r="T141">
            <v>257624</v>
          </cell>
          <cell r="U141">
            <v>293227.63679999998</v>
          </cell>
          <cell r="V141">
            <v>308182.2462768</v>
          </cell>
          <cell r="W141">
            <v>1793189</v>
          </cell>
          <cell r="X141">
            <v>589062</v>
          </cell>
          <cell r="Y141">
            <v>670470.36840000004</v>
          </cell>
          <cell r="Z141">
            <v>704664.3571884</v>
          </cell>
          <cell r="AA141">
            <v>1795600</v>
          </cell>
          <cell r="AB141">
            <v>589854</v>
          </cell>
          <cell r="AC141">
            <v>671371.82279999997</v>
          </cell>
          <cell r="AD141">
            <v>705611.7857627999</v>
          </cell>
          <cell r="AE141">
            <v>1184552</v>
          </cell>
          <cell r="AF141">
            <v>389125</v>
          </cell>
          <cell r="AG141">
            <v>442902.07500000001</v>
          </cell>
          <cell r="AH141">
            <v>465490.08082500001</v>
          </cell>
          <cell r="AI141">
            <v>1185391</v>
          </cell>
          <cell r="AJ141">
            <v>389400</v>
          </cell>
          <cell r="AK141">
            <v>443215.08</v>
          </cell>
          <cell r="AL141">
            <v>465819.04908000003</v>
          </cell>
          <cell r="AM141">
            <v>997331</v>
          </cell>
          <cell r="AN141">
            <v>327623</v>
          </cell>
          <cell r="AO141">
            <v>372900.49859999999</v>
          </cell>
          <cell r="AP141">
            <v>391918.42402859998</v>
          </cell>
          <cell r="AQ141">
            <v>865940</v>
          </cell>
          <cell r="AR141">
            <v>284461</v>
          </cell>
          <cell r="AS141">
            <v>323773.51020000002</v>
          </cell>
          <cell r="AT141">
            <v>340285.95922020002</v>
          </cell>
          <cell r="AU141">
            <v>1175326</v>
          </cell>
          <cell r="AV141">
            <v>386094</v>
          </cell>
          <cell r="AW141">
            <v>439452.19079999998</v>
          </cell>
          <cell r="AX141">
            <v>461864.2525308</v>
          </cell>
          <cell r="AY141">
            <v>1178365</v>
          </cell>
          <cell r="AZ141">
            <v>387092</v>
          </cell>
          <cell r="BA141">
            <v>440588.11440000002</v>
          </cell>
          <cell r="BB141">
            <v>463058.10823440005</v>
          </cell>
          <cell r="BC141">
            <v>1168396</v>
          </cell>
          <cell r="BD141">
            <v>383818</v>
          </cell>
          <cell r="BE141">
            <v>436861.64760000003</v>
          </cell>
          <cell r="BF141">
            <v>459141.59162760002</v>
          </cell>
          <cell r="BG141">
            <v>1216829</v>
          </cell>
          <cell r="BH141">
            <v>399728</v>
          </cell>
          <cell r="BI141">
            <v>454970.40960000001</v>
          </cell>
          <cell r="BJ141">
            <v>478173.90048960003</v>
          </cell>
          <cell r="BK141">
            <v>1405116</v>
          </cell>
          <cell r="BL141">
            <v>461580</v>
          </cell>
          <cell r="BM141">
            <v>525370.35600000003</v>
          </cell>
          <cell r="BN141">
            <v>552164.24415599997</v>
          </cell>
          <cell r="BO141">
            <v>1321521</v>
          </cell>
          <cell r="BP141">
            <v>434119</v>
          </cell>
          <cell r="BQ141">
            <v>494114.24579999998</v>
          </cell>
          <cell r="BR141">
            <v>519314.07233579998</v>
          </cell>
          <cell r="BS141">
            <v>1827889</v>
          </cell>
          <cell r="BT141">
            <v>600461</v>
          </cell>
          <cell r="BU141">
            <v>683444.71019999997</v>
          </cell>
          <cell r="BV141">
            <v>718300.39042019995</v>
          </cell>
          <cell r="BW141">
            <v>1097286</v>
          </cell>
          <cell r="BX141">
            <v>360458</v>
          </cell>
          <cell r="BY141">
            <v>410273.29560000001</v>
          </cell>
          <cell r="BZ141">
            <v>431197.23367560003</v>
          </cell>
          <cell r="CA141">
            <v>1787471</v>
          </cell>
          <cell r="CB141">
            <v>587184</v>
          </cell>
          <cell r="CC141">
            <v>668332.82880000002</v>
          </cell>
          <cell r="CD141">
            <v>702417.80306880001</v>
          </cell>
          <cell r="CE141">
            <v>1241143</v>
          </cell>
          <cell r="CF141">
            <v>407715</v>
          </cell>
          <cell r="CG141">
            <v>464061.21299999999</v>
          </cell>
          <cell r="CH141">
            <v>487728.33486299997</v>
          </cell>
          <cell r="CI141">
            <v>1155772</v>
          </cell>
          <cell r="CJ141">
            <v>379671</v>
          </cell>
          <cell r="CK141">
            <v>432141.53220000002</v>
          </cell>
          <cell r="CL141">
            <v>454180.75034220004</v>
          </cell>
          <cell r="CM141">
            <v>1789262</v>
          </cell>
          <cell r="CN141">
            <v>587772</v>
          </cell>
        </row>
        <row r="142">
          <cell r="B142" t="str">
            <v>FUSIBLE</v>
          </cell>
          <cell r="C142">
            <v>25240</v>
          </cell>
          <cell r="D142">
            <v>8291</v>
          </cell>
          <cell r="E142">
            <v>9436.8161999999993</v>
          </cell>
          <cell r="F142">
            <v>9918.0938262</v>
          </cell>
          <cell r="G142">
            <v>25069</v>
          </cell>
          <cell r="H142">
            <v>8235</v>
          </cell>
          <cell r="I142">
            <v>9373.0769999999993</v>
          </cell>
          <cell r="J142">
            <v>9851.1039270000001</v>
          </cell>
          <cell r="K142">
            <v>29501</v>
          </cell>
          <cell r="L142">
            <v>9691</v>
          </cell>
          <cell r="M142">
            <v>11030.296200000001</v>
          </cell>
          <cell r="N142">
            <v>11592.8413062</v>
          </cell>
          <cell r="O142">
            <v>28833</v>
          </cell>
          <cell r="P142">
            <v>9471</v>
          </cell>
          <cell r="Q142">
            <v>10779.8922</v>
          </cell>
          <cell r="R142">
            <v>11329.6667022</v>
          </cell>
          <cell r="S142">
            <v>25979</v>
          </cell>
          <cell r="T142">
            <v>8534</v>
          </cell>
          <cell r="U142">
            <v>9713.398799999999</v>
          </cell>
          <cell r="V142">
            <v>10208.782138799999</v>
          </cell>
          <cell r="W142">
            <v>25282</v>
          </cell>
          <cell r="X142">
            <v>8305</v>
          </cell>
          <cell r="Y142">
            <v>9452.7510000000002</v>
          </cell>
          <cell r="Z142">
            <v>9934.8413010000004</v>
          </cell>
          <cell r="AA142">
            <v>25678</v>
          </cell>
          <cell r="AB142">
            <v>8435</v>
          </cell>
          <cell r="AC142">
            <v>9600.7170000000006</v>
          </cell>
          <cell r="AD142">
            <v>10090.353567</v>
          </cell>
          <cell r="AE142">
            <v>29210</v>
          </cell>
          <cell r="AF142">
            <v>9595</v>
          </cell>
          <cell r="AG142">
            <v>10921.029</v>
          </cell>
          <cell r="AH142">
            <v>11478.001479</v>
          </cell>
          <cell r="AI142">
            <v>30464</v>
          </cell>
          <cell r="AJ142">
            <v>10007</v>
          </cell>
          <cell r="AK142">
            <v>11389.9674</v>
          </cell>
          <cell r="AL142">
            <v>11970.855737399999</v>
          </cell>
          <cell r="AM142">
            <v>26597</v>
          </cell>
          <cell r="AN142">
            <v>8737</v>
          </cell>
          <cell r="AO142">
            <v>9944.4534000000003</v>
          </cell>
          <cell r="AP142">
            <v>10451.620523400001</v>
          </cell>
          <cell r="AQ142">
            <v>25375</v>
          </cell>
          <cell r="AR142">
            <v>8335</v>
          </cell>
          <cell r="AS142">
            <v>9486.8970000000008</v>
          </cell>
          <cell r="AT142">
            <v>9970.728747000001</v>
          </cell>
          <cell r="AU142">
            <v>29148</v>
          </cell>
          <cell r="AV142">
            <v>9575</v>
          </cell>
          <cell r="AW142">
            <v>10898.264999999999</v>
          </cell>
          <cell r="AX142">
            <v>11454.076514999999</v>
          </cell>
          <cell r="AY142">
            <v>24733</v>
          </cell>
          <cell r="AZ142">
            <v>8124</v>
          </cell>
          <cell r="BA142">
            <v>9246.7368000000006</v>
          </cell>
          <cell r="BB142">
            <v>9718.3203768000003</v>
          </cell>
          <cell r="BC142">
            <v>26702</v>
          </cell>
          <cell r="BD142">
            <v>8771</v>
          </cell>
          <cell r="BE142">
            <v>9983.1522000000004</v>
          </cell>
          <cell r="BF142">
            <v>10492.292962200001</v>
          </cell>
          <cell r="BG142">
            <v>25579</v>
          </cell>
          <cell r="BH142">
            <v>8402</v>
          </cell>
          <cell r="BI142">
            <v>9563.1563999999998</v>
          </cell>
          <cell r="BJ142">
            <v>10050.8773764</v>
          </cell>
          <cell r="BK142">
            <v>27496</v>
          </cell>
          <cell r="BL142">
            <v>9032</v>
          </cell>
          <cell r="BM142">
            <v>10280.222400000001</v>
          </cell>
          <cell r="BN142">
            <v>10804.5137424</v>
          </cell>
          <cell r="BO142">
            <v>27158</v>
          </cell>
          <cell r="BP142">
            <v>8921</v>
          </cell>
          <cell r="BQ142">
            <v>10153.8822</v>
          </cell>
          <cell r="BR142">
            <v>10671.730192200001</v>
          </cell>
          <cell r="BS142">
            <v>25368</v>
          </cell>
          <cell r="BT142">
            <v>8333</v>
          </cell>
          <cell r="BU142">
            <v>9484.6206000000002</v>
          </cell>
          <cell r="BV142">
            <v>9968.3362505999994</v>
          </cell>
          <cell r="BW142">
            <v>23950</v>
          </cell>
          <cell r="BX142">
            <v>7867</v>
          </cell>
          <cell r="BY142">
            <v>8954.2194</v>
          </cell>
          <cell r="BZ142">
            <v>9410.8845894000006</v>
          </cell>
          <cell r="CA142">
            <v>24978</v>
          </cell>
          <cell r="CB142">
            <v>8205</v>
          </cell>
          <cell r="CC142">
            <v>9338.9310000000005</v>
          </cell>
          <cell r="CD142">
            <v>9815.2164810000013</v>
          </cell>
          <cell r="CE142">
            <v>27050</v>
          </cell>
          <cell r="CF142">
            <v>8885</v>
          </cell>
          <cell r="CG142">
            <v>10112.906999999999</v>
          </cell>
          <cell r="CH142">
            <v>10628.665256999999</v>
          </cell>
          <cell r="CI142">
            <v>25758</v>
          </cell>
          <cell r="CJ142">
            <v>8461</v>
          </cell>
          <cell r="CK142">
            <v>9630.3101999999999</v>
          </cell>
          <cell r="CL142">
            <v>10121.456020199999</v>
          </cell>
          <cell r="CM142">
            <v>24242</v>
          </cell>
          <cell r="CN142">
            <v>7963</v>
          </cell>
        </row>
        <row r="143">
          <cell r="B143" t="str">
            <v>GUARDA POLVOS PUNTA EJE LADO CAJA</v>
          </cell>
          <cell r="C143">
            <v>316276</v>
          </cell>
          <cell r="D143">
            <v>103896</v>
          </cell>
          <cell r="E143">
            <v>118254.42720000001</v>
          </cell>
          <cell r="F143">
            <v>124285.40298720001</v>
          </cell>
          <cell r="G143">
            <v>327568</v>
          </cell>
          <cell r="H143">
            <v>107606</v>
          </cell>
          <cell r="I143">
            <v>122477.1492</v>
          </cell>
          <cell r="J143">
            <v>128723.4838092</v>
          </cell>
          <cell r="K143">
            <v>382191</v>
          </cell>
          <cell r="L143">
            <v>125549</v>
          </cell>
          <cell r="M143">
            <v>142899.87179999999</v>
          </cell>
          <cell r="N143">
            <v>150187.7652618</v>
          </cell>
          <cell r="O143">
            <v>417225</v>
          </cell>
          <cell r="P143">
            <v>137058</v>
          </cell>
          <cell r="Q143">
            <v>155999.41560000001</v>
          </cell>
          <cell r="R143">
            <v>163955.38579560001</v>
          </cell>
          <cell r="S143">
            <v>389896</v>
          </cell>
          <cell r="T143">
            <v>128080</v>
          </cell>
          <cell r="U143">
            <v>145780.65599999999</v>
          </cell>
          <cell r="V143">
            <v>153215.46945599999</v>
          </cell>
          <cell r="W143">
            <v>634158</v>
          </cell>
          <cell r="X143">
            <v>208320</v>
          </cell>
          <cell r="Y143">
            <v>237109.82399999999</v>
          </cell>
          <cell r="Z143">
            <v>249202.425024</v>
          </cell>
          <cell r="AA143">
            <v>639711</v>
          </cell>
          <cell r="AB143">
            <v>210145</v>
          </cell>
          <cell r="AC143">
            <v>239187.03899999999</v>
          </cell>
          <cell r="AD143">
            <v>251385.57798899998</v>
          </cell>
          <cell r="AE143">
            <v>429267</v>
          </cell>
          <cell r="AF143">
            <v>141014</v>
          </cell>
          <cell r="AG143">
            <v>160502.1348</v>
          </cell>
          <cell r="AH143">
            <v>168687.7436748</v>
          </cell>
          <cell r="AI143">
            <v>417958</v>
          </cell>
          <cell r="AJ143">
            <v>137299</v>
          </cell>
          <cell r="AK143">
            <v>156273.7218</v>
          </cell>
          <cell r="AL143">
            <v>164243.68161179998</v>
          </cell>
          <cell r="AM143">
            <v>327615</v>
          </cell>
          <cell r="AN143">
            <v>107621</v>
          </cell>
          <cell r="AO143">
            <v>122494.2222</v>
          </cell>
          <cell r="AP143">
            <v>128741.4275322</v>
          </cell>
          <cell r="AQ143">
            <v>393723</v>
          </cell>
          <cell r="AR143">
            <v>129338</v>
          </cell>
          <cell r="AS143">
            <v>147212.5116</v>
          </cell>
          <cell r="AT143">
            <v>154720.34969159999</v>
          </cell>
          <cell r="AU143">
            <v>409583</v>
          </cell>
          <cell r="AV143">
            <v>134548</v>
          </cell>
          <cell r="AW143">
            <v>153142.5336</v>
          </cell>
          <cell r="AX143">
            <v>160952.80281359999</v>
          </cell>
          <cell r="AY143">
            <v>430418</v>
          </cell>
          <cell r="AZ143">
            <v>141392</v>
          </cell>
          <cell r="BA143">
            <v>160932.3744</v>
          </cell>
          <cell r="BB143">
            <v>169139.9254944</v>
          </cell>
          <cell r="BC143">
            <v>437950</v>
          </cell>
          <cell r="BD143">
            <v>143866</v>
          </cell>
          <cell r="BE143">
            <v>163748.2812</v>
          </cell>
          <cell r="BF143">
            <v>172099.44354119999</v>
          </cell>
          <cell r="BG143">
            <v>527674</v>
          </cell>
          <cell r="BH143">
            <v>173340</v>
          </cell>
          <cell r="BI143">
            <v>197295.58799999999</v>
          </cell>
          <cell r="BJ143">
            <v>207357.662988</v>
          </cell>
          <cell r="BK143">
            <v>563182</v>
          </cell>
          <cell r="BL143">
            <v>185005</v>
          </cell>
          <cell r="BM143">
            <v>210572.69099999999</v>
          </cell>
          <cell r="BN143">
            <v>221311.89824099999</v>
          </cell>
          <cell r="BO143">
            <v>565767</v>
          </cell>
          <cell r="BP143">
            <v>185854</v>
          </cell>
          <cell r="BQ143">
            <v>211539.02280000001</v>
          </cell>
          <cell r="BR143">
            <v>222327.51296280001</v>
          </cell>
          <cell r="BS143">
            <v>662547</v>
          </cell>
          <cell r="BT143">
            <v>217646</v>
          </cell>
          <cell r="BU143">
            <v>247724.67720000001</v>
          </cell>
          <cell r="BV143">
            <v>260358.63573720001</v>
          </cell>
          <cell r="BW143">
            <v>453793</v>
          </cell>
          <cell r="BX143">
            <v>149071</v>
          </cell>
          <cell r="BY143">
            <v>169672.6122</v>
          </cell>
          <cell r="BZ143">
            <v>178325.91542219999</v>
          </cell>
          <cell r="CA143">
            <v>683891</v>
          </cell>
          <cell r="CB143">
            <v>224658</v>
          </cell>
          <cell r="CC143">
            <v>255705.73559999999</v>
          </cell>
          <cell r="CD143">
            <v>268746.72811560001</v>
          </cell>
          <cell r="CE143">
            <v>457325</v>
          </cell>
          <cell r="CF143">
            <v>150231</v>
          </cell>
          <cell r="CG143">
            <v>170992.92420000001</v>
          </cell>
          <cell r="CH143">
            <v>179713.56333420001</v>
          </cell>
          <cell r="CI143">
            <v>439038</v>
          </cell>
          <cell r="CJ143">
            <v>144223</v>
          </cell>
          <cell r="CK143">
            <v>164154.61859999999</v>
          </cell>
          <cell r="CL143">
            <v>172526.50414859998</v>
          </cell>
          <cell r="CM143">
            <v>693936</v>
          </cell>
          <cell r="CN143">
            <v>227957</v>
          </cell>
        </row>
        <row r="144">
          <cell r="B144" t="str">
            <v>GUARDA POLVOS PUNTA EJE LADO RUEDA</v>
          </cell>
          <cell r="C144">
            <v>323457</v>
          </cell>
          <cell r="D144">
            <v>106255</v>
          </cell>
          <cell r="E144">
            <v>120939.44099999999</v>
          </cell>
          <cell r="F144">
            <v>127107.352491</v>
          </cell>
          <cell r="G144">
            <v>336580</v>
          </cell>
          <cell r="H144">
            <v>110566</v>
          </cell>
          <cell r="I144">
            <v>125846.2212</v>
          </cell>
          <cell r="J144">
            <v>132264.37848119999</v>
          </cell>
          <cell r="K144">
            <v>368288</v>
          </cell>
          <cell r="L144">
            <v>120982</v>
          </cell>
          <cell r="M144">
            <v>137701.71239999999</v>
          </cell>
          <cell r="N144">
            <v>144724.4997324</v>
          </cell>
          <cell r="O144">
            <v>406962</v>
          </cell>
          <cell r="P144">
            <v>133687</v>
          </cell>
          <cell r="Q144">
            <v>152162.5434</v>
          </cell>
          <cell r="R144">
            <v>159922.8331134</v>
          </cell>
          <cell r="S144">
            <v>391807</v>
          </cell>
          <cell r="T144">
            <v>128708</v>
          </cell>
          <cell r="U144">
            <v>146495.44560000001</v>
          </cell>
          <cell r="V144">
            <v>153966.71332559999</v>
          </cell>
          <cell r="W144">
            <v>648470</v>
          </cell>
          <cell r="X144">
            <v>213022</v>
          </cell>
          <cell r="Y144">
            <v>242461.6404</v>
          </cell>
          <cell r="Z144">
            <v>254827.1840604</v>
          </cell>
          <cell r="AA144">
            <v>638494</v>
          </cell>
          <cell r="AB144">
            <v>209745</v>
          </cell>
          <cell r="AC144">
            <v>238731.75899999999</v>
          </cell>
          <cell r="AD144">
            <v>250907.07870899999</v>
          </cell>
          <cell r="AE144">
            <v>435628</v>
          </cell>
          <cell r="AF144">
            <v>143103</v>
          </cell>
          <cell r="AG144">
            <v>162879.8346</v>
          </cell>
          <cell r="AH144">
            <v>171186.70616460001</v>
          </cell>
          <cell r="AI144">
            <v>407496</v>
          </cell>
          <cell r="AJ144">
            <v>133862</v>
          </cell>
          <cell r="AK144">
            <v>152361.72839999999</v>
          </cell>
          <cell r="AL144">
            <v>160132.17654839999</v>
          </cell>
          <cell r="AM144">
            <v>332918</v>
          </cell>
          <cell r="AN144">
            <v>109363</v>
          </cell>
          <cell r="AO144">
            <v>124476.9666</v>
          </cell>
          <cell r="AP144">
            <v>130825.2918966</v>
          </cell>
          <cell r="AQ144">
            <v>392927</v>
          </cell>
          <cell r="AR144">
            <v>129076</v>
          </cell>
          <cell r="AS144">
            <v>146914.30319999999</v>
          </cell>
          <cell r="AT144">
            <v>154406.93266319999</v>
          </cell>
          <cell r="AU144">
            <v>406427</v>
          </cell>
          <cell r="AV144">
            <v>133511</v>
          </cell>
          <cell r="AW144">
            <v>151962.22020000001</v>
          </cell>
          <cell r="AX144">
            <v>159712.29343020002</v>
          </cell>
          <cell r="AY144">
            <v>443751</v>
          </cell>
          <cell r="AZ144">
            <v>145772</v>
          </cell>
          <cell r="BA144">
            <v>165917.69039999999</v>
          </cell>
          <cell r="BB144">
            <v>174379.49261039999</v>
          </cell>
          <cell r="BC144">
            <v>427062</v>
          </cell>
          <cell r="BD144">
            <v>140289</v>
          </cell>
          <cell r="BE144">
            <v>159676.93979999999</v>
          </cell>
          <cell r="BF144">
            <v>167820.46372979999</v>
          </cell>
          <cell r="BG144">
            <v>533762</v>
          </cell>
          <cell r="BH144">
            <v>175340</v>
          </cell>
          <cell r="BI144">
            <v>199571.98800000001</v>
          </cell>
          <cell r="BJ144">
            <v>209750.159388</v>
          </cell>
          <cell r="BK144">
            <v>555191</v>
          </cell>
          <cell r="BL144">
            <v>182380</v>
          </cell>
          <cell r="BM144">
            <v>207584.916</v>
          </cell>
          <cell r="BN144">
            <v>218171.74671599999</v>
          </cell>
          <cell r="BO144">
            <v>578381</v>
          </cell>
          <cell r="BP144">
            <v>189998</v>
          </cell>
          <cell r="BQ144">
            <v>216255.7236</v>
          </cell>
          <cell r="BR144">
            <v>227284.76550360001</v>
          </cell>
          <cell r="BS144">
            <v>677465</v>
          </cell>
          <cell r="BT144">
            <v>222547</v>
          </cell>
          <cell r="BU144">
            <v>253302.99539999999</v>
          </cell>
          <cell r="BV144">
            <v>266221.44816539995</v>
          </cell>
          <cell r="BW144">
            <v>450480</v>
          </cell>
          <cell r="BX144">
            <v>147982</v>
          </cell>
          <cell r="BY144">
            <v>168433.11239999998</v>
          </cell>
          <cell r="BZ144">
            <v>177023.20113239999</v>
          </cell>
          <cell r="CA144">
            <v>668011</v>
          </cell>
          <cell r="CB144">
            <v>219441</v>
          </cell>
          <cell r="CC144">
            <v>249767.74619999999</v>
          </cell>
          <cell r="CD144">
            <v>262505.90125619998</v>
          </cell>
          <cell r="CE144">
            <v>469942</v>
          </cell>
          <cell r="CF144">
            <v>154375</v>
          </cell>
          <cell r="CG144">
            <v>175709.625</v>
          </cell>
          <cell r="CH144">
            <v>184670.815875</v>
          </cell>
          <cell r="CI144">
            <v>435603</v>
          </cell>
          <cell r="CJ144">
            <v>143095</v>
          </cell>
          <cell r="CK144">
            <v>162870.72899999999</v>
          </cell>
          <cell r="CL144">
            <v>171177.13617899999</v>
          </cell>
          <cell r="CM144">
            <v>677227</v>
          </cell>
          <cell r="CN144">
            <v>222469</v>
          </cell>
        </row>
        <row r="145">
          <cell r="B145" t="str">
            <v>GUARDAPOLVO AMORTIGUADOR DELANTERO</v>
          </cell>
          <cell r="C145">
            <v>512340</v>
          </cell>
          <cell r="D145">
            <v>168303</v>
          </cell>
          <cell r="E145">
            <v>191562.47459999999</v>
          </cell>
          <cell r="F145">
            <v>201332.16080459999</v>
          </cell>
          <cell r="G145">
            <v>505848</v>
          </cell>
          <cell r="H145">
            <v>166171</v>
          </cell>
          <cell r="I145">
            <v>189135.8322</v>
          </cell>
          <cell r="J145">
            <v>198781.75964219999</v>
          </cell>
          <cell r="K145">
            <v>556713</v>
          </cell>
          <cell r="L145">
            <v>182880</v>
          </cell>
          <cell r="M145">
            <v>208154.016</v>
          </cell>
          <cell r="N145">
            <v>218769.87081600001</v>
          </cell>
          <cell r="O145">
            <v>634294</v>
          </cell>
          <cell r="P145">
            <v>208365</v>
          </cell>
          <cell r="Q145">
            <v>237161.04300000001</v>
          </cell>
          <cell r="R145">
            <v>249256.25619300001</v>
          </cell>
          <cell r="S145">
            <v>622123</v>
          </cell>
          <cell r="T145">
            <v>204367</v>
          </cell>
          <cell r="U145">
            <v>232610.51939999999</v>
          </cell>
          <cell r="V145">
            <v>244473.65588939999</v>
          </cell>
          <cell r="W145">
            <v>632641</v>
          </cell>
          <cell r="X145">
            <v>207822</v>
          </cell>
          <cell r="Y145">
            <v>236543.00039999999</v>
          </cell>
          <cell r="Z145">
            <v>248606.6934204</v>
          </cell>
          <cell r="AA145">
            <v>607211</v>
          </cell>
          <cell r="AB145">
            <v>199468</v>
          </cell>
          <cell r="AC145">
            <v>227034.47759999998</v>
          </cell>
          <cell r="AD145">
            <v>238613.23595759997</v>
          </cell>
          <cell r="AE145">
            <v>612135</v>
          </cell>
          <cell r="AF145">
            <v>201086</v>
          </cell>
          <cell r="AG145">
            <v>228876.0852</v>
          </cell>
          <cell r="AH145">
            <v>240548.7655452</v>
          </cell>
          <cell r="AI145">
            <v>623505</v>
          </cell>
          <cell r="AJ145">
            <v>204821</v>
          </cell>
          <cell r="AK145">
            <v>233127.2622</v>
          </cell>
          <cell r="AL145">
            <v>245016.7525722</v>
          </cell>
          <cell r="AM145">
            <v>554176</v>
          </cell>
          <cell r="AN145">
            <v>182046</v>
          </cell>
          <cell r="AO145">
            <v>207204.75719999999</v>
          </cell>
          <cell r="AP145">
            <v>217772.19981719999</v>
          </cell>
          <cell r="AQ145">
            <v>644376</v>
          </cell>
          <cell r="AR145">
            <v>211677</v>
          </cell>
          <cell r="AS145">
            <v>240930.76139999999</v>
          </cell>
          <cell r="AT145">
            <v>253218.2302314</v>
          </cell>
          <cell r="AU145">
            <v>629472</v>
          </cell>
          <cell r="AV145">
            <v>206781</v>
          </cell>
          <cell r="AW145">
            <v>235358.1342</v>
          </cell>
          <cell r="AX145">
            <v>247361.39904419999</v>
          </cell>
          <cell r="AY145">
            <v>603336</v>
          </cell>
          <cell r="AZ145">
            <v>198195</v>
          </cell>
          <cell r="BA145">
            <v>225585.549</v>
          </cell>
          <cell r="BB145">
            <v>237090.411999</v>
          </cell>
          <cell r="BC145">
            <v>654222</v>
          </cell>
          <cell r="BD145">
            <v>214911</v>
          </cell>
          <cell r="BE145">
            <v>244611.70019999999</v>
          </cell>
          <cell r="BF145">
            <v>257086.89691019998</v>
          </cell>
          <cell r="BG145">
            <v>586629</v>
          </cell>
          <cell r="BH145">
            <v>192707</v>
          </cell>
          <cell r="BI145">
            <v>219339.10740000001</v>
          </cell>
          <cell r="BJ145">
            <v>230525.4018774</v>
          </cell>
          <cell r="BK145">
            <v>649543</v>
          </cell>
          <cell r="BL145">
            <v>213374</v>
          </cell>
          <cell r="BM145">
            <v>242862.2868</v>
          </cell>
          <cell r="BN145">
            <v>255248.2634268</v>
          </cell>
          <cell r="BO145">
            <v>644372</v>
          </cell>
          <cell r="BP145">
            <v>211676</v>
          </cell>
          <cell r="BQ145">
            <v>240929.6232</v>
          </cell>
          <cell r="BR145">
            <v>253217.0339832</v>
          </cell>
          <cell r="BS145">
            <v>746194</v>
          </cell>
          <cell r="BT145">
            <v>245124</v>
          </cell>
          <cell r="BU145">
            <v>279000.13679999998</v>
          </cell>
          <cell r="BV145">
            <v>293229.14377679996</v>
          </cell>
          <cell r="BW145">
            <v>642286</v>
          </cell>
          <cell r="BX145">
            <v>210990</v>
          </cell>
          <cell r="BY145">
            <v>240148.818</v>
          </cell>
          <cell r="BZ145">
            <v>252396.407718</v>
          </cell>
          <cell r="CA145">
            <v>704691</v>
          </cell>
          <cell r="CB145">
            <v>231490</v>
          </cell>
          <cell r="CC145">
            <v>263481.91800000001</v>
          </cell>
          <cell r="CD145">
            <v>276919.495818</v>
          </cell>
          <cell r="CE145">
            <v>658859</v>
          </cell>
          <cell r="CF145">
            <v>216435</v>
          </cell>
          <cell r="CG145">
            <v>246346.31700000001</v>
          </cell>
          <cell r="CH145">
            <v>258909.97916700001</v>
          </cell>
          <cell r="CI145">
            <v>723957</v>
          </cell>
          <cell r="CJ145">
            <v>237819</v>
          </cell>
          <cell r="CK145">
            <v>270685.5858</v>
          </cell>
          <cell r="CL145">
            <v>284490.55067580001</v>
          </cell>
          <cell r="CM145">
            <v>719436</v>
          </cell>
          <cell r="CN145">
            <v>236334</v>
          </cell>
        </row>
        <row r="146">
          <cell r="B146" t="str">
            <v>GUARDAPOLVO AMORTIGUADOR TRASERO</v>
          </cell>
          <cell r="C146">
            <v>548066</v>
          </cell>
          <cell r="D146">
            <v>180039</v>
          </cell>
          <cell r="E146">
            <v>204920.3898</v>
          </cell>
          <cell r="F146">
            <v>215371.32967979999</v>
          </cell>
          <cell r="G146">
            <v>542523</v>
          </cell>
          <cell r="H146">
            <v>178218</v>
          </cell>
          <cell r="I146">
            <v>202847.72759999998</v>
          </cell>
          <cell r="J146">
            <v>213192.96170759998</v>
          </cell>
          <cell r="K146">
            <v>567846</v>
          </cell>
          <cell r="L146">
            <v>186537</v>
          </cell>
          <cell r="M146">
            <v>212316.41339999999</v>
          </cell>
          <cell r="N146">
            <v>223144.5504834</v>
          </cell>
          <cell r="O146">
            <v>667405</v>
          </cell>
          <cell r="P146">
            <v>219242</v>
          </cell>
          <cell r="Q146">
            <v>249541.2444</v>
          </cell>
          <cell r="R146">
            <v>262267.84786440001</v>
          </cell>
          <cell r="S146">
            <v>578073</v>
          </cell>
          <cell r="T146">
            <v>189896</v>
          </cell>
          <cell r="U146">
            <v>216139.62719999999</v>
          </cell>
          <cell r="V146">
            <v>227162.74818719999</v>
          </cell>
          <cell r="W146">
            <v>625691</v>
          </cell>
          <cell r="X146">
            <v>205539</v>
          </cell>
          <cell r="Y146">
            <v>233944.48980000001</v>
          </cell>
          <cell r="Z146">
            <v>245875.6587798</v>
          </cell>
          <cell r="AA146">
            <v>664606</v>
          </cell>
          <cell r="AB146">
            <v>218323</v>
          </cell>
          <cell r="AC146">
            <v>248495.23859999998</v>
          </cell>
          <cell r="AD146">
            <v>261168.49576859997</v>
          </cell>
          <cell r="AE146">
            <v>627817</v>
          </cell>
          <cell r="AF146">
            <v>206237</v>
          </cell>
          <cell r="AG146">
            <v>234738.9534</v>
          </cell>
          <cell r="AH146">
            <v>246710.64002339999</v>
          </cell>
          <cell r="AI146">
            <v>651661</v>
          </cell>
          <cell r="AJ146">
            <v>214070</v>
          </cell>
          <cell r="AK146">
            <v>243654.47399999999</v>
          </cell>
          <cell r="AL146">
            <v>256080.852174</v>
          </cell>
          <cell r="AM146">
            <v>569827</v>
          </cell>
          <cell r="AN146">
            <v>187188</v>
          </cell>
          <cell r="AO146">
            <v>213057.38159999999</v>
          </cell>
          <cell r="AP146">
            <v>223923.30806159999</v>
          </cell>
          <cell r="AQ146">
            <v>574461</v>
          </cell>
          <cell r="AR146">
            <v>188710</v>
          </cell>
          <cell r="AS146">
            <v>214789.72200000001</v>
          </cell>
          <cell r="AT146">
            <v>225743.997822</v>
          </cell>
          <cell r="AU146">
            <v>651661</v>
          </cell>
          <cell r="AV146">
            <v>214070</v>
          </cell>
          <cell r="AW146">
            <v>243654.47399999999</v>
          </cell>
          <cell r="AX146">
            <v>256080.852174</v>
          </cell>
          <cell r="AY146">
            <v>559084</v>
          </cell>
          <cell r="AZ146">
            <v>183659</v>
          </cell>
          <cell r="BA146">
            <v>209040.67379999999</v>
          </cell>
          <cell r="BB146">
            <v>219701.74816379999</v>
          </cell>
          <cell r="BC146">
            <v>603455</v>
          </cell>
          <cell r="BD146">
            <v>198234</v>
          </cell>
          <cell r="BE146">
            <v>225629.9388</v>
          </cell>
          <cell r="BF146">
            <v>237137.06567879999</v>
          </cell>
          <cell r="BG146">
            <v>684913</v>
          </cell>
          <cell r="BH146">
            <v>224993</v>
          </cell>
          <cell r="BI146">
            <v>256087.03260000001</v>
          </cell>
          <cell r="BJ146">
            <v>269147.47126259998</v>
          </cell>
          <cell r="BK146">
            <v>720549</v>
          </cell>
          <cell r="BL146">
            <v>236700</v>
          </cell>
          <cell r="BM146">
            <v>269411.94</v>
          </cell>
          <cell r="BN146">
            <v>283151.94894000003</v>
          </cell>
          <cell r="BO146">
            <v>796952</v>
          </cell>
          <cell r="BP146">
            <v>261798</v>
          </cell>
          <cell r="BQ146">
            <v>297978.48359999998</v>
          </cell>
          <cell r="BR146">
            <v>313175.38626359997</v>
          </cell>
          <cell r="BS146">
            <v>750719</v>
          </cell>
          <cell r="BT146">
            <v>246611</v>
          </cell>
          <cell r="BU146">
            <v>280692.64020000002</v>
          </cell>
          <cell r="BV146">
            <v>295007.96485020005</v>
          </cell>
          <cell r="BW146">
            <v>580886</v>
          </cell>
          <cell r="BX146">
            <v>190821</v>
          </cell>
          <cell r="BY146">
            <v>217192.46220000001</v>
          </cell>
          <cell r="BZ146">
            <v>228269.2777722</v>
          </cell>
          <cell r="CA146">
            <v>764726</v>
          </cell>
          <cell r="CB146">
            <v>251212</v>
          </cell>
          <cell r="CC146">
            <v>285929.49839999998</v>
          </cell>
          <cell r="CD146">
            <v>300511.90281840001</v>
          </cell>
          <cell r="CE146">
            <v>634023</v>
          </cell>
          <cell r="CF146">
            <v>208276</v>
          </cell>
          <cell r="CG146">
            <v>237059.7432</v>
          </cell>
          <cell r="CH146">
            <v>249149.79010320001</v>
          </cell>
          <cell r="CI146">
            <v>642582</v>
          </cell>
          <cell r="CJ146">
            <v>211088</v>
          </cell>
          <cell r="CK146">
            <v>240260.3616</v>
          </cell>
          <cell r="CL146">
            <v>252513.64004160001</v>
          </cell>
          <cell r="CM146">
            <v>816862</v>
          </cell>
          <cell r="CN146">
            <v>268339</v>
          </cell>
        </row>
        <row r="147">
          <cell r="B147" t="str">
            <v>GUARDAPOLVO MORDAZA</v>
          </cell>
          <cell r="C147">
            <v>1531191</v>
          </cell>
          <cell r="D147">
            <v>502996</v>
          </cell>
          <cell r="E147">
            <v>572510.04720000003</v>
          </cell>
          <cell r="F147">
            <v>601708.05960719998</v>
          </cell>
          <cell r="G147">
            <v>1475362</v>
          </cell>
          <cell r="H147">
            <v>484656</v>
          </cell>
          <cell r="I147">
            <v>551635.45920000004</v>
          </cell>
          <cell r="J147">
            <v>579768.86761920003</v>
          </cell>
          <cell r="K147">
            <v>1322291</v>
          </cell>
          <cell r="L147">
            <v>434372</v>
          </cell>
          <cell r="M147">
            <v>494402.21039999998</v>
          </cell>
          <cell r="N147">
            <v>519616.7231304</v>
          </cell>
          <cell r="O147">
            <v>1486735</v>
          </cell>
          <cell r="P147">
            <v>488392</v>
          </cell>
          <cell r="Q147">
            <v>555887.77439999999</v>
          </cell>
          <cell r="R147">
            <v>584238.05089439999</v>
          </cell>
          <cell r="S147">
            <v>1487585</v>
          </cell>
          <cell r="T147">
            <v>488671</v>
          </cell>
          <cell r="U147">
            <v>556205.33219999995</v>
          </cell>
          <cell r="V147">
            <v>584571.80414219992</v>
          </cell>
          <cell r="W147">
            <v>1739416</v>
          </cell>
          <cell r="X147">
            <v>571398</v>
          </cell>
          <cell r="Y147">
            <v>650365.20360000001</v>
          </cell>
          <cell r="Z147">
            <v>683533.82898360002</v>
          </cell>
          <cell r="AA147">
            <v>1728617</v>
          </cell>
          <cell r="AB147">
            <v>567850</v>
          </cell>
          <cell r="AC147">
            <v>646326.87</v>
          </cell>
          <cell r="AD147">
            <v>679289.54036999994</v>
          </cell>
          <cell r="AE147">
            <v>1442089</v>
          </cell>
          <cell r="AF147">
            <v>473726</v>
          </cell>
          <cell r="AG147">
            <v>539194.93319999997</v>
          </cell>
          <cell r="AH147">
            <v>566693.87479319994</v>
          </cell>
          <cell r="AI147">
            <v>1490183</v>
          </cell>
          <cell r="AJ147">
            <v>489525</v>
          </cell>
          <cell r="AK147">
            <v>557177.35499999998</v>
          </cell>
          <cell r="AL147">
            <v>585593.40010500001</v>
          </cell>
          <cell r="AM147">
            <v>1432808</v>
          </cell>
          <cell r="AN147">
            <v>470677</v>
          </cell>
          <cell r="AO147">
            <v>535724.56140000001</v>
          </cell>
          <cell r="AP147">
            <v>563046.51403139997</v>
          </cell>
          <cell r="AQ147">
            <v>1486272</v>
          </cell>
          <cell r="AR147">
            <v>488240</v>
          </cell>
          <cell r="AS147">
            <v>555714.76800000004</v>
          </cell>
          <cell r="AT147">
            <v>584056.22116800002</v>
          </cell>
          <cell r="AU147">
            <v>1683263</v>
          </cell>
          <cell r="AV147">
            <v>552951</v>
          </cell>
          <cell r="AW147">
            <v>629368.82819999999</v>
          </cell>
          <cell r="AX147">
            <v>661466.6384382</v>
          </cell>
          <cell r="AY147">
            <v>1431375</v>
          </cell>
          <cell r="AZ147">
            <v>470206</v>
          </cell>
          <cell r="BA147">
            <v>535188.46919999993</v>
          </cell>
          <cell r="BB147">
            <v>562483.08112919994</v>
          </cell>
          <cell r="BC147">
            <v>1578200</v>
          </cell>
          <cell r="BD147">
            <v>518438</v>
          </cell>
          <cell r="BE147">
            <v>590086.13159999996</v>
          </cell>
          <cell r="BF147">
            <v>620180.52431160002</v>
          </cell>
          <cell r="BG147">
            <v>1676611</v>
          </cell>
          <cell r="BH147">
            <v>550766</v>
          </cell>
          <cell r="BI147">
            <v>626881.86120000004</v>
          </cell>
          <cell r="BJ147">
            <v>658852.8361212</v>
          </cell>
          <cell r="BK147">
            <v>1826324</v>
          </cell>
          <cell r="BL147">
            <v>599947</v>
          </cell>
          <cell r="BM147">
            <v>682859.67539999995</v>
          </cell>
          <cell r="BN147">
            <v>717685.51884539996</v>
          </cell>
          <cell r="BO147">
            <v>2056334</v>
          </cell>
          <cell r="BP147">
            <v>675505</v>
          </cell>
          <cell r="BQ147">
            <v>768859.79099999997</v>
          </cell>
          <cell r="BR147">
            <v>808071.64034099993</v>
          </cell>
          <cell r="BS147">
            <v>2087299</v>
          </cell>
          <cell r="BT147">
            <v>685677</v>
          </cell>
          <cell r="BU147">
            <v>780437.56140000001</v>
          </cell>
          <cell r="BV147">
            <v>820239.87703139998</v>
          </cell>
          <cell r="BW147">
            <v>1501441</v>
          </cell>
          <cell r="BX147">
            <v>493223</v>
          </cell>
          <cell r="BY147">
            <v>561386.41859999998</v>
          </cell>
          <cell r="BZ147">
            <v>590017.12594860001</v>
          </cell>
          <cell r="CA147">
            <v>2152091</v>
          </cell>
          <cell r="CB147">
            <v>706961</v>
          </cell>
          <cell r="CC147">
            <v>804663.01020000002</v>
          </cell>
          <cell r="CD147">
            <v>845700.82372019999</v>
          </cell>
          <cell r="CE147">
            <v>1582769</v>
          </cell>
          <cell r="CF147">
            <v>519939</v>
          </cell>
          <cell r="CG147">
            <v>591794.56979999994</v>
          </cell>
          <cell r="CH147">
            <v>621976.09285979997</v>
          </cell>
          <cell r="CI147">
            <v>1594373</v>
          </cell>
          <cell r="CJ147">
            <v>523751</v>
          </cell>
          <cell r="CK147">
            <v>596133.38820000004</v>
          </cell>
          <cell r="CL147">
            <v>626536.19099820009</v>
          </cell>
          <cell r="CM147">
            <v>2032475</v>
          </cell>
          <cell r="CN147">
            <v>667668</v>
          </cell>
        </row>
        <row r="148">
          <cell r="B148" t="str">
            <v>INSTALACIÓN DE ALTA</v>
          </cell>
          <cell r="C148">
            <v>476633</v>
          </cell>
          <cell r="D148">
            <v>156573</v>
          </cell>
          <cell r="E148">
            <v>178211.38860000001</v>
          </cell>
          <cell r="F148">
            <v>187300.16941860001</v>
          </cell>
          <cell r="G148">
            <v>364206</v>
          </cell>
          <cell r="H148">
            <v>119641</v>
          </cell>
          <cell r="I148">
            <v>136175.38620000001</v>
          </cell>
          <cell r="J148">
            <v>143120.3308962</v>
          </cell>
          <cell r="K148">
            <v>484876</v>
          </cell>
          <cell r="L148">
            <v>159281</v>
          </cell>
          <cell r="M148">
            <v>181293.6342</v>
          </cell>
          <cell r="N148">
            <v>190539.60954420001</v>
          </cell>
          <cell r="O148">
            <v>538893</v>
          </cell>
          <cell r="P148">
            <v>177026</v>
          </cell>
          <cell r="Q148">
            <v>201490.9932</v>
          </cell>
          <cell r="R148">
            <v>211767.0338532</v>
          </cell>
          <cell r="S148">
            <v>535484</v>
          </cell>
          <cell r="T148">
            <v>175906</v>
          </cell>
          <cell r="U148">
            <v>200216.20919999998</v>
          </cell>
          <cell r="V148">
            <v>210427.23586919997</v>
          </cell>
          <cell r="W148">
            <v>535921</v>
          </cell>
          <cell r="X148">
            <v>176050</v>
          </cell>
          <cell r="Y148">
            <v>200380.11</v>
          </cell>
          <cell r="Z148">
            <v>210599.49560999998</v>
          </cell>
          <cell r="AA148">
            <v>539264</v>
          </cell>
          <cell r="AB148">
            <v>177148</v>
          </cell>
          <cell r="AC148">
            <v>201629.8536</v>
          </cell>
          <cell r="AD148">
            <v>211912.97613359999</v>
          </cell>
          <cell r="AE148">
            <v>539326</v>
          </cell>
          <cell r="AF148">
            <v>177168</v>
          </cell>
          <cell r="AG148">
            <v>201652.6176</v>
          </cell>
          <cell r="AH148">
            <v>211936.9010976</v>
          </cell>
          <cell r="AI148">
            <v>536371</v>
          </cell>
          <cell r="AJ148">
            <v>176197</v>
          </cell>
          <cell r="AK148">
            <v>200547.42540000001</v>
          </cell>
          <cell r="AL148">
            <v>210775.34409540001</v>
          </cell>
          <cell r="AM148">
            <v>496287</v>
          </cell>
          <cell r="AN148">
            <v>163030</v>
          </cell>
          <cell r="AO148">
            <v>185560.74599999998</v>
          </cell>
          <cell r="AP148">
            <v>195024.34404599998</v>
          </cell>
          <cell r="AQ148">
            <v>408849</v>
          </cell>
          <cell r="AR148">
            <v>134306</v>
          </cell>
          <cell r="AS148">
            <v>152867.08919999999</v>
          </cell>
          <cell r="AT148">
            <v>160663.3107492</v>
          </cell>
          <cell r="AU148">
            <v>599548</v>
          </cell>
          <cell r="AV148">
            <v>196951</v>
          </cell>
          <cell r="AW148">
            <v>224169.62820000001</v>
          </cell>
          <cell r="AX148">
            <v>235602.27923820002</v>
          </cell>
          <cell r="AY148">
            <v>542930</v>
          </cell>
          <cell r="AZ148">
            <v>178352</v>
          </cell>
          <cell r="BA148">
            <v>203000.2464</v>
          </cell>
          <cell r="BB148">
            <v>213353.2589664</v>
          </cell>
          <cell r="BC148">
            <v>619706</v>
          </cell>
          <cell r="BD148">
            <v>203573</v>
          </cell>
          <cell r="BE148">
            <v>231706.7886</v>
          </cell>
          <cell r="BF148">
            <v>243523.83481860001</v>
          </cell>
          <cell r="BG148">
            <v>536027</v>
          </cell>
          <cell r="BH148">
            <v>176084</v>
          </cell>
          <cell r="BI148">
            <v>200418.8088</v>
          </cell>
          <cell r="BJ148">
            <v>210640.1680488</v>
          </cell>
          <cell r="BK148">
            <v>590242</v>
          </cell>
          <cell r="BL148">
            <v>193894</v>
          </cell>
          <cell r="BM148">
            <v>220690.1508</v>
          </cell>
          <cell r="BN148">
            <v>231945.34849080001</v>
          </cell>
          <cell r="BO148">
            <v>616827</v>
          </cell>
          <cell r="BP148">
            <v>202627</v>
          </cell>
          <cell r="BQ148">
            <v>230630.0514</v>
          </cell>
          <cell r="BR148">
            <v>242392.1840214</v>
          </cell>
          <cell r="BS148">
            <v>643216</v>
          </cell>
          <cell r="BT148">
            <v>211296</v>
          </cell>
          <cell r="BU148">
            <v>240497.1072</v>
          </cell>
          <cell r="BV148">
            <v>252762.45966719999</v>
          </cell>
          <cell r="BW148">
            <v>543963</v>
          </cell>
          <cell r="BX148">
            <v>178691</v>
          </cell>
          <cell r="BY148">
            <v>203386.0962</v>
          </cell>
          <cell r="BZ148">
            <v>213758.7871062</v>
          </cell>
          <cell r="CA148">
            <v>663278</v>
          </cell>
          <cell r="CB148">
            <v>217886</v>
          </cell>
          <cell r="CC148">
            <v>247997.84519999998</v>
          </cell>
          <cell r="CD148">
            <v>260645.73530519998</v>
          </cell>
          <cell r="CE148">
            <v>575171</v>
          </cell>
          <cell r="CF148">
            <v>188943</v>
          </cell>
          <cell r="CG148">
            <v>215054.92259999999</v>
          </cell>
          <cell r="CH148">
            <v>226022.72365259999</v>
          </cell>
          <cell r="CI148">
            <v>640659</v>
          </cell>
          <cell r="CJ148">
            <v>210456</v>
          </cell>
          <cell r="CK148">
            <v>239541.01920000001</v>
          </cell>
          <cell r="CL148">
            <v>251757.6111792</v>
          </cell>
          <cell r="CM148">
            <v>638467</v>
          </cell>
          <cell r="CN148">
            <v>209736</v>
          </cell>
        </row>
        <row r="149">
          <cell r="B149" t="str">
            <v>INTERCOOLER (MOTOR DIESEL)</v>
          </cell>
          <cell r="C149" t="str">
            <v>N/A</v>
          </cell>
          <cell r="D149" t="str">
            <v>N/A</v>
          </cell>
          <cell r="E149" t="e">
            <v>#VALUE!</v>
          </cell>
          <cell r="F149" t="e">
            <v>#VALUE!</v>
          </cell>
          <cell r="G149" t="str">
            <v>N/A</v>
          </cell>
          <cell r="H149" t="str">
            <v>N/A</v>
          </cell>
          <cell r="I149" t="e">
            <v>#VALUE!</v>
          </cell>
          <cell r="J149" t="e">
            <v>#VALUE!</v>
          </cell>
          <cell r="K149" t="str">
            <v>N/A</v>
          </cell>
          <cell r="L149" t="str">
            <v>N/A</v>
          </cell>
          <cell r="M149" t="e">
            <v>#VALUE!</v>
          </cell>
          <cell r="N149" t="e">
            <v>#VALUE!</v>
          </cell>
          <cell r="O149" t="str">
            <v>N/A</v>
          </cell>
          <cell r="P149" t="str">
            <v>N/A</v>
          </cell>
          <cell r="Q149" t="e">
            <v>#VALUE!</v>
          </cell>
          <cell r="R149" t="e">
            <v>#VALUE!</v>
          </cell>
          <cell r="S149" t="str">
            <v>N/A</v>
          </cell>
          <cell r="T149" t="str">
            <v>N/A</v>
          </cell>
          <cell r="U149" t="e">
            <v>#VALUE!</v>
          </cell>
          <cell r="V149" t="e">
            <v>#VALUE!</v>
          </cell>
          <cell r="W149">
            <v>1411835</v>
          </cell>
          <cell r="X149">
            <v>463787</v>
          </cell>
          <cell r="Y149">
            <v>527882.36340000003</v>
          </cell>
          <cell r="Z149">
            <v>554804.36393340002</v>
          </cell>
          <cell r="AA149">
            <v>1475115</v>
          </cell>
          <cell r="AB149">
            <v>484575</v>
          </cell>
          <cell r="AC149">
            <v>551543.26500000001</v>
          </cell>
          <cell r="AD149">
            <v>579671.97151499998</v>
          </cell>
          <cell r="AE149" t="str">
            <v>N/A</v>
          </cell>
          <cell r="AF149" t="str">
            <v>N/A</v>
          </cell>
          <cell r="AG149" t="e">
            <v>#VALUE!</v>
          </cell>
          <cell r="AH149" t="e">
            <v>#VALUE!</v>
          </cell>
          <cell r="AI149" t="str">
            <v>N/A</v>
          </cell>
          <cell r="AJ149" t="str">
            <v>N/A</v>
          </cell>
          <cell r="AK149" t="e">
            <v>#VALUE!</v>
          </cell>
          <cell r="AL149" t="e">
            <v>#VALUE!</v>
          </cell>
          <cell r="AM149" t="str">
            <v>N/A</v>
          </cell>
          <cell r="AN149" t="str">
            <v>N/A</v>
          </cell>
          <cell r="AO149" t="e">
            <v>#VALUE!</v>
          </cell>
          <cell r="AP149" t="e">
            <v>#VALUE!</v>
          </cell>
          <cell r="AQ149" t="str">
            <v>N/A</v>
          </cell>
          <cell r="AR149" t="str">
            <v>N/A</v>
          </cell>
          <cell r="AS149" t="e">
            <v>#VALUE!</v>
          </cell>
          <cell r="AT149" t="e">
            <v>#VALUE!</v>
          </cell>
          <cell r="AU149" t="str">
            <v>N/A</v>
          </cell>
          <cell r="AV149" t="str">
            <v>N/A</v>
          </cell>
          <cell r="AW149" t="e">
            <v>#VALUE!</v>
          </cell>
          <cell r="AX149" t="e">
            <v>#VALUE!</v>
          </cell>
          <cell r="AY149">
            <v>1332895</v>
          </cell>
          <cell r="AZ149">
            <v>437856</v>
          </cell>
          <cell r="BA149">
            <v>498367.69919999997</v>
          </cell>
          <cell r="BB149">
            <v>523784.45185919997</v>
          </cell>
          <cell r="BC149">
            <v>1455494</v>
          </cell>
          <cell r="BD149">
            <v>478129</v>
          </cell>
          <cell r="BE149">
            <v>544206.42779999995</v>
          </cell>
          <cell r="BF149">
            <v>571960.95561779989</v>
          </cell>
          <cell r="BG149">
            <v>1413604</v>
          </cell>
          <cell r="BH149">
            <v>464368</v>
          </cell>
          <cell r="BI149">
            <v>528543.65760000004</v>
          </cell>
          <cell r="BJ149">
            <v>555499.38413760008</v>
          </cell>
          <cell r="BK149">
            <v>1517997</v>
          </cell>
          <cell r="BL149">
            <v>498662</v>
          </cell>
          <cell r="BM149">
            <v>567577.08840000001</v>
          </cell>
          <cell r="BN149">
            <v>596523.51990840002</v>
          </cell>
          <cell r="BO149">
            <v>1578397</v>
          </cell>
          <cell r="BP149">
            <v>518503</v>
          </cell>
          <cell r="BQ149">
            <v>590160.11459999997</v>
          </cell>
          <cell r="BR149">
            <v>620258.28044459992</v>
          </cell>
          <cell r="BS149">
            <v>1804154</v>
          </cell>
          <cell r="BT149">
            <v>592664</v>
          </cell>
          <cell r="BU149">
            <v>674570.16480000003</v>
          </cell>
          <cell r="BV149">
            <v>708973.24320480006</v>
          </cell>
          <cell r="BW149" t="str">
            <v>N/A</v>
          </cell>
          <cell r="BX149" t="str">
            <v>N/A</v>
          </cell>
          <cell r="BY149" t="e">
            <v>#VALUE!</v>
          </cell>
          <cell r="BZ149" t="e">
            <v>#VALUE!</v>
          </cell>
          <cell r="CA149">
            <v>1678982</v>
          </cell>
          <cell r="CB149">
            <v>551545</v>
          </cell>
          <cell r="CC149">
            <v>627768.51899999997</v>
          </cell>
          <cell r="CD149">
            <v>659784.71346899995</v>
          </cell>
          <cell r="CE149">
            <v>1419943</v>
          </cell>
          <cell r="CF149">
            <v>466451</v>
          </cell>
          <cell r="CG149">
            <v>530914.52819999994</v>
          </cell>
          <cell r="CH149">
            <v>557991.16913819988</v>
          </cell>
          <cell r="CI149">
            <v>1415302</v>
          </cell>
          <cell r="CJ149">
            <v>464926</v>
          </cell>
          <cell r="CK149">
            <v>529178.77319999994</v>
          </cell>
          <cell r="CL149">
            <v>556166.89063319995</v>
          </cell>
          <cell r="CM149">
            <v>1615975</v>
          </cell>
          <cell r="CN149">
            <v>530847</v>
          </cell>
        </row>
        <row r="150">
          <cell r="B150" t="str">
            <v>INYECTOR COMBUSTIBLE</v>
          </cell>
          <cell r="C150">
            <v>1655110</v>
          </cell>
          <cell r="D150">
            <v>543703</v>
          </cell>
          <cell r="E150">
            <v>618842.75459999999</v>
          </cell>
          <cell r="F150">
            <v>650403.73508459993</v>
          </cell>
          <cell r="G150">
            <v>1821852</v>
          </cell>
          <cell r="H150">
            <v>598478</v>
          </cell>
          <cell r="I150">
            <v>681187.65960000001</v>
          </cell>
          <cell r="J150">
            <v>715928.23023960006</v>
          </cell>
          <cell r="K150">
            <v>1827713</v>
          </cell>
          <cell r="L150">
            <v>600403</v>
          </cell>
          <cell r="M150">
            <v>683378.69460000005</v>
          </cell>
          <cell r="N150">
            <v>718231.0080246001</v>
          </cell>
          <cell r="O150">
            <v>2059378</v>
          </cell>
          <cell r="P150">
            <v>676505</v>
          </cell>
          <cell r="Q150">
            <v>769997.99100000004</v>
          </cell>
          <cell r="R150">
            <v>809267.88854100008</v>
          </cell>
          <cell r="S150">
            <v>1787779</v>
          </cell>
          <cell r="T150">
            <v>587285</v>
          </cell>
          <cell r="U150">
            <v>668447.78700000001</v>
          </cell>
          <cell r="V150">
            <v>702538.62413699995</v>
          </cell>
          <cell r="W150">
            <v>3775928</v>
          </cell>
          <cell r="X150">
            <v>1240392</v>
          </cell>
          <cell r="Y150">
            <v>1411814.1743999999</v>
          </cell>
          <cell r="Z150">
            <v>1483816.6972943998</v>
          </cell>
          <cell r="AA150">
            <v>4021174</v>
          </cell>
          <cell r="AB150">
            <v>1320955</v>
          </cell>
          <cell r="AC150">
            <v>1503510.9809999999</v>
          </cell>
          <cell r="AD150">
            <v>1580190.041031</v>
          </cell>
          <cell r="AE150">
            <v>2201528</v>
          </cell>
          <cell r="AF150">
            <v>723201</v>
          </cell>
          <cell r="AG150">
            <v>823147.37820000004</v>
          </cell>
          <cell r="AH150">
            <v>865127.89448820008</v>
          </cell>
          <cell r="AI150">
            <v>2059378</v>
          </cell>
          <cell r="AJ150">
            <v>676505</v>
          </cell>
          <cell r="AK150">
            <v>769997.99100000004</v>
          </cell>
          <cell r="AL150">
            <v>809267.88854100008</v>
          </cell>
          <cell r="AM150">
            <v>1705967</v>
          </cell>
          <cell r="AN150">
            <v>560410</v>
          </cell>
          <cell r="AO150">
            <v>637858.66200000001</v>
          </cell>
          <cell r="AP150">
            <v>670389.45376199996</v>
          </cell>
          <cell r="AQ150">
            <v>1827404</v>
          </cell>
          <cell r="AR150">
            <v>600302</v>
          </cell>
          <cell r="AS150">
            <v>683263.73640000005</v>
          </cell>
          <cell r="AT150">
            <v>718110.18695640005</v>
          </cell>
          <cell r="AU150">
            <v>2180206</v>
          </cell>
          <cell r="AV150">
            <v>716197</v>
          </cell>
          <cell r="AW150">
            <v>815175.42539999995</v>
          </cell>
          <cell r="AX150">
            <v>856749.3720954</v>
          </cell>
          <cell r="AY150">
            <v>1982333</v>
          </cell>
          <cell r="AZ150">
            <v>651196</v>
          </cell>
          <cell r="BA150">
            <v>741191.28720000002</v>
          </cell>
          <cell r="BB150">
            <v>778992.04284720006</v>
          </cell>
          <cell r="BC150">
            <v>1851213</v>
          </cell>
          <cell r="BD150">
            <v>608123</v>
          </cell>
          <cell r="BE150">
            <v>692165.59860000003</v>
          </cell>
          <cell r="BF150">
            <v>727466.04412860004</v>
          </cell>
          <cell r="BG150">
            <v>2423615</v>
          </cell>
          <cell r="BH150">
            <v>796157</v>
          </cell>
          <cell r="BI150">
            <v>906185.89740000002</v>
          </cell>
          <cell r="BJ150">
            <v>952401.37816740002</v>
          </cell>
          <cell r="BK150">
            <v>2794102</v>
          </cell>
          <cell r="BL150">
            <v>917862</v>
          </cell>
          <cell r="BM150">
            <v>1044710.5284</v>
          </cell>
          <cell r="BN150">
            <v>1097990.7653484</v>
          </cell>
          <cell r="BO150">
            <v>2573971</v>
          </cell>
          <cell r="BP150">
            <v>845549</v>
          </cell>
          <cell r="BQ150">
            <v>962403.87179999996</v>
          </cell>
          <cell r="BR150">
            <v>1011486.4692617999</v>
          </cell>
          <cell r="BS150">
            <v>4218378</v>
          </cell>
          <cell r="BT150">
            <v>1385737</v>
          </cell>
          <cell r="BU150">
            <v>1577245.8533999999</v>
          </cell>
          <cell r="BV150">
            <v>1657685.3919233999</v>
          </cell>
          <cell r="BW150">
            <v>3327333</v>
          </cell>
          <cell r="BX150">
            <v>1093028</v>
          </cell>
          <cell r="BY150">
            <v>1244084.4696</v>
          </cell>
          <cell r="BZ150">
            <v>1307532.7775496</v>
          </cell>
          <cell r="CA150">
            <v>3521346</v>
          </cell>
          <cell r="CB150">
            <v>1156762</v>
          </cell>
          <cell r="CC150">
            <v>1316626.5083999999</v>
          </cell>
          <cell r="CD150">
            <v>1383774.4603283999</v>
          </cell>
          <cell r="CE150">
            <v>1966943</v>
          </cell>
          <cell r="CF150">
            <v>646140</v>
          </cell>
          <cell r="CG150">
            <v>735436.54799999995</v>
          </cell>
          <cell r="CH150">
            <v>772943.81194799999</v>
          </cell>
          <cell r="CI150">
            <v>1822377</v>
          </cell>
          <cell r="CJ150">
            <v>598650</v>
          </cell>
          <cell r="CK150">
            <v>681383.42999999993</v>
          </cell>
          <cell r="CL150">
            <v>716133.98492999992</v>
          </cell>
          <cell r="CM150">
            <v>3545468</v>
          </cell>
          <cell r="CN150">
            <v>1164686</v>
          </cell>
        </row>
        <row r="151">
          <cell r="B151" t="str">
            <v>KIT DE REPARTCIÓN</v>
          </cell>
          <cell r="C151">
            <v>1621501</v>
          </cell>
          <cell r="D151">
            <v>532663</v>
          </cell>
          <cell r="E151">
            <v>606277.02659999998</v>
          </cell>
          <cell r="F151">
            <v>637197.15495659993</v>
          </cell>
          <cell r="G151">
            <v>1773242</v>
          </cell>
          <cell r="H151">
            <v>582509</v>
          </cell>
          <cell r="I151">
            <v>663011.74380000005</v>
          </cell>
          <cell r="J151">
            <v>696825.34273380006</v>
          </cell>
          <cell r="K151">
            <v>1853947</v>
          </cell>
          <cell r="L151">
            <v>609021</v>
          </cell>
          <cell r="M151">
            <v>693187.70219999994</v>
          </cell>
          <cell r="N151">
            <v>728540.27501219988</v>
          </cell>
          <cell r="O151">
            <v>2174662</v>
          </cell>
          <cell r="P151">
            <v>714376</v>
          </cell>
          <cell r="Q151">
            <v>813102.76319999993</v>
          </cell>
          <cell r="R151">
            <v>854571.00412319996</v>
          </cell>
          <cell r="S151">
            <v>1877458</v>
          </cell>
          <cell r="T151">
            <v>616744</v>
          </cell>
          <cell r="U151">
            <v>701978.02080000006</v>
          </cell>
          <cell r="V151">
            <v>737778.89986080001</v>
          </cell>
          <cell r="W151">
            <v>2487053</v>
          </cell>
          <cell r="X151">
            <v>816996</v>
          </cell>
          <cell r="Y151">
            <v>929904.84719999996</v>
          </cell>
          <cell r="Z151">
            <v>977329.99440719991</v>
          </cell>
          <cell r="AA151">
            <v>2482157</v>
          </cell>
          <cell r="AB151">
            <v>815388</v>
          </cell>
          <cell r="AC151">
            <v>928074.62159999995</v>
          </cell>
          <cell r="AD151">
            <v>975406.42730159999</v>
          </cell>
          <cell r="AE151">
            <v>2188778</v>
          </cell>
          <cell r="AF151">
            <v>719013</v>
          </cell>
          <cell r="AG151">
            <v>818380.59660000005</v>
          </cell>
          <cell r="AH151">
            <v>860118.00702660007</v>
          </cell>
          <cell r="AI151">
            <v>2089117</v>
          </cell>
          <cell r="AJ151">
            <v>686274</v>
          </cell>
          <cell r="AK151">
            <v>781117.06680000003</v>
          </cell>
          <cell r="AL151">
            <v>820954.03720680007</v>
          </cell>
          <cell r="AM151">
            <v>2432600</v>
          </cell>
          <cell r="AN151">
            <v>799109</v>
          </cell>
          <cell r="AO151">
            <v>909545.86379999993</v>
          </cell>
          <cell r="AP151">
            <v>955932.70285379991</v>
          </cell>
          <cell r="AQ151">
            <v>2001541</v>
          </cell>
          <cell r="AR151">
            <v>657506</v>
          </cell>
          <cell r="AS151">
            <v>748373.32920000004</v>
          </cell>
          <cell r="AT151">
            <v>786540.36898919998</v>
          </cell>
          <cell r="AU151">
            <v>2084797</v>
          </cell>
          <cell r="AV151">
            <v>684855</v>
          </cell>
          <cell r="AW151">
            <v>779501.96100000001</v>
          </cell>
          <cell r="AX151">
            <v>819256.56101099995</v>
          </cell>
          <cell r="AY151">
            <v>1993555</v>
          </cell>
          <cell r="AZ151">
            <v>654882</v>
          </cell>
          <cell r="BA151">
            <v>745386.69240000006</v>
          </cell>
          <cell r="BB151">
            <v>783401.41371240001</v>
          </cell>
          <cell r="BC151">
            <v>2023472</v>
          </cell>
          <cell r="BD151">
            <v>664710</v>
          </cell>
          <cell r="BE151">
            <v>756572.92200000002</v>
          </cell>
          <cell r="BF151">
            <v>795158.141022</v>
          </cell>
          <cell r="BG151">
            <v>2441387</v>
          </cell>
          <cell r="BH151">
            <v>801995</v>
          </cell>
          <cell r="BI151">
            <v>912830.70900000003</v>
          </cell>
          <cell r="BJ151">
            <v>959385.075159</v>
          </cell>
          <cell r="BK151">
            <v>2719347</v>
          </cell>
          <cell r="BL151">
            <v>893305</v>
          </cell>
          <cell r="BM151">
            <v>1016759.7509999999</v>
          </cell>
          <cell r="BN151">
            <v>1068614.4983009999</v>
          </cell>
          <cell r="BO151">
            <v>2566157</v>
          </cell>
          <cell r="BP151">
            <v>842982</v>
          </cell>
          <cell r="BQ151">
            <v>959482.11239999998</v>
          </cell>
          <cell r="BR151">
            <v>1008415.7001324</v>
          </cell>
          <cell r="BS151">
            <v>3324847</v>
          </cell>
          <cell r="BT151">
            <v>1092212</v>
          </cell>
          <cell r="BU151">
            <v>1243155.6984000001</v>
          </cell>
          <cell r="BV151">
            <v>1306556.6390184001</v>
          </cell>
          <cell r="BW151">
            <v>1934759</v>
          </cell>
          <cell r="BX151">
            <v>635568</v>
          </cell>
          <cell r="BY151">
            <v>723403.4976</v>
          </cell>
          <cell r="BZ151">
            <v>760297.07597759995</v>
          </cell>
          <cell r="CA151">
            <v>3006710</v>
          </cell>
          <cell r="CB151">
            <v>987704</v>
          </cell>
          <cell r="CC151">
            <v>1124204.6928000001</v>
          </cell>
          <cell r="CD151">
            <v>1181539.1321328001</v>
          </cell>
          <cell r="CE151">
            <v>2038196</v>
          </cell>
          <cell r="CF151">
            <v>669547</v>
          </cell>
          <cell r="CG151">
            <v>762078.39540000004</v>
          </cell>
          <cell r="CH151">
            <v>800944.39356540004</v>
          </cell>
          <cell r="CI151">
            <v>1917566</v>
          </cell>
          <cell r="CJ151">
            <v>629920</v>
          </cell>
          <cell r="CK151">
            <v>716974.94400000002</v>
          </cell>
          <cell r="CL151">
            <v>753540.66614400002</v>
          </cell>
          <cell r="CM151">
            <v>2950308</v>
          </cell>
          <cell r="CN151">
            <v>969176</v>
          </cell>
        </row>
        <row r="152">
          <cell r="B152" t="str">
            <v>KIT EMBRAGUE COMPLETO (DISCO, PRENSA Y BALINERA)</v>
          </cell>
          <cell r="C152">
            <v>2136071</v>
          </cell>
          <cell r="D152">
            <v>701699</v>
          </cell>
          <cell r="E152">
            <v>798673.80180000002</v>
          </cell>
          <cell r="F152">
            <v>839406.16569180007</v>
          </cell>
          <cell r="G152">
            <v>2237092</v>
          </cell>
          <cell r="H152">
            <v>734884</v>
          </cell>
          <cell r="I152">
            <v>836444.96880000003</v>
          </cell>
          <cell r="J152">
            <v>879103.66220879997</v>
          </cell>
          <cell r="K152">
            <v>2378053</v>
          </cell>
          <cell r="L152">
            <v>781190</v>
          </cell>
          <cell r="M152">
            <v>889150.45799999998</v>
          </cell>
          <cell r="N152">
            <v>934497.13135799998</v>
          </cell>
          <cell r="O152">
            <v>2532605</v>
          </cell>
          <cell r="P152">
            <v>831960</v>
          </cell>
          <cell r="Q152">
            <v>946936.87199999997</v>
          </cell>
          <cell r="R152">
            <v>995230.65247199999</v>
          </cell>
          <cell r="S152">
            <v>2468322</v>
          </cell>
          <cell r="T152">
            <v>810843</v>
          </cell>
          <cell r="U152">
            <v>922901.50260000001</v>
          </cell>
          <cell r="V152">
            <v>969969.47923259996</v>
          </cell>
          <cell r="W152">
            <v>3866907</v>
          </cell>
          <cell r="X152">
            <v>1270278</v>
          </cell>
          <cell r="Y152">
            <v>1445830.4195999999</v>
          </cell>
          <cell r="Z152">
            <v>1519567.7709995999</v>
          </cell>
          <cell r="AA152">
            <v>3781401</v>
          </cell>
          <cell r="AB152">
            <v>1242190</v>
          </cell>
          <cell r="AC152">
            <v>1413860.6580000001</v>
          </cell>
          <cell r="AD152">
            <v>1485967.551558</v>
          </cell>
          <cell r="AE152">
            <v>2622359</v>
          </cell>
          <cell r="AF152">
            <v>861444</v>
          </cell>
          <cell r="AG152">
            <v>980495.56079999998</v>
          </cell>
          <cell r="AH152">
            <v>1030500.8344007999</v>
          </cell>
          <cell r="AI152">
            <v>2937566</v>
          </cell>
          <cell r="AJ152">
            <v>964990</v>
          </cell>
          <cell r="AK152">
            <v>1098351.618</v>
          </cell>
          <cell r="AL152">
            <v>1154367.550518</v>
          </cell>
          <cell r="AM152">
            <v>2211742</v>
          </cell>
          <cell r="AN152">
            <v>726557</v>
          </cell>
          <cell r="AO152">
            <v>826967.17739999993</v>
          </cell>
          <cell r="AP152">
            <v>869142.50344739994</v>
          </cell>
          <cell r="AQ152">
            <v>2662143</v>
          </cell>
          <cell r="AR152">
            <v>874513</v>
          </cell>
          <cell r="AS152">
            <v>995370.69660000002</v>
          </cell>
          <cell r="AT152">
            <v>1046134.6021266</v>
          </cell>
          <cell r="AU152">
            <v>2564247</v>
          </cell>
          <cell r="AV152">
            <v>842355</v>
          </cell>
          <cell r="AW152">
            <v>958768.46100000001</v>
          </cell>
          <cell r="AX152">
            <v>1007665.6525110001</v>
          </cell>
          <cell r="AY152">
            <v>3446500</v>
          </cell>
          <cell r="AZ152">
            <v>1132175</v>
          </cell>
          <cell r="BA152">
            <v>1288641.585</v>
          </cell>
          <cell r="BB152">
            <v>1354362.305835</v>
          </cell>
          <cell r="BC152">
            <v>3711924</v>
          </cell>
          <cell r="BD152">
            <v>1219367</v>
          </cell>
          <cell r="BE152">
            <v>1387883.5194000001</v>
          </cell>
          <cell r="BF152">
            <v>1458665.5788894</v>
          </cell>
          <cell r="BG152">
            <v>4130411</v>
          </cell>
          <cell r="BH152">
            <v>1356840</v>
          </cell>
          <cell r="BI152">
            <v>1544355.2879999999</v>
          </cell>
          <cell r="BJ152">
            <v>1623117.407688</v>
          </cell>
          <cell r="BK152">
            <v>3963941</v>
          </cell>
          <cell r="BL152">
            <v>1302154</v>
          </cell>
          <cell r="BM152">
            <v>1482111.6828000001</v>
          </cell>
          <cell r="BN152">
            <v>1557699.3786228001</v>
          </cell>
          <cell r="BO152">
            <v>3970009</v>
          </cell>
          <cell r="BP152">
            <v>1304147</v>
          </cell>
          <cell r="BQ152">
            <v>1484380.1154</v>
          </cell>
          <cell r="BR152">
            <v>1560083.5012854</v>
          </cell>
          <cell r="BS152">
            <v>4288462</v>
          </cell>
          <cell r="BT152">
            <v>1408759</v>
          </cell>
          <cell r="BU152">
            <v>1603449.4938000001</v>
          </cell>
          <cell r="BV152">
            <v>1685225.4179838002</v>
          </cell>
          <cell r="BW152">
            <v>3778972</v>
          </cell>
          <cell r="BX152">
            <v>1241392</v>
          </cell>
          <cell r="BY152">
            <v>1412952.3744000001</v>
          </cell>
          <cell r="BZ152">
            <v>1485012.9454944001</v>
          </cell>
          <cell r="CA152">
            <v>4294236</v>
          </cell>
          <cell r="CB152">
            <v>1410656</v>
          </cell>
          <cell r="CC152">
            <v>1605608.6592000001</v>
          </cell>
          <cell r="CD152">
            <v>1687494.7008192001</v>
          </cell>
          <cell r="CE152">
            <v>3662276</v>
          </cell>
          <cell r="CF152">
            <v>1203057</v>
          </cell>
          <cell r="CG152">
            <v>1369319.4774</v>
          </cell>
          <cell r="CH152">
            <v>1439154.7707473999</v>
          </cell>
          <cell r="CI152">
            <v>3517447</v>
          </cell>
          <cell r="CJ152">
            <v>1155481</v>
          </cell>
          <cell r="CK152">
            <v>1315168.4742000001</v>
          </cell>
          <cell r="CL152">
            <v>1382242.0663842</v>
          </cell>
          <cell r="CM152">
            <v>4093796</v>
          </cell>
          <cell r="CN152">
            <v>1344811</v>
          </cell>
        </row>
        <row r="153">
          <cell r="B153" t="str">
            <v>LIMPIADOR CONTACTOS</v>
          </cell>
          <cell r="C153">
            <v>97703</v>
          </cell>
          <cell r="D153">
            <v>32095</v>
          </cell>
          <cell r="E153">
            <v>36530.529000000002</v>
          </cell>
          <cell r="F153">
            <v>38393.585979000003</v>
          </cell>
          <cell r="G153">
            <v>97668</v>
          </cell>
          <cell r="H153">
            <v>32083</v>
          </cell>
          <cell r="I153">
            <v>36516.870600000002</v>
          </cell>
          <cell r="J153">
            <v>38379.231000600004</v>
          </cell>
          <cell r="K153">
            <v>104856</v>
          </cell>
          <cell r="L153">
            <v>34445</v>
          </cell>
          <cell r="M153">
            <v>39205.298999999999</v>
          </cell>
          <cell r="N153">
            <v>41204.769248999997</v>
          </cell>
          <cell r="O153">
            <v>112429</v>
          </cell>
          <cell r="P153">
            <v>36932</v>
          </cell>
          <cell r="Q153">
            <v>42036.002399999998</v>
          </cell>
          <cell r="R153">
            <v>44179.838522399994</v>
          </cell>
          <cell r="S153">
            <v>110656</v>
          </cell>
          <cell r="T153">
            <v>36350</v>
          </cell>
          <cell r="U153">
            <v>41373.57</v>
          </cell>
          <cell r="V153">
            <v>43483.622069999998</v>
          </cell>
          <cell r="W153">
            <v>88391</v>
          </cell>
          <cell r="X153">
            <v>29036</v>
          </cell>
          <cell r="Y153">
            <v>33048.775199999996</v>
          </cell>
          <cell r="Z153">
            <v>34734.262735199998</v>
          </cell>
          <cell r="AA153">
            <v>88552</v>
          </cell>
          <cell r="AB153">
            <v>29089</v>
          </cell>
          <cell r="AC153">
            <v>33109.099799999996</v>
          </cell>
          <cell r="AD153">
            <v>34797.663889799995</v>
          </cell>
          <cell r="AE153">
            <v>114989</v>
          </cell>
          <cell r="AF153">
            <v>37773</v>
          </cell>
          <cell r="AG153">
            <v>42993.228600000002</v>
          </cell>
          <cell r="AH153">
            <v>45185.883258599999</v>
          </cell>
          <cell r="AI153">
            <v>124291</v>
          </cell>
          <cell r="AJ153">
            <v>40829</v>
          </cell>
          <cell r="AK153">
            <v>46471.567799999997</v>
          </cell>
          <cell r="AL153">
            <v>48841.617757799999</v>
          </cell>
          <cell r="AM153">
            <v>77938</v>
          </cell>
          <cell r="AN153">
            <v>25602</v>
          </cell>
          <cell r="AO153">
            <v>29140.196400000001</v>
          </cell>
          <cell r="AP153">
            <v>30626.3464164</v>
          </cell>
          <cell r="AQ153">
            <v>109255</v>
          </cell>
          <cell r="AR153">
            <v>35890</v>
          </cell>
          <cell r="AS153">
            <v>40849.998</v>
          </cell>
          <cell r="AT153">
            <v>42933.347898</v>
          </cell>
          <cell r="AU153">
            <v>112429</v>
          </cell>
          <cell r="AV153">
            <v>36932</v>
          </cell>
          <cell r="AW153">
            <v>42036.002399999998</v>
          </cell>
          <cell r="AX153">
            <v>44179.838522399994</v>
          </cell>
          <cell r="AY153">
            <v>130107</v>
          </cell>
          <cell r="AZ153">
            <v>42740</v>
          </cell>
          <cell r="BA153">
            <v>48646.667999999998</v>
          </cell>
          <cell r="BB153">
            <v>51127.648067999995</v>
          </cell>
          <cell r="BC153">
            <v>114075</v>
          </cell>
          <cell r="BD153">
            <v>37473</v>
          </cell>
          <cell r="BE153">
            <v>42651.768599999996</v>
          </cell>
          <cell r="BF153">
            <v>44827.008798599993</v>
          </cell>
          <cell r="BG153">
            <v>98950</v>
          </cell>
          <cell r="BH153">
            <v>32505</v>
          </cell>
          <cell r="BI153">
            <v>36997.190999999999</v>
          </cell>
          <cell r="BJ153">
            <v>38884.047741000002</v>
          </cell>
          <cell r="BK153">
            <v>96838</v>
          </cell>
          <cell r="BL153">
            <v>31811</v>
          </cell>
          <cell r="BM153">
            <v>36207.280200000001</v>
          </cell>
          <cell r="BN153">
            <v>38053.851490200002</v>
          </cell>
          <cell r="BO153">
            <v>97916</v>
          </cell>
          <cell r="BP153">
            <v>32165</v>
          </cell>
          <cell r="BQ153">
            <v>36610.203000000001</v>
          </cell>
          <cell r="BR153">
            <v>38477.323353</v>
          </cell>
          <cell r="BS153">
            <v>108243</v>
          </cell>
          <cell r="BT153">
            <v>35557</v>
          </cell>
          <cell r="BU153">
            <v>40470.977400000003</v>
          </cell>
          <cell r="BV153">
            <v>42534.997247400002</v>
          </cell>
          <cell r="BW153">
            <v>112383</v>
          </cell>
          <cell r="BX153">
            <v>36917</v>
          </cell>
          <cell r="BY153">
            <v>42018.929400000001</v>
          </cell>
          <cell r="BZ153">
            <v>44161.894799400005</v>
          </cell>
          <cell r="CA153">
            <v>101460</v>
          </cell>
          <cell r="CB153">
            <v>33329</v>
          </cell>
          <cell r="CC153">
            <v>37935.067799999997</v>
          </cell>
          <cell r="CD153">
            <v>39869.7562578</v>
          </cell>
          <cell r="CE153">
            <v>126161</v>
          </cell>
          <cell r="CF153">
            <v>41443</v>
          </cell>
          <cell r="CG153">
            <v>47170.422599999998</v>
          </cell>
          <cell r="CH153">
            <v>49576.114152599999</v>
          </cell>
          <cell r="CI153">
            <v>119334</v>
          </cell>
          <cell r="CJ153">
            <v>39201</v>
          </cell>
          <cell r="CK153">
            <v>44618.578200000004</v>
          </cell>
          <cell r="CL153">
            <v>46894.125688200002</v>
          </cell>
          <cell r="CM153">
            <v>106785</v>
          </cell>
          <cell r="CN153">
            <v>35078</v>
          </cell>
        </row>
        <row r="154">
          <cell r="B154" t="str">
            <v>LIMPIADOR CUERPO ACELERACION</v>
          </cell>
          <cell r="C154">
            <v>106532</v>
          </cell>
          <cell r="D154">
            <v>34995</v>
          </cell>
          <cell r="E154">
            <v>39831.309000000001</v>
          </cell>
          <cell r="F154">
            <v>41862.705759000004</v>
          </cell>
          <cell r="G154">
            <v>99937</v>
          </cell>
          <cell r="H154">
            <v>32829</v>
          </cell>
          <cell r="I154">
            <v>37365.967799999999</v>
          </cell>
          <cell r="J154">
            <v>39271.632157799999</v>
          </cell>
          <cell r="K154">
            <v>109011</v>
          </cell>
          <cell r="L154">
            <v>35810</v>
          </cell>
          <cell r="M154">
            <v>40758.942000000003</v>
          </cell>
          <cell r="N154">
            <v>42837.648042000001</v>
          </cell>
          <cell r="O154">
            <v>122523</v>
          </cell>
          <cell r="P154">
            <v>40248</v>
          </cell>
          <cell r="Q154">
            <v>45810.2736</v>
          </cell>
          <cell r="R154">
            <v>48146.597553600004</v>
          </cell>
          <cell r="S154">
            <v>113400</v>
          </cell>
          <cell r="T154">
            <v>37251</v>
          </cell>
          <cell r="U154">
            <v>42399.088199999998</v>
          </cell>
          <cell r="V154">
            <v>44561.441698199997</v>
          </cell>
          <cell r="W154">
            <v>122996</v>
          </cell>
          <cell r="X154">
            <v>40404</v>
          </cell>
          <cell r="Y154">
            <v>45987.832799999996</v>
          </cell>
          <cell r="Z154">
            <v>48333.212272799996</v>
          </cell>
          <cell r="AA154">
            <v>121828</v>
          </cell>
          <cell r="AB154">
            <v>40020</v>
          </cell>
          <cell r="AC154">
            <v>45550.763999999996</v>
          </cell>
          <cell r="AD154">
            <v>47873.852963999998</v>
          </cell>
          <cell r="AE154">
            <v>127529</v>
          </cell>
          <cell r="AF154">
            <v>41893</v>
          </cell>
          <cell r="AG154">
            <v>47682.6126</v>
          </cell>
          <cell r="AH154">
            <v>50114.425842600001</v>
          </cell>
          <cell r="AI154">
            <v>128920</v>
          </cell>
          <cell r="AJ154">
            <v>42350</v>
          </cell>
          <cell r="AK154">
            <v>48202.77</v>
          </cell>
          <cell r="AL154">
            <v>50661.111269999994</v>
          </cell>
          <cell r="AM154">
            <v>88799</v>
          </cell>
          <cell r="AN154">
            <v>29170</v>
          </cell>
          <cell r="AO154">
            <v>33201.294000000002</v>
          </cell>
          <cell r="AP154">
            <v>34894.559994000003</v>
          </cell>
          <cell r="AQ154">
            <v>109934</v>
          </cell>
          <cell r="AR154">
            <v>36113</v>
          </cell>
          <cell r="AS154">
            <v>41103.816599999998</v>
          </cell>
          <cell r="AT154">
            <v>43200.111246599998</v>
          </cell>
          <cell r="AU154">
            <v>124806</v>
          </cell>
          <cell r="AV154">
            <v>40998</v>
          </cell>
          <cell r="AW154">
            <v>46663.923600000002</v>
          </cell>
          <cell r="AX154">
            <v>49043.783703599998</v>
          </cell>
          <cell r="AY154">
            <v>126127</v>
          </cell>
          <cell r="AZ154">
            <v>41432</v>
          </cell>
          <cell r="BA154">
            <v>47157.902399999999</v>
          </cell>
          <cell r="BB154">
            <v>49562.955422400002</v>
          </cell>
          <cell r="BC154">
            <v>109577</v>
          </cell>
          <cell r="BD154">
            <v>35996</v>
          </cell>
          <cell r="BE154">
            <v>40970.647199999999</v>
          </cell>
          <cell r="BF154">
            <v>43060.1502072</v>
          </cell>
          <cell r="BG154">
            <v>124284</v>
          </cell>
          <cell r="BH154">
            <v>40827</v>
          </cell>
          <cell r="BI154">
            <v>46469.291400000002</v>
          </cell>
          <cell r="BJ154">
            <v>48839.225261400003</v>
          </cell>
          <cell r="BK154">
            <v>127219</v>
          </cell>
          <cell r="BL154">
            <v>41791</v>
          </cell>
          <cell r="BM154">
            <v>47566.516199999998</v>
          </cell>
          <cell r="BN154">
            <v>49992.408526200001</v>
          </cell>
          <cell r="BO154">
            <v>132543</v>
          </cell>
          <cell r="BP154">
            <v>43540</v>
          </cell>
          <cell r="BQ154">
            <v>49557.228000000003</v>
          </cell>
          <cell r="BR154">
            <v>52084.646628000002</v>
          </cell>
          <cell r="BS154">
            <v>149803</v>
          </cell>
          <cell r="BT154">
            <v>49210</v>
          </cell>
          <cell r="BU154">
            <v>56010.822</v>
          </cell>
          <cell r="BV154">
            <v>58867.373921999999</v>
          </cell>
          <cell r="BW154">
            <v>106939</v>
          </cell>
          <cell r="BX154">
            <v>35129</v>
          </cell>
          <cell r="BY154">
            <v>39983.827799999999</v>
          </cell>
          <cell r="BZ154">
            <v>42023.003017800002</v>
          </cell>
          <cell r="CA154">
            <v>138344</v>
          </cell>
          <cell r="CB154">
            <v>45446</v>
          </cell>
          <cell r="CC154">
            <v>51726.637199999997</v>
          </cell>
          <cell r="CD154">
            <v>54364.695697199997</v>
          </cell>
          <cell r="CE154">
            <v>124521</v>
          </cell>
          <cell r="CF154">
            <v>40905</v>
          </cell>
          <cell r="CG154">
            <v>46558.070999999996</v>
          </cell>
          <cell r="CH154">
            <v>48932.532620999998</v>
          </cell>
          <cell r="CI154">
            <v>112458</v>
          </cell>
          <cell r="CJ154">
            <v>36942</v>
          </cell>
          <cell r="CK154">
            <v>42047.384400000003</v>
          </cell>
          <cell r="CL154">
            <v>44191.801004400004</v>
          </cell>
          <cell r="CM154">
            <v>141876</v>
          </cell>
          <cell r="CN154">
            <v>46606</v>
          </cell>
        </row>
        <row r="155">
          <cell r="B155" t="str">
            <v>LIMPIADOR FRENOS</v>
          </cell>
          <cell r="C155">
            <v>106926</v>
          </cell>
          <cell r="D155">
            <v>35125</v>
          </cell>
          <cell r="E155">
            <v>39979.275000000001</v>
          </cell>
          <cell r="F155">
            <v>42018.218025000002</v>
          </cell>
          <cell r="G155">
            <v>105332</v>
          </cell>
          <cell r="H155">
            <v>34601</v>
          </cell>
          <cell r="I155">
            <v>39382.858200000002</v>
          </cell>
          <cell r="J155">
            <v>41391.383968200003</v>
          </cell>
          <cell r="K155">
            <v>104824</v>
          </cell>
          <cell r="L155">
            <v>34434</v>
          </cell>
          <cell r="M155">
            <v>39192.7788</v>
          </cell>
          <cell r="N155">
            <v>41191.6105188</v>
          </cell>
          <cell r="O155">
            <v>119264</v>
          </cell>
          <cell r="P155">
            <v>39178</v>
          </cell>
          <cell r="Q155">
            <v>44592.399599999997</v>
          </cell>
          <cell r="R155">
            <v>46866.611979599998</v>
          </cell>
          <cell r="S155">
            <v>102835</v>
          </cell>
          <cell r="T155">
            <v>33781</v>
          </cell>
          <cell r="U155">
            <v>38449.534200000002</v>
          </cell>
          <cell r="V155">
            <v>40410.460444199998</v>
          </cell>
          <cell r="W155">
            <v>120047</v>
          </cell>
          <cell r="X155">
            <v>39435</v>
          </cell>
          <cell r="Y155">
            <v>44884.917000000001</v>
          </cell>
          <cell r="Z155">
            <v>47174.047767000004</v>
          </cell>
          <cell r="AA155">
            <v>116055</v>
          </cell>
          <cell r="AB155">
            <v>38124</v>
          </cell>
          <cell r="AC155">
            <v>43392.736799999999</v>
          </cell>
          <cell r="AD155">
            <v>45605.766376799998</v>
          </cell>
          <cell r="AE155">
            <v>119675</v>
          </cell>
          <cell r="AF155">
            <v>39313</v>
          </cell>
          <cell r="AG155">
            <v>44746.056599999996</v>
          </cell>
          <cell r="AH155">
            <v>47028.105486599998</v>
          </cell>
          <cell r="AI155">
            <v>121020</v>
          </cell>
          <cell r="AJ155">
            <v>39755</v>
          </cell>
          <cell r="AK155">
            <v>45249.141000000003</v>
          </cell>
          <cell r="AL155">
            <v>47556.847191000001</v>
          </cell>
          <cell r="AM155">
            <v>99368</v>
          </cell>
          <cell r="AN155">
            <v>32642</v>
          </cell>
          <cell r="AO155">
            <v>37153.124400000001</v>
          </cell>
          <cell r="AP155">
            <v>39047.933744399998</v>
          </cell>
          <cell r="AQ155">
            <v>105537</v>
          </cell>
          <cell r="AR155">
            <v>34668</v>
          </cell>
          <cell r="AS155">
            <v>39459.117599999998</v>
          </cell>
          <cell r="AT155">
            <v>41471.532597599995</v>
          </cell>
          <cell r="AU155">
            <v>121442</v>
          </cell>
          <cell r="AV155">
            <v>39893</v>
          </cell>
          <cell r="AW155">
            <v>45406.212599999999</v>
          </cell>
          <cell r="AX155">
            <v>47721.929442599998</v>
          </cell>
          <cell r="AY155">
            <v>110757</v>
          </cell>
          <cell r="AZ155">
            <v>36383</v>
          </cell>
          <cell r="BA155">
            <v>41411.130599999997</v>
          </cell>
          <cell r="BB155">
            <v>43523.098260599996</v>
          </cell>
          <cell r="BC155">
            <v>116794</v>
          </cell>
          <cell r="BD155">
            <v>38366</v>
          </cell>
          <cell r="BE155">
            <v>43668.181199999999</v>
          </cell>
          <cell r="BF155">
            <v>45895.2584412</v>
          </cell>
          <cell r="BG155">
            <v>118726</v>
          </cell>
          <cell r="BH155">
            <v>39001</v>
          </cell>
          <cell r="BI155">
            <v>44390.938199999997</v>
          </cell>
          <cell r="BJ155">
            <v>46654.8760482</v>
          </cell>
          <cell r="BK155">
            <v>122468</v>
          </cell>
          <cell r="BL155">
            <v>40230</v>
          </cell>
          <cell r="BM155">
            <v>45789.786</v>
          </cell>
          <cell r="BN155">
            <v>48125.065086000002</v>
          </cell>
          <cell r="BO155">
            <v>128021</v>
          </cell>
          <cell r="BP155">
            <v>42054</v>
          </cell>
          <cell r="BQ155">
            <v>47865.862800000003</v>
          </cell>
          <cell r="BR155">
            <v>50307.021802800002</v>
          </cell>
          <cell r="BS155">
            <v>140938</v>
          </cell>
          <cell r="BT155">
            <v>46298</v>
          </cell>
          <cell r="BU155">
            <v>52696.383600000001</v>
          </cell>
          <cell r="BV155">
            <v>55383.899163599999</v>
          </cell>
          <cell r="BW155">
            <v>105957</v>
          </cell>
          <cell r="BX155">
            <v>34806</v>
          </cell>
          <cell r="BY155">
            <v>39616.189200000001</v>
          </cell>
          <cell r="BZ155">
            <v>41636.614849199999</v>
          </cell>
          <cell r="CA155">
            <v>141044</v>
          </cell>
          <cell r="CB155">
            <v>46332</v>
          </cell>
          <cell r="CC155">
            <v>52735.082399999999</v>
          </cell>
          <cell r="CD155">
            <v>55424.571602399999</v>
          </cell>
          <cell r="CE155">
            <v>115740</v>
          </cell>
          <cell r="CF155">
            <v>38020</v>
          </cell>
          <cell r="CG155">
            <v>43274.364000000001</v>
          </cell>
          <cell r="CH155">
            <v>45481.356564000002</v>
          </cell>
          <cell r="CI155">
            <v>122400</v>
          </cell>
          <cell r="CJ155">
            <v>40208</v>
          </cell>
          <cell r="CK155">
            <v>45764.745600000002</v>
          </cell>
          <cell r="CL155">
            <v>48098.747625600001</v>
          </cell>
          <cell r="CM155">
            <v>146647</v>
          </cell>
          <cell r="CN155">
            <v>48173</v>
          </cell>
        </row>
        <row r="156">
          <cell r="B156" t="str">
            <v>LIMPIADOR INYECTORES</v>
          </cell>
          <cell r="C156">
            <v>105077</v>
          </cell>
          <cell r="D156">
            <v>34517</v>
          </cell>
          <cell r="E156">
            <v>39287.249400000001</v>
          </cell>
          <cell r="F156">
            <v>41290.899119399997</v>
          </cell>
          <cell r="G156">
            <v>104036</v>
          </cell>
          <cell r="H156">
            <v>34175</v>
          </cell>
          <cell r="I156">
            <v>38897.985000000001</v>
          </cell>
          <cell r="J156">
            <v>40881.782234999999</v>
          </cell>
          <cell r="K156">
            <v>101736</v>
          </cell>
          <cell r="L156">
            <v>33420</v>
          </cell>
          <cell r="M156">
            <v>38038.644</v>
          </cell>
          <cell r="N156">
            <v>39978.614844000003</v>
          </cell>
          <cell r="O156">
            <v>116766</v>
          </cell>
          <cell r="P156">
            <v>38357</v>
          </cell>
          <cell r="Q156">
            <v>43657.937400000003</v>
          </cell>
          <cell r="R156">
            <v>45884.492207400006</v>
          </cell>
          <cell r="S156">
            <v>108218</v>
          </cell>
          <cell r="T156">
            <v>35549</v>
          </cell>
          <cell r="U156">
            <v>40461.871800000001</v>
          </cell>
          <cell r="V156">
            <v>42525.427261800003</v>
          </cell>
          <cell r="W156">
            <v>120598</v>
          </cell>
          <cell r="X156">
            <v>39616</v>
          </cell>
          <cell r="Y156">
            <v>45090.931199999999</v>
          </cell>
          <cell r="Z156">
            <v>47390.568691200002</v>
          </cell>
          <cell r="AA156">
            <v>121429</v>
          </cell>
          <cell r="AB156">
            <v>39889</v>
          </cell>
          <cell r="AC156">
            <v>45401.659800000001</v>
          </cell>
          <cell r="AD156">
            <v>47717.144449799998</v>
          </cell>
          <cell r="AE156">
            <v>117367</v>
          </cell>
          <cell r="AF156">
            <v>38555</v>
          </cell>
          <cell r="AG156">
            <v>43883.300999999999</v>
          </cell>
          <cell r="AH156">
            <v>46121.349350999997</v>
          </cell>
          <cell r="AI156">
            <v>116057</v>
          </cell>
          <cell r="AJ156">
            <v>38124</v>
          </cell>
          <cell r="AK156">
            <v>43392.736799999999</v>
          </cell>
          <cell r="AL156">
            <v>45605.766376799998</v>
          </cell>
          <cell r="AM156">
            <v>112825</v>
          </cell>
          <cell r="AN156">
            <v>37063</v>
          </cell>
          <cell r="AO156">
            <v>42185.106599999999</v>
          </cell>
          <cell r="AP156">
            <v>44336.547036600001</v>
          </cell>
          <cell r="AQ156">
            <v>107204</v>
          </cell>
          <cell r="AR156">
            <v>35216</v>
          </cell>
          <cell r="AS156">
            <v>40082.851199999997</v>
          </cell>
          <cell r="AT156">
            <v>42127.076611199998</v>
          </cell>
          <cell r="AU156">
            <v>117475</v>
          </cell>
          <cell r="AV156">
            <v>38590</v>
          </cell>
          <cell r="AW156">
            <v>43923.137999999999</v>
          </cell>
          <cell r="AX156">
            <v>46163.218037999999</v>
          </cell>
          <cell r="AY156">
            <v>108766</v>
          </cell>
          <cell r="AZ156">
            <v>35729</v>
          </cell>
          <cell r="BA156">
            <v>40666.747799999997</v>
          </cell>
          <cell r="BB156">
            <v>42740.7519378</v>
          </cell>
          <cell r="BC156">
            <v>120646</v>
          </cell>
          <cell r="BD156">
            <v>39632</v>
          </cell>
          <cell r="BE156">
            <v>45109.142399999997</v>
          </cell>
          <cell r="BF156">
            <v>47409.708662399993</v>
          </cell>
          <cell r="BG156">
            <v>111245</v>
          </cell>
          <cell r="BH156">
            <v>36543</v>
          </cell>
          <cell r="BI156">
            <v>41593.242599999998</v>
          </cell>
          <cell r="BJ156">
            <v>43714.497972599995</v>
          </cell>
          <cell r="BK156">
            <v>116594</v>
          </cell>
          <cell r="BL156">
            <v>38301</v>
          </cell>
          <cell r="BM156">
            <v>43594.198199999999</v>
          </cell>
          <cell r="BN156">
            <v>45817.502308199997</v>
          </cell>
          <cell r="BO156">
            <v>119486</v>
          </cell>
          <cell r="BP156">
            <v>39251</v>
          </cell>
          <cell r="BQ156">
            <v>44675.4882</v>
          </cell>
          <cell r="BR156">
            <v>46953.9380982</v>
          </cell>
          <cell r="BS156">
            <v>144826</v>
          </cell>
          <cell r="BT156">
            <v>47575</v>
          </cell>
          <cell r="BU156">
            <v>54149.864999999998</v>
          </cell>
          <cell r="BV156">
            <v>56911.508114999997</v>
          </cell>
          <cell r="BW156">
            <v>104012</v>
          </cell>
          <cell r="BX156">
            <v>34167</v>
          </cell>
          <cell r="BY156">
            <v>38888.879399999998</v>
          </cell>
          <cell r="BZ156">
            <v>40872.2122494</v>
          </cell>
          <cell r="CA156">
            <v>142358</v>
          </cell>
          <cell r="CB156">
            <v>46764</v>
          </cell>
          <cell r="CC156">
            <v>53226.784800000001</v>
          </cell>
          <cell r="CD156">
            <v>55941.3508248</v>
          </cell>
          <cell r="CE156">
            <v>116169</v>
          </cell>
          <cell r="CF156">
            <v>38161</v>
          </cell>
          <cell r="CG156">
            <v>43434.850200000001</v>
          </cell>
          <cell r="CH156">
            <v>45650.027560200004</v>
          </cell>
          <cell r="CI156">
            <v>121138</v>
          </cell>
          <cell r="CJ156">
            <v>39793</v>
          </cell>
          <cell r="CK156">
            <v>45292.392599999999</v>
          </cell>
          <cell r="CL156">
            <v>47602.304622600001</v>
          </cell>
          <cell r="CM156">
            <v>145966</v>
          </cell>
          <cell r="CN156">
            <v>47949</v>
          </cell>
        </row>
        <row r="157">
          <cell r="B157" t="str">
            <v>LIQUIDO FRENOS</v>
          </cell>
          <cell r="C157">
            <v>137344</v>
          </cell>
          <cell r="D157">
            <v>45117</v>
          </cell>
          <cell r="E157">
            <v>51352.169399999999</v>
          </cell>
          <cell r="F157">
            <v>53971.130039399999</v>
          </cell>
          <cell r="G157">
            <v>135120</v>
          </cell>
          <cell r="H157">
            <v>44386</v>
          </cell>
          <cell r="I157">
            <v>50520.145199999999</v>
          </cell>
          <cell r="J157">
            <v>53096.672605200001</v>
          </cell>
          <cell r="K157">
            <v>136408</v>
          </cell>
          <cell r="L157">
            <v>44810</v>
          </cell>
          <cell r="M157">
            <v>51002.741999999998</v>
          </cell>
          <cell r="N157">
            <v>53603.881841999995</v>
          </cell>
          <cell r="O157">
            <v>138176</v>
          </cell>
          <cell r="P157">
            <v>45390</v>
          </cell>
          <cell r="Q157">
            <v>51662.898000000001</v>
          </cell>
          <cell r="R157">
            <v>54297.705798000003</v>
          </cell>
          <cell r="S157">
            <v>132736</v>
          </cell>
          <cell r="T157">
            <v>43603</v>
          </cell>
          <cell r="U157">
            <v>49628.934600000001</v>
          </cell>
          <cell r="V157">
            <v>52160.010264600001</v>
          </cell>
          <cell r="W157">
            <v>136760</v>
          </cell>
          <cell r="X157">
            <v>44925</v>
          </cell>
          <cell r="Y157">
            <v>51133.635000000002</v>
          </cell>
          <cell r="Z157">
            <v>53741.450385000004</v>
          </cell>
          <cell r="AA157">
            <v>138176</v>
          </cell>
          <cell r="AB157">
            <v>45390</v>
          </cell>
          <cell r="AC157">
            <v>51662.898000000001</v>
          </cell>
          <cell r="AD157">
            <v>54297.705798000003</v>
          </cell>
          <cell r="AE157">
            <v>135940</v>
          </cell>
          <cell r="AF157">
            <v>44656</v>
          </cell>
          <cell r="AG157">
            <v>50827.459199999998</v>
          </cell>
          <cell r="AH157">
            <v>53419.6596192</v>
          </cell>
          <cell r="AI157">
            <v>133936</v>
          </cell>
          <cell r="AJ157">
            <v>43997</v>
          </cell>
          <cell r="AK157">
            <v>50077.385399999999</v>
          </cell>
          <cell r="AL157">
            <v>52631.332055400002</v>
          </cell>
          <cell r="AM157">
            <v>152320</v>
          </cell>
          <cell r="AN157">
            <v>50037</v>
          </cell>
          <cell r="AO157">
            <v>56952.113400000002</v>
          </cell>
          <cell r="AP157">
            <v>59856.671183400002</v>
          </cell>
          <cell r="AQ157">
            <v>133564</v>
          </cell>
          <cell r="AR157">
            <v>43875</v>
          </cell>
          <cell r="AS157">
            <v>49938.525000000001</v>
          </cell>
          <cell r="AT157">
            <v>52485.389775000003</v>
          </cell>
          <cell r="AU157">
            <v>152320</v>
          </cell>
          <cell r="AV157">
            <v>50037</v>
          </cell>
          <cell r="AW157">
            <v>56952.113400000002</v>
          </cell>
          <cell r="AX157">
            <v>59856.671183400002</v>
          </cell>
          <cell r="AY157">
            <v>134300</v>
          </cell>
          <cell r="AZ157">
            <v>44117</v>
          </cell>
          <cell r="BA157">
            <v>50213.969400000002</v>
          </cell>
          <cell r="BB157">
            <v>52774.881839400005</v>
          </cell>
          <cell r="BC157">
            <v>135584</v>
          </cell>
          <cell r="BD157">
            <v>44539</v>
          </cell>
          <cell r="BE157">
            <v>50694.289799999999</v>
          </cell>
          <cell r="BF157">
            <v>53279.698579799995</v>
          </cell>
          <cell r="BG157">
            <v>134848</v>
          </cell>
          <cell r="BH157">
            <v>44297</v>
          </cell>
          <cell r="BI157">
            <v>50418.845399999998</v>
          </cell>
          <cell r="BJ157">
            <v>52990.206515400001</v>
          </cell>
          <cell r="BK157">
            <v>135220</v>
          </cell>
          <cell r="BL157">
            <v>44419</v>
          </cell>
          <cell r="BM157">
            <v>50557.705799999996</v>
          </cell>
          <cell r="BN157">
            <v>53136.148795799993</v>
          </cell>
          <cell r="BO157">
            <v>136760</v>
          </cell>
          <cell r="BP157">
            <v>44925</v>
          </cell>
          <cell r="BQ157">
            <v>51133.635000000002</v>
          </cell>
          <cell r="BR157">
            <v>53741.450385000004</v>
          </cell>
          <cell r="BS157">
            <v>134016</v>
          </cell>
          <cell r="BT157">
            <v>44024</v>
          </cell>
          <cell r="BU157">
            <v>50108.116800000003</v>
          </cell>
          <cell r="BV157">
            <v>52663.630756800005</v>
          </cell>
          <cell r="BW157">
            <v>135940</v>
          </cell>
          <cell r="BX157">
            <v>44656</v>
          </cell>
          <cell r="BY157">
            <v>50827.459199999998</v>
          </cell>
          <cell r="BZ157">
            <v>53419.6596192</v>
          </cell>
          <cell r="CA157">
            <v>135584</v>
          </cell>
          <cell r="CB157">
            <v>44539</v>
          </cell>
          <cell r="CC157">
            <v>50694.289799999999</v>
          </cell>
          <cell r="CD157">
            <v>53279.698579799995</v>
          </cell>
          <cell r="CE157">
            <v>138176</v>
          </cell>
          <cell r="CF157">
            <v>45390</v>
          </cell>
          <cell r="CG157">
            <v>51662.898000000001</v>
          </cell>
          <cell r="CH157">
            <v>54297.705798000003</v>
          </cell>
          <cell r="CI157">
            <v>133564</v>
          </cell>
          <cell r="CJ157">
            <v>43875</v>
          </cell>
          <cell r="CK157">
            <v>49938.525000000001</v>
          </cell>
          <cell r="CL157">
            <v>52485.389775000003</v>
          </cell>
          <cell r="CM157">
            <v>134760</v>
          </cell>
          <cell r="CN157">
            <v>44268</v>
          </cell>
        </row>
        <row r="158">
          <cell r="B158" t="str">
            <v>MANGUERA ADMISIÓN INTERCOOLER (MOTOR DIESEL)</v>
          </cell>
          <cell r="C158" t="str">
            <v>N/A</v>
          </cell>
          <cell r="D158" t="str">
            <v>N/A</v>
          </cell>
          <cell r="E158" t="e">
            <v>#VALUE!</v>
          </cell>
          <cell r="F158" t="e">
            <v>#VALUE!</v>
          </cell>
          <cell r="G158" t="str">
            <v>N/A</v>
          </cell>
          <cell r="H158" t="str">
            <v>N/A</v>
          </cell>
          <cell r="I158" t="e">
            <v>#VALUE!</v>
          </cell>
          <cell r="J158" t="e">
            <v>#VALUE!</v>
          </cell>
          <cell r="K158" t="str">
            <v>N/A</v>
          </cell>
          <cell r="L158" t="str">
            <v>N/A</v>
          </cell>
          <cell r="M158" t="e">
            <v>#VALUE!</v>
          </cell>
          <cell r="N158" t="e">
            <v>#VALUE!</v>
          </cell>
          <cell r="O158" t="str">
            <v>N/A</v>
          </cell>
          <cell r="P158" t="str">
            <v>N/A</v>
          </cell>
          <cell r="Q158" t="e">
            <v>#VALUE!</v>
          </cell>
          <cell r="R158" t="e">
            <v>#VALUE!</v>
          </cell>
          <cell r="S158" t="str">
            <v>N/A</v>
          </cell>
          <cell r="T158" t="str">
            <v>N/A</v>
          </cell>
          <cell r="U158" t="e">
            <v>#VALUE!</v>
          </cell>
          <cell r="V158" t="e">
            <v>#VALUE!</v>
          </cell>
          <cell r="W158">
            <v>341185</v>
          </cell>
          <cell r="X158">
            <v>112079</v>
          </cell>
          <cell r="Y158">
            <v>127568.3178</v>
          </cell>
          <cell r="Z158">
            <v>134074.3020078</v>
          </cell>
          <cell r="AA158">
            <v>340023</v>
          </cell>
          <cell r="AB158">
            <v>111697</v>
          </cell>
          <cell r="AC158">
            <v>127133.5254</v>
          </cell>
          <cell r="AD158">
            <v>133617.3351954</v>
          </cell>
          <cell r="AE158" t="str">
            <v>N/A</v>
          </cell>
          <cell r="AF158" t="str">
            <v>N/A</v>
          </cell>
          <cell r="AG158" t="e">
            <v>#VALUE!</v>
          </cell>
          <cell r="AH158" t="e">
            <v>#VALUE!</v>
          </cell>
          <cell r="AI158" t="str">
            <v>N/A</v>
          </cell>
          <cell r="AJ158" t="str">
            <v>N/A</v>
          </cell>
          <cell r="AK158" t="e">
            <v>#VALUE!</v>
          </cell>
          <cell r="AL158" t="e">
            <v>#VALUE!</v>
          </cell>
          <cell r="AM158" t="str">
            <v>N/A</v>
          </cell>
          <cell r="AN158" t="str">
            <v>N/A</v>
          </cell>
          <cell r="AO158" t="e">
            <v>#VALUE!</v>
          </cell>
          <cell r="AP158" t="e">
            <v>#VALUE!</v>
          </cell>
          <cell r="AQ158" t="str">
            <v>N/A</v>
          </cell>
          <cell r="AR158" t="str">
            <v>N/A</v>
          </cell>
          <cell r="AS158" t="e">
            <v>#VALUE!</v>
          </cell>
          <cell r="AT158" t="e">
            <v>#VALUE!</v>
          </cell>
          <cell r="AU158" t="str">
            <v>N/A</v>
          </cell>
          <cell r="AV158" t="str">
            <v>N/A</v>
          </cell>
          <cell r="AW158" t="e">
            <v>#VALUE!</v>
          </cell>
          <cell r="AX158" t="e">
            <v>#VALUE!</v>
          </cell>
          <cell r="AY158">
            <v>336221</v>
          </cell>
          <cell r="AZ158">
            <v>110448</v>
          </cell>
          <cell r="BA158">
            <v>125711.9136</v>
          </cell>
          <cell r="BB158">
            <v>132123.22119360001</v>
          </cell>
          <cell r="BC158">
            <v>406540</v>
          </cell>
          <cell r="BD158">
            <v>133548</v>
          </cell>
          <cell r="BE158">
            <v>152004.33360000001</v>
          </cell>
          <cell r="BF158">
            <v>159756.55461360002</v>
          </cell>
          <cell r="BG158">
            <v>336692</v>
          </cell>
          <cell r="BH158">
            <v>110603</v>
          </cell>
          <cell r="BI158">
            <v>125888.3346</v>
          </cell>
          <cell r="BJ158">
            <v>132308.63966459999</v>
          </cell>
          <cell r="BK158">
            <v>363207</v>
          </cell>
          <cell r="BL158">
            <v>119313</v>
          </cell>
          <cell r="BM158">
            <v>135802.05660000001</v>
          </cell>
          <cell r="BN158">
            <v>142727.96148660002</v>
          </cell>
          <cell r="BO158">
            <v>374377</v>
          </cell>
          <cell r="BP158">
            <v>122982</v>
          </cell>
          <cell r="BQ158">
            <v>139978.11239999998</v>
          </cell>
          <cell r="BR158">
            <v>147116.99613239997</v>
          </cell>
          <cell r="BS158">
            <v>403068</v>
          </cell>
          <cell r="BT158">
            <v>132407</v>
          </cell>
          <cell r="BU158">
            <v>150705.64739999999</v>
          </cell>
          <cell r="BV158">
            <v>158391.63541739999</v>
          </cell>
          <cell r="BW158" t="str">
            <v>N/A</v>
          </cell>
          <cell r="BX158" t="str">
            <v>N/A</v>
          </cell>
          <cell r="BY158" t="e">
            <v>#VALUE!</v>
          </cell>
          <cell r="BZ158" t="e">
            <v>#VALUE!</v>
          </cell>
          <cell r="CA158">
            <v>389611</v>
          </cell>
          <cell r="CB158">
            <v>127987</v>
          </cell>
          <cell r="CC158">
            <v>145674.8034</v>
          </cell>
          <cell r="CD158">
            <v>153104.21837340001</v>
          </cell>
          <cell r="CE158">
            <v>364080</v>
          </cell>
          <cell r="CF158">
            <v>119600</v>
          </cell>
          <cell r="CG158">
            <v>136128.72</v>
          </cell>
          <cell r="CH158">
            <v>143071.28472</v>
          </cell>
          <cell r="CI158">
            <v>354643</v>
          </cell>
          <cell r="CJ158">
            <v>116500</v>
          </cell>
          <cell r="CK158">
            <v>132600.29999999999</v>
          </cell>
          <cell r="CL158">
            <v>139362.91529999999</v>
          </cell>
          <cell r="CM158">
            <v>380421</v>
          </cell>
          <cell r="CN158">
            <v>124968</v>
          </cell>
        </row>
        <row r="159">
          <cell r="B159" t="str">
            <v>MANGUERA BOOSTER FRENO</v>
          </cell>
          <cell r="C159">
            <v>596851</v>
          </cell>
          <cell r="D159">
            <v>196065</v>
          </cell>
          <cell r="E159">
            <v>223161.18299999999</v>
          </cell>
          <cell r="F159">
            <v>234542.40333299999</v>
          </cell>
          <cell r="G159">
            <v>608300</v>
          </cell>
          <cell r="H159">
            <v>199826</v>
          </cell>
          <cell r="I159">
            <v>227441.95319999999</v>
          </cell>
          <cell r="J159">
            <v>239041.49281319999</v>
          </cell>
          <cell r="K159">
            <v>593266</v>
          </cell>
          <cell r="L159">
            <v>194887</v>
          </cell>
          <cell r="M159">
            <v>221820.38339999999</v>
          </cell>
          <cell r="N159">
            <v>233133.22295339999</v>
          </cell>
          <cell r="O159">
            <v>675487</v>
          </cell>
          <cell r="P159">
            <v>221897</v>
          </cell>
          <cell r="Q159">
            <v>252563.1654</v>
          </cell>
          <cell r="R159">
            <v>265443.88683540002</v>
          </cell>
          <cell r="S159">
            <v>659498</v>
          </cell>
          <cell r="T159">
            <v>216645</v>
          </cell>
          <cell r="U159">
            <v>246585.33900000001</v>
          </cell>
          <cell r="V159">
            <v>259161.19128900001</v>
          </cell>
          <cell r="W159">
            <v>737380</v>
          </cell>
          <cell r="X159">
            <v>242229</v>
          </cell>
          <cell r="Y159">
            <v>275705.0478</v>
          </cell>
          <cell r="Z159">
            <v>289766.00523780001</v>
          </cell>
          <cell r="AA159">
            <v>719017</v>
          </cell>
          <cell r="AB159">
            <v>236197</v>
          </cell>
          <cell r="AC159">
            <v>268839.42540000001</v>
          </cell>
          <cell r="AD159">
            <v>282550.2360954</v>
          </cell>
          <cell r="AE159">
            <v>675987</v>
          </cell>
          <cell r="AF159">
            <v>222061</v>
          </cell>
          <cell r="AG159">
            <v>252749.8302</v>
          </cell>
          <cell r="AH159">
            <v>265640.07154019998</v>
          </cell>
          <cell r="AI159">
            <v>664489</v>
          </cell>
          <cell r="AJ159">
            <v>218284</v>
          </cell>
          <cell r="AK159">
            <v>248450.84880000001</v>
          </cell>
          <cell r="AL159">
            <v>261121.84208880001</v>
          </cell>
          <cell r="AM159">
            <v>676493</v>
          </cell>
          <cell r="AN159">
            <v>222227</v>
          </cell>
          <cell r="AO159">
            <v>252938.7714</v>
          </cell>
          <cell r="AP159">
            <v>265838.64874139999</v>
          </cell>
          <cell r="AQ159">
            <v>677874</v>
          </cell>
          <cell r="AR159">
            <v>222681</v>
          </cell>
          <cell r="AS159">
            <v>253455.51420000001</v>
          </cell>
          <cell r="AT159">
            <v>266381.74542420002</v>
          </cell>
          <cell r="AU159">
            <v>695984</v>
          </cell>
          <cell r="AV159">
            <v>228630</v>
          </cell>
          <cell r="AW159">
            <v>260226.666</v>
          </cell>
          <cell r="AX159">
            <v>273498.225966</v>
          </cell>
          <cell r="AY159">
            <v>702992</v>
          </cell>
          <cell r="AZ159">
            <v>230932</v>
          </cell>
          <cell r="BA159">
            <v>262846.80239999999</v>
          </cell>
          <cell r="BB159">
            <v>276251.98932240001</v>
          </cell>
          <cell r="BC159">
            <v>839728</v>
          </cell>
          <cell r="BD159">
            <v>275850</v>
          </cell>
          <cell r="BE159">
            <v>313972.46999999997</v>
          </cell>
          <cell r="BF159">
            <v>329985.06597</v>
          </cell>
          <cell r="BG159">
            <v>696010</v>
          </cell>
          <cell r="BH159">
            <v>228639</v>
          </cell>
          <cell r="BI159">
            <v>260236.90979999999</v>
          </cell>
          <cell r="BJ159">
            <v>273508.99219979998</v>
          </cell>
          <cell r="BK159">
            <v>739740</v>
          </cell>
          <cell r="BL159">
            <v>243004</v>
          </cell>
          <cell r="BM159">
            <v>276587.15279999998</v>
          </cell>
          <cell r="BN159">
            <v>290693.09759279998</v>
          </cell>
          <cell r="BO159">
            <v>762549</v>
          </cell>
          <cell r="BP159">
            <v>250497</v>
          </cell>
          <cell r="BQ159">
            <v>285115.68540000002</v>
          </cell>
          <cell r="BR159">
            <v>299656.58535539999</v>
          </cell>
          <cell r="BS159">
            <v>889396</v>
          </cell>
          <cell r="BT159">
            <v>292166</v>
          </cell>
          <cell r="BU159">
            <v>332543.34120000002</v>
          </cell>
          <cell r="BV159">
            <v>349503.05160120002</v>
          </cell>
          <cell r="BW159">
            <v>670240</v>
          </cell>
          <cell r="BX159">
            <v>220173</v>
          </cell>
          <cell r="BY159">
            <v>250600.9086</v>
          </cell>
          <cell r="BZ159">
            <v>263381.55493859999</v>
          </cell>
          <cell r="CA159">
            <v>927153</v>
          </cell>
          <cell r="CB159">
            <v>304569</v>
          </cell>
          <cell r="CC159">
            <v>346660.43579999998</v>
          </cell>
          <cell r="CD159">
            <v>364340.11802579998</v>
          </cell>
          <cell r="CE159">
            <v>777366</v>
          </cell>
          <cell r="CF159">
            <v>255364</v>
          </cell>
          <cell r="CG159">
            <v>290655.30479999998</v>
          </cell>
          <cell r="CH159">
            <v>305478.72534479998</v>
          </cell>
          <cell r="CI159">
            <v>783065</v>
          </cell>
          <cell r="CJ159">
            <v>257236</v>
          </cell>
          <cell r="CK159">
            <v>292786.01520000002</v>
          </cell>
          <cell r="CL159">
            <v>307718.1019752</v>
          </cell>
          <cell r="CM159">
            <v>854165</v>
          </cell>
          <cell r="CN159">
            <v>280593</v>
          </cell>
        </row>
        <row r="160">
          <cell r="B160" t="str">
            <v>MANGUERA ENTRADA INTERCOOLER (MOTOR DIESEL)</v>
          </cell>
          <cell r="C160" t="str">
            <v>N/A</v>
          </cell>
          <cell r="D160" t="str">
            <v>N/A</v>
          </cell>
          <cell r="E160" t="e">
            <v>#VALUE!</v>
          </cell>
          <cell r="F160" t="e">
            <v>#VALUE!</v>
          </cell>
          <cell r="G160" t="str">
            <v>N/A</v>
          </cell>
          <cell r="H160" t="str">
            <v>N/A</v>
          </cell>
          <cell r="I160" t="e">
            <v>#VALUE!</v>
          </cell>
          <cell r="J160" t="e">
            <v>#VALUE!</v>
          </cell>
          <cell r="K160" t="str">
            <v>N/A</v>
          </cell>
          <cell r="L160" t="str">
            <v>N/A</v>
          </cell>
          <cell r="M160" t="e">
            <v>#VALUE!</v>
          </cell>
          <cell r="N160" t="e">
            <v>#VALUE!</v>
          </cell>
          <cell r="O160" t="str">
            <v>N/A</v>
          </cell>
          <cell r="P160" t="str">
            <v>N/A</v>
          </cell>
          <cell r="Q160" t="e">
            <v>#VALUE!</v>
          </cell>
          <cell r="R160" t="e">
            <v>#VALUE!</v>
          </cell>
          <cell r="S160" t="str">
            <v>N/A</v>
          </cell>
          <cell r="T160" t="str">
            <v>N/A</v>
          </cell>
          <cell r="U160" t="e">
            <v>#VALUE!</v>
          </cell>
          <cell r="V160" t="e">
            <v>#VALUE!</v>
          </cell>
          <cell r="W160">
            <v>702053</v>
          </cell>
          <cell r="X160">
            <v>230624</v>
          </cell>
          <cell r="Y160">
            <v>262496.23680000001</v>
          </cell>
          <cell r="Z160">
            <v>275883.54487680004</v>
          </cell>
          <cell r="AA160">
            <v>709267</v>
          </cell>
          <cell r="AB160">
            <v>232994</v>
          </cell>
          <cell r="AC160">
            <v>265193.7708</v>
          </cell>
          <cell r="AD160">
            <v>278718.65311080002</v>
          </cell>
          <cell r="AE160" t="str">
            <v>N/A</v>
          </cell>
          <cell r="AF160" t="str">
            <v>N/A</v>
          </cell>
          <cell r="AG160" t="e">
            <v>#VALUE!</v>
          </cell>
          <cell r="AH160" t="e">
            <v>#VALUE!</v>
          </cell>
          <cell r="AI160" t="str">
            <v>N/A</v>
          </cell>
          <cell r="AJ160" t="str">
            <v>N/A</v>
          </cell>
          <cell r="AK160" t="e">
            <v>#VALUE!</v>
          </cell>
          <cell r="AL160" t="e">
            <v>#VALUE!</v>
          </cell>
          <cell r="AM160" t="str">
            <v>N/A</v>
          </cell>
          <cell r="AN160" t="str">
            <v>N/A</v>
          </cell>
          <cell r="AO160" t="e">
            <v>#VALUE!</v>
          </cell>
          <cell r="AP160" t="e">
            <v>#VALUE!</v>
          </cell>
          <cell r="AQ160" t="str">
            <v>N/A</v>
          </cell>
          <cell r="AR160" t="str">
            <v>N/A</v>
          </cell>
          <cell r="AS160" t="e">
            <v>#VALUE!</v>
          </cell>
          <cell r="AT160" t="e">
            <v>#VALUE!</v>
          </cell>
          <cell r="AU160" t="str">
            <v>N/A</v>
          </cell>
          <cell r="AV160" t="str">
            <v>N/A</v>
          </cell>
          <cell r="AW160" t="e">
            <v>#VALUE!</v>
          </cell>
          <cell r="AX160" t="e">
            <v>#VALUE!</v>
          </cell>
          <cell r="AY160">
            <v>687056</v>
          </cell>
          <cell r="AZ160">
            <v>225697</v>
          </cell>
          <cell r="BA160">
            <v>256888.3254</v>
          </cell>
          <cell r="BB160">
            <v>269989.62999540003</v>
          </cell>
          <cell r="BC160">
            <v>763842</v>
          </cell>
          <cell r="BD160">
            <v>250922</v>
          </cell>
          <cell r="BE160">
            <v>285599.4204</v>
          </cell>
          <cell r="BF160">
            <v>300164.99084039999</v>
          </cell>
          <cell r="BG160">
            <v>711261</v>
          </cell>
          <cell r="BH160">
            <v>233649</v>
          </cell>
          <cell r="BI160">
            <v>265939.29180000001</v>
          </cell>
          <cell r="BJ160">
            <v>279502.19568180002</v>
          </cell>
          <cell r="BK160">
            <v>733350</v>
          </cell>
          <cell r="BL160">
            <v>240905</v>
          </cell>
          <cell r="BM160">
            <v>274198.071</v>
          </cell>
          <cell r="BN160">
            <v>288182.17262099998</v>
          </cell>
          <cell r="BO160">
            <v>747715</v>
          </cell>
          <cell r="BP160">
            <v>245624</v>
          </cell>
          <cell r="BQ160">
            <v>279569.23680000001</v>
          </cell>
          <cell r="BR160">
            <v>293827.26787680003</v>
          </cell>
          <cell r="BS160">
            <v>861605</v>
          </cell>
          <cell r="BT160">
            <v>283037</v>
          </cell>
          <cell r="BU160">
            <v>322152.71340000001</v>
          </cell>
          <cell r="BV160">
            <v>338582.50178340002</v>
          </cell>
          <cell r="BW160" t="str">
            <v>N/A</v>
          </cell>
          <cell r="BX160" t="str">
            <v>N/A</v>
          </cell>
          <cell r="BY160" t="e">
            <v>#VALUE!</v>
          </cell>
          <cell r="BZ160" t="e">
            <v>#VALUE!</v>
          </cell>
          <cell r="CA160">
            <v>958536</v>
          </cell>
          <cell r="CB160">
            <v>314879</v>
          </cell>
          <cell r="CC160">
            <v>358395.27779999998</v>
          </cell>
          <cell r="CD160">
            <v>376673.43696779996</v>
          </cell>
          <cell r="CE160">
            <v>758825</v>
          </cell>
          <cell r="CF160">
            <v>249274</v>
          </cell>
          <cell r="CG160">
            <v>283723.66680000001</v>
          </cell>
          <cell r="CH160">
            <v>298193.57380680001</v>
          </cell>
          <cell r="CI160">
            <v>758825</v>
          </cell>
          <cell r="CJ160">
            <v>249274</v>
          </cell>
          <cell r="CK160">
            <v>283723.66680000001</v>
          </cell>
          <cell r="CL160">
            <v>298193.57380680001</v>
          </cell>
          <cell r="CM160">
            <v>901121</v>
          </cell>
          <cell r="CN160">
            <v>296018</v>
          </cell>
        </row>
        <row r="161">
          <cell r="B161" t="str">
            <v>MANGUERA FRENO DELANTERO</v>
          </cell>
          <cell r="C161">
            <v>573700</v>
          </cell>
          <cell r="D161">
            <v>188460</v>
          </cell>
          <cell r="E161">
            <v>214505.17199999999</v>
          </cell>
          <cell r="F161">
            <v>225444.935772</v>
          </cell>
          <cell r="G161">
            <v>564542</v>
          </cell>
          <cell r="H161">
            <v>185452</v>
          </cell>
          <cell r="I161">
            <v>211081.4664</v>
          </cell>
          <cell r="J161">
            <v>221846.62118640001</v>
          </cell>
          <cell r="K161">
            <v>539457</v>
          </cell>
          <cell r="L161">
            <v>177211</v>
          </cell>
          <cell r="M161">
            <v>201701.56020000001</v>
          </cell>
          <cell r="N161">
            <v>211988.33977020002</v>
          </cell>
          <cell r="O161">
            <v>629766</v>
          </cell>
          <cell r="P161">
            <v>206878</v>
          </cell>
          <cell r="Q161">
            <v>235468.53959999999</v>
          </cell>
          <cell r="R161">
            <v>247477.43511959998</v>
          </cell>
          <cell r="S161">
            <v>670829</v>
          </cell>
          <cell r="T161">
            <v>220367</v>
          </cell>
          <cell r="U161">
            <v>250821.7194</v>
          </cell>
          <cell r="V161">
            <v>263613.62708940002</v>
          </cell>
          <cell r="W161">
            <v>637452</v>
          </cell>
          <cell r="X161">
            <v>209402</v>
          </cell>
          <cell r="Y161">
            <v>238341.35639999999</v>
          </cell>
          <cell r="Z161">
            <v>250496.76557639998</v>
          </cell>
          <cell r="AA161">
            <v>635274</v>
          </cell>
          <cell r="AB161">
            <v>208687</v>
          </cell>
          <cell r="AC161">
            <v>237527.5434</v>
          </cell>
          <cell r="AD161">
            <v>249641.44811339999</v>
          </cell>
          <cell r="AE161">
            <v>616705</v>
          </cell>
          <cell r="AF161">
            <v>202587</v>
          </cell>
          <cell r="AG161">
            <v>230584.52340000001</v>
          </cell>
          <cell r="AH161">
            <v>242344.33409340002</v>
          </cell>
          <cell r="AI161">
            <v>615278</v>
          </cell>
          <cell r="AJ161">
            <v>202118</v>
          </cell>
          <cell r="AK161">
            <v>230050.70759999999</v>
          </cell>
          <cell r="AL161">
            <v>241783.2936876</v>
          </cell>
          <cell r="AM161">
            <v>550007</v>
          </cell>
          <cell r="AN161">
            <v>180677</v>
          </cell>
          <cell r="AO161">
            <v>205646.56140000001</v>
          </cell>
          <cell r="AP161">
            <v>216134.5360314</v>
          </cell>
          <cell r="AQ161">
            <v>629841</v>
          </cell>
          <cell r="AR161">
            <v>206902</v>
          </cell>
          <cell r="AS161">
            <v>235495.85639999999</v>
          </cell>
          <cell r="AT161">
            <v>247506.14507639999</v>
          </cell>
          <cell r="AU161">
            <v>618406</v>
          </cell>
          <cell r="AV161">
            <v>203146</v>
          </cell>
          <cell r="AW161">
            <v>231220.77720000001</v>
          </cell>
          <cell r="AX161">
            <v>243013.03683720002</v>
          </cell>
          <cell r="AY161">
            <v>632846</v>
          </cell>
          <cell r="AZ161">
            <v>207889</v>
          </cell>
          <cell r="BA161">
            <v>236619.2598</v>
          </cell>
          <cell r="BB161">
            <v>248686.84204980001</v>
          </cell>
          <cell r="BC161">
            <v>669389</v>
          </cell>
          <cell r="BD161">
            <v>219894</v>
          </cell>
          <cell r="BE161">
            <v>250283.35079999999</v>
          </cell>
          <cell r="BF161">
            <v>263047.8016908</v>
          </cell>
          <cell r="BG161">
            <v>611950</v>
          </cell>
          <cell r="BH161">
            <v>201025</v>
          </cell>
          <cell r="BI161">
            <v>228806.655</v>
          </cell>
          <cell r="BJ161">
            <v>240475.79440499999</v>
          </cell>
          <cell r="BK161">
            <v>657484</v>
          </cell>
          <cell r="BL161">
            <v>215983</v>
          </cell>
          <cell r="BM161">
            <v>245831.85060000001</v>
          </cell>
          <cell r="BN161">
            <v>258369.27498059999</v>
          </cell>
          <cell r="BO161">
            <v>668081</v>
          </cell>
          <cell r="BP161">
            <v>219464</v>
          </cell>
          <cell r="BQ161">
            <v>249793.92480000001</v>
          </cell>
          <cell r="BR161">
            <v>262533.4149648</v>
          </cell>
          <cell r="BS161">
            <v>748668</v>
          </cell>
          <cell r="BT161">
            <v>245937</v>
          </cell>
          <cell r="BU161">
            <v>279925.49339999998</v>
          </cell>
          <cell r="BV161">
            <v>294201.69356339995</v>
          </cell>
          <cell r="BW161">
            <v>643253</v>
          </cell>
          <cell r="BX161">
            <v>211308</v>
          </cell>
          <cell r="BY161">
            <v>240510.76559999998</v>
          </cell>
          <cell r="BZ161">
            <v>252776.81464559998</v>
          </cell>
          <cell r="CA161">
            <v>792281</v>
          </cell>
          <cell r="CB161">
            <v>260264</v>
          </cell>
          <cell r="CC161">
            <v>296232.48479999998</v>
          </cell>
          <cell r="CD161">
            <v>311340.34152479999</v>
          </cell>
          <cell r="CE161">
            <v>672984</v>
          </cell>
          <cell r="CF161">
            <v>221075</v>
          </cell>
          <cell r="CG161">
            <v>251627.565</v>
          </cell>
          <cell r="CH161">
            <v>264460.57081499998</v>
          </cell>
          <cell r="CI161">
            <v>671763</v>
          </cell>
          <cell r="CJ161">
            <v>220674</v>
          </cell>
          <cell r="CK161">
            <v>251171.14679999999</v>
          </cell>
          <cell r="CL161">
            <v>263980.87528679997</v>
          </cell>
          <cell r="CM161">
            <v>764401</v>
          </cell>
          <cell r="CN161">
            <v>251105</v>
          </cell>
        </row>
        <row r="162">
          <cell r="B162" t="str">
            <v>MANGUERA RADIADOR INFERIOR</v>
          </cell>
          <cell r="C162">
            <v>271080</v>
          </cell>
          <cell r="D162">
            <v>89049</v>
          </cell>
          <cell r="E162">
            <v>101355.57180000001</v>
          </cell>
          <cell r="F162">
            <v>106524.70596180001</v>
          </cell>
          <cell r="G162">
            <v>288604</v>
          </cell>
          <cell r="H162">
            <v>94806</v>
          </cell>
          <cell r="I162">
            <v>107908.18919999999</v>
          </cell>
          <cell r="J162">
            <v>113411.5068492</v>
          </cell>
          <cell r="K162">
            <v>271842</v>
          </cell>
          <cell r="L162">
            <v>89300</v>
          </cell>
          <cell r="M162">
            <v>101641.26</v>
          </cell>
          <cell r="N162">
            <v>106824.96425999999</v>
          </cell>
          <cell r="O162">
            <v>309274</v>
          </cell>
          <cell r="P162">
            <v>101596</v>
          </cell>
          <cell r="Q162">
            <v>115636.5672</v>
          </cell>
          <cell r="R162">
            <v>121534.0321272</v>
          </cell>
          <cell r="S162">
            <v>311644</v>
          </cell>
          <cell r="T162">
            <v>102375</v>
          </cell>
          <cell r="U162">
            <v>116523.22500000001</v>
          </cell>
          <cell r="V162">
            <v>122465.90947500001</v>
          </cell>
          <cell r="W162">
            <v>325116</v>
          </cell>
          <cell r="X162">
            <v>106800</v>
          </cell>
          <cell r="Y162">
            <v>121559.76</v>
          </cell>
          <cell r="Z162">
            <v>127759.30776</v>
          </cell>
          <cell r="AA162">
            <v>329994</v>
          </cell>
          <cell r="AB162">
            <v>108403</v>
          </cell>
          <cell r="AC162">
            <v>123384.29459999999</v>
          </cell>
          <cell r="AD162">
            <v>129676.89362459999</v>
          </cell>
          <cell r="AE162">
            <v>306529</v>
          </cell>
          <cell r="AF162">
            <v>100694</v>
          </cell>
          <cell r="AG162">
            <v>114609.9108</v>
          </cell>
          <cell r="AH162">
            <v>120455.01625079999</v>
          </cell>
          <cell r="AI162">
            <v>308218</v>
          </cell>
          <cell r="AJ162">
            <v>101249</v>
          </cell>
          <cell r="AK162">
            <v>115241.6118</v>
          </cell>
          <cell r="AL162">
            <v>121118.93400179999</v>
          </cell>
          <cell r="AM162">
            <v>276131</v>
          </cell>
          <cell r="AN162">
            <v>90709</v>
          </cell>
          <cell r="AO162">
            <v>103244.9838</v>
          </cell>
          <cell r="AP162">
            <v>108510.47797380001</v>
          </cell>
          <cell r="AQ162">
            <v>310727</v>
          </cell>
          <cell r="AR162">
            <v>102073</v>
          </cell>
          <cell r="AS162">
            <v>116179.4886</v>
          </cell>
          <cell r="AT162">
            <v>122104.6425186</v>
          </cell>
          <cell r="AU162">
            <v>307383</v>
          </cell>
          <cell r="AV162">
            <v>100975</v>
          </cell>
          <cell r="AW162">
            <v>114929.745</v>
          </cell>
          <cell r="AX162">
            <v>120791.161995</v>
          </cell>
          <cell r="AY162">
            <v>310708</v>
          </cell>
          <cell r="AZ162">
            <v>102067</v>
          </cell>
          <cell r="BA162">
            <v>116172.6594</v>
          </cell>
          <cell r="BB162">
            <v>122097.4650294</v>
          </cell>
          <cell r="BC162">
            <v>344479</v>
          </cell>
          <cell r="BD162">
            <v>113161</v>
          </cell>
          <cell r="BE162">
            <v>128799.8502</v>
          </cell>
          <cell r="BF162">
            <v>135368.64256020001</v>
          </cell>
          <cell r="BG162">
            <v>311408</v>
          </cell>
          <cell r="BH162">
            <v>102297</v>
          </cell>
          <cell r="BI162">
            <v>116434.4454</v>
          </cell>
          <cell r="BJ162">
            <v>122372.60211539999</v>
          </cell>
          <cell r="BK162">
            <v>326474</v>
          </cell>
          <cell r="BL162">
            <v>107246</v>
          </cell>
          <cell r="BM162">
            <v>122067.39720000001</v>
          </cell>
          <cell r="BN162">
            <v>128292.83445720001</v>
          </cell>
          <cell r="BO162">
            <v>352422</v>
          </cell>
          <cell r="BP162">
            <v>115770</v>
          </cell>
          <cell r="BQ162">
            <v>131769.41399999999</v>
          </cell>
          <cell r="BR162">
            <v>138489.65411399998</v>
          </cell>
          <cell r="BS162">
            <v>398430</v>
          </cell>
          <cell r="BT162">
            <v>130884</v>
          </cell>
          <cell r="BU162">
            <v>148972.16879999998</v>
          </cell>
          <cell r="BV162">
            <v>156569.74940879998</v>
          </cell>
          <cell r="BW162">
            <v>311598</v>
          </cell>
          <cell r="BX162">
            <v>102359</v>
          </cell>
          <cell r="BY162">
            <v>116505.0138</v>
          </cell>
          <cell r="BZ162">
            <v>122446.76950379999</v>
          </cell>
          <cell r="CA162">
            <v>405949</v>
          </cell>
          <cell r="CB162">
            <v>133354</v>
          </cell>
          <cell r="CC162">
            <v>151783.52280000001</v>
          </cell>
          <cell r="CD162">
            <v>159524.48246279999</v>
          </cell>
          <cell r="CE162">
            <v>330386</v>
          </cell>
          <cell r="CF162">
            <v>108531</v>
          </cell>
          <cell r="CG162">
            <v>123529.98420000001</v>
          </cell>
          <cell r="CH162">
            <v>129830.01339420001</v>
          </cell>
          <cell r="CI162">
            <v>340940</v>
          </cell>
          <cell r="CJ162">
            <v>111998</v>
          </cell>
          <cell r="CK162">
            <v>127476.12359999999</v>
          </cell>
          <cell r="CL162">
            <v>133977.40590359998</v>
          </cell>
          <cell r="CM162">
            <v>403147</v>
          </cell>
          <cell r="CN162">
            <v>132433</v>
          </cell>
        </row>
        <row r="163">
          <cell r="B163" t="str">
            <v>MANGUERA RADIADOR SUPERIOR</v>
          </cell>
          <cell r="C163">
            <v>198327</v>
          </cell>
          <cell r="D163">
            <v>65150</v>
          </cell>
          <cell r="E163">
            <v>74153.73</v>
          </cell>
          <cell r="F163">
            <v>77935.570229999998</v>
          </cell>
          <cell r="G163">
            <v>280076</v>
          </cell>
          <cell r="H163">
            <v>92004</v>
          </cell>
          <cell r="I163">
            <v>104718.9528</v>
          </cell>
          <cell r="J163">
            <v>110059.6193928</v>
          </cell>
          <cell r="K163">
            <v>295821</v>
          </cell>
          <cell r="L163">
            <v>97177</v>
          </cell>
          <cell r="M163">
            <v>110606.86139999999</v>
          </cell>
          <cell r="N163">
            <v>116247.81133139999</v>
          </cell>
          <cell r="O163">
            <v>330617</v>
          </cell>
          <cell r="P163">
            <v>108607</v>
          </cell>
          <cell r="Q163">
            <v>123616.4874</v>
          </cell>
          <cell r="R163">
            <v>129920.9282574</v>
          </cell>
          <cell r="S163">
            <v>309223</v>
          </cell>
          <cell r="T163">
            <v>101579</v>
          </cell>
          <cell r="U163">
            <v>115617.2178</v>
          </cell>
          <cell r="V163">
            <v>121513.69590779999</v>
          </cell>
          <cell r="W163">
            <v>316806</v>
          </cell>
          <cell r="X163">
            <v>104070</v>
          </cell>
          <cell r="Y163">
            <v>118452.474</v>
          </cell>
          <cell r="Z163">
            <v>124493.550174</v>
          </cell>
          <cell r="AA163">
            <v>321585</v>
          </cell>
          <cell r="AB163">
            <v>105640</v>
          </cell>
          <cell r="AC163">
            <v>120239.448</v>
          </cell>
          <cell r="AD163">
            <v>126371.65984800001</v>
          </cell>
          <cell r="AE163">
            <v>325782</v>
          </cell>
          <cell r="AF163">
            <v>107019</v>
          </cell>
          <cell r="AG163">
            <v>121809.0258</v>
          </cell>
          <cell r="AH163">
            <v>128021.2861158</v>
          </cell>
          <cell r="AI163">
            <v>337463</v>
          </cell>
          <cell r="AJ163">
            <v>110856</v>
          </cell>
          <cell r="AK163">
            <v>126176.29919999999</v>
          </cell>
          <cell r="AL163">
            <v>132611.29045919998</v>
          </cell>
          <cell r="AM163">
            <v>259350</v>
          </cell>
          <cell r="AN163">
            <v>85196</v>
          </cell>
          <cell r="AO163">
            <v>96970.087199999994</v>
          </cell>
          <cell r="AP163">
            <v>101915.5616472</v>
          </cell>
          <cell r="AQ163">
            <v>308596</v>
          </cell>
          <cell r="AR163">
            <v>101373</v>
          </cell>
          <cell r="AS163">
            <v>115382.74859999999</v>
          </cell>
          <cell r="AT163">
            <v>121267.26877859999</v>
          </cell>
          <cell r="AU163">
            <v>320705</v>
          </cell>
          <cell r="AV163">
            <v>105351</v>
          </cell>
          <cell r="AW163">
            <v>119910.5082</v>
          </cell>
          <cell r="AX163">
            <v>126025.9441182</v>
          </cell>
          <cell r="AY163">
            <v>284793</v>
          </cell>
          <cell r="AZ163">
            <v>93554</v>
          </cell>
          <cell r="BA163">
            <v>106483.16279999999</v>
          </cell>
          <cell r="BB163">
            <v>111913.80410279999</v>
          </cell>
          <cell r="BC163">
            <v>333275</v>
          </cell>
          <cell r="BD163">
            <v>109480</v>
          </cell>
          <cell r="BE163">
            <v>124610.136</v>
          </cell>
          <cell r="BF163">
            <v>130965.252936</v>
          </cell>
          <cell r="BG163">
            <v>308166</v>
          </cell>
          <cell r="BH163">
            <v>101232</v>
          </cell>
          <cell r="BI163">
            <v>115222.26240000001</v>
          </cell>
          <cell r="BJ163">
            <v>121098.5977824</v>
          </cell>
          <cell r="BK163">
            <v>317476</v>
          </cell>
          <cell r="BL163">
            <v>104290</v>
          </cell>
          <cell r="BM163">
            <v>118702.878</v>
          </cell>
          <cell r="BN163">
            <v>124756.724778</v>
          </cell>
          <cell r="BO163">
            <v>322342</v>
          </cell>
          <cell r="BP163">
            <v>105889</v>
          </cell>
          <cell r="BQ163">
            <v>120522.85980000001</v>
          </cell>
          <cell r="BR163">
            <v>126669.52564980001</v>
          </cell>
          <cell r="BS163">
            <v>388335</v>
          </cell>
          <cell r="BT163">
            <v>127568</v>
          </cell>
          <cell r="BU163">
            <v>145197.8976</v>
          </cell>
          <cell r="BV163">
            <v>152602.99037759998</v>
          </cell>
          <cell r="BW163">
            <v>288964</v>
          </cell>
          <cell r="BX163">
            <v>94924</v>
          </cell>
          <cell r="BY163">
            <v>108042.49679999999</v>
          </cell>
          <cell r="BZ163">
            <v>113552.6641368</v>
          </cell>
          <cell r="CA163">
            <v>394504</v>
          </cell>
          <cell r="CB163">
            <v>129594</v>
          </cell>
          <cell r="CC163">
            <v>147503.89079999999</v>
          </cell>
          <cell r="CD163">
            <v>155026.58923079999</v>
          </cell>
          <cell r="CE163">
            <v>312155</v>
          </cell>
          <cell r="CF163">
            <v>102542</v>
          </cell>
          <cell r="CG163">
            <v>116713.30439999999</v>
          </cell>
          <cell r="CH163">
            <v>122665.6829244</v>
          </cell>
          <cell r="CI163">
            <v>332296</v>
          </cell>
          <cell r="CJ163">
            <v>109159</v>
          </cell>
          <cell r="CK163">
            <v>124244.7738</v>
          </cell>
          <cell r="CL163">
            <v>130581.2572638</v>
          </cell>
          <cell r="CM163">
            <v>380262</v>
          </cell>
          <cell r="CN163">
            <v>124916</v>
          </cell>
        </row>
        <row r="164">
          <cell r="B164" t="str">
            <v>MANIJA PUERTA EXTERNA</v>
          </cell>
          <cell r="C164">
            <v>421305</v>
          </cell>
          <cell r="D164">
            <v>138398</v>
          </cell>
          <cell r="E164">
            <v>157524.6036</v>
          </cell>
          <cell r="F164">
            <v>165558.35838359999</v>
          </cell>
          <cell r="G164">
            <v>445837</v>
          </cell>
          <cell r="H164">
            <v>146457</v>
          </cell>
          <cell r="I164">
            <v>166697.35740000001</v>
          </cell>
          <cell r="J164">
            <v>175198.9226274</v>
          </cell>
          <cell r="K164">
            <v>540268</v>
          </cell>
          <cell r="L164">
            <v>177478</v>
          </cell>
          <cell r="M164">
            <v>202005.4596</v>
          </cell>
          <cell r="N164">
            <v>212307.73803959999</v>
          </cell>
          <cell r="O164">
            <v>601452</v>
          </cell>
          <cell r="P164">
            <v>197576</v>
          </cell>
          <cell r="Q164">
            <v>224881.00320000001</v>
          </cell>
          <cell r="R164">
            <v>236349.93436320001</v>
          </cell>
          <cell r="S164">
            <v>584009</v>
          </cell>
          <cell r="T164">
            <v>191846</v>
          </cell>
          <cell r="U164">
            <v>218359.11720000001</v>
          </cell>
          <cell r="V164">
            <v>229495.43217720001</v>
          </cell>
          <cell r="W164">
            <v>826840</v>
          </cell>
          <cell r="X164">
            <v>271616</v>
          </cell>
          <cell r="Y164">
            <v>309153.33120000002</v>
          </cell>
          <cell r="Z164">
            <v>324920.15109120001</v>
          </cell>
          <cell r="AA164">
            <v>835336</v>
          </cell>
          <cell r="AB164">
            <v>274407</v>
          </cell>
          <cell r="AC164">
            <v>312330.04739999998</v>
          </cell>
          <cell r="AD164">
            <v>328258.87981739995</v>
          </cell>
          <cell r="AE164">
            <v>598895</v>
          </cell>
          <cell r="AF164">
            <v>196737</v>
          </cell>
          <cell r="AG164">
            <v>223926.0534</v>
          </cell>
          <cell r="AH164">
            <v>235346.28212340001</v>
          </cell>
          <cell r="AI164">
            <v>601452</v>
          </cell>
          <cell r="AJ164">
            <v>197576</v>
          </cell>
          <cell r="AK164">
            <v>224881.00320000001</v>
          </cell>
          <cell r="AL164">
            <v>236349.93436320001</v>
          </cell>
          <cell r="AM164">
            <v>439377</v>
          </cell>
          <cell r="AN164">
            <v>144335</v>
          </cell>
          <cell r="AO164">
            <v>164282.09700000001</v>
          </cell>
          <cell r="AP164">
            <v>172660.483947</v>
          </cell>
          <cell r="AQ164">
            <v>581271</v>
          </cell>
          <cell r="AR164">
            <v>190947</v>
          </cell>
          <cell r="AS164">
            <v>217335.87539999999</v>
          </cell>
          <cell r="AT164">
            <v>228420.0050454</v>
          </cell>
          <cell r="AU164">
            <v>594165</v>
          </cell>
          <cell r="AV164">
            <v>195183</v>
          </cell>
          <cell r="AW164">
            <v>222157.29060000001</v>
          </cell>
          <cell r="AX164">
            <v>233487.31242060001</v>
          </cell>
          <cell r="AY164">
            <v>533478</v>
          </cell>
          <cell r="AZ164">
            <v>175247</v>
          </cell>
          <cell r="BA164">
            <v>199466.1354</v>
          </cell>
          <cell r="BB164">
            <v>209638.90830539999</v>
          </cell>
          <cell r="BC164">
            <v>535059</v>
          </cell>
          <cell r="BD164">
            <v>175766</v>
          </cell>
          <cell r="BE164">
            <v>200056.86119999998</v>
          </cell>
          <cell r="BF164">
            <v>210259.76112119999</v>
          </cell>
          <cell r="BG164">
            <v>848442</v>
          </cell>
          <cell r="BH164">
            <v>278713</v>
          </cell>
          <cell r="BI164">
            <v>317231.13659999997</v>
          </cell>
          <cell r="BJ164">
            <v>333409.92456659995</v>
          </cell>
          <cell r="BK164">
            <v>862208</v>
          </cell>
          <cell r="BL164">
            <v>283235</v>
          </cell>
          <cell r="BM164">
            <v>322378.07699999999</v>
          </cell>
          <cell r="BN164">
            <v>338819.35892699996</v>
          </cell>
          <cell r="BO164">
            <v>886390</v>
          </cell>
          <cell r="BP164">
            <v>291179</v>
          </cell>
          <cell r="BQ164">
            <v>331419.93780000001</v>
          </cell>
          <cell r="BR164">
            <v>348322.3546278</v>
          </cell>
          <cell r="BS164">
            <v>840459</v>
          </cell>
          <cell r="BT164">
            <v>276090</v>
          </cell>
          <cell r="BU164">
            <v>314245.63799999998</v>
          </cell>
          <cell r="BV164">
            <v>330272.165538</v>
          </cell>
          <cell r="BW164">
            <v>512418</v>
          </cell>
          <cell r="BX164">
            <v>168329</v>
          </cell>
          <cell r="BY164">
            <v>191592.06779999999</v>
          </cell>
          <cell r="BZ164">
            <v>201363.26325779999</v>
          </cell>
          <cell r="CA164">
            <v>836619</v>
          </cell>
          <cell r="CB164">
            <v>274829</v>
          </cell>
          <cell r="CC164">
            <v>312810.36780000001</v>
          </cell>
          <cell r="CD164">
            <v>328763.69655779999</v>
          </cell>
          <cell r="CE164">
            <v>568047</v>
          </cell>
          <cell r="CF164">
            <v>186603</v>
          </cell>
          <cell r="CG164">
            <v>212391.53460000001</v>
          </cell>
          <cell r="CH164">
            <v>223223.50286460001</v>
          </cell>
          <cell r="CI164">
            <v>537135</v>
          </cell>
          <cell r="CJ164">
            <v>176448</v>
          </cell>
          <cell r="CK164">
            <v>200833.11359999998</v>
          </cell>
          <cell r="CL164">
            <v>211075.60239359998</v>
          </cell>
          <cell r="CM164">
            <v>823045</v>
          </cell>
          <cell r="CN164">
            <v>270370</v>
          </cell>
        </row>
        <row r="165">
          <cell r="B165" t="str">
            <v>MANIJA PUERTA INTERNA</v>
          </cell>
          <cell r="C165">
            <v>430208</v>
          </cell>
          <cell r="D165">
            <v>141323</v>
          </cell>
          <cell r="E165">
            <v>160853.83859999999</v>
          </cell>
          <cell r="F165">
            <v>169057.38436859997</v>
          </cell>
          <cell r="G165">
            <v>410658</v>
          </cell>
          <cell r="H165">
            <v>134901</v>
          </cell>
          <cell r="I165">
            <v>153544.31820000001</v>
          </cell>
          <cell r="J165">
            <v>161375.07842820001</v>
          </cell>
          <cell r="K165">
            <v>491536</v>
          </cell>
          <cell r="L165">
            <v>161469</v>
          </cell>
          <cell r="M165">
            <v>183784.01579999999</v>
          </cell>
          <cell r="N165">
            <v>193157.00060579999</v>
          </cell>
          <cell r="O165">
            <v>560390</v>
          </cell>
          <cell r="P165">
            <v>184088</v>
          </cell>
          <cell r="Q165">
            <v>209528.96160000001</v>
          </cell>
          <cell r="R165">
            <v>220214.93864160002</v>
          </cell>
          <cell r="S165">
            <v>546265</v>
          </cell>
          <cell r="T165">
            <v>179448</v>
          </cell>
          <cell r="U165">
            <v>204247.71359999999</v>
          </cell>
          <cell r="V165">
            <v>214664.34699359999</v>
          </cell>
          <cell r="W165">
            <v>804414</v>
          </cell>
          <cell r="X165">
            <v>264249</v>
          </cell>
          <cell r="Y165">
            <v>300768.21179999999</v>
          </cell>
          <cell r="Z165">
            <v>316107.3906018</v>
          </cell>
          <cell r="AA165">
            <v>815406</v>
          </cell>
          <cell r="AB165">
            <v>267860</v>
          </cell>
          <cell r="AC165">
            <v>304878.25199999998</v>
          </cell>
          <cell r="AD165">
            <v>320427.04285199998</v>
          </cell>
          <cell r="AE165">
            <v>556243</v>
          </cell>
          <cell r="AF165">
            <v>182725</v>
          </cell>
          <cell r="AG165">
            <v>207977.595</v>
          </cell>
          <cell r="AH165">
            <v>218584.452345</v>
          </cell>
          <cell r="AI165">
            <v>547236</v>
          </cell>
          <cell r="AJ165">
            <v>179767</v>
          </cell>
          <cell r="AK165">
            <v>204610.79939999999</v>
          </cell>
          <cell r="AL165">
            <v>215045.95016939999</v>
          </cell>
          <cell r="AM165">
            <v>419492</v>
          </cell>
          <cell r="AN165">
            <v>137803</v>
          </cell>
          <cell r="AO165">
            <v>156847.37460000001</v>
          </cell>
          <cell r="AP165">
            <v>164846.59070460001</v>
          </cell>
          <cell r="AQ165">
            <v>542124</v>
          </cell>
          <cell r="AR165">
            <v>178087</v>
          </cell>
          <cell r="AS165">
            <v>202698.62339999998</v>
          </cell>
          <cell r="AT165">
            <v>213036.25319339999</v>
          </cell>
          <cell r="AU165">
            <v>567259</v>
          </cell>
          <cell r="AV165">
            <v>186344</v>
          </cell>
          <cell r="AW165">
            <v>212096.7408</v>
          </cell>
          <cell r="AX165">
            <v>222913.6745808</v>
          </cell>
          <cell r="AY165">
            <v>499474</v>
          </cell>
          <cell r="AZ165">
            <v>164077</v>
          </cell>
          <cell r="BA165">
            <v>186752.44140000001</v>
          </cell>
          <cell r="BB165">
            <v>196276.81591140002</v>
          </cell>
          <cell r="BC165">
            <v>508102</v>
          </cell>
          <cell r="BD165">
            <v>166911</v>
          </cell>
          <cell r="BE165">
            <v>189978.10019999999</v>
          </cell>
          <cell r="BF165">
            <v>199666.98331019998</v>
          </cell>
          <cell r="BG165">
            <v>820868</v>
          </cell>
          <cell r="BH165">
            <v>269655</v>
          </cell>
          <cell r="BI165">
            <v>306921.321</v>
          </cell>
          <cell r="BJ165">
            <v>322574.30837099999</v>
          </cell>
          <cell r="BK165">
            <v>851901</v>
          </cell>
          <cell r="BL165">
            <v>279849</v>
          </cell>
          <cell r="BM165">
            <v>318524.13179999997</v>
          </cell>
          <cell r="BN165">
            <v>334768.86252179998</v>
          </cell>
          <cell r="BO165">
            <v>854486</v>
          </cell>
          <cell r="BP165">
            <v>280698</v>
          </cell>
          <cell r="BQ165">
            <v>319490.46360000002</v>
          </cell>
          <cell r="BR165">
            <v>335784.47724360001</v>
          </cell>
          <cell r="BS165">
            <v>800595</v>
          </cell>
          <cell r="BT165">
            <v>262995</v>
          </cell>
          <cell r="BU165">
            <v>299340.90899999999</v>
          </cell>
          <cell r="BV165">
            <v>314607.29535899998</v>
          </cell>
          <cell r="BW165">
            <v>514905</v>
          </cell>
          <cell r="BX165">
            <v>169146</v>
          </cell>
          <cell r="BY165">
            <v>192521.97719999999</v>
          </cell>
          <cell r="BZ165">
            <v>202340.59803719999</v>
          </cell>
          <cell r="CA165">
            <v>815527</v>
          </cell>
          <cell r="CB165">
            <v>267900</v>
          </cell>
          <cell r="CC165">
            <v>304923.78000000003</v>
          </cell>
          <cell r="CD165">
            <v>320474.89278000005</v>
          </cell>
          <cell r="CE165">
            <v>533449</v>
          </cell>
          <cell r="CF165">
            <v>175237</v>
          </cell>
          <cell r="CG165">
            <v>199454.75339999999</v>
          </cell>
          <cell r="CH165">
            <v>209626.94582339999</v>
          </cell>
          <cell r="CI165">
            <v>511204</v>
          </cell>
          <cell r="CJ165">
            <v>167930</v>
          </cell>
          <cell r="CK165">
            <v>191137.92600000001</v>
          </cell>
          <cell r="CL165">
            <v>200885.960226</v>
          </cell>
          <cell r="CM165">
            <v>828437</v>
          </cell>
          <cell r="CN165">
            <v>272141</v>
          </cell>
        </row>
        <row r="166">
          <cell r="B166" t="str">
            <v>MOTOR ARRANQUE</v>
          </cell>
          <cell r="C166">
            <v>1207564</v>
          </cell>
          <cell r="D166">
            <v>396684</v>
          </cell>
          <cell r="E166">
            <v>451505.72879999998</v>
          </cell>
          <cell r="F166">
            <v>474532.5209688</v>
          </cell>
          <cell r="G166">
            <v>1165635</v>
          </cell>
          <cell r="H166">
            <v>382911</v>
          </cell>
          <cell r="I166">
            <v>435829.3002</v>
          </cell>
          <cell r="J166">
            <v>458056.59451019997</v>
          </cell>
          <cell r="K166">
            <v>1752353</v>
          </cell>
          <cell r="L166">
            <v>575647</v>
          </cell>
          <cell r="M166">
            <v>655201.41540000006</v>
          </cell>
          <cell r="N166">
            <v>688616.68758540007</v>
          </cell>
          <cell r="O166">
            <v>1854903</v>
          </cell>
          <cell r="P166">
            <v>609335</v>
          </cell>
          <cell r="Q166">
            <v>693545.09699999995</v>
          </cell>
          <cell r="R166">
            <v>728915.89694699994</v>
          </cell>
          <cell r="S166">
            <v>1786643</v>
          </cell>
          <cell r="T166">
            <v>586912</v>
          </cell>
          <cell r="U166">
            <v>668023.23840000003</v>
          </cell>
          <cell r="V166">
            <v>702092.42355840001</v>
          </cell>
          <cell r="W166">
            <v>2141900</v>
          </cell>
          <cell r="X166">
            <v>703614</v>
          </cell>
          <cell r="Y166">
            <v>800853.45479999995</v>
          </cell>
          <cell r="Z166">
            <v>841696.98099479999</v>
          </cell>
          <cell r="AA166">
            <v>2162067</v>
          </cell>
          <cell r="AB166">
            <v>710239</v>
          </cell>
          <cell r="AC166">
            <v>808394.02980000002</v>
          </cell>
          <cell r="AD166">
            <v>849622.12531979999</v>
          </cell>
          <cell r="AE166">
            <v>1954197</v>
          </cell>
          <cell r="AF166">
            <v>641953</v>
          </cell>
          <cell r="AG166">
            <v>730670.90460000001</v>
          </cell>
          <cell r="AH166">
            <v>767935.1207346</v>
          </cell>
          <cell r="AI166">
            <v>1871570</v>
          </cell>
          <cell r="AJ166">
            <v>614810</v>
          </cell>
          <cell r="AK166">
            <v>699776.74199999997</v>
          </cell>
          <cell r="AL166">
            <v>735465.35584199999</v>
          </cell>
          <cell r="AM166">
            <v>1251969</v>
          </cell>
          <cell r="AN166">
            <v>411271</v>
          </cell>
          <cell r="AO166">
            <v>468108.65220000001</v>
          </cell>
          <cell r="AP166">
            <v>491982.1934622</v>
          </cell>
          <cell r="AQ166">
            <v>1217133</v>
          </cell>
          <cell r="AR166">
            <v>399828</v>
          </cell>
          <cell r="AS166">
            <v>455084.22960000002</v>
          </cell>
          <cell r="AT166">
            <v>478293.52530959999</v>
          </cell>
          <cell r="AU166">
            <v>1729833</v>
          </cell>
          <cell r="AV166">
            <v>568250</v>
          </cell>
          <cell r="AW166">
            <v>646782.15</v>
          </cell>
          <cell r="AX166">
            <v>679768.03965000005</v>
          </cell>
          <cell r="AY166">
            <v>2458096</v>
          </cell>
          <cell r="AZ166">
            <v>807484</v>
          </cell>
          <cell r="BA166">
            <v>919078.28879999998</v>
          </cell>
          <cell r="BB166">
            <v>965951.28152880003</v>
          </cell>
          <cell r="BC166">
            <v>2459647</v>
          </cell>
          <cell r="BD166">
            <v>807994</v>
          </cell>
          <cell r="BE166">
            <v>919658.77080000006</v>
          </cell>
          <cell r="BF166">
            <v>966561.36811080005</v>
          </cell>
          <cell r="BG166">
            <v>2880712</v>
          </cell>
          <cell r="BH166">
            <v>946313</v>
          </cell>
          <cell r="BI166">
            <v>1077093.4565999999</v>
          </cell>
          <cell r="BJ166">
            <v>1132025.2228865998</v>
          </cell>
          <cell r="BK166">
            <v>2454822</v>
          </cell>
          <cell r="BL166">
            <v>806409</v>
          </cell>
          <cell r="BM166">
            <v>917854.72380000004</v>
          </cell>
          <cell r="BN166">
            <v>964665.31471380009</v>
          </cell>
          <cell r="BO166">
            <v>2219117</v>
          </cell>
          <cell r="BP166">
            <v>728979</v>
          </cell>
          <cell r="BQ166">
            <v>829723.89780000004</v>
          </cell>
          <cell r="BR166">
            <v>872039.81658780004</v>
          </cell>
          <cell r="BS166">
            <v>1938453</v>
          </cell>
          <cell r="BT166">
            <v>636781</v>
          </cell>
          <cell r="BU166">
            <v>724784.13419999997</v>
          </cell>
          <cell r="BV166">
            <v>761748.12504419999</v>
          </cell>
          <cell r="BW166">
            <v>1598661</v>
          </cell>
          <cell r="BX166">
            <v>525160</v>
          </cell>
          <cell r="BY166">
            <v>597737.11199999996</v>
          </cell>
          <cell r="BZ166">
            <v>628221.70471199998</v>
          </cell>
          <cell r="CA166">
            <v>2481235</v>
          </cell>
          <cell r="CB166">
            <v>815085</v>
          </cell>
          <cell r="CC166">
            <v>927729.74699999997</v>
          </cell>
          <cell r="CD166">
            <v>975043.96409699996</v>
          </cell>
          <cell r="CE166">
            <v>1805755</v>
          </cell>
          <cell r="CF166">
            <v>593190</v>
          </cell>
          <cell r="CG166">
            <v>675168.85800000001</v>
          </cell>
          <cell r="CH166">
            <v>709602.46975799999</v>
          </cell>
          <cell r="CI166">
            <v>2464483</v>
          </cell>
          <cell r="CJ166">
            <v>809582</v>
          </cell>
          <cell r="CK166">
            <v>921466.23239999998</v>
          </cell>
          <cell r="CL166">
            <v>968461.01025239995</v>
          </cell>
          <cell r="CM166">
            <v>2262989</v>
          </cell>
          <cell r="CN166">
            <v>743391</v>
          </cell>
        </row>
        <row r="167">
          <cell r="B167" t="str">
            <v>MOTOR ELEVAVIDRIOS</v>
          </cell>
          <cell r="C167">
            <v>313961</v>
          </cell>
          <cell r="D167">
            <v>103136</v>
          </cell>
          <cell r="E167">
            <v>117389.3952</v>
          </cell>
          <cell r="F167">
            <v>123376.2543552</v>
          </cell>
          <cell r="G167">
            <v>300399</v>
          </cell>
          <cell r="H167">
            <v>98681</v>
          </cell>
          <cell r="I167">
            <v>112318.7142</v>
          </cell>
          <cell r="J167">
            <v>118046.9686242</v>
          </cell>
          <cell r="K167">
            <v>404919</v>
          </cell>
          <cell r="L167">
            <v>133015</v>
          </cell>
          <cell r="M167">
            <v>151397.67300000001</v>
          </cell>
          <cell r="N167">
            <v>159118.95432300001</v>
          </cell>
          <cell r="O167">
            <v>461774</v>
          </cell>
          <cell r="P167">
            <v>151692</v>
          </cell>
          <cell r="Q167">
            <v>172655.83439999999</v>
          </cell>
          <cell r="R167">
            <v>181461.28195439998</v>
          </cell>
          <cell r="S167">
            <v>387753</v>
          </cell>
          <cell r="T167">
            <v>127376</v>
          </cell>
          <cell r="U167">
            <v>144979.36319999999</v>
          </cell>
          <cell r="V167">
            <v>152373.3107232</v>
          </cell>
          <cell r="W167">
            <v>924793</v>
          </cell>
          <cell r="X167">
            <v>303794</v>
          </cell>
          <cell r="Y167">
            <v>345778.3308</v>
          </cell>
          <cell r="Z167">
            <v>363413.02567080001</v>
          </cell>
          <cell r="AA167">
            <v>812289</v>
          </cell>
          <cell r="AB167">
            <v>266836</v>
          </cell>
          <cell r="AC167">
            <v>303712.7352</v>
          </cell>
          <cell r="AD167">
            <v>319202.08469519997</v>
          </cell>
          <cell r="AE167">
            <v>498630</v>
          </cell>
          <cell r="AF167">
            <v>163799</v>
          </cell>
          <cell r="AG167">
            <v>186436.02179999999</v>
          </cell>
          <cell r="AH167">
            <v>195944.25891179999</v>
          </cell>
          <cell r="AI167">
            <v>461774</v>
          </cell>
          <cell r="AJ167">
            <v>151692</v>
          </cell>
          <cell r="AK167">
            <v>172655.83439999999</v>
          </cell>
          <cell r="AL167">
            <v>181461.28195439998</v>
          </cell>
          <cell r="AM167">
            <v>308330</v>
          </cell>
          <cell r="AN167">
            <v>101286</v>
          </cell>
          <cell r="AO167">
            <v>115283.7252</v>
          </cell>
          <cell r="AP167">
            <v>121163.19518520001</v>
          </cell>
          <cell r="AQ167">
            <v>394324</v>
          </cell>
          <cell r="AR167">
            <v>129535</v>
          </cell>
          <cell r="AS167">
            <v>147436.73699999999</v>
          </cell>
          <cell r="AT167">
            <v>154956.010587</v>
          </cell>
          <cell r="AU167">
            <v>453492</v>
          </cell>
          <cell r="AV167">
            <v>148972</v>
          </cell>
          <cell r="AW167">
            <v>169559.93040000001</v>
          </cell>
          <cell r="AX167">
            <v>178207.48685040002</v>
          </cell>
          <cell r="AY167">
            <v>450599</v>
          </cell>
          <cell r="AZ167">
            <v>148021</v>
          </cell>
          <cell r="BA167">
            <v>168477.50219999999</v>
          </cell>
          <cell r="BB167">
            <v>177069.85481219998</v>
          </cell>
          <cell r="BC167">
            <v>437188</v>
          </cell>
          <cell r="BD167">
            <v>143616</v>
          </cell>
          <cell r="BE167">
            <v>163463.73120000001</v>
          </cell>
          <cell r="BF167">
            <v>171800.38149120001</v>
          </cell>
          <cell r="BG167">
            <v>467320</v>
          </cell>
          <cell r="BH167">
            <v>153514</v>
          </cell>
          <cell r="BI167">
            <v>174729.6348</v>
          </cell>
          <cell r="BJ167">
            <v>183640.84617480001</v>
          </cell>
          <cell r="BK167">
            <v>481127</v>
          </cell>
          <cell r="BL167">
            <v>158050</v>
          </cell>
          <cell r="BM167">
            <v>179892.51</v>
          </cell>
          <cell r="BN167">
            <v>189067.02801000001</v>
          </cell>
          <cell r="BO167">
            <v>497579</v>
          </cell>
          <cell r="BP167">
            <v>163454</v>
          </cell>
          <cell r="BQ167">
            <v>186043.34279999998</v>
          </cell>
          <cell r="BR167">
            <v>195531.55328279999</v>
          </cell>
          <cell r="BS167">
            <v>862660</v>
          </cell>
          <cell r="BT167">
            <v>283383</v>
          </cell>
          <cell r="BU167">
            <v>322546.5306</v>
          </cell>
          <cell r="BV167">
            <v>338996.40366060002</v>
          </cell>
          <cell r="BW167">
            <v>437950</v>
          </cell>
          <cell r="BX167">
            <v>143866</v>
          </cell>
          <cell r="BY167">
            <v>163748.2812</v>
          </cell>
          <cell r="BZ167">
            <v>172099.44354119999</v>
          </cell>
          <cell r="CA167">
            <v>910420</v>
          </cell>
          <cell r="CB167">
            <v>299072</v>
          </cell>
          <cell r="CC167">
            <v>340403.75040000002</v>
          </cell>
          <cell r="CD167">
            <v>357764.3416704</v>
          </cell>
          <cell r="CE167">
            <v>497200</v>
          </cell>
          <cell r="CF167">
            <v>163330</v>
          </cell>
          <cell r="CG167">
            <v>185902.20600000001</v>
          </cell>
          <cell r="CH167">
            <v>195383.218506</v>
          </cell>
          <cell r="CI167">
            <v>447460</v>
          </cell>
          <cell r="CJ167">
            <v>146990</v>
          </cell>
          <cell r="CK167">
            <v>167304.01800000001</v>
          </cell>
          <cell r="CL167">
            <v>175836.522918</v>
          </cell>
          <cell r="CM167">
            <v>973994</v>
          </cell>
          <cell r="CN167">
            <v>319957</v>
          </cell>
        </row>
        <row r="168">
          <cell r="B168" t="str">
            <v>MOTOR LIMPIABRISA</v>
          </cell>
          <cell r="C168">
            <v>247100</v>
          </cell>
          <cell r="D168">
            <v>81172</v>
          </cell>
          <cell r="E168">
            <v>92389.970399999991</v>
          </cell>
          <cell r="F168">
            <v>97101.858890399992</v>
          </cell>
          <cell r="G168">
            <v>228510</v>
          </cell>
          <cell r="H168">
            <v>75065</v>
          </cell>
          <cell r="I168">
            <v>85438.982999999993</v>
          </cell>
          <cell r="J168">
            <v>89796.371132999993</v>
          </cell>
          <cell r="K168">
            <v>250954</v>
          </cell>
          <cell r="L168">
            <v>82438</v>
          </cell>
          <cell r="M168">
            <v>93830.931599999996</v>
          </cell>
          <cell r="N168">
            <v>98616.3091116</v>
          </cell>
          <cell r="O168">
            <v>271490</v>
          </cell>
          <cell r="P168">
            <v>89184</v>
          </cell>
          <cell r="Q168">
            <v>101509.2288</v>
          </cell>
          <cell r="R168">
            <v>106686.1994688</v>
          </cell>
          <cell r="S168">
            <v>306637</v>
          </cell>
          <cell r="T168">
            <v>100730</v>
          </cell>
          <cell r="U168">
            <v>114650.886</v>
          </cell>
          <cell r="V168">
            <v>120498.081186</v>
          </cell>
          <cell r="W168">
            <v>483377</v>
          </cell>
          <cell r="X168">
            <v>158789</v>
          </cell>
          <cell r="Y168">
            <v>180733.6398</v>
          </cell>
          <cell r="Z168">
            <v>189951.05542980001</v>
          </cell>
          <cell r="AA168">
            <v>431224</v>
          </cell>
          <cell r="AB168">
            <v>141657</v>
          </cell>
          <cell r="AC168">
            <v>161233.99739999999</v>
          </cell>
          <cell r="AD168">
            <v>169456.93126739998</v>
          </cell>
          <cell r="AE168">
            <v>284108</v>
          </cell>
          <cell r="AF168">
            <v>93329</v>
          </cell>
          <cell r="AG168">
            <v>106227.0678</v>
          </cell>
          <cell r="AH168">
            <v>111644.6482578</v>
          </cell>
          <cell r="AI168">
            <v>287782</v>
          </cell>
          <cell r="AJ168">
            <v>94536</v>
          </cell>
          <cell r="AK168">
            <v>107600.87519999999</v>
          </cell>
          <cell r="AL168">
            <v>113088.5198352</v>
          </cell>
          <cell r="AM168">
            <v>224333</v>
          </cell>
          <cell r="AN168">
            <v>73693</v>
          </cell>
          <cell r="AO168">
            <v>83877.372600000002</v>
          </cell>
          <cell r="AP168">
            <v>88155.118602600007</v>
          </cell>
          <cell r="AQ168">
            <v>305546</v>
          </cell>
          <cell r="AR168">
            <v>100371</v>
          </cell>
          <cell r="AS168">
            <v>114242.27220000001</v>
          </cell>
          <cell r="AT168">
            <v>120068.62808220001</v>
          </cell>
          <cell r="AU168">
            <v>278132</v>
          </cell>
          <cell r="AV168">
            <v>91366</v>
          </cell>
          <cell r="AW168">
            <v>103992.7812</v>
          </cell>
          <cell r="AX168">
            <v>109296.41304119999</v>
          </cell>
          <cell r="AY168">
            <v>368288</v>
          </cell>
          <cell r="AZ168">
            <v>120982</v>
          </cell>
          <cell r="BA168">
            <v>137701.71239999999</v>
          </cell>
          <cell r="BB168">
            <v>144724.4997324</v>
          </cell>
          <cell r="BC168">
            <v>344703</v>
          </cell>
          <cell r="BD168">
            <v>113234</v>
          </cell>
          <cell r="BE168">
            <v>128882.9388</v>
          </cell>
          <cell r="BF168">
            <v>135455.96867880001</v>
          </cell>
          <cell r="BG168">
            <v>384433</v>
          </cell>
          <cell r="BH168">
            <v>126286</v>
          </cell>
          <cell r="BI168">
            <v>143738.72519999999</v>
          </cell>
          <cell r="BJ168">
            <v>151069.40018519998</v>
          </cell>
          <cell r="BK168">
            <v>390321</v>
          </cell>
          <cell r="BL168">
            <v>128220</v>
          </cell>
          <cell r="BM168">
            <v>145940.00399999999</v>
          </cell>
          <cell r="BN168">
            <v>153382.944204</v>
          </cell>
          <cell r="BO168">
            <v>407448</v>
          </cell>
          <cell r="BP168">
            <v>133846</v>
          </cell>
          <cell r="BQ168">
            <v>152343.5172</v>
          </cell>
          <cell r="BR168">
            <v>160113.03657719999</v>
          </cell>
          <cell r="BS168">
            <v>428570</v>
          </cell>
          <cell r="BT168">
            <v>140785</v>
          </cell>
          <cell r="BU168">
            <v>160241.48699999999</v>
          </cell>
          <cell r="BV168">
            <v>168413.802837</v>
          </cell>
          <cell r="BW168">
            <v>379492</v>
          </cell>
          <cell r="BX168">
            <v>124663</v>
          </cell>
          <cell r="BY168">
            <v>141891.42660000001</v>
          </cell>
          <cell r="BZ168">
            <v>149127.8893566</v>
          </cell>
          <cell r="CA168">
            <v>443164</v>
          </cell>
          <cell r="CB168">
            <v>145579</v>
          </cell>
          <cell r="CC168">
            <v>165698.0178</v>
          </cell>
          <cell r="CD168">
            <v>174148.61670780001</v>
          </cell>
          <cell r="CE168">
            <v>393966</v>
          </cell>
          <cell r="CF168">
            <v>129417</v>
          </cell>
          <cell r="CG168">
            <v>147302.42939999999</v>
          </cell>
          <cell r="CH168">
            <v>154814.85329939998</v>
          </cell>
          <cell r="CI168">
            <v>363193</v>
          </cell>
          <cell r="CJ168">
            <v>119308</v>
          </cell>
          <cell r="CK168">
            <v>135796.36559999999</v>
          </cell>
          <cell r="CL168">
            <v>142721.98024559999</v>
          </cell>
          <cell r="CM168">
            <v>521209</v>
          </cell>
          <cell r="CN168">
            <v>171217</v>
          </cell>
        </row>
        <row r="169">
          <cell r="B169" t="str">
            <v>MOTOVENTILADOR AIRE ACONDICIONADO</v>
          </cell>
          <cell r="C169">
            <v>552317</v>
          </cell>
          <cell r="D169">
            <v>181436</v>
          </cell>
          <cell r="E169">
            <v>206510.4552</v>
          </cell>
          <cell r="F169">
            <v>217042.4884152</v>
          </cell>
          <cell r="G169">
            <v>488594</v>
          </cell>
          <cell r="H169">
            <v>160503</v>
          </cell>
          <cell r="I169">
            <v>182684.51459999999</v>
          </cell>
          <cell r="J169">
            <v>192001.4248446</v>
          </cell>
          <cell r="K169">
            <v>746350</v>
          </cell>
          <cell r="L169">
            <v>245175</v>
          </cell>
          <cell r="M169">
            <v>279058.185</v>
          </cell>
          <cell r="N169">
            <v>293290.152435</v>
          </cell>
          <cell r="O169">
            <v>807457</v>
          </cell>
          <cell r="P169">
            <v>265249</v>
          </cell>
          <cell r="Q169">
            <v>301906.4118</v>
          </cell>
          <cell r="R169">
            <v>317303.63880180003</v>
          </cell>
          <cell r="S169">
            <v>919289</v>
          </cell>
          <cell r="T169">
            <v>301986</v>
          </cell>
          <cell r="U169">
            <v>343720.46519999998</v>
          </cell>
          <cell r="V169">
            <v>361250.20892519999</v>
          </cell>
          <cell r="W169">
            <v>2972230</v>
          </cell>
          <cell r="X169">
            <v>976377</v>
          </cell>
          <cell r="Y169">
            <v>1111312.3014</v>
          </cell>
          <cell r="Z169">
            <v>1167989.2287713999</v>
          </cell>
          <cell r="AA169">
            <v>2844338</v>
          </cell>
          <cell r="AB169">
            <v>934365</v>
          </cell>
          <cell r="AC169">
            <v>1063494.243</v>
          </cell>
          <cell r="AD169">
            <v>1117732.449393</v>
          </cell>
          <cell r="AE169">
            <v>823794</v>
          </cell>
          <cell r="AF169">
            <v>270616</v>
          </cell>
          <cell r="AG169">
            <v>308015.1312</v>
          </cell>
          <cell r="AH169">
            <v>323723.90289119998</v>
          </cell>
          <cell r="AI169">
            <v>810646</v>
          </cell>
          <cell r="AJ169">
            <v>266297</v>
          </cell>
          <cell r="AK169">
            <v>303099.24540000001</v>
          </cell>
          <cell r="AL169">
            <v>318557.30691540003</v>
          </cell>
          <cell r="AM169">
            <v>548744</v>
          </cell>
          <cell r="AN169">
            <v>180262</v>
          </cell>
          <cell r="AO169">
            <v>205174.2084</v>
          </cell>
          <cell r="AP169">
            <v>215638.09302840001</v>
          </cell>
          <cell r="AQ169">
            <v>885084</v>
          </cell>
          <cell r="AR169">
            <v>290750</v>
          </cell>
          <cell r="AS169">
            <v>330931.65000000002</v>
          </cell>
          <cell r="AT169">
            <v>347809.16415000003</v>
          </cell>
          <cell r="AU169">
            <v>827421</v>
          </cell>
          <cell r="AV169">
            <v>271807</v>
          </cell>
          <cell r="AW169">
            <v>309370.72739999997</v>
          </cell>
          <cell r="AX169">
            <v>325148.63449739997</v>
          </cell>
          <cell r="AY169">
            <v>1742593</v>
          </cell>
          <cell r="AZ169">
            <v>572441</v>
          </cell>
          <cell r="BA169">
            <v>651552.34620000003</v>
          </cell>
          <cell r="BB169">
            <v>684781.51585620001</v>
          </cell>
          <cell r="BC169">
            <v>1750459</v>
          </cell>
          <cell r="BD169">
            <v>575025</v>
          </cell>
          <cell r="BE169">
            <v>654493.45499999996</v>
          </cell>
          <cell r="BF169">
            <v>687872.62120499997</v>
          </cell>
          <cell r="BG169">
            <v>1787531</v>
          </cell>
          <cell r="BH169">
            <v>587203</v>
          </cell>
          <cell r="BI169">
            <v>668354.45460000006</v>
          </cell>
          <cell r="BJ169">
            <v>702440.53178460011</v>
          </cell>
          <cell r="BK169">
            <v>1889718</v>
          </cell>
          <cell r="BL169">
            <v>620772</v>
          </cell>
          <cell r="BM169">
            <v>706562.69039999996</v>
          </cell>
          <cell r="BN169">
            <v>742597.38761039998</v>
          </cell>
          <cell r="BO169">
            <v>1984707</v>
          </cell>
          <cell r="BP169">
            <v>651976</v>
          </cell>
          <cell r="BQ169">
            <v>742079.08319999999</v>
          </cell>
          <cell r="BR169">
            <v>779925.11644320004</v>
          </cell>
          <cell r="BS169">
            <v>2964177</v>
          </cell>
          <cell r="BT169">
            <v>973732</v>
          </cell>
          <cell r="BU169">
            <v>1108301.7623999999</v>
          </cell>
          <cell r="BV169">
            <v>1164825.1522823998</v>
          </cell>
          <cell r="BW169">
            <v>1641227</v>
          </cell>
          <cell r="BX169">
            <v>539143</v>
          </cell>
          <cell r="BY169">
            <v>613652.56259999995</v>
          </cell>
          <cell r="BZ169">
            <v>644948.84329259989</v>
          </cell>
          <cell r="CA169">
            <v>3454364</v>
          </cell>
          <cell r="CB169">
            <v>1134758</v>
          </cell>
          <cell r="CC169">
            <v>1291581.5556000001</v>
          </cell>
          <cell r="CD169">
            <v>1357452.2149356001</v>
          </cell>
          <cell r="CE169">
            <v>2046631</v>
          </cell>
          <cell r="CF169">
            <v>672318</v>
          </cell>
          <cell r="CG169">
            <v>765232.34759999998</v>
          </cell>
          <cell r="CH169">
            <v>804259.19732759998</v>
          </cell>
          <cell r="CI169">
            <v>1681544</v>
          </cell>
          <cell r="CJ169">
            <v>552387</v>
          </cell>
          <cell r="CK169">
            <v>628726.88339999993</v>
          </cell>
          <cell r="CL169">
            <v>660791.95445339987</v>
          </cell>
          <cell r="CM169">
            <v>3433681</v>
          </cell>
          <cell r="CN169">
            <v>1127964</v>
          </cell>
        </row>
        <row r="170">
          <cell r="B170" t="str">
            <v xml:space="preserve">MULTIPLE ADMISION MOTOR     </v>
          </cell>
          <cell r="C170">
            <v>1251981</v>
          </cell>
          <cell r="D170">
            <v>411275</v>
          </cell>
          <cell r="E170">
            <v>468113.20500000002</v>
          </cell>
          <cell r="F170">
            <v>491986.97845500003</v>
          </cell>
          <cell r="G170">
            <v>1188855</v>
          </cell>
          <cell r="H170">
            <v>390538</v>
          </cell>
          <cell r="I170">
            <v>444510.35159999999</v>
          </cell>
          <cell r="J170">
            <v>467180.37953159999</v>
          </cell>
          <cell r="K170">
            <v>1255836</v>
          </cell>
          <cell r="L170">
            <v>412542</v>
          </cell>
          <cell r="M170">
            <v>469555.30440000002</v>
          </cell>
          <cell r="N170">
            <v>493502.62492440001</v>
          </cell>
          <cell r="O170">
            <v>1393194</v>
          </cell>
          <cell r="P170">
            <v>457664</v>
          </cell>
          <cell r="Q170">
            <v>520913.16480000003</v>
          </cell>
          <cell r="R170">
            <v>547479.73620480008</v>
          </cell>
          <cell r="S170">
            <v>1233995</v>
          </cell>
          <cell r="T170">
            <v>405367</v>
          </cell>
          <cell r="U170">
            <v>461388.7194</v>
          </cell>
          <cell r="V170">
            <v>484919.54408939998</v>
          </cell>
          <cell r="W170">
            <v>1400992</v>
          </cell>
          <cell r="X170">
            <v>460225</v>
          </cell>
          <cell r="Y170">
            <v>523828.09499999997</v>
          </cell>
          <cell r="Z170">
            <v>550543.32784499996</v>
          </cell>
          <cell r="AA170">
            <v>1380504</v>
          </cell>
          <cell r="AB170">
            <v>453495</v>
          </cell>
          <cell r="AC170">
            <v>516168.00900000002</v>
          </cell>
          <cell r="AD170">
            <v>542492.57745900005</v>
          </cell>
          <cell r="AE170">
            <v>1388438</v>
          </cell>
          <cell r="AF170">
            <v>456101</v>
          </cell>
          <cell r="AG170">
            <v>519134.15820000001</v>
          </cell>
          <cell r="AH170">
            <v>545610.00026819995</v>
          </cell>
          <cell r="AI170">
            <v>1423630</v>
          </cell>
          <cell r="AJ170">
            <v>467662</v>
          </cell>
          <cell r="AK170">
            <v>532292.88840000005</v>
          </cell>
          <cell r="AL170">
            <v>559439.82570840011</v>
          </cell>
          <cell r="AM170">
            <v>1247037</v>
          </cell>
          <cell r="AN170">
            <v>409651</v>
          </cell>
          <cell r="AO170">
            <v>466264.76819999999</v>
          </cell>
          <cell r="AP170">
            <v>490044.27137819998</v>
          </cell>
          <cell r="AQ170">
            <v>1271379</v>
          </cell>
          <cell r="AR170">
            <v>417648</v>
          </cell>
          <cell r="AS170">
            <v>475366.95360000001</v>
          </cell>
          <cell r="AT170">
            <v>499610.66823359998</v>
          </cell>
          <cell r="AU170">
            <v>1418750</v>
          </cell>
          <cell r="AV170">
            <v>466059</v>
          </cell>
          <cell r="AW170">
            <v>530468.35380000004</v>
          </cell>
          <cell r="AX170">
            <v>557522.23984380008</v>
          </cell>
          <cell r="AY170">
            <v>1293868</v>
          </cell>
          <cell r="AZ170">
            <v>425035</v>
          </cell>
          <cell r="BA170">
            <v>483774.837</v>
          </cell>
          <cell r="BB170">
            <v>508447.353687</v>
          </cell>
          <cell r="BC170">
            <v>1377742</v>
          </cell>
          <cell r="BD170">
            <v>452588</v>
          </cell>
          <cell r="BE170">
            <v>515135.66159999999</v>
          </cell>
          <cell r="BF170">
            <v>541407.5803416</v>
          </cell>
          <cell r="BG170">
            <v>1448712</v>
          </cell>
          <cell r="BH170">
            <v>475901</v>
          </cell>
          <cell r="BI170">
            <v>541670.51820000005</v>
          </cell>
          <cell r="BJ170">
            <v>569295.71462820005</v>
          </cell>
          <cell r="BK170">
            <v>1488603</v>
          </cell>
          <cell r="BL170">
            <v>489006</v>
          </cell>
          <cell r="BM170">
            <v>556586.62919999997</v>
          </cell>
          <cell r="BN170">
            <v>584972.54728920001</v>
          </cell>
          <cell r="BO170">
            <v>1505173</v>
          </cell>
          <cell r="BP170">
            <v>494449</v>
          </cell>
          <cell r="BQ170">
            <v>562781.85179999995</v>
          </cell>
          <cell r="BR170">
            <v>591483.72624179989</v>
          </cell>
          <cell r="BS170">
            <v>1727557</v>
          </cell>
          <cell r="BT170">
            <v>567502</v>
          </cell>
          <cell r="BU170">
            <v>645930.77639999997</v>
          </cell>
          <cell r="BV170">
            <v>678873.24599640002</v>
          </cell>
          <cell r="BW170">
            <v>1176915</v>
          </cell>
          <cell r="BX170">
            <v>386616</v>
          </cell>
          <cell r="BY170">
            <v>440046.33120000002</v>
          </cell>
          <cell r="BZ170">
            <v>462488.69409120001</v>
          </cell>
          <cell r="CA170">
            <v>1807228</v>
          </cell>
          <cell r="CB170">
            <v>593674</v>
          </cell>
          <cell r="CC170">
            <v>675719.74679999996</v>
          </cell>
          <cell r="CD170">
            <v>710181.45388679998</v>
          </cell>
          <cell r="CE170">
            <v>1547931</v>
          </cell>
          <cell r="CF170">
            <v>508495</v>
          </cell>
          <cell r="CG170">
            <v>578769.00899999996</v>
          </cell>
          <cell r="CH170">
            <v>608286.22845900001</v>
          </cell>
          <cell r="CI170">
            <v>1359986</v>
          </cell>
          <cell r="CJ170">
            <v>446755</v>
          </cell>
          <cell r="CK170">
            <v>508496.54099999997</v>
          </cell>
          <cell r="CL170">
            <v>534429.86459100002</v>
          </cell>
          <cell r="CM170">
            <v>1702834</v>
          </cell>
          <cell r="CN170">
            <v>559380</v>
          </cell>
        </row>
        <row r="171">
          <cell r="B171" t="str">
            <v>MULTIPLE ESCAPE MOTOR</v>
          </cell>
          <cell r="C171">
            <v>1174611</v>
          </cell>
          <cell r="D171">
            <v>385859</v>
          </cell>
          <cell r="E171">
            <v>439184.71380000003</v>
          </cell>
          <cell r="F171">
            <v>461583.1342038</v>
          </cell>
          <cell r="G171">
            <v>1188920</v>
          </cell>
          <cell r="H171">
            <v>390560</v>
          </cell>
          <cell r="I171">
            <v>444535.39199999999</v>
          </cell>
          <cell r="J171">
            <v>467206.69699199998</v>
          </cell>
          <cell r="K171">
            <v>1249661</v>
          </cell>
          <cell r="L171">
            <v>410513</v>
          </cell>
          <cell r="M171">
            <v>467245.89659999998</v>
          </cell>
          <cell r="N171">
            <v>491075.43732659996</v>
          </cell>
          <cell r="O171">
            <v>1440024</v>
          </cell>
          <cell r="P171">
            <v>473047</v>
          </cell>
          <cell r="Q171">
            <v>538422.09539999999</v>
          </cell>
          <cell r="R171">
            <v>565881.62226540002</v>
          </cell>
          <cell r="S171">
            <v>1372149</v>
          </cell>
          <cell r="T171">
            <v>450750</v>
          </cell>
          <cell r="U171">
            <v>513043.65</v>
          </cell>
          <cell r="V171">
            <v>539208.87615000003</v>
          </cell>
          <cell r="W171">
            <v>1348049</v>
          </cell>
          <cell r="X171">
            <v>442834</v>
          </cell>
          <cell r="Y171">
            <v>504033.65879999998</v>
          </cell>
          <cell r="Z171">
            <v>529739.37539880001</v>
          </cell>
          <cell r="AA171">
            <v>1365575</v>
          </cell>
          <cell r="AB171">
            <v>448591</v>
          </cell>
          <cell r="AC171">
            <v>510586.27619999996</v>
          </cell>
          <cell r="AD171">
            <v>536626.17628619995</v>
          </cell>
          <cell r="AE171">
            <v>1395836</v>
          </cell>
          <cell r="AF171">
            <v>458532</v>
          </cell>
          <cell r="AG171">
            <v>521901.12239999999</v>
          </cell>
          <cell r="AH171">
            <v>548518.07964240003</v>
          </cell>
          <cell r="AI171">
            <v>1416721</v>
          </cell>
          <cell r="AJ171">
            <v>465392</v>
          </cell>
          <cell r="AK171">
            <v>529709.17440000002</v>
          </cell>
          <cell r="AL171">
            <v>556724.34229439998</v>
          </cell>
          <cell r="AM171">
            <v>1242716</v>
          </cell>
          <cell r="AN171">
            <v>408232</v>
          </cell>
          <cell r="AO171">
            <v>464649.66239999997</v>
          </cell>
          <cell r="AP171">
            <v>488346.79518239998</v>
          </cell>
          <cell r="AQ171">
            <v>1316203</v>
          </cell>
          <cell r="AR171">
            <v>432372</v>
          </cell>
          <cell r="AS171">
            <v>492125.81040000002</v>
          </cell>
          <cell r="AT171">
            <v>517224.2267304</v>
          </cell>
          <cell r="AU171">
            <v>1474707</v>
          </cell>
          <cell r="AV171">
            <v>484441</v>
          </cell>
          <cell r="AW171">
            <v>551390.74619999994</v>
          </cell>
          <cell r="AX171">
            <v>579511.67425619997</v>
          </cell>
          <cell r="AY171">
            <v>1332294</v>
          </cell>
          <cell r="AZ171">
            <v>437658</v>
          </cell>
          <cell r="BA171">
            <v>498142.33559999999</v>
          </cell>
          <cell r="BB171">
            <v>523547.59471560002</v>
          </cell>
          <cell r="BC171">
            <v>1370157</v>
          </cell>
          <cell r="BD171">
            <v>450096</v>
          </cell>
          <cell r="BE171">
            <v>512299.2672</v>
          </cell>
          <cell r="BF171">
            <v>538426.52982719999</v>
          </cell>
          <cell r="BG171">
            <v>1415788</v>
          </cell>
          <cell r="BH171">
            <v>465086</v>
          </cell>
          <cell r="BI171">
            <v>529360.88520000002</v>
          </cell>
          <cell r="BJ171">
            <v>556358.29034519999</v>
          </cell>
          <cell r="BK171">
            <v>1495640</v>
          </cell>
          <cell r="BL171">
            <v>491317</v>
          </cell>
          <cell r="BM171">
            <v>559217.00939999998</v>
          </cell>
          <cell r="BN171">
            <v>587737.07687939995</v>
          </cell>
          <cell r="BO171">
            <v>1484088</v>
          </cell>
          <cell r="BP171">
            <v>487522</v>
          </cell>
          <cell r="BQ171">
            <v>554897.54040000006</v>
          </cell>
          <cell r="BR171">
            <v>583197.31496040011</v>
          </cell>
          <cell r="BS171">
            <v>1598763</v>
          </cell>
          <cell r="BT171">
            <v>525193</v>
          </cell>
          <cell r="BU171">
            <v>597774.67259999993</v>
          </cell>
          <cell r="BV171">
            <v>628261.18090259994</v>
          </cell>
          <cell r="BW171">
            <v>1163804</v>
          </cell>
          <cell r="BX171">
            <v>382309</v>
          </cell>
          <cell r="BY171">
            <v>435144.10379999998</v>
          </cell>
          <cell r="BZ171">
            <v>457336.4530938</v>
          </cell>
          <cell r="CA171">
            <v>1594649</v>
          </cell>
          <cell r="CB171">
            <v>523842</v>
          </cell>
          <cell r="CC171">
            <v>596236.96439999994</v>
          </cell>
          <cell r="CD171">
            <v>626645.04958439991</v>
          </cell>
          <cell r="CE171">
            <v>1474946</v>
          </cell>
          <cell r="CF171">
            <v>484519</v>
          </cell>
          <cell r="CG171">
            <v>551479.52579999994</v>
          </cell>
          <cell r="CH171">
            <v>579604.98161579994</v>
          </cell>
          <cell r="CI171">
            <v>1375569</v>
          </cell>
          <cell r="CJ171">
            <v>451874</v>
          </cell>
          <cell r="CK171">
            <v>514322.98680000001</v>
          </cell>
          <cell r="CL171">
            <v>540553.45912680007</v>
          </cell>
          <cell r="CM171">
            <v>1566472</v>
          </cell>
          <cell r="CN171">
            <v>514586</v>
          </cell>
        </row>
        <row r="172">
          <cell r="B172" t="str">
            <v>PASTILLAS DE FRENO RUEDAS DELANTERAS (JUEGO RUEDA)</v>
          </cell>
          <cell r="C172">
            <v>599813</v>
          </cell>
          <cell r="D172">
            <v>197038</v>
          </cell>
          <cell r="E172">
            <v>224268.65159999998</v>
          </cell>
          <cell r="F172">
            <v>235706.35283159997</v>
          </cell>
          <cell r="G172">
            <v>608320</v>
          </cell>
          <cell r="H172">
            <v>199833</v>
          </cell>
          <cell r="I172">
            <v>227449.92060000001</v>
          </cell>
          <cell r="J172">
            <v>239049.86655060001</v>
          </cell>
          <cell r="K172">
            <v>669923</v>
          </cell>
          <cell r="L172">
            <v>220069</v>
          </cell>
          <cell r="M172">
            <v>250482.53580000001</v>
          </cell>
          <cell r="N172">
            <v>263257.14512579999</v>
          </cell>
          <cell r="O172">
            <v>743237</v>
          </cell>
          <cell r="P172">
            <v>244153</v>
          </cell>
          <cell r="Q172">
            <v>277894.94459999999</v>
          </cell>
          <cell r="R172">
            <v>292067.58677459997</v>
          </cell>
          <cell r="S172">
            <v>644720</v>
          </cell>
          <cell r="T172">
            <v>211790</v>
          </cell>
          <cell r="U172">
            <v>241059.378</v>
          </cell>
          <cell r="V172">
            <v>253353.40627800001</v>
          </cell>
          <cell r="W172">
            <v>678847</v>
          </cell>
          <cell r="X172">
            <v>223001</v>
          </cell>
          <cell r="Y172">
            <v>253819.73819999999</v>
          </cell>
          <cell r="Z172">
            <v>266764.54484819999</v>
          </cell>
          <cell r="AA172">
            <v>764086</v>
          </cell>
          <cell r="AB172">
            <v>251002</v>
          </cell>
          <cell r="AC172">
            <v>285690.47639999999</v>
          </cell>
          <cell r="AD172">
            <v>300260.69069640001</v>
          </cell>
          <cell r="AE172">
            <v>727707</v>
          </cell>
          <cell r="AF172">
            <v>239051</v>
          </cell>
          <cell r="AG172">
            <v>272087.84820000001</v>
          </cell>
          <cell r="AH172">
            <v>285964.32845820003</v>
          </cell>
          <cell r="AI172">
            <v>741260</v>
          </cell>
          <cell r="AJ172">
            <v>243503</v>
          </cell>
          <cell r="AK172">
            <v>277155.11459999997</v>
          </cell>
          <cell r="AL172">
            <v>291290.02544459997</v>
          </cell>
          <cell r="AM172">
            <v>664881</v>
          </cell>
          <cell r="AN172">
            <v>218413</v>
          </cell>
          <cell r="AO172">
            <v>248597.67660000001</v>
          </cell>
          <cell r="AP172">
            <v>261276.15810659999</v>
          </cell>
          <cell r="AQ172">
            <v>621809</v>
          </cell>
          <cell r="AR172">
            <v>204264</v>
          </cell>
          <cell r="AS172">
            <v>232493.28479999999</v>
          </cell>
          <cell r="AT172">
            <v>244350.44232479998</v>
          </cell>
          <cell r="AU172">
            <v>720756</v>
          </cell>
          <cell r="AV172">
            <v>236768</v>
          </cell>
          <cell r="AW172">
            <v>269489.33759999997</v>
          </cell>
          <cell r="AX172">
            <v>283233.29381759994</v>
          </cell>
          <cell r="AY172">
            <v>649637</v>
          </cell>
          <cell r="AZ172">
            <v>213405</v>
          </cell>
          <cell r="BA172">
            <v>242897.571</v>
          </cell>
          <cell r="BB172">
            <v>255285.347121</v>
          </cell>
          <cell r="BC172">
            <v>703727</v>
          </cell>
          <cell r="BD172">
            <v>231174</v>
          </cell>
          <cell r="BE172">
            <v>263122.24680000002</v>
          </cell>
          <cell r="BF172">
            <v>276541.48138680001</v>
          </cell>
          <cell r="BG172">
            <v>716973</v>
          </cell>
          <cell r="BH172">
            <v>235525</v>
          </cell>
          <cell r="BI172">
            <v>268074.55499999999</v>
          </cell>
          <cell r="BJ172">
            <v>281746.35730500001</v>
          </cell>
          <cell r="BK172">
            <v>743127</v>
          </cell>
          <cell r="BL172">
            <v>244117</v>
          </cell>
          <cell r="BM172">
            <v>277853.9694</v>
          </cell>
          <cell r="BN172">
            <v>292024.5218394</v>
          </cell>
          <cell r="BO172">
            <v>759038</v>
          </cell>
          <cell r="BP172">
            <v>249343</v>
          </cell>
          <cell r="BQ172">
            <v>283802.20260000002</v>
          </cell>
          <cell r="BR172">
            <v>298276.1149326</v>
          </cell>
          <cell r="BS172">
            <v>806838</v>
          </cell>
          <cell r="BT172">
            <v>265046</v>
          </cell>
          <cell r="BU172">
            <v>301675.35719999997</v>
          </cell>
          <cell r="BV172">
            <v>317060.80041719996</v>
          </cell>
          <cell r="BW172">
            <v>609203</v>
          </cell>
          <cell r="BX172">
            <v>200123</v>
          </cell>
          <cell r="BY172">
            <v>227779.99859999999</v>
          </cell>
          <cell r="BZ172">
            <v>239396.7785286</v>
          </cell>
          <cell r="CA172">
            <v>834698</v>
          </cell>
          <cell r="CB172">
            <v>274198</v>
          </cell>
          <cell r="CC172">
            <v>312092.16359999997</v>
          </cell>
          <cell r="CD172">
            <v>328008.86394359998</v>
          </cell>
          <cell r="CE172">
            <v>703438</v>
          </cell>
          <cell r="CF172">
            <v>231079</v>
          </cell>
          <cell r="CG172">
            <v>263014.11780000001</v>
          </cell>
          <cell r="CH172">
            <v>276427.83780779998</v>
          </cell>
          <cell r="CI172">
            <v>696569</v>
          </cell>
          <cell r="CJ172">
            <v>228822</v>
          </cell>
          <cell r="CK172">
            <v>260445.2004</v>
          </cell>
          <cell r="CL172">
            <v>273727.90562039998</v>
          </cell>
          <cell r="CM172">
            <v>808505</v>
          </cell>
          <cell r="CN172">
            <v>265593</v>
          </cell>
        </row>
        <row r="173">
          <cell r="B173" t="str">
            <v>PASTILLAS DE FRENO RUEDAS TRASERAS (JUEGO RUEDA)</v>
          </cell>
          <cell r="C173">
            <v>633144</v>
          </cell>
          <cell r="D173">
            <v>207987</v>
          </cell>
          <cell r="E173">
            <v>236730.8034</v>
          </cell>
          <cell r="F173">
            <v>248804.07437340001</v>
          </cell>
          <cell r="G173">
            <v>607729</v>
          </cell>
          <cell r="H173">
            <v>199638</v>
          </cell>
          <cell r="I173">
            <v>227227.97159999999</v>
          </cell>
          <cell r="J173">
            <v>238816.59815159999</v>
          </cell>
          <cell r="K173">
            <v>704962</v>
          </cell>
          <cell r="L173">
            <v>231580</v>
          </cell>
          <cell r="M173">
            <v>263584.35599999997</v>
          </cell>
          <cell r="N173">
            <v>277027.15815599996</v>
          </cell>
          <cell r="O173">
            <v>904265</v>
          </cell>
          <cell r="P173">
            <v>297051</v>
          </cell>
          <cell r="Q173">
            <v>338103.44819999998</v>
          </cell>
          <cell r="R173">
            <v>355346.72405819996</v>
          </cell>
          <cell r="S173">
            <v>722251</v>
          </cell>
          <cell r="T173">
            <v>237259</v>
          </cell>
          <cell r="U173">
            <v>270048.19380000001</v>
          </cell>
          <cell r="V173">
            <v>283820.65168379998</v>
          </cell>
          <cell r="W173">
            <v>687986</v>
          </cell>
          <cell r="X173">
            <v>226003</v>
          </cell>
          <cell r="Y173">
            <v>257236.6146</v>
          </cell>
          <cell r="Z173">
            <v>270355.68194460002</v>
          </cell>
          <cell r="AA173">
            <v>829201</v>
          </cell>
          <cell r="AB173">
            <v>272392</v>
          </cell>
          <cell r="AC173">
            <v>310036.57439999998</v>
          </cell>
          <cell r="AD173">
            <v>325848.4396944</v>
          </cell>
          <cell r="AE173">
            <v>757119</v>
          </cell>
          <cell r="AF173">
            <v>248713</v>
          </cell>
          <cell r="AG173">
            <v>283085.13659999997</v>
          </cell>
          <cell r="AH173">
            <v>297522.47856659995</v>
          </cell>
          <cell r="AI173">
            <v>757119</v>
          </cell>
          <cell r="AJ173">
            <v>248713</v>
          </cell>
          <cell r="AK173">
            <v>283085.13659999997</v>
          </cell>
          <cell r="AL173">
            <v>297522.47856659995</v>
          </cell>
          <cell r="AM173">
            <v>690780</v>
          </cell>
          <cell r="AN173">
            <v>226921</v>
          </cell>
          <cell r="AO173">
            <v>258281.4822</v>
          </cell>
          <cell r="AP173">
            <v>271453.83779219998</v>
          </cell>
          <cell r="AQ173">
            <v>678174</v>
          </cell>
          <cell r="AR173">
            <v>222780</v>
          </cell>
          <cell r="AS173">
            <v>253568.196</v>
          </cell>
          <cell r="AT173">
            <v>266500.17399599997</v>
          </cell>
          <cell r="AU173">
            <v>793402</v>
          </cell>
          <cell r="AV173">
            <v>260632</v>
          </cell>
          <cell r="AW173">
            <v>296651.34239999996</v>
          </cell>
          <cell r="AX173">
            <v>311780.56086239999</v>
          </cell>
          <cell r="AY173">
            <v>688856</v>
          </cell>
          <cell r="AZ173">
            <v>226289</v>
          </cell>
          <cell r="BA173">
            <v>257562.1398</v>
          </cell>
          <cell r="BB173">
            <v>270697.8089298</v>
          </cell>
          <cell r="BC173">
            <v>794208</v>
          </cell>
          <cell r="BD173">
            <v>260897</v>
          </cell>
          <cell r="BE173">
            <v>296952.96539999999</v>
          </cell>
          <cell r="BF173">
            <v>312097.5666354</v>
          </cell>
          <cell r="BG173">
            <v>760909</v>
          </cell>
          <cell r="BH173">
            <v>249958</v>
          </cell>
          <cell r="BI173">
            <v>284502.19559999998</v>
          </cell>
          <cell r="BJ173">
            <v>299011.80757559999</v>
          </cell>
          <cell r="BK173">
            <v>756155</v>
          </cell>
          <cell r="BL173">
            <v>248396</v>
          </cell>
          <cell r="BM173">
            <v>282724.3272</v>
          </cell>
          <cell r="BN173">
            <v>297143.2678872</v>
          </cell>
          <cell r="BO173">
            <v>764823</v>
          </cell>
          <cell r="BP173">
            <v>251244</v>
          </cell>
          <cell r="BQ173">
            <v>285965.92080000002</v>
          </cell>
          <cell r="BR173">
            <v>300550.1827608</v>
          </cell>
          <cell r="BS173">
            <v>882347</v>
          </cell>
          <cell r="BT173">
            <v>289850</v>
          </cell>
          <cell r="BU173">
            <v>329907.27</v>
          </cell>
          <cell r="BV173">
            <v>346732.54077000002</v>
          </cell>
          <cell r="BW173">
            <v>647928</v>
          </cell>
          <cell r="BX173">
            <v>212844</v>
          </cell>
          <cell r="BY173">
            <v>242259.04079999999</v>
          </cell>
          <cell r="BZ173">
            <v>254614.25188079997</v>
          </cell>
          <cell r="CA173">
            <v>814475</v>
          </cell>
          <cell r="CB173">
            <v>267555</v>
          </cell>
          <cell r="CC173">
            <v>304531.10100000002</v>
          </cell>
          <cell r="CD173">
            <v>320062.18715100002</v>
          </cell>
          <cell r="CE173">
            <v>784706</v>
          </cell>
          <cell r="CF173">
            <v>257775</v>
          </cell>
          <cell r="CG173">
            <v>293399.505</v>
          </cell>
          <cell r="CH173">
            <v>308362.879755</v>
          </cell>
          <cell r="CI173">
            <v>773952</v>
          </cell>
          <cell r="CJ173">
            <v>254243</v>
          </cell>
          <cell r="CK173">
            <v>289379.38260000001</v>
          </cell>
          <cell r="CL173">
            <v>304137.73111260001</v>
          </cell>
          <cell r="CM173">
            <v>798501</v>
          </cell>
          <cell r="CN173">
            <v>262307</v>
          </cell>
        </row>
        <row r="174">
          <cell r="B174" t="str">
            <v>PERA FRENO</v>
          </cell>
          <cell r="C174">
            <v>281156</v>
          </cell>
          <cell r="D174">
            <v>92359</v>
          </cell>
          <cell r="E174">
            <v>105123.0138</v>
          </cell>
          <cell r="F174">
            <v>110484.28750380001</v>
          </cell>
          <cell r="G174">
            <v>305379</v>
          </cell>
          <cell r="H174">
            <v>100317</v>
          </cell>
          <cell r="I174">
            <v>114180.8094</v>
          </cell>
          <cell r="J174">
            <v>120004.03067939999</v>
          </cell>
          <cell r="K174">
            <v>283317</v>
          </cell>
          <cell r="L174">
            <v>93069</v>
          </cell>
          <cell r="M174">
            <v>105931.1358</v>
          </cell>
          <cell r="N174">
            <v>111333.6237258</v>
          </cell>
          <cell r="O174">
            <v>377056</v>
          </cell>
          <cell r="P174">
            <v>123862</v>
          </cell>
          <cell r="Q174">
            <v>140979.72839999999</v>
          </cell>
          <cell r="R174">
            <v>148169.6945484</v>
          </cell>
          <cell r="S174">
            <v>307710</v>
          </cell>
          <cell r="T174">
            <v>101082</v>
          </cell>
          <cell r="U174">
            <v>115051.5324</v>
          </cell>
          <cell r="V174">
            <v>120919.16055239999</v>
          </cell>
          <cell r="W174">
            <v>311912</v>
          </cell>
          <cell r="X174">
            <v>102463</v>
          </cell>
          <cell r="Y174">
            <v>116623.3866</v>
          </cell>
          <cell r="Z174">
            <v>122571.1793166</v>
          </cell>
          <cell r="AA174">
            <v>342448</v>
          </cell>
          <cell r="AB174">
            <v>112494</v>
          </cell>
          <cell r="AC174">
            <v>128040.67079999999</v>
          </cell>
          <cell r="AD174">
            <v>134570.74501079999</v>
          </cell>
          <cell r="AE174">
            <v>329128</v>
          </cell>
          <cell r="AF174">
            <v>108118</v>
          </cell>
          <cell r="AG174">
            <v>123059.90760000001</v>
          </cell>
          <cell r="AH174">
            <v>129335.96288760001</v>
          </cell>
          <cell r="AI174">
            <v>329128</v>
          </cell>
          <cell r="AJ174">
            <v>108118</v>
          </cell>
          <cell r="AK174">
            <v>123059.90760000001</v>
          </cell>
          <cell r="AL174">
            <v>129335.96288760001</v>
          </cell>
          <cell r="AM174">
            <v>290902</v>
          </cell>
          <cell r="AN174">
            <v>95561</v>
          </cell>
          <cell r="AO174">
            <v>108767.53019999999</v>
          </cell>
          <cell r="AP174">
            <v>114314.67424019999</v>
          </cell>
          <cell r="AQ174">
            <v>310422</v>
          </cell>
          <cell r="AR174">
            <v>101973</v>
          </cell>
          <cell r="AS174">
            <v>116065.6686</v>
          </cell>
          <cell r="AT174">
            <v>121985.0176986</v>
          </cell>
          <cell r="AU174">
            <v>334462</v>
          </cell>
          <cell r="AV174">
            <v>109870</v>
          </cell>
          <cell r="AW174">
            <v>125054.034</v>
          </cell>
          <cell r="AX174">
            <v>131431.78973399999</v>
          </cell>
          <cell r="AY174">
            <v>301862</v>
          </cell>
          <cell r="AZ174">
            <v>99161</v>
          </cell>
          <cell r="BA174">
            <v>112865.0502</v>
          </cell>
          <cell r="BB174">
            <v>118621.1677602</v>
          </cell>
          <cell r="BC174">
            <v>342839</v>
          </cell>
          <cell r="BD174">
            <v>112622</v>
          </cell>
          <cell r="BE174">
            <v>128186.36040000001</v>
          </cell>
          <cell r="BF174">
            <v>134723.86478040001</v>
          </cell>
          <cell r="BG174">
            <v>343862</v>
          </cell>
          <cell r="BH174">
            <v>112958</v>
          </cell>
          <cell r="BI174">
            <v>128568.7956</v>
          </cell>
          <cell r="BJ174">
            <v>135125.8041756</v>
          </cell>
          <cell r="BK174">
            <v>339057</v>
          </cell>
          <cell r="BL174">
            <v>111380</v>
          </cell>
          <cell r="BM174">
            <v>126772.716</v>
          </cell>
          <cell r="BN174">
            <v>133238.12451600001</v>
          </cell>
          <cell r="BO174">
            <v>347146</v>
          </cell>
          <cell r="BP174">
            <v>114037</v>
          </cell>
          <cell r="BQ174">
            <v>129796.9134</v>
          </cell>
          <cell r="BR174">
            <v>136416.5559834</v>
          </cell>
          <cell r="BS174">
            <v>400990</v>
          </cell>
          <cell r="BT174">
            <v>131725</v>
          </cell>
          <cell r="BU174">
            <v>149929.39499999999</v>
          </cell>
          <cell r="BV174">
            <v>157575.79414499999</v>
          </cell>
          <cell r="BW174">
            <v>313346</v>
          </cell>
          <cell r="BX174">
            <v>102934</v>
          </cell>
          <cell r="BY174">
            <v>117159.4788</v>
          </cell>
          <cell r="BZ174">
            <v>123134.6122188</v>
          </cell>
          <cell r="CA174">
            <v>384619</v>
          </cell>
          <cell r="CB174">
            <v>126347</v>
          </cell>
          <cell r="CC174">
            <v>143808.15539999999</v>
          </cell>
          <cell r="CD174">
            <v>151142.37132539999</v>
          </cell>
          <cell r="CE174">
            <v>341664</v>
          </cell>
          <cell r="CF174">
            <v>112236</v>
          </cell>
          <cell r="CG174">
            <v>127747.01519999999</v>
          </cell>
          <cell r="CH174">
            <v>134262.1129752</v>
          </cell>
          <cell r="CI174">
            <v>378759</v>
          </cell>
          <cell r="CJ174">
            <v>124422</v>
          </cell>
          <cell r="CK174">
            <v>141617.12040000001</v>
          </cell>
          <cell r="CL174">
            <v>148839.5935404</v>
          </cell>
          <cell r="CM174">
            <v>380955</v>
          </cell>
          <cell r="CN174">
            <v>125143</v>
          </cell>
        </row>
        <row r="175">
          <cell r="B175" t="str">
            <v>PERA TEMPERATURA MOTOR</v>
          </cell>
          <cell r="C175">
            <v>212785</v>
          </cell>
          <cell r="D175">
            <v>69899</v>
          </cell>
          <cell r="E175">
            <v>79559.041800000006</v>
          </cell>
          <cell r="F175">
            <v>83616.552931800004</v>
          </cell>
          <cell r="G175">
            <v>306115</v>
          </cell>
          <cell r="H175">
            <v>100558</v>
          </cell>
          <cell r="I175">
            <v>114455.1156</v>
          </cell>
          <cell r="J175">
            <v>120292.32649560001</v>
          </cell>
          <cell r="K175">
            <v>285772</v>
          </cell>
          <cell r="L175">
            <v>93876</v>
          </cell>
          <cell r="M175">
            <v>106849.6632</v>
          </cell>
          <cell r="N175">
            <v>112298.9960232</v>
          </cell>
          <cell r="O175">
            <v>342874</v>
          </cell>
          <cell r="P175">
            <v>112634</v>
          </cell>
          <cell r="Q175">
            <v>128200.01879999999</v>
          </cell>
          <cell r="R175">
            <v>134738.2197588</v>
          </cell>
          <cell r="S175">
            <v>292277</v>
          </cell>
          <cell r="T175">
            <v>96012</v>
          </cell>
          <cell r="U175">
            <v>109280.8584</v>
          </cell>
          <cell r="V175">
            <v>114854.18217839999</v>
          </cell>
          <cell r="W175">
            <v>321259</v>
          </cell>
          <cell r="X175">
            <v>105533</v>
          </cell>
          <cell r="Y175">
            <v>120117.6606</v>
          </cell>
          <cell r="Z175">
            <v>126243.66129060001</v>
          </cell>
          <cell r="AA175">
            <v>324551</v>
          </cell>
          <cell r="AB175">
            <v>106615</v>
          </cell>
          <cell r="AC175">
            <v>121349.193</v>
          </cell>
          <cell r="AD175">
            <v>127538.00184300001</v>
          </cell>
          <cell r="AE175">
            <v>327955</v>
          </cell>
          <cell r="AF175">
            <v>107733</v>
          </cell>
          <cell r="AG175">
            <v>122621.7006</v>
          </cell>
          <cell r="AH175">
            <v>128875.40733059999</v>
          </cell>
          <cell r="AI175">
            <v>337846</v>
          </cell>
          <cell r="AJ175">
            <v>110982</v>
          </cell>
          <cell r="AK175">
            <v>126319.7124</v>
          </cell>
          <cell r="AL175">
            <v>132762.01773240001</v>
          </cell>
          <cell r="AM175">
            <v>301286</v>
          </cell>
          <cell r="AN175">
            <v>98972</v>
          </cell>
          <cell r="AO175">
            <v>112649.9304</v>
          </cell>
          <cell r="AP175">
            <v>118395.0768504</v>
          </cell>
          <cell r="AQ175">
            <v>291340</v>
          </cell>
          <cell r="AR175">
            <v>95705</v>
          </cell>
          <cell r="AS175">
            <v>108931.431</v>
          </cell>
          <cell r="AT175">
            <v>114486.93398099999</v>
          </cell>
          <cell r="AU175">
            <v>334729</v>
          </cell>
          <cell r="AV175">
            <v>109958</v>
          </cell>
          <cell r="AW175">
            <v>125154.19560000001</v>
          </cell>
          <cell r="AX175">
            <v>131537.0595756</v>
          </cell>
          <cell r="AY175">
            <v>305203</v>
          </cell>
          <cell r="AZ175">
            <v>100259</v>
          </cell>
          <cell r="BA175">
            <v>114114.7938</v>
          </cell>
          <cell r="BB175">
            <v>119934.64828379999</v>
          </cell>
          <cell r="BC175">
            <v>323162</v>
          </cell>
          <cell r="BD175">
            <v>106158</v>
          </cell>
          <cell r="BE175">
            <v>120829.0356</v>
          </cell>
          <cell r="BF175">
            <v>126991.3164156</v>
          </cell>
          <cell r="BG175">
            <v>339906</v>
          </cell>
          <cell r="BH175">
            <v>111659</v>
          </cell>
          <cell r="BI175">
            <v>127090.2738</v>
          </cell>
          <cell r="BJ175">
            <v>133571.8777638</v>
          </cell>
          <cell r="BK175">
            <v>340825</v>
          </cell>
          <cell r="BL175">
            <v>111961</v>
          </cell>
          <cell r="BM175">
            <v>127434.0102</v>
          </cell>
          <cell r="BN175">
            <v>133933.14472020001</v>
          </cell>
          <cell r="BO175">
            <v>355342</v>
          </cell>
          <cell r="BP175">
            <v>116729</v>
          </cell>
          <cell r="BQ175">
            <v>132860.94779999999</v>
          </cell>
          <cell r="BR175">
            <v>139636.8561378</v>
          </cell>
          <cell r="BS175">
            <v>384752</v>
          </cell>
          <cell r="BT175">
            <v>126391</v>
          </cell>
          <cell r="BU175">
            <v>143858.23619999998</v>
          </cell>
          <cell r="BV175">
            <v>151195.00624619998</v>
          </cell>
          <cell r="BW175">
            <v>299521</v>
          </cell>
          <cell r="BX175">
            <v>98392</v>
          </cell>
          <cell r="BY175">
            <v>111989.77439999999</v>
          </cell>
          <cell r="BZ175">
            <v>117701.25289439999</v>
          </cell>
          <cell r="CA175">
            <v>372885</v>
          </cell>
          <cell r="CB175">
            <v>122492</v>
          </cell>
          <cell r="CC175">
            <v>139420.39439999999</v>
          </cell>
          <cell r="CD175">
            <v>146530.83451439999</v>
          </cell>
          <cell r="CE175">
            <v>326246</v>
          </cell>
          <cell r="CF175">
            <v>107171</v>
          </cell>
          <cell r="CG175">
            <v>121982.0322</v>
          </cell>
          <cell r="CH175">
            <v>128203.1158422</v>
          </cell>
          <cell r="CI175">
            <v>358329</v>
          </cell>
          <cell r="CJ175">
            <v>117711</v>
          </cell>
          <cell r="CK175">
            <v>133978.66019999998</v>
          </cell>
          <cell r="CL175">
            <v>140811.57187019999</v>
          </cell>
          <cell r="CM175">
            <v>381374</v>
          </cell>
          <cell r="CN175">
            <v>125281</v>
          </cell>
        </row>
        <row r="176">
          <cell r="B176" t="str">
            <v xml:space="preserve">PIÑON VELOCÍMETRO </v>
          </cell>
          <cell r="C176">
            <v>249753</v>
          </cell>
          <cell r="D176">
            <v>82043</v>
          </cell>
          <cell r="E176">
            <v>93381.342600000004</v>
          </cell>
          <cell r="F176">
            <v>98143.791072599997</v>
          </cell>
          <cell r="G176">
            <v>260126</v>
          </cell>
          <cell r="H176">
            <v>85451</v>
          </cell>
          <cell r="I176">
            <v>97260.328200000004</v>
          </cell>
          <cell r="J176">
            <v>102220.60493820001</v>
          </cell>
          <cell r="K176">
            <v>361150</v>
          </cell>
          <cell r="L176">
            <v>118637</v>
          </cell>
          <cell r="M176">
            <v>135032.63339999999</v>
          </cell>
          <cell r="N176">
            <v>141919.29770339999</v>
          </cell>
          <cell r="O176">
            <v>419594</v>
          </cell>
          <cell r="P176">
            <v>137836</v>
          </cell>
          <cell r="Q176">
            <v>156884.93520000001</v>
          </cell>
          <cell r="R176">
            <v>164886.0668952</v>
          </cell>
          <cell r="S176">
            <v>364426</v>
          </cell>
          <cell r="T176">
            <v>119713</v>
          </cell>
          <cell r="U176">
            <v>136257.33660000001</v>
          </cell>
          <cell r="V176">
            <v>143206.46076660001</v>
          </cell>
          <cell r="W176">
            <v>722477</v>
          </cell>
          <cell r="X176">
            <v>237333</v>
          </cell>
          <cell r="Y176">
            <v>270132.42060000001</v>
          </cell>
          <cell r="Z176">
            <v>283909.17405060004</v>
          </cell>
          <cell r="AA176">
            <v>716164</v>
          </cell>
          <cell r="AB176">
            <v>235259</v>
          </cell>
          <cell r="AC176">
            <v>267771.79379999998</v>
          </cell>
          <cell r="AD176">
            <v>281428.15528379998</v>
          </cell>
          <cell r="AE176">
            <v>412015</v>
          </cell>
          <cell r="AF176">
            <v>135346</v>
          </cell>
          <cell r="AG176">
            <v>154050.81719999999</v>
          </cell>
          <cell r="AH176">
            <v>161907.40887719998</v>
          </cell>
          <cell r="AI176">
            <v>404435</v>
          </cell>
          <cell r="AJ176">
            <v>132856</v>
          </cell>
          <cell r="AK176">
            <v>151216.6992</v>
          </cell>
          <cell r="AL176">
            <v>158928.75085919999</v>
          </cell>
          <cell r="AM176">
            <v>322157</v>
          </cell>
          <cell r="AN176">
            <v>105828</v>
          </cell>
          <cell r="AO176">
            <v>120453.4296</v>
          </cell>
          <cell r="AP176">
            <v>126596.5545096</v>
          </cell>
          <cell r="AQ176">
            <v>370529</v>
          </cell>
          <cell r="AR176">
            <v>121718</v>
          </cell>
          <cell r="AS176">
            <v>138539.4276</v>
          </cell>
          <cell r="AT176">
            <v>145604.93840759998</v>
          </cell>
          <cell r="AU176">
            <v>414541</v>
          </cell>
          <cell r="AV176">
            <v>136176</v>
          </cell>
          <cell r="AW176">
            <v>154995.5232</v>
          </cell>
          <cell r="AX176">
            <v>162900.2948832</v>
          </cell>
          <cell r="AY176">
            <v>541135</v>
          </cell>
          <cell r="AZ176">
            <v>177762</v>
          </cell>
          <cell r="BA176">
            <v>202328.7084</v>
          </cell>
          <cell r="BB176">
            <v>212647.47252840002</v>
          </cell>
          <cell r="BC176">
            <v>540268</v>
          </cell>
          <cell r="BD176">
            <v>177478</v>
          </cell>
          <cell r="BE176">
            <v>202005.4596</v>
          </cell>
          <cell r="BF176">
            <v>212307.73803959999</v>
          </cell>
          <cell r="BG176">
            <v>561814</v>
          </cell>
          <cell r="BH176">
            <v>184555</v>
          </cell>
          <cell r="BI176">
            <v>210060.50099999999</v>
          </cell>
          <cell r="BJ176">
            <v>220773.58655099999</v>
          </cell>
          <cell r="BK176">
            <v>598912</v>
          </cell>
          <cell r="BL176">
            <v>196742</v>
          </cell>
          <cell r="BM176">
            <v>223931.7444</v>
          </cell>
          <cell r="BN176">
            <v>235352.26336439999</v>
          </cell>
          <cell r="BO176">
            <v>624383</v>
          </cell>
          <cell r="BP176">
            <v>205109</v>
          </cell>
          <cell r="BQ176">
            <v>233455.0638</v>
          </cell>
          <cell r="BR176">
            <v>245361.2720538</v>
          </cell>
          <cell r="BS176">
            <v>716164</v>
          </cell>
          <cell r="BT176">
            <v>235259</v>
          </cell>
          <cell r="BU176">
            <v>267771.79379999998</v>
          </cell>
          <cell r="BV176">
            <v>281428.15528379998</v>
          </cell>
          <cell r="BW176">
            <v>431833</v>
          </cell>
          <cell r="BX176">
            <v>141857</v>
          </cell>
          <cell r="BY176">
            <v>161461.63740000001</v>
          </cell>
          <cell r="BZ176">
            <v>169696.1809074</v>
          </cell>
          <cell r="CA176">
            <v>695021</v>
          </cell>
          <cell r="CB176">
            <v>228314</v>
          </cell>
          <cell r="CC176">
            <v>259866.99479999999</v>
          </cell>
          <cell r="CD176">
            <v>273120.21153480001</v>
          </cell>
          <cell r="CE176">
            <v>560358</v>
          </cell>
          <cell r="CF176">
            <v>184077</v>
          </cell>
          <cell r="CG176">
            <v>209516.44140000001</v>
          </cell>
          <cell r="CH176">
            <v>220201.77991140002</v>
          </cell>
          <cell r="CI176">
            <v>548135</v>
          </cell>
          <cell r="CJ176">
            <v>180062</v>
          </cell>
          <cell r="CK176">
            <v>204946.56839999999</v>
          </cell>
          <cell r="CL176">
            <v>215398.84338839998</v>
          </cell>
          <cell r="CM176">
            <v>705389</v>
          </cell>
          <cell r="CN176">
            <v>231720</v>
          </cell>
        </row>
        <row r="177">
          <cell r="B177" t="str">
            <v>PISTON DE FRENO</v>
          </cell>
          <cell r="C177">
            <v>1900554</v>
          </cell>
          <cell r="D177">
            <v>624331</v>
          </cell>
          <cell r="E177">
            <v>710613.5442</v>
          </cell>
          <cell r="F177">
            <v>746854.83495419996</v>
          </cell>
          <cell r="G177">
            <v>1955440</v>
          </cell>
          <cell r="H177">
            <v>642362</v>
          </cell>
          <cell r="I177">
            <v>731136.42839999998</v>
          </cell>
          <cell r="J177">
            <v>768424.38624839997</v>
          </cell>
          <cell r="K177">
            <v>2056038</v>
          </cell>
          <cell r="L177">
            <v>675408</v>
          </cell>
          <cell r="M177">
            <v>768749.38560000004</v>
          </cell>
          <cell r="N177">
            <v>807955.60426559998</v>
          </cell>
          <cell r="O177">
            <v>2248853</v>
          </cell>
          <cell r="P177">
            <v>738748</v>
          </cell>
          <cell r="Q177">
            <v>840842.97360000003</v>
          </cell>
          <cell r="R177">
            <v>883725.96525360004</v>
          </cell>
          <cell r="S177">
            <v>2112044</v>
          </cell>
          <cell r="T177">
            <v>693806</v>
          </cell>
          <cell r="U177">
            <v>789689.98919999995</v>
          </cell>
          <cell r="V177">
            <v>829964.17864919989</v>
          </cell>
          <cell r="W177">
            <v>1940881</v>
          </cell>
          <cell r="X177">
            <v>637579</v>
          </cell>
          <cell r="Y177">
            <v>725692.41779999994</v>
          </cell>
          <cell r="Z177">
            <v>762702.73110779992</v>
          </cell>
          <cell r="AA177">
            <v>1922446</v>
          </cell>
          <cell r="AB177">
            <v>631523</v>
          </cell>
          <cell r="AC177">
            <v>718799.47860000003</v>
          </cell>
          <cell r="AD177">
            <v>755458.25200860004</v>
          </cell>
          <cell r="AE177">
            <v>2290046</v>
          </cell>
          <cell r="AF177">
            <v>752280</v>
          </cell>
          <cell r="AG177">
            <v>856245.09600000002</v>
          </cell>
          <cell r="AH177">
            <v>899913.59589600004</v>
          </cell>
          <cell r="AI177">
            <v>2274373</v>
          </cell>
          <cell r="AJ177">
            <v>747131</v>
          </cell>
          <cell r="AK177">
            <v>850384.50419999997</v>
          </cell>
          <cell r="AL177">
            <v>893754.11391419999</v>
          </cell>
          <cell r="AM177">
            <v>1885422</v>
          </cell>
          <cell r="AN177">
            <v>619361</v>
          </cell>
          <cell r="AO177">
            <v>704956.69019999995</v>
          </cell>
          <cell r="AP177">
            <v>740909.48140019993</v>
          </cell>
          <cell r="AQ177">
            <v>2098969</v>
          </cell>
          <cell r="AR177">
            <v>689511</v>
          </cell>
          <cell r="AS177">
            <v>784801.42020000005</v>
          </cell>
          <cell r="AT177">
            <v>824826.29263020004</v>
          </cell>
          <cell r="AU177">
            <v>2248853</v>
          </cell>
          <cell r="AV177">
            <v>738748</v>
          </cell>
          <cell r="AW177">
            <v>840842.97360000003</v>
          </cell>
          <cell r="AX177">
            <v>883725.96525360004</v>
          </cell>
          <cell r="AY177">
            <v>2153277</v>
          </cell>
          <cell r="AZ177">
            <v>707351</v>
          </cell>
          <cell r="BA177">
            <v>805106.90819999995</v>
          </cell>
          <cell r="BB177">
            <v>846167.36051819997</v>
          </cell>
          <cell r="BC177">
            <v>2511675</v>
          </cell>
          <cell r="BD177">
            <v>825085</v>
          </cell>
          <cell r="BE177">
            <v>939111.74699999997</v>
          </cell>
          <cell r="BF177">
            <v>987006.44609699992</v>
          </cell>
          <cell r="BG177">
            <v>1968895</v>
          </cell>
          <cell r="BH177">
            <v>646782</v>
          </cell>
          <cell r="BI177">
            <v>736167.27240000002</v>
          </cell>
          <cell r="BJ177">
            <v>773711.80329239997</v>
          </cell>
          <cell r="BK177">
            <v>2138646</v>
          </cell>
          <cell r="BL177">
            <v>702545</v>
          </cell>
          <cell r="BM177">
            <v>799636.71900000004</v>
          </cell>
          <cell r="BN177">
            <v>840418.19166900008</v>
          </cell>
          <cell r="BO177">
            <v>2176349</v>
          </cell>
          <cell r="BP177">
            <v>714930</v>
          </cell>
          <cell r="BQ177">
            <v>813733.326</v>
          </cell>
          <cell r="BR177">
            <v>855233.72562599997</v>
          </cell>
          <cell r="BS177">
            <v>2363555</v>
          </cell>
          <cell r="BT177">
            <v>776427</v>
          </cell>
          <cell r="BU177">
            <v>883729.21140000003</v>
          </cell>
          <cell r="BV177">
            <v>928799.40118140006</v>
          </cell>
          <cell r="BW177">
            <v>2067772</v>
          </cell>
          <cell r="BX177">
            <v>679263</v>
          </cell>
          <cell r="BY177">
            <v>773137.14659999998</v>
          </cell>
          <cell r="BZ177">
            <v>812567.14107659995</v>
          </cell>
          <cell r="CA177">
            <v>2420656</v>
          </cell>
          <cell r="CB177">
            <v>795185</v>
          </cell>
          <cell r="CC177">
            <v>905079.56700000004</v>
          </cell>
          <cell r="CD177">
            <v>951238.62491700007</v>
          </cell>
          <cell r="CE177">
            <v>2412332</v>
          </cell>
          <cell r="CF177">
            <v>792451</v>
          </cell>
          <cell r="CG177">
            <v>901967.72820000001</v>
          </cell>
          <cell r="CH177">
            <v>947968.08233819995</v>
          </cell>
          <cell r="CI177">
            <v>2402703</v>
          </cell>
          <cell r="CJ177">
            <v>789287</v>
          </cell>
          <cell r="CK177">
            <v>898366.46340000001</v>
          </cell>
          <cell r="CL177">
            <v>944183.15303339995</v>
          </cell>
          <cell r="CM177">
            <v>2511147</v>
          </cell>
          <cell r="CN177">
            <v>824911</v>
          </cell>
        </row>
        <row r="178">
          <cell r="B178" t="str">
            <v>PISTONES DE MOTOR</v>
          </cell>
          <cell r="C178">
            <v>1515365</v>
          </cell>
          <cell r="D178">
            <v>497797</v>
          </cell>
          <cell r="E178">
            <v>566592.54539999994</v>
          </cell>
          <cell r="F178">
            <v>595488.76521539991</v>
          </cell>
          <cell r="G178">
            <v>1379300</v>
          </cell>
          <cell r="H178">
            <v>453100</v>
          </cell>
          <cell r="I178">
            <v>515718.42</v>
          </cell>
          <cell r="J178">
            <v>542020.05941999995</v>
          </cell>
          <cell r="K178">
            <v>1441253</v>
          </cell>
          <cell r="L178">
            <v>473451</v>
          </cell>
          <cell r="M178">
            <v>538881.92819999997</v>
          </cell>
          <cell r="N178">
            <v>566364.90653819998</v>
          </cell>
          <cell r="O178">
            <v>1605710</v>
          </cell>
          <cell r="P178">
            <v>527475</v>
          </cell>
          <cell r="Q178">
            <v>600372.04500000004</v>
          </cell>
          <cell r="R178">
            <v>630991.01929500001</v>
          </cell>
          <cell r="S178">
            <v>1263987</v>
          </cell>
          <cell r="T178">
            <v>415219</v>
          </cell>
          <cell r="U178">
            <v>472602.26579999999</v>
          </cell>
          <cell r="V178">
            <v>496704.9813558</v>
          </cell>
          <cell r="W178">
            <v>3609438</v>
          </cell>
          <cell r="X178">
            <v>1185700</v>
          </cell>
          <cell r="Y178">
            <v>1349563.74</v>
          </cell>
          <cell r="Z178">
            <v>1418391.49074</v>
          </cell>
          <cell r="AA178">
            <v>3489299</v>
          </cell>
          <cell r="AB178">
            <v>1146234</v>
          </cell>
          <cell r="AC178">
            <v>1304643.5388</v>
          </cell>
          <cell r="AD178">
            <v>1371180.3592788</v>
          </cell>
          <cell r="AE178">
            <v>1657856</v>
          </cell>
          <cell r="AF178">
            <v>544605</v>
          </cell>
          <cell r="AG178">
            <v>619869.41099999996</v>
          </cell>
          <cell r="AH178">
            <v>651482.75096099998</v>
          </cell>
          <cell r="AI178">
            <v>1575195</v>
          </cell>
          <cell r="AJ178">
            <v>517451</v>
          </cell>
          <cell r="AK178">
            <v>588962.72820000001</v>
          </cell>
          <cell r="AL178">
            <v>618999.82733820006</v>
          </cell>
          <cell r="AM178">
            <v>1334199</v>
          </cell>
          <cell r="AN178">
            <v>438284</v>
          </cell>
          <cell r="AO178">
            <v>498854.84879999998</v>
          </cell>
          <cell r="AP178">
            <v>524296.44608879997</v>
          </cell>
          <cell r="AQ178">
            <v>1302262</v>
          </cell>
          <cell r="AR178">
            <v>427793</v>
          </cell>
          <cell r="AS178">
            <v>486913.9926</v>
          </cell>
          <cell r="AT178">
            <v>511746.60622259998</v>
          </cell>
          <cell r="AU178">
            <v>1645110</v>
          </cell>
          <cell r="AV178">
            <v>540418</v>
          </cell>
          <cell r="AW178">
            <v>615103.76760000002</v>
          </cell>
          <cell r="AX178">
            <v>646474.0597476</v>
          </cell>
          <cell r="AY178">
            <v>1615116</v>
          </cell>
          <cell r="AZ178">
            <v>530565</v>
          </cell>
          <cell r="BA178">
            <v>603889.08299999998</v>
          </cell>
          <cell r="BB178">
            <v>634687.42623300001</v>
          </cell>
          <cell r="BC178">
            <v>1572694</v>
          </cell>
          <cell r="BD178">
            <v>516629</v>
          </cell>
          <cell r="BE178">
            <v>588027.12780000002</v>
          </cell>
          <cell r="BF178">
            <v>618016.51131780003</v>
          </cell>
          <cell r="BG178">
            <v>1695395</v>
          </cell>
          <cell r="BH178">
            <v>556937</v>
          </cell>
          <cell r="BI178">
            <v>633905.69339999999</v>
          </cell>
          <cell r="BJ178">
            <v>666234.88376340002</v>
          </cell>
          <cell r="BK178">
            <v>1897308</v>
          </cell>
          <cell r="BL178">
            <v>623265</v>
          </cell>
          <cell r="BM178">
            <v>709400.223</v>
          </cell>
          <cell r="BN178">
            <v>745579.63437300001</v>
          </cell>
          <cell r="BO178">
            <v>1874156</v>
          </cell>
          <cell r="BP178">
            <v>615660</v>
          </cell>
          <cell r="BQ178">
            <v>700744.21200000006</v>
          </cell>
          <cell r="BR178">
            <v>736482.1668120001</v>
          </cell>
          <cell r="BS178">
            <v>3510836</v>
          </cell>
          <cell r="BT178">
            <v>1153309</v>
          </cell>
          <cell r="BU178">
            <v>1312696.3037999999</v>
          </cell>
          <cell r="BV178">
            <v>1379643.8152937999</v>
          </cell>
          <cell r="BW178">
            <v>1716146</v>
          </cell>
          <cell r="BX178">
            <v>563753</v>
          </cell>
          <cell r="BY178">
            <v>641663.66460000002</v>
          </cell>
          <cell r="BZ178">
            <v>674388.51149459998</v>
          </cell>
          <cell r="CA178">
            <v>3550741</v>
          </cell>
          <cell r="CB178">
            <v>1166418</v>
          </cell>
          <cell r="CC178">
            <v>1327616.9676000001</v>
          </cell>
          <cell r="CD178">
            <v>1395325.4329476</v>
          </cell>
          <cell r="CE178">
            <v>1763281</v>
          </cell>
          <cell r="CF178">
            <v>579237</v>
          </cell>
          <cell r="CG178">
            <v>659287.55339999998</v>
          </cell>
          <cell r="CH178">
            <v>692911.21862339997</v>
          </cell>
          <cell r="CI178">
            <v>1618539</v>
          </cell>
          <cell r="CJ178">
            <v>531690</v>
          </cell>
          <cell r="CK178">
            <v>605169.55799999996</v>
          </cell>
          <cell r="CL178">
            <v>636033.20545799995</v>
          </cell>
          <cell r="CM178">
            <v>3750902</v>
          </cell>
          <cell r="CN178">
            <v>1232171</v>
          </cell>
        </row>
        <row r="179">
          <cell r="B179" t="str">
            <v>PITO</v>
          </cell>
          <cell r="C179">
            <v>325031</v>
          </cell>
          <cell r="D179">
            <v>106772</v>
          </cell>
          <cell r="E179">
            <v>121527.8904</v>
          </cell>
          <cell r="F179">
            <v>127725.81281040001</v>
          </cell>
          <cell r="G179">
            <v>231826</v>
          </cell>
          <cell r="H179">
            <v>76154</v>
          </cell>
          <cell r="I179">
            <v>86678.482799999998</v>
          </cell>
          <cell r="J179">
            <v>91099.085422799995</v>
          </cell>
          <cell r="K179">
            <v>338141</v>
          </cell>
          <cell r="L179">
            <v>111079</v>
          </cell>
          <cell r="M179">
            <v>126430.11779999999</v>
          </cell>
          <cell r="N179">
            <v>132878.0538078</v>
          </cell>
          <cell r="O179">
            <v>333452</v>
          </cell>
          <cell r="P179">
            <v>109538</v>
          </cell>
          <cell r="Q179">
            <v>124676.1516</v>
          </cell>
          <cell r="R179">
            <v>131034.6353316</v>
          </cell>
          <cell r="S179">
            <v>312278</v>
          </cell>
          <cell r="T179">
            <v>102583</v>
          </cell>
          <cell r="U179">
            <v>116759.9706</v>
          </cell>
          <cell r="V179">
            <v>122714.7291006</v>
          </cell>
          <cell r="W179">
            <v>437784</v>
          </cell>
          <cell r="X179">
            <v>143812</v>
          </cell>
          <cell r="Y179">
            <v>163686.81839999999</v>
          </cell>
          <cell r="Z179">
            <v>172034.8461384</v>
          </cell>
          <cell r="AA179">
            <v>425149</v>
          </cell>
          <cell r="AB179">
            <v>139661</v>
          </cell>
          <cell r="AC179">
            <v>158962.1502</v>
          </cell>
          <cell r="AD179">
            <v>167069.21986020001</v>
          </cell>
          <cell r="AE179">
            <v>344315</v>
          </cell>
          <cell r="AF179">
            <v>113107</v>
          </cell>
          <cell r="AG179">
            <v>128738.38740000001</v>
          </cell>
          <cell r="AH179">
            <v>135304.04515740002</v>
          </cell>
          <cell r="AI179">
            <v>337562</v>
          </cell>
          <cell r="AJ179">
            <v>110889</v>
          </cell>
          <cell r="AK179">
            <v>126213.85980000001</v>
          </cell>
          <cell r="AL179">
            <v>132650.7666498</v>
          </cell>
          <cell r="AM179">
            <v>302699</v>
          </cell>
          <cell r="AN179">
            <v>99436</v>
          </cell>
          <cell r="AO179">
            <v>113178.0552</v>
          </cell>
          <cell r="AP179">
            <v>118950.1360152</v>
          </cell>
          <cell r="AQ179">
            <v>235483</v>
          </cell>
          <cell r="AR179">
            <v>77356</v>
          </cell>
          <cell r="AS179">
            <v>88046.599199999997</v>
          </cell>
          <cell r="AT179">
            <v>92536.975759199995</v>
          </cell>
          <cell r="AU179">
            <v>337562</v>
          </cell>
          <cell r="AV179">
            <v>110889</v>
          </cell>
          <cell r="AW179">
            <v>126213.85980000001</v>
          </cell>
          <cell r="AX179">
            <v>132650.7666498</v>
          </cell>
          <cell r="AY179">
            <v>299983</v>
          </cell>
          <cell r="AZ179">
            <v>98544</v>
          </cell>
          <cell r="BA179">
            <v>112162.78079999999</v>
          </cell>
          <cell r="BB179">
            <v>117883.08262079999</v>
          </cell>
          <cell r="BC179">
            <v>306882</v>
          </cell>
          <cell r="BD179">
            <v>100810</v>
          </cell>
          <cell r="BE179">
            <v>114741.942</v>
          </cell>
          <cell r="BF179">
            <v>120593.78104199999</v>
          </cell>
          <cell r="BG179">
            <v>367239</v>
          </cell>
          <cell r="BH179">
            <v>120638</v>
          </cell>
          <cell r="BI179">
            <v>137310.1716</v>
          </cell>
          <cell r="BJ179">
            <v>144312.99035159999</v>
          </cell>
          <cell r="BK179">
            <v>385013</v>
          </cell>
          <cell r="BL179">
            <v>126476</v>
          </cell>
          <cell r="BM179">
            <v>143954.98319999999</v>
          </cell>
          <cell r="BN179">
            <v>151296.6873432</v>
          </cell>
          <cell r="BO179">
            <v>411419</v>
          </cell>
          <cell r="BP179">
            <v>135151</v>
          </cell>
          <cell r="BQ179">
            <v>153828.8682</v>
          </cell>
          <cell r="BR179">
            <v>161674.14047819999</v>
          </cell>
          <cell r="BS179">
            <v>419972</v>
          </cell>
          <cell r="BT179">
            <v>137960</v>
          </cell>
          <cell r="BU179">
            <v>157026.07199999999</v>
          </cell>
          <cell r="BV179">
            <v>165034.40167199998</v>
          </cell>
          <cell r="BW179">
            <v>307851</v>
          </cell>
          <cell r="BX179">
            <v>101129</v>
          </cell>
          <cell r="BY179">
            <v>115105.0278</v>
          </cell>
          <cell r="BZ179">
            <v>120975.38421779999</v>
          </cell>
          <cell r="CA179">
            <v>425149</v>
          </cell>
          <cell r="CB179">
            <v>139661</v>
          </cell>
          <cell r="CC179">
            <v>158962.1502</v>
          </cell>
          <cell r="CD179">
            <v>167069.21986020001</v>
          </cell>
          <cell r="CE179">
            <v>325558</v>
          </cell>
          <cell r="CF179">
            <v>106945</v>
          </cell>
          <cell r="CG179">
            <v>121724.799</v>
          </cell>
          <cell r="CH179">
            <v>127932.76374900001</v>
          </cell>
          <cell r="CI179">
            <v>314083</v>
          </cell>
          <cell r="CJ179">
            <v>103176</v>
          </cell>
          <cell r="CK179">
            <v>117434.9232</v>
          </cell>
          <cell r="CL179">
            <v>123424.10428320001</v>
          </cell>
          <cell r="CM179">
            <v>444949</v>
          </cell>
          <cell r="CN179">
            <v>146165</v>
          </cell>
        </row>
        <row r="180">
          <cell r="B180" t="str">
            <v>PLUMILLAS LIMPIAPARABRISAS DELANTERAS (JUEGO)</v>
          </cell>
          <cell r="C180">
            <v>260109</v>
          </cell>
          <cell r="D180">
            <v>85445</v>
          </cell>
          <cell r="E180">
            <v>97253.498999999996</v>
          </cell>
          <cell r="F180">
            <v>102213.427449</v>
          </cell>
          <cell r="G180">
            <v>274765</v>
          </cell>
          <cell r="H180">
            <v>90260</v>
          </cell>
          <cell r="I180">
            <v>102733.932</v>
          </cell>
          <cell r="J180">
            <v>107973.362532</v>
          </cell>
          <cell r="K180">
            <v>285368</v>
          </cell>
          <cell r="L180">
            <v>93743</v>
          </cell>
          <cell r="M180">
            <v>106698.28260000001</v>
          </cell>
          <cell r="N180">
            <v>112139.8950126</v>
          </cell>
          <cell r="O180">
            <v>292662</v>
          </cell>
          <cell r="P180">
            <v>96139</v>
          </cell>
          <cell r="Q180">
            <v>109425.40979999999</v>
          </cell>
          <cell r="R180">
            <v>115006.1056998</v>
          </cell>
          <cell r="S180">
            <v>280520</v>
          </cell>
          <cell r="T180">
            <v>92150</v>
          </cell>
          <cell r="U180">
            <v>104885.13</v>
          </cell>
          <cell r="V180">
            <v>110234.27163</v>
          </cell>
          <cell r="W180">
            <v>332314</v>
          </cell>
          <cell r="X180">
            <v>109165</v>
          </cell>
          <cell r="Y180">
            <v>124251.603</v>
          </cell>
          <cell r="Z180">
            <v>130588.43475300001</v>
          </cell>
          <cell r="AA180">
            <v>328452</v>
          </cell>
          <cell r="AB180">
            <v>107896</v>
          </cell>
          <cell r="AC180">
            <v>122807.22719999999</v>
          </cell>
          <cell r="AD180">
            <v>129070.39578719999</v>
          </cell>
          <cell r="AE180">
            <v>293664</v>
          </cell>
          <cell r="AF180">
            <v>96468</v>
          </cell>
          <cell r="AG180">
            <v>109799.87760000001</v>
          </cell>
          <cell r="AH180">
            <v>115399.6713576</v>
          </cell>
          <cell r="AI180">
            <v>291415</v>
          </cell>
          <cell r="AJ180">
            <v>95729</v>
          </cell>
          <cell r="AK180">
            <v>108958.7478</v>
          </cell>
          <cell r="AL180">
            <v>114515.64393779999</v>
          </cell>
          <cell r="AM180">
            <v>276524</v>
          </cell>
          <cell r="AN180">
            <v>90838</v>
          </cell>
          <cell r="AO180">
            <v>103391.8116</v>
          </cell>
          <cell r="AP180">
            <v>108664.7939916</v>
          </cell>
          <cell r="AQ180">
            <v>322147</v>
          </cell>
          <cell r="AR180">
            <v>105825</v>
          </cell>
          <cell r="AS180">
            <v>120450.015</v>
          </cell>
          <cell r="AT180">
            <v>126592.965765</v>
          </cell>
          <cell r="AU180">
            <v>298023</v>
          </cell>
          <cell r="AV180">
            <v>97900</v>
          </cell>
          <cell r="AW180">
            <v>111429.78</v>
          </cell>
          <cell r="AX180">
            <v>117112.69878000001</v>
          </cell>
          <cell r="AY180">
            <v>315900</v>
          </cell>
          <cell r="AZ180">
            <v>103773</v>
          </cell>
          <cell r="BA180">
            <v>118114.4286</v>
          </cell>
          <cell r="BB180">
            <v>124138.2644586</v>
          </cell>
          <cell r="BC180">
            <v>327980</v>
          </cell>
          <cell r="BD180">
            <v>107741</v>
          </cell>
          <cell r="BE180">
            <v>122630.80619999999</v>
          </cell>
          <cell r="BF180">
            <v>128884.97731619999</v>
          </cell>
          <cell r="BG180">
            <v>329355</v>
          </cell>
          <cell r="BH180">
            <v>108193</v>
          </cell>
          <cell r="BI180">
            <v>123145.2726</v>
          </cell>
          <cell r="BJ180">
            <v>129425.6815026</v>
          </cell>
          <cell r="BK180">
            <v>347596</v>
          </cell>
          <cell r="BL180">
            <v>114185</v>
          </cell>
          <cell r="BM180">
            <v>129965.367</v>
          </cell>
          <cell r="BN180">
            <v>136593.60071699999</v>
          </cell>
          <cell r="BO180">
            <v>362480</v>
          </cell>
          <cell r="BP180">
            <v>119074</v>
          </cell>
          <cell r="BQ180">
            <v>135530.02679999999</v>
          </cell>
          <cell r="BR180">
            <v>142442.05816679998</v>
          </cell>
          <cell r="BS180">
            <v>387008</v>
          </cell>
          <cell r="BT180">
            <v>127132</v>
          </cell>
          <cell r="BU180">
            <v>144701.64240000001</v>
          </cell>
          <cell r="BV180">
            <v>152081.42616240002</v>
          </cell>
          <cell r="BW180">
            <v>301796</v>
          </cell>
          <cell r="BX180">
            <v>99139</v>
          </cell>
          <cell r="BY180">
            <v>112840.0098</v>
          </cell>
          <cell r="BZ180">
            <v>118594.8502998</v>
          </cell>
          <cell r="CA180">
            <v>384151</v>
          </cell>
          <cell r="CB180">
            <v>126193</v>
          </cell>
          <cell r="CC180">
            <v>143632.8726</v>
          </cell>
          <cell r="CD180">
            <v>150958.1491026</v>
          </cell>
          <cell r="CE180">
            <v>346231</v>
          </cell>
          <cell r="CF180">
            <v>113736</v>
          </cell>
          <cell r="CG180">
            <v>129454.3152</v>
          </cell>
          <cell r="CH180">
            <v>136056.48527519999</v>
          </cell>
          <cell r="CI180">
            <v>341371</v>
          </cell>
          <cell r="CJ180">
            <v>112140</v>
          </cell>
          <cell r="CK180">
            <v>127637.74799999999</v>
          </cell>
          <cell r="CL180">
            <v>134147.27314799998</v>
          </cell>
          <cell r="CM180">
            <v>389828</v>
          </cell>
          <cell r="CN180">
            <v>128058</v>
          </cell>
        </row>
        <row r="181">
          <cell r="B181" t="str">
            <v>POLEA ALTERNADOR</v>
          </cell>
          <cell r="C181">
            <v>578701</v>
          </cell>
          <cell r="D181">
            <v>190103</v>
          </cell>
          <cell r="E181">
            <v>216375.2346</v>
          </cell>
          <cell r="F181">
            <v>227410.37156460001</v>
          </cell>
          <cell r="G181">
            <v>632936</v>
          </cell>
          <cell r="H181">
            <v>207919</v>
          </cell>
          <cell r="I181">
            <v>236653.40580000001</v>
          </cell>
          <cell r="J181">
            <v>248722.72949580001</v>
          </cell>
          <cell r="K181">
            <v>712921</v>
          </cell>
          <cell r="L181">
            <v>234194</v>
          </cell>
          <cell r="M181">
            <v>266559.61080000002</v>
          </cell>
          <cell r="N181">
            <v>280154.15095080005</v>
          </cell>
          <cell r="O181">
            <v>760456</v>
          </cell>
          <cell r="P181">
            <v>249809</v>
          </cell>
          <cell r="Q181">
            <v>284332.60379999998</v>
          </cell>
          <cell r="R181">
            <v>298833.56659379997</v>
          </cell>
          <cell r="S181">
            <v>666789</v>
          </cell>
          <cell r="T181">
            <v>219040</v>
          </cell>
          <cell r="U181">
            <v>249311.32800000001</v>
          </cell>
          <cell r="V181">
            <v>262026.205728</v>
          </cell>
          <cell r="W181">
            <v>746907</v>
          </cell>
          <cell r="X181">
            <v>245358</v>
          </cell>
          <cell r="Y181">
            <v>279266.47560000001</v>
          </cell>
          <cell r="Z181">
            <v>293509.0658556</v>
          </cell>
          <cell r="AA181">
            <v>758635</v>
          </cell>
          <cell r="AB181">
            <v>249211</v>
          </cell>
          <cell r="AC181">
            <v>283651.96019999997</v>
          </cell>
          <cell r="AD181">
            <v>298118.21017019998</v>
          </cell>
          <cell r="AE181">
            <v>784242</v>
          </cell>
          <cell r="AF181">
            <v>257623</v>
          </cell>
          <cell r="AG181">
            <v>293226.49859999999</v>
          </cell>
          <cell r="AH181">
            <v>308181.05002859997</v>
          </cell>
          <cell r="AI181">
            <v>784242</v>
          </cell>
          <cell r="AJ181">
            <v>257623</v>
          </cell>
          <cell r="AK181">
            <v>293226.49859999999</v>
          </cell>
          <cell r="AL181">
            <v>308181.05002859997</v>
          </cell>
          <cell r="AM181">
            <v>562041</v>
          </cell>
          <cell r="AN181">
            <v>184630</v>
          </cell>
          <cell r="AO181">
            <v>210145.86600000001</v>
          </cell>
          <cell r="AP181">
            <v>220863.30516600001</v>
          </cell>
          <cell r="AQ181">
            <v>689870</v>
          </cell>
          <cell r="AR181">
            <v>226622</v>
          </cell>
          <cell r="AS181">
            <v>257941.16039999999</v>
          </cell>
          <cell r="AT181">
            <v>271096.15958039998</v>
          </cell>
          <cell r="AU181">
            <v>813559</v>
          </cell>
          <cell r="AV181">
            <v>267254</v>
          </cell>
          <cell r="AW181">
            <v>304188.50280000002</v>
          </cell>
          <cell r="AX181">
            <v>319702.11644280003</v>
          </cell>
          <cell r="AY181">
            <v>685682</v>
          </cell>
          <cell r="AZ181">
            <v>225246</v>
          </cell>
          <cell r="BA181">
            <v>256374.99719999998</v>
          </cell>
          <cell r="BB181">
            <v>269450.1220572</v>
          </cell>
          <cell r="BC181">
            <v>739358</v>
          </cell>
          <cell r="BD181">
            <v>242879</v>
          </cell>
          <cell r="BE181">
            <v>276444.87780000002</v>
          </cell>
          <cell r="BF181">
            <v>290543.56656780001</v>
          </cell>
          <cell r="BG181">
            <v>804344</v>
          </cell>
          <cell r="BH181">
            <v>264227</v>
          </cell>
          <cell r="BI181">
            <v>300743.17139999999</v>
          </cell>
          <cell r="BJ181">
            <v>316081.0731414</v>
          </cell>
          <cell r="BK181">
            <v>756420</v>
          </cell>
          <cell r="BL181">
            <v>248483</v>
          </cell>
          <cell r="BM181">
            <v>282823.35060000001</v>
          </cell>
          <cell r="BN181">
            <v>297247.34148060001</v>
          </cell>
          <cell r="BO181">
            <v>808105</v>
          </cell>
          <cell r="BP181">
            <v>265462</v>
          </cell>
          <cell r="BQ181">
            <v>302148.84840000002</v>
          </cell>
          <cell r="BR181">
            <v>317558.43966840004</v>
          </cell>
          <cell r="BS181">
            <v>972352</v>
          </cell>
          <cell r="BT181">
            <v>319417</v>
          </cell>
          <cell r="BU181">
            <v>363560.42940000002</v>
          </cell>
          <cell r="BV181">
            <v>382102.01129940001</v>
          </cell>
          <cell r="BW181">
            <v>608186</v>
          </cell>
          <cell r="BX181">
            <v>199789</v>
          </cell>
          <cell r="BY181">
            <v>227399.83979999999</v>
          </cell>
          <cell r="BZ181">
            <v>238997.23162979999</v>
          </cell>
          <cell r="CA181">
            <v>809165</v>
          </cell>
          <cell r="CB181">
            <v>265810</v>
          </cell>
          <cell r="CC181">
            <v>302544.94199999998</v>
          </cell>
          <cell r="CD181">
            <v>317974.73404199997</v>
          </cell>
          <cell r="CE181">
            <v>747609</v>
          </cell>
          <cell r="CF181">
            <v>245589</v>
          </cell>
          <cell r="CG181">
            <v>279529.39980000001</v>
          </cell>
          <cell r="CH181">
            <v>293785.39918980002</v>
          </cell>
          <cell r="CI181">
            <v>732898</v>
          </cell>
          <cell r="CJ181">
            <v>240756</v>
          </cell>
          <cell r="CK181">
            <v>274028.4792</v>
          </cell>
          <cell r="CL181">
            <v>288003.93163920002</v>
          </cell>
          <cell r="CM181">
            <v>798784</v>
          </cell>
          <cell r="CN181">
            <v>262400</v>
          </cell>
        </row>
        <row r="182">
          <cell r="B182" t="str">
            <v>POLEA BOMBA AGUA MOTOR</v>
          </cell>
          <cell r="C182">
            <v>507596</v>
          </cell>
          <cell r="D182">
            <v>166745</v>
          </cell>
          <cell r="E182">
            <v>189789.15899999999</v>
          </cell>
          <cell r="F182">
            <v>199468.40610899997</v>
          </cell>
          <cell r="G182">
            <v>509796</v>
          </cell>
          <cell r="H182">
            <v>167467</v>
          </cell>
          <cell r="I182">
            <v>190610.9394</v>
          </cell>
          <cell r="J182">
            <v>200332.09730940001</v>
          </cell>
          <cell r="K182">
            <v>605551</v>
          </cell>
          <cell r="L182">
            <v>198923</v>
          </cell>
          <cell r="M182">
            <v>226414.1586</v>
          </cell>
          <cell r="N182">
            <v>237961.2806886</v>
          </cell>
          <cell r="O182">
            <v>674137</v>
          </cell>
          <cell r="P182">
            <v>221454</v>
          </cell>
          <cell r="Q182">
            <v>252058.94279999999</v>
          </cell>
          <cell r="R182">
            <v>264913.9488828</v>
          </cell>
          <cell r="S182">
            <v>629011</v>
          </cell>
          <cell r="T182">
            <v>206630</v>
          </cell>
          <cell r="U182">
            <v>235186.266</v>
          </cell>
          <cell r="V182">
            <v>247180.76556600002</v>
          </cell>
          <cell r="W182">
            <v>640720</v>
          </cell>
          <cell r="X182">
            <v>210476</v>
          </cell>
          <cell r="Y182">
            <v>239563.78320000001</v>
          </cell>
          <cell r="Z182">
            <v>251781.53614320001</v>
          </cell>
          <cell r="AA182">
            <v>631350</v>
          </cell>
          <cell r="AB182">
            <v>207398</v>
          </cell>
          <cell r="AC182">
            <v>236060.40359999999</v>
          </cell>
          <cell r="AD182">
            <v>248099.4841836</v>
          </cell>
          <cell r="AE182">
            <v>694381</v>
          </cell>
          <cell r="AF182">
            <v>228104</v>
          </cell>
          <cell r="AG182">
            <v>259627.97279999999</v>
          </cell>
          <cell r="AH182">
            <v>272868.99941280001</v>
          </cell>
          <cell r="AI182">
            <v>674137</v>
          </cell>
          <cell r="AJ182">
            <v>221454</v>
          </cell>
          <cell r="AK182">
            <v>252058.94279999999</v>
          </cell>
          <cell r="AL182">
            <v>264913.9488828</v>
          </cell>
          <cell r="AM182">
            <v>573660</v>
          </cell>
          <cell r="AN182">
            <v>188447</v>
          </cell>
          <cell r="AO182">
            <v>214490.37539999999</v>
          </cell>
          <cell r="AP182">
            <v>225429.38454539998</v>
          </cell>
          <cell r="AQ182">
            <v>594309</v>
          </cell>
          <cell r="AR182">
            <v>195230</v>
          </cell>
          <cell r="AS182">
            <v>222210.78599999999</v>
          </cell>
          <cell r="AT182">
            <v>233543.53608599998</v>
          </cell>
          <cell r="AU182">
            <v>716589</v>
          </cell>
          <cell r="AV182">
            <v>235399</v>
          </cell>
          <cell r="AW182">
            <v>267931.14179999998</v>
          </cell>
          <cell r="AX182">
            <v>281595.63003179996</v>
          </cell>
          <cell r="AY182">
            <v>628522</v>
          </cell>
          <cell r="AZ182">
            <v>206469</v>
          </cell>
          <cell r="BA182">
            <v>235003.01579999999</v>
          </cell>
          <cell r="BB182">
            <v>246988.16960579998</v>
          </cell>
          <cell r="BC182">
            <v>660407</v>
          </cell>
          <cell r="BD182">
            <v>216943</v>
          </cell>
          <cell r="BE182">
            <v>246924.5226</v>
          </cell>
          <cell r="BF182">
            <v>259517.67325259998</v>
          </cell>
          <cell r="BG182">
            <v>659044</v>
          </cell>
          <cell r="BH182">
            <v>216495</v>
          </cell>
          <cell r="BI182">
            <v>246414.609</v>
          </cell>
          <cell r="BJ182">
            <v>258981.754059</v>
          </cell>
          <cell r="BK182">
            <v>645871</v>
          </cell>
          <cell r="BL182">
            <v>212168</v>
          </cell>
          <cell r="BM182">
            <v>241489.6176</v>
          </cell>
          <cell r="BN182">
            <v>253805.5880976</v>
          </cell>
          <cell r="BO182">
            <v>673356</v>
          </cell>
          <cell r="BP182">
            <v>221197</v>
          </cell>
          <cell r="BQ182">
            <v>251766.42540000001</v>
          </cell>
          <cell r="BR182">
            <v>264606.51309540001</v>
          </cell>
          <cell r="BS182">
            <v>808935</v>
          </cell>
          <cell r="BT182">
            <v>265735</v>
          </cell>
          <cell r="BU182">
            <v>302459.57699999999</v>
          </cell>
          <cell r="BV182">
            <v>317885.01542700001</v>
          </cell>
          <cell r="BW182">
            <v>620975</v>
          </cell>
          <cell r="BX182">
            <v>203990</v>
          </cell>
          <cell r="BY182">
            <v>232181.41800000001</v>
          </cell>
          <cell r="BZ182">
            <v>244022.67031800002</v>
          </cell>
          <cell r="CA182">
            <v>767857</v>
          </cell>
          <cell r="CB182">
            <v>252241</v>
          </cell>
          <cell r="CC182">
            <v>287100.70620000002</v>
          </cell>
          <cell r="CD182">
            <v>301742.84221620002</v>
          </cell>
          <cell r="CE182">
            <v>672984</v>
          </cell>
          <cell r="CF182">
            <v>221075</v>
          </cell>
          <cell r="CG182">
            <v>251627.565</v>
          </cell>
          <cell r="CH182">
            <v>264460.57081499998</v>
          </cell>
          <cell r="CI182">
            <v>666135</v>
          </cell>
          <cell r="CJ182">
            <v>218825</v>
          </cell>
          <cell r="CK182">
            <v>249066.61499999999</v>
          </cell>
          <cell r="CL182">
            <v>261769.012365</v>
          </cell>
          <cell r="CM182">
            <v>757980</v>
          </cell>
          <cell r="CN182">
            <v>248996</v>
          </cell>
        </row>
        <row r="183">
          <cell r="B183" t="str">
            <v>POLEA BOMBA DIRECCION HIDRAULICA</v>
          </cell>
          <cell r="C183">
            <v>935250</v>
          </cell>
          <cell r="D183">
            <v>307229</v>
          </cell>
          <cell r="E183">
            <v>349688.0478</v>
          </cell>
          <cell r="F183">
            <v>367522.13823779998</v>
          </cell>
          <cell r="G183">
            <v>890239</v>
          </cell>
          <cell r="H183">
            <v>292443</v>
          </cell>
          <cell r="I183">
            <v>332858.6226</v>
          </cell>
          <cell r="J183">
            <v>349834.41235260002</v>
          </cell>
          <cell r="K183">
            <v>976564</v>
          </cell>
          <cell r="L183">
            <v>320801</v>
          </cell>
          <cell r="M183">
            <v>365135.69819999998</v>
          </cell>
          <cell r="N183">
            <v>383757.6188082</v>
          </cell>
          <cell r="O183">
            <v>1101260</v>
          </cell>
          <cell r="P183">
            <v>361763</v>
          </cell>
          <cell r="Q183">
            <v>411758.64659999998</v>
          </cell>
          <cell r="R183">
            <v>432758.33757659997</v>
          </cell>
          <cell r="S183">
            <v>1048550</v>
          </cell>
          <cell r="T183">
            <v>344448</v>
          </cell>
          <cell r="U183">
            <v>392050.71360000002</v>
          </cell>
          <cell r="V183">
            <v>412045.2999936</v>
          </cell>
          <cell r="W183">
            <v>1114933</v>
          </cell>
          <cell r="X183">
            <v>366255</v>
          </cell>
          <cell r="Y183">
            <v>416871.44099999999</v>
          </cell>
          <cell r="Z183">
            <v>438131.88449099998</v>
          </cell>
          <cell r="AA183">
            <v>1077555</v>
          </cell>
          <cell r="AB183">
            <v>353976</v>
          </cell>
          <cell r="AC183">
            <v>402895.48320000002</v>
          </cell>
          <cell r="AD183">
            <v>423443.15284320002</v>
          </cell>
          <cell r="AE183">
            <v>1073741</v>
          </cell>
          <cell r="AF183">
            <v>352723</v>
          </cell>
          <cell r="AG183">
            <v>401469.3186</v>
          </cell>
          <cell r="AH183">
            <v>421944.25384859997</v>
          </cell>
          <cell r="AI183">
            <v>1100374</v>
          </cell>
          <cell r="AJ183">
            <v>361472</v>
          </cell>
          <cell r="AK183">
            <v>411427.43040000001</v>
          </cell>
          <cell r="AL183">
            <v>432410.22935040004</v>
          </cell>
          <cell r="AM183">
            <v>1025586</v>
          </cell>
          <cell r="AN183">
            <v>336905</v>
          </cell>
          <cell r="AO183">
            <v>383465.27100000001</v>
          </cell>
          <cell r="AP183">
            <v>403021.99982100003</v>
          </cell>
          <cell r="AQ183">
            <v>1012174</v>
          </cell>
          <cell r="AR183">
            <v>332499</v>
          </cell>
          <cell r="AS183">
            <v>378450.36180000001</v>
          </cell>
          <cell r="AT183">
            <v>397751.33025180001</v>
          </cell>
          <cell r="AU183">
            <v>1123892</v>
          </cell>
          <cell r="AV183">
            <v>369198</v>
          </cell>
          <cell r="AW183">
            <v>420221.16359999997</v>
          </cell>
          <cell r="AX183">
            <v>441652.44294359995</v>
          </cell>
          <cell r="AY183">
            <v>990549</v>
          </cell>
          <cell r="AZ183">
            <v>325395</v>
          </cell>
          <cell r="BA183">
            <v>370364.58899999998</v>
          </cell>
          <cell r="BB183">
            <v>389253.18303899997</v>
          </cell>
          <cell r="BC183">
            <v>1100924</v>
          </cell>
          <cell r="BD183">
            <v>361653</v>
          </cell>
          <cell r="BE183">
            <v>411633.44459999999</v>
          </cell>
          <cell r="BF183">
            <v>432626.7502746</v>
          </cell>
          <cell r="BG183">
            <v>1086568</v>
          </cell>
          <cell r="BH183">
            <v>356937</v>
          </cell>
          <cell r="BI183">
            <v>406265.69339999999</v>
          </cell>
          <cell r="BJ183">
            <v>426985.24376340001</v>
          </cell>
          <cell r="BK183">
            <v>1129409</v>
          </cell>
          <cell r="BL183">
            <v>371010</v>
          </cell>
          <cell r="BM183">
            <v>422283.58199999999</v>
          </cell>
          <cell r="BN183">
            <v>443820.04468200001</v>
          </cell>
          <cell r="BO183">
            <v>1163310</v>
          </cell>
          <cell r="BP183">
            <v>382147</v>
          </cell>
          <cell r="BQ183">
            <v>434959.71539999999</v>
          </cell>
          <cell r="BR183">
            <v>457142.66088539996</v>
          </cell>
          <cell r="BS183">
            <v>1279942</v>
          </cell>
          <cell r="BT183">
            <v>420460</v>
          </cell>
          <cell r="BU183">
            <v>478567.57199999999</v>
          </cell>
          <cell r="BV183">
            <v>502974.51817199995</v>
          </cell>
          <cell r="BW183">
            <v>1083353</v>
          </cell>
          <cell r="BX183">
            <v>355881</v>
          </cell>
          <cell r="BY183">
            <v>405063.75419999997</v>
          </cell>
          <cell r="BZ183">
            <v>425722.00566419994</v>
          </cell>
          <cell r="CA183">
            <v>1327891</v>
          </cell>
          <cell r="CB183">
            <v>436212</v>
          </cell>
          <cell r="CC183">
            <v>496496.49839999998</v>
          </cell>
          <cell r="CD183">
            <v>521817.81981839996</v>
          </cell>
          <cell r="CE183">
            <v>1056941</v>
          </cell>
          <cell r="CF183">
            <v>347205</v>
          </cell>
          <cell r="CG183">
            <v>395188.73100000003</v>
          </cell>
          <cell r="CH183">
            <v>415343.35628100001</v>
          </cell>
          <cell r="CI183">
            <v>1110532</v>
          </cell>
          <cell r="CJ183">
            <v>364809</v>
          </cell>
          <cell r="CK183">
            <v>415225.60379999998</v>
          </cell>
          <cell r="CL183">
            <v>436402.10959379998</v>
          </cell>
          <cell r="CM183">
            <v>1342881</v>
          </cell>
          <cell r="CN183">
            <v>441136</v>
          </cell>
        </row>
        <row r="184">
          <cell r="B184" t="str">
            <v>POLEA CIGÜEÑAL MOTOR</v>
          </cell>
          <cell r="C184">
            <v>704254</v>
          </cell>
          <cell r="D184">
            <v>231347</v>
          </cell>
          <cell r="E184">
            <v>263319.15539999999</v>
          </cell>
          <cell r="F184">
            <v>276748.4323254</v>
          </cell>
          <cell r="G184">
            <v>651529</v>
          </cell>
          <cell r="H184">
            <v>214027</v>
          </cell>
          <cell r="I184">
            <v>243605.53140000001</v>
          </cell>
          <cell r="J184">
            <v>256029.41350140001</v>
          </cell>
          <cell r="K184">
            <v>748635</v>
          </cell>
          <cell r="L184">
            <v>245926</v>
          </cell>
          <cell r="M184">
            <v>279912.97320000001</v>
          </cell>
          <cell r="N184">
            <v>294188.53483319998</v>
          </cell>
          <cell r="O184">
            <v>870966</v>
          </cell>
          <cell r="P184">
            <v>286112</v>
          </cell>
          <cell r="Q184">
            <v>325652.67839999998</v>
          </cell>
          <cell r="R184">
            <v>342260.96499839996</v>
          </cell>
          <cell r="S184">
            <v>792488</v>
          </cell>
          <cell r="T184">
            <v>260332</v>
          </cell>
          <cell r="U184">
            <v>296309.8824</v>
          </cell>
          <cell r="V184">
            <v>311421.68640240002</v>
          </cell>
          <cell r="W184">
            <v>850011</v>
          </cell>
          <cell r="X184">
            <v>279228</v>
          </cell>
          <cell r="Y184">
            <v>317817.30959999998</v>
          </cell>
          <cell r="Z184">
            <v>334025.99238959997</v>
          </cell>
          <cell r="AA184">
            <v>864924</v>
          </cell>
          <cell r="AB184">
            <v>284127</v>
          </cell>
          <cell r="AC184">
            <v>323393.35139999999</v>
          </cell>
          <cell r="AD184">
            <v>339886.41232140001</v>
          </cell>
          <cell r="AE184">
            <v>833343</v>
          </cell>
          <cell r="AF184">
            <v>273753</v>
          </cell>
          <cell r="AG184">
            <v>311585.66460000002</v>
          </cell>
          <cell r="AH184">
            <v>327476.53349460004</v>
          </cell>
          <cell r="AI184">
            <v>843599</v>
          </cell>
          <cell r="AJ184">
            <v>277122</v>
          </cell>
          <cell r="AK184">
            <v>315420.26040000003</v>
          </cell>
          <cell r="AL184">
            <v>331506.69368040003</v>
          </cell>
          <cell r="AM184">
            <v>748590</v>
          </cell>
          <cell r="AN184">
            <v>245911</v>
          </cell>
          <cell r="AO184">
            <v>279895.90019999997</v>
          </cell>
          <cell r="AP184">
            <v>294170.59111019998</v>
          </cell>
          <cell r="AQ184">
            <v>777305</v>
          </cell>
          <cell r="AR184">
            <v>255344</v>
          </cell>
          <cell r="AS184">
            <v>290632.54080000002</v>
          </cell>
          <cell r="AT184">
            <v>305454.80038080004</v>
          </cell>
          <cell r="AU184">
            <v>876957</v>
          </cell>
          <cell r="AV184">
            <v>288080</v>
          </cell>
          <cell r="AW184">
            <v>327892.65600000002</v>
          </cell>
          <cell r="AX184">
            <v>344615.18145600002</v>
          </cell>
          <cell r="AY184">
            <v>858319</v>
          </cell>
          <cell r="AZ184">
            <v>281957</v>
          </cell>
          <cell r="BA184">
            <v>320923.45740000001</v>
          </cell>
          <cell r="BB184">
            <v>337290.55372740002</v>
          </cell>
          <cell r="BC184">
            <v>889623</v>
          </cell>
          <cell r="BD184">
            <v>292241</v>
          </cell>
          <cell r="BE184">
            <v>332628.70620000002</v>
          </cell>
          <cell r="BF184">
            <v>349592.77021620004</v>
          </cell>
          <cell r="BG184">
            <v>880450</v>
          </cell>
          <cell r="BH184">
            <v>289227</v>
          </cell>
          <cell r="BI184">
            <v>329198.17139999999</v>
          </cell>
          <cell r="BJ184">
            <v>345987.27814139996</v>
          </cell>
          <cell r="BK184">
            <v>938223</v>
          </cell>
          <cell r="BL184">
            <v>308206</v>
          </cell>
          <cell r="BM184">
            <v>350800.06920000003</v>
          </cell>
          <cell r="BN184">
            <v>368690.87272920005</v>
          </cell>
          <cell r="BO184">
            <v>948906</v>
          </cell>
          <cell r="BP184">
            <v>311715</v>
          </cell>
          <cell r="BQ184">
            <v>354794.01299999998</v>
          </cell>
          <cell r="BR184">
            <v>372888.50766299997</v>
          </cell>
          <cell r="BS184">
            <v>1025288</v>
          </cell>
          <cell r="BT184">
            <v>336807</v>
          </cell>
          <cell r="BU184">
            <v>383353.72739999997</v>
          </cell>
          <cell r="BV184">
            <v>402904.7674974</v>
          </cell>
          <cell r="BW184">
            <v>820190</v>
          </cell>
          <cell r="BX184">
            <v>269432</v>
          </cell>
          <cell r="BY184">
            <v>306667.5024</v>
          </cell>
          <cell r="BZ184">
            <v>322307.54502239998</v>
          </cell>
          <cell r="CA184">
            <v>1044150</v>
          </cell>
          <cell r="CB184">
            <v>343003</v>
          </cell>
          <cell r="CC184">
            <v>390406.01459999999</v>
          </cell>
          <cell r="CD184">
            <v>410316.72134459997</v>
          </cell>
          <cell r="CE184">
            <v>938330</v>
          </cell>
          <cell r="CF184">
            <v>308241</v>
          </cell>
          <cell r="CG184">
            <v>350839.90619999997</v>
          </cell>
          <cell r="CH184">
            <v>368732.74141619995</v>
          </cell>
          <cell r="CI184">
            <v>858745</v>
          </cell>
          <cell r="CJ184">
            <v>282097</v>
          </cell>
          <cell r="CK184">
            <v>321082.80540000001</v>
          </cell>
          <cell r="CL184">
            <v>337458.0284754</v>
          </cell>
          <cell r="CM184">
            <v>1058235</v>
          </cell>
          <cell r="CN184">
            <v>347630</v>
          </cell>
        </row>
        <row r="185">
          <cell r="B185" t="str">
            <v>POLEA COMPRESOR AIRE ACONDICIONADO</v>
          </cell>
          <cell r="C185">
            <v>699862</v>
          </cell>
          <cell r="D185">
            <v>229904</v>
          </cell>
          <cell r="E185">
            <v>261676.7328</v>
          </cell>
          <cell r="F185">
            <v>275022.24617280002</v>
          </cell>
          <cell r="G185">
            <v>670045</v>
          </cell>
          <cell r="H185">
            <v>220109</v>
          </cell>
          <cell r="I185">
            <v>250528.0638</v>
          </cell>
          <cell r="J185">
            <v>263304.9950538</v>
          </cell>
          <cell r="K185">
            <v>690291</v>
          </cell>
          <cell r="L185">
            <v>226760</v>
          </cell>
          <cell r="M185">
            <v>258098.23199999999</v>
          </cell>
          <cell r="N185">
            <v>271261.24183199997</v>
          </cell>
          <cell r="O185">
            <v>805866</v>
          </cell>
          <cell r="P185">
            <v>264726</v>
          </cell>
          <cell r="Q185">
            <v>301311.13319999998</v>
          </cell>
          <cell r="R185">
            <v>316678.0009932</v>
          </cell>
          <cell r="S185">
            <v>696950</v>
          </cell>
          <cell r="T185">
            <v>228948</v>
          </cell>
          <cell r="U185">
            <v>260588.61359999998</v>
          </cell>
          <cell r="V185">
            <v>273878.63289359998</v>
          </cell>
          <cell r="W185">
            <v>740007</v>
          </cell>
          <cell r="X185">
            <v>243092</v>
          </cell>
          <cell r="Y185">
            <v>276687.31439999997</v>
          </cell>
          <cell r="Z185">
            <v>290798.36743439996</v>
          </cell>
          <cell r="AA185">
            <v>779819</v>
          </cell>
          <cell r="AB185">
            <v>256170</v>
          </cell>
          <cell r="AC185">
            <v>291572.69400000002</v>
          </cell>
          <cell r="AD185">
            <v>306442.90139400004</v>
          </cell>
          <cell r="AE185">
            <v>778828</v>
          </cell>
          <cell r="AF185">
            <v>255844</v>
          </cell>
          <cell r="AG185">
            <v>291201.64079999999</v>
          </cell>
          <cell r="AH185">
            <v>306052.92448079999</v>
          </cell>
          <cell r="AI185">
            <v>796900</v>
          </cell>
          <cell r="AJ185">
            <v>261781</v>
          </cell>
          <cell r="AK185">
            <v>297959.13419999997</v>
          </cell>
          <cell r="AL185">
            <v>313155.05004419998</v>
          </cell>
          <cell r="AM185">
            <v>584421</v>
          </cell>
          <cell r="AN185">
            <v>191982</v>
          </cell>
          <cell r="AO185">
            <v>218513.9124</v>
          </cell>
          <cell r="AP185">
            <v>229658.12193240001</v>
          </cell>
          <cell r="AQ185">
            <v>691696</v>
          </cell>
          <cell r="AR185">
            <v>227222</v>
          </cell>
          <cell r="AS185">
            <v>258624.08040000001</v>
          </cell>
          <cell r="AT185">
            <v>271813.90850040002</v>
          </cell>
          <cell r="AU185">
            <v>821685</v>
          </cell>
          <cell r="AV185">
            <v>269923</v>
          </cell>
          <cell r="AW185">
            <v>307226.35859999998</v>
          </cell>
          <cell r="AX185">
            <v>322894.90288859996</v>
          </cell>
          <cell r="AY185">
            <v>730032</v>
          </cell>
          <cell r="AZ185">
            <v>239815</v>
          </cell>
          <cell r="BA185">
            <v>272957.43300000002</v>
          </cell>
          <cell r="BB185">
            <v>286878.26208300004</v>
          </cell>
          <cell r="BC185">
            <v>726184</v>
          </cell>
          <cell r="BD185">
            <v>238551</v>
          </cell>
          <cell r="BE185">
            <v>271518.74819999997</v>
          </cell>
          <cell r="BF185">
            <v>285366.20435819996</v>
          </cell>
          <cell r="BG185">
            <v>753547</v>
          </cell>
          <cell r="BH185">
            <v>247540</v>
          </cell>
          <cell r="BI185">
            <v>281750.02799999999</v>
          </cell>
          <cell r="BJ185">
            <v>296119.27942799998</v>
          </cell>
          <cell r="BK185">
            <v>875049</v>
          </cell>
          <cell r="BL185">
            <v>287453</v>
          </cell>
          <cell r="BM185">
            <v>327179.00459999999</v>
          </cell>
          <cell r="BN185">
            <v>343865.13383459998</v>
          </cell>
          <cell r="BO185">
            <v>817788</v>
          </cell>
          <cell r="BP185">
            <v>268643</v>
          </cell>
          <cell r="BQ185">
            <v>305769.46259999997</v>
          </cell>
          <cell r="BR185">
            <v>321363.70519259997</v>
          </cell>
          <cell r="BS185">
            <v>924839</v>
          </cell>
          <cell r="BT185">
            <v>303809</v>
          </cell>
          <cell r="BU185">
            <v>345795.40379999997</v>
          </cell>
          <cell r="BV185">
            <v>363430.96939379995</v>
          </cell>
          <cell r="BW185">
            <v>663395</v>
          </cell>
          <cell r="BX185">
            <v>217925</v>
          </cell>
          <cell r="BY185">
            <v>248042.23499999999</v>
          </cell>
          <cell r="BZ185">
            <v>260692.388985</v>
          </cell>
          <cell r="CA185">
            <v>927084</v>
          </cell>
          <cell r="CB185">
            <v>304547</v>
          </cell>
          <cell r="CC185">
            <v>346635.39539999998</v>
          </cell>
          <cell r="CD185">
            <v>364313.80056539999</v>
          </cell>
          <cell r="CE185">
            <v>827881</v>
          </cell>
          <cell r="CF185">
            <v>271958</v>
          </cell>
          <cell r="CG185">
            <v>309542.5956</v>
          </cell>
          <cell r="CH185">
            <v>325329.26797559997</v>
          </cell>
          <cell r="CI185">
            <v>726651</v>
          </cell>
          <cell r="CJ185">
            <v>238704</v>
          </cell>
          <cell r="CK185">
            <v>271692.89279999997</v>
          </cell>
          <cell r="CL185">
            <v>285549.23033279995</v>
          </cell>
          <cell r="CM185">
            <v>860701</v>
          </cell>
          <cell r="CN185">
            <v>282740</v>
          </cell>
        </row>
        <row r="186">
          <cell r="B186" t="str">
            <v>POLEA TENSORA CORREA</v>
          </cell>
          <cell r="C186">
            <v>550624</v>
          </cell>
          <cell r="D186">
            <v>180879</v>
          </cell>
          <cell r="E186">
            <v>205876.47779999999</v>
          </cell>
          <cell r="F186">
            <v>216376.17816779998</v>
          </cell>
          <cell r="G186">
            <v>563365</v>
          </cell>
          <cell r="H186">
            <v>185065</v>
          </cell>
          <cell r="I186">
            <v>210640.98300000001</v>
          </cell>
          <cell r="J186">
            <v>221383.673133</v>
          </cell>
          <cell r="K186">
            <v>566522</v>
          </cell>
          <cell r="L186">
            <v>186102</v>
          </cell>
          <cell r="M186">
            <v>211821.29639999999</v>
          </cell>
          <cell r="N186">
            <v>222624.1825164</v>
          </cell>
          <cell r="O186">
            <v>638329</v>
          </cell>
          <cell r="P186">
            <v>209691</v>
          </cell>
          <cell r="Q186">
            <v>238670.29619999998</v>
          </cell>
          <cell r="R186">
            <v>250842.48130619997</v>
          </cell>
          <cell r="S186">
            <v>577000</v>
          </cell>
          <cell r="T186">
            <v>189544</v>
          </cell>
          <cell r="U186">
            <v>215738.98079999999</v>
          </cell>
          <cell r="V186">
            <v>226741.6688208</v>
          </cell>
          <cell r="W186">
            <v>612272</v>
          </cell>
          <cell r="X186">
            <v>201131</v>
          </cell>
          <cell r="Y186">
            <v>228927.30420000001</v>
          </cell>
          <cell r="Z186">
            <v>240602.59671420002</v>
          </cell>
          <cell r="AA186">
            <v>621512</v>
          </cell>
          <cell r="AB186">
            <v>204166</v>
          </cell>
          <cell r="AC186">
            <v>232381.74119999999</v>
          </cell>
          <cell r="AD186">
            <v>244233.2100012</v>
          </cell>
          <cell r="AE186">
            <v>636629</v>
          </cell>
          <cell r="AF186">
            <v>209132</v>
          </cell>
          <cell r="AG186">
            <v>238034.04240000001</v>
          </cell>
          <cell r="AH186">
            <v>250173.7785624</v>
          </cell>
          <cell r="AI186">
            <v>634455</v>
          </cell>
          <cell r="AJ186">
            <v>208418</v>
          </cell>
          <cell r="AK186">
            <v>237221.3676</v>
          </cell>
          <cell r="AL186">
            <v>249319.6573476</v>
          </cell>
          <cell r="AM186">
            <v>575475</v>
          </cell>
          <cell r="AN186">
            <v>189043</v>
          </cell>
          <cell r="AO186">
            <v>215168.7426</v>
          </cell>
          <cell r="AP186">
            <v>226142.34847259999</v>
          </cell>
          <cell r="AQ186">
            <v>581260</v>
          </cell>
          <cell r="AR186">
            <v>190943</v>
          </cell>
          <cell r="AS186">
            <v>217331.32260000001</v>
          </cell>
          <cell r="AT186">
            <v>228415.22005260002</v>
          </cell>
          <cell r="AU186">
            <v>620718</v>
          </cell>
          <cell r="AV186">
            <v>203905</v>
          </cell>
          <cell r="AW186">
            <v>232084.671</v>
          </cell>
          <cell r="AX186">
            <v>243920.989221</v>
          </cell>
          <cell r="AY186">
            <v>584945</v>
          </cell>
          <cell r="AZ186">
            <v>192154</v>
          </cell>
          <cell r="BA186">
            <v>218709.68280000001</v>
          </cell>
          <cell r="BB186">
            <v>229863.87662280002</v>
          </cell>
          <cell r="BC186">
            <v>623256</v>
          </cell>
          <cell r="BD186">
            <v>204739</v>
          </cell>
          <cell r="BE186">
            <v>233033.92979999998</v>
          </cell>
          <cell r="BF186">
            <v>244918.66021979999</v>
          </cell>
          <cell r="BG186">
            <v>621017</v>
          </cell>
          <cell r="BH186">
            <v>204004</v>
          </cell>
          <cell r="BI186">
            <v>232197.35279999999</v>
          </cell>
          <cell r="BJ186">
            <v>244039.4177928</v>
          </cell>
          <cell r="BK186">
            <v>722176</v>
          </cell>
          <cell r="BL186">
            <v>237234</v>
          </cell>
          <cell r="BM186">
            <v>270019.73879999999</v>
          </cell>
          <cell r="BN186">
            <v>283790.74547879997</v>
          </cell>
          <cell r="BO186">
            <v>669736</v>
          </cell>
          <cell r="BP186">
            <v>220008</v>
          </cell>
          <cell r="BQ186">
            <v>250413.10560000001</v>
          </cell>
          <cell r="BR186">
            <v>263184.17398560001</v>
          </cell>
          <cell r="BS186">
            <v>760111</v>
          </cell>
          <cell r="BT186">
            <v>249696</v>
          </cell>
          <cell r="BU186">
            <v>284203.98719999997</v>
          </cell>
          <cell r="BV186">
            <v>298698.39054719999</v>
          </cell>
          <cell r="BW186">
            <v>568004</v>
          </cell>
          <cell r="BX186">
            <v>186589</v>
          </cell>
          <cell r="BY186">
            <v>212375.5998</v>
          </cell>
          <cell r="BZ186">
            <v>223206.7553898</v>
          </cell>
          <cell r="CA186">
            <v>748829</v>
          </cell>
          <cell r="CB186">
            <v>245990</v>
          </cell>
          <cell r="CC186">
            <v>279985.81799999997</v>
          </cell>
          <cell r="CD186">
            <v>294265.09471799998</v>
          </cell>
          <cell r="CE186">
            <v>604776</v>
          </cell>
          <cell r="CF186">
            <v>198668</v>
          </cell>
          <cell r="CG186">
            <v>226123.91759999999</v>
          </cell>
          <cell r="CH186">
            <v>237656.23739759999</v>
          </cell>
          <cell r="CI186">
            <v>651926</v>
          </cell>
          <cell r="CJ186">
            <v>214157</v>
          </cell>
          <cell r="CK186">
            <v>243753.49739999999</v>
          </cell>
          <cell r="CL186">
            <v>256184.92576739998</v>
          </cell>
          <cell r="CM186">
            <v>766435</v>
          </cell>
          <cell r="CN186">
            <v>251773</v>
          </cell>
        </row>
        <row r="187">
          <cell r="B187" t="str">
            <v>PUNTA DE EJE</v>
          </cell>
          <cell r="C187">
            <v>363273</v>
          </cell>
          <cell r="D187">
            <v>119335</v>
          </cell>
          <cell r="E187">
            <v>135827.09700000001</v>
          </cell>
          <cell r="F187">
            <v>142754.27894700001</v>
          </cell>
          <cell r="G187">
            <v>372030</v>
          </cell>
          <cell r="H187">
            <v>122211</v>
          </cell>
          <cell r="I187">
            <v>139100.56020000001</v>
          </cell>
          <cell r="J187">
            <v>146194.68877020001</v>
          </cell>
          <cell r="K187">
            <v>430418</v>
          </cell>
          <cell r="L187">
            <v>141392</v>
          </cell>
          <cell r="M187">
            <v>160932.3744</v>
          </cell>
          <cell r="N187">
            <v>169139.9254944</v>
          </cell>
          <cell r="O187">
            <v>466990</v>
          </cell>
          <cell r="P187">
            <v>153406</v>
          </cell>
          <cell r="Q187">
            <v>174606.70919999998</v>
          </cell>
          <cell r="R187">
            <v>183511.65136919997</v>
          </cell>
          <cell r="S187">
            <v>434824</v>
          </cell>
          <cell r="T187">
            <v>142839</v>
          </cell>
          <cell r="U187">
            <v>162579.3498</v>
          </cell>
          <cell r="V187">
            <v>170870.89663979999</v>
          </cell>
          <cell r="W187">
            <v>700821</v>
          </cell>
          <cell r="X187">
            <v>230219</v>
          </cell>
          <cell r="Y187">
            <v>262035.26579999999</v>
          </cell>
          <cell r="Z187">
            <v>275399.06435579999</v>
          </cell>
          <cell r="AA187">
            <v>716090</v>
          </cell>
          <cell r="AB187">
            <v>235235</v>
          </cell>
          <cell r="AC187">
            <v>267744.47700000001</v>
          </cell>
          <cell r="AD187">
            <v>281399.44532699999</v>
          </cell>
          <cell r="AE187">
            <v>471456</v>
          </cell>
          <cell r="AF187">
            <v>154873</v>
          </cell>
          <cell r="AG187">
            <v>176276.4486</v>
          </cell>
          <cell r="AH187">
            <v>185266.5474786</v>
          </cell>
          <cell r="AI187">
            <v>482119</v>
          </cell>
          <cell r="AJ187">
            <v>158376</v>
          </cell>
          <cell r="AK187">
            <v>180263.5632</v>
          </cell>
          <cell r="AL187">
            <v>189457.0049232</v>
          </cell>
          <cell r="AM187">
            <v>386490</v>
          </cell>
          <cell r="AN187">
            <v>126961</v>
          </cell>
          <cell r="AO187">
            <v>144507.01019999999</v>
          </cell>
          <cell r="AP187">
            <v>151876.86772019998</v>
          </cell>
          <cell r="AQ187">
            <v>415863</v>
          </cell>
          <cell r="AR187">
            <v>136610</v>
          </cell>
          <cell r="AS187">
            <v>155489.50200000001</v>
          </cell>
          <cell r="AT187">
            <v>163419.466602</v>
          </cell>
          <cell r="AU187">
            <v>459718</v>
          </cell>
          <cell r="AV187">
            <v>151017</v>
          </cell>
          <cell r="AW187">
            <v>171887.54939999999</v>
          </cell>
          <cell r="AX187">
            <v>180653.81441939998</v>
          </cell>
          <cell r="AY187">
            <v>501553</v>
          </cell>
          <cell r="AZ187">
            <v>164760</v>
          </cell>
          <cell r="BA187">
            <v>187529.83199999999</v>
          </cell>
          <cell r="BB187">
            <v>197093.853432</v>
          </cell>
          <cell r="BC187">
            <v>513846</v>
          </cell>
          <cell r="BD187">
            <v>168798</v>
          </cell>
          <cell r="BE187">
            <v>192125.8836</v>
          </cell>
          <cell r="BF187">
            <v>201924.3036636</v>
          </cell>
          <cell r="BG187">
            <v>599741</v>
          </cell>
          <cell r="BH187">
            <v>197014</v>
          </cell>
          <cell r="BI187">
            <v>224241.33480000001</v>
          </cell>
          <cell r="BJ187">
            <v>235677.64287480002</v>
          </cell>
          <cell r="BK187">
            <v>652249</v>
          </cell>
          <cell r="BL187">
            <v>214263</v>
          </cell>
          <cell r="BM187">
            <v>243874.14660000001</v>
          </cell>
          <cell r="BN187">
            <v>256311.7280766</v>
          </cell>
          <cell r="BO187">
            <v>640038</v>
          </cell>
          <cell r="BP187">
            <v>210252</v>
          </cell>
          <cell r="BQ187">
            <v>239308.82639999999</v>
          </cell>
          <cell r="BR187">
            <v>251513.5765464</v>
          </cell>
          <cell r="BS187">
            <v>707527</v>
          </cell>
          <cell r="BT187">
            <v>232422</v>
          </cell>
          <cell r="BU187">
            <v>264542.72039999999</v>
          </cell>
          <cell r="BV187">
            <v>278034.3991404</v>
          </cell>
          <cell r="BW187">
            <v>497609</v>
          </cell>
          <cell r="BX187">
            <v>163464</v>
          </cell>
          <cell r="BY187">
            <v>186054.7248</v>
          </cell>
          <cell r="BZ187">
            <v>195543.51576479999</v>
          </cell>
          <cell r="CA187">
            <v>678763</v>
          </cell>
          <cell r="CB187">
            <v>222973</v>
          </cell>
          <cell r="CC187">
            <v>253787.86859999999</v>
          </cell>
          <cell r="CD187">
            <v>266731.04989859997</v>
          </cell>
          <cell r="CE187">
            <v>531414</v>
          </cell>
          <cell r="CF187">
            <v>174569</v>
          </cell>
          <cell r="CG187">
            <v>198694.43580000001</v>
          </cell>
          <cell r="CH187">
            <v>208827.85202580001</v>
          </cell>
          <cell r="CI187">
            <v>524125</v>
          </cell>
          <cell r="CJ187">
            <v>172175</v>
          </cell>
          <cell r="CK187">
            <v>195969.58499999999</v>
          </cell>
          <cell r="CL187">
            <v>205964.03383499998</v>
          </cell>
          <cell r="CM187">
            <v>679196</v>
          </cell>
          <cell r="CN187">
            <v>223115</v>
          </cell>
        </row>
        <row r="188">
          <cell r="B188" t="str">
            <v>RADIADOR</v>
          </cell>
          <cell r="C188">
            <v>2146879</v>
          </cell>
          <cell r="D188">
            <v>705249</v>
          </cell>
          <cell r="E188">
            <v>802714.4118</v>
          </cell>
          <cell r="F188">
            <v>843652.84680179995</v>
          </cell>
          <cell r="G188">
            <v>2158216</v>
          </cell>
          <cell r="H188">
            <v>708973</v>
          </cell>
          <cell r="I188">
            <v>806953.0686</v>
          </cell>
          <cell r="J188">
            <v>848107.67509859998</v>
          </cell>
          <cell r="K188">
            <v>2221383</v>
          </cell>
          <cell r="L188">
            <v>729724</v>
          </cell>
          <cell r="M188">
            <v>830571.85679999995</v>
          </cell>
          <cell r="N188">
            <v>872931.02149679989</v>
          </cell>
          <cell r="O188">
            <v>2468682</v>
          </cell>
          <cell r="P188">
            <v>810962</v>
          </cell>
          <cell r="Q188">
            <v>923036.94839999999</v>
          </cell>
          <cell r="R188">
            <v>970111.83276839997</v>
          </cell>
          <cell r="S188">
            <v>2300126</v>
          </cell>
          <cell r="T188">
            <v>755591</v>
          </cell>
          <cell r="U188">
            <v>860013.67619999999</v>
          </cell>
          <cell r="V188">
            <v>903874.37368620001</v>
          </cell>
          <cell r="W188">
            <v>2371806</v>
          </cell>
          <cell r="X188">
            <v>779138</v>
          </cell>
          <cell r="Y188">
            <v>886814.87159999995</v>
          </cell>
          <cell r="Z188">
            <v>932042.43005159998</v>
          </cell>
          <cell r="AA188">
            <v>2432471</v>
          </cell>
          <cell r="AB188">
            <v>799066</v>
          </cell>
          <cell r="AC188">
            <v>909496.92119999998</v>
          </cell>
          <cell r="AD188">
            <v>955881.26418119995</v>
          </cell>
          <cell r="AE188">
            <v>2511579</v>
          </cell>
          <cell r="AF188">
            <v>825053</v>
          </cell>
          <cell r="AG188">
            <v>939075.32459999993</v>
          </cell>
          <cell r="AH188">
            <v>986968.16615459998</v>
          </cell>
          <cell r="AI188">
            <v>2487949</v>
          </cell>
          <cell r="AJ188">
            <v>817291</v>
          </cell>
          <cell r="AK188">
            <v>930240.61620000005</v>
          </cell>
          <cell r="AL188">
            <v>977682.8876262001</v>
          </cell>
          <cell r="AM188">
            <v>2229028</v>
          </cell>
          <cell r="AN188">
            <v>732235</v>
          </cell>
          <cell r="AO188">
            <v>833429.87699999998</v>
          </cell>
          <cell r="AP188">
            <v>875934.80072699999</v>
          </cell>
          <cell r="AQ188">
            <v>2286908</v>
          </cell>
          <cell r="AR188">
            <v>751249</v>
          </cell>
          <cell r="AS188">
            <v>855071.61179999996</v>
          </cell>
          <cell r="AT188">
            <v>898680.26400179998</v>
          </cell>
          <cell r="AU188">
            <v>2396412</v>
          </cell>
          <cell r="AV188">
            <v>787221</v>
          </cell>
          <cell r="AW188">
            <v>896014.94219999993</v>
          </cell>
          <cell r="AX188">
            <v>941711.70425219997</v>
          </cell>
          <cell r="AY188">
            <v>2439413</v>
          </cell>
          <cell r="AZ188">
            <v>801347</v>
          </cell>
          <cell r="BA188">
            <v>912093.15540000005</v>
          </cell>
          <cell r="BB188">
            <v>958609.90632539999</v>
          </cell>
          <cell r="BC188">
            <v>2578641</v>
          </cell>
          <cell r="BD188">
            <v>847083</v>
          </cell>
          <cell r="BE188">
            <v>964149.87060000002</v>
          </cell>
          <cell r="BF188">
            <v>1013321.5140006</v>
          </cell>
          <cell r="BG188">
            <v>2684475</v>
          </cell>
          <cell r="BH188">
            <v>881850</v>
          </cell>
          <cell r="BI188">
            <v>1003721.6699999999</v>
          </cell>
          <cell r="BJ188">
            <v>1054911.47517</v>
          </cell>
          <cell r="BK188">
            <v>2904227</v>
          </cell>
          <cell r="BL188">
            <v>954038</v>
          </cell>
          <cell r="BM188">
            <v>1085886.0515999999</v>
          </cell>
          <cell r="BN188">
            <v>1141266.2402315999</v>
          </cell>
          <cell r="BO188">
            <v>2936969</v>
          </cell>
          <cell r="BP188">
            <v>964794</v>
          </cell>
          <cell r="BQ188">
            <v>1098128.5308000001</v>
          </cell>
          <cell r="BR188">
            <v>1154133.0858708001</v>
          </cell>
          <cell r="BS188">
            <v>2828917</v>
          </cell>
          <cell r="BT188">
            <v>929299</v>
          </cell>
          <cell r="BU188">
            <v>1057728.1218000001</v>
          </cell>
          <cell r="BV188">
            <v>1111672.2560118001</v>
          </cell>
          <cell r="BW188">
            <v>2223044</v>
          </cell>
          <cell r="BX188">
            <v>730269</v>
          </cell>
          <cell r="BY188">
            <v>831192.17579999997</v>
          </cell>
          <cell r="BZ188">
            <v>873582.97676579992</v>
          </cell>
          <cell r="CA188">
            <v>2840463</v>
          </cell>
          <cell r="CB188">
            <v>933092</v>
          </cell>
          <cell r="CC188">
            <v>1062045.3144</v>
          </cell>
          <cell r="CD188">
            <v>1116209.6254344</v>
          </cell>
          <cell r="CE188">
            <v>2556800</v>
          </cell>
          <cell r="CF188">
            <v>839908</v>
          </cell>
          <cell r="CG188">
            <v>955983.28559999994</v>
          </cell>
          <cell r="CH188">
            <v>1004738.4331655999</v>
          </cell>
          <cell r="CI188">
            <v>2558751</v>
          </cell>
          <cell r="CJ188">
            <v>840549</v>
          </cell>
          <cell r="CK188">
            <v>956712.87179999996</v>
          </cell>
          <cell r="CL188">
            <v>1005505.2282618</v>
          </cell>
          <cell r="CM188">
            <v>2953301</v>
          </cell>
          <cell r="CN188">
            <v>970159</v>
          </cell>
        </row>
        <row r="189">
          <cell r="B189" t="str">
            <v>RADIADOR AIRE ACONDICIONADO</v>
          </cell>
          <cell r="C189">
            <v>2675367</v>
          </cell>
          <cell r="D189">
            <v>878858</v>
          </cell>
          <cell r="E189">
            <v>1000316.1756</v>
          </cell>
          <cell r="F189">
            <v>1051332.3005555999</v>
          </cell>
          <cell r="G189">
            <v>2678140</v>
          </cell>
          <cell r="H189">
            <v>879768</v>
          </cell>
          <cell r="I189">
            <v>1001351.9375999999</v>
          </cell>
          <cell r="J189">
            <v>1052420.8864175999</v>
          </cell>
          <cell r="K189">
            <v>2392327</v>
          </cell>
          <cell r="L189">
            <v>785879</v>
          </cell>
          <cell r="M189">
            <v>894487.47779999999</v>
          </cell>
          <cell r="N189">
            <v>940106.33916780003</v>
          </cell>
          <cell r="O189">
            <v>2784345</v>
          </cell>
          <cell r="P189">
            <v>914657</v>
          </cell>
          <cell r="Q189">
            <v>1041062.5974</v>
          </cell>
          <cell r="R189">
            <v>1094156.7898674</v>
          </cell>
          <cell r="S189">
            <v>2548600</v>
          </cell>
          <cell r="T189">
            <v>837215</v>
          </cell>
          <cell r="U189">
            <v>952918.11300000001</v>
          </cell>
          <cell r="V189">
            <v>1001516.936763</v>
          </cell>
          <cell r="W189">
            <v>3136094</v>
          </cell>
          <cell r="X189">
            <v>1030206</v>
          </cell>
          <cell r="Y189">
            <v>1172580.4691999999</v>
          </cell>
          <cell r="Z189">
            <v>1232382.0731291999</v>
          </cell>
          <cell r="AA189">
            <v>3012873</v>
          </cell>
          <cell r="AB189">
            <v>989728</v>
          </cell>
          <cell r="AC189">
            <v>1126508.4095999999</v>
          </cell>
          <cell r="AD189">
            <v>1183960.3384896</v>
          </cell>
          <cell r="AE189">
            <v>2784822</v>
          </cell>
          <cell r="AF189">
            <v>914814</v>
          </cell>
          <cell r="AG189">
            <v>1041241.2948</v>
          </cell>
          <cell r="AH189">
            <v>1094344.6008347999</v>
          </cell>
          <cell r="AI189">
            <v>2695749</v>
          </cell>
          <cell r="AJ189">
            <v>885553</v>
          </cell>
          <cell r="AK189">
            <v>1007936.4246</v>
          </cell>
          <cell r="AL189">
            <v>1059341.1822546001</v>
          </cell>
          <cell r="AM189">
            <v>2477757</v>
          </cell>
          <cell r="AN189">
            <v>813943</v>
          </cell>
          <cell r="AO189">
            <v>926429.92259999993</v>
          </cell>
          <cell r="AP189">
            <v>973677.84865259996</v>
          </cell>
          <cell r="AQ189">
            <v>2560340</v>
          </cell>
          <cell r="AR189">
            <v>841071</v>
          </cell>
          <cell r="AS189">
            <v>957307.0122</v>
          </cell>
          <cell r="AT189">
            <v>1006129.6698222</v>
          </cell>
          <cell r="AU189">
            <v>2725095</v>
          </cell>
          <cell r="AV189">
            <v>895193</v>
          </cell>
          <cell r="AW189">
            <v>1018908.6725999999</v>
          </cell>
          <cell r="AX189">
            <v>1070873.0149025999</v>
          </cell>
          <cell r="AY189">
            <v>2805484</v>
          </cell>
          <cell r="AZ189">
            <v>921601</v>
          </cell>
          <cell r="BA189">
            <v>1048966.2582</v>
          </cell>
          <cell r="BB189">
            <v>1102463.5373682</v>
          </cell>
          <cell r="BC189">
            <v>2881660</v>
          </cell>
          <cell r="BD189">
            <v>946625</v>
          </cell>
          <cell r="BE189">
            <v>1077448.575</v>
          </cell>
          <cell r="BF189">
            <v>1132398.452325</v>
          </cell>
          <cell r="BG189">
            <v>3112136</v>
          </cell>
          <cell r="BH189">
            <v>1022336</v>
          </cell>
          <cell r="BI189">
            <v>1163622.8352000001</v>
          </cell>
          <cell r="BJ189">
            <v>1222967.5997952002</v>
          </cell>
          <cell r="BK189">
            <v>3304034</v>
          </cell>
          <cell r="BL189">
            <v>1085375</v>
          </cell>
          <cell r="BM189">
            <v>1235373.825</v>
          </cell>
          <cell r="BN189">
            <v>1298377.890075</v>
          </cell>
          <cell r="BO189">
            <v>3453960</v>
          </cell>
          <cell r="BP189">
            <v>1134625</v>
          </cell>
          <cell r="BQ189">
            <v>1291430.175</v>
          </cell>
          <cell r="BR189">
            <v>1357293.113925</v>
          </cell>
          <cell r="BS189">
            <v>3789246</v>
          </cell>
          <cell r="BT189">
            <v>1244767</v>
          </cell>
          <cell r="BU189">
            <v>1416793.7993999999</v>
          </cell>
          <cell r="BV189">
            <v>1489050.2831693999</v>
          </cell>
          <cell r="BW189">
            <v>2503042</v>
          </cell>
          <cell r="BX189">
            <v>822249</v>
          </cell>
          <cell r="BY189">
            <v>935883.81180000002</v>
          </cell>
          <cell r="BZ189">
            <v>983613.88620180008</v>
          </cell>
          <cell r="CA189">
            <v>3460956</v>
          </cell>
          <cell r="CB189">
            <v>1136924</v>
          </cell>
          <cell r="CC189">
            <v>1294046.8968</v>
          </cell>
          <cell r="CD189">
            <v>1360043.2885368001</v>
          </cell>
          <cell r="CE189">
            <v>3003093</v>
          </cell>
          <cell r="CF189">
            <v>986516</v>
          </cell>
          <cell r="CG189">
            <v>1122852.5112000001</v>
          </cell>
          <cell r="CH189">
            <v>1180117.9892712</v>
          </cell>
          <cell r="CI189">
            <v>2949367</v>
          </cell>
          <cell r="CJ189">
            <v>968867</v>
          </cell>
          <cell r="CK189">
            <v>1102764.4194</v>
          </cell>
          <cell r="CL189">
            <v>1159005.4047894001</v>
          </cell>
          <cell r="CM189">
            <v>3482148</v>
          </cell>
          <cell r="CN189">
            <v>1143885</v>
          </cell>
        </row>
        <row r="190">
          <cell r="B190" t="str">
            <v>REFRIGERANTE 1 GALON</v>
          </cell>
          <cell r="C190">
            <v>285888</v>
          </cell>
          <cell r="D190">
            <v>93914</v>
          </cell>
          <cell r="E190">
            <v>106892.9148</v>
          </cell>
          <cell r="F190">
            <v>112344.45345479999</v>
          </cell>
          <cell r="G190">
            <v>285965</v>
          </cell>
          <cell r="H190">
            <v>93939</v>
          </cell>
          <cell r="I190">
            <v>106921.3698</v>
          </cell>
          <cell r="J190">
            <v>112374.3596598</v>
          </cell>
          <cell r="K190">
            <v>263263</v>
          </cell>
          <cell r="L190">
            <v>86481</v>
          </cell>
          <cell r="M190">
            <v>98432.674199999994</v>
          </cell>
          <cell r="N190">
            <v>103452.74058419999</v>
          </cell>
          <cell r="O190">
            <v>287122</v>
          </cell>
          <cell r="P190">
            <v>94319</v>
          </cell>
          <cell r="Q190">
            <v>107353.8858</v>
          </cell>
          <cell r="R190">
            <v>112828.9339758</v>
          </cell>
          <cell r="S190">
            <v>265987</v>
          </cell>
          <cell r="T190">
            <v>87376</v>
          </cell>
          <cell r="U190">
            <v>99451.363199999993</v>
          </cell>
          <cell r="V190">
            <v>104523.38272319999</v>
          </cell>
          <cell r="W190">
            <v>346425</v>
          </cell>
          <cell r="X190">
            <v>113800</v>
          </cell>
          <cell r="Y190">
            <v>129527.16</v>
          </cell>
          <cell r="Z190">
            <v>136133.04516000001</v>
          </cell>
          <cell r="AA190">
            <v>329230</v>
          </cell>
          <cell r="AB190">
            <v>108152</v>
          </cell>
          <cell r="AC190">
            <v>123098.6064</v>
          </cell>
          <cell r="AD190">
            <v>129376.63532640001</v>
          </cell>
          <cell r="AE190">
            <v>292055</v>
          </cell>
          <cell r="AF190">
            <v>95940</v>
          </cell>
          <cell r="AG190">
            <v>109198.908</v>
          </cell>
          <cell r="AH190">
            <v>114768.052308</v>
          </cell>
          <cell r="AI190">
            <v>289528</v>
          </cell>
          <cell r="AJ190">
            <v>95109</v>
          </cell>
          <cell r="AK190">
            <v>108253.0638</v>
          </cell>
          <cell r="AL190">
            <v>113773.9700538</v>
          </cell>
          <cell r="AM190">
            <v>263332</v>
          </cell>
          <cell r="AN190">
            <v>86504</v>
          </cell>
          <cell r="AO190">
            <v>98458.852799999993</v>
          </cell>
          <cell r="AP190">
            <v>103480.25429279999</v>
          </cell>
          <cell r="AQ190">
            <v>280244</v>
          </cell>
          <cell r="AR190">
            <v>92060</v>
          </cell>
          <cell r="AS190">
            <v>104782.692</v>
          </cell>
          <cell r="AT190">
            <v>110126.60929199999</v>
          </cell>
          <cell r="AU190">
            <v>294297</v>
          </cell>
          <cell r="AV190">
            <v>96676</v>
          </cell>
          <cell r="AW190">
            <v>110036.6232</v>
          </cell>
          <cell r="AX190">
            <v>115648.4909832</v>
          </cell>
          <cell r="AY190">
            <v>288268</v>
          </cell>
          <cell r="AZ190">
            <v>94696</v>
          </cell>
          <cell r="BA190">
            <v>107782.9872</v>
          </cell>
          <cell r="BB190">
            <v>113279.9195472</v>
          </cell>
          <cell r="BC190">
            <v>304786</v>
          </cell>
          <cell r="BD190">
            <v>100122</v>
          </cell>
          <cell r="BE190">
            <v>113958.86040000001</v>
          </cell>
          <cell r="BF190">
            <v>119770.7622804</v>
          </cell>
          <cell r="BG190">
            <v>317619</v>
          </cell>
          <cell r="BH190">
            <v>104337</v>
          </cell>
          <cell r="BI190">
            <v>118756.3734</v>
          </cell>
          <cell r="BJ190">
            <v>124812.94844339999</v>
          </cell>
          <cell r="BK190">
            <v>333740</v>
          </cell>
          <cell r="BL190">
            <v>109633</v>
          </cell>
          <cell r="BM190">
            <v>124784.2806</v>
          </cell>
          <cell r="BN190">
            <v>131148.2789106</v>
          </cell>
          <cell r="BO190">
            <v>348863</v>
          </cell>
          <cell r="BP190">
            <v>114601</v>
          </cell>
          <cell r="BQ190">
            <v>130438.8582</v>
          </cell>
          <cell r="BR190">
            <v>137091.23996820001</v>
          </cell>
          <cell r="BS190">
            <v>418582</v>
          </cell>
          <cell r="BT190">
            <v>137504</v>
          </cell>
          <cell r="BU190">
            <v>156507.0528</v>
          </cell>
          <cell r="BV190">
            <v>164488.91249280001</v>
          </cell>
          <cell r="BW190">
            <v>308809</v>
          </cell>
          <cell r="BX190">
            <v>101443</v>
          </cell>
          <cell r="BY190">
            <v>115462.42259999999</v>
          </cell>
          <cell r="BZ190">
            <v>121351.00615259999</v>
          </cell>
          <cell r="CA190">
            <v>389510</v>
          </cell>
          <cell r="CB190">
            <v>127954</v>
          </cell>
          <cell r="CC190">
            <v>145637.24280000001</v>
          </cell>
          <cell r="CD190">
            <v>153064.74218279999</v>
          </cell>
          <cell r="CE190">
            <v>305011</v>
          </cell>
          <cell r="CF190">
            <v>100196</v>
          </cell>
          <cell r="CG190">
            <v>114043.08719999999</v>
          </cell>
          <cell r="CH190">
            <v>119859.28464719999</v>
          </cell>
          <cell r="CI190">
            <v>323984</v>
          </cell>
          <cell r="CJ190">
            <v>106428</v>
          </cell>
          <cell r="CK190">
            <v>121136.3496</v>
          </cell>
          <cell r="CL190">
            <v>127314.3034296</v>
          </cell>
          <cell r="CM190">
            <v>389510</v>
          </cell>
          <cell r="CN190">
            <v>127954</v>
          </cell>
        </row>
        <row r="191">
          <cell r="B191" t="str">
            <v>REFRIGERANTE 1 LITRO</v>
          </cell>
          <cell r="C191">
            <v>207726</v>
          </cell>
          <cell r="D191">
            <v>68237</v>
          </cell>
          <cell r="E191">
            <v>77667.353399999993</v>
          </cell>
          <cell r="F191">
            <v>81628.388423399985</v>
          </cell>
          <cell r="G191">
            <v>196307</v>
          </cell>
          <cell r="H191">
            <v>64486</v>
          </cell>
          <cell r="I191">
            <v>73397.965200000006</v>
          </cell>
          <cell r="J191">
            <v>77141.261425200006</v>
          </cell>
          <cell r="K191">
            <v>221238</v>
          </cell>
          <cell r="L191">
            <v>72676</v>
          </cell>
          <cell r="M191">
            <v>82719.823199999999</v>
          </cell>
          <cell r="N191">
            <v>86938.534183199998</v>
          </cell>
          <cell r="O191">
            <v>240972</v>
          </cell>
          <cell r="P191">
            <v>79159</v>
          </cell>
          <cell r="Q191">
            <v>90098.773799999995</v>
          </cell>
          <cell r="R191">
            <v>94693.811263799988</v>
          </cell>
          <cell r="S191">
            <v>196962</v>
          </cell>
          <cell r="T191">
            <v>64702</v>
          </cell>
          <cell r="U191">
            <v>73643.816399999996</v>
          </cell>
          <cell r="V191">
            <v>77399.651036399999</v>
          </cell>
          <cell r="W191">
            <v>235101</v>
          </cell>
          <cell r="X191">
            <v>77230</v>
          </cell>
          <cell r="Y191">
            <v>87903.186000000002</v>
          </cell>
          <cell r="Z191">
            <v>92386.248485999997</v>
          </cell>
          <cell r="AA191">
            <v>232739</v>
          </cell>
          <cell r="AB191">
            <v>76454</v>
          </cell>
          <cell r="AC191">
            <v>87019.942800000004</v>
          </cell>
          <cell r="AD191">
            <v>91457.959882800002</v>
          </cell>
          <cell r="AE191">
            <v>240640</v>
          </cell>
          <cell r="AF191">
            <v>79050</v>
          </cell>
          <cell r="AG191">
            <v>89974.709999999992</v>
          </cell>
          <cell r="AH191">
            <v>94563.420209999997</v>
          </cell>
          <cell r="AI191">
            <v>249292</v>
          </cell>
          <cell r="AJ191">
            <v>81892</v>
          </cell>
          <cell r="AK191">
            <v>93209.474400000006</v>
          </cell>
          <cell r="AL191">
            <v>97963.157594400007</v>
          </cell>
          <cell r="AM191">
            <v>203687</v>
          </cell>
          <cell r="AN191">
            <v>66911</v>
          </cell>
          <cell r="AO191">
            <v>76158.100200000001</v>
          </cell>
          <cell r="AP191">
            <v>80042.163310200005</v>
          </cell>
          <cell r="AQ191">
            <v>208340</v>
          </cell>
          <cell r="AR191">
            <v>68439</v>
          </cell>
          <cell r="AS191">
            <v>77897.269799999995</v>
          </cell>
          <cell r="AT191">
            <v>81870.030559799998</v>
          </cell>
          <cell r="AU191">
            <v>246738</v>
          </cell>
          <cell r="AV191">
            <v>81053</v>
          </cell>
          <cell r="AW191">
            <v>92254.524600000004</v>
          </cell>
          <cell r="AX191">
            <v>96959.505354599998</v>
          </cell>
          <cell r="AY191">
            <v>209060</v>
          </cell>
          <cell r="AZ191">
            <v>68676</v>
          </cell>
          <cell r="BA191">
            <v>78167.023199999996</v>
          </cell>
          <cell r="BB191">
            <v>82153.54138319999</v>
          </cell>
          <cell r="BC191">
            <v>228055</v>
          </cell>
          <cell r="BD191">
            <v>74916</v>
          </cell>
          <cell r="BE191">
            <v>85269.391199999998</v>
          </cell>
          <cell r="BF191">
            <v>89618.130151199992</v>
          </cell>
          <cell r="BG191">
            <v>237778</v>
          </cell>
          <cell r="BH191">
            <v>78110</v>
          </cell>
          <cell r="BI191">
            <v>88904.801999999996</v>
          </cell>
          <cell r="BJ191">
            <v>93438.946901999996</v>
          </cell>
          <cell r="BK191">
            <v>240489</v>
          </cell>
          <cell r="BL191">
            <v>79000</v>
          </cell>
          <cell r="BM191">
            <v>89917.8</v>
          </cell>
          <cell r="BN191">
            <v>94503.607799999998</v>
          </cell>
          <cell r="BO191">
            <v>280427</v>
          </cell>
          <cell r="BP191">
            <v>92120</v>
          </cell>
          <cell r="BQ191">
            <v>104850.984</v>
          </cell>
          <cell r="BR191">
            <v>110198.384184</v>
          </cell>
          <cell r="BS191">
            <v>277364</v>
          </cell>
          <cell r="BT191">
            <v>91114</v>
          </cell>
          <cell r="BU191">
            <v>103705.95480000001</v>
          </cell>
          <cell r="BV191">
            <v>108994.95849480001</v>
          </cell>
          <cell r="BW191">
            <v>239224</v>
          </cell>
          <cell r="BX191">
            <v>78585</v>
          </cell>
          <cell r="BY191">
            <v>89445.447</v>
          </cell>
          <cell r="BZ191">
            <v>94007.164797000005</v>
          </cell>
          <cell r="CA191">
            <v>292438</v>
          </cell>
          <cell r="CB191">
            <v>96065</v>
          </cell>
          <cell r="CC191">
            <v>109341.183</v>
          </cell>
          <cell r="CD191">
            <v>114917.583333</v>
          </cell>
          <cell r="CE191">
            <v>228284</v>
          </cell>
          <cell r="CF191">
            <v>74991</v>
          </cell>
          <cell r="CG191">
            <v>85354.756200000003</v>
          </cell>
          <cell r="CH191">
            <v>89707.848766199997</v>
          </cell>
          <cell r="CI191">
            <v>222354</v>
          </cell>
          <cell r="CJ191">
            <v>73043</v>
          </cell>
          <cell r="CK191">
            <v>83137.542600000001</v>
          </cell>
          <cell r="CL191">
            <v>87377.557272599995</v>
          </cell>
          <cell r="CM191">
            <v>297795</v>
          </cell>
          <cell r="CN191">
            <v>97825</v>
          </cell>
        </row>
        <row r="192">
          <cell r="B192" t="str">
            <v>REGULADOR ALTERNADOR</v>
          </cell>
          <cell r="C192">
            <v>794512</v>
          </cell>
          <cell r="D192">
            <v>260997</v>
          </cell>
          <cell r="E192">
            <v>297066.78539999999</v>
          </cell>
          <cell r="F192">
            <v>312217.19145539997</v>
          </cell>
          <cell r="G192">
            <v>729077</v>
          </cell>
          <cell r="H192">
            <v>239501</v>
          </cell>
          <cell r="I192">
            <v>272600.03820000001</v>
          </cell>
          <cell r="J192">
            <v>286502.64014820004</v>
          </cell>
          <cell r="K192">
            <v>778320</v>
          </cell>
          <cell r="L192">
            <v>255678</v>
          </cell>
          <cell r="M192">
            <v>291012.69959999999</v>
          </cell>
          <cell r="N192">
            <v>305854.34727959998</v>
          </cell>
          <cell r="O192">
            <v>833414</v>
          </cell>
          <cell r="P192">
            <v>273776</v>
          </cell>
          <cell r="Q192">
            <v>311611.8432</v>
          </cell>
          <cell r="R192">
            <v>327504.0472032</v>
          </cell>
          <cell r="S192">
            <v>753026</v>
          </cell>
          <cell r="T192">
            <v>247369</v>
          </cell>
          <cell r="U192">
            <v>281555.3958</v>
          </cell>
          <cell r="V192">
            <v>295914.72098579997</v>
          </cell>
          <cell r="W192">
            <v>751930</v>
          </cell>
          <cell r="X192">
            <v>247009</v>
          </cell>
          <cell r="Y192">
            <v>281145.64380000002</v>
          </cell>
          <cell r="Z192">
            <v>295484.07163380005</v>
          </cell>
          <cell r="AA192">
            <v>808981</v>
          </cell>
          <cell r="AB192">
            <v>265750</v>
          </cell>
          <cell r="AC192">
            <v>302476.65000000002</v>
          </cell>
          <cell r="AD192">
            <v>317902.95915000001</v>
          </cell>
          <cell r="AE192">
            <v>861588</v>
          </cell>
          <cell r="AF192">
            <v>283031</v>
          </cell>
          <cell r="AG192">
            <v>322145.88419999997</v>
          </cell>
          <cell r="AH192">
            <v>338575.32429419999</v>
          </cell>
          <cell r="AI192">
            <v>861033</v>
          </cell>
          <cell r="AJ192">
            <v>282849</v>
          </cell>
          <cell r="AK192">
            <v>321938.73180000001</v>
          </cell>
          <cell r="AL192">
            <v>338357.60712180001</v>
          </cell>
          <cell r="AM192">
            <v>688406</v>
          </cell>
          <cell r="AN192">
            <v>226141</v>
          </cell>
          <cell r="AO192">
            <v>257393.6862</v>
          </cell>
          <cell r="AP192">
            <v>270520.76419620001</v>
          </cell>
          <cell r="AQ192">
            <v>779680</v>
          </cell>
          <cell r="AR192">
            <v>256124</v>
          </cell>
          <cell r="AS192">
            <v>291520.33679999999</v>
          </cell>
          <cell r="AT192">
            <v>306387.87397680001</v>
          </cell>
          <cell r="AU192">
            <v>946008</v>
          </cell>
          <cell r="AV192">
            <v>310763</v>
          </cell>
          <cell r="AW192">
            <v>353710.44660000002</v>
          </cell>
          <cell r="AX192">
            <v>371749.67937660002</v>
          </cell>
          <cell r="AY192">
            <v>794559</v>
          </cell>
          <cell r="AZ192">
            <v>261012</v>
          </cell>
          <cell r="BA192">
            <v>297083.85840000003</v>
          </cell>
          <cell r="BB192">
            <v>312235.13517840003</v>
          </cell>
          <cell r="BC192">
            <v>867076</v>
          </cell>
          <cell r="BD192">
            <v>284834</v>
          </cell>
          <cell r="BE192">
            <v>324198.0588</v>
          </cell>
          <cell r="BF192">
            <v>340732.15979880001</v>
          </cell>
          <cell r="BG192">
            <v>734116</v>
          </cell>
          <cell r="BH192">
            <v>241157</v>
          </cell>
          <cell r="BI192">
            <v>274484.89740000002</v>
          </cell>
          <cell r="BJ192">
            <v>288483.62716740003</v>
          </cell>
          <cell r="BK192">
            <v>770322</v>
          </cell>
          <cell r="BL192">
            <v>253050</v>
          </cell>
          <cell r="BM192">
            <v>288021.51</v>
          </cell>
          <cell r="BN192">
            <v>302710.60701000004</v>
          </cell>
          <cell r="BO192">
            <v>885085</v>
          </cell>
          <cell r="BP192">
            <v>290750</v>
          </cell>
          <cell r="BQ192">
            <v>330931.65000000002</v>
          </cell>
          <cell r="BR192">
            <v>347809.16415000003</v>
          </cell>
          <cell r="BS192">
            <v>897445</v>
          </cell>
          <cell r="BT192">
            <v>294810</v>
          </cell>
          <cell r="BU192">
            <v>335552.74199999997</v>
          </cell>
          <cell r="BV192">
            <v>352665.93184199999</v>
          </cell>
          <cell r="BW192">
            <v>815077</v>
          </cell>
          <cell r="BX192">
            <v>267752</v>
          </cell>
          <cell r="BY192">
            <v>304755.32640000002</v>
          </cell>
          <cell r="BZ192">
            <v>320297.8480464</v>
          </cell>
          <cell r="CA192">
            <v>970917</v>
          </cell>
          <cell r="CB192">
            <v>318946</v>
          </cell>
          <cell r="CC192">
            <v>363024.33720000001</v>
          </cell>
          <cell r="CD192">
            <v>381538.57839720004</v>
          </cell>
          <cell r="CE192">
            <v>852216</v>
          </cell>
          <cell r="CF192">
            <v>279952</v>
          </cell>
          <cell r="CG192">
            <v>318641.3664</v>
          </cell>
          <cell r="CH192">
            <v>334892.07608640002</v>
          </cell>
          <cell r="CI192">
            <v>835316</v>
          </cell>
          <cell r="CJ192">
            <v>274401</v>
          </cell>
          <cell r="CK192">
            <v>312323.2182</v>
          </cell>
          <cell r="CL192">
            <v>328251.70232819999</v>
          </cell>
          <cell r="CM192">
            <v>965070</v>
          </cell>
          <cell r="CN192">
            <v>317025</v>
          </cell>
        </row>
        <row r="193">
          <cell r="B193" t="str">
            <v>RELAY CAJA FUSIBLES</v>
          </cell>
          <cell r="C193">
            <v>108226</v>
          </cell>
          <cell r="D193">
            <v>35552</v>
          </cell>
          <cell r="E193">
            <v>40465.286399999997</v>
          </cell>
          <cell r="F193">
            <v>42529.016006399994</v>
          </cell>
          <cell r="G193">
            <v>102663</v>
          </cell>
          <cell r="H193">
            <v>33724</v>
          </cell>
          <cell r="I193">
            <v>38384.656799999997</v>
          </cell>
          <cell r="J193">
            <v>40342.274296799995</v>
          </cell>
          <cell r="K193">
            <v>100133</v>
          </cell>
          <cell r="L193">
            <v>32893</v>
          </cell>
          <cell r="M193">
            <v>37438.812599999997</v>
          </cell>
          <cell r="N193">
            <v>39348.1920426</v>
          </cell>
          <cell r="O193">
            <v>112484</v>
          </cell>
          <cell r="P193">
            <v>36950</v>
          </cell>
          <cell r="Q193">
            <v>42056.49</v>
          </cell>
          <cell r="R193">
            <v>44201.370989999996</v>
          </cell>
          <cell r="S193">
            <v>166394</v>
          </cell>
          <cell r="T193">
            <v>54660</v>
          </cell>
          <cell r="U193">
            <v>62214.012000000002</v>
          </cell>
          <cell r="V193">
            <v>65386.926612000003</v>
          </cell>
          <cell r="W193">
            <v>312870</v>
          </cell>
          <cell r="X193">
            <v>102777</v>
          </cell>
          <cell r="Y193">
            <v>116980.78139999999</v>
          </cell>
          <cell r="Z193">
            <v>122946.80125139999</v>
          </cell>
          <cell r="AA193">
            <v>330587</v>
          </cell>
          <cell r="AB193">
            <v>108597</v>
          </cell>
          <cell r="AC193">
            <v>123605.1054</v>
          </cell>
          <cell r="AD193">
            <v>129908.96577539999</v>
          </cell>
          <cell r="AE193">
            <v>114423</v>
          </cell>
          <cell r="AF193">
            <v>37587</v>
          </cell>
          <cell r="AG193">
            <v>42781.523399999998</v>
          </cell>
          <cell r="AH193">
            <v>44963.381093399999</v>
          </cell>
          <cell r="AI193">
            <v>110733</v>
          </cell>
          <cell r="AJ193">
            <v>36375</v>
          </cell>
          <cell r="AK193">
            <v>41402.025000000001</v>
          </cell>
          <cell r="AL193">
            <v>43513.528275000004</v>
          </cell>
          <cell r="AM193">
            <v>99526</v>
          </cell>
          <cell r="AN193">
            <v>32694</v>
          </cell>
          <cell r="AO193">
            <v>37212.310799999999</v>
          </cell>
          <cell r="AP193">
            <v>39110.1386508</v>
          </cell>
          <cell r="AQ193">
            <v>176535</v>
          </cell>
          <cell r="AR193">
            <v>57991</v>
          </cell>
          <cell r="AS193">
            <v>66005.356199999995</v>
          </cell>
          <cell r="AT193">
            <v>69371.629366199995</v>
          </cell>
          <cell r="AU193">
            <v>125016</v>
          </cell>
          <cell r="AV193">
            <v>41067</v>
          </cell>
          <cell r="AW193">
            <v>46742.4594</v>
          </cell>
          <cell r="AX193">
            <v>49126.3248294</v>
          </cell>
          <cell r="AY193">
            <v>196642</v>
          </cell>
          <cell r="AZ193">
            <v>64596</v>
          </cell>
          <cell r="BA193">
            <v>73523.167199999996</v>
          </cell>
          <cell r="BB193">
            <v>77272.848727199991</v>
          </cell>
          <cell r="BC193">
            <v>211773</v>
          </cell>
          <cell r="BD193">
            <v>69567</v>
          </cell>
          <cell r="BE193">
            <v>79181.159400000004</v>
          </cell>
          <cell r="BF193">
            <v>83219.398529400001</v>
          </cell>
          <cell r="BG193">
            <v>293956</v>
          </cell>
          <cell r="BH193">
            <v>96564</v>
          </cell>
          <cell r="BI193">
            <v>109909.14479999999</v>
          </cell>
          <cell r="BJ193">
            <v>115514.51118479999</v>
          </cell>
          <cell r="BK193">
            <v>320453</v>
          </cell>
          <cell r="BL193">
            <v>105268</v>
          </cell>
          <cell r="BM193">
            <v>119816.0376</v>
          </cell>
          <cell r="BN193">
            <v>125926.6555176</v>
          </cell>
          <cell r="BO193">
            <v>340595</v>
          </cell>
          <cell r="BP193">
            <v>111885</v>
          </cell>
          <cell r="BQ193">
            <v>127347.507</v>
          </cell>
          <cell r="BR193">
            <v>133842.229857</v>
          </cell>
          <cell r="BS193">
            <v>307877</v>
          </cell>
          <cell r="BT193">
            <v>101137</v>
          </cell>
          <cell r="BU193">
            <v>115114.13339999999</v>
          </cell>
          <cell r="BV193">
            <v>120984.95420339999</v>
          </cell>
          <cell r="BW193">
            <v>215511</v>
          </cell>
          <cell r="BX193">
            <v>70795</v>
          </cell>
          <cell r="BY193">
            <v>80578.869000000006</v>
          </cell>
          <cell r="BZ193">
            <v>84688.391319000002</v>
          </cell>
          <cell r="CA193">
            <v>329014</v>
          </cell>
          <cell r="CB193">
            <v>108081</v>
          </cell>
          <cell r="CC193">
            <v>123017.7942</v>
          </cell>
          <cell r="CD193">
            <v>129291.70170420001</v>
          </cell>
          <cell r="CE193">
            <v>217730</v>
          </cell>
          <cell r="CF193">
            <v>71524</v>
          </cell>
          <cell r="CG193">
            <v>81408.616800000003</v>
          </cell>
          <cell r="CH193">
            <v>85560.456256800011</v>
          </cell>
          <cell r="CI193">
            <v>206768</v>
          </cell>
          <cell r="CJ193">
            <v>67923</v>
          </cell>
          <cell r="CK193">
            <v>77309.958599999998</v>
          </cell>
          <cell r="CL193">
            <v>81252.766488599998</v>
          </cell>
          <cell r="CM193">
            <v>325005</v>
          </cell>
          <cell r="CN193">
            <v>106764</v>
          </cell>
        </row>
        <row r="194">
          <cell r="B194" t="str">
            <v>RELAY LUCES ALTAS</v>
          </cell>
          <cell r="C194">
            <v>223030</v>
          </cell>
          <cell r="D194">
            <v>73265</v>
          </cell>
          <cell r="E194">
            <v>83390.222999999998</v>
          </cell>
          <cell r="F194">
            <v>87643.124372999999</v>
          </cell>
          <cell r="G194">
            <v>213985</v>
          </cell>
          <cell r="H194">
            <v>70294</v>
          </cell>
          <cell r="I194">
            <v>80008.630799999999</v>
          </cell>
          <cell r="J194">
            <v>84089.070970799992</v>
          </cell>
          <cell r="K194">
            <v>217192</v>
          </cell>
          <cell r="L194">
            <v>71347</v>
          </cell>
          <cell r="M194">
            <v>81207.155400000003</v>
          </cell>
          <cell r="N194">
            <v>85348.720325400005</v>
          </cell>
          <cell r="O194">
            <v>241977</v>
          </cell>
          <cell r="P194">
            <v>79489</v>
          </cell>
          <cell r="Q194">
            <v>90474.379799999995</v>
          </cell>
          <cell r="R194">
            <v>95088.573169799987</v>
          </cell>
          <cell r="S194">
            <v>240835</v>
          </cell>
          <cell r="T194">
            <v>79114</v>
          </cell>
          <cell r="U194">
            <v>90047.554799999998</v>
          </cell>
          <cell r="V194">
            <v>94639.980094800005</v>
          </cell>
          <cell r="W194">
            <v>224617</v>
          </cell>
          <cell r="X194">
            <v>73786</v>
          </cell>
          <cell r="Y194">
            <v>83983.225200000001</v>
          </cell>
          <cell r="Z194">
            <v>88266.369685199999</v>
          </cell>
          <cell r="AA194">
            <v>233467</v>
          </cell>
          <cell r="AB194">
            <v>76693</v>
          </cell>
          <cell r="AC194">
            <v>87291.972599999994</v>
          </cell>
          <cell r="AD194">
            <v>91743.863202599998</v>
          </cell>
          <cell r="AE194">
            <v>239191</v>
          </cell>
          <cell r="AF194">
            <v>78574</v>
          </cell>
          <cell r="AG194">
            <v>89432.926800000001</v>
          </cell>
          <cell r="AH194">
            <v>93994.006066800008</v>
          </cell>
          <cell r="AI194">
            <v>238861</v>
          </cell>
          <cell r="AJ194">
            <v>78465</v>
          </cell>
          <cell r="AK194">
            <v>89308.862999999998</v>
          </cell>
          <cell r="AL194">
            <v>93863.615013000002</v>
          </cell>
          <cell r="AM194">
            <v>202681</v>
          </cell>
          <cell r="AN194">
            <v>66580</v>
          </cell>
          <cell r="AO194">
            <v>75781.356</v>
          </cell>
          <cell r="AP194">
            <v>79646.205155999996</v>
          </cell>
          <cell r="AQ194">
            <v>247687</v>
          </cell>
          <cell r="AR194">
            <v>81365</v>
          </cell>
          <cell r="AS194">
            <v>92609.642999999996</v>
          </cell>
          <cell r="AT194">
            <v>97332.734792999996</v>
          </cell>
          <cell r="AU194">
            <v>251920</v>
          </cell>
          <cell r="AV194">
            <v>82755</v>
          </cell>
          <cell r="AW194">
            <v>94191.740999999995</v>
          </cell>
          <cell r="AX194">
            <v>98995.519790999999</v>
          </cell>
          <cell r="AY194">
            <v>207834</v>
          </cell>
          <cell r="AZ194">
            <v>68273</v>
          </cell>
          <cell r="BA194">
            <v>77708.328599999993</v>
          </cell>
          <cell r="BB194">
            <v>81671.453358599989</v>
          </cell>
          <cell r="BC194">
            <v>245130</v>
          </cell>
          <cell r="BD194">
            <v>80525</v>
          </cell>
          <cell r="BE194">
            <v>91653.554999999993</v>
          </cell>
          <cell r="BF194">
            <v>96327.886304999993</v>
          </cell>
          <cell r="BG194">
            <v>212530</v>
          </cell>
          <cell r="BH194">
            <v>69816</v>
          </cell>
          <cell r="BI194">
            <v>79464.571200000006</v>
          </cell>
          <cell r="BJ194">
            <v>83517.2643312</v>
          </cell>
          <cell r="BK194">
            <v>231330</v>
          </cell>
          <cell r="BL194">
            <v>75991</v>
          </cell>
          <cell r="BM194">
            <v>86492.956200000001</v>
          </cell>
          <cell r="BN194">
            <v>90904.096966199999</v>
          </cell>
          <cell r="BO194">
            <v>231664</v>
          </cell>
          <cell r="BP194">
            <v>76101</v>
          </cell>
          <cell r="BQ194">
            <v>86618.158200000005</v>
          </cell>
          <cell r="BR194">
            <v>91035.684268199999</v>
          </cell>
          <cell r="BS194">
            <v>275957</v>
          </cell>
          <cell r="BT194">
            <v>90651</v>
          </cell>
          <cell r="BU194">
            <v>103178.9682</v>
          </cell>
          <cell r="BV194">
            <v>108441.09557820001</v>
          </cell>
          <cell r="BW194">
            <v>215371</v>
          </cell>
          <cell r="BX194">
            <v>70749</v>
          </cell>
          <cell r="BY194">
            <v>80526.511799999993</v>
          </cell>
          <cell r="BZ194">
            <v>84633.363901799996</v>
          </cell>
          <cell r="CA194">
            <v>270353</v>
          </cell>
          <cell r="CB194">
            <v>88810</v>
          </cell>
          <cell r="CC194">
            <v>101083.542</v>
          </cell>
          <cell r="CD194">
            <v>106238.802642</v>
          </cell>
          <cell r="CE194">
            <v>227969</v>
          </cell>
          <cell r="CF194">
            <v>74887</v>
          </cell>
          <cell r="CG194">
            <v>85236.383399999992</v>
          </cell>
          <cell r="CH194">
            <v>89583.438953399993</v>
          </cell>
          <cell r="CI194">
            <v>249484</v>
          </cell>
          <cell r="CJ194">
            <v>81955</v>
          </cell>
          <cell r="CK194">
            <v>93281.180999999997</v>
          </cell>
          <cell r="CL194">
            <v>98038.521230999992</v>
          </cell>
          <cell r="CM194">
            <v>273620</v>
          </cell>
          <cell r="CN194">
            <v>89884</v>
          </cell>
        </row>
        <row r="195">
          <cell r="B195" t="str">
            <v>RELAY LUCES ESTACIONARIAS</v>
          </cell>
          <cell r="C195">
            <v>207101</v>
          </cell>
          <cell r="D195">
            <v>68032</v>
          </cell>
          <cell r="E195">
            <v>77434.022400000002</v>
          </cell>
          <cell r="F195">
            <v>81383.157542400004</v>
          </cell>
          <cell r="G195">
            <v>206313</v>
          </cell>
          <cell r="H195">
            <v>67773</v>
          </cell>
          <cell r="I195">
            <v>77139.228600000002</v>
          </cell>
          <cell r="J195">
            <v>81073.329258600003</v>
          </cell>
          <cell r="K195">
            <v>231884</v>
          </cell>
          <cell r="L195">
            <v>76173</v>
          </cell>
          <cell r="M195">
            <v>86700.108600000007</v>
          </cell>
          <cell r="N195">
            <v>91121.814138600006</v>
          </cell>
          <cell r="O195">
            <v>258965</v>
          </cell>
          <cell r="P195">
            <v>85070</v>
          </cell>
          <cell r="Q195">
            <v>96826.673999999999</v>
          </cell>
          <cell r="R195">
            <v>101764.834374</v>
          </cell>
          <cell r="S195">
            <v>273528</v>
          </cell>
          <cell r="T195">
            <v>89853</v>
          </cell>
          <cell r="U195">
            <v>102270.68459999999</v>
          </cell>
          <cell r="V195">
            <v>107486.48951459999</v>
          </cell>
          <cell r="W195">
            <v>214760</v>
          </cell>
          <cell r="X195">
            <v>70548</v>
          </cell>
          <cell r="Y195">
            <v>80297.733600000007</v>
          </cell>
          <cell r="Z195">
            <v>84392.918013600007</v>
          </cell>
          <cell r="AA195">
            <v>220094</v>
          </cell>
          <cell r="AB195">
            <v>72300</v>
          </cell>
          <cell r="AC195">
            <v>82291.86</v>
          </cell>
          <cell r="AD195">
            <v>86488.744860000006</v>
          </cell>
          <cell r="AE195">
            <v>252563</v>
          </cell>
          <cell r="AF195">
            <v>82966</v>
          </cell>
          <cell r="AG195">
            <v>94431.901199999993</v>
          </cell>
          <cell r="AH195">
            <v>99247.92816119999</v>
          </cell>
          <cell r="AI195">
            <v>253657</v>
          </cell>
          <cell r="AJ195">
            <v>83326</v>
          </cell>
          <cell r="AK195">
            <v>94841.653200000001</v>
          </cell>
          <cell r="AL195">
            <v>99678.577513199998</v>
          </cell>
          <cell r="AM195">
            <v>211524</v>
          </cell>
          <cell r="AN195">
            <v>69485</v>
          </cell>
          <cell r="AO195">
            <v>79087.827000000005</v>
          </cell>
          <cell r="AP195">
            <v>83121.306177000006</v>
          </cell>
          <cell r="AQ195">
            <v>247981</v>
          </cell>
          <cell r="AR195">
            <v>81461</v>
          </cell>
          <cell r="AS195">
            <v>92718.910199999998</v>
          </cell>
          <cell r="AT195">
            <v>97447.574620200001</v>
          </cell>
          <cell r="AU195">
            <v>258080</v>
          </cell>
          <cell r="AV195">
            <v>84779</v>
          </cell>
          <cell r="AW195">
            <v>96495.457800000004</v>
          </cell>
          <cell r="AX195">
            <v>101416.7261478</v>
          </cell>
          <cell r="AY195">
            <v>229638</v>
          </cell>
          <cell r="AZ195">
            <v>75436</v>
          </cell>
          <cell r="BA195">
            <v>85861.2552</v>
          </cell>
          <cell r="BB195">
            <v>90240.179215199998</v>
          </cell>
          <cell r="BC195">
            <v>253835</v>
          </cell>
          <cell r="BD195">
            <v>83384</v>
          </cell>
          <cell r="BE195">
            <v>94907.668799999999</v>
          </cell>
          <cell r="BF195">
            <v>99747.959908799996</v>
          </cell>
          <cell r="BG195">
            <v>233402</v>
          </cell>
          <cell r="BH195">
            <v>76672</v>
          </cell>
          <cell r="BI195">
            <v>87268.070399999997</v>
          </cell>
          <cell r="BJ195">
            <v>91718.741990399998</v>
          </cell>
          <cell r="BK195">
            <v>264368</v>
          </cell>
          <cell r="BL195">
            <v>86844</v>
          </cell>
          <cell r="BM195">
            <v>98845.840800000005</v>
          </cell>
          <cell r="BN195">
            <v>103886.97868080001</v>
          </cell>
          <cell r="BO195">
            <v>243641</v>
          </cell>
          <cell r="BP195">
            <v>80036</v>
          </cell>
          <cell r="BQ195">
            <v>91096.975200000001</v>
          </cell>
          <cell r="BR195">
            <v>95742.920935200003</v>
          </cell>
          <cell r="BS195">
            <v>257092</v>
          </cell>
          <cell r="BT195">
            <v>84454</v>
          </cell>
          <cell r="BU195">
            <v>96125.542799999996</v>
          </cell>
          <cell r="BV195">
            <v>101027.9454828</v>
          </cell>
          <cell r="BW195">
            <v>219952</v>
          </cell>
          <cell r="BX195">
            <v>72254</v>
          </cell>
          <cell r="BY195">
            <v>82239.502800000002</v>
          </cell>
          <cell r="BZ195">
            <v>86433.7174428</v>
          </cell>
          <cell r="CA195">
            <v>258424</v>
          </cell>
          <cell r="CB195">
            <v>84892</v>
          </cell>
          <cell r="CC195">
            <v>96624.074399999998</v>
          </cell>
          <cell r="CD195">
            <v>101551.9021944</v>
          </cell>
          <cell r="CE195">
            <v>252516</v>
          </cell>
          <cell r="CF195">
            <v>82951</v>
          </cell>
          <cell r="CG195">
            <v>94414.828200000004</v>
          </cell>
          <cell r="CH195">
            <v>99229.984438200001</v>
          </cell>
          <cell r="CI195">
            <v>250183</v>
          </cell>
          <cell r="CJ195">
            <v>82185</v>
          </cell>
          <cell r="CK195">
            <v>93542.967000000004</v>
          </cell>
          <cell r="CL195">
            <v>98313.658317000009</v>
          </cell>
          <cell r="CM195">
            <v>258424</v>
          </cell>
          <cell r="CN195">
            <v>84892</v>
          </cell>
        </row>
        <row r="196">
          <cell r="B196" t="str">
            <v>RELAY LUCES MEDIAS</v>
          </cell>
          <cell r="C196">
            <v>149906</v>
          </cell>
          <cell r="D196">
            <v>49244</v>
          </cell>
          <cell r="E196">
            <v>56049.520799999998</v>
          </cell>
          <cell r="F196">
            <v>58908.046360799999</v>
          </cell>
          <cell r="G196">
            <v>156046</v>
          </cell>
          <cell r="H196">
            <v>51261</v>
          </cell>
          <cell r="I196">
            <v>58345.270199999999</v>
          </cell>
          <cell r="J196">
            <v>61320.878980199996</v>
          </cell>
          <cell r="K196">
            <v>206549</v>
          </cell>
          <cell r="L196">
            <v>67851</v>
          </cell>
          <cell r="M196">
            <v>77228.008199999997</v>
          </cell>
          <cell r="N196">
            <v>81166.636618199991</v>
          </cell>
          <cell r="O196">
            <v>241670</v>
          </cell>
          <cell r="P196">
            <v>79388</v>
          </cell>
          <cell r="Q196">
            <v>90359.421600000001</v>
          </cell>
          <cell r="R196">
            <v>94967.752101599996</v>
          </cell>
          <cell r="S196">
            <v>250959</v>
          </cell>
          <cell r="T196">
            <v>82440</v>
          </cell>
          <cell r="U196">
            <v>93833.207999999999</v>
          </cell>
          <cell r="V196">
            <v>98618.701608000003</v>
          </cell>
          <cell r="W196">
            <v>229423</v>
          </cell>
          <cell r="X196">
            <v>75365</v>
          </cell>
          <cell r="Y196">
            <v>85780.442999999999</v>
          </cell>
          <cell r="Z196">
            <v>90155.245593</v>
          </cell>
          <cell r="AA196">
            <v>229253</v>
          </cell>
          <cell r="AB196">
            <v>75309</v>
          </cell>
          <cell r="AC196">
            <v>85716.703800000003</v>
          </cell>
          <cell r="AD196">
            <v>90088.255693800005</v>
          </cell>
          <cell r="AE196">
            <v>244155</v>
          </cell>
          <cell r="AF196">
            <v>80204</v>
          </cell>
          <cell r="AG196">
            <v>91288.192800000004</v>
          </cell>
          <cell r="AH196">
            <v>95943.890632800001</v>
          </cell>
          <cell r="AI196">
            <v>238575</v>
          </cell>
          <cell r="AJ196">
            <v>78371</v>
          </cell>
          <cell r="AK196">
            <v>89201.872199999998</v>
          </cell>
          <cell r="AL196">
            <v>93751.167682200001</v>
          </cell>
          <cell r="AM196">
            <v>203063</v>
          </cell>
          <cell r="AN196">
            <v>66706</v>
          </cell>
          <cell r="AO196">
            <v>75924.769199999995</v>
          </cell>
          <cell r="AP196">
            <v>79796.932429199995</v>
          </cell>
          <cell r="AQ196">
            <v>253103</v>
          </cell>
          <cell r="AR196">
            <v>83144</v>
          </cell>
          <cell r="AS196">
            <v>94634.500799999994</v>
          </cell>
          <cell r="AT196">
            <v>99460.860340799991</v>
          </cell>
          <cell r="AU196">
            <v>236504</v>
          </cell>
          <cell r="AV196">
            <v>77691</v>
          </cell>
          <cell r="AW196">
            <v>88427.896200000003</v>
          </cell>
          <cell r="AX196">
            <v>92937.718906199996</v>
          </cell>
          <cell r="AY196">
            <v>221933</v>
          </cell>
          <cell r="AZ196">
            <v>72904</v>
          </cell>
          <cell r="BA196">
            <v>82979.332800000004</v>
          </cell>
          <cell r="BB196">
            <v>87211.278772799997</v>
          </cell>
          <cell r="BC196">
            <v>253632</v>
          </cell>
          <cell r="BD196">
            <v>83318</v>
          </cell>
          <cell r="BE196">
            <v>94832.547600000005</v>
          </cell>
          <cell r="BF196">
            <v>99669.007527599999</v>
          </cell>
          <cell r="BG196">
            <v>253141</v>
          </cell>
          <cell r="BH196">
            <v>83156</v>
          </cell>
          <cell r="BI196">
            <v>94648.159199999995</v>
          </cell>
          <cell r="BJ196">
            <v>99475.215319199997</v>
          </cell>
          <cell r="BK196">
            <v>280999</v>
          </cell>
          <cell r="BL196">
            <v>92308</v>
          </cell>
          <cell r="BM196">
            <v>105064.9656</v>
          </cell>
          <cell r="BN196">
            <v>110423.2788456</v>
          </cell>
          <cell r="BO196">
            <v>259820</v>
          </cell>
          <cell r="BP196">
            <v>85350</v>
          </cell>
          <cell r="BQ196">
            <v>97145.37</v>
          </cell>
          <cell r="BR196">
            <v>102099.78387</v>
          </cell>
          <cell r="BS196">
            <v>304601</v>
          </cell>
          <cell r="BT196">
            <v>100061</v>
          </cell>
          <cell r="BU196">
            <v>113889.4302</v>
          </cell>
          <cell r="BV196">
            <v>119697.7911402</v>
          </cell>
          <cell r="BW196">
            <v>221542</v>
          </cell>
          <cell r="BX196">
            <v>72776</v>
          </cell>
          <cell r="BY196">
            <v>82833.643199999991</v>
          </cell>
          <cell r="BZ196">
            <v>87058.159003199995</v>
          </cell>
          <cell r="CA196">
            <v>290877</v>
          </cell>
          <cell r="CB196">
            <v>95553</v>
          </cell>
          <cell r="CC196">
            <v>108758.4246</v>
          </cell>
          <cell r="CD196">
            <v>114305.1042546</v>
          </cell>
          <cell r="CE196">
            <v>236196</v>
          </cell>
          <cell r="CF196">
            <v>77590</v>
          </cell>
          <cell r="CG196">
            <v>88312.937999999995</v>
          </cell>
          <cell r="CH196">
            <v>92816.89783799999</v>
          </cell>
          <cell r="CI196">
            <v>245940</v>
          </cell>
          <cell r="CJ196">
            <v>80791</v>
          </cell>
          <cell r="CK196">
            <v>91956.316200000001</v>
          </cell>
          <cell r="CL196">
            <v>96646.088326199999</v>
          </cell>
          <cell r="CM196">
            <v>282194</v>
          </cell>
          <cell r="CN196">
            <v>92700</v>
          </cell>
        </row>
        <row r="197">
          <cell r="B197" t="str">
            <v>RELAY PILA COMBUSTIBLE</v>
          </cell>
          <cell r="C197">
            <v>189533</v>
          </cell>
          <cell r="D197">
            <v>62261</v>
          </cell>
          <cell r="E197">
            <v>70865.470199999996</v>
          </cell>
          <cell r="F197">
            <v>74479.609180200001</v>
          </cell>
          <cell r="G197">
            <v>206020</v>
          </cell>
          <cell r="H197">
            <v>67677</v>
          </cell>
          <cell r="I197">
            <v>77029.9614</v>
          </cell>
          <cell r="J197">
            <v>80958.489431399998</v>
          </cell>
          <cell r="K197">
            <v>212868</v>
          </cell>
          <cell r="L197">
            <v>69927</v>
          </cell>
          <cell r="M197">
            <v>79590.911399999997</v>
          </cell>
          <cell r="N197">
            <v>83650.047881399994</v>
          </cell>
          <cell r="O197">
            <v>244284</v>
          </cell>
          <cell r="P197">
            <v>80247</v>
          </cell>
          <cell r="Q197">
            <v>91337.135399999999</v>
          </cell>
          <cell r="R197">
            <v>95995.329305399995</v>
          </cell>
          <cell r="S197">
            <v>233633</v>
          </cell>
          <cell r="T197">
            <v>76748</v>
          </cell>
          <cell r="U197">
            <v>87354.573600000003</v>
          </cell>
          <cell r="V197">
            <v>91809.656853599998</v>
          </cell>
          <cell r="W197">
            <v>236382</v>
          </cell>
          <cell r="X197">
            <v>77651</v>
          </cell>
          <cell r="Y197">
            <v>88382.368199999997</v>
          </cell>
          <cell r="Z197">
            <v>92889.8689782</v>
          </cell>
          <cell r="AA197">
            <v>230539</v>
          </cell>
          <cell r="AB197">
            <v>75732</v>
          </cell>
          <cell r="AC197">
            <v>86198.162400000001</v>
          </cell>
          <cell r="AD197">
            <v>90594.268682399997</v>
          </cell>
          <cell r="AE197">
            <v>260208</v>
          </cell>
          <cell r="AF197">
            <v>85478</v>
          </cell>
          <cell r="AG197">
            <v>97291.059599999993</v>
          </cell>
          <cell r="AH197">
            <v>102252.90363959999</v>
          </cell>
          <cell r="AI197">
            <v>270845</v>
          </cell>
          <cell r="AJ197">
            <v>88972</v>
          </cell>
          <cell r="AK197">
            <v>101267.9304</v>
          </cell>
          <cell r="AL197">
            <v>106432.5948504</v>
          </cell>
          <cell r="AM197">
            <v>215188</v>
          </cell>
          <cell r="AN197">
            <v>70689</v>
          </cell>
          <cell r="AO197">
            <v>80458.219799999992</v>
          </cell>
          <cell r="AP197">
            <v>84561.589009799995</v>
          </cell>
          <cell r="AQ197">
            <v>230479</v>
          </cell>
          <cell r="AR197">
            <v>75712</v>
          </cell>
          <cell r="AS197">
            <v>86175.398400000005</v>
          </cell>
          <cell r="AT197">
            <v>90570.343718400007</v>
          </cell>
          <cell r="AU197">
            <v>239040</v>
          </cell>
          <cell r="AV197">
            <v>78524</v>
          </cell>
          <cell r="AW197">
            <v>89376.016799999998</v>
          </cell>
          <cell r="AX197">
            <v>93934.193656799995</v>
          </cell>
          <cell r="AY197">
            <v>236781</v>
          </cell>
          <cell r="AZ197">
            <v>77782</v>
          </cell>
          <cell r="BA197">
            <v>88531.472399999999</v>
          </cell>
          <cell r="BB197">
            <v>93046.5774924</v>
          </cell>
          <cell r="BC197">
            <v>238812</v>
          </cell>
          <cell r="BD197">
            <v>78449</v>
          </cell>
          <cell r="BE197">
            <v>89290.651799999992</v>
          </cell>
          <cell r="BF197">
            <v>93844.475041799989</v>
          </cell>
          <cell r="BG197">
            <v>260766</v>
          </cell>
          <cell r="BH197">
            <v>85661</v>
          </cell>
          <cell r="BI197">
            <v>97499.350200000001</v>
          </cell>
          <cell r="BJ197">
            <v>102471.8170602</v>
          </cell>
          <cell r="BK197">
            <v>253034</v>
          </cell>
          <cell r="BL197">
            <v>83121</v>
          </cell>
          <cell r="BM197">
            <v>94608.322199999995</v>
          </cell>
          <cell r="BN197">
            <v>99433.346632200002</v>
          </cell>
          <cell r="BO197">
            <v>250948</v>
          </cell>
          <cell r="BP197">
            <v>82436</v>
          </cell>
          <cell r="BQ197">
            <v>93828.655199999994</v>
          </cell>
          <cell r="BR197">
            <v>98613.916615199996</v>
          </cell>
          <cell r="BS197">
            <v>303089</v>
          </cell>
          <cell r="BT197">
            <v>99564</v>
          </cell>
          <cell r="BU197">
            <v>113323.7448</v>
          </cell>
          <cell r="BV197">
            <v>119103.2557848</v>
          </cell>
          <cell r="BW197">
            <v>222063</v>
          </cell>
          <cell r="BX197">
            <v>72947</v>
          </cell>
          <cell r="BY197">
            <v>83028.275399999999</v>
          </cell>
          <cell r="BZ197">
            <v>87262.717445400005</v>
          </cell>
          <cell r="CA197">
            <v>300736</v>
          </cell>
          <cell r="CB197">
            <v>98791</v>
          </cell>
          <cell r="CC197">
            <v>112443.91620000001</v>
          </cell>
          <cell r="CD197">
            <v>118178.5559262</v>
          </cell>
          <cell r="CE197">
            <v>250432</v>
          </cell>
          <cell r="CF197">
            <v>82266</v>
          </cell>
          <cell r="CG197">
            <v>93635.161200000002</v>
          </cell>
          <cell r="CH197">
            <v>98410.55442120001</v>
          </cell>
          <cell r="CI197">
            <v>231850</v>
          </cell>
          <cell r="CJ197">
            <v>76162</v>
          </cell>
          <cell r="CK197">
            <v>86687.588399999993</v>
          </cell>
          <cell r="CL197">
            <v>91108.655408399994</v>
          </cell>
          <cell r="CM197">
            <v>288409</v>
          </cell>
          <cell r="CN197">
            <v>94742</v>
          </cell>
        </row>
        <row r="198">
          <cell r="B198" t="str">
            <v>RETEN BOMBA DE ACEITE MOTOR</v>
          </cell>
          <cell r="C198">
            <v>260758</v>
          </cell>
          <cell r="D198">
            <v>85659</v>
          </cell>
          <cell r="E198">
            <v>97497.073799999998</v>
          </cell>
          <cell r="F198">
            <v>102469.4245638</v>
          </cell>
          <cell r="G198">
            <v>294867</v>
          </cell>
          <cell r="H198">
            <v>96863</v>
          </cell>
          <cell r="I198">
            <v>110249.4666</v>
          </cell>
          <cell r="J198">
            <v>115872.18939660001</v>
          </cell>
          <cell r="K198">
            <v>263493</v>
          </cell>
          <cell r="L198">
            <v>86557</v>
          </cell>
          <cell r="M198">
            <v>98519.1774</v>
          </cell>
          <cell r="N198">
            <v>103543.6554474</v>
          </cell>
          <cell r="O198">
            <v>303742</v>
          </cell>
          <cell r="P198">
            <v>99779</v>
          </cell>
          <cell r="Q198">
            <v>113568.4578</v>
          </cell>
          <cell r="R198">
            <v>119360.4491478</v>
          </cell>
          <cell r="S198">
            <v>316599</v>
          </cell>
          <cell r="T198">
            <v>104002</v>
          </cell>
          <cell r="U198">
            <v>118375.07639999999</v>
          </cell>
          <cell r="V198">
            <v>124412.20529639999</v>
          </cell>
          <cell r="W198">
            <v>294650</v>
          </cell>
          <cell r="X198">
            <v>96792</v>
          </cell>
          <cell r="Y198">
            <v>110168.6544</v>
          </cell>
          <cell r="Z198">
            <v>115787.25577439999</v>
          </cell>
          <cell r="AA198">
            <v>294381</v>
          </cell>
          <cell r="AB198">
            <v>96704</v>
          </cell>
          <cell r="AC198">
            <v>110068.49279999999</v>
          </cell>
          <cell r="AD198">
            <v>115681.98593279999</v>
          </cell>
          <cell r="AE198">
            <v>323436</v>
          </cell>
          <cell r="AF198">
            <v>106248</v>
          </cell>
          <cell r="AG198">
            <v>120931.4736</v>
          </cell>
          <cell r="AH198">
            <v>127098.97875359999</v>
          </cell>
          <cell r="AI198">
            <v>331687</v>
          </cell>
          <cell r="AJ198">
            <v>108959</v>
          </cell>
          <cell r="AK198">
            <v>124017.1338</v>
          </cell>
          <cell r="AL198">
            <v>130342.00762379999</v>
          </cell>
          <cell r="AM198">
            <v>286214</v>
          </cell>
          <cell r="AN198">
            <v>94021</v>
          </cell>
          <cell r="AO198">
            <v>107014.7022</v>
          </cell>
          <cell r="AP198">
            <v>112472.4520122</v>
          </cell>
          <cell r="AQ198">
            <v>310460</v>
          </cell>
          <cell r="AR198">
            <v>101986</v>
          </cell>
          <cell r="AS198">
            <v>116080.46520000001</v>
          </cell>
          <cell r="AT198">
            <v>122000.5689252</v>
          </cell>
          <cell r="AU198">
            <v>303099</v>
          </cell>
          <cell r="AV198">
            <v>99568</v>
          </cell>
          <cell r="AW198">
            <v>113328.29759999999</v>
          </cell>
          <cell r="AX198">
            <v>119108.04077759999</v>
          </cell>
          <cell r="AY198">
            <v>353015</v>
          </cell>
          <cell r="AZ198">
            <v>115965</v>
          </cell>
          <cell r="BA198">
            <v>131991.36300000001</v>
          </cell>
          <cell r="BB198">
            <v>138722.92251300003</v>
          </cell>
          <cell r="BC198">
            <v>316448</v>
          </cell>
          <cell r="BD198">
            <v>103953</v>
          </cell>
          <cell r="BE198">
            <v>118319.3046</v>
          </cell>
          <cell r="BF198">
            <v>124353.5891346</v>
          </cell>
          <cell r="BG198">
            <v>349930</v>
          </cell>
          <cell r="BH198">
            <v>114952</v>
          </cell>
          <cell r="BI198">
            <v>130838.3664</v>
          </cell>
          <cell r="BJ198">
            <v>137511.12308640001</v>
          </cell>
          <cell r="BK198">
            <v>341444</v>
          </cell>
          <cell r="BL198">
            <v>112164</v>
          </cell>
          <cell r="BM198">
            <v>127665.06479999999</v>
          </cell>
          <cell r="BN198">
            <v>134175.98310479999</v>
          </cell>
          <cell r="BO198">
            <v>346558</v>
          </cell>
          <cell r="BP198">
            <v>113844</v>
          </cell>
          <cell r="BQ198">
            <v>129577.2408</v>
          </cell>
          <cell r="BR198">
            <v>136185.6800808</v>
          </cell>
          <cell r="BS198">
            <v>362088</v>
          </cell>
          <cell r="BT198">
            <v>118945</v>
          </cell>
          <cell r="BU198">
            <v>135383.19899999999</v>
          </cell>
          <cell r="BV198">
            <v>142287.742149</v>
          </cell>
          <cell r="BW198">
            <v>314080</v>
          </cell>
          <cell r="BX198">
            <v>103175</v>
          </cell>
          <cell r="BY198">
            <v>117433.785</v>
          </cell>
          <cell r="BZ198">
            <v>123422.908035</v>
          </cell>
          <cell r="CA198">
            <v>371839</v>
          </cell>
          <cell r="CB198">
            <v>122149</v>
          </cell>
          <cell r="CC198">
            <v>139029.99179999999</v>
          </cell>
          <cell r="CD198">
            <v>146120.52138179998</v>
          </cell>
          <cell r="CE198">
            <v>339779</v>
          </cell>
          <cell r="CF198">
            <v>111617</v>
          </cell>
          <cell r="CG198">
            <v>127042.4694</v>
          </cell>
          <cell r="CH198">
            <v>133521.6353394</v>
          </cell>
          <cell r="CI198">
            <v>326540</v>
          </cell>
          <cell r="CJ198">
            <v>107268</v>
          </cell>
          <cell r="CK198">
            <v>122092.4376</v>
          </cell>
          <cell r="CL198">
            <v>128319.1519176</v>
          </cell>
          <cell r="CM198">
            <v>385736</v>
          </cell>
          <cell r="CN198">
            <v>126714</v>
          </cell>
        </row>
        <row r="199">
          <cell r="B199" t="str">
            <v>RETEN CUBO / BOCIN RUEDA</v>
          </cell>
          <cell r="C199">
            <v>272717</v>
          </cell>
          <cell r="D199">
            <v>89587</v>
          </cell>
          <cell r="E199">
            <v>101967.9234</v>
          </cell>
          <cell r="F199">
            <v>107168.2874934</v>
          </cell>
          <cell r="G199">
            <v>280859</v>
          </cell>
          <cell r="H199">
            <v>92262</v>
          </cell>
          <cell r="I199">
            <v>105012.6084</v>
          </cell>
          <cell r="J199">
            <v>110368.25142839999</v>
          </cell>
          <cell r="K199">
            <v>277430</v>
          </cell>
          <cell r="L199">
            <v>91135</v>
          </cell>
          <cell r="M199">
            <v>103729.857</v>
          </cell>
          <cell r="N199">
            <v>109020.079707</v>
          </cell>
          <cell r="O199">
            <v>321950</v>
          </cell>
          <cell r="P199">
            <v>105760</v>
          </cell>
          <cell r="Q199">
            <v>120376.03200000001</v>
          </cell>
          <cell r="R199">
            <v>126515.20963200001</v>
          </cell>
          <cell r="S199">
            <v>294336</v>
          </cell>
          <cell r="T199">
            <v>96689</v>
          </cell>
          <cell r="U199">
            <v>110051.4198</v>
          </cell>
          <cell r="V199">
            <v>115664.0422098</v>
          </cell>
          <cell r="W199">
            <v>335251</v>
          </cell>
          <cell r="X199">
            <v>110129</v>
          </cell>
          <cell r="Y199">
            <v>125348.8278</v>
          </cell>
          <cell r="Z199">
            <v>131741.61801780001</v>
          </cell>
          <cell r="AA199">
            <v>329818</v>
          </cell>
          <cell r="AB199">
            <v>108345</v>
          </cell>
          <cell r="AC199">
            <v>123318.27899999999</v>
          </cell>
          <cell r="AD199">
            <v>129607.511229</v>
          </cell>
          <cell r="AE199">
            <v>319350</v>
          </cell>
          <cell r="AF199">
            <v>104906</v>
          </cell>
          <cell r="AG199">
            <v>119404.0092</v>
          </cell>
          <cell r="AH199">
            <v>125493.6136692</v>
          </cell>
          <cell r="AI199">
            <v>322127</v>
          </cell>
          <cell r="AJ199">
            <v>105818</v>
          </cell>
          <cell r="AK199">
            <v>120442.04759999999</v>
          </cell>
          <cell r="AL199">
            <v>126584.5920276</v>
          </cell>
          <cell r="AM199">
            <v>270918</v>
          </cell>
          <cell r="AN199">
            <v>88996</v>
          </cell>
          <cell r="AO199">
            <v>101295.2472</v>
          </cell>
          <cell r="AP199">
            <v>106461.30480719999</v>
          </cell>
          <cell r="AQ199">
            <v>304376</v>
          </cell>
          <cell r="AR199">
            <v>99987</v>
          </cell>
          <cell r="AS199">
            <v>113805.2034</v>
          </cell>
          <cell r="AT199">
            <v>119609.26877339999</v>
          </cell>
          <cell r="AU199">
            <v>320421</v>
          </cell>
          <cell r="AV199">
            <v>105258</v>
          </cell>
          <cell r="AW199">
            <v>119804.6556</v>
          </cell>
          <cell r="AX199">
            <v>125914.69303559999</v>
          </cell>
          <cell r="AY199">
            <v>340849</v>
          </cell>
          <cell r="AZ199">
            <v>111968</v>
          </cell>
          <cell r="BA199">
            <v>127441.9776</v>
          </cell>
          <cell r="BB199">
            <v>133941.5184576</v>
          </cell>
          <cell r="BC199">
            <v>305391</v>
          </cell>
          <cell r="BD199">
            <v>100320</v>
          </cell>
          <cell r="BE199">
            <v>114184.224</v>
          </cell>
          <cell r="BF199">
            <v>120007.619424</v>
          </cell>
          <cell r="BG199">
            <v>333284</v>
          </cell>
          <cell r="BH199">
            <v>109483</v>
          </cell>
          <cell r="BI199">
            <v>124613.5506</v>
          </cell>
          <cell r="BJ199">
            <v>130968.8416806</v>
          </cell>
          <cell r="BK199">
            <v>342290</v>
          </cell>
          <cell r="BL199">
            <v>112442</v>
          </cell>
          <cell r="BM199">
            <v>127981.4844</v>
          </cell>
          <cell r="BN199">
            <v>134508.54010439999</v>
          </cell>
          <cell r="BO199">
            <v>361445</v>
          </cell>
          <cell r="BP199">
            <v>118734</v>
          </cell>
          <cell r="BQ199">
            <v>135143.03880000001</v>
          </cell>
          <cell r="BR199">
            <v>142035.33377880001</v>
          </cell>
          <cell r="BS199">
            <v>404377</v>
          </cell>
          <cell r="BT199">
            <v>132837</v>
          </cell>
          <cell r="BU199">
            <v>151195.07339999999</v>
          </cell>
          <cell r="BV199">
            <v>158906.02214339998</v>
          </cell>
          <cell r="BW199">
            <v>308131</v>
          </cell>
          <cell r="BX199">
            <v>101221</v>
          </cell>
          <cell r="BY199">
            <v>115209.74219999999</v>
          </cell>
          <cell r="BZ199">
            <v>121085.43905219999</v>
          </cell>
          <cell r="CA199">
            <v>391997</v>
          </cell>
          <cell r="CB199">
            <v>128771</v>
          </cell>
          <cell r="CC199">
            <v>146567.15220000001</v>
          </cell>
          <cell r="CD199">
            <v>154042.07696220002</v>
          </cell>
          <cell r="CE199">
            <v>339452</v>
          </cell>
          <cell r="CF199">
            <v>111509</v>
          </cell>
          <cell r="CG199">
            <v>126919.5438</v>
          </cell>
          <cell r="CH199">
            <v>133392.44053379999</v>
          </cell>
          <cell r="CI199">
            <v>313429</v>
          </cell>
          <cell r="CJ199">
            <v>102961</v>
          </cell>
          <cell r="CK199">
            <v>117190.2102</v>
          </cell>
          <cell r="CL199">
            <v>123166.9109202</v>
          </cell>
          <cell r="CM199">
            <v>401731</v>
          </cell>
          <cell r="CN199">
            <v>131968</v>
          </cell>
        </row>
        <row r="200">
          <cell r="B200" t="str">
            <v>RETENEDOR CIGÜEÑAL DELANTERO</v>
          </cell>
          <cell r="C200">
            <v>285333</v>
          </cell>
          <cell r="D200">
            <v>93731</v>
          </cell>
          <cell r="E200">
            <v>106684.62419999999</v>
          </cell>
          <cell r="F200">
            <v>112125.54003419999</v>
          </cell>
          <cell r="G200">
            <v>285333</v>
          </cell>
          <cell r="H200">
            <v>93731</v>
          </cell>
          <cell r="I200">
            <v>106684.62419999999</v>
          </cell>
          <cell r="J200">
            <v>112125.54003419999</v>
          </cell>
          <cell r="K200">
            <v>274031</v>
          </cell>
          <cell r="L200">
            <v>90019</v>
          </cell>
          <cell r="M200">
            <v>102459.62579999999</v>
          </cell>
          <cell r="N200">
            <v>107685.0667158</v>
          </cell>
          <cell r="O200">
            <v>315608</v>
          </cell>
          <cell r="P200">
            <v>103677</v>
          </cell>
          <cell r="Q200">
            <v>118005.1614</v>
          </cell>
          <cell r="R200">
            <v>124023.42463139999</v>
          </cell>
          <cell r="S200">
            <v>296325</v>
          </cell>
          <cell r="T200">
            <v>97342</v>
          </cell>
          <cell r="U200">
            <v>110794.66439999999</v>
          </cell>
          <cell r="V200">
            <v>116445.19228439999</v>
          </cell>
          <cell r="W200">
            <v>334861</v>
          </cell>
          <cell r="X200">
            <v>110001</v>
          </cell>
          <cell r="Y200">
            <v>125203.1382</v>
          </cell>
          <cell r="Z200">
            <v>131588.49824819999</v>
          </cell>
          <cell r="AA200">
            <v>336458</v>
          </cell>
          <cell r="AB200">
            <v>110526</v>
          </cell>
          <cell r="AC200">
            <v>125800.69319999999</v>
          </cell>
          <cell r="AD200">
            <v>132216.52855319998</v>
          </cell>
          <cell r="AE200">
            <v>317114</v>
          </cell>
          <cell r="AF200">
            <v>104171</v>
          </cell>
          <cell r="AG200">
            <v>118567.4322</v>
          </cell>
          <cell r="AH200">
            <v>124614.3712422</v>
          </cell>
          <cell r="AI200">
            <v>310614</v>
          </cell>
          <cell r="AJ200">
            <v>102036</v>
          </cell>
          <cell r="AK200">
            <v>116137.37519999999</v>
          </cell>
          <cell r="AL200">
            <v>122060.3813352</v>
          </cell>
          <cell r="AM200">
            <v>296814</v>
          </cell>
          <cell r="AN200">
            <v>97503</v>
          </cell>
          <cell r="AO200">
            <v>110977.9146</v>
          </cell>
          <cell r="AP200">
            <v>116637.7882446</v>
          </cell>
          <cell r="AQ200">
            <v>295908</v>
          </cell>
          <cell r="AR200">
            <v>97205</v>
          </cell>
          <cell r="AS200">
            <v>110638.731</v>
          </cell>
          <cell r="AT200">
            <v>116281.306281</v>
          </cell>
          <cell r="AU200">
            <v>310614</v>
          </cell>
          <cell r="AV200">
            <v>102036</v>
          </cell>
          <cell r="AW200">
            <v>116137.37519999999</v>
          </cell>
          <cell r="AX200">
            <v>122060.3813352</v>
          </cell>
          <cell r="AY200">
            <v>325503</v>
          </cell>
          <cell r="AZ200">
            <v>106927</v>
          </cell>
          <cell r="BA200">
            <v>121704.31140000001</v>
          </cell>
          <cell r="BB200">
            <v>127911.2312814</v>
          </cell>
          <cell r="BC200">
            <v>329628</v>
          </cell>
          <cell r="BD200">
            <v>108282</v>
          </cell>
          <cell r="BE200">
            <v>123246.5724</v>
          </cell>
          <cell r="BF200">
            <v>129532.1475924</v>
          </cell>
          <cell r="BG200">
            <v>323242</v>
          </cell>
          <cell r="BH200">
            <v>106184</v>
          </cell>
          <cell r="BI200">
            <v>120858.62880000001</v>
          </cell>
          <cell r="BJ200">
            <v>127022.4188688</v>
          </cell>
          <cell r="BK200">
            <v>337007</v>
          </cell>
          <cell r="BL200">
            <v>110706</v>
          </cell>
          <cell r="BM200">
            <v>126005.5692</v>
          </cell>
          <cell r="BN200">
            <v>132431.8532292</v>
          </cell>
          <cell r="BO200">
            <v>352341</v>
          </cell>
          <cell r="BP200">
            <v>115744</v>
          </cell>
          <cell r="BQ200">
            <v>131739.82079999999</v>
          </cell>
          <cell r="BR200">
            <v>138458.55166079997</v>
          </cell>
          <cell r="BS200">
            <v>396412</v>
          </cell>
          <cell r="BT200">
            <v>130221</v>
          </cell>
          <cell r="BU200">
            <v>148217.5422</v>
          </cell>
          <cell r="BV200">
            <v>155776.6368522</v>
          </cell>
          <cell r="BW200">
            <v>303471</v>
          </cell>
          <cell r="BX200">
            <v>99690</v>
          </cell>
          <cell r="BY200">
            <v>113467.158</v>
          </cell>
          <cell r="BZ200">
            <v>119253.983058</v>
          </cell>
          <cell r="CA200">
            <v>393562</v>
          </cell>
          <cell r="CB200">
            <v>129285</v>
          </cell>
          <cell r="CC200">
            <v>147152.18700000001</v>
          </cell>
          <cell r="CD200">
            <v>154656.94853700002</v>
          </cell>
          <cell r="CE200">
            <v>335092</v>
          </cell>
          <cell r="CF200">
            <v>110077</v>
          </cell>
          <cell r="CG200">
            <v>125289.64139999999</v>
          </cell>
          <cell r="CH200">
            <v>131679.4131114</v>
          </cell>
          <cell r="CI200">
            <v>343137</v>
          </cell>
          <cell r="CJ200">
            <v>112720</v>
          </cell>
          <cell r="CK200">
            <v>128297.90399999999</v>
          </cell>
          <cell r="CL200">
            <v>134841.09710399999</v>
          </cell>
          <cell r="CM200">
            <v>403382</v>
          </cell>
          <cell r="CN200">
            <v>132510</v>
          </cell>
        </row>
        <row r="201">
          <cell r="B201" t="str">
            <v>RETENEDOR CIGÜEÑAL TRASERO</v>
          </cell>
          <cell r="C201">
            <v>274208</v>
          </cell>
          <cell r="D201">
            <v>90077</v>
          </cell>
          <cell r="E201">
            <v>102525.64139999999</v>
          </cell>
          <cell r="F201">
            <v>107754.4491114</v>
          </cell>
          <cell r="G201">
            <v>275203</v>
          </cell>
          <cell r="H201">
            <v>90404</v>
          </cell>
          <cell r="I201">
            <v>102897.8328</v>
          </cell>
          <cell r="J201">
            <v>108145.6222728</v>
          </cell>
          <cell r="K201">
            <v>303493</v>
          </cell>
          <cell r="L201">
            <v>99697</v>
          </cell>
          <cell r="M201">
            <v>113475.1254</v>
          </cell>
          <cell r="N201">
            <v>119262.3567954</v>
          </cell>
          <cell r="O201">
            <v>326400</v>
          </cell>
          <cell r="P201">
            <v>107222</v>
          </cell>
          <cell r="Q201">
            <v>122040.08040000001</v>
          </cell>
          <cell r="R201">
            <v>128264.12450040001</v>
          </cell>
          <cell r="S201">
            <v>281958</v>
          </cell>
          <cell r="T201">
            <v>92623</v>
          </cell>
          <cell r="U201">
            <v>105423.49859999999</v>
          </cell>
          <cell r="V201">
            <v>110800.09702859999</v>
          </cell>
          <cell r="W201">
            <v>309938</v>
          </cell>
          <cell r="X201">
            <v>101814</v>
          </cell>
          <cell r="Y201">
            <v>115884.6948</v>
          </cell>
          <cell r="Z201">
            <v>121794.8142348</v>
          </cell>
          <cell r="AA201">
            <v>313446</v>
          </cell>
          <cell r="AB201">
            <v>102967</v>
          </cell>
          <cell r="AC201">
            <v>117197.03939999999</v>
          </cell>
          <cell r="AD201">
            <v>123174.08840939999</v>
          </cell>
          <cell r="AE201">
            <v>348116</v>
          </cell>
          <cell r="AF201">
            <v>114356</v>
          </cell>
          <cell r="AG201">
            <v>130159.99919999999</v>
          </cell>
          <cell r="AH201">
            <v>136798.1591592</v>
          </cell>
          <cell r="AI201">
            <v>333847</v>
          </cell>
          <cell r="AJ201">
            <v>109668</v>
          </cell>
          <cell r="AK201">
            <v>124824.1176</v>
          </cell>
          <cell r="AL201">
            <v>131190.14759760001</v>
          </cell>
          <cell r="AM201">
            <v>284395</v>
          </cell>
          <cell r="AN201">
            <v>93423</v>
          </cell>
          <cell r="AO201">
            <v>106334.0586</v>
          </cell>
          <cell r="AP201">
            <v>111757.0955886</v>
          </cell>
          <cell r="AQ201">
            <v>292312</v>
          </cell>
          <cell r="AR201">
            <v>96024</v>
          </cell>
          <cell r="AS201">
            <v>109294.5168</v>
          </cell>
          <cell r="AT201">
            <v>114868.5371568</v>
          </cell>
          <cell r="AU201">
            <v>335597</v>
          </cell>
          <cell r="AV201">
            <v>110243</v>
          </cell>
          <cell r="AW201">
            <v>125478.58259999999</v>
          </cell>
          <cell r="AX201">
            <v>131877.99031259998</v>
          </cell>
          <cell r="AY201">
            <v>306892</v>
          </cell>
          <cell r="AZ201">
            <v>100814</v>
          </cell>
          <cell r="BA201">
            <v>114746.4948</v>
          </cell>
          <cell r="BB201">
            <v>120598.56603479999</v>
          </cell>
          <cell r="BC201">
            <v>325221</v>
          </cell>
          <cell r="BD201">
            <v>106835</v>
          </cell>
          <cell r="BE201">
            <v>121599.59699999999</v>
          </cell>
          <cell r="BF201">
            <v>127801.17644699999</v>
          </cell>
          <cell r="BG201">
            <v>316948</v>
          </cell>
          <cell r="BH201">
            <v>104117</v>
          </cell>
          <cell r="BI201">
            <v>118505.9694</v>
          </cell>
          <cell r="BJ201">
            <v>124549.7738394</v>
          </cell>
          <cell r="BK201">
            <v>328776</v>
          </cell>
          <cell r="BL201">
            <v>108002</v>
          </cell>
          <cell r="BM201">
            <v>122927.87639999999</v>
          </cell>
          <cell r="BN201">
            <v>129197.1980964</v>
          </cell>
          <cell r="BO201">
            <v>366284</v>
          </cell>
          <cell r="BP201">
            <v>120324</v>
          </cell>
          <cell r="BQ201">
            <v>136952.77679999999</v>
          </cell>
          <cell r="BR201">
            <v>143937.36841679999</v>
          </cell>
          <cell r="BS201">
            <v>369242</v>
          </cell>
          <cell r="BT201">
            <v>121295</v>
          </cell>
          <cell r="BU201">
            <v>138057.96899999998</v>
          </cell>
          <cell r="BV201">
            <v>145098.92541899998</v>
          </cell>
          <cell r="BW201">
            <v>288031</v>
          </cell>
          <cell r="BX201">
            <v>94618</v>
          </cell>
          <cell r="BY201">
            <v>107694.20759999999</v>
          </cell>
          <cell r="BZ201">
            <v>113186.6121876</v>
          </cell>
          <cell r="CA201">
            <v>388287</v>
          </cell>
          <cell r="CB201">
            <v>127552</v>
          </cell>
          <cell r="CC201">
            <v>145179.68640000001</v>
          </cell>
          <cell r="CD201">
            <v>152583.85040640002</v>
          </cell>
          <cell r="CE201">
            <v>328658</v>
          </cell>
          <cell r="CF201">
            <v>107964</v>
          </cell>
          <cell r="CG201">
            <v>122884.62480000001</v>
          </cell>
          <cell r="CH201">
            <v>129151.7406648</v>
          </cell>
          <cell r="CI201">
            <v>321890</v>
          </cell>
          <cell r="CJ201">
            <v>105740</v>
          </cell>
          <cell r="CK201">
            <v>120353.268</v>
          </cell>
          <cell r="CL201">
            <v>126491.28466799999</v>
          </cell>
          <cell r="CM201">
            <v>388287</v>
          </cell>
          <cell r="CN201">
            <v>127552</v>
          </cell>
        </row>
        <row r="202">
          <cell r="B202" t="str">
            <v>RETENEDOR EJE DE LEVAS</v>
          </cell>
          <cell r="C202">
            <v>236477</v>
          </cell>
          <cell r="D202">
            <v>77682</v>
          </cell>
          <cell r="E202">
            <v>88417.652399999992</v>
          </cell>
          <cell r="F202">
            <v>92926.952672399988</v>
          </cell>
          <cell r="G202">
            <v>205253</v>
          </cell>
          <cell r="H202">
            <v>67425</v>
          </cell>
          <cell r="I202">
            <v>76743.134999999995</v>
          </cell>
          <cell r="J202">
            <v>80657.034885000001</v>
          </cell>
          <cell r="K202">
            <v>222800</v>
          </cell>
          <cell r="L202">
            <v>73189</v>
          </cell>
          <cell r="M202">
            <v>83303.719799999992</v>
          </cell>
          <cell r="N202">
            <v>87552.209509799985</v>
          </cell>
          <cell r="O202">
            <v>243974</v>
          </cell>
          <cell r="P202">
            <v>80145</v>
          </cell>
          <cell r="Q202">
            <v>91221.039000000004</v>
          </cell>
          <cell r="R202">
            <v>95873.311989000009</v>
          </cell>
          <cell r="S202">
            <v>211634</v>
          </cell>
          <cell r="T202">
            <v>69521</v>
          </cell>
          <cell r="U202">
            <v>79128.802200000006</v>
          </cell>
          <cell r="V202">
            <v>83164.37111220001</v>
          </cell>
          <cell r="W202">
            <v>251126</v>
          </cell>
          <cell r="X202">
            <v>82494</v>
          </cell>
          <cell r="Y202">
            <v>93894.670799999993</v>
          </cell>
          <cell r="Z202">
            <v>98683.299010799994</v>
          </cell>
          <cell r="AA202">
            <v>246518</v>
          </cell>
          <cell r="AB202">
            <v>80981</v>
          </cell>
          <cell r="AC202">
            <v>92172.574200000003</v>
          </cell>
          <cell r="AD202">
            <v>96873.375484200005</v>
          </cell>
          <cell r="AE202">
            <v>240338</v>
          </cell>
          <cell r="AF202">
            <v>78951</v>
          </cell>
          <cell r="AG202">
            <v>89862.028200000001</v>
          </cell>
          <cell r="AH202">
            <v>94444.991638199994</v>
          </cell>
          <cell r="AI202">
            <v>244991</v>
          </cell>
          <cell r="AJ202">
            <v>80479</v>
          </cell>
          <cell r="AK202">
            <v>91601.197799999994</v>
          </cell>
          <cell r="AL202">
            <v>96272.858887799986</v>
          </cell>
          <cell r="AM202">
            <v>235776</v>
          </cell>
          <cell r="AN202">
            <v>77452</v>
          </cell>
          <cell r="AO202">
            <v>88155.866399999999</v>
          </cell>
          <cell r="AP202">
            <v>92651.8155864</v>
          </cell>
          <cell r="AQ202">
            <v>209050</v>
          </cell>
          <cell r="AR202">
            <v>68672</v>
          </cell>
          <cell r="AS202">
            <v>78162.470400000006</v>
          </cell>
          <cell r="AT202">
            <v>82148.756390400013</v>
          </cell>
          <cell r="AU202">
            <v>272692</v>
          </cell>
          <cell r="AV202">
            <v>89579</v>
          </cell>
          <cell r="AW202">
            <v>101958.8178</v>
          </cell>
          <cell r="AX202">
            <v>107158.7175078</v>
          </cell>
          <cell r="AY202">
            <v>216298</v>
          </cell>
          <cell r="AZ202">
            <v>71053</v>
          </cell>
          <cell r="BA202">
            <v>80872.524600000004</v>
          </cell>
          <cell r="BB202">
            <v>84997.023354600009</v>
          </cell>
          <cell r="BC202">
            <v>236572</v>
          </cell>
          <cell r="BD202">
            <v>77713</v>
          </cell>
          <cell r="BE202">
            <v>88452.936600000001</v>
          </cell>
          <cell r="BF202">
            <v>92964.036366600005</v>
          </cell>
          <cell r="BG202">
            <v>243513</v>
          </cell>
          <cell r="BH202">
            <v>79994</v>
          </cell>
          <cell r="BI202">
            <v>91049.170799999993</v>
          </cell>
          <cell r="BJ202">
            <v>95692.678510799989</v>
          </cell>
          <cell r="BK202">
            <v>253738</v>
          </cell>
          <cell r="BL202">
            <v>83352</v>
          </cell>
          <cell r="BM202">
            <v>94871.246400000004</v>
          </cell>
          <cell r="BN202">
            <v>99709.679966399999</v>
          </cell>
          <cell r="BO202">
            <v>282691</v>
          </cell>
          <cell r="BP202">
            <v>92863</v>
          </cell>
          <cell r="BQ202">
            <v>105696.6666</v>
          </cell>
          <cell r="BR202">
            <v>111087.1965966</v>
          </cell>
          <cell r="BS202">
            <v>288409</v>
          </cell>
          <cell r="BT202">
            <v>94742</v>
          </cell>
          <cell r="BU202">
            <v>107835.3444</v>
          </cell>
          <cell r="BV202">
            <v>113334.94696440001</v>
          </cell>
          <cell r="BW202">
            <v>214956</v>
          </cell>
          <cell r="BX202">
            <v>70613</v>
          </cell>
          <cell r="BY202">
            <v>80371.7166</v>
          </cell>
          <cell r="BZ202">
            <v>84470.674146599995</v>
          </cell>
          <cell r="CA202">
            <v>309851</v>
          </cell>
          <cell r="CB202">
            <v>101786</v>
          </cell>
          <cell r="CC202">
            <v>115852.82519999999</v>
          </cell>
          <cell r="CD202">
            <v>121761.31928519999</v>
          </cell>
          <cell r="CE202">
            <v>235249</v>
          </cell>
          <cell r="CF202">
            <v>77279</v>
          </cell>
          <cell r="CG202">
            <v>87958.957800000004</v>
          </cell>
          <cell r="CH202">
            <v>92444.864647800001</v>
          </cell>
          <cell r="CI202">
            <v>239444</v>
          </cell>
          <cell r="CJ202">
            <v>78657</v>
          </cell>
          <cell r="CK202">
            <v>89527.397400000002</v>
          </cell>
          <cell r="CL202">
            <v>94093.294667399998</v>
          </cell>
          <cell r="CM202">
            <v>313699</v>
          </cell>
          <cell r="CN202">
            <v>103050</v>
          </cell>
        </row>
        <row r="203">
          <cell r="B203" t="str">
            <v>RETENEDOR POLEA</v>
          </cell>
          <cell r="C203">
            <v>292730</v>
          </cell>
          <cell r="D203">
            <v>96161</v>
          </cell>
          <cell r="E203">
            <v>109450.45019999999</v>
          </cell>
          <cell r="F203">
            <v>115032.42316019999</v>
          </cell>
          <cell r="G203">
            <v>269205</v>
          </cell>
          <cell r="H203">
            <v>88433</v>
          </cell>
          <cell r="I203">
            <v>100654.4406</v>
          </cell>
          <cell r="J203">
            <v>105787.81707059999</v>
          </cell>
          <cell r="K203">
            <v>267336</v>
          </cell>
          <cell r="L203">
            <v>87819</v>
          </cell>
          <cell r="M203">
            <v>99955.585800000001</v>
          </cell>
          <cell r="N203">
            <v>105053.3206758</v>
          </cell>
          <cell r="O203">
            <v>296854</v>
          </cell>
          <cell r="P203">
            <v>97516</v>
          </cell>
          <cell r="Q203">
            <v>110992.71120000001</v>
          </cell>
          <cell r="R203">
            <v>116653.3394712</v>
          </cell>
          <cell r="S203">
            <v>304448</v>
          </cell>
          <cell r="T203">
            <v>100011</v>
          </cell>
          <cell r="U203">
            <v>113832.5202</v>
          </cell>
          <cell r="V203">
            <v>119637.9787302</v>
          </cell>
          <cell r="W203">
            <v>320150</v>
          </cell>
          <cell r="X203">
            <v>105169</v>
          </cell>
          <cell r="Y203">
            <v>119703.3558</v>
          </cell>
          <cell r="Z203">
            <v>125808.22694580001</v>
          </cell>
          <cell r="AA203">
            <v>337382</v>
          </cell>
          <cell r="AB203">
            <v>110829</v>
          </cell>
          <cell r="AC203">
            <v>126145.5678</v>
          </cell>
          <cell r="AD203">
            <v>132578.99175780002</v>
          </cell>
          <cell r="AE203">
            <v>288985</v>
          </cell>
          <cell r="AF203">
            <v>94931</v>
          </cell>
          <cell r="AG203">
            <v>108050.4642</v>
          </cell>
          <cell r="AH203">
            <v>113561.0378742</v>
          </cell>
          <cell r="AI203">
            <v>293942</v>
          </cell>
          <cell r="AJ203">
            <v>96559</v>
          </cell>
          <cell r="AK203">
            <v>109903.4538</v>
          </cell>
          <cell r="AL203">
            <v>115508.52994380001</v>
          </cell>
          <cell r="AM203">
            <v>314088</v>
          </cell>
          <cell r="AN203">
            <v>103177</v>
          </cell>
          <cell r="AO203">
            <v>117436.06140000001</v>
          </cell>
          <cell r="AP203">
            <v>123425.3005314</v>
          </cell>
          <cell r="AQ203">
            <v>292277</v>
          </cell>
          <cell r="AR203">
            <v>96012</v>
          </cell>
          <cell r="AS203">
            <v>109280.8584</v>
          </cell>
          <cell r="AT203">
            <v>114854.18217839999</v>
          </cell>
          <cell r="AU203">
            <v>325140</v>
          </cell>
          <cell r="AV203">
            <v>106808</v>
          </cell>
          <cell r="AW203">
            <v>121568.8656</v>
          </cell>
          <cell r="AX203">
            <v>127768.87774560001</v>
          </cell>
          <cell r="AY203">
            <v>303747</v>
          </cell>
          <cell r="AZ203">
            <v>99780</v>
          </cell>
          <cell r="BA203">
            <v>113569.59600000001</v>
          </cell>
          <cell r="BB203">
            <v>119361.64539600001</v>
          </cell>
          <cell r="BC203">
            <v>364299</v>
          </cell>
          <cell r="BD203">
            <v>119672</v>
          </cell>
          <cell r="BE203">
            <v>136210.6704</v>
          </cell>
          <cell r="BF203">
            <v>143157.4145904</v>
          </cell>
          <cell r="BG203">
            <v>310647</v>
          </cell>
          <cell r="BH203">
            <v>102047</v>
          </cell>
          <cell r="BI203">
            <v>116149.89539999999</v>
          </cell>
          <cell r="BJ203">
            <v>122073.5400654</v>
          </cell>
          <cell r="BK203">
            <v>331730</v>
          </cell>
          <cell r="BL203">
            <v>108973</v>
          </cell>
          <cell r="BM203">
            <v>124033.0686</v>
          </cell>
          <cell r="BN203">
            <v>130358.7550986</v>
          </cell>
          <cell r="BO203">
            <v>349067</v>
          </cell>
          <cell r="BP203">
            <v>114668</v>
          </cell>
          <cell r="BQ203">
            <v>130515.1176</v>
          </cell>
          <cell r="BR203">
            <v>137171.38859759999</v>
          </cell>
          <cell r="BS203">
            <v>395290</v>
          </cell>
          <cell r="BT203">
            <v>129852</v>
          </cell>
          <cell r="BU203">
            <v>147797.54639999999</v>
          </cell>
          <cell r="BV203">
            <v>155335.22126639998</v>
          </cell>
          <cell r="BW203">
            <v>288819</v>
          </cell>
          <cell r="BX203">
            <v>94877</v>
          </cell>
          <cell r="BY203">
            <v>107989.00139999999</v>
          </cell>
          <cell r="BZ203">
            <v>113496.4404714</v>
          </cell>
          <cell r="CA203">
            <v>395627</v>
          </cell>
          <cell r="CB203">
            <v>129963</v>
          </cell>
          <cell r="CC203">
            <v>147923.8866</v>
          </cell>
          <cell r="CD203">
            <v>155468.00481660001</v>
          </cell>
          <cell r="CE203">
            <v>343137</v>
          </cell>
          <cell r="CF203">
            <v>112720</v>
          </cell>
          <cell r="CG203">
            <v>128297.90399999999</v>
          </cell>
          <cell r="CH203">
            <v>134841.09710399999</v>
          </cell>
          <cell r="CI203">
            <v>328481</v>
          </cell>
          <cell r="CJ203">
            <v>107906</v>
          </cell>
          <cell r="CK203">
            <v>122818.60920000001</v>
          </cell>
          <cell r="CL203">
            <v>129082.35826920001</v>
          </cell>
          <cell r="CM203">
            <v>405195</v>
          </cell>
          <cell r="CN203">
            <v>133106</v>
          </cell>
        </row>
        <row r="204">
          <cell r="B204" t="str">
            <v>RETENEDOR TAPA REPARTICION</v>
          </cell>
          <cell r="C204">
            <v>282309</v>
          </cell>
          <cell r="D204">
            <v>92738</v>
          </cell>
          <cell r="E204">
            <v>105554.3916</v>
          </cell>
          <cell r="F204">
            <v>110937.6655716</v>
          </cell>
          <cell r="G204">
            <v>273748</v>
          </cell>
          <cell r="H204">
            <v>89926</v>
          </cell>
          <cell r="I204">
            <v>102353.7732</v>
          </cell>
          <cell r="J204">
            <v>107573.81563319999</v>
          </cell>
          <cell r="K204">
            <v>295849</v>
          </cell>
          <cell r="L204">
            <v>97186</v>
          </cell>
          <cell r="M204">
            <v>110617.10519999999</v>
          </cell>
          <cell r="N204">
            <v>116258.57756519999</v>
          </cell>
          <cell r="O204">
            <v>313908</v>
          </cell>
          <cell r="P204">
            <v>103118</v>
          </cell>
          <cell r="Q204">
            <v>117368.90760000001</v>
          </cell>
          <cell r="R204">
            <v>123354.72188760001</v>
          </cell>
          <cell r="S204">
            <v>288694</v>
          </cell>
          <cell r="T204">
            <v>94835</v>
          </cell>
          <cell r="U204">
            <v>107941.197</v>
          </cell>
          <cell r="V204">
            <v>113446.198047</v>
          </cell>
          <cell r="W204">
            <v>298816</v>
          </cell>
          <cell r="X204">
            <v>98161</v>
          </cell>
          <cell r="Y204">
            <v>111726.8502</v>
          </cell>
          <cell r="Z204">
            <v>117424.9195602</v>
          </cell>
          <cell r="AA204">
            <v>304862</v>
          </cell>
          <cell r="AB204">
            <v>100147</v>
          </cell>
          <cell r="AC204">
            <v>113987.31539999999</v>
          </cell>
          <cell r="AD204">
            <v>119800.66848539999</v>
          </cell>
          <cell r="AE204">
            <v>304440</v>
          </cell>
          <cell r="AF204">
            <v>100008</v>
          </cell>
          <cell r="AG204">
            <v>113829.1056</v>
          </cell>
          <cell r="AH204">
            <v>119634.38998559999</v>
          </cell>
          <cell r="AI204">
            <v>331365</v>
          </cell>
          <cell r="AJ204">
            <v>108853</v>
          </cell>
          <cell r="AK204">
            <v>123896.4846</v>
          </cell>
          <cell r="AL204">
            <v>130215.2053146</v>
          </cell>
          <cell r="AM204">
            <v>298163</v>
          </cell>
          <cell r="AN204">
            <v>97946</v>
          </cell>
          <cell r="AO204">
            <v>111482.1372</v>
          </cell>
          <cell r="AP204">
            <v>117167.7261972</v>
          </cell>
          <cell r="AQ204">
            <v>283785</v>
          </cell>
          <cell r="AR204">
            <v>93223</v>
          </cell>
          <cell r="AS204">
            <v>106106.4186</v>
          </cell>
          <cell r="AT204">
            <v>111517.84594860001</v>
          </cell>
          <cell r="AU204">
            <v>322600</v>
          </cell>
          <cell r="AV204">
            <v>105974</v>
          </cell>
          <cell r="AW204">
            <v>120619.60679999999</v>
          </cell>
          <cell r="AX204">
            <v>126771.20674679999</v>
          </cell>
          <cell r="AY204">
            <v>289972</v>
          </cell>
          <cell r="AZ204">
            <v>95255</v>
          </cell>
          <cell r="BA204">
            <v>108419.24099999999</v>
          </cell>
          <cell r="BB204">
            <v>113948.62229099999</v>
          </cell>
          <cell r="BC204">
            <v>353251</v>
          </cell>
          <cell r="BD204">
            <v>116042</v>
          </cell>
          <cell r="BE204">
            <v>132079.00440000001</v>
          </cell>
          <cell r="BF204">
            <v>138815.03362440001</v>
          </cell>
          <cell r="BG204">
            <v>305905</v>
          </cell>
          <cell r="BH204">
            <v>100489</v>
          </cell>
          <cell r="BI204">
            <v>114376.57980000001</v>
          </cell>
          <cell r="BJ204">
            <v>120209.78536980001</v>
          </cell>
          <cell r="BK204">
            <v>323990</v>
          </cell>
          <cell r="BL204">
            <v>106430</v>
          </cell>
          <cell r="BM204">
            <v>121138.626</v>
          </cell>
          <cell r="BN204">
            <v>127316.695926</v>
          </cell>
          <cell r="BO204">
            <v>335137</v>
          </cell>
          <cell r="BP204">
            <v>110092</v>
          </cell>
          <cell r="BQ204">
            <v>125306.7144</v>
          </cell>
          <cell r="BR204">
            <v>131697.35683440001</v>
          </cell>
          <cell r="BS204">
            <v>373420</v>
          </cell>
          <cell r="BT204">
            <v>122668</v>
          </cell>
          <cell r="BU204">
            <v>139620.7176</v>
          </cell>
          <cell r="BV204">
            <v>146741.3741976</v>
          </cell>
          <cell r="BW204">
            <v>288320</v>
          </cell>
          <cell r="BX204">
            <v>94713</v>
          </cell>
          <cell r="BY204">
            <v>107802.3366</v>
          </cell>
          <cell r="BZ204">
            <v>113300.25576659999</v>
          </cell>
          <cell r="CA204">
            <v>424465</v>
          </cell>
          <cell r="CB204">
            <v>139436</v>
          </cell>
          <cell r="CC204">
            <v>158706.0552</v>
          </cell>
          <cell r="CD204">
            <v>166800.06401520001</v>
          </cell>
          <cell r="CE204">
            <v>332915</v>
          </cell>
          <cell r="CF204">
            <v>109362</v>
          </cell>
          <cell r="CG204">
            <v>124475.8284</v>
          </cell>
          <cell r="CH204">
            <v>130824.09564839999</v>
          </cell>
          <cell r="CI204">
            <v>316311</v>
          </cell>
          <cell r="CJ204">
            <v>103908</v>
          </cell>
          <cell r="CK204">
            <v>118268.08559999999</v>
          </cell>
          <cell r="CL204">
            <v>124299.75796559999</v>
          </cell>
          <cell r="CM204">
            <v>371139</v>
          </cell>
          <cell r="CN204">
            <v>121919</v>
          </cell>
        </row>
        <row r="205">
          <cell r="B205" t="str">
            <v>RETENEDORES CAJA CAMBIOS</v>
          </cell>
          <cell r="C205">
            <v>247411</v>
          </cell>
          <cell r="D205">
            <v>81274</v>
          </cell>
          <cell r="E205">
            <v>92506.066800000001</v>
          </cell>
          <cell r="F205">
            <v>97223.876206800007</v>
          </cell>
          <cell r="G205">
            <v>268965</v>
          </cell>
          <cell r="H205">
            <v>88355</v>
          </cell>
          <cell r="I205">
            <v>100565.66099999999</v>
          </cell>
          <cell r="J205">
            <v>105694.50971099999</v>
          </cell>
          <cell r="K205">
            <v>312492</v>
          </cell>
          <cell r="L205">
            <v>102653</v>
          </cell>
          <cell r="M205">
            <v>116839.6446</v>
          </cell>
          <cell r="N205">
            <v>122798.46647460001</v>
          </cell>
          <cell r="O205">
            <v>327774</v>
          </cell>
          <cell r="P205">
            <v>107673</v>
          </cell>
          <cell r="Q205">
            <v>122553.4086</v>
          </cell>
          <cell r="R205">
            <v>128803.63243859999</v>
          </cell>
          <cell r="S205">
            <v>265926</v>
          </cell>
          <cell r="T205">
            <v>87356</v>
          </cell>
          <cell r="U205">
            <v>99428.599199999997</v>
          </cell>
          <cell r="V205">
            <v>104499.4577592</v>
          </cell>
          <cell r="W205">
            <v>302278</v>
          </cell>
          <cell r="X205">
            <v>99298</v>
          </cell>
          <cell r="Y205">
            <v>113020.98360000001</v>
          </cell>
          <cell r="Z205">
            <v>118785.05376360001</v>
          </cell>
          <cell r="AA205">
            <v>308484</v>
          </cell>
          <cell r="AB205">
            <v>101336</v>
          </cell>
          <cell r="AC205">
            <v>115340.6352</v>
          </cell>
          <cell r="AD205">
            <v>121223.0075952</v>
          </cell>
          <cell r="AE205">
            <v>328006</v>
          </cell>
          <cell r="AF205">
            <v>107749</v>
          </cell>
          <cell r="AG205">
            <v>122639.9118</v>
          </cell>
          <cell r="AH205">
            <v>128894.5473018</v>
          </cell>
          <cell r="AI205">
            <v>350015</v>
          </cell>
          <cell r="AJ205">
            <v>114979</v>
          </cell>
          <cell r="AK205">
            <v>130869.0978</v>
          </cell>
          <cell r="AL205">
            <v>137543.42178780001</v>
          </cell>
          <cell r="AM205">
            <v>285328</v>
          </cell>
          <cell r="AN205">
            <v>93730</v>
          </cell>
          <cell r="AO205">
            <v>106683.486</v>
          </cell>
          <cell r="AP205">
            <v>112124.343786</v>
          </cell>
          <cell r="AQ205">
            <v>289412</v>
          </cell>
          <cell r="AR205">
            <v>95071</v>
          </cell>
          <cell r="AS205">
            <v>108209.8122</v>
          </cell>
          <cell r="AT205">
            <v>113728.5126222</v>
          </cell>
          <cell r="AU205">
            <v>338605</v>
          </cell>
          <cell r="AV205">
            <v>111231</v>
          </cell>
          <cell r="AW205">
            <v>126603.12419999999</v>
          </cell>
          <cell r="AX205">
            <v>133059.88353419999</v>
          </cell>
          <cell r="AY205">
            <v>302985</v>
          </cell>
          <cell r="AZ205">
            <v>99530</v>
          </cell>
          <cell r="BA205">
            <v>113285.046</v>
          </cell>
          <cell r="BB205">
            <v>119062.583346</v>
          </cell>
          <cell r="BC205">
            <v>326723</v>
          </cell>
          <cell r="BD205">
            <v>107328</v>
          </cell>
          <cell r="BE205">
            <v>122160.72959999999</v>
          </cell>
          <cell r="BF205">
            <v>128390.92680959999</v>
          </cell>
          <cell r="BG205">
            <v>326970</v>
          </cell>
          <cell r="BH205">
            <v>107409</v>
          </cell>
          <cell r="BI205">
            <v>122252.9238</v>
          </cell>
          <cell r="BJ205">
            <v>128487.8229138</v>
          </cell>
          <cell r="BK205">
            <v>340557</v>
          </cell>
          <cell r="BL205">
            <v>111872</v>
          </cell>
          <cell r="BM205">
            <v>127332.7104</v>
          </cell>
          <cell r="BN205">
            <v>133826.67863039998</v>
          </cell>
          <cell r="BO205">
            <v>347165</v>
          </cell>
          <cell r="BP205">
            <v>114043</v>
          </cell>
          <cell r="BQ205">
            <v>129803.7426</v>
          </cell>
          <cell r="BR205">
            <v>136423.7334726</v>
          </cell>
          <cell r="BS205">
            <v>372702</v>
          </cell>
          <cell r="BT205">
            <v>122432</v>
          </cell>
          <cell r="BU205">
            <v>139352.1024</v>
          </cell>
          <cell r="BV205">
            <v>146459.0596224</v>
          </cell>
          <cell r="BW205">
            <v>306390</v>
          </cell>
          <cell r="BX205">
            <v>100649</v>
          </cell>
          <cell r="BY205">
            <v>114558.6918</v>
          </cell>
          <cell r="BZ205">
            <v>120401.18508179999</v>
          </cell>
          <cell r="CA205">
            <v>419025</v>
          </cell>
          <cell r="CB205">
            <v>137649</v>
          </cell>
          <cell r="CC205">
            <v>156672.09179999999</v>
          </cell>
          <cell r="CD205">
            <v>164662.36848179999</v>
          </cell>
          <cell r="CE205">
            <v>321239</v>
          </cell>
          <cell r="CF205">
            <v>105527</v>
          </cell>
          <cell r="CG205">
            <v>120110.8314</v>
          </cell>
          <cell r="CH205">
            <v>126236.4838014</v>
          </cell>
          <cell r="CI205">
            <v>317360</v>
          </cell>
          <cell r="CJ205">
            <v>104252</v>
          </cell>
          <cell r="CK205">
            <v>118659.62639999999</v>
          </cell>
          <cell r="CL205">
            <v>124711.2673464</v>
          </cell>
          <cell r="CM205">
            <v>374985</v>
          </cell>
          <cell r="CN205">
            <v>123182</v>
          </cell>
        </row>
        <row r="206">
          <cell r="B206" t="str">
            <v>RETENEDORES RUEDA DELANTERA (JUEGO)</v>
          </cell>
          <cell r="C206">
            <v>274480</v>
          </cell>
          <cell r="D206">
            <v>90166</v>
          </cell>
          <cell r="E206">
            <v>102626.9412</v>
          </cell>
          <cell r="F206">
            <v>107860.9152012</v>
          </cell>
          <cell r="G206">
            <v>274703</v>
          </cell>
          <cell r="H206">
            <v>90239</v>
          </cell>
          <cell r="I206">
            <v>102710.0298</v>
          </cell>
          <cell r="J206">
            <v>107948.2413198</v>
          </cell>
          <cell r="K206">
            <v>278689</v>
          </cell>
          <cell r="L206">
            <v>91549</v>
          </cell>
          <cell r="M206">
            <v>104201.07180000001</v>
          </cell>
          <cell r="N206">
            <v>109515.32646180001</v>
          </cell>
          <cell r="O206">
            <v>307963</v>
          </cell>
          <cell r="P206">
            <v>101165</v>
          </cell>
          <cell r="Q206">
            <v>115146.003</v>
          </cell>
          <cell r="R206">
            <v>121018.44915299999</v>
          </cell>
          <cell r="S206">
            <v>299390</v>
          </cell>
          <cell r="T206">
            <v>98349</v>
          </cell>
          <cell r="U206">
            <v>111940.8318</v>
          </cell>
          <cell r="V206">
            <v>117649.8142218</v>
          </cell>
          <cell r="W206">
            <v>323371</v>
          </cell>
          <cell r="X206">
            <v>106227</v>
          </cell>
          <cell r="Y206">
            <v>120907.5714</v>
          </cell>
          <cell r="Z206">
            <v>127073.85754140001</v>
          </cell>
          <cell r="AA206">
            <v>318718</v>
          </cell>
          <cell r="AB206">
            <v>104698</v>
          </cell>
          <cell r="AC206">
            <v>119167.26360000001</v>
          </cell>
          <cell r="AD206">
            <v>125244.79404360001</v>
          </cell>
          <cell r="AE206">
            <v>309849</v>
          </cell>
          <cell r="AF206">
            <v>101785</v>
          </cell>
          <cell r="AG206">
            <v>115851.68700000001</v>
          </cell>
          <cell r="AH206">
            <v>121760.12303700001</v>
          </cell>
          <cell r="AI206">
            <v>315998</v>
          </cell>
          <cell r="AJ206">
            <v>103805</v>
          </cell>
          <cell r="AK206">
            <v>118150.851</v>
          </cell>
          <cell r="AL206">
            <v>124176.54440099999</v>
          </cell>
          <cell r="AM206">
            <v>285539</v>
          </cell>
          <cell r="AN206">
            <v>93799</v>
          </cell>
          <cell r="AO206">
            <v>106762.0218</v>
          </cell>
          <cell r="AP206">
            <v>112206.88491180001</v>
          </cell>
          <cell r="AQ206">
            <v>287402</v>
          </cell>
          <cell r="AR206">
            <v>94411</v>
          </cell>
          <cell r="AS206">
            <v>107458.6002</v>
          </cell>
          <cell r="AT206">
            <v>112938.9888102</v>
          </cell>
          <cell r="AU206">
            <v>302725</v>
          </cell>
          <cell r="AV206">
            <v>99445</v>
          </cell>
          <cell r="AW206">
            <v>113188.299</v>
          </cell>
          <cell r="AX206">
            <v>118960.90224900001</v>
          </cell>
          <cell r="AY206">
            <v>311011</v>
          </cell>
          <cell r="AZ206">
            <v>102167</v>
          </cell>
          <cell r="BA206">
            <v>116286.4794</v>
          </cell>
          <cell r="BB206">
            <v>122217.0898494</v>
          </cell>
          <cell r="BC206">
            <v>330146</v>
          </cell>
          <cell r="BD206">
            <v>108452</v>
          </cell>
          <cell r="BE206">
            <v>123440.0664</v>
          </cell>
          <cell r="BF206">
            <v>129735.5097864</v>
          </cell>
          <cell r="BG206">
            <v>322415</v>
          </cell>
          <cell r="BH206">
            <v>105913</v>
          </cell>
          <cell r="BI206">
            <v>120550.17660000001</v>
          </cell>
          <cell r="BJ206">
            <v>126698.23560660001</v>
          </cell>
          <cell r="BK206">
            <v>339440</v>
          </cell>
          <cell r="BL206">
            <v>111506</v>
          </cell>
          <cell r="BM206">
            <v>126916.1292</v>
          </cell>
          <cell r="BN206">
            <v>133388.85178920001</v>
          </cell>
          <cell r="BO206">
            <v>346058</v>
          </cell>
          <cell r="BP206">
            <v>113680</v>
          </cell>
          <cell r="BQ206">
            <v>129390.576</v>
          </cell>
          <cell r="BR206">
            <v>135989.49537600001</v>
          </cell>
          <cell r="BS206">
            <v>388045</v>
          </cell>
          <cell r="BT206">
            <v>127472</v>
          </cell>
          <cell r="BU206">
            <v>145088.63039999999</v>
          </cell>
          <cell r="BV206">
            <v>152488.15055039999</v>
          </cell>
          <cell r="BW206">
            <v>303366</v>
          </cell>
          <cell r="BX206">
            <v>99655</v>
          </cell>
          <cell r="BY206">
            <v>113427.321</v>
          </cell>
          <cell r="BZ206">
            <v>119212.114371</v>
          </cell>
          <cell r="CA206">
            <v>405803</v>
          </cell>
          <cell r="CB206">
            <v>133306</v>
          </cell>
          <cell r="CC206">
            <v>151728.88920000001</v>
          </cell>
          <cell r="CD206">
            <v>159467.0625492</v>
          </cell>
          <cell r="CE206">
            <v>322474</v>
          </cell>
          <cell r="CF206">
            <v>105932</v>
          </cell>
          <cell r="CG206">
            <v>120571.8024</v>
          </cell>
          <cell r="CH206">
            <v>126720.9643224</v>
          </cell>
          <cell r="CI206">
            <v>332441</v>
          </cell>
          <cell r="CJ206">
            <v>109206</v>
          </cell>
          <cell r="CK206">
            <v>124298.2692</v>
          </cell>
          <cell r="CL206">
            <v>130637.4809292</v>
          </cell>
          <cell r="CM206">
            <v>384321</v>
          </cell>
          <cell r="CN206">
            <v>126249</v>
          </cell>
        </row>
        <row r="207">
          <cell r="B207" t="str">
            <v>RETENEDORES RUEDA TRASERA (JUEGO)</v>
          </cell>
          <cell r="C207">
            <v>275279</v>
          </cell>
          <cell r="D207">
            <v>90429</v>
          </cell>
          <cell r="E207">
            <v>102926.28779999999</v>
          </cell>
          <cell r="F207">
            <v>108175.52847779999</v>
          </cell>
          <cell r="G207">
            <v>267948</v>
          </cell>
          <cell r="H207">
            <v>88020</v>
          </cell>
          <cell r="I207">
            <v>100184.364</v>
          </cell>
          <cell r="J207">
            <v>105293.76656400001</v>
          </cell>
          <cell r="K207">
            <v>291666</v>
          </cell>
          <cell r="L207">
            <v>95812</v>
          </cell>
          <cell r="M207">
            <v>109053.2184</v>
          </cell>
          <cell r="N207">
            <v>114614.9325384</v>
          </cell>
          <cell r="O207">
            <v>324439</v>
          </cell>
          <cell r="P207">
            <v>106578</v>
          </cell>
          <cell r="Q207">
            <v>121307.0796</v>
          </cell>
          <cell r="R207">
            <v>127493.74065959999</v>
          </cell>
          <cell r="S207">
            <v>296434</v>
          </cell>
          <cell r="T207">
            <v>97378</v>
          </cell>
          <cell r="U207">
            <v>110835.63959999999</v>
          </cell>
          <cell r="V207">
            <v>116488.2572196</v>
          </cell>
          <cell r="W207">
            <v>342348</v>
          </cell>
          <cell r="X207">
            <v>112461</v>
          </cell>
          <cell r="Y207">
            <v>128003.1102</v>
          </cell>
          <cell r="Z207">
            <v>134531.2688202</v>
          </cell>
          <cell r="AA207">
            <v>320584</v>
          </cell>
          <cell r="AB207">
            <v>105311</v>
          </cell>
          <cell r="AC207">
            <v>119864.98019999999</v>
          </cell>
          <cell r="AD207">
            <v>125978.09419019999</v>
          </cell>
          <cell r="AE207">
            <v>322491</v>
          </cell>
          <cell r="AF207">
            <v>105938</v>
          </cell>
          <cell r="AG207">
            <v>120578.63159999999</v>
          </cell>
          <cell r="AH207">
            <v>126728.1418116</v>
          </cell>
          <cell r="AI207">
            <v>320770</v>
          </cell>
          <cell r="AJ207">
            <v>105372</v>
          </cell>
          <cell r="AK207">
            <v>119934.41039999999</v>
          </cell>
          <cell r="AL207">
            <v>126051.06533039999</v>
          </cell>
          <cell r="AM207">
            <v>286958</v>
          </cell>
          <cell r="AN207">
            <v>94265</v>
          </cell>
          <cell r="AO207">
            <v>107292.423</v>
          </cell>
          <cell r="AP207">
            <v>112764.33657299999</v>
          </cell>
          <cell r="AQ207">
            <v>289479</v>
          </cell>
          <cell r="AR207">
            <v>95093</v>
          </cell>
          <cell r="AS207">
            <v>108234.8526</v>
          </cell>
          <cell r="AT207">
            <v>113754.8300826</v>
          </cell>
          <cell r="AU207">
            <v>313413</v>
          </cell>
          <cell r="AV207">
            <v>102956</v>
          </cell>
          <cell r="AW207">
            <v>117184.5192</v>
          </cell>
          <cell r="AX207">
            <v>123160.9296792</v>
          </cell>
          <cell r="AY207">
            <v>315664</v>
          </cell>
          <cell r="AZ207">
            <v>103695</v>
          </cell>
          <cell r="BA207">
            <v>118025.649</v>
          </cell>
          <cell r="BB207">
            <v>124044.95709900001</v>
          </cell>
          <cell r="BC207">
            <v>305756</v>
          </cell>
          <cell r="BD207">
            <v>100440</v>
          </cell>
          <cell r="BE207">
            <v>114320.808</v>
          </cell>
          <cell r="BF207">
            <v>120151.16920800001</v>
          </cell>
          <cell r="BG207">
            <v>328443</v>
          </cell>
          <cell r="BH207">
            <v>107893</v>
          </cell>
          <cell r="BI207">
            <v>122803.8126</v>
          </cell>
          <cell r="BJ207">
            <v>129066.8070426</v>
          </cell>
          <cell r="BK207">
            <v>342043</v>
          </cell>
          <cell r="BL207">
            <v>112361</v>
          </cell>
          <cell r="BM207">
            <v>127889.2902</v>
          </cell>
          <cell r="BN207">
            <v>134411.6440002</v>
          </cell>
          <cell r="BO207">
            <v>359133</v>
          </cell>
          <cell r="BP207">
            <v>117975</v>
          </cell>
          <cell r="BQ207">
            <v>134279.14499999999</v>
          </cell>
          <cell r="BR207">
            <v>141127.38139499997</v>
          </cell>
          <cell r="BS207">
            <v>391768</v>
          </cell>
          <cell r="BT207">
            <v>128695</v>
          </cell>
          <cell r="BU207">
            <v>146480.649</v>
          </cell>
          <cell r="BV207">
            <v>153951.16209900001</v>
          </cell>
          <cell r="BW207">
            <v>276401</v>
          </cell>
          <cell r="BX207">
            <v>90797</v>
          </cell>
          <cell r="BY207">
            <v>103345.14539999999</v>
          </cell>
          <cell r="BZ207">
            <v>108615.7478154</v>
          </cell>
          <cell r="CA207">
            <v>389339</v>
          </cell>
          <cell r="CB207">
            <v>127897</v>
          </cell>
          <cell r="CC207">
            <v>145572.36540000001</v>
          </cell>
          <cell r="CD207">
            <v>152996.55603540002</v>
          </cell>
          <cell r="CE207">
            <v>312538</v>
          </cell>
          <cell r="CF207">
            <v>102668</v>
          </cell>
          <cell r="CG207">
            <v>116856.7176</v>
          </cell>
          <cell r="CH207">
            <v>122816.41019760001</v>
          </cell>
          <cell r="CI207">
            <v>312686</v>
          </cell>
          <cell r="CJ207">
            <v>102717</v>
          </cell>
          <cell r="CK207">
            <v>116912.48939999999</v>
          </cell>
          <cell r="CL207">
            <v>122875.02635939998</v>
          </cell>
          <cell r="CM207">
            <v>382356</v>
          </cell>
          <cell r="CN207">
            <v>125603</v>
          </cell>
        </row>
        <row r="208">
          <cell r="B208" t="str">
            <v xml:space="preserve">RETENEDORES Y EMPAQUES CAJA DIRECCIÓN </v>
          </cell>
          <cell r="C208">
            <v>401111</v>
          </cell>
          <cell r="D208">
            <v>131764</v>
          </cell>
          <cell r="E208">
            <v>149973.78479999999</v>
          </cell>
          <cell r="F208">
            <v>157622.44782479998</v>
          </cell>
          <cell r="G208">
            <v>422703</v>
          </cell>
          <cell r="H208">
            <v>138857</v>
          </cell>
          <cell r="I208">
            <v>158047.0374</v>
          </cell>
          <cell r="J208">
            <v>166107.4363074</v>
          </cell>
          <cell r="K208">
            <v>512041</v>
          </cell>
          <cell r="L208">
            <v>168205</v>
          </cell>
          <cell r="M208">
            <v>191450.93099999998</v>
          </cell>
          <cell r="N208">
            <v>201214.92848099998</v>
          </cell>
          <cell r="O208">
            <v>631906</v>
          </cell>
          <cell r="P208">
            <v>207581</v>
          </cell>
          <cell r="Q208">
            <v>236268.6942</v>
          </cell>
          <cell r="R208">
            <v>248318.3976042</v>
          </cell>
          <cell r="S208">
            <v>521186</v>
          </cell>
          <cell r="T208">
            <v>171209</v>
          </cell>
          <cell r="U208">
            <v>194870.08379999999</v>
          </cell>
          <cell r="V208">
            <v>204808.45807379999</v>
          </cell>
          <cell r="W208">
            <v>1005353</v>
          </cell>
          <cell r="X208">
            <v>330258</v>
          </cell>
          <cell r="Y208">
            <v>375899.6556</v>
          </cell>
          <cell r="Z208">
            <v>395070.53803559998</v>
          </cell>
          <cell r="AA208">
            <v>958794</v>
          </cell>
          <cell r="AB208">
            <v>314963</v>
          </cell>
          <cell r="AC208">
            <v>358490.88659999997</v>
          </cell>
          <cell r="AD208">
            <v>376773.92181659996</v>
          </cell>
          <cell r="AE208">
            <v>575853</v>
          </cell>
          <cell r="AF208">
            <v>189167</v>
          </cell>
          <cell r="AG208">
            <v>215309.87940000001</v>
          </cell>
          <cell r="AH208">
            <v>226290.6832494</v>
          </cell>
          <cell r="AI208">
            <v>576899</v>
          </cell>
          <cell r="AJ208">
            <v>189511</v>
          </cell>
          <cell r="AK208">
            <v>215701.42019999999</v>
          </cell>
          <cell r="AL208">
            <v>226702.19263020001</v>
          </cell>
          <cell r="AM208">
            <v>426989</v>
          </cell>
          <cell r="AN208">
            <v>140265</v>
          </cell>
          <cell r="AO208">
            <v>159649.62299999999</v>
          </cell>
          <cell r="AP208">
            <v>167791.753773</v>
          </cell>
          <cell r="AQ208">
            <v>532385</v>
          </cell>
          <cell r="AR208">
            <v>174888</v>
          </cell>
          <cell r="AS208">
            <v>199057.52160000001</v>
          </cell>
          <cell r="AT208">
            <v>209209.45520160001</v>
          </cell>
          <cell r="AU208">
            <v>553884</v>
          </cell>
          <cell r="AV208">
            <v>181950</v>
          </cell>
          <cell r="AW208">
            <v>207095.49</v>
          </cell>
          <cell r="AX208">
            <v>217657.35999</v>
          </cell>
          <cell r="AY208">
            <v>617748</v>
          </cell>
          <cell r="AZ208">
            <v>202930</v>
          </cell>
          <cell r="BA208">
            <v>230974.92600000001</v>
          </cell>
          <cell r="BB208">
            <v>242754.647226</v>
          </cell>
          <cell r="BC208">
            <v>644236</v>
          </cell>
          <cell r="BD208">
            <v>211631</v>
          </cell>
          <cell r="BE208">
            <v>240878.40419999999</v>
          </cell>
          <cell r="BF208">
            <v>253163.20281419999</v>
          </cell>
          <cell r="BG208">
            <v>856389</v>
          </cell>
          <cell r="BH208">
            <v>281323</v>
          </cell>
          <cell r="BI208">
            <v>320201.83860000002</v>
          </cell>
          <cell r="BJ208">
            <v>336532.1323686</v>
          </cell>
          <cell r="BK208">
            <v>891594</v>
          </cell>
          <cell r="BL208">
            <v>292888</v>
          </cell>
          <cell r="BM208">
            <v>333365.12160000001</v>
          </cell>
          <cell r="BN208">
            <v>350366.74280160002</v>
          </cell>
          <cell r="BO208">
            <v>902225</v>
          </cell>
          <cell r="BP208">
            <v>296380</v>
          </cell>
          <cell r="BQ208">
            <v>337339.71600000001</v>
          </cell>
          <cell r="BR208">
            <v>354544.041516</v>
          </cell>
          <cell r="BS208">
            <v>953037</v>
          </cell>
          <cell r="BT208">
            <v>313072</v>
          </cell>
          <cell r="BU208">
            <v>356338.55040000001</v>
          </cell>
          <cell r="BV208">
            <v>374511.81647040002</v>
          </cell>
          <cell r="BW208">
            <v>558042</v>
          </cell>
          <cell r="BX208">
            <v>183316</v>
          </cell>
          <cell r="BY208">
            <v>208650.27119999999</v>
          </cell>
          <cell r="BZ208">
            <v>219291.4350312</v>
          </cell>
          <cell r="CA208">
            <v>917381</v>
          </cell>
          <cell r="CB208">
            <v>301359</v>
          </cell>
          <cell r="CC208">
            <v>343006.8138</v>
          </cell>
          <cell r="CD208">
            <v>360500.16130380001</v>
          </cell>
          <cell r="CE208">
            <v>645542</v>
          </cell>
          <cell r="CF208">
            <v>212060</v>
          </cell>
          <cell r="CG208">
            <v>241366.69200000001</v>
          </cell>
          <cell r="CH208">
            <v>253676.39329200002</v>
          </cell>
          <cell r="CI208">
            <v>661053</v>
          </cell>
          <cell r="CJ208">
            <v>217155</v>
          </cell>
          <cell r="CK208">
            <v>247165.821</v>
          </cell>
          <cell r="CL208">
            <v>259771.277871</v>
          </cell>
          <cell r="CM208">
            <v>922982</v>
          </cell>
          <cell r="CN208">
            <v>303199</v>
          </cell>
        </row>
        <row r="209">
          <cell r="B209" t="str">
            <v>RIN</v>
          </cell>
          <cell r="C209">
            <v>1062537</v>
          </cell>
          <cell r="D209">
            <v>349043</v>
          </cell>
          <cell r="E209">
            <v>397280.7426</v>
          </cell>
          <cell r="F209">
            <v>417542.06047259999</v>
          </cell>
          <cell r="G209">
            <v>1187816</v>
          </cell>
          <cell r="H209">
            <v>390197</v>
          </cell>
          <cell r="I209">
            <v>444122.2254</v>
          </cell>
          <cell r="J209">
            <v>466772.45889539999</v>
          </cell>
          <cell r="K209">
            <v>1057162</v>
          </cell>
          <cell r="L209">
            <v>347277</v>
          </cell>
          <cell r="M209">
            <v>395270.6814</v>
          </cell>
          <cell r="N209">
            <v>415429.48615140002</v>
          </cell>
          <cell r="O209">
            <v>1226283</v>
          </cell>
          <cell r="P209">
            <v>402833</v>
          </cell>
          <cell r="Q209">
            <v>458504.52059999999</v>
          </cell>
          <cell r="R209">
            <v>481888.25115059997</v>
          </cell>
          <cell r="S209">
            <v>1051619</v>
          </cell>
          <cell r="T209">
            <v>345456</v>
          </cell>
          <cell r="U209">
            <v>393198.01919999998</v>
          </cell>
          <cell r="V209">
            <v>413251.11817919998</v>
          </cell>
          <cell r="W209">
            <v>1305721</v>
          </cell>
          <cell r="X209">
            <v>428929</v>
          </cell>
          <cell r="Y209">
            <v>488206.9878</v>
          </cell>
          <cell r="Z209">
            <v>513105.54417780001</v>
          </cell>
          <cell r="AA209">
            <v>1325945</v>
          </cell>
          <cell r="AB209">
            <v>435572</v>
          </cell>
          <cell r="AC209">
            <v>495768.05040000001</v>
          </cell>
          <cell r="AD209">
            <v>521052.22097040003</v>
          </cell>
          <cell r="AE209">
            <v>1209259</v>
          </cell>
          <cell r="AF209">
            <v>397241</v>
          </cell>
          <cell r="AG209">
            <v>452139.70620000002</v>
          </cell>
          <cell r="AH209">
            <v>475198.83121620002</v>
          </cell>
          <cell r="AI209">
            <v>1191250</v>
          </cell>
          <cell r="AJ209">
            <v>391325</v>
          </cell>
          <cell r="AK209">
            <v>445406.11499999999</v>
          </cell>
          <cell r="AL209">
            <v>468121.82686500001</v>
          </cell>
          <cell r="AM209">
            <v>1176753</v>
          </cell>
          <cell r="AN209">
            <v>386563</v>
          </cell>
          <cell r="AO209">
            <v>439986.00659999996</v>
          </cell>
          <cell r="AP209">
            <v>462425.29293659999</v>
          </cell>
          <cell r="AQ209">
            <v>1107268</v>
          </cell>
          <cell r="AR209">
            <v>363737</v>
          </cell>
          <cell r="AS209">
            <v>414005.4534</v>
          </cell>
          <cell r="AT209">
            <v>435119.7315234</v>
          </cell>
          <cell r="AU209">
            <v>1180945</v>
          </cell>
          <cell r="AV209">
            <v>387940</v>
          </cell>
          <cell r="AW209">
            <v>441553.30800000002</v>
          </cell>
          <cell r="AX209">
            <v>464072.52670799999</v>
          </cell>
          <cell r="AY209">
            <v>1164430</v>
          </cell>
          <cell r="AZ209">
            <v>382515</v>
          </cell>
          <cell r="BA209">
            <v>435378.57299999997</v>
          </cell>
          <cell r="BB209">
            <v>457582.88022299996</v>
          </cell>
          <cell r="BC209">
            <v>1073187</v>
          </cell>
          <cell r="BD209">
            <v>352541</v>
          </cell>
          <cell r="BE209">
            <v>401262.16619999998</v>
          </cell>
          <cell r="BF209">
            <v>421726.53667619999</v>
          </cell>
          <cell r="BG209">
            <v>1258575</v>
          </cell>
          <cell r="BH209">
            <v>413441</v>
          </cell>
          <cell r="BI209">
            <v>470578.54619999998</v>
          </cell>
          <cell r="BJ209">
            <v>494578.05205619999</v>
          </cell>
          <cell r="BK209">
            <v>1314573</v>
          </cell>
          <cell r="BL209">
            <v>431837</v>
          </cell>
          <cell r="BM209">
            <v>491516.87339999998</v>
          </cell>
          <cell r="BN209">
            <v>516584.23394339997</v>
          </cell>
          <cell r="BO209">
            <v>1351104</v>
          </cell>
          <cell r="BP209">
            <v>443837</v>
          </cell>
          <cell r="BQ209">
            <v>505175.27340000001</v>
          </cell>
          <cell r="BR209">
            <v>530939.2123434</v>
          </cell>
          <cell r="BS209">
            <v>1279361</v>
          </cell>
          <cell r="BT209">
            <v>420270</v>
          </cell>
          <cell r="BU209">
            <v>478351.31400000001</v>
          </cell>
          <cell r="BV209">
            <v>502747.23101400002</v>
          </cell>
          <cell r="BW209">
            <v>1075485</v>
          </cell>
          <cell r="BX209">
            <v>353296</v>
          </cell>
          <cell r="BY209">
            <v>402121.50719999999</v>
          </cell>
          <cell r="BZ209">
            <v>422629.70406720001</v>
          </cell>
          <cell r="CA209">
            <v>1306227</v>
          </cell>
          <cell r="CB209">
            <v>429095</v>
          </cell>
          <cell r="CC209">
            <v>488395.929</v>
          </cell>
          <cell r="CD209">
            <v>513304.12137900002</v>
          </cell>
          <cell r="CE209">
            <v>1204778</v>
          </cell>
          <cell r="CF209">
            <v>395769</v>
          </cell>
          <cell r="CG209">
            <v>450464.2758</v>
          </cell>
          <cell r="CH209">
            <v>473437.95386579999</v>
          </cell>
          <cell r="CI209">
            <v>1068012</v>
          </cell>
          <cell r="CJ209">
            <v>350841</v>
          </cell>
          <cell r="CK209">
            <v>399327.22619999998</v>
          </cell>
          <cell r="CL209">
            <v>419692.91473619995</v>
          </cell>
          <cell r="CM209">
            <v>1330405</v>
          </cell>
          <cell r="CN209">
            <v>437038</v>
          </cell>
        </row>
        <row r="210">
          <cell r="B210" t="str">
            <v>RODAMIENTO CENTRAL CARDAN</v>
          </cell>
          <cell r="C210">
            <v>419479</v>
          </cell>
          <cell r="D210">
            <v>137798</v>
          </cell>
          <cell r="E210">
            <v>156841.68359999999</v>
          </cell>
          <cell r="F210">
            <v>164840.60946359998</v>
          </cell>
          <cell r="G210">
            <v>396164</v>
          </cell>
          <cell r="H210">
            <v>130139</v>
          </cell>
          <cell r="I210">
            <v>148124.20980000001</v>
          </cell>
          <cell r="J210">
            <v>155678.54449980002</v>
          </cell>
          <cell r="K210">
            <v>415479</v>
          </cell>
          <cell r="L210">
            <v>136484</v>
          </cell>
          <cell r="M210">
            <v>155346.0888</v>
          </cell>
          <cell r="N210">
            <v>163268.7393288</v>
          </cell>
          <cell r="O210">
            <v>472335</v>
          </cell>
          <cell r="P210">
            <v>155162</v>
          </cell>
          <cell r="Q210">
            <v>176605.3884</v>
          </cell>
          <cell r="R210">
            <v>185612.26320839999</v>
          </cell>
          <cell r="S210">
            <v>436850</v>
          </cell>
          <cell r="T210">
            <v>143505</v>
          </cell>
          <cell r="U210">
            <v>163337.391</v>
          </cell>
          <cell r="V210">
            <v>171667.59794100001</v>
          </cell>
          <cell r="W210">
            <v>476689</v>
          </cell>
          <cell r="X210">
            <v>156592</v>
          </cell>
          <cell r="Y210">
            <v>178233.01439999999</v>
          </cell>
          <cell r="Z210">
            <v>187322.89813439999</v>
          </cell>
          <cell r="AA210">
            <v>467920</v>
          </cell>
          <cell r="AB210">
            <v>153711</v>
          </cell>
          <cell r="AC210">
            <v>174953.8602</v>
          </cell>
          <cell r="AD210">
            <v>183876.50707019999</v>
          </cell>
          <cell r="AE210">
            <v>472238</v>
          </cell>
          <cell r="AF210">
            <v>155130</v>
          </cell>
          <cell r="AG210">
            <v>176568.96599999999</v>
          </cell>
          <cell r="AH210">
            <v>185573.983266</v>
          </cell>
          <cell r="AI210">
            <v>468218</v>
          </cell>
          <cell r="AJ210">
            <v>153809</v>
          </cell>
          <cell r="AK210">
            <v>175065.4038</v>
          </cell>
          <cell r="AL210">
            <v>183993.7393938</v>
          </cell>
          <cell r="AM210">
            <v>442855</v>
          </cell>
          <cell r="AN210">
            <v>145477</v>
          </cell>
          <cell r="AO210">
            <v>165581.92139999999</v>
          </cell>
          <cell r="AP210">
            <v>174026.5993914</v>
          </cell>
          <cell r="AQ210">
            <v>431595</v>
          </cell>
          <cell r="AR210">
            <v>141778</v>
          </cell>
          <cell r="AS210">
            <v>161371.71960000001</v>
          </cell>
          <cell r="AT210">
            <v>169601.67729960001</v>
          </cell>
          <cell r="AU210">
            <v>482119</v>
          </cell>
          <cell r="AV210">
            <v>158376</v>
          </cell>
          <cell r="AW210">
            <v>180263.5632</v>
          </cell>
          <cell r="AX210">
            <v>189457.0049232</v>
          </cell>
          <cell r="AY210">
            <v>446940</v>
          </cell>
          <cell r="AZ210">
            <v>146819</v>
          </cell>
          <cell r="BA210">
            <v>167109.38579999999</v>
          </cell>
          <cell r="BB210">
            <v>175631.96447579999</v>
          </cell>
          <cell r="BC210">
            <v>462788</v>
          </cell>
          <cell r="BD210">
            <v>152025</v>
          </cell>
          <cell r="BE210">
            <v>173034.85500000001</v>
          </cell>
          <cell r="BF210">
            <v>181859.63260500002</v>
          </cell>
          <cell r="BG210">
            <v>452335</v>
          </cell>
          <cell r="BH210">
            <v>148592</v>
          </cell>
          <cell r="BI210">
            <v>169127.41440000001</v>
          </cell>
          <cell r="BJ210">
            <v>177752.91253440001</v>
          </cell>
          <cell r="BK210">
            <v>490755</v>
          </cell>
          <cell r="BL210">
            <v>161213</v>
          </cell>
          <cell r="BM210">
            <v>183492.6366</v>
          </cell>
          <cell r="BN210">
            <v>192850.76106659998</v>
          </cell>
          <cell r="BO210">
            <v>485592</v>
          </cell>
          <cell r="BP210">
            <v>159516</v>
          </cell>
          <cell r="BQ210">
            <v>181561.11119999998</v>
          </cell>
          <cell r="BR210">
            <v>190820.72787119998</v>
          </cell>
          <cell r="BS210">
            <v>572004</v>
          </cell>
          <cell r="BT210">
            <v>187903</v>
          </cell>
          <cell r="BU210">
            <v>213871.19459999999</v>
          </cell>
          <cell r="BV210">
            <v>224778.62552459998</v>
          </cell>
          <cell r="BW210">
            <v>439317</v>
          </cell>
          <cell r="BX210">
            <v>144315</v>
          </cell>
          <cell r="BY210">
            <v>164259.33299999998</v>
          </cell>
          <cell r="BZ210">
            <v>172636.558983</v>
          </cell>
          <cell r="CA210">
            <v>567313</v>
          </cell>
          <cell r="CB210">
            <v>186362</v>
          </cell>
          <cell r="CC210">
            <v>212117.22839999999</v>
          </cell>
          <cell r="CD210">
            <v>222935.20704839999</v>
          </cell>
          <cell r="CE210">
            <v>474426</v>
          </cell>
          <cell r="CF210">
            <v>155848</v>
          </cell>
          <cell r="CG210">
            <v>177386.1936</v>
          </cell>
          <cell r="CH210">
            <v>186432.88947359999</v>
          </cell>
          <cell r="CI210">
            <v>466415</v>
          </cell>
          <cell r="CJ210">
            <v>153217</v>
          </cell>
          <cell r="CK210">
            <v>174391.5894</v>
          </cell>
          <cell r="CL210">
            <v>183285.5604594</v>
          </cell>
          <cell r="CM210">
            <v>577864</v>
          </cell>
          <cell r="CN210">
            <v>189828</v>
          </cell>
        </row>
        <row r="211">
          <cell r="B211" t="str">
            <v>RODAMIENTO INTERNO CUBO / BOCIN RUEDA</v>
          </cell>
          <cell r="C211">
            <v>307224</v>
          </cell>
          <cell r="D211">
            <v>100923</v>
          </cell>
          <cell r="E211">
            <v>114870.5586</v>
          </cell>
          <cell r="F211">
            <v>120728.9570886</v>
          </cell>
          <cell r="G211">
            <v>297768</v>
          </cell>
          <cell r="H211">
            <v>97816</v>
          </cell>
          <cell r="I211">
            <v>111334.1712</v>
          </cell>
          <cell r="J211">
            <v>117012.21393119999</v>
          </cell>
          <cell r="K211">
            <v>440139</v>
          </cell>
          <cell r="L211">
            <v>144585</v>
          </cell>
          <cell r="M211">
            <v>164566.647</v>
          </cell>
          <cell r="N211">
            <v>172959.54599700001</v>
          </cell>
          <cell r="O211">
            <v>480017</v>
          </cell>
          <cell r="P211">
            <v>157685</v>
          </cell>
          <cell r="Q211">
            <v>179477.06700000001</v>
          </cell>
          <cell r="R211">
            <v>188630.397417</v>
          </cell>
          <cell r="S211">
            <v>408985</v>
          </cell>
          <cell r="T211">
            <v>134351</v>
          </cell>
          <cell r="U211">
            <v>152918.3082</v>
          </cell>
          <cell r="V211">
            <v>160717.14191820001</v>
          </cell>
          <cell r="W211">
            <v>469770</v>
          </cell>
          <cell r="X211">
            <v>154319</v>
          </cell>
          <cell r="Y211">
            <v>175645.88579999999</v>
          </cell>
          <cell r="Z211">
            <v>184603.82597579999</v>
          </cell>
          <cell r="AA211">
            <v>455687</v>
          </cell>
          <cell r="AB211">
            <v>149693</v>
          </cell>
          <cell r="AC211">
            <v>170380.57260000001</v>
          </cell>
          <cell r="AD211">
            <v>179069.98180260003</v>
          </cell>
          <cell r="AE211">
            <v>480724</v>
          </cell>
          <cell r="AF211">
            <v>157917</v>
          </cell>
          <cell r="AG211">
            <v>179741.12940000001</v>
          </cell>
          <cell r="AH211">
            <v>188907.92699939999</v>
          </cell>
          <cell r="AI211">
            <v>484039</v>
          </cell>
          <cell r="AJ211">
            <v>159006</v>
          </cell>
          <cell r="AK211">
            <v>180980.6292</v>
          </cell>
          <cell r="AL211">
            <v>190210.64128919999</v>
          </cell>
          <cell r="AM211">
            <v>434808</v>
          </cell>
          <cell r="AN211">
            <v>142834</v>
          </cell>
          <cell r="AO211">
            <v>162573.6588</v>
          </cell>
          <cell r="AP211">
            <v>170864.91539880002</v>
          </cell>
          <cell r="AQ211">
            <v>413927</v>
          </cell>
          <cell r="AR211">
            <v>135975</v>
          </cell>
          <cell r="AS211">
            <v>154766.745</v>
          </cell>
          <cell r="AT211">
            <v>162659.84899500001</v>
          </cell>
          <cell r="AU211">
            <v>493324</v>
          </cell>
          <cell r="AV211">
            <v>162056</v>
          </cell>
          <cell r="AW211">
            <v>184452.13920000001</v>
          </cell>
          <cell r="AX211">
            <v>193859.19829920001</v>
          </cell>
          <cell r="AY211">
            <v>438464</v>
          </cell>
          <cell r="AZ211">
            <v>144035</v>
          </cell>
          <cell r="BA211">
            <v>163940.63699999999</v>
          </cell>
          <cell r="BB211">
            <v>172301.60948699998</v>
          </cell>
          <cell r="BC211">
            <v>465820</v>
          </cell>
          <cell r="BD211">
            <v>153021</v>
          </cell>
          <cell r="BE211">
            <v>174168.50219999999</v>
          </cell>
          <cell r="BF211">
            <v>183051.09581219999</v>
          </cell>
          <cell r="BG211">
            <v>464790</v>
          </cell>
          <cell r="BH211">
            <v>152683</v>
          </cell>
          <cell r="BI211">
            <v>173783.79060000001</v>
          </cell>
          <cell r="BJ211">
            <v>182646.7639206</v>
          </cell>
          <cell r="BK211">
            <v>512475</v>
          </cell>
          <cell r="BL211">
            <v>168348</v>
          </cell>
          <cell r="BM211">
            <v>191613.6936</v>
          </cell>
          <cell r="BN211">
            <v>201385.9919736</v>
          </cell>
          <cell r="BO211">
            <v>502730</v>
          </cell>
          <cell r="BP211">
            <v>165146</v>
          </cell>
          <cell r="BQ211">
            <v>187969.17720000001</v>
          </cell>
          <cell r="BR211">
            <v>197555.60523720001</v>
          </cell>
          <cell r="BS211">
            <v>567570</v>
          </cell>
          <cell r="BT211">
            <v>186446</v>
          </cell>
          <cell r="BU211">
            <v>212212.83720000001</v>
          </cell>
          <cell r="BV211">
            <v>223035.69189720001</v>
          </cell>
          <cell r="BW211">
            <v>427055</v>
          </cell>
          <cell r="BX211">
            <v>140287</v>
          </cell>
          <cell r="BY211">
            <v>159674.66339999999</v>
          </cell>
          <cell r="BZ211">
            <v>167818.0712334</v>
          </cell>
          <cell r="CA211">
            <v>566186</v>
          </cell>
          <cell r="CB211">
            <v>185992</v>
          </cell>
          <cell r="CC211">
            <v>211696.0944</v>
          </cell>
          <cell r="CD211">
            <v>222492.5952144</v>
          </cell>
          <cell r="CE211">
            <v>468716</v>
          </cell>
          <cell r="CF211">
            <v>153973</v>
          </cell>
          <cell r="CG211">
            <v>175252.0686</v>
          </cell>
          <cell r="CH211">
            <v>184189.92409859999</v>
          </cell>
          <cell r="CI211">
            <v>463998</v>
          </cell>
          <cell r="CJ211">
            <v>152423</v>
          </cell>
          <cell r="CK211">
            <v>173487.85860000001</v>
          </cell>
          <cell r="CL211">
            <v>182335.73938859999</v>
          </cell>
          <cell r="CM211">
            <v>566186</v>
          </cell>
          <cell r="CN211">
            <v>185992</v>
          </cell>
        </row>
        <row r="212">
          <cell r="B212" t="str">
            <v>RODAMIENTO RUEDA DELANTERA</v>
          </cell>
          <cell r="C212">
            <v>396525</v>
          </cell>
          <cell r="D212">
            <v>130258</v>
          </cell>
          <cell r="E212">
            <v>148259.6556</v>
          </cell>
          <cell r="F212">
            <v>155820.8980356</v>
          </cell>
          <cell r="G212">
            <v>390292</v>
          </cell>
          <cell r="H212">
            <v>128210</v>
          </cell>
          <cell r="I212">
            <v>145928.622</v>
          </cell>
          <cell r="J212">
            <v>153370.981722</v>
          </cell>
          <cell r="K212">
            <v>451633</v>
          </cell>
          <cell r="L212">
            <v>148361</v>
          </cell>
          <cell r="M212">
            <v>168864.4902</v>
          </cell>
          <cell r="N212">
            <v>177476.57920020001</v>
          </cell>
          <cell r="O212">
            <v>494672</v>
          </cell>
          <cell r="P212">
            <v>162499</v>
          </cell>
          <cell r="Q212">
            <v>184956.36180000001</v>
          </cell>
          <cell r="R212">
            <v>194389.13625180002</v>
          </cell>
          <cell r="S212">
            <v>444309</v>
          </cell>
          <cell r="T212">
            <v>145955</v>
          </cell>
          <cell r="U212">
            <v>166125.981</v>
          </cell>
          <cell r="V212">
            <v>174598.40603099999</v>
          </cell>
          <cell r="W212">
            <v>462975</v>
          </cell>
          <cell r="X212">
            <v>152087</v>
          </cell>
          <cell r="Y212">
            <v>173105.4234</v>
          </cell>
          <cell r="Z212">
            <v>181933.7999934</v>
          </cell>
          <cell r="AA212">
            <v>460705</v>
          </cell>
          <cell r="AB212">
            <v>151341</v>
          </cell>
          <cell r="AC212">
            <v>172256.32620000001</v>
          </cell>
          <cell r="AD212">
            <v>181041.39883620001</v>
          </cell>
          <cell r="AE212">
            <v>498517</v>
          </cell>
          <cell r="AF212">
            <v>163762</v>
          </cell>
          <cell r="AG212">
            <v>186393.90839999999</v>
          </cell>
          <cell r="AH212">
            <v>195899.99772839999</v>
          </cell>
          <cell r="AI212">
            <v>508948</v>
          </cell>
          <cell r="AJ212">
            <v>167189</v>
          </cell>
          <cell r="AK212">
            <v>190294.51980000001</v>
          </cell>
          <cell r="AL212">
            <v>199999.54030980001</v>
          </cell>
          <cell r="AM212">
            <v>421142</v>
          </cell>
          <cell r="AN212">
            <v>138345</v>
          </cell>
          <cell r="AO212">
            <v>157464.27900000001</v>
          </cell>
          <cell r="AP212">
            <v>165494.95722900002</v>
          </cell>
          <cell r="AQ212">
            <v>474035</v>
          </cell>
          <cell r="AR212">
            <v>155720</v>
          </cell>
          <cell r="AS212">
            <v>177240.50399999999</v>
          </cell>
          <cell r="AT212">
            <v>186279.76970399998</v>
          </cell>
          <cell r="AU212">
            <v>496366</v>
          </cell>
          <cell r="AV212">
            <v>163056</v>
          </cell>
          <cell r="AW212">
            <v>185590.33919999999</v>
          </cell>
          <cell r="AX212">
            <v>195055.44649919998</v>
          </cell>
          <cell r="AY212">
            <v>467325</v>
          </cell>
          <cell r="AZ212">
            <v>153516</v>
          </cell>
          <cell r="BA212">
            <v>174731.9112</v>
          </cell>
          <cell r="BB212">
            <v>183643.2386712</v>
          </cell>
          <cell r="BC212">
            <v>547902</v>
          </cell>
          <cell r="BD212">
            <v>179985</v>
          </cell>
          <cell r="BE212">
            <v>204858.927</v>
          </cell>
          <cell r="BF212">
            <v>215306.732277</v>
          </cell>
          <cell r="BG212">
            <v>493235</v>
          </cell>
          <cell r="BH212">
            <v>162027</v>
          </cell>
          <cell r="BI212">
            <v>184419.13140000001</v>
          </cell>
          <cell r="BJ212">
            <v>193824.5071014</v>
          </cell>
          <cell r="BK212">
            <v>499277</v>
          </cell>
          <cell r="BL212">
            <v>164012</v>
          </cell>
          <cell r="BM212">
            <v>186678.4584</v>
          </cell>
          <cell r="BN212">
            <v>196199.0597784</v>
          </cell>
          <cell r="BO212">
            <v>530690</v>
          </cell>
          <cell r="BP212">
            <v>174331</v>
          </cell>
          <cell r="BQ212">
            <v>198423.5442</v>
          </cell>
          <cell r="BR212">
            <v>208543.14495419999</v>
          </cell>
          <cell r="BS212">
            <v>583308</v>
          </cell>
          <cell r="BT212">
            <v>191616</v>
          </cell>
          <cell r="BU212">
            <v>218097.33119999999</v>
          </cell>
          <cell r="BV212">
            <v>229220.29509119998</v>
          </cell>
          <cell r="BW212">
            <v>462571</v>
          </cell>
          <cell r="BX212">
            <v>151954</v>
          </cell>
          <cell r="BY212">
            <v>172954.0428</v>
          </cell>
          <cell r="BZ212">
            <v>181774.69898280001</v>
          </cell>
          <cell r="CA212">
            <v>587018</v>
          </cell>
          <cell r="CB212">
            <v>192835</v>
          </cell>
          <cell r="CC212">
            <v>219484.79699999999</v>
          </cell>
          <cell r="CD212">
            <v>230678.52164699999</v>
          </cell>
          <cell r="CE212">
            <v>506423</v>
          </cell>
          <cell r="CF212">
            <v>166359</v>
          </cell>
          <cell r="CG212">
            <v>189349.8138</v>
          </cell>
          <cell r="CH212">
            <v>199006.65430379999</v>
          </cell>
          <cell r="CI212">
            <v>497147</v>
          </cell>
          <cell r="CJ212">
            <v>163312</v>
          </cell>
          <cell r="CK212">
            <v>185881.71840000001</v>
          </cell>
          <cell r="CL212">
            <v>195361.68603840002</v>
          </cell>
          <cell r="CM212">
            <v>587018</v>
          </cell>
          <cell r="CN212">
            <v>192835</v>
          </cell>
        </row>
        <row r="213">
          <cell r="B213" t="str">
            <v>RODAMIENTO RUEDA TRASERA</v>
          </cell>
          <cell r="C213">
            <v>423325</v>
          </cell>
          <cell r="D213">
            <v>139062</v>
          </cell>
          <cell r="E213">
            <v>158280.36840000001</v>
          </cell>
          <cell r="F213">
            <v>166352.6671884</v>
          </cell>
          <cell r="G213">
            <v>409491</v>
          </cell>
          <cell r="H213">
            <v>134517</v>
          </cell>
          <cell r="I213">
            <v>153107.2494</v>
          </cell>
          <cell r="J213">
            <v>160915.71911939999</v>
          </cell>
          <cell r="K213">
            <v>439322</v>
          </cell>
          <cell r="L213">
            <v>144317</v>
          </cell>
          <cell r="M213">
            <v>164261.60939999999</v>
          </cell>
          <cell r="N213">
            <v>172638.95147939998</v>
          </cell>
          <cell r="O213">
            <v>487006</v>
          </cell>
          <cell r="P213">
            <v>159981</v>
          </cell>
          <cell r="Q213">
            <v>182090.37419999999</v>
          </cell>
          <cell r="R213">
            <v>191376.98328419999</v>
          </cell>
          <cell r="S213">
            <v>468761</v>
          </cell>
          <cell r="T213">
            <v>153987</v>
          </cell>
          <cell r="U213">
            <v>175268.00339999999</v>
          </cell>
          <cell r="V213">
            <v>184206.67157339997</v>
          </cell>
          <cell r="W213">
            <v>463359</v>
          </cell>
          <cell r="X213">
            <v>152213</v>
          </cell>
          <cell r="Y213">
            <v>173248.83660000001</v>
          </cell>
          <cell r="Z213">
            <v>182084.52726659999</v>
          </cell>
          <cell r="AA213">
            <v>461325</v>
          </cell>
          <cell r="AB213">
            <v>151545</v>
          </cell>
          <cell r="AC213">
            <v>172488.519</v>
          </cell>
          <cell r="AD213">
            <v>181285.43346900001</v>
          </cell>
          <cell r="AE213">
            <v>483056</v>
          </cell>
          <cell r="AF213">
            <v>158683</v>
          </cell>
          <cell r="AG213">
            <v>180612.99059999999</v>
          </cell>
          <cell r="AH213">
            <v>189824.25312059998</v>
          </cell>
          <cell r="AI213">
            <v>510008</v>
          </cell>
          <cell r="AJ213">
            <v>167537</v>
          </cell>
          <cell r="AK213">
            <v>190690.6134</v>
          </cell>
          <cell r="AL213">
            <v>200415.8346834</v>
          </cell>
          <cell r="AM213">
            <v>424196</v>
          </cell>
          <cell r="AN213">
            <v>139348</v>
          </cell>
          <cell r="AO213">
            <v>158605.89360000001</v>
          </cell>
          <cell r="AP213">
            <v>166694.79417360001</v>
          </cell>
          <cell r="AQ213">
            <v>445149</v>
          </cell>
          <cell r="AR213">
            <v>146231</v>
          </cell>
          <cell r="AS213">
            <v>166440.12419999999</v>
          </cell>
          <cell r="AT213">
            <v>174928.5705342</v>
          </cell>
          <cell r="AU213">
            <v>494615</v>
          </cell>
          <cell r="AV213">
            <v>162481</v>
          </cell>
          <cell r="AW213">
            <v>184935.87419999999</v>
          </cell>
          <cell r="AX213">
            <v>194367.60378419998</v>
          </cell>
          <cell r="AY213">
            <v>469470</v>
          </cell>
          <cell r="AZ213">
            <v>154220</v>
          </cell>
          <cell r="BA213">
            <v>175533.204</v>
          </cell>
          <cell r="BB213">
            <v>184485.39740399999</v>
          </cell>
          <cell r="BC213">
            <v>530581</v>
          </cell>
          <cell r="BD213">
            <v>174295</v>
          </cell>
          <cell r="BE213">
            <v>198382.56899999999</v>
          </cell>
          <cell r="BF213">
            <v>208500.08001899999</v>
          </cell>
          <cell r="BG213">
            <v>494832</v>
          </cell>
          <cell r="BH213">
            <v>162552</v>
          </cell>
          <cell r="BI213">
            <v>185016.68640000001</v>
          </cell>
          <cell r="BJ213">
            <v>194452.53740640002</v>
          </cell>
          <cell r="BK213">
            <v>497364</v>
          </cell>
          <cell r="BL213">
            <v>163384</v>
          </cell>
          <cell r="BM213">
            <v>185963.66879999998</v>
          </cell>
          <cell r="BN213">
            <v>195447.8159088</v>
          </cell>
          <cell r="BO213">
            <v>531767</v>
          </cell>
          <cell r="BP213">
            <v>174685</v>
          </cell>
          <cell r="BQ213">
            <v>198826.467</v>
          </cell>
          <cell r="BR213">
            <v>208966.616817</v>
          </cell>
          <cell r="BS213">
            <v>539775</v>
          </cell>
          <cell r="BT213">
            <v>177316</v>
          </cell>
          <cell r="BU213">
            <v>201821.07120000001</v>
          </cell>
          <cell r="BV213">
            <v>212113.94583119999</v>
          </cell>
          <cell r="BW213">
            <v>447834</v>
          </cell>
          <cell r="BX213">
            <v>147113</v>
          </cell>
          <cell r="BY213">
            <v>167444.0166</v>
          </cell>
          <cell r="BZ213">
            <v>175983.66144659999</v>
          </cell>
          <cell r="CA213">
            <v>560393</v>
          </cell>
          <cell r="CB213">
            <v>184089</v>
          </cell>
          <cell r="CC213">
            <v>209530.0998</v>
          </cell>
          <cell r="CD213">
            <v>220216.13488979999</v>
          </cell>
          <cell r="CE213">
            <v>512333</v>
          </cell>
          <cell r="CF213">
            <v>168301</v>
          </cell>
          <cell r="CG213">
            <v>191560.19819999998</v>
          </cell>
          <cell r="CH213">
            <v>201329.76830819997</v>
          </cell>
          <cell r="CI213">
            <v>496951</v>
          </cell>
          <cell r="CJ213">
            <v>163248</v>
          </cell>
          <cell r="CK213">
            <v>185808.87359999999</v>
          </cell>
          <cell r="CL213">
            <v>195285.12615359999</v>
          </cell>
          <cell r="CM213">
            <v>553613</v>
          </cell>
          <cell r="CN213">
            <v>181861</v>
          </cell>
        </row>
        <row r="214">
          <cell r="B214" t="str">
            <v>ROTULAS SUSPENSION DELANTERA</v>
          </cell>
          <cell r="C214">
            <v>328743</v>
          </cell>
          <cell r="D214">
            <v>107992</v>
          </cell>
          <cell r="E214">
            <v>122916.4944</v>
          </cell>
          <cell r="F214">
            <v>129185.23561439999</v>
          </cell>
          <cell r="G214">
            <v>336813</v>
          </cell>
          <cell r="H214">
            <v>110643</v>
          </cell>
          <cell r="I214">
            <v>125933.86259999999</v>
          </cell>
          <cell r="J214">
            <v>132356.4895926</v>
          </cell>
          <cell r="K214">
            <v>351866</v>
          </cell>
          <cell r="L214">
            <v>115587</v>
          </cell>
          <cell r="M214">
            <v>131561.12340000001</v>
          </cell>
          <cell r="N214">
            <v>138270.7406934</v>
          </cell>
          <cell r="O214">
            <v>396124</v>
          </cell>
          <cell r="P214">
            <v>130126</v>
          </cell>
          <cell r="Q214">
            <v>148109.41320000001</v>
          </cell>
          <cell r="R214">
            <v>155662.9932732</v>
          </cell>
          <cell r="S214">
            <v>387147</v>
          </cell>
          <cell r="T214">
            <v>127177</v>
          </cell>
          <cell r="U214">
            <v>144752.86139999999</v>
          </cell>
          <cell r="V214">
            <v>152135.2573314</v>
          </cell>
          <cell r="W214">
            <v>362493</v>
          </cell>
          <cell r="X214">
            <v>119078</v>
          </cell>
          <cell r="Y214">
            <v>135534.5796</v>
          </cell>
          <cell r="Z214">
            <v>142446.84315959999</v>
          </cell>
          <cell r="AA214">
            <v>368232</v>
          </cell>
          <cell r="AB214">
            <v>120964</v>
          </cell>
          <cell r="AC214">
            <v>137681.2248</v>
          </cell>
          <cell r="AD214">
            <v>144702.96726479998</v>
          </cell>
          <cell r="AE214">
            <v>395408</v>
          </cell>
          <cell r="AF214">
            <v>129891</v>
          </cell>
          <cell r="AG214">
            <v>147841.9362</v>
          </cell>
          <cell r="AH214">
            <v>155381.8749462</v>
          </cell>
          <cell r="AI214">
            <v>386840</v>
          </cell>
          <cell r="AJ214">
            <v>127076</v>
          </cell>
          <cell r="AK214">
            <v>144637.9032</v>
          </cell>
          <cell r="AL214">
            <v>152014.43626320001</v>
          </cell>
          <cell r="AM214">
            <v>335597</v>
          </cell>
          <cell r="AN214">
            <v>110243</v>
          </cell>
          <cell r="AO214">
            <v>125478.58259999999</v>
          </cell>
          <cell r="AP214">
            <v>131877.99031259998</v>
          </cell>
          <cell r="AQ214">
            <v>353690</v>
          </cell>
          <cell r="AR214">
            <v>116187</v>
          </cell>
          <cell r="AS214">
            <v>132244.0434</v>
          </cell>
          <cell r="AT214">
            <v>138988.48961339999</v>
          </cell>
          <cell r="AU214">
            <v>402990</v>
          </cell>
          <cell r="AV214">
            <v>132382</v>
          </cell>
          <cell r="AW214">
            <v>150677.1924</v>
          </cell>
          <cell r="AX214">
            <v>158361.72921240001</v>
          </cell>
          <cell r="AY214">
            <v>380442</v>
          </cell>
          <cell r="AZ214">
            <v>124975</v>
          </cell>
          <cell r="BA214">
            <v>142246.54499999998</v>
          </cell>
          <cell r="BB214">
            <v>149501.11879499999</v>
          </cell>
          <cell r="BC214">
            <v>409586</v>
          </cell>
          <cell r="BD214">
            <v>134549</v>
          </cell>
          <cell r="BE214">
            <v>153143.67180000001</v>
          </cell>
          <cell r="BF214">
            <v>160953.99906180002</v>
          </cell>
          <cell r="BG214">
            <v>363260</v>
          </cell>
          <cell r="BH214">
            <v>119330</v>
          </cell>
          <cell r="BI214">
            <v>135821.40599999999</v>
          </cell>
          <cell r="BJ214">
            <v>142748.29770599998</v>
          </cell>
          <cell r="BK214">
            <v>387898</v>
          </cell>
          <cell r="BL214">
            <v>127424</v>
          </cell>
          <cell r="BM214">
            <v>145033.99679999999</v>
          </cell>
          <cell r="BN214">
            <v>152430.7306368</v>
          </cell>
          <cell r="BO214">
            <v>411696</v>
          </cell>
          <cell r="BP214">
            <v>135242</v>
          </cell>
          <cell r="BQ214">
            <v>153932.44440000001</v>
          </cell>
          <cell r="BR214">
            <v>161782.99906440001</v>
          </cell>
          <cell r="BS214">
            <v>439461</v>
          </cell>
          <cell r="BT214">
            <v>144362</v>
          </cell>
          <cell r="BU214">
            <v>164312.8284</v>
          </cell>
          <cell r="BV214">
            <v>172692.7826484</v>
          </cell>
          <cell r="BW214">
            <v>332260</v>
          </cell>
          <cell r="BX214">
            <v>109147</v>
          </cell>
          <cell r="BY214">
            <v>124231.1154</v>
          </cell>
          <cell r="BZ214">
            <v>130566.90228539999</v>
          </cell>
          <cell r="CA214">
            <v>469600</v>
          </cell>
          <cell r="CB214">
            <v>154263</v>
          </cell>
          <cell r="CC214">
            <v>175582.14660000001</v>
          </cell>
          <cell r="CD214">
            <v>184536.83607660001</v>
          </cell>
          <cell r="CE214">
            <v>396758</v>
          </cell>
          <cell r="CF214">
            <v>130335</v>
          </cell>
          <cell r="CG214">
            <v>148347.29699999999</v>
          </cell>
          <cell r="CH214">
            <v>155913.009147</v>
          </cell>
          <cell r="CI214">
            <v>389469</v>
          </cell>
          <cell r="CJ214">
            <v>127940</v>
          </cell>
          <cell r="CK214">
            <v>145621.30799999999</v>
          </cell>
          <cell r="CL214">
            <v>153047.99470799998</v>
          </cell>
          <cell r="CM214">
            <v>426105</v>
          </cell>
          <cell r="CN214">
            <v>139975</v>
          </cell>
        </row>
        <row r="215">
          <cell r="B215" t="str">
            <v>SENSOR ABS</v>
          </cell>
          <cell r="C215">
            <v>3570996</v>
          </cell>
          <cell r="D215">
            <v>1173072</v>
          </cell>
          <cell r="E215">
            <v>1335190.5504000001</v>
          </cell>
          <cell r="F215">
            <v>1403285.2684704</v>
          </cell>
          <cell r="G215">
            <v>3592667</v>
          </cell>
          <cell r="H215">
            <v>1180191</v>
          </cell>
          <cell r="I215">
            <v>1343293.3962000001</v>
          </cell>
          <cell r="J215">
            <v>1411801.3594062</v>
          </cell>
          <cell r="K215">
            <v>3682390</v>
          </cell>
          <cell r="L215">
            <v>1209665</v>
          </cell>
          <cell r="M215">
            <v>1376840.703</v>
          </cell>
          <cell r="N215">
            <v>1447059.578853</v>
          </cell>
          <cell r="O215">
            <v>4033107</v>
          </cell>
          <cell r="P215">
            <v>1324875</v>
          </cell>
          <cell r="Q215">
            <v>1507972.7250000001</v>
          </cell>
          <cell r="R215">
            <v>1584879.3339750001</v>
          </cell>
          <cell r="S215">
            <v>4191734</v>
          </cell>
          <cell r="T215">
            <v>1376984</v>
          </cell>
          <cell r="U215">
            <v>1567283.1887999999</v>
          </cell>
          <cell r="V215">
            <v>1647214.6314287998</v>
          </cell>
          <cell r="W215">
            <v>4005160</v>
          </cell>
          <cell r="X215">
            <v>1315695</v>
          </cell>
          <cell r="Y215">
            <v>1497524.0490000001</v>
          </cell>
          <cell r="Z215">
            <v>1573897.7754990002</v>
          </cell>
          <cell r="AA215">
            <v>3940218</v>
          </cell>
          <cell r="AB215">
            <v>1294361</v>
          </cell>
          <cell r="AC215">
            <v>1473241.6902000001</v>
          </cell>
          <cell r="AD215">
            <v>1548377.0164002001</v>
          </cell>
          <cell r="AE215">
            <v>4082058</v>
          </cell>
          <cell r="AF215">
            <v>1340956</v>
          </cell>
          <cell r="AG215">
            <v>1526276.1192000001</v>
          </cell>
          <cell r="AH215">
            <v>1604116.2012792001</v>
          </cell>
          <cell r="AI215">
            <v>4124323</v>
          </cell>
          <cell r="AJ215">
            <v>1354840</v>
          </cell>
          <cell r="AK215">
            <v>1542078.888</v>
          </cell>
          <cell r="AL215">
            <v>1620724.9112879999</v>
          </cell>
          <cell r="AM215">
            <v>3562363</v>
          </cell>
          <cell r="AN215">
            <v>1170236</v>
          </cell>
          <cell r="AO215">
            <v>1331962.6151999999</v>
          </cell>
          <cell r="AP215">
            <v>1399892.7085751998</v>
          </cell>
          <cell r="AQ215">
            <v>3843022</v>
          </cell>
          <cell r="AR215">
            <v>1262432</v>
          </cell>
          <cell r="AS215">
            <v>1436900.1024</v>
          </cell>
          <cell r="AT215">
            <v>1510182.0076224001</v>
          </cell>
          <cell r="AU215">
            <v>4180677</v>
          </cell>
          <cell r="AV215">
            <v>1373352</v>
          </cell>
          <cell r="AW215">
            <v>1563149.2464000001</v>
          </cell>
          <cell r="AX215">
            <v>1642869.8579664</v>
          </cell>
          <cell r="AY215">
            <v>4355893</v>
          </cell>
          <cell r="AZ215">
            <v>1430910</v>
          </cell>
          <cell r="BA215">
            <v>1628661.7620000001</v>
          </cell>
          <cell r="BB215">
            <v>1711723.511862</v>
          </cell>
          <cell r="BC215">
            <v>4329183</v>
          </cell>
          <cell r="BD215">
            <v>1422136</v>
          </cell>
          <cell r="BE215">
            <v>1618675.1952</v>
          </cell>
          <cell r="BF215">
            <v>1701227.6301551999</v>
          </cell>
          <cell r="BG215">
            <v>4247884</v>
          </cell>
          <cell r="BH215">
            <v>1395429</v>
          </cell>
          <cell r="BI215">
            <v>1588277.2878</v>
          </cell>
          <cell r="BJ215">
            <v>1669279.4294778001</v>
          </cell>
          <cell r="BK215">
            <v>4531971</v>
          </cell>
          <cell r="BL215">
            <v>1488752</v>
          </cell>
          <cell r="BM215">
            <v>1694497.5263999999</v>
          </cell>
          <cell r="BN215">
            <v>1780916.9002463999</v>
          </cell>
          <cell r="BO215">
            <v>4475089</v>
          </cell>
          <cell r="BP215">
            <v>1470066</v>
          </cell>
          <cell r="BQ215">
            <v>1673229.1211999999</v>
          </cell>
          <cell r="BR215">
            <v>1758563.8063812</v>
          </cell>
          <cell r="BS215">
            <v>5668305</v>
          </cell>
          <cell r="BT215">
            <v>1862038</v>
          </cell>
          <cell r="BU215">
            <v>2119371.6516</v>
          </cell>
          <cell r="BV215">
            <v>2227459.6058315998</v>
          </cell>
          <cell r="BW215">
            <v>4109824</v>
          </cell>
          <cell r="BX215">
            <v>1350077</v>
          </cell>
          <cell r="BY215">
            <v>1536657.6414000001</v>
          </cell>
          <cell r="BZ215">
            <v>1615027.1811114</v>
          </cell>
          <cell r="CA215">
            <v>5637073</v>
          </cell>
          <cell r="CB215">
            <v>1851778</v>
          </cell>
          <cell r="CC215">
            <v>2107693.7196</v>
          </cell>
          <cell r="CD215">
            <v>2215186.0992995999</v>
          </cell>
          <cell r="CE215">
            <v>4758176</v>
          </cell>
          <cell r="CF215">
            <v>1563060</v>
          </cell>
          <cell r="CG215">
            <v>1779074.892</v>
          </cell>
          <cell r="CH215">
            <v>1869807.7114919999</v>
          </cell>
          <cell r="CI215">
            <v>4326357</v>
          </cell>
          <cell r="CJ215">
            <v>1421208</v>
          </cell>
          <cell r="CK215">
            <v>1617618.9456</v>
          </cell>
          <cell r="CL215">
            <v>1700117.5118255999</v>
          </cell>
          <cell r="CM215">
            <v>5044617</v>
          </cell>
          <cell r="CN215">
            <v>1657156</v>
          </cell>
        </row>
        <row r="216">
          <cell r="B216" t="str">
            <v xml:space="preserve">SENSOR CIGÜEÑAL </v>
          </cell>
          <cell r="C216">
            <v>367919</v>
          </cell>
          <cell r="D216">
            <v>120861</v>
          </cell>
          <cell r="E216">
            <v>137563.9902</v>
          </cell>
          <cell r="F216">
            <v>144579.7537002</v>
          </cell>
          <cell r="G216">
            <v>370175</v>
          </cell>
          <cell r="H216">
            <v>121602</v>
          </cell>
          <cell r="I216">
            <v>138407.3964</v>
          </cell>
          <cell r="J216">
            <v>145466.17361639999</v>
          </cell>
          <cell r="K216">
            <v>523052</v>
          </cell>
          <cell r="L216">
            <v>171822</v>
          </cell>
          <cell r="M216">
            <v>195567.80040000001</v>
          </cell>
          <cell r="N216">
            <v>205541.75822040002</v>
          </cell>
          <cell r="O216">
            <v>563637</v>
          </cell>
          <cell r="P216">
            <v>185154</v>
          </cell>
          <cell r="Q216">
            <v>210742.28279999999</v>
          </cell>
          <cell r="R216">
            <v>221490.13922279997</v>
          </cell>
          <cell r="S216">
            <v>410380</v>
          </cell>
          <cell r="T216">
            <v>134809</v>
          </cell>
          <cell r="U216">
            <v>153439.60379999998</v>
          </cell>
          <cell r="V216">
            <v>161265.02359379997</v>
          </cell>
          <cell r="W216">
            <v>673372</v>
          </cell>
          <cell r="X216">
            <v>221202</v>
          </cell>
          <cell r="Y216">
            <v>251772.1164</v>
          </cell>
          <cell r="Z216">
            <v>264612.49433640001</v>
          </cell>
          <cell r="AA216">
            <v>655338</v>
          </cell>
          <cell r="AB216">
            <v>215278</v>
          </cell>
          <cell r="AC216">
            <v>245029.41959999999</v>
          </cell>
          <cell r="AD216">
            <v>257525.91999959998</v>
          </cell>
          <cell r="AE216">
            <v>570550</v>
          </cell>
          <cell r="AF216">
            <v>187425</v>
          </cell>
          <cell r="AG216">
            <v>213327.13500000001</v>
          </cell>
          <cell r="AH216">
            <v>224206.81888500002</v>
          </cell>
          <cell r="AI216">
            <v>568606</v>
          </cell>
          <cell r="AJ216">
            <v>186787</v>
          </cell>
          <cell r="AK216">
            <v>212600.96340000001</v>
          </cell>
          <cell r="AL216">
            <v>223443.61253340001</v>
          </cell>
          <cell r="AM216">
            <v>373572</v>
          </cell>
          <cell r="AN216">
            <v>122718</v>
          </cell>
          <cell r="AO216">
            <v>139677.62760000001</v>
          </cell>
          <cell r="AP216">
            <v>146801.18660760002</v>
          </cell>
          <cell r="AQ216">
            <v>398278</v>
          </cell>
          <cell r="AR216">
            <v>130834</v>
          </cell>
          <cell r="AS216">
            <v>148915.25880000001</v>
          </cell>
          <cell r="AT216">
            <v>156509.93699880003</v>
          </cell>
          <cell r="AU216">
            <v>575668</v>
          </cell>
          <cell r="AV216">
            <v>189106</v>
          </cell>
          <cell r="AW216">
            <v>215240.4492</v>
          </cell>
          <cell r="AX216">
            <v>226217.71210920002</v>
          </cell>
          <cell r="AY216">
            <v>580881</v>
          </cell>
          <cell r="AZ216">
            <v>190819</v>
          </cell>
          <cell r="BA216">
            <v>217190.18580000001</v>
          </cell>
          <cell r="BB216">
            <v>228266.88527580001</v>
          </cell>
          <cell r="BC216">
            <v>559604</v>
          </cell>
          <cell r="BD216">
            <v>183829</v>
          </cell>
          <cell r="BE216">
            <v>209234.1678</v>
          </cell>
          <cell r="BF216">
            <v>219905.1103578</v>
          </cell>
          <cell r="BG216">
            <v>584882</v>
          </cell>
          <cell r="BH216">
            <v>192133</v>
          </cell>
          <cell r="BI216">
            <v>218685.7806</v>
          </cell>
          <cell r="BJ216">
            <v>229838.75541059999</v>
          </cell>
          <cell r="BK216">
            <v>611416</v>
          </cell>
          <cell r="BL216">
            <v>200850</v>
          </cell>
          <cell r="BM216">
            <v>228607.47</v>
          </cell>
          <cell r="BN216">
            <v>240266.45097000001</v>
          </cell>
          <cell r="BO216">
            <v>621518</v>
          </cell>
          <cell r="BP216">
            <v>204168</v>
          </cell>
          <cell r="BQ216">
            <v>232384.01759999999</v>
          </cell>
          <cell r="BR216">
            <v>244235.60249759999</v>
          </cell>
          <cell r="BS216">
            <v>638125</v>
          </cell>
          <cell r="BT216">
            <v>209624</v>
          </cell>
          <cell r="BU216">
            <v>238594.0368</v>
          </cell>
          <cell r="BV216">
            <v>250762.3326768</v>
          </cell>
          <cell r="BW216">
            <v>526371</v>
          </cell>
          <cell r="BX216">
            <v>172912</v>
          </cell>
          <cell r="BY216">
            <v>196808.43839999998</v>
          </cell>
          <cell r="BZ216">
            <v>206845.66875839999</v>
          </cell>
          <cell r="CA216">
            <v>631852</v>
          </cell>
          <cell r="CB216">
            <v>207563</v>
          </cell>
          <cell r="CC216">
            <v>236248.2066</v>
          </cell>
          <cell r="CD216">
            <v>248296.86513660001</v>
          </cell>
          <cell r="CE216">
            <v>604377</v>
          </cell>
          <cell r="CF216">
            <v>198537</v>
          </cell>
          <cell r="CG216">
            <v>225974.81339999998</v>
          </cell>
          <cell r="CH216">
            <v>237499.52888339999</v>
          </cell>
          <cell r="CI216">
            <v>566522</v>
          </cell>
          <cell r="CJ216">
            <v>186102</v>
          </cell>
          <cell r="CK216">
            <v>211821.29639999999</v>
          </cell>
          <cell r="CL216">
            <v>222624.1825164</v>
          </cell>
          <cell r="CM216">
            <v>607363</v>
          </cell>
          <cell r="CN216">
            <v>199518</v>
          </cell>
        </row>
        <row r="217">
          <cell r="B217" t="str">
            <v>SENSOR DE ACEITE</v>
          </cell>
          <cell r="C217">
            <v>307435</v>
          </cell>
          <cell r="D217">
            <v>100992</v>
          </cell>
          <cell r="E217">
            <v>114949.0944</v>
          </cell>
          <cell r="F217">
            <v>120811.4982144</v>
          </cell>
          <cell r="G217">
            <v>297794</v>
          </cell>
          <cell r="H217">
            <v>97825</v>
          </cell>
          <cell r="I217">
            <v>111344.41499999999</v>
          </cell>
          <cell r="J217">
            <v>117022.98016499999</v>
          </cell>
          <cell r="K217">
            <v>332814</v>
          </cell>
          <cell r="L217">
            <v>109329</v>
          </cell>
          <cell r="M217">
            <v>124438.2678</v>
          </cell>
          <cell r="N217">
            <v>130784.6194578</v>
          </cell>
          <cell r="O217">
            <v>387981</v>
          </cell>
          <cell r="P217">
            <v>127451</v>
          </cell>
          <cell r="Q217">
            <v>145064.72820000001</v>
          </cell>
          <cell r="R217">
            <v>152463.02933820002</v>
          </cell>
          <cell r="S217">
            <v>372443</v>
          </cell>
          <cell r="T217">
            <v>122347</v>
          </cell>
          <cell r="U217">
            <v>139255.3554</v>
          </cell>
          <cell r="V217">
            <v>146357.37852540001</v>
          </cell>
          <cell r="W217">
            <v>694171</v>
          </cell>
          <cell r="X217">
            <v>228035</v>
          </cell>
          <cell r="Y217">
            <v>259549.43700000001</v>
          </cell>
          <cell r="Z217">
            <v>272786.45828700002</v>
          </cell>
          <cell r="AA217">
            <v>657002</v>
          </cell>
          <cell r="AB217">
            <v>215825</v>
          </cell>
          <cell r="AC217">
            <v>245652.01500000001</v>
          </cell>
          <cell r="AD217">
            <v>258180.26776500003</v>
          </cell>
          <cell r="AE217">
            <v>379393</v>
          </cell>
          <cell r="AF217">
            <v>124630</v>
          </cell>
          <cell r="AG217">
            <v>141853.86600000001</v>
          </cell>
          <cell r="AH217">
            <v>149088.41316600001</v>
          </cell>
          <cell r="AI217">
            <v>382008</v>
          </cell>
          <cell r="AJ217">
            <v>125489</v>
          </cell>
          <cell r="AK217">
            <v>142831.57980000001</v>
          </cell>
          <cell r="AL217">
            <v>150115.99036980001</v>
          </cell>
          <cell r="AM217">
            <v>352752</v>
          </cell>
          <cell r="AN217">
            <v>115879</v>
          </cell>
          <cell r="AO217">
            <v>131893.47779999999</v>
          </cell>
          <cell r="AP217">
            <v>138620.04516779998</v>
          </cell>
          <cell r="AQ217">
            <v>368541</v>
          </cell>
          <cell r="AR217">
            <v>121065</v>
          </cell>
          <cell r="AS217">
            <v>137796.18299999999</v>
          </cell>
          <cell r="AT217">
            <v>144823.78833299997</v>
          </cell>
          <cell r="AU217">
            <v>368935</v>
          </cell>
          <cell r="AV217">
            <v>121195</v>
          </cell>
          <cell r="AW217">
            <v>137944.149</v>
          </cell>
          <cell r="AX217">
            <v>144979.30059900001</v>
          </cell>
          <cell r="AY217">
            <v>472692</v>
          </cell>
          <cell r="AZ217">
            <v>155279</v>
          </cell>
          <cell r="BA217">
            <v>176738.55780000001</v>
          </cell>
          <cell r="BB217">
            <v>185752.22424780001</v>
          </cell>
          <cell r="BC217">
            <v>446691</v>
          </cell>
          <cell r="BD217">
            <v>146737</v>
          </cell>
          <cell r="BE217">
            <v>167016.0534</v>
          </cell>
          <cell r="BF217">
            <v>175533.87212340001</v>
          </cell>
          <cell r="BG217">
            <v>545725</v>
          </cell>
          <cell r="BH217">
            <v>179270</v>
          </cell>
          <cell r="BI217">
            <v>204045.114</v>
          </cell>
          <cell r="BJ217">
            <v>214451.41481399999</v>
          </cell>
          <cell r="BK217">
            <v>563753</v>
          </cell>
          <cell r="BL217">
            <v>185192</v>
          </cell>
          <cell r="BM217">
            <v>210785.5344</v>
          </cell>
          <cell r="BN217">
            <v>221535.5966544</v>
          </cell>
          <cell r="BO217">
            <v>575894</v>
          </cell>
          <cell r="BP217">
            <v>189181</v>
          </cell>
          <cell r="BQ217">
            <v>215325.81419999999</v>
          </cell>
          <cell r="BR217">
            <v>226307.43072419998</v>
          </cell>
          <cell r="BS217">
            <v>629464</v>
          </cell>
          <cell r="BT217">
            <v>206778</v>
          </cell>
          <cell r="BU217">
            <v>235354.71960000001</v>
          </cell>
          <cell r="BV217">
            <v>247357.81029960001</v>
          </cell>
          <cell r="BW217">
            <v>424452</v>
          </cell>
          <cell r="BX217">
            <v>139432</v>
          </cell>
          <cell r="BY217">
            <v>158701.5024</v>
          </cell>
          <cell r="BZ217">
            <v>166795.27902240001</v>
          </cell>
          <cell r="CA217">
            <v>667635</v>
          </cell>
          <cell r="CB217">
            <v>219318</v>
          </cell>
          <cell r="CC217">
            <v>249627.7476</v>
          </cell>
          <cell r="CD217">
            <v>262358.7627276</v>
          </cell>
          <cell r="CE217">
            <v>504277</v>
          </cell>
          <cell r="CF217">
            <v>165654</v>
          </cell>
          <cell r="CG217">
            <v>188547.38279999999</v>
          </cell>
          <cell r="CH217">
            <v>198163.29932279998</v>
          </cell>
          <cell r="CI217">
            <v>450055</v>
          </cell>
          <cell r="CJ217">
            <v>147843</v>
          </cell>
          <cell r="CK217">
            <v>168274.9026</v>
          </cell>
          <cell r="CL217">
            <v>176856.92263260001</v>
          </cell>
          <cell r="CM217">
            <v>665346</v>
          </cell>
          <cell r="CN217">
            <v>218566</v>
          </cell>
        </row>
        <row r="218">
          <cell r="B218" t="str">
            <v>SENSOR DE VELOCIDAD</v>
          </cell>
          <cell r="C218">
            <v>238036</v>
          </cell>
          <cell r="D218">
            <v>78194</v>
          </cell>
          <cell r="E218">
            <v>89000.410799999998</v>
          </cell>
          <cell r="F218">
            <v>93539.431750799995</v>
          </cell>
          <cell r="G218">
            <v>234282</v>
          </cell>
          <cell r="H218">
            <v>76961</v>
          </cell>
          <cell r="I218">
            <v>87597.010200000004</v>
          </cell>
          <cell r="J218">
            <v>92064.457720200007</v>
          </cell>
          <cell r="K218">
            <v>351549</v>
          </cell>
          <cell r="L218">
            <v>115483</v>
          </cell>
          <cell r="M218">
            <v>131442.7506</v>
          </cell>
          <cell r="N218">
            <v>138146.3308806</v>
          </cell>
          <cell r="O218">
            <v>408205</v>
          </cell>
          <cell r="P218">
            <v>134095</v>
          </cell>
          <cell r="Q218">
            <v>152626.929</v>
          </cell>
          <cell r="R218">
            <v>160410.90237900001</v>
          </cell>
          <cell r="S218">
            <v>362265</v>
          </cell>
          <cell r="T218">
            <v>119004</v>
          </cell>
          <cell r="U218">
            <v>135450.35279999999</v>
          </cell>
          <cell r="V218">
            <v>142358.32079279999</v>
          </cell>
          <cell r="W218">
            <v>732558</v>
          </cell>
          <cell r="X218">
            <v>240645</v>
          </cell>
          <cell r="Y218">
            <v>273902.13899999997</v>
          </cell>
          <cell r="Z218">
            <v>287871.14808899997</v>
          </cell>
          <cell r="AA218">
            <v>693299</v>
          </cell>
          <cell r="AB218">
            <v>227748</v>
          </cell>
          <cell r="AC218">
            <v>259222.77359999999</v>
          </cell>
          <cell r="AD218">
            <v>272443.13505360001</v>
          </cell>
          <cell r="AE218">
            <v>395916</v>
          </cell>
          <cell r="AF218">
            <v>130058</v>
          </cell>
          <cell r="AG218">
            <v>148032.01559999998</v>
          </cell>
          <cell r="AH218">
            <v>155581.64839559997</v>
          </cell>
          <cell r="AI218">
            <v>398647</v>
          </cell>
          <cell r="AJ218">
            <v>130955</v>
          </cell>
          <cell r="AK218">
            <v>149052.981</v>
          </cell>
          <cell r="AL218">
            <v>156654.68303099999</v>
          </cell>
          <cell r="AM218">
            <v>321821</v>
          </cell>
          <cell r="AN218">
            <v>105718</v>
          </cell>
          <cell r="AO218">
            <v>120328.2276</v>
          </cell>
          <cell r="AP218">
            <v>126464.9672076</v>
          </cell>
          <cell r="AQ218">
            <v>357530</v>
          </cell>
          <cell r="AR218">
            <v>117448</v>
          </cell>
          <cell r="AS218">
            <v>133679.31359999999</v>
          </cell>
          <cell r="AT218">
            <v>140496.95859359999</v>
          </cell>
          <cell r="AU218">
            <v>389754</v>
          </cell>
          <cell r="AV218">
            <v>128034</v>
          </cell>
          <cell r="AW218">
            <v>145728.29879999999</v>
          </cell>
          <cell r="AX218">
            <v>153160.44203879999</v>
          </cell>
          <cell r="AY218">
            <v>537098</v>
          </cell>
          <cell r="AZ218">
            <v>176436</v>
          </cell>
          <cell r="BA218">
            <v>200819.4552</v>
          </cell>
          <cell r="BB218">
            <v>211061.24741519999</v>
          </cell>
          <cell r="BC218">
            <v>488145</v>
          </cell>
          <cell r="BD218">
            <v>160355</v>
          </cell>
          <cell r="BE218">
            <v>182516.06099999999</v>
          </cell>
          <cell r="BF218">
            <v>191824.38011099998</v>
          </cell>
          <cell r="BG218">
            <v>559228</v>
          </cell>
          <cell r="BH218">
            <v>183706</v>
          </cell>
          <cell r="BI218">
            <v>209094.1692</v>
          </cell>
          <cell r="BJ218">
            <v>219757.97182919999</v>
          </cell>
          <cell r="BK218">
            <v>585701</v>
          </cell>
          <cell r="BL218">
            <v>192402</v>
          </cell>
          <cell r="BM218">
            <v>218991.9564</v>
          </cell>
          <cell r="BN218">
            <v>230160.54617640001</v>
          </cell>
          <cell r="BO218">
            <v>598642</v>
          </cell>
          <cell r="BP218">
            <v>196653</v>
          </cell>
          <cell r="BQ218">
            <v>223830.44459999999</v>
          </cell>
          <cell r="BR218">
            <v>235245.79727459999</v>
          </cell>
          <cell r="BS218">
            <v>668466</v>
          </cell>
          <cell r="BT218">
            <v>219591</v>
          </cell>
          <cell r="BU218">
            <v>249938.4762</v>
          </cell>
          <cell r="BV218">
            <v>262685.33848620002</v>
          </cell>
          <cell r="BW218">
            <v>440228</v>
          </cell>
          <cell r="BX218">
            <v>144614</v>
          </cell>
          <cell r="BY218">
            <v>164599.65479999999</v>
          </cell>
          <cell r="BZ218">
            <v>172994.23719479999</v>
          </cell>
          <cell r="CA218">
            <v>703620</v>
          </cell>
          <cell r="CB218">
            <v>231139</v>
          </cell>
          <cell r="CC218">
            <v>263082.40980000002</v>
          </cell>
          <cell r="CD218">
            <v>276499.6126998</v>
          </cell>
          <cell r="CE218">
            <v>573366</v>
          </cell>
          <cell r="CF218">
            <v>188350</v>
          </cell>
          <cell r="CG218">
            <v>214379.97</v>
          </cell>
          <cell r="CH218">
            <v>225313.34847</v>
          </cell>
          <cell r="CI218">
            <v>476802</v>
          </cell>
          <cell r="CJ218">
            <v>156629</v>
          </cell>
          <cell r="CK218">
            <v>178275.12779999999</v>
          </cell>
          <cell r="CL218">
            <v>187367.15931779999</v>
          </cell>
          <cell r="CM218">
            <v>712212</v>
          </cell>
          <cell r="CN218">
            <v>233961</v>
          </cell>
        </row>
        <row r="219">
          <cell r="B219" t="str">
            <v>SILICONA ULTRASERAGREY</v>
          </cell>
          <cell r="C219">
            <v>109371</v>
          </cell>
          <cell r="D219">
            <v>35928</v>
          </cell>
          <cell r="E219">
            <v>40893.249599999996</v>
          </cell>
          <cell r="F219">
            <v>42978.805329599993</v>
          </cell>
          <cell r="G219">
            <v>106768</v>
          </cell>
          <cell r="H219">
            <v>35073</v>
          </cell>
          <cell r="I219">
            <v>39920.088600000003</v>
          </cell>
          <cell r="J219">
            <v>41956.0131186</v>
          </cell>
          <cell r="K219">
            <v>117757</v>
          </cell>
          <cell r="L219">
            <v>38683</v>
          </cell>
          <cell r="M219">
            <v>44028.990599999997</v>
          </cell>
          <cell r="N219">
            <v>46274.469120599999</v>
          </cell>
          <cell r="O219">
            <v>133990</v>
          </cell>
          <cell r="P219">
            <v>44015</v>
          </cell>
          <cell r="Q219">
            <v>50097.873</v>
          </cell>
          <cell r="R219">
            <v>52652.864522999997</v>
          </cell>
          <cell r="S219">
            <v>129698</v>
          </cell>
          <cell r="T219">
            <v>42605</v>
          </cell>
          <cell r="U219">
            <v>48493.010999999999</v>
          </cell>
          <cell r="V219">
            <v>50966.154560999996</v>
          </cell>
          <cell r="W219">
            <v>138316</v>
          </cell>
          <cell r="X219">
            <v>45436</v>
          </cell>
          <cell r="Y219">
            <v>51715.2552</v>
          </cell>
          <cell r="Z219">
            <v>54352.733215200002</v>
          </cell>
          <cell r="AA219">
            <v>136241</v>
          </cell>
          <cell r="AB219">
            <v>44755</v>
          </cell>
          <cell r="AC219">
            <v>50940.141000000003</v>
          </cell>
          <cell r="AD219">
            <v>53538.088191000003</v>
          </cell>
          <cell r="AE219">
            <v>135392</v>
          </cell>
          <cell r="AF219">
            <v>44476</v>
          </cell>
          <cell r="AG219">
            <v>50622.583200000001</v>
          </cell>
          <cell r="AH219">
            <v>53204.334943200003</v>
          </cell>
          <cell r="AI219">
            <v>136794</v>
          </cell>
          <cell r="AJ219">
            <v>44936</v>
          </cell>
          <cell r="AK219">
            <v>51146.155200000001</v>
          </cell>
          <cell r="AL219">
            <v>53754.609115200001</v>
          </cell>
          <cell r="AM219">
            <v>118906</v>
          </cell>
          <cell r="AN219">
            <v>39060</v>
          </cell>
          <cell r="AO219">
            <v>44458.091999999997</v>
          </cell>
          <cell r="AP219">
            <v>46725.454691999999</v>
          </cell>
          <cell r="AQ219">
            <v>131871</v>
          </cell>
          <cell r="AR219">
            <v>43319</v>
          </cell>
          <cell r="AS219">
            <v>49305.685799999999</v>
          </cell>
          <cell r="AT219">
            <v>51820.275775800001</v>
          </cell>
          <cell r="AU219">
            <v>130521</v>
          </cell>
          <cell r="AV219">
            <v>42876</v>
          </cell>
          <cell r="AW219">
            <v>48801.463199999998</v>
          </cell>
          <cell r="AX219">
            <v>51290.337823199996</v>
          </cell>
          <cell r="AY219">
            <v>136243</v>
          </cell>
          <cell r="AZ219">
            <v>44755</v>
          </cell>
          <cell r="BA219">
            <v>50940.141000000003</v>
          </cell>
          <cell r="BB219">
            <v>53538.088191000003</v>
          </cell>
          <cell r="BC219">
            <v>142624</v>
          </cell>
          <cell r="BD219">
            <v>46851</v>
          </cell>
          <cell r="BE219">
            <v>53325.808199999999</v>
          </cell>
          <cell r="BF219">
            <v>56045.424418199997</v>
          </cell>
          <cell r="BG219">
            <v>141814</v>
          </cell>
          <cell r="BH219">
            <v>46585</v>
          </cell>
          <cell r="BI219">
            <v>53023.046999999999</v>
          </cell>
          <cell r="BJ219">
            <v>55727.222396999998</v>
          </cell>
          <cell r="BK219">
            <v>138432</v>
          </cell>
          <cell r="BL219">
            <v>45474</v>
          </cell>
          <cell r="BM219">
            <v>51758.506800000003</v>
          </cell>
          <cell r="BN219">
            <v>54398.190646800002</v>
          </cell>
          <cell r="BO219">
            <v>143224</v>
          </cell>
          <cell r="BP219">
            <v>47049</v>
          </cell>
          <cell r="BQ219">
            <v>53551.171799999996</v>
          </cell>
          <cell r="BR219">
            <v>56282.281561799995</v>
          </cell>
          <cell r="BS219">
            <v>164601</v>
          </cell>
          <cell r="BT219">
            <v>54071</v>
          </cell>
          <cell r="BU219">
            <v>61543.612200000003</v>
          </cell>
          <cell r="BV219">
            <v>64682.336422200002</v>
          </cell>
          <cell r="BW219">
            <v>132314</v>
          </cell>
          <cell r="BX219">
            <v>43465</v>
          </cell>
          <cell r="BY219">
            <v>49471.862999999998</v>
          </cell>
          <cell r="BZ219">
            <v>51994.928012999997</v>
          </cell>
          <cell r="CA219">
            <v>165751</v>
          </cell>
          <cell r="CB219">
            <v>54449</v>
          </cell>
          <cell r="CC219">
            <v>61973.851799999997</v>
          </cell>
          <cell r="CD219">
            <v>65134.518241799997</v>
          </cell>
          <cell r="CE219">
            <v>151994</v>
          </cell>
          <cell r="CF219">
            <v>49930</v>
          </cell>
          <cell r="CG219">
            <v>56830.326000000001</v>
          </cell>
          <cell r="CH219">
            <v>59728.672626</v>
          </cell>
          <cell r="CI219">
            <v>142351</v>
          </cell>
          <cell r="CJ219">
            <v>46762</v>
          </cell>
          <cell r="CK219">
            <v>53224.508399999999</v>
          </cell>
          <cell r="CL219">
            <v>55938.958328399996</v>
          </cell>
          <cell r="CM219">
            <v>167796</v>
          </cell>
          <cell r="CN219">
            <v>55120</v>
          </cell>
        </row>
        <row r="220">
          <cell r="B220" t="str">
            <v>SOPORTE AMORTIGUADOR DELANTERO</v>
          </cell>
          <cell r="C220">
            <v>260875</v>
          </cell>
          <cell r="D220">
            <v>85697</v>
          </cell>
          <cell r="E220">
            <v>97540.325400000002</v>
          </cell>
          <cell r="F220">
            <v>102514.88199540001</v>
          </cell>
          <cell r="G220">
            <v>248256</v>
          </cell>
          <cell r="H220">
            <v>81552</v>
          </cell>
          <cell r="I220">
            <v>92822.486399999994</v>
          </cell>
          <cell r="J220">
            <v>97556.43320639999</v>
          </cell>
          <cell r="K220">
            <v>307586</v>
          </cell>
          <cell r="L220">
            <v>101042</v>
          </cell>
          <cell r="M220">
            <v>115006.00440000001</v>
          </cell>
          <cell r="N220">
            <v>120871.31062440001</v>
          </cell>
          <cell r="O220">
            <v>330049</v>
          </cell>
          <cell r="P220">
            <v>108421</v>
          </cell>
          <cell r="Q220">
            <v>123404.7822</v>
          </cell>
          <cell r="R220">
            <v>129698.4260922</v>
          </cell>
          <cell r="S220">
            <v>293160</v>
          </cell>
          <cell r="T220">
            <v>96303</v>
          </cell>
          <cell r="U220">
            <v>109612.07459999999</v>
          </cell>
          <cell r="V220">
            <v>115202.29040459999</v>
          </cell>
          <cell r="W220">
            <v>315847</v>
          </cell>
          <cell r="X220">
            <v>103755</v>
          </cell>
          <cell r="Y220">
            <v>118093.94099999999</v>
          </cell>
          <cell r="Z220">
            <v>124116.73199099999</v>
          </cell>
          <cell r="AA220">
            <v>305680</v>
          </cell>
          <cell r="AB220">
            <v>100415</v>
          </cell>
          <cell r="AC220">
            <v>114292.353</v>
          </cell>
          <cell r="AD220">
            <v>120121.263003</v>
          </cell>
          <cell r="AE220">
            <v>354467</v>
          </cell>
          <cell r="AF220">
            <v>116442</v>
          </cell>
          <cell r="AG220">
            <v>132534.2844</v>
          </cell>
          <cell r="AH220">
            <v>139293.5329044</v>
          </cell>
          <cell r="AI220">
            <v>359357</v>
          </cell>
          <cell r="AJ220">
            <v>118048</v>
          </cell>
          <cell r="AK220">
            <v>134362.23360000001</v>
          </cell>
          <cell r="AL220">
            <v>141214.70751360001</v>
          </cell>
          <cell r="AM220">
            <v>249788</v>
          </cell>
          <cell r="AN220">
            <v>82055</v>
          </cell>
          <cell r="AO220">
            <v>93395.001000000004</v>
          </cell>
          <cell r="AP220">
            <v>98158.146051000003</v>
          </cell>
          <cell r="AQ220">
            <v>271584</v>
          </cell>
          <cell r="AR220">
            <v>89215</v>
          </cell>
          <cell r="AS220">
            <v>101544.51300000001</v>
          </cell>
          <cell r="AT220">
            <v>106723.283163</v>
          </cell>
          <cell r="AU220">
            <v>341702</v>
          </cell>
          <cell r="AV220">
            <v>112249</v>
          </cell>
          <cell r="AW220">
            <v>127761.8118</v>
          </cell>
          <cell r="AX220">
            <v>134277.66420179998</v>
          </cell>
          <cell r="AY220">
            <v>307623</v>
          </cell>
          <cell r="AZ220">
            <v>101054</v>
          </cell>
          <cell r="BA220">
            <v>115019.66279999999</v>
          </cell>
          <cell r="BB220">
            <v>120885.66560279999</v>
          </cell>
          <cell r="BC220">
            <v>309086</v>
          </cell>
          <cell r="BD220">
            <v>101534</v>
          </cell>
          <cell r="BE220">
            <v>115565.9988</v>
          </cell>
          <cell r="BF220">
            <v>121459.8647388</v>
          </cell>
          <cell r="BG220">
            <v>368862</v>
          </cell>
          <cell r="BH220">
            <v>121171</v>
          </cell>
          <cell r="BI220">
            <v>137916.8322</v>
          </cell>
          <cell r="BJ220">
            <v>144950.5906422</v>
          </cell>
          <cell r="BK220">
            <v>353987</v>
          </cell>
          <cell r="BL220">
            <v>116284</v>
          </cell>
          <cell r="BM220">
            <v>132354.44880000001</v>
          </cell>
          <cell r="BN220">
            <v>139104.5256888</v>
          </cell>
          <cell r="BO220">
            <v>393156</v>
          </cell>
          <cell r="BP220">
            <v>129151</v>
          </cell>
          <cell r="BQ220">
            <v>146999.66820000001</v>
          </cell>
          <cell r="BR220">
            <v>154496.65127820001</v>
          </cell>
          <cell r="BS220">
            <v>370566</v>
          </cell>
          <cell r="BT220">
            <v>121730</v>
          </cell>
          <cell r="BU220">
            <v>138553.08600000001</v>
          </cell>
          <cell r="BV220">
            <v>145619.293386</v>
          </cell>
          <cell r="BW220">
            <v>301787</v>
          </cell>
          <cell r="BX220">
            <v>99137</v>
          </cell>
          <cell r="BY220">
            <v>112837.7334</v>
          </cell>
          <cell r="BZ220">
            <v>118592.4578034</v>
          </cell>
          <cell r="CA220">
            <v>390327</v>
          </cell>
          <cell r="CB220">
            <v>128222</v>
          </cell>
          <cell r="CC220">
            <v>145942.28039999999</v>
          </cell>
          <cell r="CD220">
            <v>153385.33670039999</v>
          </cell>
          <cell r="CE220">
            <v>328211</v>
          </cell>
          <cell r="CF220">
            <v>107817</v>
          </cell>
          <cell r="CG220">
            <v>122717.3094</v>
          </cell>
          <cell r="CH220">
            <v>128975.89217939999</v>
          </cell>
          <cell r="CI220">
            <v>331021</v>
          </cell>
          <cell r="CJ220">
            <v>108740</v>
          </cell>
          <cell r="CK220">
            <v>123767.868</v>
          </cell>
          <cell r="CL220">
            <v>130080.029268</v>
          </cell>
          <cell r="CM220">
            <v>425119</v>
          </cell>
          <cell r="CN220">
            <v>139651</v>
          </cell>
        </row>
        <row r="221">
          <cell r="B221" t="str">
            <v>SOPORTE AMORTIGUADOR TRASERO</v>
          </cell>
          <cell r="C221">
            <v>306549</v>
          </cell>
          <cell r="D221">
            <v>100701</v>
          </cell>
          <cell r="E221">
            <v>114617.87820000001</v>
          </cell>
          <cell r="F221">
            <v>120463.38998820001</v>
          </cell>
          <cell r="G221">
            <v>273695</v>
          </cell>
          <cell r="H221">
            <v>89908</v>
          </cell>
          <cell r="I221">
            <v>102333.2856</v>
          </cell>
          <cell r="J221">
            <v>107552.28316560001</v>
          </cell>
          <cell r="K221">
            <v>290873</v>
          </cell>
          <cell r="L221">
            <v>95551</v>
          </cell>
          <cell r="M221">
            <v>108756.1482</v>
          </cell>
          <cell r="N221">
            <v>114302.71175819999</v>
          </cell>
          <cell r="O221">
            <v>325765</v>
          </cell>
          <cell r="P221">
            <v>107013</v>
          </cell>
          <cell r="Q221">
            <v>121802.1966</v>
          </cell>
          <cell r="R221">
            <v>128014.10862659999</v>
          </cell>
          <cell r="S221">
            <v>310668</v>
          </cell>
          <cell r="T221">
            <v>102054</v>
          </cell>
          <cell r="U221">
            <v>116157.8628</v>
          </cell>
          <cell r="V221">
            <v>122081.9138028</v>
          </cell>
          <cell r="W221">
            <v>313339</v>
          </cell>
          <cell r="X221">
            <v>102931</v>
          </cell>
          <cell r="Y221">
            <v>117156.06419999999</v>
          </cell>
          <cell r="Z221">
            <v>123131.02347419999</v>
          </cell>
          <cell r="AA221">
            <v>300496</v>
          </cell>
          <cell r="AB221">
            <v>98712</v>
          </cell>
          <cell r="AC221">
            <v>112353.9984</v>
          </cell>
          <cell r="AD221">
            <v>118084.05231839999</v>
          </cell>
          <cell r="AE221">
            <v>325314</v>
          </cell>
          <cell r="AF221">
            <v>106865</v>
          </cell>
          <cell r="AG221">
            <v>121633.743</v>
          </cell>
          <cell r="AH221">
            <v>127837.063893</v>
          </cell>
          <cell r="AI221">
            <v>319824</v>
          </cell>
          <cell r="AJ221">
            <v>105062</v>
          </cell>
          <cell r="AK221">
            <v>119581.5684</v>
          </cell>
          <cell r="AL221">
            <v>125680.22838840001</v>
          </cell>
          <cell r="AM221">
            <v>276921</v>
          </cell>
          <cell r="AN221">
            <v>90968</v>
          </cell>
          <cell r="AO221">
            <v>103539.7776</v>
          </cell>
          <cell r="AP221">
            <v>108820.30625759999</v>
          </cell>
          <cell r="AQ221">
            <v>309200</v>
          </cell>
          <cell r="AR221">
            <v>101572</v>
          </cell>
          <cell r="AS221">
            <v>115609.2504</v>
          </cell>
          <cell r="AT221">
            <v>121505.3221704</v>
          </cell>
          <cell r="AU221">
            <v>334568</v>
          </cell>
          <cell r="AV221">
            <v>109905</v>
          </cell>
          <cell r="AW221">
            <v>125093.871</v>
          </cell>
          <cell r="AX221">
            <v>131473.658421</v>
          </cell>
          <cell r="AY221">
            <v>324614</v>
          </cell>
          <cell r="AZ221">
            <v>106635</v>
          </cell>
          <cell r="BA221">
            <v>121371.95699999999</v>
          </cell>
          <cell r="BB221">
            <v>127561.926807</v>
          </cell>
          <cell r="BC221">
            <v>353555</v>
          </cell>
          <cell r="BD221">
            <v>116142</v>
          </cell>
          <cell r="BE221">
            <v>132192.82440000001</v>
          </cell>
          <cell r="BF221">
            <v>138934.6584444</v>
          </cell>
          <cell r="BG221">
            <v>315132</v>
          </cell>
          <cell r="BH221">
            <v>103520</v>
          </cell>
          <cell r="BI221">
            <v>117826.46399999999</v>
          </cell>
          <cell r="BJ221">
            <v>123835.61366399999</v>
          </cell>
          <cell r="BK221">
            <v>332641</v>
          </cell>
          <cell r="BL221">
            <v>109272</v>
          </cell>
          <cell r="BM221">
            <v>124373.3904</v>
          </cell>
          <cell r="BN221">
            <v>130716.4333104</v>
          </cell>
          <cell r="BO221">
            <v>364656</v>
          </cell>
          <cell r="BP221">
            <v>119789</v>
          </cell>
          <cell r="BQ221">
            <v>136343.83979999999</v>
          </cell>
          <cell r="BR221">
            <v>143297.37562979999</v>
          </cell>
          <cell r="BS221">
            <v>359360</v>
          </cell>
          <cell r="BT221">
            <v>118049</v>
          </cell>
          <cell r="BU221">
            <v>134363.37179999999</v>
          </cell>
          <cell r="BV221">
            <v>141215.9037618</v>
          </cell>
          <cell r="BW221">
            <v>311728</v>
          </cell>
          <cell r="BX221">
            <v>102402</v>
          </cell>
          <cell r="BY221">
            <v>116553.9564</v>
          </cell>
          <cell r="BZ221">
            <v>122498.20817639999</v>
          </cell>
          <cell r="CA221">
            <v>383091</v>
          </cell>
          <cell r="CB221">
            <v>125845</v>
          </cell>
          <cell r="CC221">
            <v>143236.77900000001</v>
          </cell>
          <cell r="CD221">
            <v>150541.85472900001</v>
          </cell>
          <cell r="CE221">
            <v>339779</v>
          </cell>
          <cell r="CF221">
            <v>111617</v>
          </cell>
          <cell r="CG221">
            <v>127042.4694</v>
          </cell>
          <cell r="CH221">
            <v>133521.6353394</v>
          </cell>
          <cell r="CI221">
            <v>369453</v>
          </cell>
          <cell r="CJ221">
            <v>121365</v>
          </cell>
          <cell r="CK221">
            <v>138137.64300000001</v>
          </cell>
          <cell r="CL221">
            <v>145182.66279300002</v>
          </cell>
          <cell r="CM221">
            <v>412996</v>
          </cell>
          <cell r="CN221">
            <v>135669</v>
          </cell>
        </row>
        <row r="222">
          <cell r="B222" t="str">
            <v>SOPORTE TUBO EXOSTO</v>
          </cell>
          <cell r="C222">
            <v>467627</v>
          </cell>
          <cell r="D222">
            <v>153615</v>
          </cell>
          <cell r="E222">
            <v>174844.59299999999</v>
          </cell>
          <cell r="F222">
            <v>183761.667243</v>
          </cell>
          <cell r="G222">
            <v>419258</v>
          </cell>
          <cell r="H222">
            <v>137726</v>
          </cell>
          <cell r="I222">
            <v>156759.73319999999</v>
          </cell>
          <cell r="J222">
            <v>164754.4795932</v>
          </cell>
          <cell r="K222">
            <v>415380</v>
          </cell>
          <cell r="L222">
            <v>136452</v>
          </cell>
          <cell r="M222">
            <v>155309.66639999999</v>
          </cell>
          <cell r="N222">
            <v>163230.45938639998</v>
          </cell>
          <cell r="O222">
            <v>479913</v>
          </cell>
          <cell r="P222">
            <v>157651</v>
          </cell>
          <cell r="Q222">
            <v>179438.3682</v>
          </cell>
          <cell r="R222">
            <v>188589.72497819999</v>
          </cell>
          <cell r="S222">
            <v>465216</v>
          </cell>
          <cell r="T222">
            <v>152823</v>
          </cell>
          <cell r="U222">
            <v>173943.13860000001</v>
          </cell>
          <cell r="V222">
            <v>182814.23866860001</v>
          </cell>
          <cell r="W222">
            <v>419688</v>
          </cell>
          <cell r="X222">
            <v>137867</v>
          </cell>
          <cell r="Y222">
            <v>156920.2194</v>
          </cell>
          <cell r="Z222">
            <v>164923.1505894</v>
          </cell>
          <cell r="AA222">
            <v>438342</v>
          </cell>
          <cell r="AB222">
            <v>143995</v>
          </cell>
          <cell r="AC222">
            <v>163895.109</v>
          </cell>
          <cell r="AD222">
            <v>172253.759559</v>
          </cell>
          <cell r="AE222">
            <v>462354</v>
          </cell>
          <cell r="AF222">
            <v>151883</v>
          </cell>
          <cell r="AG222">
            <v>172873.23060000001</v>
          </cell>
          <cell r="AH222">
            <v>181689.76536060002</v>
          </cell>
          <cell r="AI222">
            <v>462354</v>
          </cell>
          <cell r="AJ222">
            <v>151883</v>
          </cell>
          <cell r="AK222">
            <v>172873.23060000001</v>
          </cell>
          <cell r="AL222">
            <v>181689.76536060002</v>
          </cell>
          <cell r="AM222">
            <v>411451</v>
          </cell>
          <cell r="AN222">
            <v>135161</v>
          </cell>
          <cell r="AO222">
            <v>153840.25020000001</v>
          </cell>
          <cell r="AP222">
            <v>161686.10296020002</v>
          </cell>
          <cell r="AQ222">
            <v>448456</v>
          </cell>
          <cell r="AR222">
            <v>147317</v>
          </cell>
          <cell r="AS222">
            <v>167676.20939999999</v>
          </cell>
          <cell r="AT222">
            <v>176227.69607939999</v>
          </cell>
          <cell r="AU222">
            <v>503565</v>
          </cell>
          <cell r="AV222">
            <v>165421</v>
          </cell>
          <cell r="AW222">
            <v>188282.18220000001</v>
          </cell>
          <cell r="AX222">
            <v>197884.5734922</v>
          </cell>
          <cell r="AY222">
            <v>451966</v>
          </cell>
          <cell r="AZ222">
            <v>148470</v>
          </cell>
          <cell r="BA222">
            <v>168988.554</v>
          </cell>
          <cell r="BB222">
            <v>177606.97025400001</v>
          </cell>
          <cell r="BC222">
            <v>528619</v>
          </cell>
          <cell r="BD222">
            <v>173651</v>
          </cell>
          <cell r="BE222">
            <v>197649.56820000001</v>
          </cell>
          <cell r="BF222">
            <v>207729.69617820001</v>
          </cell>
          <cell r="BG222">
            <v>452192</v>
          </cell>
          <cell r="BH222">
            <v>148545</v>
          </cell>
          <cell r="BI222">
            <v>169073.91899999999</v>
          </cell>
          <cell r="BJ222">
            <v>177696.68886900001</v>
          </cell>
          <cell r="BK222">
            <v>486144</v>
          </cell>
          <cell r="BL222">
            <v>159698</v>
          </cell>
          <cell r="BM222">
            <v>181768.26360000001</v>
          </cell>
          <cell r="BN222">
            <v>191038.44504360002</v>
          </cell>
          <cell r="BO222">
            <v>503235</v>
          </cell>
          <cell r="BP222">
            <v>165312</v>
          </cell>
          <cell r="BQ222">
            <v>188158.11840000001</v>
          </cell>
          <cell r="BR222">
            <v>197754.18243839999</v>
          </cell>
          <cell r="BS222">
            <v>520628</v>
          </cell>
          <cell r="BT222">
            <v>171026</v>
          </cell>
          <cell r="BU222">
            <v>194661.79319999999</v>
          </cell>
          <cell r="BV222">
            <v>204589.54465319999</v>
          </cell>
          <cell r="BW222">
            <v>442043</v>
          </cell>
          <cell r="BX222">
            <v>145211</v>
          </cell>
          <cell r="BY222">
            <v>165279.16019999998</v>
          </cell>
          <cell r="BZ222">
            <v>173708.39737019999</v>
          </cell>
          <cell r="CA222">
            <v>559497</v>
          </cell>
          <cell r="CB222">
            <v>183794</v>
          </cell>
          <cell r="CC222">
            <v>209194.3308</v>
          </cell>
          <cell r="CD222">
            <v>219863.24167079999</v>
          </cell>
          <cell r="CE222">
            <v>508142</v>
          </cell>
          <cell r="CF222">
            <v>166924</v>
          </cell>
          <cell r="CG222">
            <v>189992.89679999999</v>
          </cell>
          <cell r="CH222">
            <v>199682.5345368</v>
          </cell>
          <cell r="CI222">
            <v>518749</v>
          </cell>
          <cell r="CJ222">
            <v>170409</v>
          </cell>
          <cell r="CK222">
            <v>193959.5238</v>
          </cell>
          <cell r="CL222">
            <v>203851.45951379999</v>
          </cell>
          <cell r="CM222">
            <v>578901</v>
          </cell>
          <cell r="CN222">
            <v>190168</v>
          </cell>
        </row>
        <row r="223">
          <cell r="B223" t="str">
            <v>SOPORTE VARILLA ESTABILIZADORA</v>
          </cell>
          <cell r="C223">
            <v>283923</v>
          </cell>
          <cell r="D223">
            <v>93268</v>
          </cell>
          <cell r="E223">
            <v>106157.6376</v>
          </cell>
          <cell r="F223">
            <v>111571.6771176</v>
          </cell>
          <cell r="G223">
            <v>276027</v>
          </cell>
          <cell r="H223">
            <v>90674</v>
          </cell>
          <cell r="I223">
            <v>103205.1468</v>
          </cell>
          <cell r="J223">
            <v>108468.6092868</v>
          </cell>
          <cell r="K223">
            <v>283398</v>
          </cell>
          <cell r="L223">
            <v>93096</v>
          </cell>
          <cell r="M223">
            <v>105961.86719999999</v>
          </cell>
          <cell r="N223">
            <v>111365.9224272</v>
          </cell>
          <cell r="O223">
            <v>335423</v>
          </cell>
          <cell r="P223">
            <v>110186</v>
          </cell>
          <cell r="Q223">
            <v>125413.7052</v>
          </cell>
          <cell r="R223">
            <v>131809.80416520001</v>
          </cell>
          <cell r="S223">
            <v>292837</v>
          </cell>
          <cell r="T223">
            <v>96196</v>
          </cell>
          <cell r="U223">
            <v>109490.28719999999</v>
          </cell>
          <cell r="V223">
            <v>115074.29184719999</v>
          </cell>
          <cell r="W223">
            <v>313250</v>
          </cell>
          <cell r="X223">
            <v>102902</v>
          </cell>
          <cell r="Y223">
            <v>117123.0564</v>
          </cell>
          <cell r="Z223">
            <v>123096.3322764</v>
          </cell>
          <cell r="AA223">
            <v>336426</v>
          </cell>
          <cell r="AB223">
            <v>110515</v>
          </cell>
          <cell r="AC223">
            <v>125788.173</v>
          </cell>
          <cell r="AD223">
            <v>132203.36982299999</v>
          </cell>
          <cell r="AE223">
            <v>318723</v>
          </cell>
          <cell r="AF223">
            <v>104700</v>
          </cell>
          <cell r="AG223">
            <v>119169.54</v>
          </cell>
          <cell r="AH223">
            <v>125247.18654</v>
          </cell>
          <cell r="AI223">
            <v>315474</v>
          </cell>
          <cell r="AJ223">
            <v>103633</v>
          </cell>
          <cell r="AK223">
            <v>117955.0806</v>
          </cell>
          <cell r="AL223">
            <v>123970.7897106</v>
          </cell>
          <cell r="AM223">
            <v>260591</v>
          </cell>
          <cell r="AN223">
            <v>85604</v>
          </cell>
          <cell r="AO223">
            <v>97434.472800000003</v>
          </cell>
          <cell r="AP223">
            <v>102403.6309128</v>
          </cell>
          <cell r="AQ223">
            <v>289304</v>
          </cell>
          <cell r="AR223">
            <v>95036</v>
          </cell>
          <cell r="AS223">
            <v>108169.9752</v>
          </cell>
          <cell r="AT223">
            <v>113686.6439352</v>
          </cell>
          <cell r="AU223">
            <v>350015</v>
          </cell>
          <cell r="AV223">
            <v>114979</v>
          </cell>
          <cell r="AW223">
            <v>130869.0978</v>
          </cell>
          <cell r="AX223">
            <v>137543.42178780001</v>
          </cell>
          <cell r="AY223">
            <v>288076</v>
          </cell>
          <cell r="AZ223">
            <v>94632</v>
          </cell>
          <cell r="BA223">
            <v>107710.1424</v>
          </cell>
          <cell r="BB223">
            <v>113203.35966239999</v>
          </cell>
          <cell r="BC223">
            <v>318532</v>
          </cell>
          <cell r="BD223">
            <v>104637</v>
          </cell>
          <cell r="BE223">
            <v>119097.8334</v>
          </cell>
          <cell r="BF223">
            <v>125171.8229034</v>
          </cell>
          <cell r="BG223">
            <v>311142</v>
          </cell>
          <cell r="BH223">
            <v>102210</v>
          </cell>
          <cell r="BI223">
            <v>116335.42199999999</v>
          </cell>
          <cell r="BJ223">
            <v>122268.52852199999</v>
          </cell>
          <cell r="BK223">
            <v>371254</v>
          </cell>
          <cell r="BL223">
            <v>121956</v>
          </cell>
          <cell r="BM223">
            <v>138810.3192</v>
          </cell>
          <cell r="BN223">
            <v>145889.6454792</v>
          </cell>
          <cell r="BO223">
            <v>346323</v>
          </cell>
          <cell r="BP223">
            <v>113767</v>
          </cell>
          <cell r="BQ223">
            <v>129489.59940000001</v>
          </cell>
          <cell r="BR223">
            <v>136093.56896940002</v>
          </cell>
          <cell r="BS223">
            <v>380752</v>
          </cell>
          <cell r="BT223">
            <v>125077</v>
          </cell>
          <cell r="BU223">
            <v>142362.64139999999</v>
          </cell>
          <cell r="BV223">
            <v>149623.1361114</v>
          </cell>
          <cell r="BW223">
            <v>303607</v>
          </cell>
          <cell r="BX223">
            <v>99734</v>
          </cell>
          <cell r="BY223">
            <v>113517.23879999999</v>
          </cell>
          <cell r="BZ223">
            <v>119306.61797879999</v>
          </cell>
          <cell r="CA223">
            <v>387587</v>
          </cell>
          <cell r="CB223">
            <v>127322</v>
          </cell>
          <cell r="CC223">
            <v>144917.90039999998</v>
          </cell>
          <cell r="CD223">
            <v>152308.71332039998</v>
          </cell>
          <cell r="CE223">
            <v>329625</v>
          </cell>
          <cell r="CF223">
            <v>108281</v>
          </cell>
          <cell r="CG223">
            <v>123245.4342</v>
          </cell>
          <cell r="CH223">
            <v>129530.9513442</v>
          </cell>
          <cell r="CI223">
            <v>324501</v>
          </cell>
          <cell r="CJ223">
            <v>106598</v>
          </cell>
          <cell r="CK223">
            <v>121329.84359999999</v>
          </cell>
          <cell r="CL223">
            <v>127517.6656236</v>
          </cell>
          <cell r="CM223">
            <v>377133</v>
          </cell>
          <cell r="CN223">
            <v>123888</v>
          </cell>
        </row>
        <row r="224">
          <cell r="B224" t="str">
            <v>SOPORTES CAJA CAMBIOS/</v>
          </cell>
          <cell r="C224">
            <v>1041066</v>
          </cell>
          <cell r="D224">
            <v>341990</v>
          </cell>
          <cell r="E224">
            <v>389253.01799999998</v>
          </cell>
          <cell r="F224">
            <v>409104.92191799998</v>
          </cell>
          <cell r="G224">
            <v>1023442</v>
          </cell>
          <cell r="H224">
            <v>336200</v>
          </cell>
          <cell r="I224">
            <v>382662.83999999997</v>
          </cell>
          <cell r="J224">
            <v>402178.64483999996</v>
          </cell>
          <cell r="K224">
            <v>1052352</v>
          </cell>
          <cell r="L224">
            <v>345697</v>
          </cell>
          <cell r="M224">
            <v>393472.32539999997</v>
          </cell>
          <cell r="N224">
            <v>413539.41399539995</v>
          </cell>
          <cell r="O224">
            <v>1198006</v>
          </cell>
          <cell r="P224">
            <v>393544</v>
          </cell>
          <cell r="Q224">
            <v>447931.78080000001</v>
          </cell>
          <cell r="R224">
            <v>470776.30162079999</v>
          </cell>
          <cell r="S224">
            <v>1044885</v>
          </cell>
          <cell r="T224">
            <v>343244</v>
          </cell>
          <cell r="U224">
            <v>390680.32079999999</v>
          </cell>
          <cell r="V224">
            <v>410605.01716079999</v>
          </cell>
          <cell r="W224">
            <v>1088998</v>
          </cell>
          <cell r="X224">
            <v>357735</v>
          </cell>
          <cell r="Y224">
            <v>407173.97700000001</v>
          </cell>
          <cell r="Z224">
            <v>427939.849827</v>
          </cell>
          <cell r="AA224">
            <v>1163008</v>
          </cell>
          <cell r="AB224">
            <v>382048</v>
          </cell>
          <cell r="AC224">
            <v>434847.03359999997</v>
          </cell>
          <cell r="AD224">
            <v>457024.23231359996</v>
          </cell>
          <cell r="AE224">
            <v>1190705</v>
          </cell>
          <cell r="AF224">
            <v>391146</v>
          </cell>
          <cell r="AG224">
            <v>445202.37719999999</v>
          </cell>
          <cell r="AH224">
            <v>467907.69843719999</v>
          </cell>
          <cell r="AI224">
            <v>1178594</v>
          </cell>
          <cell r="AJ224">
            <v>387168</v>
          </cell>
          <cell r="AK224">
            <v>440674.6176</v>
          </cell>
          <cell r="AL224">
            <v>463149.02309759997</v>
          </cell>
          <cell r="AM224">
            <v>968580</v>
          </cell>
          <cell r="AN224">
            <v>318178</v>
          </cell>
          <cell r="AO224">
            <v>362150.19959999999</v>
          </cell>
          <cell r="AP224">
            <v>380619.8597796</v>
          </cell>
          <cell r="AQ224">
            <v>1044885</v>
          </cell>
          <cell r="AR224">
            <v>343244</v>
          </cell>
          <cell r="AS224">
            <v>390680.32079999999</v>
          </cell>
          <cell r="AT224">
            <v>410605.01716079999</v>
          </cell>
          <cell r="AU224">
            <v>1202816</v>
          </cell>
          <cell r="AV224">
            <v>395125</v>
          </cell>
          <cell r="AW224">
            <v>449731.27500000002</v>
          </cell>
          <cell r="AX224">
            <v>472667.57002500002</v>
          </cell>
          <cell r="AY224">
            <v>993524</v>
          </cell>
          <cell r="AZ224">
            <v>326372</v>
          </cell>
          <cell r="BA224">
            <v>371476.61040000001</v>
          </cell>
          <cell r="BB224">
            <v>390421.91753039998</v>
          </cell>
          <cell r="BC224">
            <v>1156881</v>
          </cell>
          <cell r="BD224">
            <v>380035</v>
          </cell>
          <cell r="BE224">
            <v>432555.837</v>
          </cell>
          <cell r="BF224">
            <v>454616.184687</v>
          </cell>
          <cell r="BG224">
            <v>1122025</v>
          </cell>
          <cell r="BH224">
            <v>368585</v>
          </cell>
          <cell r="BI224">
            <v>419523.44699999999</v>
          </cell>
          <cell r="BJ224">
            <v>440919.14279700001</v>
          </cell>
          <cell r="BK224">
            <v>1227561</v>
          </cell>
          <cell r="BL224">
            <v>403253</v>
          </cell>
          <cell r="BM224">
            <v>458982.56459999998</v>
          </cell>
          <cell r="BN224">
            <v>482390.67539459997</v>
          </cell>
          <cell r="BO224">
            <v>1239957</v>
          </cell>
          <cell r="BP224">
            <v>407325</v>
          </cell>
          <cell r="BQ224">
            <v>463617.315</v>
          </cell>
          <cell r="BR224">
            <v>487261.79806499998</v>
          </cell>
          <cell r="BS224">
            <v>1328322</v>
          </cell>
          <cell r="BT224">
            <v>436353</v>
          </cell>
          <cell r="BU224">
            <v>496656.98459999997</v>
          </cell>
          <cell r="BV224">
            <v>521986.49081459997</v>
          </cell>
          <cell r="BW224">
            <v>1015339</v>
          </cell>
          <cell r="BX224">
            <v>333538</v>
          </cell>
          <cell r="BY224">
            <v>379632.95159999997</v>
          </cell>
          <cell r="BZ224">
            <v>398994.23213159997</v>
          </cell>
          <cell r="CA224">
            <v>1315819</v>
          </cell>
          <cell r="CB224">
            <v>432246</v>
          </cell>
          <cell r="CC224">
            <v>491982.39720000001</v>
          </cell>
          <cell r="CD224">
            <v>517073.4994572</v>
          </cell>
          <cell r="CE224">
            <v>1076604</v>
          </cell>
          <cell r="CF224">
            <v>353664</v>
          </cell>
          <cell r="CG224">
            <v>402540.36479999998</v>
          </cell>
          <cell r="CH224">
            <v>423069.92340480001</v>
          </cell>
          <cell r="CI224">
            <v>1164853</v>
          </cell>
          <cell r="CJ224">
            <v>382654</v>
          </cell>
          <cell r="CK224">
            <v>435536.78279999999</v>
          </cell>
          <cell r="CL224">
            <v>457749.15872279997</v>
          </cell>
          <cell r="CM224">
            <v>1295314</v>
          </cell>
          <cell r="CN224">
            <v>425510</v>
          </cell>
        </row>
        <row r="225">
          <cell r="B225" t="str">
            <v>SOPORTES MOTOR (JUEGO)</v>
          </cell>
          <cell r="C225">
            <v>1618036</v>
          </cell>
          <cell r="D225">
            <v>531524</v>
          </cell>
          <cell r="E225">
            <v>604980.61679999996</v>
          </cell>
          <cell r="F225">
            <v>635834.6282568</v>
          </cell>
          <cell r="G225">
            <v>1685181</v>
          </cell>
          <cell r="H225">
            <v>553581</v>
          </cell>
          <cell r="I225">
            <v>630085.89419999998</v>
          </cell>
          <cell r="J225">
            <v>662220.27480419993</v>
          </cell>
          <cell r="K225">
            <v>1736671</v>
          </cell>
          <cell r="L225">
            <v>570496</v>
          </cell>
          <cell r="M225">
            <v>649338.54720000003</v>
          </cell>
          <cell r="N225">
            <v>682454.81310720008</v>
          </cell>
          <cell r="O225">
            <v>1903479</v>
          </cell>
          <cell r="P225">
            <v>625292</v>
          </cell>
          <cell r="Q225">
            <v>711707.35439999995</v>
          </cell>
          <cell r="R225">
            <v>748004.42947439989</v>
          </cell>
          <cell r="S225">
            <v>1691180</v>
          </cell>
          <cell r="T225">
            <v>555552</v>
          </cell>
          <cell r="U225">
            <v>632329.28639999998</v>
          </cell>
          <cell r="V225">
            <v>664578.08000640001</v>
          </cell>
          <cell r="W225">
            <v>1890701</v>
          </cell>
          <cell r="X225">
            <v>621095</v>
          </cell>
          <cell r="Y225">
            <v>706930.32900000003</v>
          </cell>
          <cell r="Z225">
            <v>742983.77577900002</v>
          </cell>
          <cell r="AA225">
            <v>1955693</v>
          </cell>
          <cell r="AB225">
            <v>642445</v>
          </cell>
          <cell r="AC225">
            <v>731230.89899999998</v>
          </cell>
          <cell r="AD225">
            <v>768523.67484899994</v>
          </cell>
          <cell r="AE225">
            <v>1928253</v>
          </cell>
          <cell r="AF225">
            <v>633431</v>
          </cell>
          <cell r="AG225">
            <v>720971.1642</v>
          </cell>
          <cell r="AH225">
            <v>757740.69357420004</v>
          </cell>
          <cell r="AI225">
            <v>1921677</v>
          </cell>
          <cell r="AJ225">
            <v>631270</v>
          </cell>
          <cell r="AK225">
            <v>718511.51399999997</v>
          </cell>
          <cell r="AL225">
            <v>755155.60121400002</v>
          </cell>
          <cell r="AM225">
            <v>1734481</v>
          </cell>
          <cell r="AN225">
            <v>569777</v>
          </cell>
          <cell r="AO225">
            <v>648520.1814</v>
          </cell>
          <cell r="AP225">
            <v>681594.71065140003</v>
          </cell>
          <cell r="AQ225">
            <v>1747893</v>
          </cell>
          <cell r="AR225">
            <v>574182</v>
          </cell>
          <cell r="AS225">
            <v>653533.95239999995</v>
          </cell>
          <cell r="AT225">
            <v>686864.18397239991</v>
          </cell>
          <cell r="AU225">
            <v>1958414</v>
          </cell>
          <cell r="AV225">
            <v>643338</v>
          </cell>
          <cell r="AW225">
            <v>732247.31160000002</v>
          </cell>
          <cell r="AX225">
            <v>769591.92449160002</v>
          </cell>
          <cell r="AY225">
            <v>1738287</v>
          </cell>
          <cell r="AZ225">
            <v>571027</v>
          </cell>
          <cell r="BA225">
            <v>649942.9314</v>
          </cell>
          <cell r="BB225">
            <v>683090.02090140001</v>
          </cell>
          <cell r="BC225">
            <v>1860329</v>
          </cell>
          <cell r="BD225">
            <v>611118</v>
          </cell>
          <cell r="BE225">
            <v>695574.50760000001</v>
          </cell>
          <cell r="BF225">
            <v>731048.80748760002</v>
          </cell>
          <cell r="BG225">
            <v>1869965</v>
          </cell>
          <cell r="BH225">
            <v>614283</v>
          </cell>
          <cell r="BI225">
            <v>699176.91059999994</v>
          </cell>
          <cell r="BJ225">
            <v>734834.93304059992</v>
          </cell>
          <cell r="BK225">
            <v>1980718</v>
          </cell>
          <cell r="BL225">
            <v>650665</v>
          </cell>
          <cell r="BM225">
            <v>740586.90299999993</v>
          </cell>
          <cell r="BN225">
            <v>778356.8350529999</v>
          </cell>
          <cell r="BO225">
            <v>2017080</v>
          </cell>
          <cell r="BP225">
            <v>662610</v>
          </cell>
          <cell r="BQ225">
            <v>754182.70200000005</v>
          </cell>
          <cell r="BR225">
            <v>792646.01980200002</v>
          </cell>
          <cell r="BS225">
            <v>2261216</v>
          </cell>
          <cell r="BT225">
            <v>742809</v>
          </cell>
          <cell r="BU225">
            <v>845465.20380000002</v>
          </cell>
          <cell r="BV225">
            <v>888583.92919379997</v>
          </cell>
          <cell r="BW225">
            <v>1701103</v>
          </cell>
          <cell r="BX225">
            <v>558812</v>
          </cell>
          <cell r="BY225">
            <v>636039.81839999999</v>
          </cell>
          <cell r="BZ225">
            <v>668477.84913839994</v>
          </cell>
          <cell r="CA225">
            <v>2286969</v>
          </cell>
          <cell r="CB225">
            <v>751269</v>
          </cell>
          <cell r="CC225">
            <v>855094.37580000004</v>
          </cell>
          <cell r="CD225">
            <v>898704.18896579999</v>
          </cell>
          <cell r="CE225">
            <v>1835572</v>
          </cell>
          <cell r="CF225">
            <v>602985</v>
          </cell>
          <cell r="CG225">
            <v>686317.527</v>
          </cell>
          <cell r="CH225">
            <v>721319.72087700001</v>
          </cell>
          <cell r="CI225">
            <v>1989430</v>
          </cell>
          <cell r="CJ225">
            <v>653527</v>
          </cell>
          <cell r="CK225">
            <v>743844.4314</v>
          </cell>
          <cell r="CL225">
            <v>781780.4974014</v>
          </cell>
          <cell r="CM225">
            <v>2197203</v>
          </cell>
          <cell r="CN225">
            <v>721781</v>
          </cell>
        </row>
        <row r="226">
          <cell r="B226" t="str">
            <v>STOP</v>
          </cell>
          <cell r="C226">
            <v>701739</v>
          </cell>
          <cell r="D226">
            <v>230521</v>
          </cell>
          <cell r="E226">
            <v>262379.00219999999</v>
          </cell>
          <cell r="F226">
            <v>275760.3313122</v>
          </cell>
          <cell r="G226">
            <v>710522</v>
          </cell>
          <cell r="H226">
            <v>233406</v>
          </cell>
          <cell r="I226">
            <v>265662.70919999998</v>
          </cell>
          <cell r="J226">
            <v>279211.5073692</v>
          </cell>
          <cell r="K226">
            <v>874194</v>
          </cell>
          <cell r="L226">
            <v>287172</v>
          </cell>
          <cell r="M226">
            <v>326859.1704</v>
          </cell>
          <cell r="N226">
            <v>343528.9880904</v>
          </cell>
          <cell r="O226">
            <v>971620</v>
          </cell>
          <cell r="P226">
            <v>319177</v>
          </cell>
          <cell r="Q226">
            <v>363287.26140000002</v>
          </cell>
          <cell r="R226">
            <v>381814.9117314</v>
          </cell>
          <cell r="S226">
            <v>795316</v>
          </cell>
          <cell r="T226">
            <v>261261</v>
          </cell>
          <cell r="U226">
            <v>297367.27020000003</v>
          </cell>
          <cell r="V226">
            <v>312533.00098020001</v>
          </cell>
          <cell r="W226">
            <v>1795380</v>
          </cell>
          <cell r="X226">
            <v>589782</v>
          </cell>
          <cell r="Y226">
            <v>671289.87239999999</v>
          </cell>
          <cell r="Z226">
            <v>705525.65589239995</v>
          </cell>
          <cell r="AA226">
            <v>1775321</v>
          </cell>
          <cell r="AB226">
            <v>583192</v>
          </cell>
          <cell r="AC226">
            <v>663789.13439999998</v>
          </cell>
          <cell r="AD226">
            <v>697642.38025439996</v>
          </cell>
          <cell r="AE226">
            <v>995973</v>
          </cell>
          <cell r="AF226">
            <v>327177</v>
          </cell>
          <cell r="AG226">
            <v>372392.86139999999</v>
          </cell>
          <cell r="AH226">
            <v>391384.89733140002</v>
          </cell>
          <cell r="AI226">
            <v>985080</v>
          </cell>
          <cell r="AJ226">
            <v>323598</v>
          </cell>
          <cell r="AK226">
            <v>368319.24359999999</v>
          </cell>
          <cell r="AL226">
            <v>387103.52502359997</v>
          </cell>
          <cell r="AM226">
            <v>770905</v>
          </cell>
          <cell r="AN226">
            <v>253242</v>
          </cell>
          <cell r="AO226">
            <v>288240.04440000001</v>
          </cell>
          <cell r="AP226">
            <v>302940.28666440002</v>
          </cell>
          <cell r="AQ226">
            <v>772898</v>
          </cell>
          <cell r="AR226">
            <v>253896</v>
          </cell>
          <cell r="AS226">
            <v>288984.42719999998</v>
          </cell>
          <cell r="AT226">
            <v>303722.63298719999</v>
          </cell>
          <cell r="AU226">
            <v>969139</v>
          </cell>
          <cell r="AV226">
            <v>318362</v>
          </cell>
          <cell r="AW226">
            <v>362359.62839999999</v>
          </cell>
          <cell r="AX226">
            <v>380839.96944839996</v>
          </cell>
          <cell r="AY226">
            <v>950682</v>
          </cell>
          <cell r="AZ226">
            <v>312299</v>
          </cell>
          <cell r="BA226">
            <v>355458.7218</v>
          </cell>
          <cell r="BB226">
            <v>373587.11661179998</v>
          </cell>
          <cell r="BC226">
            <v>935578</v>
          </cell>
          <cell r="BD226">
            <v>307337</v>
          </cell>
          <cell r="BE226">
            <v>349810.97340000002</v>
          </cell>
          <cell r="BF226">
            <v>367651.33304340002</v>
          </cell>
          <cell r="BG226">
            <v>997892</v>
          </cell>
          <cell r="BH226">
            <v>327807</v>
          </cell>
          <cell r="BI226">
            <v>373109.92739999999</v>
          </cell>
          <cell r="BJ226">
            <v>392138.53369740001</v>
          </cell>
          <cell r="BK226">
            <v>1020411</v>
          </cell>
          <cell r="BL226">
            <v>335205</v>
          </cell>
          <cell r="BM226">
            <v>381530.33100000001</v>
          </cell>
          <cell r="BN226">
            <v>400988.37788099999</v>
          </cell>
          <cell r="BO226">
            <v>1071814</v>
          </cell>
          <cell r="BP226">
            <v>352090</v>
          </cell>
          <cell r="BQ226">
            <v>400748.83799999999</v>
          </cell>
          <cell r="BR226">
            <v>421187.02873799996</v>
          </cell>
          <cell r="BS226">
            <v>1811005</v>
          </cell>
          <cell r="BT226">
            <v>594915</v>
          </cell>
          <cell r="BU226">
            <v>677132.25300000003</v>
          </cell>
          <cell r="BV226">
            <v>711665.99790299998</v>
          </cell>
          <cell r="BW226">
            <v>953037</v>
          </cell>
          <cell r="BX226">
            <v>313072</v>
          </cell>
          <cell r="BY226">
            <v>356338.55040000001</v>
          </cell>
          <cell r="BZ226">
            <v>374511.81647040002</v>
          </cell>
          <cell r="CA226">
            <v>1812483</v>
          </cell>
          <cell r="CB226">
            <v>595400</v>
          </cell>
          <cell r="CC226">
            <v>677684.28</v>
          </cell>
          <cell r="CD226">
            <v>712246.17827999999</v>
          </cell>
          <cell r="CE226">
            <v>1011976</v>
          </cell>
          <cell r="CF226">
            <v>332434</v>
          </cell>
          <cell r="CG226">
            <v>378376.37880000001</v>
          </cell>
          <cell r="CH226">
            <v>397673.5741188</v>
          </cell>
          <cell r="CI226">
            <v>913651</v>
          </cell>
          <cell r="CJ226">
            <v>300134</v>
          </cell>
          <cell r="CK226">
            <v>341612.51880000002</v>
          </cell>
          <cell r="CL226">
            <v>359034.75725880003</v>
          </cell>
          <cell r="CM226">
            <v>1760171</v>
          </cell>
          <cell r="CN226">
            <v>578216</v>
          </cell>
        </row>
        <row r="227">
          <cell r="B227" t="str">
            <v>TAPA DEPOSITO DE AGUA</v>
          </cell>
          <cell r="C227">
            <v>137590</v>
          </cell>
          <cell r="D227">
            <v>45198</v>
          </cell>
          <cell r="E227">
            <v>51444.363599999997</v>
          </cell>
          <cell r="F227">
            <v>54068.0261436</v>
          </cell>
          <cell r="G227">
            <v>152829</v>
          </cell>
          <cell r="H227">
            <v>50204</v>
          </cell>
          <cell r="I227">
            <v>57142.192799999997</v>
          </cell>
          <cell r="J227">
            <v>60056.444632799998</v>
          </cell>
          <cell r="K227">
            <v>188987</v>
          </cell>
          <cell r="L227">
            <v>62082</v>
          </cell>
          <cell r="M227">
            <v>70661.732399999994</v>
          </cell>
          <cell r="N227">
            <v>74265.480752399992</v>
          </cell>
          <cell r="O227">
            <v>212768</v>
          </cell>
          <cell r="P227">
            <v>69894</v>
          </cell>
          <cell r="Q227">
            <v>79553.3508</v>
          </cell>
          <cell r="R227">
            <v>83610.571690800003</v>
          </cell>
          <cell r="S227">
            <v>151943</v>
          </cell>
          <cell r="T227">
            <v>49913</v>
          </cell>
          <cell r="U227">
            <v>56810.976600000002</v>
          </cell>
          <cell r="V227">
            <v>59708.336406599999</v>
          </cell>
          <cell r="W227">
            <v>241123</v>
          </cell>
          <cell r="X227">
            <v>79208</v>
          </cell>
          <cell r="Y227">
            <v>90154.545599999998</v>
          </cell>
          <cell r="Z227">
            <v>94752.427425599992</v>
          </cell>
          <cell r="AA227">
            <v>236232</v>
          </cell>
          <cell r="AB227">
            <v>77602</v>
          </cell>
          <cell r="AC227">
            <v>88326.596399999995</v>
          </cell>
          <cell r="AD227">
            <v>92831.252816399996</v>
          </cell>
          <cell r="AE227">
            <v>209243</v>
          </cell>
          <cell r="AF227">
            <v>68736</v>
          </cell>
          <cell r="AG227">
            <v>78235.315199999997</v>
          </cell>
          <cell r="AH227">
            <v>82225.316275199992</v>
          </cell>
          <cell r="AI227">
            <v>213000</v>
          </cell>
          <cell r="AJ227">
            <v>69970</v>
          </cell>
          <cell r="AK227">
            <v>79639.853999999992</v>
          </cell>
          <cell r="AL227">
            <v>83701.486553999988</v>
          </cell>
          <cell r="AM227">
            <v>176061</v>
          </cell>
          <cell r="AN227">
            <v>57836</v>
          </cell>
          <cell r="AO227">
            <v>65828.935199999993</v>
          </cell>
          <cell r="AP227">
            <v>69186.210895199998</v>
          </cell>
          <cell r="AQ227">
            <v>150996</v>
          </cell>
          <cell r="AR227">
            <v>49602</v>
          </cell>
          <cell r="AS227">
            <v>56456.996399999996</v>
          </cell>
          <cell r="AT227">
            <v>59336.303216399996</v>
          </cell>
          <cell r="AU227">
            <v>206024</v>
          </cell>
          <cell r="AV227">
            <v>67678</v>
          </cell>
          <cell r="AW227">
            <v>77031.099600000001</v>
          </cell>
          <cell r="AX227">
            <v>80959.685679600007</v>
          </cell>
          <cell r="AY227">
            <v>203809</v>
          </cell>
          <cell r="AZ227">
            <v>66951</v>
          </cell>
          <cell r="BA227">
            <v>76203.628200000006</v>
          </cell>
          <cell r="BB227">
            <v>80090.013238200001</v>
          </cell>
          <cell r="BC227">
            <v>197249</v>
          </cell>
          <cell r="BD227">
            <v>64796</v>
          </cell>
          <cell r="BE227">
            <v>73750.807199999996</v>
          </cell>
          <cell r="BF227">
            <v>77512.0983672</v>
          </cell>
          <cell r="BG227">
            <v>198119</v>
          </cell>
          <cell r="BH227">
            <v>65082</v>
          </cell>
          <cell r="BI227">
            <v>74076.332399999999</v>
          </cell>
          <cell r="BJ227">
            <v>77854.225352399997</v>
          </cell>
          <cell r="BK227">
            <v>203464</v>
          </cell>
          <cell r="BL227">
            <v>66837</v>
          </cell>
          <cell r="BM227">
            <v>76073.873399999997</v>
          </cell>
          <cell r="BN227">
            <v>79953.640943399994</v>
          </cell>
          <cell r="BO227">
            <v>212180</v>
          </cell>
          <cell r="BP227">
            <v>69701</v>
          </cell>
          <cell r="BQ227">
            <v>79333.678199999995</v>
          </cell>
          <cell r="BR227">
            <v>83379.695788199999</v>
          </cell>
          <cell r="BS227">
            <v>233817</v>
          </cell>
          <cell r="BT227">
            <v>76808</v>
          </cell>
          <cell r="BU227">
            <v>87422.865600000005</v>
          </cell>
          <cell r="BV227">
            <v>91881.431745599999</v>
          </cell>
          <cell r="BW227">
            <v>197838</v>
          </cell>
          <cell r="BX227">
            <v>64989</v>
          </cell>
          <cell r="BY227">
            <v>73970.479800000001</v>
          </cell>
          <cell r="BZ227">
            <v>77742.974269800005</v>
          </cell>
          <cell r="CA227">
            <v>234534</v>
          </cell>
          <cell r="CB227">
            <v>77044</v>
          </cell>
          <cell r="CC227">
            <v>87691.480800000005</v>
          </cell>
          <cell r="CD227">
            <v>92163.746320800012</v>
          </cell>
          <cell r="CE227">
            <v>219115</v>
          </cell>
          <cell r="CF227">
            <v>71979</v>
          </cell>
          <cell r="CG227">
            <v>81926.497799999997</v>
          </cell>
          <cell r="CH227">
            <v>86104.7491878</v>
          </cell>
          <cell r="CI227">
            <v>197673</v>
          </cell>
          <cell r="CJ227">
            <v>64935</v>
          </cell>
          <cell r="CK227">
            <v>73909.016999999993</v>
          </cell>
          <cell r="CL227">
            <v>77678.376866999984</v>
          </cell>
          <cell r="CM227">
            <v>229028</v>
          </cell>
          <cell r="CN227">
            <v>75235</v>
          </cell>
        </row>
        <row r="228">
          <cell r="B228" t="str">
            <v>TAPA RADIADOR</v>
          </cell>
          <cell r="C228">
            <v>102963</v>
          </cell>
          <cell r="D228">
            <v>33823</v>
          </cell>
          <cell r="E228">
            <v>38497.338600000003</v>
          </cell>
          <cell r="F228">
            <v>40460.702868600005</v>
          </cell>
          <cell r="G228">
            <v>105302</v>
          </cell>
          <cell r="H228">
            <v>34591</v>
          </cell>
          <cell r="I228">
            <v>39371.476199999997</v>
          </cell>
          <cell r="J228">
            <v>41379.421486199994</v>
          </cell>
          <cell r="K228">
            <v>106557</v>
          </cell>
          <cell r="L228">
            <v>35003</v>
          </cell>
          <cell r="M228">
            <v>39840.414600000004</v>
          </cell>
          <cell r="N228">
            <v>41872.275744600003</v>
          </cell>
          <cell r="O228">
            <v>118326</v>
          </cell>
          <cell r="P228">
            <v>38870</v>
          </cell>
          <cell r="Q228">
            <v>44241.834000000003</v>
          </cell>
          <cell r="R228">
            <v>46498.167534</v>
          </cell>
          <cell r="S228">
            <v>101997</v>
          </cell>
          <cell r="T228">
            <v>33506</v>
          </cell>
          <cell r="U228">
            <v>38136.529199999997</v>
          </cell>
          <cell r="V228">
            <v>40081.492189199998</v>
          </cell>
          <cell r="W228">
            <v>122022</v>
          </cell>
          <cell r="X228">
            <v>40084</v>
          </cell>
          <cell r="Y228">
            <v>45623.608800000002</v>
          </cell>
          <cell r="Z228">
            <v>47950.412848799999</v>
          </cell>
          <cell r="AA228">
            <v>120144</v>
          </cell>
          <cell r="AB228">
            <v>39467</v>
          </cell>
          <cell r="AC228">
            <v>44921.339399999997</v>
          </cell>
          <cell r="AD228">
            <v>47212.327709399993</v>
          </cell>
          <cell r="AE228">
            <v>121773</v>
          </cell>
          <cell r="AF228">
            <v>40002</v>
          </cell>
          <cell r="AG228">
            <v>45530.276400000002</v>
          </cell>
          <cell r="AH228">
            <v>47852.320496400003</v>
          </cell>
          <cell r="AI228">
            <v>120021</v>
          </cell>
          <cell r="AJ228">
            <v>39426</v>
          </cell>
          <cell r="AK228">
            <v>44874.673199999997</v>
          </cell>
          <cell r="AL228">
            <v>47163.281533199995</v>
          </cell>
          <cell r="AM228">
            <v>109066</v>
          </cell>
          <cell r="AN228">
            <v>35828</v>
          </cell>
          <cell r="AO228">
            <v>40779.429600000003</v>
          </cell>
          <cell r="AP228">
            <v>42859.180509600003</v>
          </cell>
          <cell r="AQ228">
            <v>107074</v>
          </cell>
          <cell r="AR228">
            <v>35173</v>
          </cell>
          <cell r="AS228">
            <v>40033.908600000002</v>
          </cell>
          <cell r="AT228">
            <v>42075.637938600004</v>
          </cell>
          <cell r="AU228">
            <v>119708</v>
          </cell>
          <cell r="AV228">
            <v>39324</v>
          </cell>
          <cell r="AW228">
            <v>44758.576800000003</v>
          </cell>
          <cell r="AX228">
            <v>47041.264216800002</v>
          </cell>
          <cell r="AY228">
            <v>113949</v>
          </cell>
          <cell r="AZ228">
            <v>37432</v>
          </cell>
          <cell r="BA228">
            <v>42605.102400000003</v>
          </cell>
          <cell r="BB228">
            <v>44777.962622400002</v>
          </cell>
          <cell r="BC228">
            <v>119670</v>
          </cell>
          <cell r="BD228">
            <v>39311</v>
          </cell>
          <cell r="BE228">
            <v>44743.780200000001</v>
          </cell>
          <cell r="BF228">
            <v>47025.712990200002</v>
          </cell>
          <cell r="BG228">
            <v>119949</v>
          </cell>
          <cell r="BH228">
            <v>39403</v>
          </cell>
          <cell r="BI228">
            <v>44848.494599999998</v>
          </cell>
          <cell r="BJ228">
            <v>47135.7678246</v>
          </cell>
          <cell r="BK228">
            <v>124669</v>
          </cell>
          <cell r="BL228">
            <v>40953</v>
          </cell>
          <cell r="BM228">
            <v>46612.704599999997</v>
          </cell>
          <cell r="BN228">
            <v>48989.952534599994</v>
          </cell>
          <cell r="BO228">
            <v>130141</v>
          </cell>
          <cell r="BP228">
            <v>42751</v>
          </cell>
          <cell r="BQ228">
            <v>48659.188199999997</v>
          </cell>
          <cell r="BR228">
            <v>51140.806798199999</v>
          </cell>
          <cell r="BS228">
            <v>142950</v>
          </cell>
          <cell r="BT228">
            <v>46959</v>
          </cell>
          <cell r="BU228">
            <v>53448.733800000002</v>
          </cell>
          <cell r="BV228">
            <v>56174.6192238</v>
          </cell>
          <cell r="BW228">
            <v>108770</v>
          </cell>
          <cell r="BX228">
            <v>35730</v>
          </cell>
          <cell r="BY228">
            <v>40667.885999999999</v>
          </cell>
          <cell r="BZ228">
            <v>42741.948186000001</v>
          </cell>
          <cell r="CA228">
            <v>144993</v>
          </cell>
          <cell r="CB228">
            <v>47630</v>
          </cell>
          <cell r="CC228">
            <v>54212.466</v>
          </cell>
          <cell r="CD228">
            <v>56977.301765999997</v>
          </cell>
          <cell r="CE228">
            <v>120244</v>
          </cell>
          <cell r="CF228">
            <v>39500</v>
          </cell>
          <cell r="CG228">
            <v>44958.9</v>
          </cell>
          <cell r="CH228">
            <v>47251.803899999999</v>
          </cell>
          <cell r="CI228">
            <v>117471</v>
          </cell>
          <cell r="CJ228">
            <v>38589</v>
          </cell>
          <cell r="CK228">
            <v>43921.999799999998</v>
          </cell>
          <cell r="CL228">
            <v>46162.021789799997</v>
          </cell>
          <cell r="CM228">
            <v>153450</v>
          </cell>
          <cell r="CN228">
            <v>50408</v>
          </cell>
        </row>
        <row r="229">
          <cell r="B229" t="str">
            <v>TAPA TANQUE COMBUSTIBLE</v>
          </cell>
          <cell r="C229">
            <v>105055</v>
          </cell>
          <cell r="D229">
            <v>34510</v>
          </cell>
          <cell r="E229">
            <v>39279.281999999999</v>
          </cell>
          <cell r="F229">
            <v>41282.525382</v>
          </cell>
          <cell r="G229">
            <v>103256</v>
          </cell>
          <cell r="H229">
            <v>33919</v>
          </cell>
          <cell r="I229">
            <v>38606.605799999998</v>
          </cell>
          <cell r="J229">
            <v>40575.542695799995</v>
          </cell>
          <cell r="K229">
            <v>98240</v>
          </cell>
          <cell r="L229">
            <v>32271</v>
          </cell>
          <cell r="M229">
            <v>36730.852200000001</v>
          </cell>
          <cell r="N229">
            <v>38604.1256622</v>
          </cell>
          <cell r="O229">
            <v>108553</v>
          </cell>
          <cell r="P229">
            <v>35659</v>
          </cell>
          <cell r="Q229">
            <v>40587.073799999998</v>
          </cell>
          <cell r="R229">
            <v>42657.014563799996</v>
          </cell>
          <cell r="S229">
            <v>101063</v>
          </cell>
          <cell r="T229">
            <v>33199</v>
          </cell>
          <cell r="U229">
            <v>37787.101799999997</v>
          </cell>
          <cell r="V229">
            <v>39714.243991799995</v>
          </cell>
          <cell r="W229">
            <v>120982</v>
          </cell>
          <cell r="X229">
            <v>39742</v>
          </cell>
          <cell r="Y229">
            <v>45234.344400000002</v>
          </cell>
          <cell r="Z229">
            <v>47541.2959644</v>
          </cell>
          <cell r="AA229">
            <v>120567</v>
          </cell>
          <cell r="AB229">
            <v>39606</v>
          </cell>
          <cell r="AC229">
            <v>45079.549200000001</v>
          </cell>
          <cell r="AD229">
            <v>47378.606209199999</v>
          </cell>
          <cell r="AE229">
            <v>110704</v>
          </cell>
          <cell r="AF229">
            <v>36366</v>
          </cell>
          <cell r="AG229">
            <v>41391.781199999998</v>
          </cell>
          <cell r="AH229">
            <v>43502.762041199996</v>
          </cell>
          <cell r="AI229">
            <v>108038</v>
          </cell>
          <cell r="AJ229">
            <v>35490</v>
          </cell>
          <cell r="AK229">
            <v>40394.718000000001</v>
          </cell>
          <cell r="AL229">
            <v>42454.848618000004</v>
          </cell>
          <cell r="AM229">
            <v>101585</v>
          </cell>
          <cell r="AN229">
            <v>33370</v>
          </cell>
          <cell r="AO229">
            <v>37981.733999999997</v>
          </cell>
          <cell r="AP229">
            <v>39918.802433999997</v>
          </cell>
          <cell r="AQ229">
            <v>107409</v>
          </cell>
          <cell r="AR229">
            <v>35283</v>
          </cell>
          <cell r="AS229">
            <v>40159.1106</v>
          </cell>
          <cell r="AT229">
            <v>42207.225240599997</v>
          </cell>
          <cell r="AU229">
            <v>110775</v>
          </cell>
          <cell r="AV229">
            <v>36389</v>
          </cell>
          <cell r="AW229">
            <v>41417.959799999997</v>
          </cell>
          <cell r="AX229">
            <v>43530.275749799999</v>
          </cell>
          <cell r="AY229">
            <v>106207</v>
          </cell>
          <cell r="AZ229">
            <v>34888</v>
          </cell>
          <cell r="BA229">
            <v>39709.5216</v>
          </cell>
          <cell r="BB229">
            <v>41734.707201600002</v>
          </cell>
          <cell r="BC229">
            <v>118820</v>
          </cell>
          <cell r="BD229">
            <v>39032</v>
          </cell>
          <cell r="BE229">
            <v>44426.222399999999</v>
          </cell>
          <cell r="BF229">
            <v>46691.959742399995</v>
          </cell>
          <cell r="BG229">
            <v>120086</v>
          </cell>
          <cell r="BH229">
            <v>39448</v>
          </cell>
          <cell r="BI229">
            <v>44899.713600000003</v>
          </cell>
          <cell r="BJ229">
            <v>47189.598993600004</v>
          </cell>
          <cell r="BK229">
            <v>127554</v>
          </cell>
          <cell r="BL229">
            <v>41901</v>
          </cell>
          <cell r="BM229">
            <v>47691.718200000003</v>
          </cell>
          <cell r="BN229">
            <v>50123.995828200001</v>
          </cell>
          <cell r="BO229">
            <v>130825</v>
          </cell>
          <cell r="BP229">
            <v>42976</v>
          </cell>
          <cell r="BQ229">
            <v>48915.283199999998</v>
          </cell>
          <cell r="BR229">
            <v>51409.9626432</v>
          </cell>
          <cell r="BS229">
            <v>148636</v>
          </cell>
          <cell r="BT229">
            <v>48826</v>
          </cell>
          <cell r="BU229">
            <v>55573.753199999999</v>
          </cell>
          <cell r="BV229">
            <v>58408.014613200001</v>
          </cell>
          <cell r="BW229">
            <v>107616</v>
          </cell>
          <cell r="BX229">
            <v>35351</v>
          </cell>
          <cell r="BY229">
            <v>40236.508199999997</v>
          </cell>
          <cell r="BZ229">
            <v>42288.570118199998</v>
          </cell>
          <cell r="CA229">
            <v>142380</v>
          </cell>
          <cell r="CB229">
            <v>46771</v>
          </cell>
          <cell r="CC229">
            <v>53234.752200000003</v>
          </cell>
          <cell r="CD229">
            <v>55949.724562200005</v>
          </cell>
          <cell r="CE229">
            <v>116938</v>
          </cell>
          <cell r="CF229">
            <v>38414</v>
          </cell>
          <cell r="CG229">
            <v>43722.8148</v>
          </cell>
          <cell r="CH229">
            <v>45952.678354800002</v>
          </cell>
          <cell r="CI229">
            <v>118106</v>
          </cell>
          <cell r="CJ229">
            <v>38797</v>
          </cell>
          <cell r="CK229">
            <v>44158.7454</v>
          </cell>
          <cell r="CL229">
            <v>46410.841415399998</v>
          </cell>
          <cell r="CM229">
            <v>144360</v>
          </cell>
          <cell r="CN229">
            <v>47422</v>
          </cell>
        </row>
        <row r="230">
          <cell r="B230" t="str">
            <v>TAPA TANQUE EXPANSION/AUXILIAR RADIADOR</v>
          </cell>
          <cell r="C230">
            <v>101703</v>
          </cell>
          <cell r="D230">
            <v>33409</v>
          </cell>
          <cell r="E230">
            <v>38026.123800000001</v>
          </cell>
          <cell r="F230">
            <v>39965.456113799999</v>
          </cell>
          <cell r="G230">
            <v>101979</v>
          </cell>
          <cell r="H230">
            <v>33500</v>
          </cell>
          <cell r="I230">
            <v>38129.699999999997</v>
          </cell>
          <cell r="J230">
            <v>40074.314699999995</v>
          </cell>
          <cell r="K230">
            <v>113632</v>
          </cell>
          <cell r="L230">
            <v>37328</v>
          </cell>
          <cell r="M230">
            <v>42486.729599999999</v>
          </cell>
          <cell r="N230">
            <v>44653.552809599998</v>
          </cell>
          <cell r="O230">
            <v>121896</v>
          </cell>
          <cell r="P230">
            <v>40042</v>
          </cell>
          <cell r="Q230">
            <v>45575.804400000001</v>
          </cell>
          <cell r="R230">
            <v>47900.170424399999</v>
          </cell>
          <cell r="S230">
            <v>119680</v>
          </cell>
          <cell r="T230">
            <v>39314</v>
          </cell>
          <cell r="U230">
            <v>44747.194799999997</v>
          </cell>
          <cell r="V230">
            <v>47029.301734799999</v>
          </cell>
          <cell r="W230">
            <v>116643</v>
          </cell>
          <cell r="X230">
            <v>38317</v>
          </cell>
          <cell r="Y230">
            <v>43612.409399999997</v>
          </cell>
          <cell r="Z230">
            <v>45836.642279399995</v>
          </cell>
          <cell r="AA230">
            <v>117481</v>
          </cell>
          <cell r="AB230">
            <v>38592</v>
          </cell>
          <cell r="AC230">
            <v>43925.414400000001</v>
          </cell>
          <cell r="AD230">
            <v>46165.610534400003</v>
          </cell>
          <cell r="AE230">
            <v>120581</v>
          </cell>
          <cell r="AF230">
            <v>39610</v>
          </cell>
          <cell r="AG230">
            <v>45084.101999999999</v>
          </cell>
          <cell r="AH230">
            <v>47383.391201999999</v>
          </cell>
          <cell r="AI230">
            <v>124291</v>
          </cell>
          <cell r="AJ230">
            <v>40829</v>
          </cell>
          <cell r="AK230">
            <v>46471.567799999997</v>
          </cell>
          <cell r="AL230">
            <v>48841.617757799999</v>
          </cell>
          <cell r="AM230">
            <v>99505</v>
          </cell>
          <cell r="AN230">
            <v>32687</v>
          </cell>
          <cell r="AO230">
            <v>37204.343399999998</v>
          </cell>
          <cell r="AP230">
            <v>39101.764913399995</v>
          </cell>
          <cell r="AQ230">
            <v>124725</v>
          </cell>
          <cell r="AR230">
            <v>40972</v>
          </cell>
          <cell r="AS230">
            <v>46634.330399999999</v>
          </cell>
          <cell r="AT230">
            <v>49012.681250399997</v>
          </cell>
          <cell r="AU230">
            <v>129948</v>
          </cell>
          <cell r="AV230">
            <v>42687</v>
          </cell>
          <cell r="AW230">
            <v>48586.343399999998</v>
          </cell>
          <cell r="AX230">
            <v>51064.246913399998</v>
          </cell>
          <cell r="AY230">
            <v>113595</v>
          </cell>
          <cell r="AZ230">
            <v>37315</v>
          </cell>
          <cell r="BA230">
            <v>42471.932999999997</v>
          </cell>
          <cell r="BB230">
            <v>44638.001582999997</v>
          </cell>
          <cell r="BC230">
            <v>123803</v>
          </cell>
          <cell r="BD230">
            <v>40669</v>
          </cell>
          <cell r="BE230">
            <v>46289.455799999996</v>
          </cell>
          <cell r="BF230">
            <v>48650.218045799993</v>
          </cell>
          <cell r="BG230">
            <v>118601</v>
          </cell>
          <cell r="BH230">
            <v>38960</v>
          </cell>
          <cell r="BI230">
            <v>44344.271999999997</v>
          </cell>
          <cell r="BJ230">
            <v>46605.829871999995</v>
          </cell>
          <cell r="BK230">
            <v>135881</v>
          </cell>
          <cell r="BL230">
            <v>44636</v>
          </cell>
          <cell r="BM230">
            <v>50804.695200000002</v>
          </cell>
          <cell r="BN230">
            <v>53395.734655200002</v>
          </cell>
          <cell r="BO230">
            <v>127397</v>
          </cell>
          <cell r="BP230">
            <v>41849</v>
          </cell>
          <cell r="BQ230">
            <v>47632.531799999997</v>
          </cell>
          <cell r="BR230">
            <v>50061.790921799999</v>
          </cell>
          <cell r="BS230">
            <v>140532</v>
          </cell>
          <cell r="BT230">
            <v>46164</v>
          </cell>
          <cell r="BU230">
            <v>52543.864799999996</v>
          </cell>
          <cell r="BV230">
            <v>55223.601904799994</v>
          </cell>
          <cell r="BW230">
            <v>108882</v>
          </cell>
          <cell r="BX230">
            <v>35767</v>
          </cell>
          <cell r="BY230">
            <v>40709.999400000001</v>
          </cell>
          <cell r="BZ230">
            <v>42786.2093694</v>
          </cell>
          <cell r="CA230">
            <v>139500</v>
          </cell>
          <cell r="CB230">
            <v>45825</v>
          </cell>
          <cell r="CC230">
            <v>52158.014999999999</v>
          </cell>
          <cell r="CD230">
            <v>54818.073765000001</v>
          </cell>
          <cell r="CE230">
            <v>123614</v>
          </cell>
          <cell r="CF230">
            <v>40607</v>
          </cell>
          <cell r="CG230">
            <v>46218.8874</v>
          </cell>
          <cell r="CH230">
            <v>48576.050657400003</v>
          </cell>
          <cell r="CI230">
            <v>125324</v>
          </cell>
          <cell r="CJ230">
            <v>41168</v>
          </cell>
          <cell r="CK230">
            <v>46857.417600000001</v>
          </cell>
          <cell r="CL230">
            <v>49247.145897599999</v>
          </cell>
          <cell r="CM230">
            <v>135658</v>
          </cell>
          <cell r="CN230">
            <v>44563</v>
          </cell>
        </row>
        <row r="231">
          <cell r="B231" t="str">
            <v>TAPA VALVULAS MOTOR</v>
          </cell>
          <cell r="C231">
            <v>281049</v>
          </cell>
          <cell r="D231">
            <v>92324</v>
          </cell>
          <cell r="E231">
            <v>105083.1768</v>
          </cell>
          <cell r="F231">
            <v>110442.4188168</v>
          </cell>
          <cell r="G231">
            <v>270399</v>
          </cell>
          <cell r="H231">
            <v>88826</v>
          </cell>
          <cell r="I231">
            <v>101101.75320000001</v>
          </cell>
          <cell r="J231">
            <v>106257.94261320001</v>
          </cell>
          <cell r="K231">
            <v>292355</v>
          </cell>
          <cell r="L231">
            <v>96038</v>
          </cell>
          <cell r="M231">
            <v>109310.4516</v>
          </cell>
          <cell r="N231">
            <v>114885.28463159999</v>
          </cell>
          <cell r="O231">
            <v>341508</v>
          </cell>
          <cell r="P231">
            <v>112185</v>
          </cell>
          <cell r="Q231">
            <v>127688.967</v>
          </cell>
          <cell r="R231">
            <v>134201.10431699999</v>
          </cell>
          <cell r="S231">
            <v>317401</v>
          </cell>
          <cell r="T231">
            <v>104266</v>
          </cell>
          <cell r="U231">
            <v>118675.5612</v>
          </cell>
          <cell r="V231">
            <v>124728.01482119999</v>
          </cell>
          <cell r="W231">
            <v>306666</v>
          </cell>
          <cell r="X231">
            <v>100739</v>
          </cell>
          <cell r="Y231">
            <v>114661.1298</v>
          </cell>
          <cell r="Z231">
            <v>120508.84741979999</v>
          </cell>
          <cell r="AA231">
            <v>323726</v>
          </cell>
          <cell r="AB231">
            <v>106343</v>
          </cell>
          <cell r="AC231">
            <v>121039.6026</v>
          </cell>
          <cell r="AD231">
            <v>127212.6223326</v>
          </cell>
          <cell r="AE231">
            <v>331227</v>
          </cell>
          <cell r="AF231">
            <v>108808</v>
          </cell>
          <cell r="AG231">
            <v>123845.2656</v>
          </cell>
          <cell r="AH231">
            <v>130161.3741456</v>
          </cell>
          <cell r="AI231">
            <v>333512</v>
          </cell>
          <cell r="AJ231">
            <v>109558</v>
          </cell>
          <cell r="AK231">
            <v>124698.91559999999</v>
          </cell>
          <cell r="AL231">
            <v>131058.56029559999</v>
          </cell>
          <cell r="AM231">
            <v>275613</v>
          </cell>
          <cell r="AN231">
            <v>90538</v>
          </cell>
          <cell r="AO231">
            <v>103050.35159999999</v>
          </cell>
          <cell r="AP231">
            <v>108305.9195316</v>
          </cell>
          <cell r="AQ231">
            <v>325764</v>
          </cell>
          <cell r="AR231">
            <v>107013</v>
          </cell>
          <cell r="AS231">
            <v>121802.1966</v>
          </cell>
          <cell r="AT231">
            <v>128014.10862659999</v>
          </cell>
          <cell r="AU231">
            <v>329628</v>
          </cell>
          <cell r="AV231">
            <v>108282</v>
          </cell>
          <cell r="AW231">
            <v>123246.5724</v>
          </cell>
          <cell r="AX231">
            <v>129532.1475924</v>
          </cell>
          <cell r="AY231">
            <v>299957</v>
          </cell>
          <cell r="AZ231">
            <v>98535</v>
          </cell>
          <cell r="BA231">
            <v>112152.537</v>
          </cell>
          <cell r="BB231">
            <v>117872.316387</v>
          </cell>
          <cell r="BC231">
            <v>331801</v>
          </cell>
          <cell r="BD231">
            <v>108996</v>
          </cell>
          <cell r="BE231">
            <v>124059.2472</v>
          </cell>
          <cell r="BF231">
            <v>130386.2688072</v>
          </cell>
          <cell r="BG231">
            <v>298611</v>
          </cell>
          <cell r="BH231">
            <v>98093</v>
          </cell>
          <cell r="BI231">
            <v>111649.4526</v>
          </cell>
          <cell r="BJ231">
            <v>117343.57468260001</v>
          </cell>
          <cell r="BK231">
            <v>347467</v>
          </cell>
          <cell r="BL231">
            <v>114142</v>
          </cell>
          <cell r="BM231">
            <v>129916.4244</v>
          </cell>
          <cell r="BN231">
            <v>136542.1620444</v>
          </cell>
          <cell r="BO231">
            <v>318795</v>
          </cell>
          <cell r="BP231">
            <v>104724</v>
          </cell>
          <cell r="BQ231">
            <v>119196.85679999999</v>
          </cell>
          <cell r="BR231">
            <v>125275.89649679999</v>
          </cell>
          <cell r="BS231">
            <v>374523</v>
          </cell>
          <cell r="BT231">
            <v>123030</v>
          </cell>
          <cell r="BU231">
            <v>140032.74599999998</v>
          </cell>
          <cell r="BV231">
            <v>147174.41604599997</v>
          </cell>
          <cell r="BW231">
            <v>285361</v>
          </cell>
          <cell r="BX231">
            <v>93741</v>
          </cell>
          <cell r="BY231">
            <v>106696.0062</v>
          </cell>
          <cell r="BZ231">
            <v>112137.50251620001</v>
          </cell>
          <cell r="CA231">
            <v>352013</v>
          </cell>
          <cell r="CB231">
            <v>115636</v>
          </cell>
          <cell r="CC231">
            <v>131616.8952</v>
          </cell>
          <cell r="CD231">
            <v>138329.35685519999</v>
          </cell>
          <cell r="CE231">
            <v>314821</v>
          </cell>
          <cell r="CF231">
            <v>103418</v>
          </cell>
          <cell r="CG231">
            <v>117710.3676</v>
          </cell>
          <cell r="CH231">
            <v>123713.5963476</v>
          </cell>
          <cell r="CI231">
            <v>335921</v>
          </cell>
          <cell r="CJ231">
            <v>110350</v>
          </cell>
          <cell r="CK231">
            <v>125600.37</v>
          </cell>
          <cell r="CL231">
            <v>132005.98887</v>
          </cell>
          <cell r="CM231">
            <v>356391</v>
          </cell>
          <cell r="CN231">
            <v>117074</v>
          </cell>
        </row>
        <row r="232">
          <cell r="B232" t="str">
            <v>TAPON DRENAJE CAJA</v>
          </cell>
          <cell r="C232">
            <v>144273</v>
          </cell>
          <cell r="D232">
            <v>47393</v>
          </cell>
          <cell r="E232">
            <v>53942.712599999999</v>
          </cell>
          <cell r="F232">
            <v>56693.790942599997</v>
          </cell>
          <cell r="G232">
            <v>136132</v>
          </cell>
          <cell r="H232">
            <v>44719</v>
          </cell>
          <cell r="I232">
            <v>50899.165800000002</v>
          </cell>
          <cell r="J232">
            <v>53495.023255799999</v>
          </cell>
          <cell r="K232">
            <v>143509</v>
          </cell>
          <cell r="L232">
            <v>47142</v>
          </cell>
          <cell r="M232">
            <v>53657.024400000002</v>
          </cell>
          <cell r="N232">
            <v>56393.532644400002</v>
          </cell>
          <cell r="O232">
            <v>160362</v>
          </cell>
          <cell r="P232">
            <v>52678</v>
          </cell>
          <cell r="Q232">
            <v>59958.099600000001</v>
          </cell>
          <cell r="R232">
            <v>63015.962679600001</v>
          </cell>
          <cell r="S232">
            <v>154108</v>
          </cell>
          <cell r="T232">
            <v>50624</v>
          </cell>
          <cell r="U232">
            <v>57620.236799999999</v>
          </cell>
          <cell r="V232">
            <v>60558.868876799999</v>
          </cell>
          <cell r="W232">
            <v>147213</v>
          </cell>
          <cell r="X232">
            <v>48359</v>
          </cell>
          <cell r="Y232">
            <v>55042.213799999998</v>
          </cell>
          <cell r="Z232">
            <v>57849.366703799999</v>
          </cell>
          <cell r="AA232">
            <v>146310</v>
          </cell>
          <cell r="AB232">
            <v>48062</v>
          </cell>
          <cell r="AC232">
            <v>54704.168400000002</v>
          </cell>
          <cell r="AD232">
            <v>57494.080988400005</v>
          </cell>
          <cell r="AE232">
            <v>162300</v>
          </cell>
          <cell r="AF232">
            <v>53315</v>
          </cell>
          <cell r="AG232">
            <v>60683.133000000002</v>
          </cell>
          <cell r="AH232">
            <v>63777.972783000005</v>
          </cell>
          <cell r="AI232">
            <v>165696</v>
          </cell>
          <cell r="AJ232">
            <v>54431</v>
          </cell>
          <cell r="AK232">
            <v>61953.364199999996</v>
          </cell>
          <cell r="AL232">
            <v>65112.985774199995</v>
          </cell>
          <cell r="AM232">
            <v>132524</v>
          </cell>
          <cell r="AN232">
            <v>43534</v>
          </cell>
          <cell r="AO232">
            <v>49550.398800000003</v>
          </cell>
          <cell r="AP232">
            <v>52077.469138800006</v>
          </cell>
          <cell r="AQ232">
            <v>150541</v>
          </cell>
          <cell r="AR232">
            <v>49452</v>
          </cell>
          <cell r="AS232">
            <v>56286.2664</v>
          </cell>
          <cell r="AT232">
            <v>59156.8659864</v>
          </cell>
          <cell r="AU232">
            <v>169922</v>
          </cell>
          <cell r="AV232">
            <v>55819</v>
          </cell>
          <cell r="AW232">
            <v>63533.185799999999</v>
          </cell>
          <cell r="AX232">
            <v>66773.378275800002</v>
          </cell>
          <cell r="AY232">
            <v>149782</v>
          </cell>
          <cell r="AZ232">
            <v>49203</v>
          </cell>
          <cell r="BA232">
            <v>56002.854599999999</v>
          </cell>
          <cell r="BB232">
            <v>58859.000184600001</v>
          </cell>
          <cell r="BC232">
            <v>163619</v>
          </cell>
          <cell r="BD232">
            <v>53748</v>
          </cell>
          <cell r="BE232">
            <v>61175.973599999998</v>
          </cell>
          <cell r="BF232">
            <v>64295.9482536</v>
          </cell>
          <cell r="BG232">
            <v>146609</v>
          </cell>
          <cell r="BH232">
            <v>48161</v>
          </cell>
          <cell r="BI232">
            <v>54816.850200000001</v>
          </cell>
          <cell r="BJ232">
            <v>57612.5095602</v>
          </cell>
          <cell r="BK232">
            <v>157244</v>
          </cell>
          <cell r="BL232">
            <v>51654</v>
          </cell>
          <cell r="BM232">
            <v>58792.582799999996</v>
          </cell>
          <cell r="BN232">
            <v>61791.004522799994</v>
          </cell>
          <cell r="BO232">
            <v>154788</v>
          </cell>
          <cell r="BP232">
            <v>50847</v>
          </cell>
          <cell r="BQ232">
            <v>57874.055399999997</v>
          </cell>
          <cell r="BR232">
            <v>60825.632225399997</v>
          </cell>
          <cell r="BS232">
            <v>174069</v>
          </cell>
          <cell r="BT232">
            <v>57181</v>
          </cell>
          <cell r="BU232">
            <v>65083.414199999999</v>
          </cell>
          <cell r="BV232">
            <v>68402.6683242</v>
          </cell>
          <cell r="BW232">
            <v>145326</v>
          </cell>
          <cell r="BX232">
            <v>47739</v>
          </cell>
          <cell r="BY232">
            <v>54336.529799999997</v>
          </cell>
          <cell r="BZ232">
            <v>57107.692819799995</v>
          </cell>
          <cell r="CA232">
            <v>174598</v>
          </cell>
          <cell r="CB232">
            <v>57355</v>
          </cell>
          <cell r="CC232">
            <v>65281.460999999996</v>
          </cell>
          <cell r="CD232">
            <v>68610.815510999993</v>
          </cell>
          <cell r="CE232">
            <v>157598</v>
          </cell>
          <cell r="CF232">
            <v>51770</v>
          </cell>
          <cell r="CG232">
            <v>58924.614000000001</v>
          </cell>
          <cell r="CH232">
            <v>61929.769314000005</v>
          </cell>
          <cell r="CI232">
            <v>171228</v>
          </cell>
          <cell r="CJ232">
            <v>56248</v>
          </cell>
          <cell r="CK232">
            <v>64021.473599999998</v>
          </cell>
          <cell r="CL232">
            <v>67286.568753600004</v>
          </cell>
          <cell r="CM232">
            <v>175784</v>
          </cell>
          <cell r="CN232">
            <v>57745</v>
          </cell>
        </row>
        <row r="233">
          <cell r="B233" t="str">
            <v>TAPON DRENAJE CARTER</v>
          </cell>
          <cell r="C233">
            <v>141032</v>
          </cell>
          <cell r="D233">
            <v>46329</v>
          </cell>
          <cell r="E233">
            <v>52731.667799999996</v>
          </cell>
          <cell r="F233">
            <v>55420.982857799994</v>
          </cell>
          <cell r="G233">
            <v>132080</v>
          </cell>
          <cell r="H233">
            <v>43388</v>
          </cell>
          <cell r="I233">
            <v>49384.221599999997</v>
          </cell>
          <cell r="J233">
            <v>51902.816901599996</v>
          </cell>
          <cell r="K233">
            <v>139041</v>
          </cell>
          <cell r="L233">
            <v>45674</v>
          </cell>
          <cell r="M233">
            <v>51986.146800000002</v>
          </cell>
          <cell r="N233">
            <v>54637.440286800003</v>
          </cell>
          <cell r="O233">
            <v>162216</v>
          </cell>
          <cell r="P233">
            <v>53287</v>
          </cell>
          <cell r="Q233">
            <v>60651.263399999996</v>
          </cell>
          <cell r="R233">
            <v>63744.477833399993</v>
          </cell>
          <cell r="S233">
            <v>149000</v>
          </cell>
          <cell r="T233">
            <v>48946</v>
          </cell>
          <cell r="U233">
            <v>55710.337200000002</v>
          </cell>
          <cell r="V233">
            <v>58551.564397200003</v>
          </cell>
          <cell r="W233">
            <v>154687</v>
          </cell>
          <cell r="X233">
            <v>50814</v>
          </cell>
          <cell r="Y233">
            <v>57836.4948</v>
          </cell>
          <cell r="Z233">
            <v>60786.156034799998</v>
          </cell>
          <cell r="AA233">
            <v>150037</v>
          </cell>
          <cell r="AB233">
            <v>49287</v>
          </cell>
          <cell r="AC233">
            <v>56098.463400000001</v>
          </cell>
          <cell r="AD233">
            <v>58959.4850334</v>
          </cell>
          <cell r="AE233">
            <v>159503</v>
          </cell>
          <cell r="AF233">
            <v>52396</v>
          </cell>
          <cell r="AG233">
            <v>59637.127200000003</v>
          </cell>
          <cell r="AH233">
            <v>62678.620687200004</v>
          </cell>
          <cell r="AI233">
            <v>160601</v>
          </cell>
          <cell r="AJ233">
            <v>52757</v>
          </cell>
          <cell r="AK233">
            <v>60048.017399999997</v>
          </cell>
          <cell r="AL233">
            <v>63110.466287399999</v>
          </cell>
          <cell r="AM233">
            <v>146704</v>
          </cell>
          <cell r="AN233">
            <v>48192</v>
          </cell>
          <cell r="AO233">
            <v>54852.134400000003</v>
          </cell>
          <cell r="AP233">
            <v>57649.593254400002</v>
          </cell>
          <cell r="AQ233">
            <v>137422</v>
          </cell>
          <cell r="AR233">
            <v>45143</v>
          </cell>
          <cell r="AS233">
            <v>51381.762600000002</v>
          </cell>
          <cell r="AT233">
            <v>54002.2324926</v>
          </cell>
          <cell r="AU233">
            <v>163628</v>
          </cell>
          <cell r="AV233">
            <v>53751</v>
          </cell>
          <cell r="AW233">
            <v>61179.388200000001</v>
          </cell>
          <cell r="AX233">
            <v>64299.536998199997</v>
          </cell>
          <cell r="AY233">
            <v>140870</v>
          </cell>
          <cell r="AZ233">
            <v>46275</v>
          </cell>
          <cell r="BA233">
            <v>52670.205000000002</v>
          </cell>
          <cell r="BB233">
            <v>55356.385455000003</v>
          </cell>
          <cell r="BC233">
            <v>166261</v>
          </cell>
          <cell r="BD233">
            <v>54616</v>
          </cell>
          <cell r="BE233">
            <v>62163.931199999999</v>
          </cell>
          <cell r="BF233">
            <v>65334.2916912</v>
          </cell>
          <cell r="BG233">
            <v>152706</v>
          </cell>
          <cell r="BH233">
            <v>50163</v>
          </cell>
          <cell r="BI233">
            <v>57095.526599999997</v>
          </cell>
          <cell r="BJ233">
            <v>60007.3984566</v>
          </cell>
          <cell r="BK233">
            <v>165159</v>
          </cell>
          <cell r="BL233">
            <v>54254</v>
          </cell>
          <cell r="BM233">
            <v>61751.902799999996</v>
          </cell>
          <cell r="BN233">
            <v>64901.249842799996</v>
          </cell>
          <cell r="BO233">
            <v>166972</v>
          </cell>
          <cell r="BP233">
            <v>54850</v>
          </cell>
          <cell r="BQ233">
            <v>62430.27</v>
          </cell>
          <cell r="BR233">
            <v>65614.213770000002</v>
          </cell>
          <cell r="BS233">
            <v>182321</v>
          </cell>
          <cell r="BT233">
            <v>59892</v>
          </cell>
          <cell r="BU233">
            <v>68169.074399999998</v>
          </cell>
          <cell r="BV233">
            <v>71645.697194399996</v>
          </cell>
          <cell r="BW233">
            <v>145436</v>
          </cell>
          <cell r="BX233">
            <v>47775</v>
          </cell>
          <cell r="BY233">
            <v>54377.504999999997</v>
          </cell>
          <cell r="BZ233">
            <v>57150.757754999999</v>
          </cell>
          <cell r="CA233">
            <v>180908</v>
          </cell>
          <cell r="CB233">
            <v>59428</v>
          </cell>
          <cell r="CC233">
            <v>67640.949599999993</v>
          </cell>
          <cell r="CD233">
            <v>71090.638029599999</v>
          </cell>
          <cell r="CE233">
            <v>152181</v>
          </cell>
          <cell r="CF233">
            <v>49991</v>
          </cell>
          <cell r="CG233">
            <v>56899.756200000003</v>
          </cell>
          <cell r="CH233">
            <v>59801.643766200003</v>
          </cell>
          <cell r="CI233">
            <v>169640</v>
          </cell>
          <cell r="CJ233">
            <v>55726</v>
          </cell>
          <cell r="CK233">
            <v>63427.333200000001</v>
          </cell>
          <cell r="CL233">
            <v>66662.127193199995</v>
          </cell>
          <cell r="CM233">
            <v>186798</v>
          </cell>
          <cell r="CN233">
            <v>61363</v>
          </cell>
        </row>
        <row r="234">
          <cell r="B234" t="str">
            <v>TAPON DRENAJE DIFERENCIAL</v>
          </cell>
          <cell r="C234">
            <v>151173</v>
          </cell>
          <cell r="D234">
            <v>49660</v>
          </cell>
          <cell r="E234">
            <v>56523.012000000002</v>
          </cell>
          <cell r="F234">
            <v>59405.685612000001</v>
          </cell>
          <cell r="G234">
            <v>133650</v>
          </cell>
          <cell r="H234">
            <v>43904</v>
          </cell>
          <cell r="I234">
            <v>49971.532800000001</v>
          </cell>
          <cell r="J234">
            <v>52520.080972800002</v>
          </cell>
          <cell r="K234">
            <v>145956</v>
          </cell>
          <cell r="L234">
            <v>47946</v>
          </cell>
          <cell r="M234">
            <v>54572.137199999997</v>
          </cell>
          <cell r="N234">
            <v>57355.316197199994</v>
          </cell>
          <cell r="O234">
            <v>162187</v>
          </cell>
          <cell r="P234">
            <v>53278</v>
          </cell>
          <cell r="Q234">
            <v>60641.0196</v>
          </cell>
          <cell r="R234">
            <v>63733.711599599999</v>
          </cell>
          <cell r="S234">
            <v>168030</v>
          </cell>
          <cell r="T234">
            <v>55197</v>
          </cell>
          <cell r="U234">
            <v>62825.225399999996</v>
          </cell>
          <cell r="V234">
            <v>66029.311895399995</v>
          </cell>
          <cell r="W234">
            <v>150162</v>
          </cell>
          <cell r="X234">
            <v>49328</v>
          </cell>
          <cell r="Y234">
            <v>56145.1296</v>
          </cell>
          <cell r="Z234">
            <v>59008.531209599998</v>
          </cell>
          <cell r="AA234">
            <v>157969</v>
          </cell>
          <cell r="AB234">
            <v>51892</v>
          </cell>
          <cell r="AC234">
            <v>59063.474399999999</v>
          </cell>
          <cell r="AD234">
            <v>62075.711594399996</v>
          </cell>
          <cell r="AE234">
            <v>162475</v>
          </cell>
          <cell r="AF234">
            <v>53373</v>
          </cell>
          <cell r="AG234">
            <v>60749.1486</v>
          </cell>
          <cell r="AH234">
            <v>63847.355178600003</v>
          </cell>
          <cell r="AI234">
            <v>162475</v>
          </cell>
          <cell r="AJ234">
            <v>53373</v>
          </cell>
          <cell r="AK234">
            <v>60749.1486</v>
          </cell>
          <cell r="AL234">
            <v>63847.355178600003</v>
          </cell>
          <cell r="AM234">
            <v>139620</v>
          </cell>
          <cell r="AN234">
            <v>45865</v>
          </cell>
          <cell r="AO234">
            <v>52203.542999999998</v>
          </cell>
          <cell r="AP234">
            <v>54865.923692999997</v>
          </cell>
          <cell r="AQ234">
            <v>146275</v>
          </cell>
          <cell r="AR234">
            <v>48051</v>
          </cell>
          <cell r="AS234">
            <v>54691.648199999996</v>
          </cell>
          <cell r="AT234">
            <v>57480.922258199993</v>
          </cell>
          <cell r="AU234">
            <v>164243</v>
          </cell>
          <cell r="AV234">
            <v>53953</v>
          </cell>
          <cell r="AW234">
            <v>61409.304600000003</v>
          </cell>
          <cell r="AX234">
            <v>64541.179134600003</v>
          </cell>
          <cell r="AY234">
            <v>162567</v>
          </cell>
          <cell r="AZ234">
            <v>53403</v>
          </cell>
          <cell r="BA234">
            <v>60783.294600000001</v>
          </cell>
          <cell r="BB234">
            <v>63883.242624600003</v>
          </cell>
          <cell r="BC234">
            <v>174230</v>
          </cell>
          <cell r="BD234">
            <v>57234</v>
          </cell>
          <cell r="BE234">
            <v>65143.738799999999</v>
          </cell>
          <cell r="BF234">
            <v>68466.069478799996</v>
          </cell>
          <cell r="BG234">
            <v>150277</v>
          </cell>
          <cell r="BH234">
            <v>49365</v>
          </cell>
          <cell r="BI234">
            <v>56187.243000000002</v>
          </cell>
          <cell r="BJ234">
            <v>59052.792393000003</v>
          </cell>
          <cell r="BK234">
            <v>153633</v>
          </cell>
          <cell r="BL234">
            <v>50468</v>
          </cell>
          <cell r="BM234">
            <v>57442.677599999995</v>
          </cell>
          <cell r="BN234">
            <v>60372.254157599993</v>
          </cell>
          <cell r="BO234">
            <v>161172</v>
          </cell>
          <cell r="BP234">
            <v>52945</v>
          </cell>
          <cell r="BQ234">
            <v>60261.998999999996</v>
          </cell>
          <cell r="BR234">
            <v>63335.360948999994</v>
          </cell>
          <cell r="BS234">
            <v>181375</v>
          </cell>
          <cell r="BT234">
            <v>59581</v>
          </cell>
          <cell r="BU234">
            <v>67815.094199999992</v>
          </cell>
          <cell r="BV234">
            <v>71273.664004199993</v>
          </cell>
          <cell r="BW234">
            <v>156218</v>
          </cell>
          <cell r="BX234">
            <v>51317</v>
          </cell>
          <cell r="BY234">
            <v>58409.009400000003</v>
          </cell>
          <cell r="BZ234">
            <v>61387.868879400005</v>
          </cell>
          <cell r="CA234">
            <v>180186</v>
          </cell>
          <cell r="CB234">
            <v>59191</v>
          </cell>
          <cell r="CC234">
            <v>67371.196200000006</v>
          </cell>
          <cell r="CD234">
            <v>70807.127206200006</v>
          </cell>
          <cell r="CE234">
            <v>176497</v>
          </cell>
          <cell r="CF234">
            <v>57979</v>
          </cell>
          <cell r="CG234">
            <v>65991.697799999994</v>
          </cell>
          <cell r="CH234">
            <v>69357.274387799989</v>
          </cell>
          <cell r="CI234">
            <v>169908</v>
          </cell>
          <cell r="CJ234">
            <v>55814</v>
          </cell>
          <cell r="CK234">
            <v>63527.4948</v>
          </cell>
          <cell r="CL234">
            <v>66767.3970348</v>
          </cell>
          <cell r="CM234">
            <v>181586</v>
          </cell>
          <cell r="CN234">
            <v>59651</v>
          </cell>
        </row>
        <row r="235">
          <cell r="B235" t="str">
            <v>TENSOR BARRA ESTABILIZADORA</v>
          </cell>
          <cell r="C235">
            <v>436032</v>
          </cell>
          <cell r="D235">
            <v>143236</v>
          </cell>
          <cell r="E235">
            <v>163031.21520000001</v>
          </cell>
          <cell r="F235">
            <v>171345.8071752</v>
          </cell>
          <cell r="G235">
            <v>429462</v>
          </cell>
          <cell r="H235">
            <v>141078</v>
          </cell>
          <cell r="I235">
            <v>160574.97959999999</v>
          </cell>
          <cell r="J235">
            <v>168764.3035596</v>
          </cell>
          <cell r="K235">
            <v>416958</v>
          </cell>
          <cell r="L235">
            <v>136970</v>
          </cell>
          <cell r="M235">
            <v>155899.25399999999</v>
          </cell>
          <cell r="N235">
            <v>163850.11595399998</v>
          </cell>
          <cell r="O235">
            <v>464118</v>
          </cell>
          <cell r="P235">
            <v>152462</v>
          </cell>
          <cell r="Q235">
            <v>173532.24839999998</v>
          </cell>
          <cell r="R235">
            <v>182382.39306839998</v>
          </cell>
          <cell r="S235">
            <v>482033</v>
          </cell>
          <cell r="T235">
            <v>158347</v>
          </cell>
          <cell r="U235">
            <v>180230.55540000001</v>
          </cell>
          <cell r="V235">
            <v>189422.31372540002</v>
          </cell>
          <cell r="W235">
            <v>495102</v>
          </cell>
          <cell r="X235">
            <v>162641</v>
          </cell>
          <cell r="Y235">
            <v>185117.98619999998</v>
          </cell>
          <cell r="Z235">
            <v>194559.00349619999</v>
          </cell>
          <cell r="AA235">
            <v>530513</v>
          </cell>
          <cell r="AB235">
            <v>174273</v>
          </cell>
          <cell r="AC235">
            <v>198357.52859999999</v>
          </cell>
          <cell r="AD235">
            <v>208473.76255859999</v>
          </cell>
          <cell r="AE235">
            <v>558117</v>
          </cell>
          <cell r="AF235">
            <v>183341</v>
          </cell>
          <cell r="AG235">
            <v>208678.7262</v>
          </cell>
          <cell r="AH235">
            <v>219321.34123620001</v>
          </cell>
          <cell r="AI235">
            <v>464118</v>
          </cell>
          <cell r="AJ235">
            <v>152462</v>
          </cell>
          <cell r="AK235">
            <v>173532.24839999998</v>
          </cell>
          <cell r="AL235">
            <v>182382.39306839998</v>
          </cell>
          <cell r="AM235">
            <v>408720</v>
          </cell>
          <cell r="AN235">
            <v>134264</v>
          </cell>
          <cell r="AO235">
            <v>152819.28479999999</v>
          </cell>
          <cell r="AP235">
            <v>160613.0683248</v>
          </cell>
          <cell r="AQ235">
            <v>427603</v>
          </cell>
          <cell r="AR235">
            <v>140467</v>
          </cell>
          <cell r="AS235">
            <v>159879.53940000001</v>
          </cell>
          <cell r="AT235">
            <v>168033.39590940002</v>
          </cell>
          <cell r="AU235">
            <v>471763</v>
          </cell>
          <cell r="AV235">
            <v>154974</v>
          </cell>
          <cell r="AW235">
            <v>176391.4068</v>
          </cell>
          <cell r="AX235">
            <v>185387.36854679999</v>
          </cell>
          <cell r="AY235">
            <v>465708</v>
          </cell>
          <cell r="AZ235">
            <v>152985</v>
          </cell>
          <cell r="BA235">
            <v>174127.527</v>
          </cell>
          <cell r="BB235">
            <v>183008.03087700001</v>
          </cell>
          <cell r="BC235">
            <v>492732</v>
          </cell>
          <cell r="BD235">
            <v>161862</v>
          </cell>
          <cell r="BE235">
            <v>184231.3284</v>
          </cell>
          <cell r="BF235">
            <v>193627.12614839998</v>
          </cell>
          <cell r="BG235">
            <v>503896</v>
          </cell>
          <cell r="BH235">
            <v>165529</v>
          </cell>
          <cell r="BI235">
            <v>188405.1078</v>
          </cell>
          <cell r="BJ235">
            <v>198013.76829780001</v>
          </cell>
          <cell r="BK235">
            <v>510055</v>
          </cell>
          <cell r="BL235">
            <v>167553</v>
          </cell>
          <cell r="BM235">
            <v>190708.82459999999</v>
          </cell>
          <cell r="BN235">
            <v>200434.9746546</v>
          </cell>
          <cell r="BO235">
            <v>535066</v>
          </cell>
          <cell r="BP235">
            <v>175769</v>
          </cell>
          <cell r="BQ235">
            <v>200060.2758</v>
          </cell>
          <cell r="BR235">
            <v>210263.3498658</v>
          </cell>
          <cell r="BS235">
            <v>615709</v>
          </cell>
          <cell r="BT235">
            <v>202260</v>
          </cell>
          <cell r="BU235">
            <v>230212.33199999999</v>
          </cell>
          <cell r="BV235">
            <v>241953.160932</v>
          </cell>
          <cell r="BW235">
            <v>516365</v>
          </cell>
          <cell r="BX235">
            <v>169625</v>
          </cell>
          <cell r="BY235">
            <v>193067.17499999999</v>
          </cell>
          <cell r="BZ235">
            <v>202913.60092499998</v>
          </cell>
          <cell r="CA235">
            <v>594783</v>
          </cell>
          <cell r="CB235">
            <v>195386</v>
          </cell>
          <cell r="CC235">
            <v>222388.34520000001</v>
          </cell>
          <cell r="CD235">
            <v>233730.15080520001</v>
          </cell>
          <cell r="CE235">
            <v>514331</v>
          </cell>
          <cell r="CF235">
            <v>168957</v>
          </cell>
          <cell r="CG235">
            <v>192306.85740000001</v>
          </cell>
          <cell r="CH235">
            <v>202114.50712740002</v>
          </cell>
          <cell r="CI235">
            <v>482761</v>
          </cell>
          <cell r="CJ235">
            <v>158586</v>
          </cell>
          <cell r="CK235">
            <v>180502.5852</v>
          </cell>
          <cell r="CL235">
            <v>189708.2170452</v>
          </cell>
          <cell r="CM235">
            <v>589180</v>
          </cell>
          <cell r="CN235">
            <v>193545</v>
          </cell>
        </row>
        <row r="236">
          <cell r="B236" t="str">
            <v>TENSOR CORREA UNICA</v>
          </cell>
          <cell r="C236">
            <v>493544</v>
          </cell>
          <cell r="D236">
            <v>162129</v>
          </cell>
          <cell r="E236">
            <v>184535.22779999999</v>
          </cell>
          <cell r="F236">
            <v>193946.52441779998</v>
          </cell>
          <cell r="G236">
            <v>537924</v>
          </cell>
          <cell r="H236">
            <v>176708</v>
          </cell>
          <cell r="I236">
            <v>201129.04560000001</v>
          </cell>
          <cell r="J236">
            <v>211386.62692560002</v>
          </cell>
          <cell r="K236">
            <v>466174</v>
          </cell>
          <cell r="L236">
            <v>153138</v>
          </cell>
          <cell r="M236">
            <v>174301.6716</v>
          </cell>
          <cell r="N236">
            <v>183191.05685160001</v>
          </cell>
          <cell r="O236">
            <v>524204</v>
          </cell>
          <cell r="P236">
            <v>172201</v>
          </cell>
          <cell r="Q236">
            <v>195999.17819999999</v>
          </cell>
          <cell r="R236">
            <v>205995.13628819998</v>
          </cell>
          <cell r="S236">
            <v>498859</v>
          </cell>
          <cell r="T236">
            <v>163875</v>
          </cell>
          <cell r="U236">
            <v>186522.52499999999</v>
          </cell>
          <cell r="V236">
            <v>196035.173775</v>
          </cell>
          <cell r="W236">
            <v>638475</v>
          </cell>
          <cell r="X236">
            <v>209739</v>
          </cell>
          <cell r="Y236">
            <v>238724.92979999998</v>
          </cell>
          <cell r="Z236">
            <v>250899.90121979997</v>
          </cell>
          <cell r="AA236">
            <v>581585</v>
          </cell>
          <cell r="AB236">
            <v>191050</v>
          </cell>
          <cell r="AC236">
            <v>217453.11</v>
          </cell>
          <cell r="AD236">
            <v>228543.21860999998</v>
          </cell>
          <cell r="AE236">
            <v>605019</v>
          </cell>
          <cell r="AF236">
            <v>198748</v>
          </cell>
          <cell r="AG236">
            <v>226214.9736</v>
          </cell>
          <cell r="AH236">
            <v>237751.93725359999</v>
          </cell>
          <cell r="AI236">
            <v>531747</v>
          </cell>
          <cell r="AJ236">
            <v>174678</v>
          </cell>
          <cell r="AK236">
            <v>198818.49960000001</v>
          </cell>
          <cell r="AL236">
            <v>208958.24307960001</v>
          </cell>
          <cell r="AM236">
            <v>487641</v>
          </cell>
          <cell r="AN236">
            <v>160190</v>
          </cell>
          <cell r="AO236">
            <v>182328.258</v>
          </cell>
          <cell r="AP236">
            <v>191626.99915799999</v>
          </cell>
          <cell r="AQ236">
            <v>520440</v>
          </cell>
          <cell r="AR236">
            <v>170964</v>
          </cell>
          <cell r="AS236">
            <v>194591.2248</v>
          </cell>
          <cell r="AT236">
            <v>204515.37726479999</v>
          </cell>
          <cell r="AU236">
            <v>526298</v>
          </cell>
          <cell r="AV236">
            <v>172888</v>
          </cell>
          <cell r="AW236">
            <v>196781.12160000001</v>
          </cell>
          <cell r="AX236">
            <v>206816.95880160001</v>
          </cell>
          <cell r="AY236">
            <v>521979</v>
          </cell>
          <cell r="AZ236">
            <v>171470</v>
          </cell>
          <cell r="BA236">
            <v>195167.15400000001</v>
          </cell>
          <cell r="BB236">
            <v>205120.678854</v>
          </cell>
          <cell r="BC236">
            <v>558909</v>
          </cell>
          <cell r="BD236">
            <v>183601</v>
          </cell>
          <cell r="BE236">
            <v>208974.65820000001</v>
          </cell>
          <cell r="BF236">
            <v>219632.36576820002</v>
          </cell>
          <cell r="BG236">
            <v>567317</v>
          </cell>
          <cell r="BH236">
            <v>186363</v>
          </cell>
          <cell r="BI236">
            <v>212118.36660000001</v>
          </cell>
          <cell r="BJ236">
            <v>222936.40329660001</v>
          </cell>
          <cell r="BK236">
            <v>577956</v>
          </cell>
          <cell r="BL236">
            <v>189858</v>
          </cell>
          <cell r="BM236">
            <v>216096.3756</v>
          </cell>
          <cell r="BN236">
            <v>227117.2907556</v>
          </cell>
          <cell r="BO236">
            <v>675829</v>
          </cell>
          <cell r="BP236">
            <v>222009</v>
          </cell>
          <cell r="BQ236">
            <v>252690.64379999999</v>
          </cell>
          <cell r="BR236">
            <v>265577.86663379997</v>
          </cell>
          <cell r="BS236">
            <v>669915</v>
          </cell>
          <cell r="BT236">
            <v>220067</v>
          </cell>
          <cell r="BU236">
            <v>250480.25940000001</v>
          </cell>
          <cell r="BV236">
            <v>263254.7526294</v>
          </cell>
          <cell r="BW236">
            <v>564588</v>
          </cell>
          <cell r="BX236">
            <v>185467</v>
          </cell>
          <cell r="BY236">
            <v>211098.53940000001</v>
          </cell>
          <cell r="BZ236">
            <v>221864.56490940001</v>
          </cell>
          <cell r="CA236">
            <v>655896</v>
          </cell>
          <cell r="CB236">
            <v>215461</v>
          </cell>
          <cell r="CC236">
            <v>245237.7102</v>
          </cell>
          <cell r="CD236">
            <v>257744.83342020001</v>
          </cell>
          <cell r="CE236">
            <v>568644</v>
          </cell>
          <cell r="CF236">
            <v>186799</v>
          </cell>
          <cell r="CG236">
            <v>212614.62179999999</v>
          </cell>
          <cell r="CH236">
            <v>223457.9675118</v>
          </cell>
          <cell r="CI236">
            <v>555107</v>
          </cell>
          <cell r="CJ236">
            <v>182352</v>
          </cell>
          <cell r="CK236">
            <v>207553.04639999999</v>
          </cell>
          <cell r="CL236">
            <v>218138.2517664</v>
          </cell>
          <cell r="CM236">
            <v>657607</v>
          </cell>
          <cell r="CN236">
            <v>216023</v>
          </cell>
        </row>
        <row r="237">
          <cell r="B237" t="str">
            <v>TERMINAL DIRECCION DERECHA</v>
          </cell>
          <cell r="C237">
            <v>455933</v>
          </cell>
          <cell r="D237">
            <v>149773</v>
          </cell>
          <cell r="E237">
            <v>170471.6286</v>
          </cell>
          <cell r="F237">
            <v>179165.68165859999</v>
          </cell>
          <cell r="G237">
            <v>480729</v>
          </cell>
          <cell r="H237">
            <v>157919</v>
          </cell>
          <cell r="I237">
            <v>179743.40580000001</v>
          </cell>
          <cell r="J237">
            <v>188910.31949580001</v>
          </cell>
          <cell r="K237">
            <v>478318</v>
          </cell>
          <cell r="L237">
            <v>157127</v>
          </cell>
          <cell r="M237">
            <v>178841.95139999999</v>
          </cell>
          <cell r="N237">
            <v>187962.89092139999</v>
          </cell>
          <cell r="O237">
            <v>512611</v>
          </cell>
          <cell r="P237">
            <v>168392</v>
          </cell>
          <cell r="Q237">
            <v>191663.77439999999</v>
          </cell>
          <cell r="R237">
            <v>201438.62689439999</v>
          </cell>
          <cell r="S237">
            <v>519346</v>
          </cell>
          <cell r="T237">
            <v>170605</v>
          </cell>
          <cell r="U237">
            <v>194182.611</v>
          </cell>
          <cell r="V237">
            <v>204085.924161</v>
          </cell>
          <cell r="W237">
            <v>606767</v>
          </cell>
          <cell r="X237">
            <v>199322</v>
          </cell>
          <cell r="Y237">
            <v>226868.30040000001</v>
          </cell>
          <cell r="Z237">
            <v>238438.5837204</v>
          </cell>
          <cell r="AA237">
            <v>547072</v>
          </cell>
          <cell r="AB237">
            <v>179713</v>
          </cell>
          <cell r="AC237">
            <v>204549.33660000001</v>
          </cell>
          <cell r="AD237">
            <v>214981.3527666</v>
          </cell>
          <cell r="AE237">
            <v>543624</v>
          </cell>
          <cell r="AF237">
            <v>178580</v>
          </cell>
          <cell r="AG237">
            <v>203259.75599999999</v>
          </cell>
          <cell r="AH237">
            <v>213626.00355599998</v>
          </cell>
          <cell r="AI237">
            <v>522770</v>
          </cell>
          <cell r="AJ237">
            <v>171729</v>
          </cell>
          <cell r="AK237">
            <v>195461.94779999999</v>
          </cell>
          <cell r="AL237">
            <v>205430.50713779998</v>
          </cell>
          <cell r="AM237">
            <v>495354</v>
          </cell>
          <cell r="AN237">
            <v>162723</v>
          </cell>
          <cell r="AO237">
            <v>185211.3186</v>
          </cell>
          <cell r="AP237">
            <v>194657.0958486</v>
          </cell>
          <cell r="AQ237">
            <v>527434</v>
          </cell>
          <cell r="AR237">
            <v>173262</v>
          </cell>
          <cell r="AS237">
            <v>197206.80840000001</v>
          </cell>
          <cell r="AT237">
            <v>207264.35562840002</v>
          </cell>
          <cell r="AU237">
            <v>574362</v>
          </cell>
          <cell r="AV237">
            <v>188677</v>
          </cell>
          <cell r="AW237">
            <v>214752.16139999998</v>
          </cell>
          <cell r="AX237">
            <v>225704.52163139998</v>
          </cell>
          <cell r="AY237">
            <v>566768</v>
          </cell>
          <cell r="AZ237">
            <v>186183</v>
          </cell>
          <cell r="BA237">
            <v>211913.49059999999</v>
          </cell>
          <cell r="BB237">
            <v>222721.07862059999</v>
          </cell>
          <cell r="BC237">
            <v>560920</v>
          </cell>
          <cell r="BD237">
            <v>184262</v>
          </cell>
          <cell r="BE237">
            <v>209727.00839999999</v>
          </cell>
          <cell r="BF237">
            <v>220423.08582839998</v>
          </cell>
          <cell r="BG237">
            <v>531266</v>
          </cell>
          <cell r="BH237">
            <v>174520</v>
          </cell>
          <cell r="BI237">
            <v>198638.66399999999</v>
          </cell>
          <cell r="BJ237">
            <v>208769.23586399999</v>
          </cell>
          <cell r="BK237">
            <v>565067</v>
          </cell>
          <cell r="BL237">
            <v>185624</v>
          </cell>
          <cell r="BM237">
            <v>211277.23680000001</v>
          </cell>
          <cell r="BN237">
            <v>222052.37587680001</v>
          </cell>
          <cell r="BO237">
            <v>642373</v>
          </cell>
          <cell r="BP237">
            <v>211019</v>
          </cell>
          <cell r="BQ237">
            <v>240181.82579999999</v>
          </cell>
          <cell r="BR237">
            <v>252431.09891579999</v>
          </cell>
          <cell r="BS237">
            <v>653087</v>
          </cell>
          <cell r="BT237">
            <v>214539</v>
          </cell>
          <cell r="BU237">
            <v>244188.2898</v>
          </cell>
          <cell r="BV237">
            <v>256641.89257979998</v>
          </cell>
          <cell r="BW237">
            <v>534717</v>
          </cell>
          <cell r="BX237">
            <v>175654</v>
          </cell>
          <cell r="BY237">
            <v>199929.38279999999</v>
          </cell>
          <cell r="BZ237">
            <v>210125.7813228</v>
          </cell>
          <cell r="CA237">
            <v>647558</v>
          </cell>
          <cell r="CB237">
            <v>212722</v>
          </cell>
          <cell r="CC237">
            <v>242120.18040000001</v>
          </cell>
          <cell r="CD237">
            <v>254468.30960040001</v>
          </cell>
          <cell r="CE237">
            <v>598496</v>
          </cell>
          <cell r="CF237">
            <v>196605</v>
          </cell>
          <cell r="CG237">
            <v>223775.81099999999</v>
          </cell>
          <cell r="CH237">
            <v>235188.37736099999</v>
          </cell>
          <cell r="CI237">
            <v>566768</v>
          </cell>
          <cell r="CJ237">
            <v>186183</v>
          </cell>
          <cell r="CK237">
            <v>211913.49059999999</v>
          </cell>
          <cell r="CL237">
            <v>222721.07862059999</v>
          </cell>
          <cell r="CM237">
            <v>713564</v>
          </cell>
          <cell r="CN237">
            <v>234405</v>
          </cell>
        </row>
        <row r="238">
          <cell r="B238" t="str">
            <v>TERMINAL DIRECCION IZQUIERDA</v>
          </cell>
          <cell r="C238">
            <v>453150</v>
          </cell>
          <cell r="D238">
            <v>148859</v>
          </cell>
          <cell r="E238">
            <v>169431.3138</v>
          </cell>
          <cell r="F238">
            <v>178072.31080380001</v>
          </cell>
          <cell r="G238">
            <v>452192</v>
          </cell>
          <cell r="H238">
            <v>148545</v>
          </cell>
          <cell r="I238">
            <v>169073.91899999999</v>
          </cell>
          <cell r="J238">
            <v>177696.68886900001</v>
          </cell>
          <cell r="K238">
            <v>470350</v>
          </cell>
          <cell r="L238">
            <v>154509</v>
          </cell>
          <cell r="M238">
            <v>175862.14379999999</v>
          </cell>
          <cell r="N238">
            <v>184831.11313379998</v>
          </cell>
          <cell r="O238">
            <v>510564</v>
          </cell>
          <cell r="P238">
            <v>167720</v>
          </cell>
          <cell r="Q238">
            <v>190898.90400000001</v>
          </cell>
          <cell r="R238">
            <v>200634.748104</v>
          </cell>
          <cell r="S238">
            <v>495345</v>
          </cell>
          <cell r="T238">
            <v>162720</v>
          </cell>
          <cell r="U238">
            <v>185207.90400000001</v>
          </cell>
          <cell r="V238">
            <v>194653.50710400002</v>
          </cell>
          <cell r="W238">
            <v>571832</v>
          </cell>
          <cell r="X238">
            <v>187846</v>
          </cell>
          <cell r="Y238">
            <v>213806.31719999999</v>
          </cell>
          <cell r="Z238">
            <v>224710.43937719997</v>
          </cell>
          <cell r="AA238">
            <v>562596</v>
          </cell>
          <cell r="AB238">
            <v>184812</v>
          </cell>
          <cell r="AC238">
            <v>210353.0184</v>
          </cell>
          <cell r="AD238">
            <v>221081.02233840001</v>
          </cell>
          <cell r="AE238">
            <v>525299</v>
          </cell>
          <cell r="AF238">
            <v>172560</v>
          </cell>
          <cell r="AG238">
            <v>196407.79199999999</v>
          </cell>
          <cell r="AH238">
            <v>206424.58939199999</v>
          </cell>
          <cell r="AI238">
            <v>499174</v>
          </cell>
          <cell r="AJ238">
            <v>163978</v>
          </cell>
          <cell r="AK238">
            <v>186639.75959999999</v>
          </cell>
          <cell r="AL238">
            <v>196158.38733959998</v>
          </cell>
          <cell r="AM238">
            <v>454679</v>
          </cell>
          <cell r="AN238">
            <v>149362</v>
          </cell>
          <cell r="AO238">
            <v>170003.8284</v>
          </cell>
          <cell r="AP238">
            <v>178674.02364840001</v>
          </cell>
          <cell r="AQ238">
            <v>523272</v>
          </cell>
          <cell r="AR238">
            <v>171894</v>
          </cell>
          <cell r="AS238">
            <v>195649.75080000001</v>
          </cell>
          <cell r="AT238">
            <v>205627.8880908</v>
          </cell>
          <cell r="AU238">
            <v>559544</v>
          </cell>
          <cell r="AV238">
            <v>183810</v>
          </cell>
          <cell r="AW238">
            <v>209212.54199999999</v>
          </cell>
          <cell r="AX238">
            <v>219882.38164199999</v>
          </cell>
          <cell r="AY238">
            <v>556810</v>
          </cell>
          <cell r="AZ238">
            <v>182912</v>
          </cell>
          <cell r="BA238">
            <v>208190.43839999998</v>
          </cell>
          <cell r="BB238">
            <v>218808.15075839998</v>
          </cell>
          <cell r="BC238">
            <v>570495</v>
          </cell>
          <cell r="BD238">
            <v>187407</v>
          </cell>
          <cell r="BE238">
            <v>213306.64739999999</v>
          </cell>
          <cell r="BF238">
            <v>224185.2864174</v>
          </cell>
          <cell r="BG238">
            <v>537909</v>
          </cell>
          <cell r="BH238">
            <v>176703</v>
          </cell>
          <cell r="BI238">
            <v>201123.35459999999</v>
          </cell>
          <cell r="BJ238">
            <v>211380.64568459999</v>
          </cell>
          <cell r="BK238">
            <v>600478</v>
          </cell>
          <cell r="BL238">
            <v>197257</v>
          </cell>
          <cell r="BM238">
            <v>224517.91740000001</v>
          </cell>
          <cell r="BN238">
            <v>235968.33118740001</v>
          </cell>
          <cell r="BO238">
            <v>619005</v>
          </cell>
          <cell r="BP238">
            <v>203343</v>
          </cell>
          <cell r="BQ238">
            <v>231445.00260000001</v>
          </cell>
          <cell r="BR238">
            <v>243248.69773260001</v>
          </cell>
          <cell r="BS238">
            <v>640864</v>
          </cell>
          <cell r="BT238">
            <v>210523</v>
          </cell>
          <cell r="BU238">
            <v>239617.27859999999</v>
          </cell>
          <cell r="BV238">
            <v>251837.75980859998</v>
          </cell>
          <cell r="BW238">
            <v>503277</v>
          </cell>
          <cell r="BX238">
            <v>165326</v>
          </cell>
          <cell r="BY238">
            <v>188174.05319999999</v>
          </cell>
          <cell r="BZ238">
            <v>197770.9299132</v>
          </cell>
          <cell r="CA238">
            <v>649179</v>
          </cell>
          <cell r="CB238">
            <v>213255</v>
          </cell>
          <cell r="CC238">
            <v>242726.84099999999</v>
          </cell>
          <cell r="CD238">
            <v>255105.90989099999</v>
          </cell>
          <cell r="CE238">
            <v>671996</v>
          </cell>
          <cell r="CF238">
            <v>220750</v>
          </cell>
          <cell r="CG238">
            <v>251257.65</v>
          </cell>
          <cell r="CH238">
            <v>264071.79015000002</v>
          </cell>
          <cell r="CI238">
            <v>584243</v>
          </cell>
          <cell r="CJ238">
            <v>191923</v>
          </cell>
          <cell r="CK238">
            <v>218446.7586</v>
          </cell>
          <cell r="CL238">
            <v>229587.54328859999</v>
          </cell>
          <cell r="CM238">
            <v>703177</v>
          </cell>
          <cell r="CN238">
            <v>230993</v>
          </cell>
        </row>
        <row r="239">
          <cell r="B239" t="str">
            <v>TERMOSTATO MOTOR</v>
          </cell>
          <cell r="C239">
            <v>395888</v>
          </cell>
          <cell r="D239">
            <v>130049</v>
          </cell>
          <cell r="E239">
            <v>148021.77179999999</v>
          </cell>
          <cell r="F239">
            <v>155570.88216179999</v>
          </cell>
          <cell r="G239">
            <v>391932</v>
          </cell>
          <cell r="H239">
            <v>128749</v>
          </cell>
          <cell r="I239">
            <v>146542.11180000001</v>
          </cell>
          <cell r="J239">
            <v>154015.7595018</v>
          </cell>
          <cell r="K239">
            <v>408420</v>
          </cell>
          <cell r="L239">
            <v>134165</v>
          </cell>
          <cell r="M239">
            <v>152706.603</v>
          </cell>
          <cell r="N239">
            <v>160494.639753</v>
          </cell>
          <cell r="O239">
            <v>470307</v>
          </cell>
          <cell r="P239">
            <v>154495</v>
          </cell>
          <cell r="Q239">
            <v>175846.209</v>
          </cell>
          <cell r="R239">
            <v>184814.365659</v>
          </cell>
          <cell r="S239">
            <v>451893</v>
          </cell>
          <cell r="T239">
            <v>148446</v>
          </cell>
          <cell r="U239">
            <v>168961.2372</v>
          </cell>
          <cell r="V239">
            <v>177578.2602972</v>
          </cell>
          <cell r="W239">
            <v>463958</v>
          </cell>
          <cell r="X239">
            <v>152410</v>
          </cell>
          <cell r="Y239">
            <v>173473.06200000001</v>
          </cell>
          <cell r="Z239">
            <v>182320.18816200001</v>
          </cell>
          <cell r="AA239">
            <v>509418</v>
          </cell>
          <cell r="AB239">
            <v>167343</v>
          </cell>
          <cell r="AC239">
            <v>190469.8026</v>
          </cell>
          <cell r="AD239">
            <v>200183.7625326</v>
          </cell>
          <cell r="AE239">
            <v>463447</v>
          </cell>
          <cell r="AF239">
            <v>152242</v>
          </cell>
          <cell r="AG239">
            <v>173281.8444</v>
          </cell>
          <cell r="AH239">
            <v>182119.21846440001</v>
          </cell>
          <cell r="AI239">
            <v>460272</v>
          </cell>
          <cell r="AJ239">
            <v>151199</v>
          </cell>
          <cell r="AK239">
            <v>172094.70180000001</v>
          </cell>
          <cell r="AL239">
            <v>180871.53159180001</v>
          </cell>
          <cell r="AM239">
            <v>437545</v>
          </cell>
          <cell r="AN239">
            <v>143733</v>
          </cell>
          <cell r="AO239">
            <v>163596.90059999999</v>
          </cell>
          <cell r="AP239">
            <v>171940.3425306</v>
          </cell>
          <cell r="AQ239">
            <v>459587</v>
          </cell>
          <cell r="AR239">
            <v>150974</v>
          </cell>
          <cell r="AS239">
            <v>171838.60680000001</v>
          </cell>
          <cell r="AT239">
            <v>180602.37574680001</v>
          </cell>
          <cell r="AU239">
            <v>480425</v>
          </cell>
          <cell r="AV239">
            <v>157819</v>
          </cell>
          <cell r="AW239">
            <v>179629.5858</v>
          </cell>
          <cell r="AX239">
            <v>188790.69467580001</v>
          </cell>
          <cell r="AY239">
            <v>471743</v>
          </cell>
          <cell r="AZ239">
            <v>154967</v>
          </cell>
          <cell r="BA239">
            <v>176383.4394</v>
          </cell>
          <cell r="BB239">
            <v>185378.9948094</v>
          </cell>
          <cell r="BC239">
            <v>464596</v>
          </cell>
          <cell r="BD239">
            <v>152619</v>
          </cell>
          <cell r="BE239">
            <v>173710.94579999999</v>
          </cell>
          <cell r="BF239">
            <v>182570.20403579998</v>
          </cell>
          <cell r="BG239">
            <v>455613</v>
          </cell>
          <cell r="BH239">
            <v>149668</v>
          </cell>
          <cell r="BI239">
            <v>170352.1176</v>
          </cell>
          <cell r="BJ239">
            <v>179040.07559759999</v>
          </cell>
          <cell r="BK239">
            <v>489288</v>
          </cell>
          <cell r="BL239">
            <v>160731</v>
          </cell>
          <cell r="BM239">
            <v>182944.02419999999</v>
          </cell>
          <cell r="BN239">
            <v>192274.16943419998</v>
          </cell>
          <cell r="BO239">
            <v>506991</v>
          </cell>
          <cell r="BP239">
            <v>166546</v>
          </cell>
          <cell r="BQ239">
            <v>189562.65719999999</v>
          </cell>
          <cell r="BR239">
            <v>199230.35271719997</v>
          </cell>
          <cell r="BS239">
            <v>542968</v>
          </cell>
          <cell r="BT239">
            <v>178364</v>
          </cell>
          <cell r="BU239">
            <v>203013.90479999999</v>
          </cell>
          <cell r="BV239">
            <v>213367.61394479999</v>
          </cell>
          <cell r="BW239">
            <v>429427</v>
          </cell>
          <cell r="BX239">
            <v>141066</v>
          </cell>
          <cell r="BY239">
            <v>160561.32120000001</v>
          </cell>
          <cell r="BZ239">
            <v>168749.94858120001</v>
          </cell>
          <cell r="CA239">
            <v>567093</v>
          </cell>
          <cell r="CB239">
            <v>186290</v>
          </cell>
          <cell r="CC239">
            <v>212035.27799999999</v>
          </cell>
          <cell r="CD239">
            <v>222849.07717799998</v>
          </cell>
          <cell r="CE239">
            <v>538742</v>
          </cell>
          <cell r="CF239">
            <v>176976</v>
          </cell>
          <cell r="CG239">
            <v>201434.08319999999</v>
          </cell>
          <cell r="CH239">
            <v>211707.22144319999</v>
          </cell>
          <cell r="CI239">
            <v>455121</v>
          </cell>
          <cell r="CJ239">
            <v>149507</v>
          </cell>
          <cell r="CK239">
            <v>170168.86739999999</v>
          </cell>
          <cell r="CL239">
            <v>178847.47963739999</v>
          </cell>
          <cell r="CM239">
            <v>586368</v>
          </cell>
          <cell r="CN239">
            <v>192621</v>
          </cell>
        </row>
        <row r="240">
          <cell r="B240" t="str">
            <v>TIJERA DELANTERA DERECHA</v>
          </cell>
          <cell r="C240">
            <v>1262070</v>
          </cell>
          <cell r="D240">
            <v>414589</v>
          </cell>
          <cell r="E240">
            <v>471885.1998</v>
          </cell>
          <cell r="F240">
            <v>495951.34498980001</v>
          </cell>
          <cell r="G240">
            <v>1228636</v>
          </cell>
          <cell r="H240">
            <v>403606</v>
          </cell>
          <cell r="I240">
            <v>459384.3492</v>
          </cell>
          <cell r="J240">
            <v>482812.95100920001</v>
          </cell>
          <cell r="K240">
            <v>1266646</v>
          </cell>
          <cell r="L240">
            <v>416093</v>
          </cell>
          <cell r="M240">
            <v>473597.0526</v>
          </cell>
          <cell r="N240">
            <v>497750.50228259998</v>
          </cell>
          <cell r="O240">
            <v>1458606</v>
          </cell>
          <cell r="P240">
            <v>479152</v>
          </cell>
          <cell r="Q240">
            <v>545370.8064</v>
          </cell>
          <cell r="R240">
            <v>573184.7175264</v>
          </cell>
          <cell r="S240">
            <v>1212291</v>
          </cell>
          <cell r="T240">
            <v>398237</v>
          </cell>
          <cell r="U240">
            <v>453273.35340000002</v>
          </cell>
          <cell r="V240">
            <v>476390.29442340002</v>
          </cell>
          <cell r="W240">
            <v>1424392</v>
          </cell>
          <cell r="X240">
            <v>467912</v>
          </cell>
          <cell r="Y240">
            <v>532577.43839999998</v>
          </cell>
          <cell r="Z240">
            <v>559738.88775839994</v>
          </cell>
          <cell r="AA240">
            <v>1566406</v>
          </cell>
          <cell r="AB240">
            <v>514564</v>
          </cell>
          <cell r="AC240">
            <v>585676.74479999999</v>
          </cell>
          <cell r="AD240">
            <v>615546.25878479995</v>
          </cell>
          <cell r="AE240">
            <v>1437213</v>
          </cell>
          <cell r="AF240">
            <v>472124</v>
          </cell>
          <cell r="AG240">
            <v>537371.5368</v>
          </cell>
          <cell r="AH240">
            <v>564777.48517680005</v>
          </cell>
          <cell r="AI240">
            <v>1462279</v>
          </cell>
          <cell r="AJ240">
            <v>480358</v>
          </cell>
          <cell r="AK240">
            <v>546743.47560000001</v>
          </cell>
          <cell r="AL240">
            <v>574627.39285559999</v>
          </cell>
          <cell r="AM240">
            <v>1270445</v>
          </cell>
          <cell r="AN240">
            <v>417341</v>
          </cell>
          <cell r="AO240">
            <v>475017.52619999996</v>
          </cell>
          <cell r="AP240">
            <v>499243.42003619997</v>
          </cell>
          <cell r="AQ240">
            <v>1205108</v>
          </cell>
          <cell r="AR240">
            <v>395877</v>
          </cell>
          <cell r="AS240">
            <v>450587.20140000002</v>
          </cell>
          <cell r="AT240">
            <v>473567.14867140003</v>
          </cell>
          <cell r="AU240">
            <v>1492876</v>
          </cell>
          <cell r="AV240">
            <v>490409</v>
          </cell>
          <cell r="AW240">
            <v>558183.52379999997</v>
          </cell>
          <cell r="AX240">
            <v>586650.88351379998</v>
          </cell>
          <cell r="AY240">
            <v>1308451</v>
          </cell>
          <cell r="AZ240">
            <v>429826</v>
          </cell>
          <cell r="BA240">
            <v>489227.95319999999</v>
          </cell>
          <cell r="BB240">
            <v>514178.5788132</v>
          </cell>
          <cell r="BC240">
            <v>1354454</v>
          </cell>
          <cell r="BD240">
            <v>444938</v>
          </cell>
          <cell r="BE240">
            <v>506428.43160000001</v>
          </cell>
          <cell r="BF240">
            <v>532256.28161159996</v>
          </cell>
          <cell r="BG240">
            <v>1460491</v>
          </cell>
          <cell r="BH240">
            <v>479771</v>
          </cell>
          <cell r="BI240">
            <v>546075.35219999996</v>
          </cell>
          <cell r="BJ240">
            <v>573925.1951621999</v>
          </cell>
          <cell r="BK240">
            <v>1684072</v>
          </cell>
          <cell r="BL240">
            <v>553217</v>
          </cell>
          <cell r="BM240">
            <v>629671.58939999994</v>
          </cell>
          <cell r="BN240">
            <v>661784.84045939997</v>
          </cell>
          <cell r="BO240">
            <v>1651685</v>
          </cell>
          <cell r="BP240">
            <v>542578</v>
          </cell>
          <cell r="BQ240">
            <v>617562.27960000001</v>
          </cell>
          <cell r="BR240">
            <v>649057.95585959998</v>
          </cell>
          <cell r="BS240">
            <v>1725595</v>
          </cell>
          <cell r="BT240">
            <v>566857</v>
          </cell>
          <cell r="BU240">
            <v>645196.63740000001</v>
          </cell>
          <cell r="BV240">
            <v>678101.66590739996</v>
          </cell>
          <cell r="BW240">
            <v>1155675</v>
          </cell>
          <cell r="BX240">
            <v>379639</v>
          </cell>
          <cell r="BY240">
            <v>432105.10979999998</v>
          </cell>
          <cell r="BZ240">
            <v>454142.47039979999</v>
          </cell>
          <cell r="CA240">
            <v>1667206</v>
          </cell>
          <cell r="CB240">
            <v>547677</v>
          </cell>
          <cell r="CC240">
            <v>623365.96140000003</v>
          </cell>
          <cell r="CD240">
            <v>655157.62543140003</v>
          </cell>
          <cell r="CE240">
            <v>1393936</v>
          </cell>
          <cell r="CF240">
            <v>457907</v>
          </cell>
          <cell r="CG240">
            <v>521189.74739999999</v>
          </cell>
          <cell r="CH240">
            <v>547770.42451739998</v>
          </cell>
          <cell r="CI240">
            <v>1376691</v>
          </cell>
          <cell r="CJ240">
            <v>452242</v>
          </cell>
          <cell r="CK240">
            <v>514741.8444</v>
          </cell>
          <cell r="CL240">
            <v>540993.6784644</v>
          </cell>
          <cell r="CM240">
            <v>1808738</v>
          </cell>
          <cell r="CN240">
            <v>594170</v>
          </cell>
        </row>
        <row r="241">
          <cell r="B241" t="str">
            <v>TIJERA DELANTERA IZQUIERDA</v>
          </cell>
          <cell r="C241">
            <v>1430520</v>
          </cell>
          <cell r="D241">
            <v>469925</v>
          </cell>
          <cell r="E241">
            <v>534868.63500000001</v>
          </cell>
          <cell r="F241">
            <v>562146.93538499996</v>
          </cell>
          <cell r="G241">
            <v>1281525</v>
          </cell>
          <cell r="H241">
            <v>420980</v>
          </cell>
          <cell r="I241">
            <v>479159.43599999999</v>
          </cell>
          <cell r="J241">
            <v>503596.56723599997</v>
          </cell>
          <cell r="K241">
            <v>1246304</v>
          </cell>
          <cell r="L241">
            <v>409410</v>
          </cell>
          <cell r="M241">
            <v>465990.462</v>
          </cell>
          <cell r="N241">
            <v>489755.97556200001</v>
          </cell>
          <cell r="O241">
            <v>1404347</v>
          </cell>
          <cell r="P241">
            <v>461327</v>
          </cell>
          <cell r="Q241">
            <v>525082.39139999996</v>
          </cell>
          <cell r="R241">
            <v>551861.59336139995</v>
          </cell>
          <cell r="S241">
            <v>1175328</v>
          </cell>
          <cell r="T241">
            <v>386095</v>
          </cell>
          <cell r="U241">
            <v>439453.32900000003</v>
          </cell>
          <cell r="V241">
            <v>461865.44877900003</v>
          </cell>
          <cell r="W241">
            <v>1408314</v>
          </cell>
          <cell r="X241">
            <v>462631</v>
          </cell>
          <cell r="Y241">
            <v>526566.60419999994</v>
          </cell>
          <cell r="Z241">
            <v>553421.50101419992</v>
          </cell>
          <cell r="AA241">
            <v>1478980</v>
          </cell>
          <cell r="AB241">
            <v>485844</v>
          </cell>
          <cell r="AC241">
            <v>552987.64079999994</v>
          </cell>
          <cell r="AD241">
            <v>581190.01048079995</v>
          </cell>
          <cell r="AE241">
            <v>1386263</v>
          </cell>
          <cell r="AF241">
            <v>455387</v>
          </cell>
          <cell r="AG241">
            <v>518321.48340000003</v>
          </cell>
          <cell r="AH241">
            <v>544755.87905340001</v>
          </cell>
          <cell r="AI241">
            <v>1412870</v>
          </cell>
          <cell r="AJ241">
            <v>464127</v>
          </cell>
          <cell r="AK241">
            <v>528269.35140000004</v>
          </cell>
          <cell r="AL241">
            <v>555211.08832139999</v>
          </cell>
          <cell r="AM241">
            <v>1291169</v>
          </cell>
          <cell r="AN241">
            <v>424149</v>
          </cell>
          <cell r="AO241">
            <v>482766.39179999998</v>
          </cell>
          <cell r="AP241">
            <v>507387.47778179997</v>
          </cell>
          <cell r="AQ241">
            <v>1349682</v>
          </cell>
          <cell r="AR241">
            <v>443370</v>
          </cell>
          <cell r="AS241">
            <v>504643.734</v>
          </cell>
          <cell r="AT241">
            <v>530380.56443399994</v>
          </cell>
          <cell r="AU241">
            <v>1405386</v>
          </cell>
          <cell r="AV241">
            <v>461669</v>
          </cell>
          <cell r="AW241">
            <v>525471.65579999995</v>
          </cell>
          <cell r="AX241">
            <v>552270.71024579997</v>
          </cell>
          <cell r="AY241">
            <v>1218405</v>
          </cell>
          <cell r="AZ241">
            <v>400246</v>
          </cell>
          <cell r="BA241">
            <v>455559.99719999998</v>
          </cell>
          <cell r="BB241">
            <v>478793.5570572</v>
          </cell>
          <cell r="BC241">
            <v>1313310</v>
          </cell>
          <cell r="BD241">
            <v>431422</v>
          </cell>
          <cell r="BE241">
            <v>491044.52039999998</v>
          </cell>
          <cell r="BF241">
            <v>516087.79094039998</v>
          </cell>
          <cell r="BG241">
            <v>1459051</v>
          </cell>
          <cell r="BH241">
            <v>479298</v>
          </cell>
          <cell r="BI241">
            <v>545536.98360000004</v>
          </cell>
          <cell r="BJ241">
            <v>573359.36976360006</v>
          </cell>
          <cell r="BK241">
            <v>1647604</v>
          </cell>
          <cell r="BL241">
            <v>541237</v>
          </cell>
          <cell r="BM241">
            <v>616035.9534</v>
          </cell>
          <cell r="BN241">
            <v>647453.78702339996</v>
          </cell>
          <cell r="BO241">
            <v>1622638</v>
          </cell>
          <cell r="BP241">
            <v>533036</v>
          </cell>
          <cell r="BQ241">
            <v>606701.57519999996</v>
          </cell>
          <cell r="BR241">
            <v>637643.35553519998</v>
          </cell>
          <cell r="BS241">
            <v>1941826</v>
          </cell>
          <cell r="BT241">
            <v>637889</v>
          </cell>
          <cell r="BU241">
            <v>726045.2598</v>
          </cell>
          <cell r="BV241">
            <v>763073.5680498</v>
          </cell>
          <cell r="BW241">
            <v>1180860</v>
          </cell>
          <cell r="BX241">
            <v>387912</v>
          </cell>
          <cell r="BY241">
            <v>441521.43839999998</v>
          </cell>
          <cell r="BZ241">
            <v>464039.03175839997</v>
          </cell>
          <cell r="CA241">
            <v>1899047</v>
          </cell>
          <cell r="CB241">
            <v>623836</v>
          </cell>
          <cell r="CC241">
            <v>710050.13520000002</v>
          </cell>
          <cell r="CD241">
            <v>746262.69209520007</v>
          </cell>
          <cell r="CE241">
            <v>1293640</v>
          </cell>
          <cell r="CF241">
            <v>424960</v>
          </cell>
          <cell r="CG241">
            <v>483689.47200000001</v>
          </cell>
          <cell r="CH241">
            <v>508357.63507200003</v>
          </cell>
          <cell r="CI241">
            <v>1426695</v>
          </cell>
          <cell r="CJ241">
            <v>468669</v>
          </cell>
          <cell r="CK241">
            <v>533439.05579999997</v>
          </cell>
          <cell r="CL241">
            <v>560644.44764579996</v>
          </cell>
          <cell r="CM241">
            <v>1987193</v>
          </cell>
          <cell r="CN241">
            <v>652792</v>
          </cell>
        </row>
        <row r="242">
          <cell r="B242" t="str">
            <v>TUBO MANGUERA TURBO  (MOTOR DIESEL)</v>
          </cell>
          <cell r="C242" t="str">
            <v>N/A</v>
          </cell>
          <cell r="D242" t="str">
            <v>N/A</v>
          </cell>
          <cell r="E242" t="e">
            <v>#VALUE!</v>
          </cell>
          <cell r="F242" t="e">
            <v>#VALUE!</v>
          </cell>
          <cell r="G242" t="str">
            <v>N/A</v>
          </cell>
          <cell r="H242" t="str">
            <v>N/A</v>
          </cell>
          <cell r="I242" t="e">
            <v>#VALUE!</v>
          </cell>
          <cell r="J242" t="e">
            <v>#VALUE!</v>
          </cell>
          <cell r="K242" t="str">
            <v>N/A</v>
          </cell>
          <cell r="L242" t="str">
            <v>N/A</v>
          </cell>
          <cell r="M242" t="e">
            <v>#VALUE!</v>
          </cell>
          <cell r="N242" t="e">
            <v>#VALUE!</v>
          </cell>
          <cell r="O242" t="str">
            <v>N/A</v>
          </cell>
          <cell r="P242" t="str">
            <v>N/A</v>
          </cell>
          <cell r="Q242" t="e">
            <v>#VALUE!</v>
          </cell>
          <cell r="R242" t="e">
            <v>#VALUE!</v>
          </cell>
          <cell r="S242" t="str">
            <v>N/A</v>
          </cell>
          <cell r="T242" t="str">
            <v>N/A</v>
          </cell>
          <cell r="U242" t="e">
            <v>#VALUE!</v>
          </cell>
          <cell r="V242" t="e">
            <v>#VALUE!</v>
          </cell>
          <cell r="W242">
            <v>1281222</v>
          </cell>
          <cell r="X242">
            <v>420881</v>
          </cell>
          <cell r="Y242">
            <v>479046.75419999997</v>
          </cell>
          <cell r="Z242">
            <v>503478.13866419997</v>
          </cell>
          <cell r="AA242">
            <v>1318199</v>
          </cell>
          <cell r="AB242">
            <v>433028</v>
          </cell>
          <cell r="AC242">
            <v>492872.46960000001</v>
          </cell>
          <cell r="AD242">
            <v>518008.96554960002</v>
          </cell>
          <cell r="AE242" t="str">
            <v>N/A</v>
          </cell>
          <cell r="AF242" t="str">
            <v>N/A</v>
          </cell>
          <cell r="AG242" t="e">
            <v>#VALUE!</v>
          </cell>
          <cell r="AH242" t="e">
            <v>#VALUE!</v>
          </cell>
          <cell r="AI242" t="str">
            <v>N/A</v>
          </cell>
          <cell r="AJ242" t="str">
            <v>N/A</v>
          </cell>
          <cell r="AK242" t="e">
            <v>#VALUE!</v>
          </cell>
          <cell r="AL242" t="e">
            <v>#VALUE!</v>
          </cell>
          <cell r="AM242" t="str">
            <v>N/A</v>
          </cell>
          <cell r="AN242" t="str">
            <v>N/A</v>
          </cell>
          <cell r="AO242" t="e">
            <v>#VALUE!</v>
          </cell>
          <cell r="AP242" t="e">
            <v>#VALUE!</v>
          </cell>
          <cell r="AQ242" t="str">
            <v>N/A</v>
          </cell>
          <cell r="AR242" t="str">
            <v>N/A</v>
          </cell>
          <cell r="AS242" t="e">
            <v>#VALUE!</v>
          </cell>
          <cell r="AT242" t="e">
            <v>#VALUE!</v>
          </cell>
          <cell r="AU242" t="str">
            <v>N/A</v>
          </cell>
          <cell r="AV242" t="str">
            <v>N/A</v>
          </cell>
          <cell r="AW242" t="e">
            <v>#VALUE!</v>
          </cell>
          <cell r="AX242" t="e">
            <v>#VALUE!</v>
          </cell>
          <cell r="AY242">
            <v>1262191</v>
          </cell>
          <cell r="AZ242">
            <v>414629</v>
          </cell>
          <cell r="BA242">
            <v>471930.72779999999</v>
          </cell>
          <cell r="BB242">
            <v>495999.19491780002</v>
          </cell>
          <cell r="BC242">
            <v>1286967</v>
          </cell>
          <cell r="BD242">
            <v>422768</v>
          </cell>
          <cell r="BE242">
            <v>481194.53759999998</v>
          </cell>
          <cell r="BF242">
            <v>505735.45901759999</v>
          </cell>
          <cell r="BG242">
            <v>1473739</v>
          </cell>
          <cell r="BH242">
            <v>484123</v>
          </cell>
          <cell r="BI242">
            <v>551028.79859999998</v>
          </cell>
          <cell r="BJ242">
            <v>579131.26732859993</v>
          </cell>
          <cell r="BK242">
            <v>1384824</v>
          </cell>
          <cell r="BL242">
            <v>454914</v>
          </cell>
          <cell r="BM242">
            <v>517783.11479999998</v>
          </cell>
          <cell r="BN242">
            <v>544190.05365479994</v>
          </cell>
          <cell r="BO242">
            <v>1396700</v>
          </cell>
          <cell r="BP242">
            <v>458815</v>
          </cell>
          <cell r="BQ242">
            <v>522223.23300000001</v>
          </cell>
          <cell r="BR242">
            <v>548856.61788300006</v>
          </cell>
          <cell r="BS242">
            <v>1424284</v>
          </cell>
          <cell r="BT242">
            <v>467877</v>
          </cell>
          <cell r="BU242">
            <v>532537.60140000004</v>
          </cell>
          <cell r="BV242">
            <v>559697.01907140005</v>
          </cell>
          <cell r="BW242" t="str">
            <v>N/A</v>
          </cell>
          <cell r="BX242" t="str">
            <v>N/A</v>
          </cell>
          <cell r="BY242" t="e">
            <v>#VALUE!</v>
          </cell>
          <cell r="BZ242" t="e">
            <v>#VALUE!</v>
          </cell>
          <cell r="CA242">
            <v>1316376</v>
          </cell>
          <cell r="CB242">
            <v>432429</v>
          </cell>
          <cell r="CC242">
            <v>492190.68780000001</v>
          </cell>
          <cell r="CD242">
            <v>517292.4128778</v>
          </cell>
          <cell r="CE242">
            <v>1424237</v>
          </cell>
          <cell r="CF242">
            <v>467861</v>
          </cell>
          <cell r="CG242">
            <v>532519.39020000002</v>
          </cell>
          <cell r="CH242">
            <v>559677.87910020002</v>
          </cell>
          <cell r="CI242">
            <v>1362325</v>
          </cell>
          <cell r="CJ242">
            <v>447523</v>
          </cell>
          <cell r="CK242">
            <v>509370.67859999998</v>
          </cell>
          <cell r="CL242">
            <v>535348.58320859994</v>
          </cell>
          <cell r="CM242">
            <v>1280430</v>
          </cell>
          <cell r="CN242">
            <v>420621</v>
          </cell>
        </row>
        <row r="243">
          <cell r="B243" t="str">
            <v>TURBO ALIMENTADOR (MOTOR DIESEL)</v>
          </cell>
          <cell r="C243" t="str">
            <v>N/A</v>
          </cell>
          <cell r="D243" t="str">
            <v>N/A</v>
          </cell>
          <cell r="E243" t="e">
            <v>#VALUE!</v>
          </cell>
          <cell r="F243" t="e">
            <v>#VALUE!</v>
          </cell>
          <cell r="G243" t="str">
            <v>N/A</v>
          </cell>
          <cell r="H243" t="str">
            <v>N/A</v>
          </cell>
          <cell r="I243" t="e">
            <v>#VALUE!</v>
          </cell>
          <cell r="J243" t="e">
            <v>#VALUE!</v>
          </cell>
          <cell r="K243" t="str">
            <v>N/A</v>
          </cell>
          <cell r="L243" t="str">
            <v>N/A</v>
          </cell>
          <cell r="M243" t="e">
            <v>#VALUE!</v>
          </cell>
          <cell r="N243" t="e">
            <v>#VALUE!</v>
          </cell>
          <cell r="O243" t="str">
            <v>N/A</v>
          </cell>
          <cell r="P243" t="str">
            <v>N/A</v>
          </cell>
          <cell r="Q243" t="e">
            <v>#VALUE!</v>
          </cell>
          <cell r="R243" t="e">
            <v>#VALUE!</v>
          </cell>
          <cell r="S243" t="str">
            <v>N/A</v>
          </cell>
          <cell r="T243" t="str">
            <v>N/A</v>
          </cell>
          <cell r="U243" t="e">
            <v>#VALUE!</v>
          </cell>
          <cell r="V243" t="e">
            <v>#VALUE!</v>
          </cell>
          <cell r="W243">
            <v>12391119</v>
          </cell>
          <cell r="X243">
            <v>4070482</v>
          </cell>
          <cell r="Y243">
            <v>4633022.6124</v>
          </cell>
          <cell r="Z243">
            <v>4869306.7656324003</v>
          </cell>
          <cell r="AA243">
            <v>12502441</v>
          </cell>
          <cell r="AB243">
            <v>4107051</v>
          </cell>
          <cell r="AC243">
            <v>4674645.4482000005</v>
          </cell>
          <cell r="AD243">
            <v>4913052.3660582006</v>
          </cell>
          <cell r="AE243" t="str">
            <v>N/A</v>
          </cell>
          <cell r="AF243" t="str">
            <v>N/A</v>
          </cell>
          <cell r="AG243" t="e">
            <v>#VALUE!</v>
          </cell>
          <cell r="AH243" t="e">
            <v>#VALUE!</v>
          </cell>
          <cell r="AI243" t="str">
            <v>N/A</v>
          </cell>
          <cell r="AJ243" t="str">
            <v>N/A</v>
          </cell>
          <cell r="AK243" t="e">
            <v>#VALUE!</v>
          </cell>
          <cell r="AL243" t="e">
            <v>#VALUE!</v>
          </cell>
          <cell r="AM243" t="str">
            <v>N/A</v>
          </cell>
          <cell r="AN243" t="str">
            <v>N/A</v>
          </cell>
          <cell r="AO243" t="e">
            <v>#VALUE!</v>
          </cell>
          <cell r="AP243" t="e">
            <v>#VALUE!</v>
          </cell>
          <cell r="AQ243" t="str">
            <v>N/A</v>
          </cell>
          <cell r="AR243" t="str">
            <v>N/A</v>
          </cell>
          <cell r="AS243" t="e">
            <v>#VALUE!</v>
          </cell>
          <cell r="AT243" t="e">
            <v>#VALUE!</v>
          </cell>
          <cell r="AU243">
            <v>13311200</v>
          </cell>
          <cell r="AV243">
            <v>4372729</v>
          </cell>
          <cell r="AW243">
            <v>4977040.1478000004</v>
          </cell>
          <cell r="AX243">
            <v>5230869.1953378003</v>
          </cell>
          <cell r="AY243">
            <v>10398300</v>
          </cell>
          <cell r="AZ243">
            <v>3415841</v>
          </cell>
          <cell r="BA243">
            <v>3887910.2261999999</v>
          </cell>
          <cell r="BB243">
            <v>4086193.6477362001</v>
          </cell>
          <cell r="BC243">
            <v>12406089</v>
          </cell>
          <cell r="BD243">
            <v>4075400</v>
          </cell>
          <cell r="BE243">
            <v>4638620.28</v>
          </cell>
          <cell r="BF243">
            <v>4875189.9142800001</v>
          </cell>
          <cell r="BG243">
            <v>13559814</v>
          </cell>
          <cell r="BH243">
            <v>4454398</v>
          </cell>
          <cell r="BI243">
            <v>5069995.8036000002</v>
          </cell>
          <cell r="BJ243">
            <v>5328565.5895835999</v>
          </cell>
          <cell r="BK243">
            <v>13277117</v>
          </cell>
          <cell r="BL243">
            <v>4361532</v>
          </cell>
          <cell r="BM243">
            <v>4964295.7224000003</v>
          </cell>
          <cell r="BN243">
            <v>5217474.8042424005</v>
          </cell>
          <cell r="BO243">
            <v>13567435</v>
          </cell>
          <cell r="BP243">
            <v>4456902</v>
          </cell>
          <cell r="BQ243">
            <v>5072845.8563999999</v>
          </cell>
          <cell r="BR243">
            <v>5331560.9950764002</v>
          </cell>
          <cell r="BS243">
            <v>12917032</v>
          </cell>
          <cell r="BT243">
            <v>4243245</v>
          </cell>
          <cell r="BU243">
            <v>4829661.4589999998</v>
          </cell>
          <cell r="BV243">
            <v>5075974.1934089996</v>
          </cell>
          <cell r="BW243" t="str">
            <v>N/A</v>
          </cell>
          <cell r="BX243" t="str">
            <v>N/A</v>
          </cell>
          <cell r="BY243" t="e">
            <v>#VALUE!</v>
          </cell>
          <cell r="BZ243" t="e">
            <v>#VALUE!</v>
          </cell>
          <cell r="CA243">
            <v>12038502</v>
          </cell>
          <cell r="CB243">
            <v>3954647</v>
          </cell>
          <cell r="CC243">
            <v>4501179.2154000001</v>
          </cell>
          <cell r="CD243">
            <v>4730739.3553854004</v>
          </cell>
          <cell r="CE243">
            <v>10524608</v>
          </cell>
          <cell r="CF243">
            <v>3457333</v>
          </cell>
          <cell r="CG243">
            <v>3935136.4205999998</v>
          </cell>
          <cell r="CH243">
            <v>4135828.3780505997</v>
          </cell>
          <cell r="CI243">
            <v>13103597</v>
          </cell>
          <cell r="CJ243">
            <v>4304531</v>
          </cell>
          <cell r="CK243">
            <v>4899417.1842</v>
          </cell>
          <cell r="CL243">
            <v>5149287.4605941996</v>
          </cell>
          <cell r="CM243">
            <v>12264115</v>
          </cell>
          <cell r="CN243">
            <v>4028761</v>
          </cell>
        </row>
        <row r="244">
          <cell r="B244" t="str">
            <v>TURBOCARGADOR MOTOR (MOTOR DIESEL)</v>
          </cell>
          <cell r="C244" t="str">
            <v>N/A</v>
          </cell>
          <cell r="D244" t="str">
            <v>N/A</v>
          </cell>
          <cell r="E244" t="e">
            <v>#VALUE!</v>
          </cell>
          <cell r="F244" t="e">
            <v>#VALUE!</v>
          </cell>
          <cell r="G244" t="str">
            <v>N/A</v>
          </cell>
          <cell r="H244" t="str">
            <v>N/A</v>
          </cell>
          <cell r="I244" t="e">
            <v>#VALUE!</v>
          </cell>
          <cell r="J244" t="e">
            <v>#VALUE!</v>
          </cell>
          <cell r="K244" t="str">
            <v>N/A</v>
          </cell>
          <cell r="L244" t="str">
            <v>N/A</v>
          </cell>
          <cell r="M244" t="e">
            <v>#VALUE!</v>
          </cell>
          <cell r="N244" t="e">
            <v>#VALUE!</v>
          </cell>
          <cell r="O244" t="str">
            <v>N/A</v>
          </cell>
          <cell r="P244" t="str">
            <v>N/A</v>
          </cell>
          <cell r="Q244" t="e">
            <v>#VALUE!</v>
          </cell>
          <cell r="R244" t="e">
            <v>#VALUE!</v>
          </cell>
          <cell r="S244" t="str">
            <v>N/A</v>
          </cell>
          <cell r="T244" t="str">
            <v>N/A</v>
          </cell>
          <cell r="U244" t="e">
            <v>#VALUE!</v>
          </cell>
          <cell r="V244" t="e">
            <v>#VALUE!</v>
          </cell>
          <cell r="W244">
            <v>12222536</v>
          </cell>
          <cell r="X244">
            <v>4015103</v>
          </cell>
          <cell r="Y244">
            <v>4569990.2346000001</v>
          </cell>
          <cell r="Z244">
            <v>4803059.7365645999</v>
          </cell>
          <cell r="AA244">
            <v>12065257</v>
          </cell>
          <cell r="AB244">
            <v>3963436</v>
          </cell>
          <cell r="AC244">
            <v>4511182.8552000001</v>
          </cell>
          <cell r="AD244">
            <v>4741253.1808152003</v>
          </cell>
          <cell r="AE244" t="str">
            <v>N/A</v>
          </cell>
          <cell r="AF244" t="str">
            <v>N/A</v>
          </cell>
          <cell r="AG244" t="e">
            <v>#VALUE!</v>
          </cell>
          <cell r="AH244" t="e">
            <v>#VALUE!</v>
          </cell>
          <cell r="AI244" t="str">
            <v>N/A</v>
          </cell>
          <cell r="AJ244" t="str">
            <v>N/A</v>
          </cell>
          <cell r="AK244" t="e">
            <v>#VALUE!</v>
          </cell>
          <cell r="AL244" t="e">
            <v>#VALUE!</v>
          </cell>
          <cell r="AM244" t="str">
            <v>N/A</v>
          </cell>
          <cell r="AN244" t="str">
            <v>N/A</v>
          </cell>
          <cell r="AO244" t="e">
            <v>#VALUE!</v>
          </cell>
          <cell r="AP244" t="e">
            <v>#VALUE!</v>
          </cell>
          <cell r="AQ244" t="str">
            <v>N/A</v>
          </cell>
          <cell r="AR244" t="str">
            <v>N/A</v>
          </cell>
          <cell r="AS244" t="e">
            <v>#VALUE!</v>
          </cell>
          <cell r="AT244" t="e">
            <v>#VALUE!</v>
          </cell>
          <cell r="AU244">
            <v>13430000</v>
          </cell>
          <cell r="AV244">
            <v>4411755</v>
          </cell>
          <cell r="AW244">
            <v>5021459.5410000002</v>
          </cell>
          <cell r="AX244">
            <v>5277553.9775910005</v>
          </cell>
          <cell r="AY244">
            <v>11466144</v>
          </cell>
          <cell r="AZ244">
            <v>3766628</v>
          </cell>
          <cell r="BA244">
            <v>4287175.9896</v>
          </cell>
          <cell r="BB244">
            <v>4505821.9650696004</v>
          </cell>
          <cell r="BC244">
            <v>12745724</v>
          </cell>
          <cell r="BD244">
            <v>4186970</v>
          </cell>
          <cell r="BE244">
            <v>4765609.2539999997</v>
          </cell>
          <cell r="BF244">
            <v>5008655.3259539995</v>
          </cell>
          <cell r="BG244">
            <v>12496598</v>
          </cell>
          <cell r="BH244">
            <v>4105132</v>
          </cell>
          <cell r="BI244">
            <v>4672461.2423999999</v>
          </cell>
          <cell r="BJ244">
            <v>4910756.7657623999</v>
          </cell>
          <cell r="BK244">
            <v>12877276</v>
          </cell>
          <cell r="BL244">
            <v>4230185</v>
          </cell>
          <cell r="BM244">
            <v>4814796.5669999998</v>
          </cell>
          <cell r="BN244">
            <v>5060351.1919169994</v>
          </cell>
          <cell r="BO244">
            <v>13369202</v>
          </cell>
          <cell r="BP244">
            <v>4391782</v>
          </cell>
          <cell r="BQ244">
            <v>4998726.2724000001</v>
          </cell>
          <cell r="BR244">
            <v>5253661.3122923998</v>
          </cell>
          <cell r="BS244">
            <v>12575057</v>
          </cell>
          <cell r="BT244">
            <v>4130906</v>
          </cell>
          <cell r="BU244">
            <v>4701797.2092000004</v>
          </cell>
          <cell r="BV244">
            <v>4941588.8668692</v>
          </cell>
          <cell r="BW244" t="str">
            <v>N/A</v>
          </cell>
          <cell r="BX244" t="str">
            <v>N/A</v>
          </cell>
          <cell r="BY244" t="e">
            <v>#VALUE!</v>
          </cell>
          <cell r="BZ244" t="e">
            <v>#VALUE!</v>
          </cell>
          <cell r="CA244">
            <v>12441486</v>
          </cell>
          <cell r="CB244">
            <v>4087028</v>
          </cell>
          <cell r="CC244">
            <v>4651855.2696000002</v>
          </cell>
          <cell r="CD244">
            <v>4889099.8883496001</v>
          </cell>
          <cell r="CE244">
            <v>11490425</v>
          </cell>
          <cell r="CF244">
            <v>3774604</v>
          </cell>
          <cell r="CG244">
            <v>4296254.2728000004</v>
          </cell>
          <cell r="CH244">
            <v>4515363.2407128001</v>
          </cell>
          <cell r="CI244">
            <v>12922143</v>
          </cell>
          <cell r="CJ244">
            <v>4244923</v>
          </cell>
          <cell r="CK244">
            <v>4831571.3585999999</v>
          </cell>
          <cell r="CL244">
            <v>5077981.4978885995</v>
          </cell>
          <cell r="CM244">
            <v>12357279</v>
          </cell>
          <cell r="CN244">
            <v>4059366</v>
          </cell>
        </row>
        <row r="245">
          <cell r="B245" t="str">
            <v>VISAGRA PUERTA</v>
          </cell>
          <cell r="C245">
            <v>308898</v>
          </cell>
          <cell r="D245">
            <v>101472</v>
          </cell>
          <cell r="E245">
            <v>115495.4304</v>
          </cell>
          <cell r="F245">
            <v>121385.69735039999</v>
          </cell>
          <cell r="G245">
            <v>324266</v>
          </cell>
          <cell r="H245">
            <v>106521</v>
          </cell>
          <cell r="I245">
            <v>121242.2022</v>
          </cell>
          <cell r="J245">
            <v>127425.5545122</v>
          </cell>
          <cell r="K245">
            <v>512078</v>
          </cell>
          <cell r="L245">
            <v>168217</v>
          </cell>
          <cell r="M245">
            <v>191464.5894</v>
          </cell>
          <cell r="N245">
            <v>201229.2834594</v>
          </cell>
          <cell r="O245">
            <v>576654</v>
          </cell>
          <cell r="P245">
            <v>189430</v>
          </cell>
          <cell r="Q245">
            <v>215609.226</v>
          </cell>
          <cell r="R245">
            <v>226605.29652599999</v>
          </cell>
          <cell r="S245">
            <v>703039</v>
          </cell>
          <cell r="T245">
            <v>230948</v>
          </cell>
          <cell r="U245">
            <v>262865.01360000001</v>
          </cell>
          <cell r="V245">
            <v>276271.12929359998</v>
          </cell>
          <cell r="W245">
            <v>849279</v>
          </cell>
          <cell r="X245">
            <v>278988</v>
          </cell>
          <cell r="Y245">
            <v>317544.14159999997</v>
          </cell>
          <cell r="Z245">
            <v>333738.89282159996</v>
          </cell>
          <cell r="AA245">
            <v>832239</v>
          </cell>
          <cell r="AB245">
            <v>273390</v>
          </cell>
          <cell r="AC245">
            <v>311172.49800000002</v>
          </cell>
          <cell r="AD245">
            <v>327042.29539800005</v>
          </cell>
          <cell r="AE245">
            <v>567323</v>
          </cell>
          <cell r="AF245">
            <v>186365</v>
          </cell>
          <cell r="AG245">
            <v>212120.64299999998</v>
          </cell>
          <cell r="AH245">
            <v>222938.79579299997</v>
          </cell>
          <cell r="AI245">
            <v>566805</v>
          </cell>
          <cell r="AJ245">
            <v>186195</v>
          </cell>
          <cell r="AK245">
            <v>211927.149</v>
          </cell>
          <cell r="AL245">
            <v>222735.43359900001</v>
          </cell>
          <cell r="AM245">
            <v>388384</v>
          </cell>
          <cell r="AN245">
            <v>127584</v>
          </cell>
          <cell r="AO245">
            <v>145216.10879999999</v>
          </cell>
          <cell r="AP245">
            <v>152622.13034879998</v>
          </cell>
          <cell r="AQ245">
            <v>674103</v>
          </cell>
          <cell r="AR245">
            <v>221442</v>
          </cell>
          <cell r="AS245">
            <v>252045.2844</v>
          </cell>
          <cell r="AT245">
            <v>264899.59390440001</v>
          </cell>
          <cell r="AU245">
            <v>576654</v>
          </cell>
          <cell r="AV245">
            <v>189430</v>
          </cell>
          <cell r="AW245">
            <v>215609.226</v>
          </cell>
          <cell r="AX245">
            <v>226605.29652599999</v>
          </cell>
          <cell r="AY245">
            <v>653471</v>
          </cell>
          <cell r="AZ245">
            <v>214665</v>
          </cell>
          <cell r="BA245">
            <v>244331.70300000001</v>
          </cell>
          <cell r="BB245">
            <v>256792.61985300001</v>
          </cell>
          <cell r="BC245">
            <v>589733</v>
          </cell>
          <cell r="BD245">
            <v>193727</v>
          </cell>
          <cell r="BE245">
            <v>220500.07139999999</v>
          </cell>
          <cell r="BF245">
            <v>231745.57504139998</v>
          </cell>
          <cell r="BG245">
            <v>672434</v>
          </cell>
          <cell r="BH245">
            <v>220894</v>
          </cell>
          <cell r="BI245">
            <v>251421.5508</v>
          </cell>
          <cell r="BJ245">
            <v>264244.04989079997</v>
          </cell>
          <cell r="BK245">
            <v>701078</v>
          </cell>
          <cell r="BL245">
            <v>230304</v>
          </cell>
          <cell r="BM245">
            <v>262132.0128</v>
          </cell>
          <cell r="BN245">
            <v>275500.74545280001</v>
          </cell>
          <cell r="BO245">
            <v>727936</v>
          </cell>
          <cell r="BP245">
            <v>239126</v>
          </cell>
          <cell r="BQ245">
            <v>272173.2132</v>
          </cell>
          <cell r="BR245">
            <v>286054.0470732</v>
          </cell>
          <cell r="BS245">
            <v>891135</v>
          </cell>
          <cell r="BT245">
            <v>292737</v>
          </cell>
          <cell r="BU245">
            <v>333193.25339999999</v>
          </cell>
          <cell r="BV245">
            <v>350186.10932339996</v>
          </cell>
          <cell r="BW245">
            <v>590136</v>
          </cell>
          <cell r="BX245">
            <v>193859</v>
          </cell>
          <cell r="BY245">
            <v>220650.3138</v>
          </cell>
          <cell r="BZ245">
            <v>231903.4798038</v>
          </cell>
          <cell r="CA245">
            <v>827572</v>
          </cell>
          <cell r="CB245">
            <v>271857</v>
          </cell>
          <cell r="CC245">
            <v>309427.63740000001</v>
          </cell>
          <cell r="CD245">
            <v>325208.44690739998</v>
          </cell>
          <cell r="CE245">
            <v>684152</v>
          </cell>
          <cell r="CF245">
            <v>224743</v>
          </cell>
          <cell r="CG245">
            <v>255802.48259999999</v>
          </cell>
          <cell r="CH245">
            <v>268848.40921259997</v>
          </cell>
          <cell r="CI245">
            <v>609003</v>
          </cell>
          <cell r="CJ245">
            <v>200057</v>
          </cell>
          <cell r="CK245">
            <v>227704.8774</v>
          </cell>
          <cell r="CL245">
            <v>239317.82614739999</v>
          </cell>
          <cell r="CM245">
            <v>837281</v>
          </cell>
          <cell r="CN245">
            <v>275046</v>
          </cell>
        </row>
        <row r="246">
          <cell r="B246" t="str">
            <v>VOLANTE MOTOR</v>
          </cell>
          <cell r="C246">
            <v>3597226</v>
          </cell>
          <cell r="D246">
            <v>1181688</v>
          </cell>
          <cell r="E246">
            <v>1344997.2815999999</v>
          </cell>
          <cell r="F246">
            <v>1413592.1429615999</v>
          </cell>
          <cell r="G246">
            <v>3726261</v>
          </cell>
          <cell r="H246">
            <v>1224076</v>
          </cell>
          <cell r="I246">
            <v>1393243.3032</v>
          </cell>
          <cell r="J246">
            <v>1464298.7116632001</v>
          </cell>
          <cell r="K246">
            <v>3960310</v>
          </cell>
          <cell r="L246">
            <v>1300961</v>
          </cell>
          <cell r="M246">
            <v>1480753.8101999999</v>
          </cell>
          <cell r="N246">
            <v>1556272.2545202</v>
          </cell>
          <cell r="O246">
            <v>4023133</v>
          </cell>
          <cell r="P246">
            <v>1321599</v>
          </cell>
          <cell r="Q246">
            <v>1504243.9818</v>
          </cell>
          <cell r="R246">
            <v>1580960.4248718</v>
          </cell>
          <cell r="S246">
            <v>3585637</v>
          </cell>
          <cell r="T246">
            <v>1177881</v>
          </cell>
          <cell r="U246">
            <v>1340664.1542</v>
          </cell>
          <cell r="V246">
            <v>1409038.0260642001</v>
          </cell>
          <cell r="W246">
            <v>6265175</v>
          </cell>
          <cell r="X246">
            <v>2058109</v>
          </cell>
          <cell r="Y246">
            <v>2342539.6638000002</v>
          </cell>
          <cell r="Z246">
            <v>2462009.1866538003</v>
          </cell>
          <cell r="AA246">
            <v>6168286</v>
          </cell>
          <cell r="AB246">
            <v>2026281</v>
          </cell>
          <cell r="AC246">
            <v>2306313.0342000001</v>
          </cell>
          <cell r="AD246">
            <v>2423934.9989442001</v>
          </cell>
          <cell r="AE246">
            <v>4061573</v>
          </cell>
          <cell r="AF246">
            <v>1334226</v>
          </cell>
          <cell r="AG246">
            <v>1518616.0331999999</v>
          </cell>
          <cell r="AH246">
            <v>1596065.4508932</v>
          </cell>
          <cell r="AI246">
            <v>3954702</v>
          </cell>
          <cell r="AJ246">
            <v>1299119</v>
          </cell>
          <cell r="AK246">
            <v>1478657.2457999999</v>
          </cell>
          <cell r="AL246">
            <v>1554068.7653357999</v>
          </cell>
          <cell r="AM246">
            <v>3532033</v>
          </cell>
          <cell r="AN246">
            <v>1160272</v>
          </cell>
          <cell r="AO246">
            <v>1320621.5904000001</v>
          </cell>
          <cell r="AP246">
            <v>1387973.2915104001</v>
          </cell>
          <cell r="AQ246">
            <v>3685702</v>
          </cell>
          <cell r="AR246">
            <v>1210753</v>
          </cell>
          <cell r="AS246">
            <v>1378079.0645999999</v>
          </cell>
          <cell r="AT246">
            <v>1448361.0968946</v>
          </cell>
          <cell r="AU246">
            <v>4044555</v>
          </cell>
          <cell r="AV246">
            <v>1328636</v>
          </cell>
          <cell r="AW246">
            <v>1512253.4952</v>
          </cell>
          <cell r="AX246">
            <v>1589378.4234551999</v>
          </cell>
          <cell r="AY246">
            <v>6180868</v>
          </cell>
          <cell r="AZ246">
            <v>2030415</v>
          </cell>
          <cell r="BA246">
            <v>2311018.3530000001</v>
          </cell>
          <cell r="BB246">
            <v>2428880.2890030001</v>
          </cell>
          <cell r="BC246">
            <v>6212173</v>
          </cell>
          <cell r="BD246">
            <v>2040698</v>
          </cell>
          <cell r="BE246">
            <v>2322722.4635999999</v>
          </cell>
          <cell r="BF246">
            <v>2441181.3092435999</v>
          </cell>
          <cell r="BG246">
            <v>6208689</v>
          </cell>
          <cell r="BH246">
            <v>2039554</v>
          </cell>
          <cell r="BI246">
            <v>2321420.3628000002</v>
          </cell>
          <cell r="BJ246">
            <v>2439812.8013028004</v>
          </cell>
          <cell r="BK246">
            <v>6593123</v>
          </cell>
          <cell r="BL246">
            <v>2165840</v>
          </cell>
          <cell r="BM246">
            <v>2465159.088</v>
          </cell>
          <cell r="BN246">
            <v>2590882.2014879999</v>
          </cell>
          <cell r="BO246">
            <v>6668778</v>
          </cell>
          <cell r="BP246">
            <v>2190693</v>
          </cell>
          <cell r="BQ246">
            <v>2493446.7725999998</v>
          </cell>
          <cell r="BR246">
            <v>2620612.5580026</v>
          </cell>
          <cell r="BS246">
            <v>6626605</v>
          </cell>
          <cell r="BT246">
            <v>2176839</v>
          </cell>
          <cell r="BU246">
            <v>2477678.1497999998</v>
          </cell>
          <cell r="BV246">
            <v>2604039.7354397997</v>
          </cell>
          <cell r="BW246">
            <v>3568232</v>
          </cell>
          <cell r="BX246">
            <v>1172164</v>
          </cell>
          <cell r="BY246">
            <v>1334157.0648000001</v>
          </cell>
          <cell r="BZ246">
            <v>1402199.0751048001</v>
          </cell>
          <cell r="CA246">
            <v>6069688</v>
          </cell>
          <cell r="CB246">
            <v>1993892</v>
          </cell>
          <cell r="CC246">
            <v>2269447.8744000001</v>
          </cell>
          <cell r="CD246">
            <v>2385189.7159944</v>
          </cell>
          <cell r="CE246">
            <v>6555295</v>
          </cell>
          <cell r="CF246">
            <v>2153414</v>
          </cell>
          <cell r="CG246">
            <v>2451015.8147999998</v>
          </cell>
          <cell r="CH246">
            <v>2576017.6213547997</v>
          </cell>
          <cell r="CI246">
            <v>6216831</v>
          </cell>
          <cell r="CJ246">
            <v>2042228</v>
          </cell>
          <cell r="CK246">
            <v>2324463.9095999999</v>
          </cell>
          <cell r="CL246">
            <v>2443011.5689896001</v>
          </cell>
          <cell r="CM246">
            <v>6138204</v>
          </cell>
          <cell r="CN246">
            <v>2016400</v>
          </cell>
        </row>
      </sheetData>
      <sheetData sheetId="2">
        <row r="11">
          <cell r="B11" t="str">
            <v>AJUSTAR Y RETORQUEAR SUSPENSION</v>
          </cell>
          <cell r="C11">
            <v>398108</v>
          </cell>
          <cell r="D11">
            <v>130778</v>
          </cell>
          <cell r="E11">
            <v>155521.19760000001</v>
          </cell>
          <cell r="F11">
            <v>382904</v>
          </cell>
          <cell r="G11">
            <v>125783</v>
          </cell>
          <cell r="H11">
            <v>149581.14360000001</v>
          </cell>
          <cell r="I11">
            <v>430566</v>
          </cell>
          <cell r="J11">
            <v>141440</v>
          </cell>
          <cell r="K11">
            <v>168200.448</v>
          </cell>
          <cell r="L11">
            <v>510560</v>
          </cell>
          <cell r="M11">
            <v>167718</v>
          </cell>
          <cell r="N11">
            <v>199450.24559999999</v>
          </cell>
          <cell r="O11">
            <v>419307</v>
          </cell>
          <cell r="P11">
            <v>137742</v>
          </cell>
          <cell r="Q11">
            <v>163802.78640000001</v>
          </cell>
          <cell r="R11">
            <v>495413</v>
          </cell>
          <cell r="S11">
            <v>162743</v>
          </cell>
          <cell r="T11">
            <v>193533.97560000001</v>
          </cell>
          <cell r="U11">
            <v>485473</v>
          </cell>
          <cell r="V11">
            <v>159477</v>
          </cell>
          <cell r="W11">
            <v>189650.0484</v>
          </cell>
          <cell r="X11">
            <v>464263</v>
          </cell>
          <cell r="Y11">
            <v>152510</v>
          </cell>
          <cell r="Z11">
            <v>181364.89199999999</v>
          </cell>
          <cell r="AA11">
            <v>480597</v>
          </cell>
          <cell r="AB11">
            <v>157876</v>
          </cell>
          <cell r="AC11">
            <v>187746.13920000001</v>
          </cell>
          <cell r="AD11">
            <v>435889</v>
          </cell>
          <cell r="AE11">
            <v>143189</v>
          </cell>
          <cell r="AF11">
            <v>170280.35879999999</v>
          </cell>
          <cell r="AG11">
            <v>422821</v>
          </cell>
          <cell r="AH11">
            <v>138896</v>
          </cell>
          <cell r="AI11">
            <v>165175.1232</v>
          </cell>
          <cell r="AJ11">
            <v>504843</v>
          </cell>
          <cell r="AK11">
            <v>165840</v>
          </cell>
          <cell r="AL11">
            <v>197216.92800000001</v>
          </cell>
          <cell r="AM11">
            <v>499064</v>
          </cell>
          <cell r="AN11">
            <v>163942</v>
          </cell>
          <cell r="AO11">
            <v>194959.82639999999</v>
          </cell>
          <cell r="AP11">
            <v>495126</v>
          </cell>
          <cell r="AQ11">
            <v>162648</v>
          </cell>
          <cell r="AR11">
            <v>193421.00159999999</v>
          </cell>
          <cell r="AS11">
            <v>494324</v>
          </cell>
          <cell r="AT11">
            <v>162385</v>
          </cell>
          <cell r="AU11">
            <v>193108.242</v>
          </cell>
          <cell r="AV11">
            <v>496089</v>
          </cell>
          <cell r="AW11">
            <v>162965</v>
          </cell>
          <cell r="AX11">
            <v>193797.978</v>
          </cell>
          <cell r="AY11">
            <v>520144</v>
          </cell>
          <cell r="AZ11">
            <v>170867</v>
          </cell>
          <cell r="BA11">
            <v>203195.03640000001</v>
          </cell>
          <cell r="BB11">
            <v>464365</v>
          </cell>
          <cell r="BC11">
            <v>152543</v>
          </cell>
          <cell r="BD11">
            <v>181404.13560000001</v>
          </cell>
          <cell r="BE11">
            <v>412913</v>
          </cell>
          <cell r="BF11">
            <v>135641</v>
          </cell>
          <cell r="BG11">
            <v>161304.27720000001</v>
          </cell>
          <cell r="BH11">
            <v>476950</v>
          </cell>
          <cell r="BI11">
            <v>156678</v>
          </cell>
          <cell r="BJ11">
            <v>186321.47760000001</v>
          </cell>
          <cell r="BK11">
            <v>473014</v>
          </cell>
          <cell r="BL11">
            <v>155385</v>
          </cell>
          <cell r="BM11">
            <v>184783.842</v>
          </cell>
          <cell r="BN11">
            <v>506230</v>
          </cell>
          <cell r="BO11">
            <v>166296</v>
          </cell>
          <cell r="BP11">
            <v>197759.20319999999</v>
          </cell>
          <cell r="BQ11">
            <v>495755</v>
          </cell>
          <cell r="BR11">
            <v>162855</v>
          </cell>
        </row>
        <row r="12">
          <cell r="B12" t="str">
            <v>ALINEAR DIRECCION</v>
          </cell>
          <cell r="C12">
            <v>206621</v>
          </cell>
          <cell r="D12">
            <v>67874</v>
          </cell>
          <cell r="E12">
            <v>80715.760800000004</v>
          </cell>
          <cell r="F12">
            <v>199061</v>
          </cell>
          <cell r="G12">
            <v>65391</v>
          </cell>
          <cell r="H12">
            <v>77762.977199999994</v>
          </cell>
          <cell r="I12">
            <v>219464</v>
          </cell>
          <cell r="J12">
            <v>72093</v>
          </cell>
          <cell r="K12">
            <v>85732.995599999995</v>
          </cell>
          <cell r="L12">
            <v>263600</v>
          </cell>
          <cell r="M12">
            <v>86592</v>
          </cell>
          <cell r="N12">
            <v>102975.2064</v>
          </cell>
          <cell r="O12">
            <v>214909</v>
          </cell>
          <cell r="P12">
            <v>70597</v>
          </cell>
          <cell r="Q12">
            <v>83953.952399999995</v>
          </cell>
          <cell r="R12">
            <v>263521</v>
          </cell>
          <cell r="S12">
            <v>86566</v>
          </cell>
          <cell r="T12">
            <v>102944.28720000001</v>
          </cell>
          <cell r="U12">
            <v>248958</v>
          </cell>
          <cell r="V12">
            <v>81782</v>
          </cell>
          <cell r="W12">
            <v>97255.154399999999</v>
          </cell>
          <cell r="X12">
            <v>241333</v>
          </cell>
          <cell r="Y12">
            <v>79277</v>
          </cell>
          <cell r="Z12">
            <v>94276.208400000003</v>
          </cell>
          <cell r="AA12">
            <v>245150</v>
          </cell>
          <cell r="AB12">
            <v>80531</v>
          </cell>
          <cell r="AC12">
            <v>95767.465200000006</v>
          </cell>
          <cell r="AD12">
            <v>219838</v>
          </cell>
          <cell r="AE12">
            <v>72216</v>
          </cell>
          <cell r="AF12">
            <v>85879.267200000002</v>
          </cell>
          <cell r="AG12">
            <v>215499</v>
          </cell>
          <cell r="AH12">
            <v>70791</v>
          </cell>
          <cell r="AI12">
            <v>84184.657200000001</v>
          </cell>
          <cell r="AJ12">
            <v>255503</v>
          </cell>
          <cell r="AK12">
            <v>83932</v>
          </cell>
          <cell r="AL12">
            <v>99811.934399999998</v>
          </cell>
          <cell r="AM12">
            <v>256466</v>
          </cell>
          <cell r="AN12">
            <v>84249</v>
          </cell>
          <cell r="AO12">
            <v>100188.9108</v>
          </cell>
          <cell r="AP12">
            <v>276419</v>
          </cell>
          <cell r="AQ12">
            <v>90803</v>
          </cell>
          <cell r="AR12">
            <v>107982.9276</v>
          </cell>
          <cell r="AS12">
            <v>248917</v>
          </cell>
          <cell r="AT12">
            <v>81769</v>
          </cell>
          <cell r="AU12">
            <v>97239.694799999997</v>
          </cell>
          <cell r="AV12">
            <v>237861</v>
          </cell>
          <cell r="AW12">
            <v>78137</v>
          </cell>
          <cell r="AX12">
            <v>92920.520400000009</v>
          </cell>
          <cell r="AY12">
            <v>268573</v>
          </cell>
          <cell r="AZ12">
            <v>88226</v>
          </cell>
          <cell r="BA12">
            <v>104918.35920000001</v>
          </cell>
          <cell r="BB12">
            <v>264795</v>
          </cell>
          <cell r="BC12">
            <v>86985</v>
          </cell>
          <cell r="BD12">
            <v>103442.56200000001</v>
          </cell>
          <cell r="BE12">
            <v>221528</v>
          </cell>
          <cell r="BF12">
            <v>72771</v>
          </cell>
          <cell r="BG12">
            <v>86539.273199999996</v>
          </cell>
          <cell r="BH12">
            <v>261892</v>
          </cell>
          <cell r="BI12">
            <v>86031</v>
          </cell>
          <cell r="BJ12">
            <v>102308.0652</v>
          </cell>
          <cell r="BK12">
            <v>266609</v>
          </cell>
          <cell r="BL12">
            <v>87581</v>
          </cell>
          <cell r="BM12">
            <v>104151.32519999999</v>
          </cell>
          <cell r="BN12">
            <v>242695</v>
          </cell>
          <cell r="BO12">
            <v>79725</v>
          </cell>
          <cell r="BP12">
            <v>94808.97</v>
          </cell>
          <cell r="BQ12">
            <v>241046</v>
          </cell>
          <cell r="BR12">
            <v>79183</v>
          </cell>
        </row>
        <row r="13">
          <cell r="B13" t="str">
            <v>ALINEAR LUCES</v>
          </cell>
          <cell r="C13">
            <v>105329</v>
          </cell>
          <cell r="D13">
            <v>34600</v>
          </cell>
          <cell r="E13">
            <v>41146.32</v>
          </cell>
          <cell r="F13">
            <v>98914</v>
          </cell>
          <cell r="G13">
            <v>32493</v>
          </cell>
          <cell r="H13">
            <v>38640.675600000002</v>
          </cell>
          <cell r="I13">
            <v>111938</v>
          </cell>
          <cell r="J13">
            <v>36771</v>
          </cell>
          <cell r="K13">
            <v>43728.073199999999</v>
          </cell>
          <cell r="L13">
            <v>128139</v>
          </cell>
          <cell r="M13">
            <v>42093</v>
          </cell>
          <cell r="N13">
            <v>50056.995600000002</v>
          </cell>
          <cell r="O13">
            <v>109603</v>
          </cell>
          <cell r="P13">
            <v>36004</v>
          </cell>
          <cell r="Q13">
            <v>42815.9568</v>
          </cell>
          <cell r="R13">
            <v>121778</v>
          </cell>
          <cell r="S13">
            <v>40004</v>
          </cell>
          <cell r="T13">
            <v>47572.756800000003</v>
          </cell>
          <cell r="U13">
            <v>124471</v>
          </cell>
          <cell r="V13">
            <v>40888</v>
          </cell>
          <cell r="W13">
            <v>48624.009599999998</v>
          </cell>
          <cell r="X13">
            <v>119960</v>
          </cell>
          <cell r="Y13">
            <v>39406</v>
          </cell>
          <cell r="Z13">
            <v>46861.6152</v>
          </cell>
          <cell r="AA13">
            <v>119642</v>
          </cell>
          <cell r="AB13">
            <v>39302</v>
          </cell>
          <cell r="AC13">
            <v>46737.938399999999</v>
          </cell>
          <cell r="AD13">
            <v>105575</v>
          </cell>
          <cell r="AE13">
            <v>34681</v>
          </cell>
          <cell r="AF13">
            <v>41242.645199999999</v>
          </cell>
          <cell r="AG13">
            <v>111261</v>
          </cell>
          <cell r="AH13">
            <v>36549</v>
          </cell>
          <cell r="AI13">
            <v>43464.070800000001</v>
          </cell>
          <cell r="AJ13">
            <v>130445</v>
          </cell>
          <cell r="AK13">
            <v>42851</v>
          </cell>
          <cell r="AL13">
            <v>50958.409200000002</v>
          </cell>
          <cell r="AM13">
            <v>123615</v>
          </cell>
          <cell r="AN13">
            <v>40607</v>
          </cell>
          <cell r="AO13">
            <v>48289.844400000002</v>
          </cell>
          <cell r="AP13">
            <v>139579</v>
          </cell>
          <cell r="AQ13">
            <v>45851</v>
          </cell>
          <cell r="AR13">
            <v>54526.0092</v>
          </cell>
          <cell r="AS13">
            <v>126583</v>
          </cell>
          <cell r="AT13">
            <v>41582</v>
          </cell>
          <cell r="AU13">
            <v>49449.314400000003</v>
          </cell>
          <cell r="AV13">
            <v>122843</v>
          </cell>
          <cell r="AW13">
            <v>40353</v>
          </cell>
          <cell r="AX13">
            <v>47987.787600000003</v>
          </cell>
          <cell r="AY13">
            <v>131061</v>
          </cell>
          <cell r="AZ13">
            <v>43053</v>
          </cell>
          <cell r="BA13">
            <v>51198.6276</v>
          </cell>
          <cell r="BB13">
            <v>134130</v>
          </cell>
          <cell r="BC13">
            <v>44061</v>
          </cell>
          <cell r="BD13">
            <v>52397.341200000003</v>
          </cell>
          <cell r="BE13">
            <v>108108</v>
          </cell>
          <cell r="BF13">
            <v>35513</v>
          </cell>
          <cell r="BG13">
            <v>42232.059600000001</v>
          </cell>
          <cell r="BH13">
            <v>121014</v>
          </cell>
          <cell r="BI13">
            <v>39753</v>
          </cell>
          <cell r="BJ13">
            <v>47274.267599999999</v>
          </cell>
          <cell r="BK13">
            <v>134594</v>
          </cell>
          <cell r="BL13">
            <v>44214</v>
          </cell>
          <cell r="BM13">
            <v>52579.288800000002</v>
          </cell>
          <cell r="BN13">
            <v>127092</v>
          </cell>
          <cell r="BO13">
            <v>41749</v>
          </cell>
          <cell r="BP13">
            <v>49647.910799999998</v>
          </cell>
          <cell r="BQ13">
            <v>124520</v>
          </cell>
          <cell r="BR13">
            <v>40904</v>
          </cell>
        </row>
        <row r="14">
          <cell r="B14" t="str">
            <v>ANILLAR MOTOR</v>
          </cell>
          <cell r="C14">
            <v>3937193</v>
          </cell>
          <cell r="D14">
            <v>1293367</v>
          </cell>
          <cell r="E14">
            <v>1538072.0364000001</v>
          </cell>
          <cell r="F14">
            <v>3889454</v>
          </cell>
          <cell r="G14">
            <v>1277685</v>
          </cell>
          <cell r="H14">
            <v>1519423.0020000001</v>
          </cell>
          <cell r="I14">
            <v>4095031</v>
          </cell>
          <cell r="J14">
            <v>1345217</v>
          </cell>
          <cell r="K14">
            <v>1599732.0564000001</v>
          </cell>
          <cell r="L14">
            <v>4919870</v>
          </cell>
          <cell r="M14">
            <v>1616177</v>
          </cell>
          <cell r="N14">
            <v>1921957.6883999999</v>
          </cell>
          <cell r="O14">
            <v>4066978</v>
          </cell>
          <cell r="P14">
            <v>1336002</v>
          </cell>
          <cell r="Q14">
            <v>1588773.5784</v>
          </cell>
          <cell r="R14">
            <v>4716063</v>
          </cell>
          <cell r="S14">
            <v>1549226</v>
          </cell>
          <cell r="T14">
            <v>1842339.5592</v>
          </cell>
          <cell r="U14">
            <v>4770525</v>
          </cell>
          <cell r="V14">
            <v>1567117</v>
          </cell>
          <cell r="W14">
            <v>1863615.5364000001</v>
          </cell>
          <cell r="X14">
            <v>4715941</v>
          </cell>
          <cell r="Y14">
            <v>1549186</v>
          </cell>
          <cell r="Z14">
            <v>1842291.9912</v>
          </cell>
          <cell r="AA14">
            <v>4631112</v>
          </cell>
          <cell r="AB14">
            <v>1521320</v>
          </cell>
          <cell r="AC14">
            <v>1809153.7439999999</v>
          </cell>
          <cell r="AD14">
            <v>3830239</v>
          </cell>
          <cell r="AE14">
            <v>1258233</v>
          </cell>
          <cell r="AF14">
            <v>1496290.6836000001</v>
          </cell>
          <cell r="AG14">
            <v>4045024</v>
          </cell>
          <cell r="AH14">
            <v>1328790</v>
          </cell>
          <cell r="AI14">
            <v>1580197.068</v>
          </cell>
          <cell r="AJ14">
            <v>4806459</v>
          </cell>
          <cell r="AK14">
            <v>1578921</v>
          </cell>
          <cell r="AL14">
            <v>1877652.8532</v>
          </cell>
          <cell r="AM14">
            <v>4745214</v>
          </cell>
          <cell r="AN14">
            <v>1558802</v>
          </cell>
          <cell r="AO14">
            <v>1853727.3384</v>
          </cell>
          <cell r="AP14">
            <v>4823973</v>
          </cell>
          <cell r="AQ14">
            <v>1584675</v>
          </cell>
          <cell r="AR14">
            <v>1884495.51</v>
          </cell>
          <cell r="AS14">
            <v>4701312</v>
          </cell>
          <cell r="AT14">
            <v>1544380</v>
          </cell>
          <cell r="AU14">
            <v>1836576.696</v>
          </cell>
          <cell r="AV14">
            <v>4446422</v>
          </cell>
          <cell r="AW14">
            <v>1460649</v>
          </cell>
          <cell r="AX14">
            <v>1737003.7908000001</v>
          </cell>
          <cell r="AY14">
            <v>5013083</v>
          </cell>
          <cell r="AZ14">
            <v>1646797</v>
          </cell>
          <cell r="BA14">
            <v>1958370.9923999999</v>
          </cell>
          <cell r="BB14">
            <v>4890520</v>
          </cell>
          <cell r="BC14">
            <v>1606535</v>
          </cell>
          <cell r="BD14">
            <v>1910491.422</v>
          </cell>
          <cell r="BE14">
            <v>4495073</v>
          </cell>
          <cell r="BF14">
            <v>1476631</v>
          </cell>
          <cell r="BG14">
            <v>1756009.5852000001</v>
          </cell>
          <cell r="BH14">
            <v>4954851</v>
          </cell>
          <cell r="BI14">
            <v>1627668</v>
          </cell>
          <cell r="BJ14">
            <v>1935622.7856000001</v>
          </cell>
          <cell r="BK14">
            <v>5125982</v>
          </cell>
          <cell r="BL14">
            <v>1683885</v>
          </cell>
          <cell r="BM14">
            <v>2002476.0419999999</v>
          </cell>
          <cell r="BN14">
            <v>4599302</v>
          </cell>
          <cell r="BO14">
            <v>1510870</v>
          </cell>
          <cell r="BP14">
            <v>1796726.6040000001</v>
          </cell>
          <cell r="BQ14">
            <v>4599302</v>
          </cell>
          <cell r="BR14">
            <v>1510870</v>
          </cell>
        </row>
        <row r="15">
          <cell r="B15" t="str">
            <v>BALANCEO X 4 RUEDAS</v>
          </cell>
          <cell r="C15">
            <v>210515</v>
          </cell>
          <cell r="D15">
            <v>69154</v>
          </cell>
          <cell r="E15">
            <v>82237.936799999996</v>
          </cell>
          <cell r="F15">
            <v>199610</v>
          </cell>
          <cell r="G15">
            <v>65571</v>
          </cell>
          <cell r="H15">
            <v>77977.033200000005</v>
          </cell>
          <cell r="I15">
            <v>239735</v>
          </cell>
          <cell r="J15">
            <v>78752</v>
          </cell>
          <cell r="K15">
            <v>93651.878400000001</v>
          </cell>
          <cell r="L15">
            <v>256933</v>
          </cell>
          <cell r="M15">
            <v>84402</v>
          </cell>
          <cell r="N15">
            <v>100370.8584</v>
          </cell>
          <cell r="O15">
            <v>234433</v>
          </cell>
          <cell r="P15">
            <v>77011</v>
          </cell>
          <cell r="Q15">
            <v>91581.481199999995</v>
          </cell>
          <cell r="R15">
            <v>243616</v>
          </cell>
          <cell r="S15">
            <v>80027</v>
          </cell>
          <cell r="T15">
            <v>95168.108399999997</v>
          </cell>
          <cell r="U15">
            <v>254656</v>
          </cell>
          <cell r="V15">
            <v>83654</v>
          </cell>
          <cell r="W15">
            <v>99481.336800000005</v>
          </cell>
          <cell r="X15">
            <v>242010</v>
          </cell>
          <cell r="Y15">
            <v>79500</v>
          </cell>
          <cell r="Z15">
            <v>94541.4</v>
          </cell>
          <cell r="AA15">
            <v>237767</v>
          </cell>
          <cell r="AB15">
            <v>78106</v>
          </cell>
          <cell r="AC15">
            <v>92883.655200000008</v>
          </cell>
          <cell r="AD15">
            <v>213197</v>
          </cell>
          <cell r="AE15">
            <v>70035</v>
          </cell>
          <cell r="AF15">
            <v>83285.622000000003</v>
          </cell>
          <cell r="AG15">
            <v>235405</v>
          </cell>
          <cell r="AH15">
            <v>77330</v>
          </cell>
          <cell r="AI15">
            <v>91960.835999999996</v>
          </cell>
          <cell r="AJ15">
            <v>280472</v>
          </cell>
          <cell r="AK15">
            <v>92135</v>
          </cell>
          <cell r="AL15">
            <v>109566.942</v>
          </cell>
          <cell r="AM15">
            <v>246498</v>
          </cell>
          <cell r="AN15">
            <v>80974</v>
          </cell>
          <cell r="AO15">
            <v>96294.280800000008</v>
          </cell>
          <cell r="AP15">
            <v>272437</v>
          </cell>
          <cell r="AQ15">
            <v>89495</v>
          </cell>
          <cell r="AR15">
            <v>106427.454</v>
          </cell>
          <cell r="AS15">
            <v>263344</v>
          </cell>
          <cell r="AT15">
            <v>86508</v>
          </cell>
          <cell r="AU15">
            <v>102875.31359999999</v>
          </cell>
          <cell r="AV15">
            <v>262704</v>
          </cell>
          <cell r="AW15">
            <v>86298</v>
          </cell>
          <cell r="AX15">
            <v>102625.5816</v>
          </cell>
          <cell r="AY15">
            <v>265413</v>
          </cell>
          <cell r="AZ15">
            <v>87188</v>
          </cell>
          <cell r="BA15">
            <v>103683.9696</v>
          </cell>
          <cell r="BB15">
            <v>264722</v>
          </cell>
          <cell r="BC15">
            <v>86961</v>
          </cell>
          <cell r="BD15">
            <v>103414.0212</v>
          </cell>
          <cell r="BE15">
            <v>240888</v>
          </cell>
          <cell r="BF15">
            <v>79131</v>
          </cell>
          <cell r="BG15">
            <v>94102.585200000001</v>
          </cell>
          <cell r="BH15">
            <v>259376</v>
          </cell>
          <cell r="BI15">
            <v>85205</v>
          </cell>
          <cell r="BJ15">
            <v>101325.78599999999</v>
          </cell>
          <cell r="BK15">
            <v>260052</v>
          </cell>
          <cell r="BL15">
            <v>85427</v>
          </cell>
          <cell r="BM15">
            <v>101589.7884</v>
          </cell>
          <cell r="BN15">
            <v>265702</v>
          </cell>
          <cell r="BO15">
            <v>87283</v>
          </cell>
          <cell r="BP15">
            <v>103796.9436</v>
          </cell>
          <cell r="BQ15">
            <v>265702</v>
          </cell>
          <cell r="BR15">
            <v>87283</v>
          </cell>
        </row>
        <row r="16">
          <cell r="B16" t="str">
            <v>CAMBIAR ALTERNADOR</v>
          </cell>
          <cell r="C16">
            <v>430533</v>
          </cell>
          <cell r="D16">
            <v>141430</v>
          </cell>
          <cell r="E16">
            <v>168188.55600000001</v>
          </cell>
          <cell r="F16">
            <v>436436</v>
          </cell>
          <cell r="G16">
            <v>143369</v>
          </cell>
          <cell r="H16">
            <v>170494.4148</v>
          </cell>
          <cell r="I16">
            <v>483332</v>
          </cell>
          <cell r="J16">
            <v>158774</v>
          </cell>
          <cell r="K16">
            <v>188814.04080000002</v>
          </cell>
          <cell r="L16">
            <v>565157</v>
          </cell>
          <cell r="M16">
            <v>185654</v>
          </cell>
          <cell r="N16">
            <v>220779.73680000001</v>
          </cell>
          <cell r="O16">
            <v>482153</v>
          </cell>
          <cell r="P16">
            <v>158387</v>
          </cell>
          <cell r="Q16">
            <v>188353.8204</v>
          </cell>
          <cell r="R16">
            <v>539633</v>
          </cell>
          <cell r="S16">
            <v>177269</v>
          </cell>
          <cell r="T16">
            <v>210808.2948</v>
          </cell>
          <cell r="U16">
            <v>544759</v>
          </cell>
          <cell r="V16">
            <v>178953</v>
          </cell>
          <cell r="W16">
            <v>212810.90760000001</v>
          </cell>
          <cell r="X16">
            <v>535628</v>
          </cell>
          <cell r="Y16">
            <v>175953</v>
          </cell>
          <cell r="Z16">
            <v>209243.3076</v>
          </cell>
          <cell r="AA16">
            <v>517104</v>
          </cell>
          <cell r="AB16">
            <v>169868</v>
          </cell>
          <cell r="AC16">
            <v>202007.02559999999</v>
          </cell>
          <cell r="AD16">
            <v>417322</v>
          </cell>
          <cell r="AE16">
            <v>137090</v>
          </cell>
          <cell r="AF16">
            <v>163027.42800000001</v>
          </cell>
          <cell r="AG16">
            <v>471980</v>
          </cell>
          <cell r="AH16">
            <v>155045</v>
          </cell>
          <cell r="AI16">
            <v>184379.514</v>
          </cell>
          <cell r="AJ16">
            <v>556357</v>
          </cell>
          <cell r="AK16">
            <v>182763</v>
          </cell>
          <cell r="AL16">
            <v>217341.75959999999</v>
          </cell>
          <cell r="AM16">
            <v>535486</v>
          </cell>
          <cell r="AN16">
            <v>175907</v>
          </cell>
          <cell r="AO16">
            <v>209188.60440000001</v>
          </cell>
          <cell r="AP16">
            <v>526682</v>
          </cell>
          <cell r="AQ16">
            <v>173015</v>
          </cell>
          <cell r="AR16">
            <v>205749.43799999999</v>
          </cell>
          <cell r="AS16">
            <v>524890</v>
          </cell>
          <cell r="AT16">
            <v>172426</v>
          </cell>
          <cell r="AU16">
            <v>205048.99919999999</v>
          </cell>
          <cell r="AV16">
            <v>521134</v>
          </cell>
          <cell r="AW16">
            <v>171192</v>
          </cell>
          <cell r="AX16">
            <v>203581.5264</v>
          </cell>
          <cell r="AY16">
            <v>583806</v>
          </cell>
          <cell r="AZ16">
            <v>191780</v>
          </cell>
          <cell r="BA16">
            <v>228064.77600000001</v>
          </cell>
          <cell r="BB16">
            <v>544759</v>
          </cell>
          <cell r="BC16">
            <v>178953</v>
          </cell>
          <cell r="BD16">
            <v>212810.90760000001</v>
          </cell>
          <cell r="BE16">
            <v>454194</v>
          </cell>
          <cell r="BF16">
            <v>149202</v>
          </cell>
          <cell r="BG16">
            <v>177431.0184</v>
          </cell>
          <cell r="BH16">
            <v>517104</v>
          </cell>
          <cell r="BI16">
            <v>169868</v>
          </cell>
          <cell r="BJ16">
            <v>202007.02559999999</v>
          </cell>
          <cell r="BK16">
            <v>524794</v>
          </cell>
          <cell r="BL16">
            <v>172394</v>
          </cell>
          <cell r="BM16">
            <v>205010.9448</v>
          </cell>
          <cell r="BN16">
            <v>526292</v>
          </cell>
          <cell r="BO16">
            <v>172886</v>
          </cell>
          <cell r="BP16">
            <v>205596.0312</v>
          </cell>
          <cell r="BQ16">
            <v>526292</v>
          </cell>
          <cell r="BR16">
            <v>172886</v>
          </cell>
        </row>
        <row r="17">
          <cell r="B17" t="str">
            <v>CAMBIAR AMORTIGUADOR DELANTERO</v>
          </cell>
          <cell r="C17">
            <v>227036</v>
          </cell>
          <cell r="D17">
            <v>74581</v>
          </cell>
          <cell r="E17">
            <v>88691.725200000001</v>
          </cell>
          <cell r="F17">
            <v>217989</v>
          </cell>
          <cell r="G17">
            <v>71609</v>
          </cell>
          <cell r="H17">
            <v>85157.4228</v>
          </cell>
          <cell r="I17">
            <v>233467</v>
          </cell>
          <cell r="J17">
            <v>76693</v>
          </cell>
          <cell r="K17">
            <v>91203.315600000002</v>
          </cell>
          <cell r="L17">
            <v>275655</v>
          </cell>
          <cell r="M17">
            <v>90552</v>
          </cell>
          <cell r="N17">
            <v>107684.4384</v>
          </cell>
          <cell r="O17">
            <v>243851</v>
          </cell>
          <cell r="P17">
            <v>80105</v>
          </cell>
          <cell r="Q17">
            <v>95260.865999999995</v>
          </cell>
          <cell r="R17">
            <v>276996</v>
          </cell>
          <cell r="S17">
            <v>90993</v>
          </cell>
          <cell r="T17">
            <v>108208.8756</v>
          </cell>
          <cell r="U17">
            <v>277201</v>
          </cell>
          <cell r="V17">
            <v>91060</v>
          </cell>
          <cell r="W17">
            <v>108288.552</v>
          </cell>
          <cell r="X17">
            <v>275535</v>
          </cell>
          <cell r="Y17">
            <v>90513</v>
          </cell>
          <cell r="Z17">
            <v>107638.05960000001</v>
          </cell>
          <cell r="AA17">
            <v>271924</v>
          </cell>
          <cell r="AB17">
            <v>89327</v>
          </cell>
          <cell r="AC17">
            <v>106227.6684</v>
          </cell>
          <cell r="AD17">
            <v>213582</v>
          </cell>
          <cell r="AE17">
            <v>70161</v>
          </cell>
          <cell r="AF17">
            <v>83435.461200000005</v>
          </cell>
          <cell r="AG17">
            <v>240727</v>
          </cell>
          <cell r="AH17">
            <v>79078</v>
          </cell>
          <cell r="AI17">
            <v>94039.5576</v>
          </cell>
          <cell r="AJ17">
            <v>288260</v>
          </cell>
          <cell r="AK17">
            <v>94693</v>
          </cell>
          <cell r="AL17">
            <v>112608.91560000001</v>
          </cell>
          <cell r="AM17">
            <v>272486</v>
          </cell>
          <cell r="AN17">
            <v>89511</v>
          </cell>
          <cell r="AO17">
            <v>106446.48120000001</v>
          </cell>
          <cell r="AP17">
            <v>268628</v>
          </cell>
          <cell r="AQ17">
            <v>88244</v>
          </cell>
          <cell r="AR17">
            <v>104939.7648</v>
          </cell>
          <cell r="AS17">
            <v>275229</v>
          </cell>
          <cell r="AT17">
            <v>90412</v>
          </cell>
          <cell r="AU17">
            <v>107517.9504</v>
          </cell>
          <cell r="AV17">
            <v>266721</v>
          </cell>
          <cell r="AW17">
            <v>87617</v>
          </cell>
          <cell r="AX17">
            <v>104194.1364</v>
          </cell>
          <cell r="AY17">
            <v>283785</v>
          </cell>
          <cell r="AZ17">
            <v>93223</v>
          </cell>
          <cell r="BA17">
            <v>110860.7916</v>
          </cell>
          <cell r="BB17">
            <v>283795</v>
          </cell>
          <cell r="BC17">
            <v>93226</v>
          </cell>
          <cell r="BD17">
            <v>110864.35920000001</v>
          </cell>
          <cell r="BE17">
            <v>238317</v>
          </cell>
          <cell r="BF17">
            <v>78287</v>
          </cell>
          <cell r="BG17">
            <v>93098.900399999999</v>
          </cell>
          <cell r="BH17">
            <v>278685</v>
          </cell>
          <cell r="BI17">
            <v>91548</v>
          </cell>
          <cell r="BJ17">
            <v>108868.88159999999</v>
          </cell>
          <cell r="BK17">
            <v>265328</v>
          </cell>
          <cell r="BL17">
            <v>87160</v>
          </cell>
          <cell r="BM17">
            <v>103650.67200000001</v>
          </cell>
          <cell r="BN17">
            <v>283102</v>
          </cell>
          <cell r="BO17">
            <v>92999</v>
          </cell>
          <cell r="BP17">
            <v>110594.4108</v>
          </cell>
          <cell r="BQ17">
            <v>278079</v>
          </cell>
          <cell r="BR17">
            <v>91348</v>
          </cell>
        </row>
        <row r="18">
          <cell r="B18" t="str">
            <v>CAMBIAR AMORTIGUADOR TRASERO</v>
          </cell>
          <cell r="C18">
            <v>209625</v>
          </cell>
          <cell r="D18">
            <v>68861</v>
          </cell>
          <cell r="E18">
            <v>81889.501199999999</v>
          </cell>
          <cell r="F18">
            <v>218664</v>
          </cell>
          <cell r="G18">
            <v>71831</v>
          </cell>
          <cell r="H18">
            <v>85421.425199999998</v>
          </cell>
          <cell r="I18">
            <v>243239</v>
          </cell>
          <cell r="J18">
            <v>79904</v>
          </cell>
          <cell r="K18">
            <v>95021.836800000005</v>
          </cell>
          <cell r="L18">
            <v>275068</v>
          </cell>
          <cell r="M18">
            <v>90359</v>
          </cell>
          <cell r="N18">
            <v>107454.9228</v>
          </cell>
          <cell r="O18">
            <v>243754</v>
          </cell>
          <cell r="P18">
            <v>80073</v>
          </cell>
          <cell r="Q18">
            <v>95222.811600000001</v>
          </cell>
          <cell r="R18">
            <v>273056</v>
          </cell>
          <cell r="S18">
            <v>89698</v>
          </cell>
          <cell r="T18">
            <v>106668.8616</v>
          </cell>
          <cell r="U18">
            <v>268628</v>
          </cell>
          <cell r="V18">
            <v>88244</v>
          </cell>
          <cell r="W18">
            <v>104939.7648</v>
          </cell>
          <cell r="X18">
            <v>255668</v>
          </cell>
          <cell r="Y18">
            <v>83986</v>
          </cell>
          <cell r="Z18">
            <v>99876.151199999993</v>
          </cell>
          <cell r="AA18">
            <v>268164</v>
          </cell>
          <cell r="AB18">
            <v>88091</v>
          </cell>
          <cell r="AC18">
            <v>104757.8172</v>
          </cell>
          <cell r="AD18">
            <v>223872</v>
          </cell>
          <cell r="AE18">
            <v>73541</v>
          </cell>
          <cell r="AF18">
            <v>87454.957200000004</v>
          </cell>
          <cell r="AG18">
            <v>247769</v>
          </cell>
          <cell r="AH18">
            <v>81392</v>
          </cell>
          <cell r="AI18">
            <v>96791.366399999999</v>
          </cell>
          <cell r="AJ18">
            <v>300386</v>
          </cell>
          <cell r="AK18">
            <v>98676</v>
          </cell>
          <cell r="AL18">
            <v>117345.49920000001</v>
          </cell>
          <cell r="AM18">
            <v>273330</v>
          </cell>
          <cell r="AN18">
            <v>89788</v>
          </cell>
          <cell r="AO18">
            <v>106775.88959999999</v>
          </cell>
          <cell r="AP18">
            <v>276408</v>
          </cell>
          <cell r="AQ18">
            <v>90800</v>
          </cell>
          <cell r="AR18">
            <v>107979.36</v>
          </cell>
          <cell r="AS18">
            <v>283272</v>
          </cell>
          <cell r="AT18">
            <v>93054</v>
          </cell>
          <cell r="AU18">
            <v>110659.8168</v>
          </cell>
          <cell r="AV18">
            <v>276483</v>
          </cell>
          <cell r="AW18">
            <v>90824</v>
          </cell>
          <cell r="AX18">
            <v>108007.9008</v>
          </cell>
          <cell r="AY18">
            <v>283220</v>
          </cell>
          <cell r="AZ18">
            <v>93037</v>
          </cell>
          <cell r="BA18">
            <v>110639.6004</v>
          </cell>
          <cell r="BB18">
            <v>271920</v>
          </cell>
          <cell r="BC18">
            <v>89325</v>
          </cell>
          <cell r="BD18">
            <v>106225.29000000001</v>
          </cell>
          <cell r="BE18">
            <v>239082</v>
          </cell>
          <cell r="BF18">
            <v>78538</v>
          </cell>
          <cell r="BG18">
            <v>93397.389599999995</v>
          </cell>
          <cell r="BH18">
            <v>291894</v>
          </cell>
          <cell r="BI18">
            <v>95887</v>
          </cell>
          <cell r="BJ18">
            <v>114028.8204</v>
          </cell>
          <cell r="BK18">
            <v>283272</v>
          </cell>
          <cell r="BL18">
            <v>93054</v>
          </cell>
          <cell r="BM18">
            <v>110659.8168</v>
          </cell>
          <cell r="BN18">
            <v>288882</v>
          </cell>
          <cell r="BO18">
            <v>94897</v>
          </cell>
          <cell r="BP18">
            <v>112851.51240000001</v>
          </cell>
          <cell r="BQ18">
            <v>309705</v>
          </cell>
          <cell r="BR18">
            <v>101738</v>
          </cell>
        </row>
        <row r="19">
          <cell r="B19" t="str">
            <v>CAMBIAR ARRANQUE MOTOR</v>
          </cell>
          <cell r="C19">
            <v>415449</v>
          </cell>
          <cell r="D19">
            <v>136474</v>
          </cell>
          <cell r="E19">
            <v>162294.88080000001</v>
          </cell>
          <cell r="F19">
            <v>457301</v>
          </cell>
          <cell r="G19">
            <v>150223</v>
          </cell>
          <cell r="H19">
            <v>178645.19159999999</v>
          </cell>
          <cell r="I19">
            <v>484707</v>
          </cell>
          <cell r="J19">
            <v>159226</v>
          </cell>
          <cell r="K19">
            <v>189351.55919999999</v>
          </cell>
          <cell r="L19">
            <v>567911</v>
          </cell>
          <cell r="M19">
            <v>186558</v>
          </cell>
          <cell r="N19">
            <v>221854.77360000001</v>
          </cell>
          <cell r="O19">
            <v>492420</v>
          </cell>
          <cell r="P19">
            <v>161759</v>
          </cell>
          <cell r="Q19">
            <v>192363.8028</v>
          </cell>
          <cell r="R19">
            <v>568029</v>
          </cell>
          <cell r="S19">
            <v>186597</v>
          </cell>
          <cell r="T19">
            <v>221901.15239999999</v>
          </cell>
          <cell r="U19">
            <v>552816</v>
          </cell>
          <cell r="V19">
            <v>181600</v>
          </cell>
          <cell r="W19">
            <v>215958.72</v>
          </cell>
          <cell r="X19">
            <v>525435</v>
          </cell>
          <cell r="Y19">
            <v>172605</v>
          </cell>
          <cell r="Z19">
            <v>205261.86600000001</v>
          </cell>
          <cell r="AA19">
            <v>544419</v>
          </cell>
          <cell r="AB19">
            <v>178841</v>
          </cell>
          <cell r="AC19">
            <v>212677.71720000001</v>
          </cell>
          <cell r="AD19">
            <v>465012</v>
          </cell>
          <cell r="AE19">
            <v>152756</v>
          </cell>
          <cell r="AF19">
            <v>181657.43520000001</v>
          </cell>
          <cell r="AG19">
            <v>493778</v>
          </cell>
          <cell r="AH19">
            <v>162206</v>
          </cell>
          <cell r="AI19">
            <v>192895.37520000001</v>
          </cell>
          <cell r="AJ19">
            <v>574800</v>
          </cell>
          <cell r="AK19">
            <v>188821</v>
          </cell>
          <cell r="AL19">
            <v>224545.9332</v>
          </cell>
          <cell r="AM19">
            <v>554961</v>
          </cell>
          <cell r="AN19">
            <v>182304</v>
          </cell>
          <cell r="AO19">
            <v>216795.91680000001</v>
          </cell>
          <cell r="AP19">
            <v>561163</v>
          </cell>
          <cell r="AQ19">
            <v>184342</v>
          </cell>
          <cell r="AR19">
            <v>219219.50640000001</v>
          </cell>
          <cell r="AS19">
            <v>574227</v>
          </cell>
          <cell r="AT19">
            <v>188633</v>
          </cell>
          <cell r="AU19">
            <v>224322.36360000001</v>
          </cell>
          <cell r="AV19">
            <v>551765</v>
          </cell>
          <cell r="AW19">
            <v>181254</v>
          </cell>
          <cell r="AX19">
            <v>215547.2568</v>
          </cell>
          <cell r="AY19">
            <v>574968</v>
          </cell>
          <cell r="AZ19">
            <v>188876</v>
          </cell>
          <cell r="BA19">
            <v>224611.33919999999</v>
          </cell>
          <cell r="BB19">
            <v>542765</v>
          </cell>
          <cell r="BC19">
            <v>178298</v>
          </cell>
          <cell r="BD19">
            <v>212031.9816</v>
          </cell>
          <cell r="BE19">
            <v>470758</v>
          </cell>
          <cell r="BF19">
            <v>154644</v>
          </cell>
          <cell r="BG19">
            <v>183902.64480000001</v>
          </cell>
          <cell r="BH19">
            <v>554258</v>
          </cell>
          <cell r="BI19">
            <v>182073</v>
          </cell>
          <cell r="BJ19">
            <v>216521.21160000001</v>
          </cell>
          <cell r="BK19">
            <v>560390</v>
          </cell>
          <cell r="BL19">
            <v>184088</v>
          </cell>
          <cell r="BM19">
            <v>218917.44959999999</v>
          </cell>
          <cell r="BN19">
            <v>551618</v>
          </cell>
          <cell r="BO19">
            <v>181206</v>
          </cell>
          <cell r="BP19">
            <v>215490.1752</v>
          </cell>
          <cell r="BQ19">
            <v>610813</v>
          </cell>
          <cell r="BR19">
            <v>200652</v>
          </cell>
        </row>
        <row r="20">
          <cell r="B20" t="str">
            <v>CAMBIAR BANDAS DE FRENO TRASERO</v>
          </cell>
          <cell r="C20">
            <v>335601</v>
          </cell>
          <cell r="D20">
            <v>110244</v>
          </cell>
          <cell r="E20">
            <v>131102.1648</v>
          </cell>
          <cell r="F20">
            <v>350145</v>
          </cell>
          <cell r="G20">
            <v>115022</v>
          </cell>
          <cell r="H20">
            <v>136784.1624</v>
          </cell>
          <cell r="I20">
            <v>381820</v>
          </cell>
          <cell r="J20">
            <v>125427</v>
          </cell>
          <cell r="K20">
            <v>149157.78839999999</v>
          </cell>
          <cell r="L20">
            <v>450156</v>
          </cell>
          <cell r="M20">
            <v>147876</v>
          </cell>
          <cell r="N20">
            <v>175854.13920000001</v>
          </cell>
          <cell r="O20">
            <v>378431</v>
          </cell>
          <cell r="P20">
            <v>124314</v>
          </cell>
          <cell r="Q20">
            <v>147834.20879999999</v>
          </cell>
          <cell r="R20">
            <v>466553</v>
          </cell>
          <cell r="S20">
            <v>153262</v>
          </cell>
          <cell r="T20">
            <v>182259.1704</v>
          </cell>
          <cell r="U20">
            <v>448930</v>
          </cell>
          <cell r="V20">
            <v>147473</v>
          </cell>
          <cell r="W20">
            <v>175374.8916</v>
          </cell>
          <cell r="X20">
            <v>424525</v>
          </cell>
          <cell r="Y20">
            <v>139456</v>
          </cell>
          <cell r="Z20">
            <v>165841.07519999999</v>
          </cell>
          <cell r="AA20">
            <v>433927</v>
          </cell>
          <cell r="AB20">
            <v>142545</v>
          </cell>
          <cell r="AC20">
            <v>169514.514</v>
          </cell>
          <cell r="AD20">
            <v>346542</v>
          </cell>
          <cell r="AE20">
            <v>113839</v>
          </cell>
          <cell r="AF20">
            <v>135377.3388</v>
          </cell>
          <cell r="AG20">
            <v>388824</v>
          </cell>
          <cell r="AH20">
            <v>127728</v>
          </cell>
          <cell r="AI20">
            <v>151894.13760000002</v>
          </cell>
          <cell r="AJ20">
            <v>447328</v>
          </cell>
          <cell r="AK20">
            <v>146947</v>
          </cell>
          <cell r="AL20">
            <v>174749.37239999999</v>
          </cell>
          <cell r="AM20">
            <v>448598</v>
          </cell>
          <cell r="AN20">
            <v>147364</v>
          </cell>
          <cell r="AO20">
            <v>175245.26879999999</v>
          </cell>
          <cell r="AP20">
            <v>441887</v>
          </cell>
          <cell r="AQ20">
            <v>145159</v>
          </cell>
          <cell r="AR20">
            <v>172623.0828</v>
          </cell>
          <cell r="AS20">
            <v>428002</v>
          </cell>
          <cell r="AT20">
            <v>140598</v>
          </cell>
          <cell r="AU20">
            <v>167199.1416</v>
          </cell>
          <cell r="AV20">
            <v>434571</v>
          </cell>
          <cell r="AW20">
            <v>142756</v>
          </cell>
          <cell r="AX20">
            <v>169765.43520000001</v>
          </cell>
          <cell r="AY20">
            <v>469751</v>
          </cell>
          <cell r="AZ20">
            <v>154313</v>
          </cell>
          <cell r="BA20">
            <v>183509.0196</v>
          </cell>
          <cell r="BB20">
            <v>427410</v>
          </cell>
          <cell r="BC20">
            <v>140404</v>
          </cell>
          <cell r="BD20">
            <v>166968.4368</v>
          </cell>
          <cell r="BE20">
            <v>392411</v>
          </cell>
          <cell r="BF20">
            <v>128907</v>
          </cell>
          <cell r="BG20">
            <v>153296.20439999999</v>
          </cell>
          <cell r="BH20">
            <v>444708</v>
          </cell>
          <cell r="BI20">
            <v>146086</v>
          </cell>
          <cell r="BJ20">
            <v>173725.4712</v>
          </cell>
          <cell r="BK20">
            <v>428002</v>
          </cell>
          <cell r="BL20">
            <v>140598</v>
          </cell>
          <cell r="BM20">
            <v>167199.1416</v>
          </cell>
          <cell r="BN20">
            <v>426869</v>
          </cell>
          <cell r="BO20">
            <v>140226</v>
          </cell>
          <cell r="BP20">
            <v>166756.7592</v>
          </cell>
          <cell r="BQ20">
            <v>448288</v>
          </cell>
          <cell r="BR20">
            <v>147262</v>
          </cell>
        </row>
        <row r="21">
          <cell r="B21" t="str">
            <v>CAMBIAR BOBINA DE ENCENDIDO</v>
          </cell>
          <cell r="C21">
            <v>249081</v>
          </cell>
          <cell r="D21">
            <v>81823</v>
          </cell>
          <cell r="E21">
            <v>97303.911600000007</v>
          </cell>
          <cell r="F21">
            <v>261493</v>
          </cell>
          <cell r="G21">
            <v>85900</v>
          </cell>
          <cell r="H21">
            <v>102152.28</v>
          </cell>
          <cell r="I21">
            <v>294336</v>
          </cell>
          <cell r="J21">
            <v>96689</v>
          </cell>
          <cell r="K21">
            <v>114982.5588</v>
          </cell>
          <cell r="L21">
            <v>330559</v>
          </cell>
          <cell r="M21">
            <v>108588</v>
          </cell>
          <cell r="N21">
            <v>129132.8496</v>
          </cell>
          <cell r="O21">
            <v>293552</v>
          </cell>
          <cell r="P21">
            <v>96431</v>
          </cell>
          <cell r="Q21">
            <v>114675.7452</v>
          </cell>
          <cell r="R21">
            <v>322354</v>
          </cell>
          <cell r="S21">
            <v>105893</v>
          </cell>
          <cell r="T21">
            <v>125927.9556</v>
          </cell>
          <cell r="U21">
            <v>331415</v>
          </cell>
          <cell r="V21">
            <v>108869</v>
          </cell>
          <cell r="W21">
            <v>129467.0148</v>
          </cell>
          <cell r="X21">
            <v>325017</v>
          </cell>
          <cell r="Y21">
            <v>106768</v>
          </cell>
          <cell r="Z21">
            <v>126968.5056</v>
          </cell>
          <cell r="AA21">
            <v>320360</v>
          </cell>
          <cell r="AB21">
            <v>105238</v>
          </cell>
          <cell r="AC21">
            <v>125149.02960000001</v>
          </cell>
          <cell r="AD21">
            <v>265700</v>
          </cell>
          <cell r="AE21">
            <v>87282</v>
          </cell>
          <cell r="AF21">
            <v>103795.75440000001</v>
          </cell>
          <cell r="AG21">
            <v>305054</v>
          </cell>
          <cell r="AH21">
            <v>100210</v>
          </cell>
          <cell r="AI21">
            <v>119169.732</v>
          </cell>
          <cell r="AJ21">
            <v>340531</v>
          </cell>
          <cell r="AK21">
            <v>111864</v>
          </cell>
          <cell r="AL21">
            <v>133028.66879999998</v>
          </cell>
          <cell r="AM21">
            <v>331000</v>
          </cell>
          <cell r="AN21">
            <v>108733</v>
          </cell>
          <cell r="AO21">
            <v>129305.2836</v>
          </cell>
          <cell r="AP21">
            <v>336451</v>
          </cell>
          <cell r="AQ21">
            <v>110524</v>
          </cell>
          <cell r="AR21">
            <v>131435.14079999999</v>
          </cell>
          <cell r="AS21">
            <v>336144</v>
          </cell>
          <cell r="AT21">
            <v>110423</v>
          </cell>
          <cell r="AU21">
            <v>131315.03159999999</v>
          </cell>
          <cell r="AV21">
            <v>330903</v>
          </cell>
          <cell r="AW21">
            <v>108701</v>
          </cell>
          <cell r="AX21">
            <v>129267.2292</v>
          </cell>
          <cell r="AY21">
            <v>342642</v>
          </cell>
          <cell r="AZ21">
            <v>112557</v>
          </cell>
          <cell r="BA21">
            <v>133852.7844</v>
          </cell>
          <cell r="BB21">
            <v>327379</v>
          </cell>
          <cell r="BC21">
            <v>107544</v>
          </cell>
          <cell r="BD21">
            <v>127891.3248</v>
          </cell>
          <cell r="BE21">
            <v>298494</v>
          </cell>
          <cell r="BF21">
            <v>98055</v>
          </cell>
          <cell r="BG21">
            <v>116607.00599999999</v>
          </cell>
          <cell r="BH21">
            <v>324356</v>
          </cell>
          <cell r="BI21">
            <v>106550</v>
          </cell>
          <cell r="BJ21">
            <v>126709.26000000001</v>
          </cell>
          <cell r="BK21">
            <v>325958</v>
          </cell>
          <cell r="BL21">
            <v>107077</v>
          </cell>
          <cell r="BM21">
            <v>127335.9684</v>
          </cell>
          <cell r="BN21">
            <v>324977</v>
          </cell>
          <cell r="BO21">
            <v>106754</v>
          </cell>
          <cell r="BP21">
            <v>126951.85680000001</v>
          </cell>
          <cell r="BQ21">
            <v>341985</v>
          </cell>
          <cell r="BR21">
            <v>112342</v>
          </cell>
        </row>
        <row r="22">
          <cell r="B22" t="str">
            <v>CAMBIAR BOMBA ACEITE</v>
          </cell>
          <cell r="C22">
            <v>583155</v>
          </cell>
          <cell r="D22">
            <v>191566</v>
          </cell>
          <cell r="E22">
            <v>227810.28719999999</v>
          </cell>
          <cell r="F22">
            <v>571359</v>
          </cell>
          <cell r="G22">
            <v>187691</v>
          </cell>
          <cell r="H22">
            <v>223202.1372</v>
          </cell>
          <cell r="I22">
            <v>651780</v>
          </cell>
          <cell r="J22">
            <v>214109</v>
          </cell>
          <cell r="K22">
            <v>254618.4228</v>
          </cell>
          <cell r="L22">
            <v>740332</v>
          </cell>
          <cell r="M22">
            <v>243199</v>
          </cell>
          <cell r="N22">
            <v>289212.25079999998</v>
          </cell>
          <cell r="O22">
            <v>633655</v>
          </cell>
          <cell r="P22">
            <v>208155</v>
          </cell>
          <cell r="Q22">
            <v>247537.92600000001</v>
          </cell>
          <cell r="R22">
            <v>718661</v>
          </cell>
          <cell r="S22">
            <v>236080</v>
          </cell>
          <cell r="T22">
            <v>280746.33600000001</v>
          </cell>
          <cell r="U22">
            <v>728978</v>
          </cell>
          <cell r="V22">
            <v>239469</v>
          </cell>
          <cell r="W22">
            <v>284776.53480000002</v>
          </cell>
          <cell r="X22">
            <v>710090</v>
          </cell>
          <cell r="Y22">
            <v>233264</v>
          </cell>
          <cell r="Z22">
            <v>277397.54879999999</v>
          </cell>
          <cell r="AA22">
            <v>736056</v>
          </cell>
          <cell r="AB22">
            <v>241794</v>
          </cell>
          <cell r="AC22">
            <v>287541.42479999998</v>
          </cell>
          <cell r="AD22">
            <v>570024</v>
          </cell>
          <cell r="AE22">
            <v>187252</v>
          </cell>
          <cell r="AF22">
            <v>222680.0784</v>
          </cell>
          <cell r="AG22">
            <v>617086</v>
          </cell>
          <cell r="AH22">
            <v>202712</v>
          </cell>
          <cell r="AI22">
            <v>241065.11040000001</v>
          </cell>
          <cell r="AJ22">
            <v>744385</v>
          </cell>
          <cell r="AK22">
            <v>244530</v>
          </cell>
          <cell r="AL22">
            <v>290795.076</v>
          </cell>
          <cell r="AM22">
            <v>740969</v>
          </cell>
          <cell r="AN22">
            <v>243408</v>
          </cell>
          <cell r="AO22">
            <v>289460.79359999998</v>
          </cell>
          <cell r="AP22">
            <v>718736</v>
          </cell>
          <cell r="AQ22">
            <v>236104</v>
          </cell>
          <cell r="AR22">
            <v>280774.87679999997</v>
          </cell>
          <cell r="AS22">
            <v>729602</v>
          </cell>
          <cell r="AT22">
            <v>239674</v>
          </cell>
          <cell r="AU22">
            <v>285020.32079999999</v>
          </cell>
          <cell r="AV22">
            <v>697219</v>
          </cell>
          <cell r="AW22">
            <v>229036</v>
          </cell>
          <cell r="AX22">
            <v>272369.61119999998</v>
          </cell>
          <cell r="AY22">
            <v>778046</v>
          </cell>
          <cell r="AZ22">
            <v>255588</v>
          </cell>
          <cell r="BA22">
            <v>303945.24959999998</v>
          </cell>
          <cell r="BB22">
            <v>693841</v>
          </cell>
          <cell r="BC22">
            <v>227926</v>
          </cell>
          <cell r="BD22">
            <v>271049.5992</v>
          </cell>
          <cell r="BE22">
            <v>632469</v>
          </cell>
          <cell r="BF22">
            <v>207766</v>
          </cell>
          <cell r="BG22">
            <v>247075.3272</v>
          </cell>
          <cell r="BH22">
            <v>701239</v>
          </cell>
          <cell r="BI22">
            <v>230357</v>
          </cell>
          <cell r="BJ22">
            <v>273940.54440000001</v>
          </cell>
          <cell r="BK22">
            <v>711588</v>
          </cell>
          <cell r="BL22">
            <v>233756</v>
          </cell>
          <cell r="BM22">
            <v>277982.63520000002</v>
          </cell>
          <cell r="BN22">
            <v>707089</v>
          </cell>
          <cell r="BO22">
            <v>232278</v>
          </cell>
          <cell r="BP22">
            <v>276224.9976</v>
          </cell>
          <cell r="BQ22">
            <v>711933</v>
          </cell>
          <cell r="BR22">
            <v>233869</v>
          </cell>
        </row>
        <row r="23">
          <cell r="B23" t="str">
            <v>CAMBIAR BOMBA AGUA MOTOR</v>
          </cell>
          <cell r="C23">
            <v>738293</v>
          </cell>
          <cell r="D23">
            <v>242529</v>
          </cell>
          <cell r="E23">
            <v>288415.48680000001</v>
          </cell>
          <cell r="F23">
            <v>704735</v>
          </cell>
          <cell r="G23">
            <v>231505</v>
          </cell>
          <cell r="H23">
            <v>275305.74599999998</v>
          </cell>
          <cell r="I23">
            <v>793813</v>
          </cell>
          <cell r="J23">
            <v>260767</v>
          </cell>
          <cell r="K23">
            <v>310104.1164</v>
          </cell>
          <cell r="L23">
            <v>996127</v>
          </cell>
          <cell r="M23">
            <v>327227</v>
          </cell>
          <cell r="N23">
            <v>389138.34840000002</v>
          </cell>
          <cell r="O23">
            <v>778397</v>
          </cell>
          <cell r="P23">
            <v>255703</v>
          </cell>
          <cell r="Q23">
            <v>304082.00760000001</v>
          </cell>
          <cell r="R23">
            <v>891129</v>
          </cell>
          <cell r="S23">
            <v>292735</v>
          </cell>
          <cell r="T23">
            <v>348120.462</v>
          </cell>
          <cell r="U23">
            <v>884598</v>
          </cell>
          <cell r="V23">
            <v>290590</v>
          </cell>
          <cell r="W23">
            <v>345569.62800000003</v>
          </cell>
          <cell r="X23">
            <v>844187</v>
          </cell>
          <cell r="Y23">
            <v>277315</v>
          </cell>
          <cell r="Z23">
            <v>329782.99800000002</v>
          </cell>
          <cell r="AA23">
            <v>848436</v>
          </cell>
          <cell r="AB23">
            <v>278711</v>
          </cell>
          <cell r="AC23">
            <v>331443.12119999999</v>
          </cell>
          <cell r="AD23">
            <v>721439</v>
          </cell>
          <cell r="AE23">
            <v>236992</v>
          </cell>
          <cell r="AF23">
            <v>281830.88640000002</v>
          </cell>
          <cell r="AG23">
            <v>769782</v>
          </cell>
          <cell r="AH23">
            <v>252873</v>
          </cell>
          <cell r="AI23">
            <v>300716.57160000002</v>
          </cell>
          <cell r="AJ23">
            <v>914289</v>
          </cell>
          <cell r="AK23">
            <v>300343</v>
          </cell>
          <cell r="AL23">
            <v>357167.89559999999</v>
          </cell>
          <cell r="AM23">
            <v>907459</v>
          </cell>
          <cell r="AN23">
            <v>298100</v>
          </cell>
          <cell r="AO23">
            <v>354500.52</v>
          </cell>
          <cell r="AP23">
            <v>902012</v>
          </cell>
          <cell r="AQ23">
            <v>296310</v>
          </cell>
          <cell r="AR23">
            <v>352371.85200000001</v>
          </cell>
          <cell r="AS23">
            <v>849049</v>
          </cell>
          <cell r="AT23">
            <v>278912</v>
          </cell>
          <cell r="AU23">
            <v>331682.15039999998</v>
          </cell>
          <cell r="AV23">
            <v>856254</v>
          </cell>
          <cell r="AW23">
            <v>281279</v>
          </cell>
          <cell r="AX23">
            <v>334496.98680000001</v>
          </cell>
          <cell r="AY23">
            <v>947249</v>
          </cell>
          <cell r="AZ23">
            <v>311171</v>
          </cell>
          <cell r="BA23">
            <v>370044.55320000002</v>
          </cell>
          <cell r="BB23">
            <v>900915</v>
          </cell>
          <cell r="BC23">
            <v>295950</v>
          </cell>
          <cell r="BD23">
            <v>351943.74</v>
          </cell>
          <cell r="BE23">
            <v>760951</v>
          </cell>
          <cell r="BF23">
            <v>249972</v>
          </cell>
          <cell r="BG23">
            <v>297266.70240000001</v>
          </cell>
          <cell r="BH23">
            <v>880128</v>
          </cell>
          <cell r="BI23">
            <v>289122</v>
          </cell>
          <cell r="BJ23">
            <v>343823.8824</v>
          </cell>
          <cell r="BK23">
            <v>886307</v>
          </cell>
          <cell r="BL23">
            <v>291151</v>
          </cell>
          <cell r="BM23">
            <v>346236.76919999998</v>
          </cell>
          <cell r="BN23">
            <v>883774</v>
          </cell>
          <cell r="BO23">
            <v>290319</v>
          </cell>
          <cell r="BP23">
            <v>345247.35479999997</v>
          </cell>
          <cell r="BQ23">
            <v>853738</v>
          </cell>
          <cell r="BR23">
            <v>280452</v>
          </cell>
        </row>
        <row r="24">
          <cell r="B24" t="str">
            <v>CAMBIAR BOMBA DIRECCION</v>
          </cell>
          <cell r="C24">
            <v>631455</v>
          </cell>
          <cell r="D24">
            <v>207432</v>
          </cell>
          <cell r="E24">
            <v>246678.13440000001</v>
          </cell>
          <cell r="F24">
            <v>607074</v>
          </cell>
          <cell r="G24">
            <v>199423</v>
          </cell>
          <cell r="H24">
            <v>237153.8316</v>
          </cell>
          <cell r="I24">
            <v>655074</v>
          </cell>
          <cell r="J24">
            <v>215191</v>
          </cell>
          <cell r="K24">
            <v>255905.1372</v>
          </cell>
          <cell r="L24">
            <v>855044</v>
          </cell>
          <cell r="M24">
            <v>280881</v>
          </cell>
          <cell r="N24">
            <v>334023.68520000001</v>
          </cell>
          <cell r="O24">
            <v>681923</v>
          </cell>
          <cell r="P24">
            <v>224011</v>
          </cell>
          <cell r="Q24">
            <v>266393.8812</v>
          </cell>
          <cell r="R24">
            <v>762663</v>
          </cell>
          <cell r="S24">
            <v>250534</v>
          </cell>
          <cell r="T24">
            <v>297935.03279999999</v>
          </cell>
          <cell r="U24">
            <v>870495</v>
          </cell>
          <cell r="V24">
            <v>285957</v>
          </cell>
          <cell r="W24">
            <v>340060.06440000003</v>
          </cell>
          <cell r="X24">
            <v>744927</v>
          </cell>
          <cell r="Y24">
            <v>244708</v>
          </cell>
          <cell r="Z24">
            <v>291006.7536</v>
          </cell>
          <cell r="AA24">
            <v>717686</v>
          </cell>
          <cell r="AB24">
            <v>235759</v>
          </cell>
          <cell r="AC24">
            <v>280364.60279999999</v>
          </cell>
          <cell r="AD24">
            <v>592650</v>
          </cell>
          <cell r="AE24">
            <v>194685</v>
          </cell>
          <cell r="AF24">
            <v>231519.402</v>
          </cell>
          <cell r="AG24">
            <v>643128</v>
          </cell>
          <cell r="AH24">
            <v>211267</v>
          </cell>
          <cell r="AI24">
            <v>251238.7164</v>
          </cell>
          <cell r="AJ24">
            <v>800939</v>
          </cell>
          <cell r="AK24">
            <v>263108</v>
          </cell>
          <cell r="AL24">
            <v>312888.03360000002</v>
          </cell>
          <cell r="AM24">
            <v>740394</v>
          </cell>
          <cell r="AN24">
            <v>243219</v>
          </cell>
          <cell r="AO24">
            <v>289236.03480000002</v>
          </cell>
          <cell r="AP24">
            <v>776025</v>
          </cell>
          <cell r="AQ24">
            <v>254924</v>
          </cell>
          <cell r="AR24">
            <v>303155.62080000003</v>
          </cell>
          <cell r="AS24">
            <v>745427</v>
          </cell>
          <cell r="AT24">
            <v>244872</v>
          </cell>
          <cell r="AU24">
            <v>291201.78240000003</v>
          </cell>
          <cell r="AV24">
            <v>768718</v>
          </cell>
          <cell r="AW24">
            <v>252523</v>
          </cell>
          <cell r="AX24">
            <v>300300.35159999999</v>
          </cell>
          <cell r="AY24">
            <v>791224</v>
          </cell>
          <cell r="AZ24">
            <v>259917</v>
          </cell>
          <cell r="BA24">
            <v>309093.29639999999</v>
          </cell>
          <cell r="BB24">
            <v>803967</v>
          </cell>
          <cell r="BC24">
            <v>264103</v>
          </cell>
          <cell r="BD24">
            <v>314071.28759999998</v>
          </cell>
          <cell r="BE24">
            <v>651355</v>
          </cell>
          <cell r="BF24">
            <v>213970</v>
          </cell>
          <cell r="BG24">
            <v>254453.12400000001</v>
          </cell>
          <cell r="BH24">
            <v>748452</v>
          </cell>
          <cell r="BI24">
            <v>245866</v>
          </cell>
          <cell r="BJ24">
            <v>292383.84720000002</v>
          </cell>
          <cell r="BK24">
            <v>764063</v>
          </cell>
          <cell r="BL24">
            <v>250994</v>
          </cell>
          <cell r="BM24">
            <v>298482.06479999999</v>
          </cell>
          <cell r="BN24">
            <v>769126</v>
          </cell>
          <cell r="BO24">
            <v>252657</v>
          </cell>
          <cell r="BP24">
            <v>300459.70439999999</v>
          </cell>
          <cell r="BQ24">
            <v>742896</v>
          </cell>
          <cell r="BR24">
            <v>244041</v>
          </cell>
        </row>
        <row r="25">
          <cell r="B25" t="str">
            <v>CAMBIAR BOMBA FRENO</v>
          </cell>
          <cell r="C25">
            <v>416704</v>
          </cell>
          <cell r="D25">
            <v>136887</v>
          </cell>
          <cell r="E25">
            <v>162786.02040000001</v>
          </cell>
          <cell r="F25">
            <v>405475</v>
          </cell>
          <cell r="G25">
            <v>133198</v>
          </cell>
          <cell r="H25">
            <v>158399.06160000002</v>
          </cell>
          <cell r="I25">
            <v>437806</v>
          </cell>
          <cell r="J25">
            <v>143819</v>
          </cell>
          <cell r="K25">
            <v>171029.55480000001</v>
          </cell>
          <cell r="L25">
            <v>545221</v>
          </cell>
          <cell r="M25">
            <v>179105</v>
          </cell>
          <cell r="N25">
            <v>212991.666</v>
          </cell>
          <cell r="O25">
            <v>492337</v>
          </cell>
          <cell r="P25">
            <v>161732</v>
          </cell>
          <cell r="Q25">
            <v>192331.69440000001</v>
          </cell>
          <cell r="R25">
            <v>513015</v>
          </cell>
          <cell r="S25">
            <v>168525</v>
          </cell>
          <cell r="T25">
            <v>200409.93</v>
          </cell>
          <cell r="U25">
            <v>557293</v>
          </cell>
          <cell r="V25">
            <v>183070</v>
          </cell>
          <cell r="W25">
            <v>217706.84400000001</v>
          </cell>
          <cell r="X25">
            <v>491616</v>
          </cell>
          <cell r="Y25">
            <v>161495</v>
          </cell>
          <cell r="Z25">
            <v>192049.85399999999</v>
          </cell>
          <cell r="AA25">
            <v>482638</v>
          </cell>
          <cell r="AB25">
            <v>158546</v>
          </cell>
          <cell r="AC25">
            <v>188542.9032</v>
          </cell>
          <cell r="AD25">
            <v>402271</v>
          </cell>
          <cell r="AE25">
            <v>132146</v>
          </cell>
          <cell r="AF25">
            <v>157148.0232</v>
          </cell>
          <cell r="AG25">
            <v>440487</v>
          </cell>
          <cell r="AH25">
            <v>144699</v>
          </cell>
          <cell r="AI25">
            <v>172076.0508</v>
          </cell>
          <cell r="AJ25">
            <v>528180</v>
          </cell>
          <cell r="AK25">
            <v>173507</v>
          </cell>
          <cell r="AL25">
            <v>206334.52439999999</v>
          </cell>
          <cell r="AM25">
            <v>500673</v>
          </cell>
          <cell r="AN25">
            <v>164471</v>
          </cell>
          <cell r="AO25">
            <v>195588.91320000001</v>
          </cell>
          <cell r="AP25">
            <v>491367</v>
          </cell>
          <cell r="AQ25">
            <v>161414</v>
          </cell>
          <cell r="AR25">
            <v>191953.5288</v>
          </cell>
          <cell r="AS25">
            <v>499773</v>
          </cell>
          <cell r="AT25">
            <v>164175</v>
          </cell>
          <cell r="AU25">
            <v>195236.91</v>
          </cell>
          <cell r="AV25">
            <v>509613</v>
          </cell>
          <cell r="AW25">
            <v>167407</v>
          </cell>
          <cell r="AX25">
            <v>199080.4044</v>
          </cell>
          <cell r="AY25">
            <v>532186</v>
          </cell>
          <cell r="AZ25">
            <v>174823</v>
          </cell>
          <cell r="BA25">
            <v>207899.5116</v>
          </cell>
          <cell r="BB25">
            <v>514576</v>
          </cell>
          <cell r="BC25">
            <v>169038</v>
          </cell>
          <cell r="BD25">
            <v>201019.9896</v>
          </cell>
          <cell r="BE25">
            <v>471168</v>
          </cell>
          <cell r="BF25">
            <v>154778</v>
          </cell>
          <cell r="BG25">
            <v>184061.9976</v>
          </cell>
          <cell r="BH25">
            <v>532253</v>
          </cell>
          <cell r="BI25">
            <v>174845</v>
          </cell>
          <cell r="BJ25">
            <v>207925.674</v>
          </cell>
          <cell r="BK25">
            <v>528473</v>
          </cell>
          <cell r="BL25">
            <v>173603</v>
          </cell>
          <cell r="BM25">
            <v>206448.6876</v>
          </cell>
          <cell r="BN25">
            <v>541861</v>
          </cell>
          <cell r="BO25">
            <v>178001</v>
          </cell>
          <cell r="BP25">
            <v>211678.7892</v>
          </cell>
          <cell r="BQ25">
            <v>509139</v>
          </cell>
          <cell r="BR25">
            <v>167252</v>
          </cell>
        </row>
        <row r="26">
          <cell r="B26" t="str">
            <v>CAMBIAR BOMBA INYECCION</v>
          </cell>
          <cell r="C26" t="str">
            <v>N/A</v>
          </cell>
          <cell r="D26" t="str">
            <v>N/A</v>
          </cell>
          <cell r="E26" t="e">
            <v>#VALUE!</v>
          </cell>
          <cell r="F26" t="str">
            <v>N/A</v>
          </cell>
          <cell r="G26" t="str">
            <v>N/A</v>
          </cell>
          <cell r="H26" t="e">
            <v>#VALUE!</v>
          </cell>
          <cell r="I26" t="str">
            <v>N/A</v>
          </cell>
          <cell r="J26" t="str">
            <v>N/A</v>
          </cell>
          <cell r="K26" t="e">
            <v>#VALUE!</v>
          </cell>
          <cell r="L26">
            <v>3340289</v>
          </cell>
          <cell r="M26">
            <v>1097284</v>
          </cell>
          <cell r="N26">
            <v>1304890.1328</v>
          </cell>
          <cell r="O26" t="str">
            <v>N/A</v>
          </cell>
          <cell r="P26" t="str">
            <v>N/A</v>
          </cell>
          <cell r="Q26" t="e">
            <v>#VALUE!</v>
          </cell>
          <cell r="R26">
            <v>3169353</v>
          </cell>
          <cell r="S26">
            <v>1041132</v>
          </cell>
          <cell r="T26">
            <v>1238114.1743999999</v>
          </cell>
          <cell r="U26">
            <v>3276572</v>
          </cell>
          <cell r="V26">
            <v>1076353</v>
          </cell>
          <cell r="W26">
            <v>1279998.9876000001</v>
          </cell>
          <cell r="X26">
            <v>3143998</v>
          </cell>
          <cell r="Y26">
            <v>1032803</v>
          </cell>
          <cell r="Z26">
            <v>1228209.3276</v>
          </cell>
          <cell r="AA26">
            <v>3055720</v>
          </cell>
          <cell r="AB26">
            <v>1003804</v>
          </cell>
          <cell r="AC26">
            <v>1193723.7168000001</v>
          </cell>
          <cell r="AD26" t="str">
            <v>N/A</v>
          </cell>
          <cell r="AE26" t="str">
            <v>N/A</v>
          </cell>
          <cell r="AF26" t="e">
            <v>#VALUE!</v>
          </cell>
          <cell r="AG26" t="str">
            <v>N/A</v>
          </cell>
          <cell r="AH26" t="str">
            <v>N/A</v>
          </cell>
          <cell r="AI26" t="e">
            <v>#VALUE!</v>
          </cell>
          <cell r="AJ26">
            <v>3223794</v>
          </cell>
          <cell r="AK26">
            <v>1059016</v>
          </cell>
          <cell r="AL26">
            <v>1259381.8271999999</v>
          </cell>
          <cell r="AM26">
            <v>2916301</v>
          </cell>
          <cell r="AN26">
            <v>958004</v>
          </cell>
          <cell r="AO26">
            <v>1139258.3568</v>
          </cell>
          <cell r="AP26">
            <v>3051505</v>
          </cell>
          <cell r="AQ26">
            <v>1002419</v>
          </cell>
          <cell r="AR26">
            <v>1192076.6747999999</v>
          </cell>
          <cell r="AS26">
            <v>3153203</v>
          </cell>
          <cell r="AT26">
            <v>1035827</v>
          </cell>
          <cell r="AU26">
            <v>1231805.4684000001</v>
          </cell>
          <cell r="AV26" t="str">
            <v>N/A</v>
          </cell>
          <cell r="AW26" t="str">
            <v>N/A</v>
          </cell>
          <cell r="AX26" t="e">
            <v>#VALUE!</v>
          </cell>
          <cell r="AY26">
            <v>3368035</v>
          </cell>
          <cell r="AZ26">
            <v>1106399</v>
          </cell>
          <cell r="BA26">
            <v>1315729.6908</v>
          </cell>
          <cell r="BB26">
            <v>3181907</v>
          </cell>
          <cell r="BC26">
            <v>1045256</v>
          </cell>
          <cell r="BD26">
            <v>1243018.4351999999</v>
          </cell>
          <cell r="BE26" t="str">
            <v>N/A</v>
          </cell>
          <cell r="BF26" t="str">
            <v>N/A</v>
          </cell>
          <cell r="BG26" t="e">
            <v>#VALUE!</v>
          </cell>
          <cell r="BH26">
            <v>3289709</v>
          </cell>
          <cell r="BI26">
            <v>1080669</v>
          </cell>
          <cell r="BJ26">
            <v>1285131.5748000001</v>
          </cell>
          <cell r="BK26">
            <v>3336950</v>
          </cell>
          <cell r="BL26">
            <v>1096188</v>
          </cell>
          <cell r="BM26">
            <v>1303586.7696</v>
          </cell>
          <cell r="BN26">
            <v>3715611</v>
          </cell>
          <cell r="BO26">
            <v>1220578</v>
          </cell>
          <cell r="BP26">
            <v>1451511.3576</v>
          </cell>
          <cell r="BQ26">
            <v>3200241</v>
          </cell>
          <cell r="BR26">
            <v>1051279</v>
          </cell>
        </row>
        <row r="27">
          <cell r="B27" t="str">
            <v>CAMBIAR BOMBA/ PILA COMBUSTIBLE</v>
          </cell>
          <cell r="C27">
            <v>634198</v>
          </cell>
          <cell r="D27">
            <v>208334</v>
          </cell>
          <cell r="E27">
            <v>247750.7928</v>
          </cell>
          <cell r="F27">
            <v>704690</v>
          </cell>
          <cell r="G27">
            <v>231490</v>
          </cell>
          <cell r="H27">
            <v>275287.908</v>
          </cell>
          <cell r="I27">
            <v>726787</v>
          </cell>
          <cell r="J27">
            <v>238749</v>
          </cell>
          <cell r="K27">
            <v>283920.31079999998</v>
          </cell>
          <cell r="L27">
            <v>858534</v>
          </cell>
          <cell r="M27">
            <v>282028</v>
          </cell>
          <cell r="N27">
            <v>335387.69760000001</v>
          </cell>
          <cell r="O27">
            <v>745554</v>
          </cell>
          <cell r="P27">
            <v>244914</v>
          </cell>
          <cell r="Q27">
            <v>291251.72879999998</v>
          </cell>
          <cell r="R27">
            <v>861540</v>
          </cell>
          <cell r="S27">
            <v>283015</v>
          </cell>
          <cell r="T27">
            <v>336561.43800000002</v>
          </cell>
          <cell r="U27">
            <v>842516</v>
          </cell>
          <cell r="V27">
            <v>276766</v>
          </cell>
          <cell r="W27">
            <v>329130.12719999999</v>
          </cell>
          <cell r="X27">
            <v>829329</v>
          </cell>
          <cell r="Y27">
            <v>272434</v>
          </cell>
          <cell r="Z27">
            <v>323978.51280000003</v>
          </cell>
          <cell r="AA27">
            <v>815899</v>
          </cell>
          <cell r="AB27">
            <v>268022</v>
          </cell>
          <cell r="AC27">
            <v>318731.76240000001</v>
          </cell>
          <cell r="AD27">
            <v>673430</v>
          </cell>
          <cell r="AE27">
            <v>221221</v>
          </cell>
          <cell r="AF27">
            <v>263076.01319999999</v>
          </cell>
          <cell r="AG27">
            <v>740099</v>
          </cell>
          <cell r="AH27">
            <v>243122</v>
          </cell>
          <cell r="AI27">
            <v>289120.68239999999</v>
          </cell>
          <cell r="AJ27">
            <v>865638</v>
          </cell>
          <cell r="AK27">
            <v>284362</v>
          </cell>
          <cell r="AL27">
            <v>338163.2904</v>
          </cell>
          <cell r="AM27">
            <v>844608</v>
          </cell>
          <cell r="AN27">
            <v>277453</v>
          </cell>
          <cell r="AO27">
            <v>329947.10759999999</v>
          </cell>
          <cell r="AP27">
            <v>810816</v>
          </cell>
          <cell r="AQ27">
            <v>266353</v>
          </cell>
          <cell r="AR27">
            <v>316746.98759999999</v>
          </cell>
          <cell r="AS27">
            <v>836695</v>
          </cell>
          <cell r="AT27">
            <v>274854</v>
          </cell>
          <cell r="AU27">
            <v>326856.37680000003</v>
          </cell>
          <cell r="AV27">
            <v>791325</v>
          </cell>
          <cell r="AW27">
            <v>259950</v>
          </cell>
          <cell r="AX27">
            <v>309132.53999999998</v>
          </cell>
          <cell r="AY27">
            <v>877874</v>
          </cell>
          <cell r="AZ27">
            <v>288381</v>
          </cell>
          <cell r="BA27">
            <v>342942.68520000001</v>
          </cell>
          <cell r="BB27">
            <v>822442</v>
          </cell>
          <cell r="BC27">
            <v>270172</v>
          </cell>
          <cell r="BD27">
            <v>321288.54239999998</v>
          </cell>
          <cell r="BE27">
            <v>747762</v>
          </cell>
          <cell r="BF27">
            <v>245639</v>
          </cell>
          <cell r="BG27">
            <v>292113.89880000002</v>
          </cell>
          <cell r="BH27">
            <v>926805</v>
          </cell>
          <cell r="BI27">
            <v>304455</v>
          </cell>
          <cell r="BJ27">
            <v>362057.886</v>
          </cell>
          <cell r="BK27">
            <v>846920</v>
          </cell>
          <cell r="BL27">
            <v>278213</v>
          </cell>
          <cell r="BM27">
            <v>330850.8996</v>
          </cell>
          <cell r="BN27">
            <v>931159</v>
          </cell>
          <cell r="BO27">
            <v>305885</v>
          </cell>
          <cell r="BP27">
            <v>363758.44199999998</v>
          </cell>
          <cell r="BQ27">
            <v>838909</v>
          </cell>
          <cell r="BR27">
            <v>275581</v>
          </cell>
        </row>
        <row r="28">
          <cell r="B28" t="str">
            <v>CAMBIAR BOMBIN</v>
          </cell>
          <cell r="C28" t="str">
            <v>N/A</v>
          </cell>
          <cell r="D28" t="str">
            <v>N/A</v>
          </cell>
          <cell r="E28" t="e">
            <v>#VALUE!</v>
          </cell>
          <cell r="F28" t="str">
            <v>N/A</v>
          </cell>
          <cell r="G28" t="str">
            <v>N/A</v>
          </cell>
          <cell r="H28" t="e">
            <v>#VALUE!</v>
          </cell>
          <cell r="I28" t="str">
            <v>N/A</v>
          </cell>
          <cell r="J28" t="str">
            <v>N/A</v>
          </cell>
          <cell r="K28" t="e">
            <v>#VALUE!</v>
          </cell>
          <cell r="L28">
            <v>558169</v>
          </cell>
          <cell r="M28">
            <v>183358</v>
          </cell>
          <cell r="N28">
            <v>218049.33360000001</v>
          </cell>
          <cell r="O28" t="str">
            <v>N/A</v>
          </cell>
          <cell r="P28" t="str">
            <v>N/A</v>
          </cell>
          <cell r="Q28" t="e">
            <v>#VALUE!</v>
          </cell>
          <cell r="R28">
            <v>620084</v>
          </cell>
          <cell r="S28">
            <v>203697</v>
          </cell>
          <cell r="T28">
            <v>242236.4724</v>
          </cell>
          <cell r="U28">
            <v>550630</v>
          </cell>
          <cell r="V28">
            <v>180881</v>
          </cell>
          <cell r="W28">
            <v>215103.68520000001</v>
          </cell>
          <cell r="X28">
            <v>541017</v>
          </cell>
          <cell r="Y28">
            <v>177724</v>
          </cell>
          <cell r="Z28">
            <v>211349.38079999998</v>
          </cell>
          <cell r="AA28">
            <v>545726</v>
          </cell>
          <cell r="AB28">
            <v>179270</v>
          </cell>
          <cell r="AC28">
            <v>213187.88399999999</v>
          </cell>
          <cell r="AD28" t="str">
            <v>N/A</v>
          </cell>
          <cell r="AE28" t="str">
            <v>N/A</v>
          </cell>
          <cell r="AF28" t="e">
            <v>#VALUE!</v>
          </cell>
          <cell r="AG28" t="str">
            <v>N/A</v>
          </cell>
          <cell r="AH28" t="str">
            <v>N/A</v>
          </cell>
          <cell r="AI28" t="e">
            <v>#VALUE!</v>
          </cell>
          <cell r="AJ28">
            <v>579671</v>
          </cell>
          <cell r="AK28">
            <v>190421</v>
          </cell>
          <cell r="AL28">
            <v>226448.6532</v>
          </cell>
          <cell r="AM28">
            <v>557797</v>
          </cell>
          <cell r="AN28">
            <v>183236</v>
          </cell>
          <cell r="AO28">
            <v>217904.2512</v>
          </cell>
          <cell r="AP28">
            <v>559273</v>
          </cell>
          <cell r="AQ28">
            <v>183721</v>
          </cell>
          <cell r="AR28">
            <v>218481.01319999999</v>
          </cell>
          <cell r="AS28">
            <v>560716</v>
          </cell>
          <cell r="AT28">
            <v>184195</v>
          </cell>
          <cell r="AU28">
            <v>219044.69400000002</v>
          </cell>
          <cell r="AV28">
            <v>529777</v>
          </cell>
          <cell r="AW28">
            <v>174031</v>
          </cell>
          <cell r="AX28">
            <v>206957.66519999999</v>
          </cell>
          <cell r="AY28">
            <v>590784</v>
          </cell>
          <cell r="AZ28">
            <v>194072</v>
          </cell>
          <cell r="BA28">
            <v>230790.42240000001</v>
          </cell>
          <cell r="BB28">
            <v>567554</v>
          </cell>
          <cell r="BC28">
            <v>186441</v>
          </cell>
          <cell r="BD28">
            <v>221715.6372</v>
          </cell>
          <cell r="BE28" t="str">
            <v>N/A</v>
          </cell>
          <cell r="BF28" t="str">
            <v>N/A</v>
          </cell>
          <cell r="BG28" t="e">
            <v>#VALUE!</v>
          </cell>
          <cell r="BH28">
            <v>598791</v>
          </cell>
          <cell r="BI28">
            <v>196702</v>
          </cell>
          <cell r="BJ28">
            <v>233918.0184</v>
          </cell>
          <cell r="BK28">
            <v>560748</v>
          </cell>
          <cell r="BL28">
            <v>184205</v>
          </cell>
          <cell r="BM28">
            <v>219056.58600000001</v>
          </cell>
          <cell r="BN28">
            <v>576755</v>
          </cell>
          <cell r="BO28">
            <v>189464</v>
          </cell>
          <cell r="BP28">
            <v>225310.5888</v>
          </cell>
          <cell r="BQ28">
            <v>560716</v>
          </cell>
          <cell r="BR28">
            <v>184195</v>
          </cell>
        </row>
        <row r="29">
          <cell r="B29" t="str">
            <v>CAMBIAR BRAZO AXIAL</v>
          </cell>
          <cell r="C29">
            <v>355659</v>
          </cell>
          <cell r="D29">
            <v>116833</v>
          </cell>
          <cell r="E29">
            <v>138937.80359999998</v>
          </cell>
          <cell r="F29">
            <v>348122</v>
          </cell>
          <cell r="G29">
            <v>114358</v>
          </cell>
          <cell r="H29">
            <v>135994.5336</v>
          </cell>
          <cell r="I29">
            <v>389141</v>
          </cell>
          <cell r="J29">
            <v>127832</v>
          </cell>
          <cell r="K29">
            <v>152017.8144</v>
          </cell>
          <cell r="L29">
            <v>448395</v>
          </cell>
          <cell r="M29">
            <v>147297</v>
          </cell>
          <cell r="N29">
            <v>175165.59239999999</v>
          </cell>
          <cell r="O29">
            <v>381820</v>
          </cell>
          <cell r="P29">
            <v>125427</v>
          </cell>
          <cell r="Q29">
            <v>149157.78839999999</v>
          </cell>
          <cell r="R29">
            <v>491423</v>
          </cell>
          <cell r="S29">
            <v>161432</v>
          </cell>
          <cell r="T29">
            <v>191974.9344</v>
          </cell>
          <cell r="U29">
            <v>439310</v>
          </cell>
          <cell r="V29">
            <v>144313</v>
          </cell>
          <cell r="W29">
            <v>171617.0196</v>
          </cell>
          <cell r="X29">
            <v>427298</v>
          </cell>
          <cell r="Y29">
            <v>140367</v>
          </cell>
          <cell r="Z29">
            <v>166924.43640000001</v>
          </cell>
          <cell r="AA29">
            <v>436983</v>
          </cell>
          <cell r="AB29">
            <v>143548</v>
          </cell>
          <cell r="AC29">
            <v>170707.28159999999</v>
          </cell>
          <cell r="AD29">
            <v>349489</v>
          </cell>
          <cell r="AE29">
            <v>114807</v>
          </cell>
          <cell r="AF29">
            <v>136528.48440000002</v>
          </cell>
          <cell r="AG29">
            <v>386784</v>
          </cell>
          <cell r="AH29">
            <v>127058</v>
          </cell>
          <cell r="AI29">
            <v>151097.37359999999</v>
          </cell>
          <cell r="AJ29">
            <v>454093</v>
          </cell>
          <cell r="AK29">
            <v>149169</v>
          </cell>
          <cell r="AL29">
            <v>177391.77480000001</v>
          </cell>
          <cell r="AM29">
            <v>448573</v>
          </cell>
          <cell r="AN29">
            <v>147356</v>
          </cell>
          <cell r="AO29">
            <v>175235.75520000001</v>
          </cell>
          <cell r="AP29">
            <v>439568</v>
          </cell>
          <cell r="AQ29">
            <v>144398</v>
          </cell>
          <cell r="AR29">
            <v>171718.10159999999</v>
          </cell>
          <cell r="AS29">
            <v>442248</v>
          </cell>
          <cell r="AT29">
            <v>145278</v>
          </cell>
          <cell r="AU29">
            <v>172764.59760000001</v>
          </cell>
          <cell r="AV29">
            <v>425280</v>
          </cell>
          <cell r="AW29">
            <v>139704</v>
          </cell>
          <cell r="AX29">
            <v>166135.99679999999</v>
          </cell>
          <cell r="AY29">
            <v>473035</v>
          </cell>
          <cell r="AZ29">
            <v>155391</v>
          </cell>
          <cell r="BA29">
            <v>184790.97719999999</v>
          </cell>
          <cell r="BB29">
            <v>441962</v>
          </cell>
          <cell r="BC29">
            <v>145184</v>
          </cell>
          <cell r="BD29">
            <v>172652.81280000001</v>
          </cell>
          <cell r="BE29">
            <v>392411</v>
          </cell>
          <cell r="BF29">
            <v>128907</v>
          </cell>
          <cell r="BG29">
            <v>153296.20439999999</v>
          </cell>
          <cell r="BH29">
            <v>464217</v>
          </cell>
          <cell r="BI29">
            <v>152495</v>
          </cell>
          <cell r="BJ29">
            <v>181347.054</v>
          </cell>
          <cell r="BK29">
            <v>453081</v>
          </cell>
          <cell r="BL29">
            <v>148837</v>
          </cell>
          <cell r="BM29">
            <v>176996.96040000001</v>
          </cell>
          <cell r="BN29">
            <v>440367</v>
          </cell>
          <cell r="BO29">
            <v>144660</v>
          </cell>
          <cell r="BP29">
            <v>172029.67199999999</v>
          </cell>
          <cell r="BQ29">
            <v>455643</v>
          </cell>
          <cell r="BR29">
            <v>149678</v>
          </cell>
        </row>
        <row r="30">
          <cell r="B30" t="str">
            <v>CAMBIAR BRAZO SUSPENSIÓN</v>
          </cell>
          <cell r="C30">
            <v>353775</v>
          </cell>
          <cell r="D30">
            <v>116215</v>
          </cell>
          <cell r="E30">
            <v>138202.878</v>
          </cell>
          <cell r="F30">
            <v>349489</v>
          </cell>
          <cell r="G30">
            <v>114807</v>
          </cell>
          <cell r="H30">
            <v>136528.48440000002</v>
          </cell>
          <cell r="I30">
            <v>395106</v>
          </cell>
          <cell r="J30">
            <v>129792</v>
          </cell>
          <cell r="K30">
            <v>154348.6464</v>
          </cell>
          <cell r="L30">
            <v>441063</v>
          </cell>
          <cell r="M30">
            <v>144889</v>
          </cell>
          <cell r="N30">
            <v>172301.9988</v>
          </cell>
          <cell r="O30">
            <v>391621</v>
          </cell>
          <cell r="P30">
            <v>128647</v>
          </cell>
          <cell r="Q30">
            <v>152987.01240000001</v>
          </cell>
          <cell r="R30">
            <v>451405</v>
          </cell>
          <cell r="S30">
            <v>148286</v>
          </cell>
          <cell r="T30">
            <v>176341.71119999999</v>
          </cell>
          <cell r="U30">
            <v>436889</v>
          </cell>
          <cell r="V30">
            <v>143518</v>
          </cell>
          <cell r="W30">
            <v>170671.60560000001</v>
          </cell>
          <cell r="X30">
            <v>431570</v>
          </cell>
          <cell r="Y30">
            <v>141770</v>
          </cell>
          <cell r="Z30">
            <v>168592.88399999999</v>
          </cell>
          <cell r="AA30">
            <v>424923</v>
          </cell>
          <cell r="AB30">
            <v>139587</v>
          </cell>
          <cell r="AC30">
            <v>165996.86040000001</v>
          </cell>
          <cell r="AD30">
            <v>361046</v>
          </cell>
          <cell r="AE30">
            <v>118603</v>
          </cell>
          <cell r="AF30">
            <v>141042.6876</v>
          </cell>
          <cell r="AG30">
            <v>392701</v>
          </cell>
          <cell r="AH30">
            <v>129002</v>
          </cell>
          <cell r="AI30">
            <v>153409.1784</v>
          </cell>
          <cell r="AJ30">
            <v>465608</v>
          </cell>
          <cell r="AK30">
            <v>152952</v>
          </cell>
          <cell r="AL30">
            <v>181890.5184</v>
          </cell>
          <cell r="AM30">
            <v>442248</v>
          </cell>
          <cell r="AN30">
            <v>145278</v>
          </cell>
          <cell r="AO30">
            <v>172764.59760000001</v>
          </cell>
          <cell r="AP30">
            <v>446226</v>
          </cell>
          <cell r="AQ30">
            <v>146585</v>
          </cell>
          <cell r="AR30">
            <v>174318.88200000001</v>
          </cell>
          <cell r="AS30">
            <v>445896</v>
          </cell>
          <cell r="AT30">
            <v>146476</v>
          </cell>
          <cell r="AU30">
            <v>174189.2592</v>
          </cell>
          <cell r="AV30">
            <v>441502</v>
          </cell>
          <cell r="AW30">
            <v>145033</v>
          </cell>
          <cell r="AX30">
            <v>172473.24359999999</v>
          </cell>
          <cell r="AY30">
            <v>459955</v>
          </cell>
          <cell r="AZ30">
            <v>151095</v>
          </cell>
          <cell r="BA30">
            <v>179682.174</v>
          </cell>
          <cell r="BB30">
            <v>436892</v>
          </cell>
          <cell r="BC30">
            <v>143519</v>
          </cell>
          <cell r="BD30">
            <v>170672.7948</v>
          </cell>
          <cell r="BE30">
            <v>396412</v>
          </cell>
          <cell r="BF30">
            <v>130221</v>
          </cell>
          <cell r="BG30">
            <v>154858.8132</v>
          </cell>
          <cell r="BH30">
            <v>457177</v>
          </cell>
          <cell r="BI30">
            <v>150182</v>
          </cell>
          <cell r="BJ30">
            <v>178596.4344</v>
          </cell>
          <cell r="BK30">
            <v>491282</v>
          </cell>
          <cell r="BL30">
            <v>161386</v>
          </cell>
          <cell r="BM30">
            <v>191920.23120000001</v>
          </cell>
          <cell r="BN30">
            <v>441672</v>
          </cell>
          <cell r="BO30">
            <v>145089</v>
          </cell>
          <cell r="BP30">
            <v>172539.8388</v>
          </cell>
          <cell r="BQ30">
            <v>445421</v>
          </cell>
          <cell r="BR30">
            <v>146320</v>
          </cell>
        </row>
        <row r="31">
          <cell r="B31" t="str">
            <v>CAMBIAR BUJES BARRA ESTABILIZADORA</v>
          </cell>
          <cell r="C31">
            <v>304747</v>
          </cell>
          <cell r="D31">
            <v>100109</v>
          </cell>
          <cell r="E31">
            <v>119049.6228</v>
          </cell>
          <cell r="F31">
            <v>318096</v>
          </cell>
          <cell r="G31">
            <v>104494</v>
          </cell>
          <cell r="H31">
            <v>124264.2648</v>
          </cell>
          <cell r="I31">
            <v>412902</v>
          </cell>
          <cell r="J31">
            <v>135638</v>
          </cell>
          <cell r="K31">
            <v>161300.7096</v>
          </cell>
          <cell r="L31">
            <v>399978</v>
          </cell>
          <cell r="M31">
            <v>131392</v>
          </cell>
          <cell r="N31">
            <v>156251.3664</v>
          </cell>
          <cell r="O31">
            <v>341008</v>
          </cell>
          <cell r="P31">
            <v>112021</v>
          </cell>
          <cell r="Q31">
            <v>133215.3732</v>
          </cell>
          <cell r="R31">
            <v>422152</v>
          </cell>
          <cell r="S31">
            <v>138676</v>
          </cell>
          <cell r="T31">
            <v>164913.49919999999</v>
          </cell>
          <cell r="U31">
            <v>385666</v>
          </cell>
          <cell r="V31">
            <v>126691</v>
          </cell>
          <cell r="W31">
            <v>150660.93719999999</v>
          </cell>
          <cell r="X31">
            <v>394962</v>
          </cell>
          <cell r="Y31">
            <v>129745</v>
          </cell>
          <cell r="Z31">
            <v>154292.75400000002</v>
          </cell>
          <cell r="AA31">
            <v>401919</v>
          </cell>
          <cell r="AB31">
            <v>132030</v>
          </cell>
          <cell r="AC31">
            <v>157010.076</v>
          </cell>
          <cell r="AD31">
            <v>308110</v>
          </cell>
          <cell r="AE31">
            <v>101214</v>
          </cell>
          <cell r="AF31">
            <v>120363.6888</v>
          </cell>
          <cell r="AG31">
            <v>373785</v>
          </cell>
          <cell r="AH31">
            <v>122788</v>
          </cell>
          <cell r="AI31">
            <v>146019.4896</v>
          </cell>
          <cell r="AJ31">
            <v>404046</v>
          </cell>
          <cell r="AK31">
            <v>132729</v>
          </cell>
          <cell r="AL31">
            <v>157841.32680000001</v>
          </cell>
          <cell r="AM31">
            <v>392838</v>
          </cell>
          <cell r="AN31">
            <v>129047</v>
          </cell>
          <cell r="AO31">
            <v>153462.6924</v>
          </cell>
          <cell r="AP31">
            <v>424711</v>
          </cell>
          <cell r="AQ31">
            <v>139517</v>
          </cell>
          <cell r="AR31">
            <v>165913.6164</v>
          </cell>
          <cell r="AS31">
            <v>376354</v>
          </cell>
          <cell r="AT31">
            <v>123632</v>
          </cell>
          <cell r="AU31">
            <v>147023.17439999999</v>
          </cell>
          <cell r="AV31">
            <v>375531</v>
          </cell>
          <cell r="AW31">
            <v>123361</v>
          </cell>
          <cell r="AX31">
            <v>146700.90119999999</v>
          </cell>
          <cell r="AY31">
            <v>435044</v>
          </cell>
          <cell r="AZ31">
            <v>142911</v>
          </cell>
          <cell r="BA31">
            <v>169949.76120000001</v>
          </cell>
          <cell r="BB31">
            <v>378616</v>
          </cell>
          <cell r="BC31">
            <v>124375</v>
          </cell>
          <cell r="BD31">
            <v>147906.75</v>
          </cell>
          <cell r="BE31">
            <v>343571</v>
          </cell>
          <cell r="BF31">
            <v>112863</v>
          </cell>
          <cell r="BG31">
            <v>134216.6796</v>
          </cell>
          <cell r="BH31">
            <v>406822</v>
          </cell>
          <cell r="BI31">
            <v>133641</v>
          </cell>
          <cell r="BJ31">
            <v>158925.87719999999</v>
          </cell>
          <cell r="BK31">
            <v>412115</v>
          </cell>
          <cell r="BL31">
            <v>135379</v>
          </cell>
          <cell r="BM31">
            <v>160992.70679999999</v>
          </cell>
          <cell r="BN31">
            <v>385110</v>
          </cell>
          <cell r="BO31">
            <v>126508</v>
          </cell>
          <cell r="BP31">
            <v>150443.31359999999</v>
          </cell>
          <cell r="BQ31">
            <v>381438</v>
          </cell>
          <cell r="BR31">
            <v>125302</v>
          </cell>
        </row>
        <row r="32">
          <cell r="B32" t="str">
            <v>CAMBIAR BUJES TIJERA</v>
          </cell>
          <cell r="C32">
            <v>501865</v>
          </cell>
          <cell r="D32">
            <v>164862</v>
          </cell>
          <cell r="E32">
            <v>196053.8904</v>
          </cell>
          <cell r="F32">
            <v>475495</v>
          </cell>
          <cell r="G32">
            <v>156200</v>
          </cell>
          <cell r="H32">
            <v>185753.04</v>
          </cell>
          <cell r="I32">
            <v>588381</v>
          </cell>
          <cell r="J32">
            <v>193283</v>
          </cell>
          <cell r="K32">
            <v>229852.14360000001</v>
          </cell>
          <cell r="L32">
            <v>604253</v>
          </cell>
          <cell r="M32">
            <v>198497</v>
          </cell>
          <cell r="N32">
            <v>236052.6324</v>
          </cell>
          <cell r="O32">
            <v>496480</v>
          </cell>
          <cell r="P32">
            <v>163093</v>
          </cell>
          <cell r="Q32">
            <v>193950.19560000001</v>
          </cell>
          <cell r="R32">
            <v>619288</v>
          </cell>
          <cell r="S32">
            <v>203436</v>
          </cell>
          <cell r="T32">
            <v>241926.0912</v>
          </cell>
          <cell r="U32">
            <v>587217</v>
          </cell>
          <cell r="V32">
            <v>192900</v>
          </cell>
          <cell r="W32">
            <v>229396.68</v>
          </cell>
          <cell r="X32">
            <v>559137</v>
          </cell>
          <cell r="Y32">
            <v>183676</v>
          </cell>
          <cell r="Z32">
            <v>218427.49919999999</v>
          </cell>
          <cell r="AA32">
            <v>611954</v>
          </cell>
          <cell r="AB32">
            <v>201026</v>
          </cell>
          <cell r="AC32">
            <v>239060.11920000002</v>
          </cell>
          <cell r="AD32">
            <v>451265</v>
          </cell>
          <cell r="AE32">
            <v>148240</v>
          </cell>
          <cell r="AF32">
            <v>176287.008</v>
          </cell>
          <cell r="AG32">
            <v>531884</v>
          </cell>
          <cell r="AH32">
            <v>174723</v>
          </cell>
          <cell r="AI32">
            <v>207780.59159999999</v>
          </cell>
          <cell r="AJ32">
            <v>615512</v>
          </cell>
          <cell r="AK32">
            <v>202195</v>
          </cell>
          <cell r="AL32">
            <v>240450.29399999999</v>
          </cell>
          <cell r="AM32">
            <v>587217</v>
          </cell>
          <cell r="AN32">
            <v>192900</v>
          </cell>
          <cell r="AO32">
            <v>229396.68</v>
          </cell>
          <cell r="AP32">
            <v>600589</v>
          </cell>
          <cell r="AQ32">
            <v>197293</v>
          </cell>
          <cell r="AR32">
            <v>234620.83559999999</v>
          </cell>
          <cell r="AS32">
            <v>575987</v>
          </cell>
          <cell r="AT32">
            <v>189211</v>
          </cell>
          <cell r="AU32">
            <v>225009.7212</v>
          </cell>
          <cell r="AV32">
            <v>622014</v>
          </cell>
          <cell r="AW32">
            <v>204331</v>
          </cell>
          <cell r="AX32">
            <v>242990.4252</v>
          </cell>
          <cell r="AY32">
            <v>662387</v>
          </cell>
          <cell r="AZ32">
            <v>217594</v>
          </cell>
          <cell r="BA32">
            <v>258762.78479999999</v>
          </cell>
          <cell r="BB32">
            <v>580034</v>
          </cell>
          <cell r="BC32">
            <v>190541</v>
          </cell>
          <cell r="BD32">
            <v>226591.3572</v>
          </cell>
          <cell r="BE32">
            <v>504269</v>
          </cell>
          <cell r="BF32">
            <v>165652</v>
          </cell>
          <cell r="BG32">
            <v>196993.3584</v>
          </cell>
          <cell r="BH32">
            <v>604355</v>
          </cell>
          <cell r="BI32">
            <v>198530</v>
          </cell>
          <cell r="BJ32">
            <v>236091.87599999999</v>
          </cell>
          <cell r="BK32">
            <v>588436</v>
          </cell>
          <cell r="BL32">
            <v>193301</v>
          </cell>
          <cell r="BM32">
            <v>229873.54920000001</v>
          </cell>
          <cell r="BN32">
            <v>571111</v>
          </cell>
          <cell r="BO32">
            <v>187609</v>
          </cell>
          <cell r="BP32">
            <v>223104.62280000001</v>
          </cell>
          <cell r="BQ32">
            <v>556839</v>
          </cell>
          <cell r="BR32">
            <v>182921</v>
          </cell>
        </row>
        <row r="33">
          <cell r="B33" t="str">
            <v>CAMBIAR BUJIAS</v>
          </cell>
          <cell r="C33">
            <v>295245</v>
          </cell>
          <cell r="D33">
            <v>96987</v>
          </cell>
          <cell r="E33">
            <v>115336.94039999999</v>
          </cell>
          <cell r="F33">
            <v>262696</v>
          </cell>
          <cell r="G33">
            <v>86295</v>
          </cell>
          <cell r="H33">
            <v>102622.014</v>
          </cell>
          <cell r="I33">
            <v>305803</v>
          </cell>
          <cell r="J33">
            <v>100456</v>
          </cell>
          <cell r="K33">
            <v>119462.2752</v>
          </cell>
          <cell r="L33">
            <v>342446</v>
          </cell>
          <cell r="M33">
            <v>112493</v>
          </cell>
          <cell r="N33">
            <v>133776.67560000002</v>
          </cell>
          <cell r="O33">
            <v>291938</v>
          </cell>
          <cell r="P33">
            <v>95901</v>
          </cell>
          <cell r="Q33">
            <v>114045.46919999999</v>
          </cell>
          <cell r="R33">
            <v>331005</v>
          </cell>
          <cell r="S33">
            <v>108735</v>
          </cell>
          <cell r="T33">
            <v>129307.662</v>
          </cell>
          <cell r="U33">
            <v>332327</v>
          </cell>
          <cell r="V33">
            <v>109169</v>
          </cell>
          <cell r="W33">
            <v>129823.7748</v>
          </cell>
          <cell r="X33">
            <v>312746</v>
          </cell>
          <cell r="Y33">
            <v>102737</v>
          </cell>
          <cell r="Z33">
            <v>122174.8404</v>
          </cell>
          <cell r="AA33">
            <v>323119</v>
          </cell>
          <cell r="AB33">
            <v>106144</v>
          </cell>
          <cell r="AC33">
            <v>126226.4448</v>
          </cell>
          <cell r="AD33">
            <v>265367</v>
          </cell>
          <cell r="AE33">
            <v>87173</v>
          </cell>
          <cell r="AF33">
            <v>103666.13159999999</v>
          </cell>
          <cell r="AG33">
            <v>300355</v>
          </cell>
          <cell r="AH33">
            <v>98666</v>
          </cell>
          <cell r="AI33">
            <v>117333.6072</v>
          </cell>
          <cell r="AJ33">
            <v>335203</v>
          </cell>
          <cell r="AK33">
            <v>110114</v>
          </cell>
          <cell r="AL33">
            <v>130947.56880000001</v>
          </cell>
          <cell r="AM33">
            <v>332327</v>
          </cell>
          <cell r="AN33">
            <v>109169</v>
          </cell>
          <cell r="AO33">
            <v>129823.7748</v>
          </cell>
          <cell r="AP33">
            <v>330984</v>
          </cell>
          <cell r="AQ33">
            <v>108728</v>
          </cell>
          <cell r="AR33">
            <v>129299.3376</v>
          </cell>
          <cell r="AS33">
            <v>331737</v>
          </cell>
          <cell r="AT33">
            <v>108975</v>
          </cell>
          <cell r="AU33">
            <v>129593.07</v>
          </cell>
          <cell r="AV33">
            <v>358953</v>
          </cell>
          <cell r="AW33">
            <v>117916</v>
          </cell>
          <cell r="AX33">
            <v>140225.7072</v>
          </cell>
          <cell r="AY33">
            <v>347578</v>
          </cell>
          <cell r="AZ33">
            <v>114179</v>
          </cell>
          <cell r="BA33">
            <v>135781.66680000001</v>
          </cell>
          <cell r="BB33">
            <v>316060</v>
          </cell>
          <cell r="BC33">
            <v>103825</v>
          </cell>
          <cell r="BD33">
            <v>123468.69</v>
          </cell>
          <cell r="BE33">
            <v>280134</v>
          </cell>
          <cell r="BF33">
            <v>92024</v>
          </cell>
          <cell r="BG33">
            <v>109434.9408</v>
          </cell>
          <cell r="BH33">
            <v>328944</v>
          </cell>
          <cell r="BI33">
            <v>108058</v>
          </cell>
          <cell r="BJ33">
            <v>128502.5736</v>
          </cell>
          <cell r="BK33">
            <v>321259</v>
          </cell>
          <cell r="BL33">
            <v>105533</v>
          </cell>
          <cell r="BM33">
            <v>125499.84359999999</v>
          </cell>
          <cell r="BN33">
            <v>327669</v>
          </cell>
          <cell r="BO33">
            <v>107639</v>
          </cell>
          <cell r="BP33">
            <v>128004.2988</v>
          </cell>
          <cell r="BQ33">
            <v>328940</v>
          </cell>
          <cell r="BR33">
            <v>108056</v>
          </cell>
        </row>
        <row r="34">
          <cell r="B34" t="str">
            <v>CAMBIAR CAJA DE DIRECCION</v>
          </cell>
          <cell r="C34">
            <v>553661</v>
          </cell>
          <cell r="D34">
            <v>181877</v>
          </cell>
          <cell r="E34">
            <v>216288.12839999999</v>
          </cell>
          <cell r="F34">
            <v>547007</v>
          </cell>
          <cell r="G34">
            <v>179691</v>
          </cell>
          <cell r="H34">
            <v>213688.53719999999</v>
          </cell>
          <cell r="I34">
            <v>583678</v>
          </cell>
          <cell r="J34">
            <v>191738</v>
          </cell>
          <cell r="K34">
            <v>228014.8296</v>
          </cell>
          <cell r="L34">
            <v>703317</v>
          </cell>
          <cell r="M34">
            <v>231039</v>
          </cell>
          <cell r="N34">
            <v>274751.57880000002</v>
          </cell>
          <cell r="O34">
            <v>581684</v>
          </cell>
          <cell r="P34">
            <v>191083</v>
          </cell>
          <cell r="Q34">
            <v>227235.90359999999</v>
          </cell>
          <cell r="R34">
            <v>655338</v>
          </cell>
          <cell r="S34">
            <v>215278</v>
          </cell>
          <cell r="T34">
            <v>256008.59760000001</v>
          </cell>
          <cell r="U34">
            <v>671612</v>
          </cell>
          <cell r="V34">
            <v>220624</v>
          </cell>
          <cell r="W34">
            <v>262366.06079999998</v>
          </cell>
          <cell r="X34">
            <v>631736</v>
          </cell>
          <cell r="Y34">
            <v>207525</v>
          </cell>
          <cell r="Z34">
            <v>246788.73</v>
          </cell>
          <cell r="AA34">
            <v>655415</v>
          </cell>
          <cell r="AB34">
            <v>215303</v>
          </cell>
          <cell r="AC34">
            <v>256038.32760000002</v>
          </cell>
          <cell r="AD34">
            <v>528783</v>
          </cell>
          <cell r="AE34">
            <v>173705</v>
          </cell>
          <cell r="AF34">
            <v>206569.986</v>
          </cell>
          <cell r="AG34">
            <v>580164</v>
          </cell>
          <cell r="AH34">
            <v>190583</v>
          </cell>
          <cell r="AI34">
            <v>226641.30359999998</v>
          </cell>
          <cell r="AJ34">
            <v>668963</v>
          </cell>
          <cell r="AK34">
            <v>219754</v>
          </cell>
          <cell r="AL34">
            <v>261331.45679999999</v>
          </cell>
          <cell r="AM34">
            <v>663475</v>
          </cell>
          <cell r="AN34">
            <v>217951</v>
          </cell>
          <cell r="AO34">
            <v>259187.32920000001</v>
          </cell>
          <cell r="AP34">
            <v>651264</v>
          </cell>
          <cell r="AQ34">
            <v>213940</v>
          </cell>
          <cell r="AR34">
            <v>254417.448</v>
          </cell>
          <cell r="AS34">
            <v>660979</v>
          </cell>
          <cell r="AT34">
            <v>217131</v>
          </cell>
          <cell r="AU34">
            <v>258212.18520000001</v>
          </cell>
          <cell r="AV34">
            <v>659468</v>
          </cell>
          <cell r="AW34">
            <v>216635</v>
          </cell>
          <cell r="AX34">
            <v>257622.342</v>
          </cell>
          <cell r="AY34">
            <v>688060</v>
          </cell>
          <cell r="AZ34">
            <v>226027</v>
          </cell>
          <cell r="BA34">
            <v>268791.30839999998</v>
          </cell>
          <cell r="BB34">
            <v>647067</v>
          </cell>
          <cell r="BC34">
            <v>212561</v>
          </cell>
          <cell r="BD34">
            <v>252777.54120000001</v>
          </cell>
          <cell r="BE34">
            <v>576640</v>
          </cell>
          <cell r="BF34">
            <v>189426</v>
          </cell>
          <cell r="BG34">
            <v>225265.39919999999</v>
          </cell>
          <cell r="BH34">
            <v>647297</v>
          </cell>
          <cell r="BI34">
            <v>212637</v>
          </cell>
          <cell r="BJ34">
            <v>252867.9204</v>
          </cell>
          <cell r="BK34">
            <v>640943</v>
          </cell>
          <cell r="BL34">
            <v>210549</v>
          </cell>
          <cell r="BM34">
            <v>250384.8708</v>
          </cell>
          <cell r="BN34">
            <v>649056</v>
          </cell>
          <cell r="BO34">
            <v>213214</v>
          </cell>
          <cell r="BP34">
            <v>253554.0888</v>
          </cell>
          <cell r="BQ34">
            <v>648576</v>
          </cell>
          <cell r="BR34">
            <v>213057</v>
          </cell>
        </row>
        <row r="35">
          <cell r="B35" t="str">
            <v>CAMBIAR CAMPANA FRENO</v>
          </cell>
          <cell r="C35">
            <v>403670</v>
          </cell>
          <cell r="D35">
            <v>132605</v>
          </cell>
          <cell r="E35">
            <v>157693.86600000001</v>
          </cell>
          <cell r="F35">
            <v>444902</v>
          </cell>
          <cell r="G35">
            <v>146150</v>
          </cell>
          <cell r="H35">
            <v>173801.58000000002</v>
          </cell>
          <cell r="I35">
            <v>428081</v>
          </cell>
          <cell r="J35">
            <v>140624</v>
          </cell>
          <cell r="K35">
            <v>167230.06080000001</v>
          </cell>
          <cell r="L35">
            <v>485717</v>
          </cell>
          <cell r="M35">
            <v>159558</v>
          </cell>
          <cell r="N35">
            <v>189746.37359999999</v>
          </cell>
          <cell r="O35">
            <v>434800</v>
          </cell>
          <cell r="P35">
            <v>142831</v>
          </cell>
          <cell r="Q35">
            <v>169854.62520000001</v>
          </cell>
          <cell r="R35">
            <v>483480</v>
          </cell>
          <cell r="S35">
            <v>158823</v>
          </cell>
          <cell r="T35">
            <v>188872.31160000002</v>
          </cell>
          <cell r="U35">
            <v>486432</v>
          </cell>
          <cell r="V35">
            <v>159792</v>
          </cell>
          <cell r="W35">
            <v>190024.6464</v>
          </cell>
          <cell r="X35">
            <v>480174</v>
          </cell>
          <cell r="Y35">
            <v>157737</v>
          </cell>
          <cell r="Z35">
            <v>187580.84039999999</v>
          </cell>
          <cell r="AA35">
            <v>474657</v>
          </cell>
          <cell r="AB35">
            <v>155924</v>
          </cell>
          <cell r="AC35">
            <v>185424.82079999999</v>
          </cell>
          <cell r="AD35">
            <v>395356</v>
          </cell>
          <cell r="AE35">
            <v>129874</v>
          </cell>
          <cell r="AF35">
            <v>154446.16080000001</v>
          </cell>
          <cell r="AG35">
            <v>430695</v>
          </cell>
          <cell r="AH35">
            <v>141483</v>
          </cell>
          <cell r="AI35">
            <v>168251.58360000001</v>
          </cell>
          <cell r="AJ35">
            <v>474624</v>
          </cell>
          <cell r="AK35">
            <v>155913</v>
          </cell>
          <cell r="AL35">
            <v>185411.7396</v>
          </cell>
          <cell r="AM35">
            <v>504230</v>
          </cell>
          <cell r="AN35">
            <v>165639</v>
          </cell>
          <cell r="AO35">
            <v>196977.8988</v>
          </cell>
          <cell r="AP35">
            <v>495413</v>
          </cell>
          <cell r="AQ35">
            <v>162743</v>
          </cell>
          <cell r="AR35">
            <v>193533.97560000001</v>
          </cell>
          <cell r="AS35">
            <v>472199</v>
          </cell>
          <cell r="AT35">
            <v>155117</v>
          </cell>
          <cell r="AU35">
            <v>184465.13639999999</v>
          </cell>
          <cell r="AV35">
            <v>465559</v>
          </cell>
          <cell r="AW35">
            <v>152936</v>
          </cell>
          <cell r="AX35">
            <v>181871.49119999999</v>
          </cell>
          <cell r="AY35">
            <v>507654</v>
          </cell>
          <cell r="AZ35">
            <v>166764</v>
          </cell>
          <cell r="BA35">
            <v>198315.7488</v>
          </cell>
          <cell r="BB35">
            <v>465349</v>
          </cell>
          <cell r="BC35">
            <v>152867</v>
          </cell>
          <cell r="BD35">
            <v>181789.43640000001</v>
          </cell>
          <cell r="BE35">
            <v>429880</v>
          </cell>
          <cell r="BF35">
            <v>141215</v>
          </cell>
          <cell r="BG35">
            <v>167932.878</v>
          </cell>
          <cell r="BH35">
            <v>468371</v>
          </cell>
          <cell r="BI35">
            <v>153859</v>
          </cell>
          <cell r="BJ35">
            <v>182969.12280000001</v>
          </cell>
          <cell r="BK35">
            <v>464088</v>
          </cell>
          <cell r="BL35">
            <v>152452</v>
          </cell>
          <cell r="BM35">
            <v>181295.9184</v>
          </cell>
          <cell r="BN35">
            <v>529609</v>
          </cell>
          <cell r="BO35">
            <v>173976</v>
          </cell>
          <cell r="BP35">
            <v>206892.2592</v>
          </cell>
          <cell r="BQ35">
            <v>488168</v>
          </cell>
          <cell r="BR35">
            <v>160363</v>
          </cell>
        </row>
        <row r="36">
          <cell r="B36" t="str">
            <v>CAMBIAR CAUCHO CENTRAL Y RODAMIENTO CARDAN</v>
          </cell>
          <cell r="C36">
            <v>393246</v>
          </cell>
          <cell r="D36">
            <v>129181</v>
          </cell>
          <cell r="E36">
            <v>153622.04519999999</v>
          </cell>
          <cell r="F36">
            <v>425058</v>
          </cell>
          <cell r="G36">
            <v>139631</v>
          </cell>
          <cell r="H36">
            <v>166049.18520000001</v>
          </cell>
          <cell r="I36">
            <v>408273</v>
          </cell>
          <cell r="J36">
            <v>134117</v>
          </cell>
          <cell r="K36">
            <v>159491.93640000001</v>
          </cell>
          <cell r="L36">
            <v>490179</v>
          </cell>
          <cell r="M36">
            <v>161023</v>
          </cell>
          <cell r="N36">
            <v>191488.55160000001</v>
          </cell>
          <cell r="O36">
            <v>414706</v>
          </cell>
          <cell r="P36">
            <v>136230</v>
          </cell>
          <cell r="Q36">
            <v>162004.71600000001</v>
          </cell>
          <cell r="R36">
            <v>493703</v>
          </cell>
          <cell r="S36">
            <v>162181</v>
          </cell>
          <cell r="T36">
            <v>192865.6452</v>
          </cell>
          <cell r="U36">
            <v>491501</v>
          </cell>
          <cell r="V36">
            <v>161458</v>
          </cell>
          <cell r="W36">
            <v>192005.8536</v>
          </cell>
          <cell r="X36">
            <v>469942</v>
          </cell>
          <cell r="Y36">
            <v>154375</v>
          </cell>
          <cell r="Z36">
            <v>183582.75</v>
          </cell>
          <cell r="AA36">
            <v>473203</v>
          </cell>
          <cell r="AB36">
            <v>155447</v>
          </cell>
          <cell r="AC36">
            <v>184857.5724</v>
          </cell>
          <cell r="AD36">
            <v>370121</v>
          </cell>
          <cell r="AE36">
            <v>121584</v>
          </cell>
          <cell r="AF36">
            <v>144587.69279999999</v>
          </cell>
          <cell r="AG36">
            <v>410777</v>
          </cell>
          <cell r="AH36">
            <v>134940</v>
          </cell>
          <cell r="AI36">
            <v>160470.64799999999</v>
          </cell>
          <cell r="AJ36">
            <v>470244</v>
          </cell>
          <cell r="AK36">
            <v>154475</v>
          </cell>
          <cell r="AL36">
            <v>183701.67</v>
          </cell>
          <cell r="AM36">
            <v>487356</v>
          </cell>
          <cell r="AN36">
            <v>160096</v>
          </cell>
          <cell r="AO36">
            <v>190386.16320000001</v>
          </cell>
          <cell r="AP36">
            <v>472458</v>
          </cell>
          <cell r="AQ36">
            <v>155202</v>
          </cell>
          <cell r="AR36">
            <v>184566.21840000001</v>
          </cell>
          <cell r="AS36">
            <v>450287</v>
          </cell>
          <cell r="AT36">
            <v>147919</v>
          </cell>
          <cell r="AU36">
            <v>175905.27480000001</v>
          </cell>
          <cell r="AV36">
            <v>438601</v>
          </cell>
          <cell r="AW36">
            <v>144080</v>
          </cell>
          <cell r="AX36">
            <v>171339.93599999999</v>
          </cell>
          <cell r="AY36">
            <v>518349</v>
          </cell>
          <cell r="AZ36">
            <v>170277</v>
          </cell>
          <cell r="BA36">
            <v>202493.40840000001</v>
          </cell>
          <cell r="BB36">
            <v>516087</v>
          </cell>
          <cell r="BC36">
            <v>169534</v>
          </cell>
          <cell r="BD36">
            <v>201609.8328</v>
          </cell>
          <cell r="BE36">
            <v>420873</v>
          </cell>
          <cell r="BF36">
            <v>138256</v>
          </cell>
          <cell r="BG36">
            <v>164414.03520000001</v>
          </cell>
          <cell r="BH36">
            <v>484504</v>
          </cell>
          <cell r="BI36">
            <v>159159</v>
          </cell>
          <cell r="BJ36">
            <v>189271.88279999999</v>
          </cell>
          <cell r="BK36">
            <v>495485</v>
          </cell>
          <cell r="BL36">
            <v>162766</v>
          </cell>
          <cell r="BM36">
            <v>193561.3272</v>
          </cell>
          <cell r="BN36">
            <v>501837</v>
          </cell>
          <cell r="BO36">
            <v>164853</v>
          </cell>
          <cell r="BP36">
            <v>196043.1876</v>
          </cell>
          <cell r="BQ36">
            <v>509872</v>
          </cell>
          <cell r="BR36">
            <v>167492</v>
          </cell>
        </row>
        <row r="37">
          <cell r="B37" t="str">
            <v>CAMBIAR CILINDRO FRENO RUEDA TRASERA</v>
          </cell>
          <cell r="C37">
            <v>299358</v>
          </cell>
          <cell r="D37">
            <v>98339</v>
          </cell>
          <cell r="E37">
            <v>116944.73879999999</v>
          </cell>
          <cell r="F37">
            <v>289292</v>
          </cell>
          <cell r="G37">
            <v>95032</v>
          </cell>
          <cell r="H37">
            <v>113012.05439999999</v>
          </cell>
          <cell r="I37">
            <v>312998</v>
          </cell>
          <cell r="J37">
            <v>102819</v>
          </cell>
          <cell r="K37">
            <v>122272.3548</v>
          </cell>
          <cell r="L37">
            <v>355379</v>
          </cell>
          <cell r="M37">
            <v>116742</v>
          </cell>
          <cell r="N37">
            <v>138829.5864</v>
          </cell>
          <cell r="O37">
            <v>318396</v>
          </cell>
          <cell r="P37">
            <v>104593</v>
          </cell>
          <cell r="Q37">
            <v>124381.99559999999</v>
          </cell>
          <cell r="R37">
            <v>353148</v>
          </cell>
          <cell r="S37">
            <v>116009</v>
          </cell>
          <cell r="T37">
            <v>137957.90280000001</v>
          </cell>
          <cell r="U37">
            <v>360211</v>
          </cell>
          <cell r="V37">
            <v>118329</v>
          </cell>
          <cell r="W37">
            <v>140716.8468</v>
          </cell>
          <cell r="X37">
            <v>344633</v>
          </cell>
          <cell r="Y37">
            <v>113211</v>
          </cell>
          <cell r="Z37">
            <v>134630.52119999999</v>
          </cell>
          <cell r="AA37">
            <v>338452</v>
          </cell>
          <cell r="AB37">
            <v>111181</v>
          </cell>
          <cell r="AC37">
            <v>132216.44520000002</v>
          </cell>
          <cell r="AD37">
            <v>289451</v>
          </cell>
          <cell r="AE37">
            <v>95084</v>
          </cell>
          <cell r="AF37">
            <v>113073.8928</v>
          </cell>
          <cell r="AG37">
            <v>318715</v>
          </cell>
          <cell r="AH37">
            <v>104697</v>
          </cell>
          <cell r="AI37">
            <v>124505.6724</v>
          </cell>
          <cell r="AJ37">
            <v>357693</v>
          </cell>
          <cell r="AK37">
            <v>117502</v>
          </cell>
          <cell r="AL37">
            <v>139733.37839999999</v>
          </cell>
          <cell r="AM37">
            <v>351024</v>
          </cell>
          <cell r="AN37">
            <v>115311</v>
          </cell>
          <cell r="AO37">
            <v>137127.8412</v>
          </cell>
          <cell r="AP37">
            <v>351349</v>
          </cell>
          <cell r="AQ37">
            <v>115418</v>
          </cell>
          <cell r="AR37">
            <v>137255.08559999999</v>
          </cell>
          <cell r="AS37">
            <v>343044</v>
          </cell>
          <cell r="AT37">
            <v>112689</v>
          </cell>
          <cell r="AU37">
            <v>134009.75880000001</v>
          </cell>
          <cell r="AV37">
            <v>334086</v>
          </cell>
          <cell r="AW37">
            <v>109747</v>
          </cell>
          <cell r="AX37">
            <v>130511.1324</v>
          </cell>
          <cell r="AY37">
            <v>370811</v>
          </cell>
          <cell r="AZ37">
            <v>121811</v>
          </cell>
          <cell r="BA37">
            <v>144857.64120000001</v>
          </cell>
          <cell r="BB37">
            <v>390262</v>
          </cell>
          <cell r="BC37">
            <v>128201</v>
          </cell>
          <cell r="BD37">
            <v>152456.6292</v>
          </cell>
          <cell r="BE37">
            <v>342131</v>
          </cell>
          <cell r="BF37">
            <v>112390</v>
          </cell>
          <cell r="BG37">
            <v>133654.18799999999</v>
          </cell>
          <cell r="BH37">
            <v>350898</v>
          </cell>
          <cell r="BI37">
            <v>115269</v>
          </cell>
          <cell r="BJ37">
            <v>137077.89480000001</v>
          </cell>
          <cell r="BK37">
            <v>375494</v>
          </cell>
          <cell r="BL37">
            <v>123349</v>
          </cell>
          <cell r="BM37">
            <v>146686.63080000001</v>
          </cell>
          <cell r="BN37">
            <v>367744</v>
          </cell>
          <cell r="BO37">
            <v>120803</v>
          </cell>
          <cell r="BP37">
            <v>143658.9276</v>
          </cell>
          <cell r="BQ37">
            <v>378987</v>
          </cell>
          <cell r="BR37">
            <v>124497</v>
          </cell>
        </row>
        <row r="38">
          <cell r="B38" t="str">
            <v>CAMBIAR COMPRESOR AIRE ACONDICIONADO</v>
          </cell>
          <cell r="C38">
            <v>469751</v>
          </cell>
          <cell r="D38">
            <v>154313</v>
          </cell>
          <cell r="E38">
            <v>183509.0196</v>
          </cell>
          <cell r="F38">
            <v>449116</v>
          </cell>
          <cell r="G38">
            <v>147534</v>
          </cell>
          <cell r="H38">
            <v>175447.43280000001</v>
          </cell>
          <cell r="I38">
            <v>471938</v>
          </cell>
          <cell r="J38">
            <v>155031</v>
          </cell>
          <cell r="K38">
            <v>184362.8652</v>
          </cell>
          <cell r="L38">
            <v>589000</v>
          </cell>
          <cell r="M38">
            <v>193486</v>
          </cell>
          <cell r="N38">
            <v>230093.55119999999</v>
          </cell>
          <cell r="O38">
            <v>498278</v>
          </cell>
          <cell r="P38">
            <v>163684</v>
          </cell>
          <cell r="Q38">
            <v>194653.0128</v>
          </cell>
          <cell r="R38">
            <v>560410</v>
          </cell>
          <cell r="S38">
            <v>184094</v>
          </cell>
          <cell r="T38">
            <v>218924.58480000001</v>
          </cell>
          <cell r="U38">
            <v>582840</v>
          </cell>
          <cell r="V38">
            <v>191462</v>
          </cell>
          <cell r="W38">
            <v>227686.61040000001</v>
          </cell>
          <cell r="X38">
            <v>599798</v>
          </cell>
          <cell r="Y38">
            <v>197033</v>
          </cell>
          <cell r="Z38">
            <v>234311.64360000001</v>
          </cell>
          <cell r="AA38">
            <v>550231</v>
          </cell>
          <cell r="AB38">
            <v>180750</v>
          </cell>
          <cell r="AC38">
            <v>214947.9</v>
          </cell>
          <cell r="AD38">
            <v>452990</v>
          </cell>
          <cell r="AE38">
            <v>148807</v>
          </cell>
          <cell r="AF38">
            <v>176961.2844</v>
          </cell>
          <cell r="AG38">
            <v>474855</v>
          </cell>
          <cell r="AH38">
            <v>155989</v>
          </cell>
          <cell r="AI38">
            <v>185502.1188</v>
          </cell>
          <cell r="AJ38">
            <v>571457</v>
          </cell>
          <cell r="AK38">
            <v>187723</v>
          </cell>
          <cell r="AL38">
            <v>223240.19159999999</v>
          </cell>
          <cell r="AM38">
            <v>551286</v>
          </cell>
          <cell r="AN38">
            <v>181097</v>
          </cell>
          <cell r="AO38">
            <v>215360.55239999999</v>
          </cell>
          <cell r="AP38">
            <v>542908</v>
          </cell>
          <cell r="AQ38">
            <v>178345</v>
          </cell>
          <cell r="AR38">
            <v>212087.87400000001</v>
          </cell>
          <cell r="AS38">
            <v>560839</v>
          </cell>
          <cell r="AT38">
            <v>184235</v>
          </cell>
          <cell r="AU38">
            <v>219092.26199999999</v>
          </cell>
          <cell r="AV38">
            <v>532996</v>
          </cell>
          <cell r="AW38">
            <v>175089</v>
          </cell>
          <cell r="AX38">
            <v>208215.8388</v>
          </cell>
          <cell r="AY38">
            <v>656298</v>
          </cell>
          <cell r="AZ38">
            <v>215593</v>
          </cell>
          <cell r="BA38">
            <v>256383.19560000001</v>
          </cell>
          <cell r="BB38">
            <v>559137</v>
          </cell>
          <cell r="BC38">
            <v>183676</v>
          </cell>
          <cell r="BD38">
            <v>218427.49919999999</v>
          </cell>
          <cell r="BE38">
            <v>562426</v>
          </cell>
          <cell r="BF38">
            <v>184756</v>
          </cell>
          <cell r="BG38">
            <v>219711.8352</v>
          </cell>
          <cell r="BH38">
            <v>588785</v>
          </cell>
          <cell r="BI38">
            <v>193415</v>
          </cell>
          <cell r="BJ38">
            <v>230009.11800000002</v>
          </cell>
          <cell r="BK38">
            <v>592004</v>
          </cell>
          <cell r="BL38">
            <v>194473</v>
          </cell>
          <cell r="BM38">
            <v>231267.2916</v>
          </cell>
          <cell r="BN38">
            <v>548486</v>
          </cell>
          <cell r="BO38">
            <v>180177</v>
          </cell>
          <cell r="BP38">
            <v>214266.4884</v>
          </cell>
          <cell r="BQ38">
            <v>564300</v>
          </cell>
          <cell r="BR38">
            <v>185372</v>
          </cell>
        </row>
        <row r="39">
          <cell r="B39" t="str">
            <v>CAMBIAR CORREA ACCESORIOS</v>
          </cell>
          <cell r="C39">
            <v>286023</v>
          </cell>
          <cell r="D39">
            <v>93958</v>
          </cell>
          <cell r="E39">
            <v>111734.8536</v>
          </cell>
          <cell r="F39">
            <v>275269</v>
          </cell>
          <cell r="G39">
            <v>90425</v>
          </cell>
          <cell r="H39">
            <v>107533.41</v>
          </cell>
          <cell r="I39">
            <v>316666</v>
          </cell>
          <cell r="J39">
            <v>104024</v>
          </cell>
          <cell r="K39">
            <v>123705.34080000001</v>
          </cell>
          <cell r="L39">
            <v>342525</v>
          </cell>
          <cell r="M39">
            <v>112519</v>
          </cell>
          <cell r="N39">
            <v>133807.59479999999</v>
          </cell>
          <cell r="O39">
            <v>333637</v>
          </cell>
          <cell r="P39">
            <v>109599</v>
          </cell>
          <cell r="Q39">
            <v>130335.1308</v>
          </cell>
          <cell r="R39">
            <v>344604</v>
          </cell>
          <cell r="S39">
            <v>113202</v>
          </cell>
          <cell r="T39">
            <v>134619.81839999999</v>
          </cell>
          <cell r="U39">
            <v>337777</v>
          </cell>
          <cell r="V39">
            <v>110959</v>
          </cell>
          <cell r="W39">
            <v>131952.44279999999</v>
          </cell>
          <cell r="X39">
            <v>368824</v>
          </cell>
          <cell r="Y39">
            <v>121158</v>
          </cell>
          <cell r="Z39">
            <v>144081.09359999999</v>
          </cell>
          <cell r="AA39">
            <v>321809</v>
          </cell>
          <cell r="AB39">
            <v>105714</v>
          </cell>
          <cell r="AC39">
            <v>125715.0888</v>
          </cell>
          <cell r="AD39">
            <v>291383</v>
          </cell>
          <cell r="AE39">
            <v>95719</v>
          </cell>
          <cell r="AF39">
            <v>113829.03479999999</v>
          </cell>
          <cell r="AG39">
            <v>336419</v>
          </cell>
          <cell r="AH39">
            <v>110513</v>
          </cell>
          <cell r="AI39">
            <v>131422.05960000001</v>
          </cell>
          <cell r="AJ39">
            <v>425743</v>
          </cell>
          <cell r="AK39">
            <v>139856</v>
          </cell>
          <cell r="AL39">
            <v>166316.75520000001</v>
          </cell>
          <cell r="AM39">
            <v>344604</v>
          </cell>
          <cell r="AN39">
            <v>113202</v>
          </cell>
          <cell r="AO39">
            <v>134619.81839999999</v>
          </cell>
          <cell r="AP39">
            <v>394374</v>
          </cell>
          <cell r="AQ39">
            <v>129551</v>
          </cell>
          <cell r="AR39">
            <v>154062.04920000001</v>
          </cell>
          <cell r="AS39">
            <v>357602</v>
          </cell>
          <cell r="AT39">
            <v>117472</v>
          </cell>
          <cell r="AU39">
            <v>139697.70240000001</v>
          </cell>
          <cell r="AV39">
            <v>352568</v>
          </cell>
          <cell r="AW39">
            <v>115818</v>
          </cell>
          <cell r="AX39">
            <v>137730.76560000001</v>
          </cell>
          <cell r="AY39">
            <v>417247</v>
          </cell>
          <cell r="AZ39">
            <v>137065</v>
          </cell>
          <cell r="BA39">
            <v>162997.698</v>
          </cell>
          <cell r="BB39">
            <v>358174</v>
          </cell>
          <cell r="BC39">
            <v>117660</v>
          </cell>
          <cell r="BD39">
            <v>139921.272</v>
          </cell>
          <cell r="BE39">
            <v>328741</v>
          </cell>
          <cell r="BF39">
            <v>107991</v>
          </cell>
          <cell r="BG39">
            <v>128422.89720000001</v>
          </cell>
          <cell r="BH39">
            <v>361587</v>
          </cell>
          <cell r="BI39">
            <v>118781</v>
          </cell>
          <cell r="BJ39">
            <v>141254.3652</v>
          </cell>
          <cell r="BK39">
            <v>368311</v>
          </cell>
          <cell r="BL39">
            <v>120990</v>
          </cell>
          <cell r="BM39">
            <v>143881.30799999999</v>
          </cell>
          <cell r="BN39">
            <v>368910</v>
          </cell>
          <cell r="BO39">
            <v>121186</v>
          </cell>
          <cell r="BP39">
            <v>144114.39120000001</v>
          </cell>
          <cell r="BQ39">
            <v>370485</v>
          </cell>
          <cell r="BR39">
            <v>121704</v>
          </cell>
        </row>
        <row r="40">
          <cell r="B40" t="str">
            <v>CAMBIAR CORREA ALTERNADOR</v>
          </cell>
          <cell r="C40">
            <v>281679</v>
          </cell>
          <cell r="D40">
            <v>92531</v>
          </cell>
          <cell r="E40">
            <v>110037.8652</v>
          </cell>
          <cell r="F40">
            <v>285142</v>
          </cell>
          <cell r="G40">
            <v>93669</v>
          </cell>
          <cell r="H40">
            <v>111391.17480000001</v>
          </cell>
          <cell r="I40">
            <v>317382</v>
          </cell>
          <cell r="J40">
            <v>104259</v>
          </cell>
          <cell r="K40">
            <v>123984.8028</v>
          </cell>
          <cell r="L40">
            <v>365751</v>
          </cell>
          <cell r="M40">
            <v>120149</v>
          </cell>
          <cell r="N40">
            <v>142881.19080000001</v>
          </cell>
          <cell r="O40">
            <v>309165</v>
          </cell>
          <cell r="P40">
            <v>101560</v>
          </cell>
          <cell r="Q40">
            <v>120775.152</v>
          </cell>
          <cell r="R40">
            <v>379074</v>
          </cell>
          <cell r="S40">
            <v>124525</v>
          </cell>
          <cell r="T40">
            <v>148085.13</v>
          </cell>
          <cell r="U40">
            <v>354192</v>
          </cell>
          <cell r="V40">
            <v>116352</v>
          </cell>
          <cell r="W40">
            <v>138365.7984</v>
          </cell>
          <cell r="X40">
            <v>360493</v>
          </cell>
          <cell r="Y40">
            <v>118421</v>
          </cell>
          <cell r="Z40">
            <v>140826.25320000001</v>
          </cell>
          <cell r="AA40">
            <v>343579</v>
          </cell>
          <cell r="AB40">
            <v>112865</v>
          </cell>
          <cell r="AC40">
            <v>134219.05799999999</v>
          </cell>
          <cell r="AD40">
            <v>285063</v>
          </cell>
          <cell r="AE40">
            <v>93643</v>
          </cell>
          <cell r="AF40">
            <v>111360.2556</v>
          </cell>
          <cell r="AG40">
            <v>333271</v>
          </cell>
          <cell r="AH40">
            <v>109479</v>
          </cell>
          <cell r="AI40">
            <v>130192.4268</v>
          </cell>
          <cell r="AJ40">
            <v>412335</v>
          </cell>
          <cell r="AK40">
            <v>135452</v>
          </cell>
          <cell r="AL40">
            <v>161079.5184</v>
          </cell>
          <cell r="AM40">
            <v>361292</v>
          </cell>
          <cell r="AN40">
            <v>118684</v>
          </cell>
          <cell r="AO40">
            <v>141139.0128</v>
          </cell>
          <cell r="AP40">
            <v>383483</v>
          </cell>
          <cell r="AQ40">
            <v>125974</v>
          </cell>
          <cell r="AR40">
            <v>149808.28080000001</v>
          </cell>
          <cell r="AS40">
            <v>353539</v>
          </cell>
          <cell r="AT40">
            <v>116137</v>
          </cell>
          <cell r="AU40">
            <v>138110.12040000001</v>
          </cell>
          <cell r="AV40">
            <v>357171</v>
          </cell>
          <cell r="AW40">
            <v>117330</v>
          </cell>
          <cell r="AX40">
            <v>139528.83600000001</v>
          </cell>
          <cell r="AY40">
            <v>417646</v>
          </cell>
          <cell r="AZ40">
            <v>137196</v>
          </cell>
          <cell r="BA40">
            <v>163153.48320000002</v>
          </cell>
          <cell r="BB40">
            <v>352547</v>
          </cell>
          <cell r="BC40">
            <v>115811</v>
          </cell>
          <cell r="BD40">
            <v>137722.4412</v>
          </cell>
          <cell r="BE40">
            <v>315977</v>
          </cell>
          <cell r="BF40">
            <v>103798</v>
          </cell>
          <cell r="BG40">
            <v>123436.5816</v>
          </cell>
          <cell r="BH40">
            <v>360325</v>
          </cell>
          <cell r="BI40">
            <v>118366</v>
          </cell>
          <cell r="BJ40">
            <v>140760.84719999999</v>
          </cell>
          <cell r="BK40">
            <v>360095</v>
          </cell>
          <cell r="BL40">
            <v>118291</v>
          </cell>
          <cell r="BM40">
            <v>140671.65720000002</v>
          </cell>
          <cell r="BN40">
            <v>371906</v>
          </cell>
          <cell r="BO40">
            <v>122171</v>
          </cell>
          <cell r="BP40">
            <v>145285.75320000001</v>
          </cell>
          <cell r="BQ40">
            <v>360095</v>
          </cell>
          <cell r="BR40">
            <v>118291</v>
          </cell>
        </row>
        <row r="41">
          <cell r="B41" t="str">
            <v>CAMBIAR CORREA BOMBA AGUA</v>
          </cell>
          <cell r="C41">
            <v>282497</v>
          </cell>
          <cell r="D41">
            <v>92800</v>
          </cell>
          <cell r="E41">
            <v>110357.76000000001</v>
          </cell>
          <cell r="F41">
            <v>280860</v>
          </cell>
          <cell r="G41">
            <v>92262</v>
          </cell>
          <cell r="H41">
            <v>109717.97040000001</v>
          </cell>
          <cell r="I41">
            <v>313002</v>
          </cell>
          <cell r="J41">
            <v>102821</v>
          </cell>
          <cell r="K41">
            <v>122274.7332</v>
          </cell>
          <cell r="L41">
            <v>371759</v>
          </cell>
          <cell r="M41">
            <v>122122</v>
          </cell>
          <cell r="N41">
            <v>145227.48240000001</v>
          </cell>
          <cell r="O41">
            <v>308572</v>
          </cell>
          <cell r="P41">
            <v>101365</v>
          </cell>
          <cell r="Q41">
            <v>120543.258</v>
          </cell>
          <cell r="R41">
            <v>351353</v>
          </cell>
          <cell r="S41">
            <v>115419</v>
          </cell>
          <cell r="T41">
            <v>137256.27480000001</v>
          </cell>
          <cell r="U41">
            <v>348966</v>
          </cell>
          <cell r="V41">
            <v>114635</v>
          </cell>
          <cell r="W41">
            <v>136323.94200000001</v>
          </cell>
          <cell r="X41">
            <v>351084</v>
          </cell>
          <cell r="Y41">
            <v>115331</v>
          </cell>
          <cell r="Z41">
            <v>137151.62520000001</v>
          </cell>
          <cell r="AA41">
            <v>347165</v>
          </cell>
          <cell r="AB41">
            <v>114043</v>
          </cell>
          <cell r="AC41">
            <v>135619.9356</v>
          </cell>
          <cell r="AD41">
            <v>281135</v>
          </cell>
          <cell r="AE41">
            <v>92352</v>
          </cell>
          <cell r="AF41">
            <v>109824.9984</v>
          </cell>
          <cell r="AG41">
            <v>321410</v>
          </cell>
          <cell r="AH41">
            <v>105583</v>
          </cell>
          <cell r="AI41">
            <v>125559.3036</v>
          </cell>
          <cell r="AJ41">
            <v>378910</v>
          </cell>
          <cell r="AK41">
            <v>124471</v>
          </cell>
          <cell r="AL41">
            <v>148020.91320000001</v>
          </cell>
          <cell r="AM41">
            <v>353539</v>
          </cell>
          <cell r="AN41">
            <v>116137</v>
          </cell>
          <cell r="AO41">
            <v>138110.12040000001</v>
          </cell>
          <cell r="AP41">
            <v>360849</v>
          </cell>
          <cell r="AQ41">
            <v>118538</v>
          </cell>
          <cell r="AR41">
            <v>140965.38959999999</v>
          </cell>
          <cell r="AS41">
            <v>355029</v>
          </cell>
          <cell r="AT41">
            <v>116627</v>
          </cell>
          <cell r="AU41">
            <v>138692.8284</v>
          </cell>
          <cell r="AV41">
            <v>352173</v>
          </cell>
          <cell r="AW41">
            <v>115688</v>
          </cell>
          <cell r="AX41">
            <v>137576.16959999999</v>
          </cell>
          <cell r="AY41">
            <v>390625</v>
          </cell>
          <cell r="AZ41">
            <v>128320</v>
          </cell>
          <cell r="BA41">
            <v>152598.144</v>
          </cell>
          <cell r="BB41">
            <v>351418</v>
          </cell>
          <cell r="BC41">
            <v>115440</v>
          </cell>
          <cell r="BD41">
            <v>137281.24799999999</v>
          </cell>
          <cell r="BE41">
            <v>316836</v>
          </cell>
          <cell r="BF41">
            <v>104080</v>
          </cell>
          <cell r="BG41">
            <v>123771.936</v>
          </cell>
          <cell r="BH41">
            <v>375540</v>
          </cell>
          <cell r="BI41">
            <v>123364</v>
          </cell>
          <cell r="BJ41">
            <v>146704.4688</v>
          </cell>
          <cell r="BK41">
            <v>356620</v>
          </cell>
          <cell r="BL41">
            <v>117149</v>
          </cell>
          <cell r="BM41">
            <v>139313.59080000001</v>
          </cell>
          <cell r="BN41">
            <v>342637</v>
          </cell>
          <cell r="BO41">
            <v>112556</v>
          </cell>
          <cell r="BP41">
            <v>133851.59520000001</v>
          </cell>
          <cell r="BQ41">
            <v>350215</v>
          </cell>
          <cell r="BR41">
            <v>115045</v>
          </cell>
        </row>
        <row r="42">
          <cell r="B42" t="str">
            <v>CAMBIAR CORREA DISTRIBUCIÓN</v>
          </cell>
          <cell r="C42">
            <v>563145</v>
          </cell>
          <cell r="D42">
            <v>184993</v>
          </cell>
          <cell r="E42">
            <v>219993.67560000002</v>
          </cell>
          <cell r="F42">
            <v>556381</v>
          </cell>
          <cell r="G42">
            <v>182771</v>
          </cell>
          <cell r="H42">
            <v>217351.2732</v>
          </cell>
          <cell r="I42">
            <v>639843</v>
          </cell>
          <cell r="J42">
            <v>210188</v>
          </cell>
          <cell r="K42">
            <v>249955.56959999999</v>
          </cell>
          <cell r="L42">
            <v>719281</v>
          </cell>
          <cell r="M42">
            <v>236283</v>
          </cell>
          <cell r="N42">
            <v>280987.74359999999</v>
          </cell>
          <cell r="O42">
            <v>636974</v>
          </cell>
          <cell r="P42">
            <v>209245</v>
          </cell>
          <cell r="Q42">
            <v>248834.15400000001</v>
          </cell>
          <cell r="R42">
            <v>701239</v>
          </cell>
          <cell r="S42">
            <v>230357</v>
          </cell>
          <cell r="T42">
            <v>273940.54440000001</v>
          </cell>
          <cell r="U42">
            <v>695504</v>
          </cell>
          <cell r="V42">
            <v>228473</v>
          </cell>
          <cell r="W42">
            <v>271700.09159999999</v>
          </cell>
          <cell r="X42">
            <v>674680</v>
          </cell>
          <cell r="Y42">
            <v>221632</v>
          </cell>
          <cell r="Z42">
            <v>263564.77439999999</v>
          </cell>
          <cell r="AA42">
            <v>696567</v>
          </cell>
          <cell r="AB42">
            <v>228822</v>
          </cell>
          <cell r="AC42">
            <v>272115.12239999999</v>
          </cell>
          <cell r="AD42">
            <v>588725</v>
          </cell>
          <cell r="AE42">
            <v>193396</v>
          </cell>
          <cell r="AF42">
            <v>229986.5232</v>
          </cell>
          <cell r="AG42">
            <v>648149</v>
          </cell>
          <cell r="AH42">
            <v>212916</v>
          </cell>
          <cell r="AI42">
            <v>253199.7072</v>
          </cell>
          <cell r="AJ42">
            <v>770561</v>
          </cell>
          <cell r="AK42">
            <v>253129</v>
          </cell>
          <cell r="AL42">
            <v>301021.00679999997</v>
          </cell>
          <cell r="AM42">
            <v>709945</v>
          </cell>
          <cell r="AN42">
            <v>233216</v>
          </cell>
          <cell r="AO42">
            <v>277340.46720000001</v>
          </cell>
          <cell r="AP42">
            <v>727584</v>
          </cell>
          <cell r="AQ42">
            <v>239011</v>
          </cell>
          <cell r="AR42">
            <v>284231.8812</v>
          </cell>
          <cell r="AS42">
            <v>738438</v>
          </cell>
          <cell r="AT42">
            <v>242576</v>
          </cell>
          <cell r="AU42">
            <v>288471.37920000002</v>
          </cell>
          <cell r="AV42">
            <v>797604</v>
          </cell>
          <cell r="AW42">
            <v>262012</v>
          </cell>
          <cell r="AX42">
            <v>311584.6704</v>
          </cell>
          <cell r="AY42">
            <v>745448</v>
          </cell>
          <cell r="AZ42">
            <v>244879</v>
          </cell>
          <cell r="BA42">
            <v>291210.10680000001</v>
          </cell>
          <cell r="BB42">
            <v>718736</v>
          </cell>
          <cell r="BC42">
            <v>236104</v>
          </cell>
          <cell r="BD42">
            <v>280774.87679999997</v>
          </cell>
          <cell r="BE42">
            <v>632437</v>
          </cell>
          <cell r="BF42">
            <v>207755</v>
          </cell>
          <cell r="BG42">
            <v>247062.24599999998</v>
          </cell>
          <cell r="BH42">
            <v>709871</v>
          </cell>
          <cell r="BI42">
            <v>233192</v>
          </cell>
          <cell r="BJ42">
            <v>277311.9264</v>
          </cell>
          <cell r="BK42">
            <v>732172</v>
          </cell>
          <cell r="BL42">
            <v>240518</v>
          </cell>
          <cell r="BM42">
            <v>286024.00560000003</v>
          </cell>
          <cell r="BN42">
            <v>711389</v>
          </cell>
          <cell r="BO42">
            <v>233691</v>
          </cell>
          <cell r="BP42">
            <v>277905.33720000001</v>
          </cell>
          <cell r="BQ42">
            <v>728313</v>
          </cell>
          <cell r="BR42">
            <v>239250</v>
          </cell>
        </row>
        <row r="43">
          <cell r="B43" t="str">
            <v>CAMBIAR CORREA HIDRAULICO</v>
          </cell>
          <cell r="C43">
            <v>274137</v>
          </cell>
          <cell r="D43">
            <v>90054</v>
          </cell>
          <cell r="E43">
            <v>107092.21679999999</v>
          </cell>
          <cell r="F43">
            <v>291325</v>
          </cell>
          <cell r="G43">
            <v>95700</v>
          </cell>
          <cell r="H43">
            <v>113806.44</v>
          </cell>
          <cell r="I43">
            <v>318169</v>
          </cell>
          <cell r="J43">
            <v>104518</v>
          </cell>
          <cell r="K43">
            <v>124292.80559999999</v>
          </cell>
          <cell r="L43">
            <v>381784</v>
          </cell>
          <cell r="M43">
            <v>125416</v>
          </cell>
          <cell r="N43">
            <v>149144.7072</v>
          </cell>
          <cell r="O43">
            <v>311697</v>
          </cell>
          <cell r="P43">
            <v>102392</v>
          </cell>
          <cell r="Q43">
            <v>121764.5664</v>
          </cell>
          <cell r="R43">
            <v>361960</v>
          </cell>
          <cell r="S43">
            <v>118903</v>
          </cell>
          <cell r="T43">
            <v>141399.44760000001</v>
          </cell>
          <cell r="U43">
            <v>364835</v>
          </cell>
          <cell r="V43">
            <v>119848</v>
          </cell>
          <cell r="W43">
            <v>142523.24160000001</v>
          </cell>
          <cell r="X43">
            <v>344787</v>
          </cell>
          <cell r="Y43">
            <v>113262</v>
          </cell>
          <cell r="Z43">
            <v>134691.1704</v>
          </cell>
          <cell r="AA43">
            <v>357209</v>
          </cell>
          <cell r="AB43">
            <v>117343</v>
          </cell>
          <cell r="AC43">
            <v>139544.29560000001</v>
          </cell>
          <cell r="AD43">
            <v>304760</v>
          </cell>
          <cell r="AE43">
            <v>100113</v>
          </cell>
          <cell r="AF43">
            <v>119054.3796</v>
          </cell>
          <cell r="AG43">
            <v>353391</v>
          </cell>
          <cell r="AH43">
            <v>116088</v>
          </cell>
          <cell r="AI43">
            <v>138051.84960000002</v>
          </cell>
          <cell r="AJ43">
            <v>372235</v>
          </cell>
          <cell r="AK43">
            <v>122279</v>
          </cell>
          <cell r="AL43">
            <v>145414.1868</v>
          </cell>
          <cell r="AM43">
            <v>375605</v>
          </cell>
          <cell r="AN43">
            <v>123386</v>
          </cell>
          <cell r="AO43">
            <v>146730.6312</v>
          </cell>
          <cell r="AP43">
            <v>364465</v>
          </cell>
          <cell r="AQ43">
            <v>119726</v>
          </cell>
          <cell r="AR43">
            <v>142378.15919999999</v>
          </cell>
          <cell r="AS43">
            <v>363527</v>
          </cell>
          <cell r="AT43">
            <v>119418</v>
          </cell>
          <cell r="AU43">
            <v>142011.88560000001</v>
          </cell>
          <cell r="AV43">
            <v>388532</v>
          </cell>
          <cell r="AW43">
            <v>127632</v>
          </cell>
          <cell r="AX43">
            <v>151779.97440000001</v>
          </cell>
          <cell r="AY43">
            <v>375857</v>
          </cell>
          <cell r="AZ43">
            <v>123469</v>
          </cell>
          <cell r="BA43">
            <v>146829.33480000001</v>
          </cell>
          <cell r="BB43">
            <v>399229</v>
          </cell>
          <cell r="BC43">
            <v>131146</v>
          </cell>
          <cell r="BD43">
            <v>155958.82320000001</v>
          </cell>
          <cell r="BE43">
            <v>312735</v>
          </cell>
          <cell r="BF43">
            <v>102733</v>
          </cell>
          <cell r="BG43">
            <v>122170.0836</v>
          </cell>
          <cell r="BH43">
            <v>349492</v>
          </cell>
          <cell r="BI43">
            <v>114808</v>
          </cell>
          <cell r="BJ43">
            <v>136529.67360000001</v>
          </cell>
          <cell r="BK43">
            <v>349266</v>
          </cell>
          <cell r="BL43">
            <v>114733</v>
          </cell>
          <cell r="BM43">
            <v>136440.48360000001</v>
          </cell>
          <cell r="BN43">
            <v>354935</v>
          </cell>
          <cell r="BO43">
            <v>116596</v>
          </cell>
          <cell r="BP43">
            <v>138655.9632</v>
          </cell>
          <cell r="BQ43">
            <v>373206</v>
          </cell>
          <cell r="BR43">
            <v>122598</v>
          </cell>
        </row>
        <row r="44">
          <cell r="B44" t="str">
            <v>CAMBIAR CRUCETAS CARDAN (incluye desmontar y montar el cardan)</v>
          </cell>
          <cell r="C44" t="str">
            <v>N/A</v>
          </cell>
          <cell r="D44" t="str">
            <v>N/A</v>
          </cell>
          <cell r="E44" t="e">
            <v>#VALUE!</v>
          </cell>
          <cell r="F44" t="str">
            <v>N/A</v>
          </cell>
          <cell r="G44" t="str">
            <v>N/A</v>
          </cell>
          <cell r="H44" t="e">
            <v>#VALUE!</v>
          </cell>
          <cell r="I44">
            <v>440367</v>
          </cell>
          <cell r="J44">
            <v>144660</v>
          </cell>
          <cell r="K44">
            <v>172029.67199999999</v>
          </cell>
          <cell r="L44">
            <v>459530</v>
          </cell>
          <cell r="M44">
            <v>150955</v>
          </cell>
          <cell r="N44">
            <v>179515.68599999999</v>
          </cell>
          <cell r="O44">
            <v>432098</v>
          </cell>
          <cell r="P44">
            <v>141944</v>
          </cell>
          <cell r="Q44">
            <v>168799.80480000001</v>
          </cell>
          <cell r="R44">
            <v>441278</v>
          </cell>
          <cell r="S44">
            <v>144959</v>
          </cell>
          <cell r="T44">
            <v>172385.24280000001</v>
          </cell>
          <cell r="U44">
            <v>450121</v>
          </cell>
          <cell r="V44">
            <v>147864</v>
          </cell>
          <cell r="W44">
            <v>175839.8688</v>
          </cell>
          <cell r="X44">
            <v>422080</v>
          </cell>
          <cell r="Y44">
            <v>138653</v>
          </cell>
          <cell r="Z44">
            <v>164886.1476</v>
          </cell>
          <cell r="AA44">
            <v>479477</v>
          </cell>
          <cell r="AB44">
            <v>157508</v>
          </cell>
          <cell r="AC44">
            <v>187308.51360000001</v>
          </cell>
          <cell r="AD44" t="str">
            <v>N/A</v>
          </cell>
          <cell r="AE44" t="str">
            <v>N/A</v>
          </cell>
          <cell r="AF44" t="e">
            <v>#VALUE!</v>
          </cell>
          <cell r="AG44" t="str">
            <v>N/A</v>
          </cell>
          <cell r="AH44" t="str">
            <v>N/A</v>
          </cell>
          <cell r="AI44" t="e">
            <v>#VALUE!</v>
          </cell>
          <cell r="AJ44">
            <v>451628</v>
          </cell>
          <cell r="AK44">
            <v>148359</v>
          </cell>
          <cell r="AL44">
            <v>176428.52280000001</v>
          </cell>
          <cell r="AM44">
            <v>441278</v>
          </cell>
          <cell r="AN44">
            <v>144959</v>
          </cell>
          <cell r="AO44">
            <v>172385.24280000001</v>
          </cell>
          <cell r="AP44">
            <v>449357</v>
          </cell>
          <cell r="AQ44">
            <v>147613</v>
          </cell>
          <cell r="AR44">
            <v>175541.37959999999</v>
          </cell>
          <cell r="AS44">
            <v>485254</v>
          </cell>
          <cell r="AT44">
            <v>159405</v>
          </cell>
          <cell r="AU44">
            <v>189564.42600000001</v>
          </cell>
          <cell r="AV44">
            <v>439355</v>
          </cell>
          <cell r="AW44">
            <v>144328</v>
          </cell>
          <cell r="AX44">
            <v>171634.85759999999</v>
          </cell>
          <cell r="AY44">
            <v>455346</v>
          </cell>
          <cell r="AZ44">
            <v>149581</v>
          </cell>
          <cell r="BA44">
            <v>177881.72519999999</v>
          </cell>
          <cell r="BB44">
            <v>494419</v>
          </cell>
          <cell r="BC44">
            <v>162416</v>
          </cell>
          <cell r="BD44">
            <v>193145.1072</v>
          </cell>
          <cell r="BE44">
            <v>430661</v>
          </cell>
          <cell r="BF44">
            <v>141472</v>
          </cell>
          <cell r="BG44">
            <v>168238.5024</v>
          </cell>
          <cell r="BH44">
            <v>428613</v>
          </cell>
          <cell r="BI44">
            <v>140799</v>
          </cell>
          <cell r="BJ44">
            <v>167438.17079999999</v>
          </cell>
          <cell r="BK44">
            <v>442253</v>
          </cell>
          <cell r="BL44">
            <v>145280</v>
          </cell>
          <cell r="BM44">
            <v>172766.976</v>
          </cell>
          <cell r="BN44">
            <v>435408</v>
          </cell>
          <cell r="BO44">
            <v>143031</v>
          </cell>
          <cell r="BP44">
            <v>170092.46520000001</v>
          </cell>
          <cell r="BQ44">
            <v>428852</v>
          </cell>
          <cell r="BR44">
            <v>140877</v>
          </cell>
        </row>
        <row r="45">
          <cell r="B45" t="str">
            <v>CAMBIAR CUBO / BOCIN RUEDA</v>
          </cell>
          <cell r="C45">
            <v>379053</v>
          </cell>
          <cell r="D45">
            <v>124518</v>
          </cell>
          <cell r="E45">
            <v>148076.80559999999</v>
          </cell>
          <cell r="F45">
            <v>395657</v>
          </cell>
          <cell r="G45">
            <v>129973</v>
          </cell>
          <cell r="H45">
            <v>154563.8916</v>
          </cell>
          <cell r="I45">
            <v>447613</v>
          </cell>
          <cell r="J45">
            <v>147040</v>
          </cell>
          <cell r="K45">
            <v>174859.96799999999</v>
          </cell>
          <cell r="L45">
            <v>499268</v>
          </cell>
          <cell r="M45">
            <v>164009</v>
          </cell>
          <cell r="N45">
            <v>195039.50280000002</v>
          </cell>
          <cell r="O45">
            <v>434116</v>
          </cell>
          <cell r="P45">
            <v>142607</v>
          </cell>
          <cell r="Q45">
            <v>169588.2444</v>
          </cell>
          <cell r="R45">
            <v>486110</v>
          </cell>
          <cell r="S45">
            <v>159687</v>
          </cell>
          <cell r="T45">
            <v>189899.78039999999</v>
          </cell>
          <cell r="U45">
            <v>492442</v>
          </cell>
          <cell r="V45">
            <v>161767</v>
          </cell>
          <cell r="W45">
            <v>192373.31640000001</v>
          </cell>
          <cell r="X45">
            <v>476802</v>
          </cell>
          <cell r="Y45">
            <v>156629</v>
          </cell>
          <cell r="Z45">
            <v>186263.20679999999</v>
          </cell>
          <cell r="AA45">
            <v>519084</v>
          </cell>
          <cell r="AB45">
            <v>170519</v>
          </cell>
          <cell r="AC45">
            <v>202781.1948</v>
          </cell>
          <cell r="AD45">
            <v>386814</v>
          </cell>
          <cell r="AE45">
            <v>127068</v>
          </cell>
          <cell r="AF45">
            <v>151109.26560000001</v>
          </cell>
          <cell r="AG45">
            <v>443443</v>
          </cell>
          <cell r="AH45">
            <v>145671</v>
          </cell>
          <cell r="AI45">
            <v>173231.95319999999</v>
          </cell>
          <cell r="AJ45">
            <v>506319</v>
          </cell>
          <cell r="AK45">
            <v>166325</v>
          </cell>
          <cell r="AL45">
            <v>197793.69</v>
          </cell>
          <cell r="AM45">
            <v>541998</v>
          </cell>
          <cell r="AN45">
            <v>178046</v>
          </cell>
          <cell r="AO45">
            <v>211732.30319999999</v>
          </cell>
          <cell r="AP45">
            <v>477291</v>
          </cell>
          <cell r="AQ45">
            <v>156790</v>
          </cell>
          <cell r="AR45">
            <v>186454.66800000001</v>
          </cell>
          <cell r="AS45">
            <v>546108</v>
          </cell>
          <cell r="AT45">
            <v>179396</v>
          </cell>
          <cell r="AU45">
            <v>213337.72320000001</v>
          </cell>
          <cell r="AV45">
            <v>493634</v>
          </cell>
          <cell r="AW45">
            <v>162158</v>
          </cell>
          <cell r="AX45">
            <v>192838.2936</v>
          </cell>
          <cell r="AY45">
            <v>507288</v>
          </cell>
          <cell r="AZ45">
            <v>166644</v>
          </cell>
          <cell r="BA45">
            <v>198173.0448</v>
          </cell>
          <cell r="BB45">
            <v>517294</v>
          </cell>
          <cell r="BC45">
            <v>169931</v>
          </cell>
          <cell r="BD45">
            <v>202081.94520000002</v>
          </cell>
          <cell r="BE45">
            <v>438346</v>
          </cell>
          <cell r="BF45">
            <v>143996</v>
          </cell>
          <cell r="BG45">
            <v>171240.04320000001</v>
          </cell>
          <cell r="BH45">
            <v>492545</v>
          </cell>
          <cell r="BI45">
            <v>161801</v>
          </cell>
          <cell r="BJ45">
            <v>192413.74919999999</v>
          </cell>
          <cell r="BK45">
            <v>489796</v>
          </cell>
          <cell r="BL45">
            <v>160897</v>
          </cell>
          <cell r="BM45">
            <v>191338.71239999999</v>
          </cell>
          <cell r="BN45">
            <v>492512</v>
          </cell>
          <cell r="BO45">
            <v>161790</v>
          </cell>
          <cell r="BP45">
            <v>192400.66800000001</v>
          </cell>
          <cell r="BQ45">
            <v>486841</v>
          </cell>
          <cell r="BR45">
            <v>159927</v>
          </cell>
        </row>
        <row r="46">
          <cell r="B46" t="str">
            <v>CAMBIAR DISCO FRENO DELANTERO</v>
          </cell>
          <cell r="C46">
            <v>450218</v>
          </cell>
          <cell r="D46">
            <v>147896</v>
          </cell>
          <cell r="E46">
            <v>175877.92319999999</v>
          </cell>
          <cell r="F46">
            <v>301113</v>
          </cell>
          <cell r="G46">
            <v>98915</v>
          </cell>
          <cell r="H46">
            <v>117629.71799999999</v>
          </cell>
          <cell r="I46">
            <v>316993</v>
          </cell>
          <cell r="J46">
            <v>104132</v>
          </cell>
          <cell r="K46">
            <v>123833.77439999999</v>
          </cell>
          <cell r="L46">
            <v>373302</v>
          </cell>
          <cell r="M46">
            <v>122629</v>
          </cell>
          <cell r="N46">
            <v>145830.4068</v>
          </cell>
          <cell r="O46">
            <v>329088</v>
          </cell>
          <cell r="P46">
            <v>108105</v>
          </cell>
          <cell r="Q46">
            <v>128558.466</v>
          </cell>
          <cell r="R46">
            <v>363425</v>
          </cell>
          <cell r="S46">
            <v>119385</v>
          </cell>
          <cell r="T46">
            <v>141972.64199999999</v>
          </cell>
          <cell r="U46">
            <v>373246</v>
          </cell>
          <cell r="V46">
            <v>122611</v>
          </cell>
          <cell r="W46">
            <v>145809.0012</v>
          </cell>
          <cell r="X46">
            <v>365260</v>
          </cell>
          <cell r="Y46">
            <v>119987</v>
          </cell>
          <cell r="Z46">
            <v>142688.5404</v>
          </cell>
          <cell r="AA46">
            <v>366713</v>
          </cell>
          <cell r="AB46">
            <v>120465</v>
          </cell>
          <cell r="AC46">
            <v>143256.978</v>
          </cell>
          <cell r="AD46">
            <v>289172</v>
          </cell>
          <cell r="AE46">
            <v>94993</v>
          </cell>
          <cell r="AF46">
            <v>112965.6756</v>
          </cell>
          <cell r="AG46">
            <v>331073</v>
          </cell>
          <cell r="AH46">
            <v>108757</v>
          </cell>
          <cell r="AI46">
            <v>129333.8244</v>
          </cell>
          <cell r="AJ46">
            <v>385526</v>
          </cell>
          <cell r="AK46">
            <v>126645</v>
          </cell>
          <cell r="AL46">
            <v>150606.234</v>
          </cell>
          <cell r="AM46">
            <v>400982</v>
          </cell>
          <cell r="AN46">
            <v>131722</v>
          </cell>
          <cell r="AO46">
            <v>156643.80239999999</v>
          </cell>
          <cell r="AP46">
            <v>364925</v>
          </cell>
          <cell r="AQ46">
            <v>119877</v>
          </cell>
          <cell r="AR46">
            <v>142557.72839999999</v>
          </cell>
          <cell r="AS46">
            <v>392291</v>
          </cell>
          <cell r="AT46">
            <v>128867</v>
          </cell>
          <cell r="AU46">
            <v>153248.63639999999</v>
          </cell>
          <cell r="AV46">
            <v>370731</v>
          </cell>
          <cell r="AW46">
            <v>121785</v>
          </cell>
          <cell r="AX46">
            <v>144826.72200000001</v>
          </cell>
          <cell r="AY46">
            <v>392615</v>
          </cell>
          <cell r="AZ46">
            <v>128974</v>
          </cell>
          <cell r="BA46">
            <v>153375.88080000001</v>
          </cell>
          <cell r="BB46">
            <v>372813</v>
          </cell>
          <cell r="BC46">
            <v>122469</v>
          </cell>
          <cell r="BD46">
            <v>145640.1348</v>
          </cell>
          <cell r="BE46">
            <v>329613</v>
          </cell>
          <cell r="BF46">
            <v>108277</v>
          </cell>
          <cell r="BG46">
            <v>128763.00840000001</v>
          </cell>
          <cell r="BH46">
            <v>380072</v>
          </cell>
          <cell r="BI46">
            <v>124853</v>
          </cell>
          <cell r="BJ46">
            <v>148475.1876</v>
          </cell>
          <cell r="BK46">
            <v>369304</v>
          </cell>
          <cell r="BL46">
            <v>121316</v>
          </cell>
          <cell r="BM46">
            <v>144268.9872</v>
          </cell>
          <cell r="BN46">
            <v>380099</v>
          </cell>
          <cell r="BO46">
            <v>124862</v>
          </cell>
          <cell r="BP46">
            <v>148485.8904</v>
          </cell>
          <cell r="BQ46">
            <v>362670</v>
          </cell>
          <cell r="BR46">
            <v>119137</v>
          </cell>
        </row>
        <row r="47">
          <cell r="B47" t="str">
            <v>CAMBIAR EMPAQUE CULATA</v>
          </cell>
          <cell r="C47">
            <v>1199037</v>
          </cell>
          <cell r="D47">
            <v>393883</v>
          </cell>
          <cell r="E47">
            <v>468405.66359999997</v>
          </cell>
          <cell r="F47">
            <v>1229620</v>
          </cell>
          <cell r="G47">
            <v>403930</v>
          </cell>
          <cell r="H47">
            <v>480353.55599999998</v>
          </cell>
          <cell r="I47">
            <v>1381875</v>
          </cell>
          <cell r="J47">
            <v>453945</v>
          </cell>
          <cell r="K47">
            <v>539831.39399999997</v>
          </cell>
          <cell r="L47">
            <v>1527930</v>
          </cell>
          <cell r="M47">
            <v>501925</v>
          </cell>
          <cell r="N47">
            <v>596889.21</v>
          </cell>
          <cell r="O47">
            <v>1412333</v>
          </cell>
          <cell r="P47">
            <v>463951</v>
          </cell>
          <cell r="Q47">
            <v>551730.52919999999</v>
          </cell>
          <cell r="R47">
            <v>1538550</v>
          </cell>
          <cell r="S47">
            <v>505413</v>
          </cell>
          <cell r="T47">
            <v>601037.13959999999</v>
          </cell>
          <cell r="U47">
            <v>1581480</v>
          </cell>
          <cell r="V47">
            <v>519516</v>
          </cell>
          <cell r="W47">
            <v>617808.42720000003</v>
          </cell>
          <cell r="X47">
            <v>1193570</v>
          </cell>
          <cell r="Y47">
            <v>392087</v>
          </cell>
          <cell r="Z47">
            <v>466269.86040000001</v>
          </cell>
          <cell r="AA47">
            <v>1196650</v>
          </cell>
          <cell r="AB47">
            <v>393099</v>
          </cell>
          <cell r="AC47">
            <v>467473.3308</v>
          </cell>
          <cell r="AD47">
            <v>1184859</v>
          </cell>
          <cell r="AE47">
            <v>389226</v>
          </cell>
          <cell r="AF47">
            <v>462867.55920000002</v>
          </cell>
          <cell r="AG47">
            <v>1119323</v>
          </cell>
          <cell r="AH47">
            <v>367697</v>
          </cell>
          <cell r="AI47">
            <v>437265.27240000002</v>
          </cell>
          <cell r="AJ47">
            <v>1570410</v>
          </cell>
          <cell r="AK47">
            <v>515879</v>
          </cell>
          <cell r="AL47">
            <v>613483.30680000002</v>
          </cell>
          <cell r="AM47">
            <v>1440125</v>
          </cell>
          <cell r="AN47">
            <v>473081</v>
          </cell>
          <cell r="AO47">
            <v>562587.92519999994</v>
          </cell>
          <cell r="AP47">
            <v>1364000</v>
          </cell>
          <cell r="AQ47">
            <v>448074</v>
          </cell>
          <cell r="AR47">
            <v>532849.60080000001</v>
          </cell>
          <cell r="AS47">
            <v>1554480</v>
          </cell>
          <cell r="AT47">
            <v>510646</v>
          </cell>
          <cell r="AU47">
            <v>607260.22320000001</v>
          </cell>
          <cell r="AV47">
            <v>1567907</v>
          </cell>
          <cell r="AW47">
            <v>515057</v>
          </cell>
          <cell r="AX47">
            <v>612505.7844</v>
          </cell>
          <cell r="AY47">
            <v>1545120</v>
          </cell>
          <cell r="AZ47">
            <v>507571</v>
          </cell>
          <cell r="BA47">
            <v>603603.43319999997</v>
          </cell>
          <cell r="BB47">
            <v>1384583</v>
          </cell>
          <cell r="BC47">
            <v>454835</v>
          </cell>
          <cell r="BD47">
            <v>540889.78200000001</v>
          </cell>
          <cell r="BE47">
            <v>1329663</v>
          </cell>
          <cell r="BF47">
            <v>436794</v>
          </cell>
          <cell r="BG47">
            <v>519435.42480000004</v>
          </cell>
          <cell r="BH47">
            <v>1575720</v>
          </cell>
          <cell r="BI47">
            <v>517624</v>
          </cell>
          <cell r="BJ47">
            <v>615558.4608</v>
          </cell>
          <cell r="BK47">
            <v>1422000</v>
          </cell>
          <cell r="BL47">
            <v>467127</v>
          </cell>
          <cell r="BM47">
            <v>555507.42839999998</v>
          </cell>
          <cell r="BN47">
            <v>1425792</v>
          </cell>
          <cell r="BO47">
            <v>468372</v>
          </cell>
          <cell r="BP47">
            <v>556987.98239999998</v>
          </cell>
          <cell r="BQ47">
            <v>1526400</v>
          </cell>
          <cell r="BR47">
            <v>501422</v>
          </cell>
        </row>
        <row r="48">
          <cell r="B48" t="str">
            <v>CAMBIAR EMPAQUE TAPA VALVULAS</v>
          </cell>
          <cell r="C48">
            <v>407972</v>
          </cell>
          <cell r="D48">
            <v>134018</v>
          </cell>
          <cell r="E48">
            <v>159374.20559999999</v>
          </cell>
          <cell r="F48">
            <v>304550</v>
          </cell>
          <cell r="G48">
            <v>100044</v>
          </cell>
          <cell r="H48">
            <v>118972.3248</v>
          </cell>
          <cell r="I48">
            <v>336400</v>
          </cell>
          <cell r="J48">
            <v>110507</v>
          </cell>
          <cell r="K48">
            <v>131414.92439999999</v>
          </cell>
          <cell r="L48">
            <v>412418</v>
          </cell>
          <cell r="M48">
            <v>135479</v>
          </cell>
          <cell r="N48">
            <v>161111.6268</v>
          </cell>
          <cell r="O48">
            <v>347352</v>
          </cell>
          <cell r="P48">
            <v>114105</v>
          </cell>
          <cell r="Q48">
            <v>135693.666</v>
          </cell>
          <cell r="R48">
            <v>386740</v>
          </cell>
          <cell r="S48">
            <v>127044</v>
          </cell>
          <cell r="T48">
            <v>151080.7248</v>
          </cell>
          <cell r="U48">
            <v>393531</v>
          </cell>
          <cell r="V48">
            <v>129274</v>
          </cell>
          <cell r="W48">
            <v>153732.64079999999</v>
          </cell>
          <cell r="X48">
            <v>422085</v>
          </cell>
          <cell r="Y48">
            <v>138654</v>
          </cell>
          <cell r="Z48">
            <v>164887.33679999999</v>
          </cell>
          <cell r="AA48">
            <v>380017</v>
          </cell>
          <cell r="AB48">
            <v>124835</v>
          </cell>
          <cell r="AC48">
            <v>148453.78200000001</v>
          </cell>
          <cell r="AD48">
            <v>310213</v>
          </cell>
          <cell r="AE48">
            <v>101904</v>
          </cell>
          <cell r="AF48">
            <v>121184.2368</v>
          </cell>
          <cell r="AG48">
            <v>340603</v>
          </cell>
          <cell r="AH48">
            <v>111888</v>
          </cell>
          <cell r="AI48">
            <v>133057.2096</v>
          </cell>
          <cell r="AJ48">
            <v>409972</v>
          </cell>
          <cell r="AK48">
            <v>134675</v>
          </cell>
          <cell r="AL48">
            <v>160155.51</v>
          </cell>
          <cell r="AM48">
            <v>394894</v>
          </cell>
          <cell r="AN48">
            <v>129722</v>
          </cell>
          <cell r="AO48">
            <v>154265.40239999999</v>
          </cell>
          <cell r="AP48">
            <v>385441</v>
          </cell>
          <cell r="AQ48">
            <v>126617</v>
          </cell>
          <cell r="AR48">
            <v>150572.93640000001</v>
          </cell>
          <cell r="AS48">
            <v>388081</v>
          </cell>
          <cell r="AT48">
            <v>127484</v>
          </cell>
          <cell r="AU48">
            <v>151603.97279999999</v>
          </cell>
          <cell r="AV48">
            <v>374377</v>
          </cell>
          <cell r="AW48">
            <v>122982</v>
          </cell>
          <cell r="AX48">
            <v>146250.19440000001</v>
          </cell>
          <cell r="AY48">
            <v>409942</v>
          </cell>
          <cell r="AZ48">
            <v>134665</v>
          </cell>
          <cell r="BA48">
            <v>160143.61800000002</v>
          </cell>
          <cell r="BB48">
            <v>362064</v>
          </cell>
          <cell r="BC48">
            <v>118938</v>
          </cell>
          <cell r="BD48">
            <v>141441.06959999999</v>
          </cell>
          <cell r="BE48">
            <v>340221</v>
          </cell>
          <cell r="BF48">
            <v>111762</v>
          </cell>
          <cell r="BG48">
            <v>132907.37040000001</v>
          </cell>
          <cell r="BH48">
            <v>379055</v>
          </cell>
          <cell r="BI48">
            <v>124519</v>
          </cell>
          <cell r="BJ48">
            <v>148077.99479999999</v>
          </cell>
          <cell r="BK48">
            <v>366784</v>
          </cell>
          <cell r="BL48">
            <v>120488</v>
          </cell>
          <cell r="BM48">
            <v>143284.3296</v>
          </cell>
          <cell r="BN48">
            <v>389126</v>
          </cell>
          <cell r="BO48">
            <v>127827</v>
          </cell>
          <cell r="BP48">
            <v>152011.86840000001</v>
          </cell>
          <cell r="BQ48">
            <v>390458</v>
          </cell>
          <cell r="BR48">
            <v>128265</v>
          </cell>
        </row>
        <row r="49">
          <cell r="B49" t="str">
            <v>CAMBIAR EMPAQUETADURA BOMBA INYECCION</v>
          </cell>
          <cell r="C49" t="str">
            <v>N/A</v>
          </cell>
          <cell r="D49" t="str">
            <v>N/A</v>
          </cell>
          <cell r="E49" t="e">
            <v>#VALUE!</v>
          </cell>
          <cell r="F49" t="str">
            <v>N/A</v>
          </cell>
          <cell r="G49" t="str">
            <v>N/A</v>
          </cell>
          <cell r="H49" t="e">
            <v>#VALUE!</v>
          </cell>
          <cell r="I49" t="str">
            <v>N/A</v>
          </cell>
          <cell r="J49" t="str">
            <v>N/A</v>
          </cell>
          <cell r="K49" t="e">
            <v>#VALUE!</v>
          </cell>
          <cell r="L49">
            <v>2116516</v>
          </cell>
          <cell r="M49">
            <v>695275</v>
          </cell>
          <cell r="N49">
            <v>826821.03</v>
          </cell>
          <cell r="O49" t="str">
            <v>N/A</v>
          </cell>
          <cell r="P49" t="str">
            <v>N/A</v>
          </cell>
          <cell r="Q49" t="e">
            <v>#VALUE!</v>
          </cell>
          <cell r="R49">
            <v>2087969</v>
          </cell>
          <cell r="S49">
            <v>685897</v>
          </cell>
          <cell r="T49">
            <v>815668.71239999996</v>
          </cell>
          <cell r="U49">
            <v>2078060</v>
          </cell>
          <cell r="V49">
            <v>682642</v>
          </cell>
          <cell r="W49">
            <v>811797.86639999994</v>
          </cell>
          <cell r="X49">
            <v>2264215</v>
          </cell>
          <cell r="Y49">
            <v>743794</v>
          </cell>
          <cell r="Z49">
            <v>884519.82480000006</v>
          </cell>
          <cell r="AA49">
            <v>2030999</v>
          </cell>
          <cell r="AB49">
            <v>667183</v>
          </cell>
          <cell r="AC49">
            <v>793414.02359999996</v>
          </cell>
          <cell r="AD49" t="str">
            <v>N/A</v>
          </cell>
          <cell r="AE49" t="str">
            <v>N/A</v>
          </cell>
          <cell r="AF49" t="e">
            <v>#VALUE!</v>
          </cell>
          <cell r="AG49" t="str">
            <v>N/A</v>
          </cell>
          <cell r="AH49" t="str">
            <v>N/A</v>
          </cell>
          <cell r="AI49" t="e">
            <v>#VALUE!</v>
          </cell>
          <cell r="AJ49">
            <v>2397135</v>
          </cell>
          <cell r="AK49">
            <v>787458</v>
          </cell>
          <cell r="AL49">
            <v>936445.05359999998</v>
          </cell>
          <cell r="AM49">
            <v>2113894</v>
          </cell>
          <cell r="AN49">
            <v>694414</v>
          </cell>
          <cell r="AO49">
            <v>825797.12880000006</v>
          </cell>
          <cell r="AP49">
            <v>2087951</v>
          </cell>
          <cell r="AQ49">
            <v>685891</v>
          </cell>
          <cell r="AR49">
            <v>815661.57719999994</v>
          </cell>
          <cell r="AS49">
            <v>2048551</v>
          </cell>
          <cell r="AT49">
            <v>672949</v>
          </cell>
          <cell r="AU49">
            <v>800270.95079999999</v>
          </cell>
          <cell r="AV49">
            <v>2013045</v>
          </cell>
          <cell r="AW49">
            <v>661285</v>
          </cell>
          <cell r="AX49">
            <v>786400.12199999997</v>
          </cell>
          <cell r="AY49">
            <v>2245001</v>
          </cell>
          <cell r="AZ49">
            <v>737482</v>
          </cell>
          <cell r="BA49">
            <v>877013.59440000006</v>
          </cell>
          <cell r="BB49">
            <v>2031934</v>
          </cell>
          <cell r="BC49">
            <v>667490</v>
          </cell>
          <cell r="BD49">
            <v>793779.10800000001</v>
          </cell>
          <cell r="BE49" t="str">
            <v>N/A</v>
          </cell>
          <cell r="BF49" t="str">
            <v>N/A</v>
          </cell>
          <cell r="BG49" t="e">
            <v>#VALUE!</v>
          </cell>
          <cell r="BH49">
            <v>2026970</v>
          </cell>
          <cell r="BI49">
            <v>665859</v>
          </cell>
          <cell r="BJ49">
            <v>791839.52280000004</v>
          </cell>
          <cell r="BK49">
            <v>2059852</v>
          </cell>
          <cell r="BL49">
            <v>676661</v>
          </cell>
          <cell r="BM49">
            <v>804685.26120000007</v>
          </cell>
          <cell r="BN49">
            <v>2054118</v>
          </cell>
          <cell r="BO49">
            <v>674777</v>
          </cell>
          <cell r="BP49">
            <v>802444.80839999998</v>
          </cell>
          <cell r="BQ49">
            <v>2098963</v>
          </cell>
          <cell r="BR49">
            <v>689509</v>
          </cell>
        </row>
        <row r="50">
          <cell r="B50" t="str">
            <v>CAMBIAR EMPAQUETADURA TURBOCARGADOR</v>
          </cell>
          <cell r="C50" t="str">
            <v>N/A</v>
          </cell>
          <cell r="D50" t="str">
            <v>N/A</v>
          </cell>
          <cell r="E50" t="e">
            <v>#VALUE!</v>
          </cell>
          <cell r="F50" t="str">
            <v>N/A</v>
          </cell>
          <cell r="G50" t="str">
            <v>N/A</v>
          </cell>
          <cell r="H50" t="e">
            <v>#VALUE!</v>
          </cell>
          <cell r="I50" t="str">
            <v>N/A</v>
          </cell>
          <cell r="J50" t="str">
            <v>N/A</v>
          </cell>
          <cell r="K50" t="e">
            <v>#VALUE!</v>
          </cell>
          <cell r="L50">
            <v>1864331</v>
          </cell>
          <cell r="M50">
            <v>612432</v>
          </cell>
          <cell r="N50">
            <v>728304.13439999998</v>
          </cell>
          <cell r="O50" t="str">
            <v>N/A</v>
          </cell>
          <cell r="P50" t="str">
            <v>N/A</v>
          </cell>
          <cell r="Q50" t="e">
            <v>#VALUE!</v>
          </cell>
          <cell r="R50">
            <v>1963797</v>
          </cell>
          <cell r="S50">
            <v>645107</v>
          </cell>
          <cell r="T50">
            <v>767161.24439999997</v>
          </cell>
          <cell r="U50">
            <v>1871560</v>
          </cell>
          <cell r="V50">
            <v>614807</v>
          </cell>
          <cell r="W50">
            <v>731128.48439999996</v>
          </cell>
          <cell r="X50">
            <v>1893002</v>
          </cell>
          <cell r="Y50">
            <v>621851</v>
          </cell>
          <cell r="Z50">
            <v>739505.20920000004</v>
          </cell>
          <cell r="AA50">
            <v>1766951</v>
          </cell>
          <cell r="AB50">
            <v>580443</v>
          </cell>
          <cell r="AC50">
            <v>690262.81559999997</v>
          </cell>
          <cell r="AD50" t="str">
            <v>N/A</v>
          </cell>
          <cell r="AE50" t="str">
            <v>N/A</v>
          </cell>
          <cell r="AF50" t="e">
            <v>#VALUE!</v>
          </cell>
          <cell r="AG50" t="str">
            <v>N/A</v>
          </cell>
          <cell r="AH50" t="str">
            <v>N/A</v>
          </cell>
          <cell r="AI50" t="e">
            <v>#VALUE!</v>
          </cell>
          <cell r="AJ50">
            <v>2076215</v>
          </cell>
          <cell r="AK50">
            <v>682036</v>
          </cell>
          <cell r="AL50">
            <v>811077.21120000002</v>
          </cell>
          <cell r="AM50">
            <v>1839154</v>
          </cell>
          <cell r="AN50">
            <v>604162</v>
          </cell>
          <cell r="AO50">
            <v>718469.45039999997</v>
          </cell>
          <cell r="AP50">
            <v>2051307</v>
          </cell>
          <cell r="AQ50">
            <v>673854</v>
          </cell>
          <cell r="AR50">
            <v>801347.17680000002</v>
          </cell>
          <cell r="AS50">
            <v>1792900</v>
          </cell>
          <cell r="AT50">
            <v>588967</v>
          </cell>
          <cell r="AU50">
            <v>700399.5564</v>
          </cell>
          <cell r="AV50">
            <v>1830141</v>
          </cell>
          <cell r="AW50">
            <v>601201</v>
          </cell>
          <cell r="AX50">
            <v>714948.22919999994</v>
          </cell>
          <cell r="AY50">
            <v>1953344</v>
          </cell>
          <cell r="AZ50">
            <v>641673</v>
          </cell>
          <cell r="BA50">
            <v>763077.53159999999</v>
          </cell>
          <cell r="BB50">
            <v>1776051</v>
          </cell>
          <cell r="BC50">
            <v>583432</v>
          </cell>
          <cell r="BD50">
            <v>693817.33440000005</v>
          </cell>
          <cell r="BE50" t="str">
            <v>N/A</v>
          </cell>
          <cell r="BF50" t="str">
            <v>N/A</v>
          </cell>
          <cell r="BG50" t="e">
            <v>#VALUE!</v>
          </cell>
          <cell r="BH50">
            <v>1751221</v>
          </cell>
          <cell r="BI50">
            <v>575276</v>
          </cell>
          <cell r="BJ50">
            <v>684118.21920000005</v>
          </cell>
          <cell r="BK50">
            <v>1747253</v>
          </cell>
          <cell r="BL50">
            <v>573972</v>
          </cell>
          <cell r="BM50">
            <v>682567.5024</v>
          </cell>
          <cell r="BN50">
            <v>1867448</v>
          </cell>
          <cell r="BO50">
            <v>613456</v>
          </cell>
          <cell r="BP50">
            <v>729521.87520000001</v>
          </cell>
          <cell r="BQ50">
            <v>2036710</v>
          </cell>
          <cell r="BR50">
            <v>669059</v>
          </cell>
        </row>
        <row r="51">
          <cell r="B51" t="str">
            <v>CAMBIAR FAN CLUTCH</v>
          </cell>
          <cell r="C51" t="str">
            <v>N/A</v>
          </cell>
          <cell r="D51" t="str">
            <v>N/A</v>
          </cell>
          <cell r="E51" t="e">
            <v>#VALUE!</v>
          </cell>
          <cell r="F51" t="str">
            <v>N/A</v>
          </cell>
          <cell r="G51" t="str">
            <v>N/A</v>
          </cell>
          <cell r="H51" t="e">
            <v>#VALUE!</v>
          </cell>
          <cell r="I51" t="str">
            <v>N/A</v>
          </cell>
          <cell r="J51" t="str">
            <v>N/A</v>
          </cell>
          <cell r="K51" t="e">
            <v>#VALUE!</v>
          </cell>
          <cell r="L51">
            <v>965482</v>
          </cell>
          <cell r="M51">
            <v>317160</v>
          </cell>
          <cell r="N51">
            <v>377166.67200000002</v>
          </cell>
          <cell r="O51" t="str">
            <v>N/A</v>
          </cell>
          <cell r="P51" t="str">
            <v>N/A</v>
          </cell>
          <cell r="Q51" t="e">
            <v>#VALUE!</v>
          </cell>
          <cell r="R51">
            <v>1035929</v>
          </cell>
          <cell r="S51">
            <v>340302</v>
          </cell>
          <cell r="T51">
            <v>404687.1384</v>
          </cell>
          <cell r="U51">
            <v>982696</v>
          </cell>
          <cell r="V51">
            <v>322815</v>
          </cell>
          <cell r="W51">
            <v>383891.598</v>
          </cell>
          <cell r="X51">
            <v>939287</v>
          </cell>
          <cell r="Y51">
            <v>308555</v>
          </cell>
          <cell r="Z51">
            <v>366933.60600000003</v>
          </cell>
          <cell r="AA51">
            <v>925657</v>
          </cell>
          <cell r="AB51">
            <v>304078</v>
          </cell>
          <cell r="AC51">
            <v>361609.5576</v>
          </cell>
          <cell r="AD51" t="str">
            <v>N/A</v>
          </cell>
          <cell r="AE51" t="str">
            <v>N/A</v>
          </cell>
          <cell r="AF51" t="e">
            <v>#VALUE!</v>
          </cell>
          <cell r="AG51" t="str">
            <v>N/A</v>
          </cell>
          <cell r="AH51" t="str">
            <v>N/A</v>
          </cell>
          <cell r="AI51" t="e">
            <v>#VALUE!</v>
          </cell>
          <cell r="AJ51">
            <v>1002903</v>
          </cell>
          <cell r="AK51">
            <v>329453</v>
          </cell>
          <cell r="AL51">
            <v>391785.50760000001</v>
          </cell>
          <cell r="AM51">
            <v>952416</v>
          </cell>
          <cell r="AN51">
            <v>312868</v>
          </cell>
          <cell r="AO51">
            <v>372062.62560000003</v>
          </cell>
          <cell r="AP51">
            <v>1037657</v>
          </cell>
          <cell r="AQ51">
            <v>340870</v>
          </cell>
          <cell r="AR51">
            <v>405362.60399999999</v>
          </cell>
          <cell r="AS51">
            <v>946368</v>
          </cell>
          <cell r="AT51">
            <v>310881</v>
          </cell>
          <cell r="AU51">
            <v>369699.68520000001</v>
          </cell>
          <cell r="AV51">
            <v>951657</v>
          </cell>
          <cell r="AW51">
            <v>312619</v>
          </cell>
          <cell r="AX51">
            <v>371766.5148</v>
          </cell>
          <cell r="AY51">
            <v>1025546</v>
          </cell>
          <cell r="AZ51">
            <v>336891</v>
          </cell>
          <cell r="BA51">
            <v>400630.77720000001</v>
          </cell>
          <cell r="BB51">
            <v>1021597</v>
          </cell>
          <cell r="BC51">
            <v>335594</v>
          </cell>
          <cell r="BD51">
            <v>399088.3848</v>
          </cell>
          <cell r="BE51" t="str">
            <v>N/A</v>
          </cell>
          <cell r="BF51" t="str">
            <v>N/A</v>
          </cell>
          <cell r="BG51" t="e">
            <v>#VALUE!</v>
          </cell>
          <cell r="BH51">
            <v>972363</v>
          </cell>
          <cell r="BI51">
            <v>319421</v>
          </cell>
          <cell r="BJ51">
            <v>379855.45319999999</v>
          </cell>
          <cell r="BK51">
            <v>1001099</v>
          </cell>
          <cell r="BL51">
            <v>328861</v>
          </cell>
          <cell r="BM51">
            <v>391081.5012</v>
          </cell>
          <cell r="BN51">
            <v>959202</v>
          </cell>
          <cell r="BO51">
            <v>315097</v>
          </cell>
          <cell r="BP51">
            <v>374713.35239999997</v>
          </cell>
          <cell r="BQ51">
            <v>1045022</v>
          </cell>
          <cell r="BR51">
            <v>343289</v>
          </cell>
        </row>
        <row r="52">
          <cell r="B52" t="str">
            <v>CAMBIAR GUAYA EMBRAGUE</v>
          </cell>
          <cell r="C52">
            <v>356883</v>
          </cell>
          <cell r="D52">
            <v>117236</v>
          </cell>
          <cell r="E52">
            <v>139417.05119999999</v>
          </cell>
          <cell r="F52">
            <v>332796</v>
          </cell>
          <cell r="G52">
            <v>109323</v>
          </cell>
          <cell r="H52">
            <v>130006.91159999999</v>
          </cell>
          <cell r="I52">
            <v>378026</v>
          </cell>
          <cell r="J52">
            <v>124181</v>
          </cell>
          <cell r="K52">
            <v>147676.04519999999</v>
          </cell>
          <cell r="L52">
            <v>453699</v>
          </cell>
          <cell r="M52">
            <v>149040</v>
          </cell>
          <cell r="N52">
            <v>177238.36800000002</v>
          </cell>
          <cell r="O52">
            <v>378026</v>
          </cell>
          <cell r="P52">
            <v>124181</v>
          </cell>
          <cell r="Q52">
            <v>147676.04519999999</v>
          </cell>
          <cell r="R52">
            <v>430119</v>
          </cell>
          <cell r="S52">
            <v>141294</v>
          </cell>
          <cell r="T52">
            <v>168026.8248</v>
          </cell>
          <cell r="U52">
            <v>421749</v>
          </cell>
          <cell r="V52">
            <v>138544</v>
          </cell>
          <cell r="W52">
            <v>164756.52480000001</v>
          </cell>
          <cell r="X52">
            <v>401029</v>
          </cell>
          <cell r="Y52">
            <v>131738</v>
          </cell>
          <cell r="Z52">
            <v>156662.8296</v>
          </cell>
          <cell r="AA52">
            <v>411192</v>
          </cell>
          <cell r="AB52">
            <v>135076</v>
          </cell>
          <cell r="AC52">
            <v>160632.3792</v>
          </cell>
          <cell r="AD52">
            <v>369642</v>
          </cell>
          <cell r="AE52">
            <v>121427</v>
          </cell>
          <cell r="AF52">
            <v>144400.9884</v>
          </cell>
          <cell r="AG52">
            <v>381931</v>
          </cell>
          <cell r="AH52">
            <v>125464</v>
          </cell>
          <cell r="AI52">
            <v>149201.78880000001</v>
          </cell>
          <cell r="AJ52">
            <v>449484</v>
          </cell>
          <cell r="AK52">
            <v>147655</v>
          </cell>
          <cell r="AL52">
            <v>175591.326</v>
          </cell>
          <cell r="AM52">
            <v>416330</v>
          </cell>
          <cell r="AN52">
            <v>136764</v>
          </cell>
          <cell r="AO52">
            <v>162639.7488</v>
          </cell>
          <cell r="AP52">
            <v>439935</v>
          </cell>
          <cell r="AQ52">
            <v>144518</v>
          </cell>
          <cell r="AR52">
            <v>171860.80559999999</v>
          </cell>
          <cell r="AS52">
            <v>442602</v>
          </cell>
          <cell r="AT52">
            <v>145394</v>
          </cell>
          <cell r="AU52">
            <v>172902.5448</v>
          </cell>
          <cell r="AV52">
            <v>411609</v>
          </cell>
          <cell r="AW52">
            <v>135213</v>
          </cell>
          <cell r="AX52">
            <v>160795.2996</v>
          </cell>
          <cell r="AY52">
            <v>447627</v>
          </cell>
          <cell r="AZ52">
            <v>147045</v>
          </cell>
          <cell r="BA52">
            <v>174865.91399999999</v>
          </cell>
          <cell r="BB52">
            <v>444348</v>
          </cell>
          <cell r="BC52">
            <v>145968</v>
          </cell>
          <cell r="BD52">
            <v>173585.14559999999</v>
          </cell>
          <cell r="BE52">
            <v>366782</v>
          </cell>
          <cell r="BF52">
            <v>120487</v>
          </cell>
          <cell r="BG52">
            <v>143283.1404</v>
          </cell>
          <cell r="BH52">
            <v>415061</v>
          </cell>
          <cell r="BI52">
            <v>136347</v>
          </cell>
          <cell r="BJ52">
            <v>162143.8524</v>
          </cell>
          <cell r="BK52">
            <v>451065</v>
          </cell>
          <cell r="BL52">
            <v>148174</v>
          </cell>
          <cell r="BM52">
            <v>176208.5208</v>
          </cell>
          <cell r="BN52">
            <v>427687</v>
          </cell>
          <cell r="BO52">
            <v>140495</v>
          </cell>
          <cell r="BP52">
            <v>167076.65400000001</v>
          </cell>
          <cell r="BQ52">
            <v>450641</v>
          </cell>
          <cell r="BR52">
            <v>148035</v>
          </cell>
        </row>
        <row r="53">
          <cell r="B53" t="str">
            <v>CAMBIAR GUAYAS FRENO EMERGENCIA</v>
          </cell>
          <cell r="C53">
            <v>355797</v>
          </cell>
          <cell r="D53">
            <v>116879</v>
          </cell>
          <cell r="E53">
            <v>138992.5068</v>
          </cell>
          <cell r="F53">
            <v>336066</v>
          </cell>
          <cell r="G53">
            <v>110397</v>
          </cell>
          <cell r="H53">
            <v>131284.11240000001</v>
          </cell>
          <cell r="I53">
            <v>369947</v>
          </cell>
          <cell r="J53">
            <v>121527</v>
          </cell>
          <cell r="K53">
            <v>144519.90840000001</v>
          </cell>
          <cell r="L53">
            <v>460962</v>
          </cell>
          <cell r="M53">
            <v>151426</v>
          </cell>
          <cell r="N53">
            <v>180075.79920000001</v>
          </cell>
          <cell r="O53">
            <v>369947</v>
          </cell>
          <cell r="P53">
            <v>121527</v>
          </cell>
          <cell r="Q53">
            <v>144519.90840000001</v>
          </cell>
          <cell r="R53">
            <v>423490</v>
          </cell>
          <cell r="S53">
            <v>139116</v>
          </cell>
          <cell r="T53">
            <v>165436.74720000001</v>
          </cell>
          <cell r="U53">
            <v>425841</v>
          </cell>
          <cell r="V53">
            <v>139888</v>
          </cell>
          <cell r="W53">
            <v>166354.80960000001</v>
          </cell>
          <cell r="X53">
            <v>404923</v>
          </cell>
          <cell r="Y53">
            <v>133017</v>
          </cell>
          <cell r="Z53">
            <v>158183.81640000001</v>
          </cell>
          <cell r="AA53">
            <v>420959</v>
          </cell>
          <cell r="AB53">
            <v>138285</v>
          </cell>
          <cell r="AC53">
            <v>164448.522</v>
          </cell>
          <cell r="AD53">
            <v>350207</v>
          </cell>
          <cell r="AE53">
            <v>115042</v>
          </cell>
          <cell r="AF53">
            <v>136807.94640000002</v>
          </cell>
          <cell r="AG53">
            <v>366446</v>
          </cell>
          <cell r="AH53">
            <v>120377</v>
          </cell>
          <cell r="AI53">
            <v>143152.3284</v>
          </cell>
          <cell r="AJ53">
            <v>434628</v>
          </cell>
          <cell r="AK53">
            <v>142775</v>
          </cell>
          <cell r="AL53">
            <v>169788.03</v>
          </cell>
          <cell r="AM53">
            <v>436636</v>
          </cell>
          <cell r="AN53">
            <v>143434</v>
          </cell>
          <cell r="AO53">
            <v>170571.71280000001</v>
          </cell>
          <cell r="AP53">
            <v>425582</v>
          </cell>
          <cell r="AQ53">
            <v>139803</v>
          </cell>
          <cell r="AR53">
            <v>166253.72760000001</v>
          </cell>
          <cell r="AS53">
            <v>414371</v>
          </cell>
          <cell r="AT53">
            <v>136120</v>
          </cell>
          <cell r="AU53">
            <v>161873.90400000001</v>
          </cell>
          <cell r="AV53">
            <v>409938</v>
          </cell>
          <cell r="AW53">
            <v>134664</v>
          </cell>
          <cell r="AX53">
            <v>160142.42879999999</v>
          </cell>
          <cell r="AY53">
            <v>449116</v>
          </cell>
          <cell r="AZ53">
            <v>147534</v>
          </cell>
          <cell r="BA53">
            <v>175447.43280000001</v>
          </cell>
          <cell r="BB53">
            <v>429483</v>
          </cell>
          <cell r="BC53">
            <v>141085</v>
          </cell>
          <cell r="BD53">
            <v>167778.28200000001</v>
          </cell>
          <cell r="BE53">
            <v>406298</v>
          </cell>
          <cell r="BF53">
            <v>133468</v>
          </cell>
          <cell r="BG53">
            <v>158720.14559999999</v>
          </cell>
          <cell r="BH53">
            <v>458744</v>
          </cell>
          <cell r="BI53">
            <v>150697</v>
          </cell>
          <cell r="BJ53">
            <v>179208.87239999999</v>
          </cell>
          <cell r="BK53">
            <v>435808</v>
          </cell>
          <cell r="BL53">
            <v>143162</v>
          </cell>
          <cell r="BM53">
            <v>170248.25039999999</v>
          </cell>
          <cell r="BN53">
            <v>415812</v>
          </cell>
          <cell r="BO53">
            <v>136594</v>
          </cell>
          <cell r="BP53">
            <v>162437.58480000001</v>
          </cell>
          <cell r="BQ53">
            <v>416859</v>
          </cell>
          <cell r="BR53">
            <v>136938</v>
          </cell>
        </row>
        <row r="54">
          <cell r="B54" t="str">
            <v>CAMBIAR HOJAS MUELLE TRASERO</v>
          </cell>
          <cell r="C54" t="str">
            <v>N/A</v>
          </cell>
          <cell r="D54" t="str">
            <v>N/A</v>
          </cell>
          <cell r="E54" t="e">
            <v>#VALUE!</v>
          </cell>
          <cell r="F54" t="str">
            <v>N/A</v>
          </cell>
          <cell r="G54" t="str">
            <v>N/A</v>
          </cell>
          <cell r="H54" t="e">
            <v>#VALUE!</v>
          </cell>
          <cell r="I54" t="str">
            <v>N/A</v>
          </cell>
          <cell r="J54" t="str">
            <v>N/A</v>
          </cell>
          <cell r="K54" t="e">
            <v>#VALUE!</v>
          </cell>
          <cell r="L54">
            <v>548131</v>
          </cell>
          <cell r="M54">
            <v>180061</v>
          </cell>
          <cell r="N54">
            <v>214128.54120000001</v>
          </cell>
          <cell r="O54" t="str">
            <v>N/A</v>
          </cell>
          <cell r="P54" t="str">
            <v>N/A</v>
          </cell>
          <cell r="Q54" t="e">
            <v>#VALUE!</v>
          </cell>
          <cell r="R54">
            <v>517055</v>
          </cell>
          <cell r="S54">
            <v>169852</v>
          </cell>
          <cell r="T54">
            <v>201987.99840000001</v>
          </cell>
          <cell r="U54">
            <v>535612</v>
          </cell>
          <cell r="V54">
            <v>175948</v>
          </cell>
          <cell r="W54">
            <v>209237.3616</v>
          </cell>
          <cell r="X54">
            <v>495374</v>
          </cell>
          <cell r="Y54">
            <v>162730</v>
          </cell>
          <cell r="Z54">
            <v>193518.516</v>
          </cell>
          <cell r="AA54">
            <v>504934</v>
          </cell>
          <cell r="AB54">
            <v>165870</v>
          </cell>
          <cell r="AC54">
            <v>197252.60399999999</v>
          </cell>
          <cell r="AD54" t="str">
            <v>N/A</v>
          </cell>
          <cell r="AE54" t="str">
            <v>N/A</v>
          </cell>
          <cell r="AF54" t="e">
            <v>#VALUE!</v>
          </cell>
          <cell r="AG54" t="str">
            <v>N/A</v>
          </cell>
          <cell r="AH54" t="str">
            <v>N/A</v>
          </cell>
          <cell r="AI54" t="e">
            <v>#VALUE!</v>
          </cell>
          <cell r="AJ54">
            <v>580013</v>
          </cell>
          <cell r="AK54">
            <v>190534</v>
          </cell>
          <cell r="AL54">
            <v>226583.03279999999</v>
          </cell>
          <cell r="AM54">
            <v>535981</v>
          </cell>
          <cell r="AN54">
            <v>176069</v>
          </cell>
          <cell r="AO54">
            <v>209381.2548</v>
          </cell>
          <cell r="AP54">
            <v>570708</v>
          </cell>
          <cell r="AQ54">
            <v>187477</v>
          </cell>
          <cell r="AR54">
            <v>222947.64840000001</v>
          </cell>
          <cell r="AS54">
            <v>553527</v>
          </cell>
          <cell r="AT54">
            <v>181833</v>
          </cell>
          <cell r="AU54">
            <v>216235.80359999998</v>
          </cell>
          <cell r="AV54">
            <v>547113</v>
          </cell>
          <cell r="AW54">
            <v>179726</v>
          </cell>
          <cell r="AX54">
            <v>213730.15919999999</v>
          </cell>
          <cell r="AY54">
            <v>562166</v>
          </cell>
          <cell r="AZ54">
            <v>184671</v>
          </cell>
          <cell r="BA54">
            <v>219610.75320000001</v>
          </cell>
          <cell r="BB54">
            <v>564135</v>
          </cell>
          <cell r="BC54">
            <v>185318</v>
          </cell>
          <cell r="BD54">
            <v>220380.16560000001</v>
          </cell>
          <cell r="BE54" t="str">
            <v>N/A</v>
          </cell>
          <cell r="BF54" t="str">
            <v>N/A</v>
          </cell>
          <cell r="BG54" t="e">
            <v>#VALUE!</v>
          </cell>
          <cell r="BH54">
            <v>563110</v>
          </cell>
          <cell r="BI54">
            <v>184981</v>
          </cell>
          <cell r="BJ54">
            <v>219979.40520000001</v>
          </cell>
          <cell r="BK54">
            <v>556891</v>
          </cell>
          <cell r="BL54">
            <v>182938</v>
          </cell>
          <cell r="BM54">
            <v>217549.86960000001</v>
          </cell>
          <cell r="BN54">
            <v>554971</v>
          </cell>
          <cell r="BO54">
            <v>182307</v>
          </cell>
          <cell r="BP54">
            <v>216799.48440000002</v>
          </cell>
          <cell r="BQ54">
            <v>553527</v>
          </cell>
          <cell r="BR54">
            <v>181833</v>
          </cell>
        </row>
        <row r="55">
          <cell r="B55" t="str">
            <v>CAMBIAR KIT DE REPARTICIÓN</v>
          </cell>
          <cell r="C55">
            <v>588350</v>
          </cell>
          <cell r="D55">
            <v>193272</v>
          </cell>
          <cell r="E55">
            <v>229839.0624</v>
          </cell>
          <cell r="F55">
            <v>555834</v>
          </cell>
          <cell r="G55">
            <v>182591</v>
          </cell>
          <cell r="H55">
            <v>217137.21720000001</v>
          </cell>
          <cell r="I55">
            <v>618916</v>
          </cell>
          <cell r="J55">
            <v>203313</v>
          </cell>
          <cell r="K55">
            <v>241779.81959999999</v>
          </cell>
          <cell r="L55">
            <v>806027</v>
          </cell>
          <cell r="M55">
            <v>264779</v>
          </cell>
          <cell r="N55">
            <v>314875.18680000002</v>
          </cell>
          <cell r="O55">
            <v>618916</v>
          </cell>
          <cell r="P55">
            <v>203313</v>
          </cell>
          <cell r="Q55">
            <v>241779.81959999999</v>
          </cell>
          <cell r="R55">
            <v>706994</v>
          </cell>
          <cell r="S55">
            <v>232247</v>
          </cell>
          <cell r="T55">
            <v>276188.1324</v>
          </cell>
          <cell r="U55">
            <v>739737</v>
          </cell>
          <cell r="V55">
            <v>243003</v>
          </cell>
          <cell r="W55">
            <v>288979.16759999999</v>
          </cell>
          <cell r="X55">
            <v>678067</v>
          </cell>
          <cell r="Y55">
            <v>222745</v>
          </cell>
          <cell r="Z55">
            <v>264888.35399999999</v>
          </cell>
          <cell r="AA55">
            <v>690506</v>
          </cell>
          <cell r="AB55">
            <v>226831</v>
          </cell>
          <cell r="AC55">
            <v>269747.4252</v>
          </cell>
          <cell r="AD55">
            <v>549465</v>
          </cell>
          <cell r="AE55">
            <v>180499</v>
          </cell>
          <cell r="AF55">
            <v>214649.41080000001</v>
          </cell>
          <cell r="AG55">
            <v>613089</v>
          </cell>
          <cell r="AH55">
            <v>201399</v>
          </cell>
          <cell r="AI55">
            <v>239503.69080000001</v>
          </cell>
          <cell r="AJ55">
            <v>709487</v>
          </cell>
          <cell r="AK55">
            <v>233066</v>
          </cell>
          <cell r="AL55">
            <v>277162.08720000001</v>
          </cell>
          <cell r="AM55">
            <v>689522</v>
          </cell>
          <cell r="AN55">
            <v>226507</v>
          </cell>
          <cell r="AO55">
            <v>269362.12439999997</v>
          </cell>
          <cell r="AP55">
            <v>677074</v>
          </cell>
          <cell r="AQ55">
            <v>222418</v>
          </cell>
          <cell r="AR55">
            <v>264499.48560000001</v>
          </cell>
          <cell r="AS55">
            <v>693638</v>
          </cell>
          <cell r="AT55">
            <v>227860</v>
          </cell>
          <cell r="AU55">
            <v>270971.11200000002</v>
          </cell>
          <cell r="AV55">
            <v>678640</v>
          </cell>
          <cell r="AW55">
            <v>222933</v>
          </cell>
          <cell r="AX55">
            <v>265111.92359999998</v>
          </cell>
          <cell r="AY55">
            <v>710768</v>
          </cell>
          <cell r="AZ55">
            <v>233487</v>
          </cell>
          <cell r="BA55">
            <v>277662.74040000001</v>
          </cell>
          <cell r="BB55">
            <v>712472</v>
          </cell>
          <cell r="BC55">
            <v>234047</v>
          </cell>
          <cell r="BD55">
            <v>278328.6924</v>
          </cell>
          <cell r="BE55">
            <v>587352</v>
          </cell>
          <cell r="BF55">
            <v>192945</v>
          </cell>
          <cell r="BG55">
            <v>229450.19400000002</v>
          </cell>
          <cell r="BH55">
            <v>684548</v>
          </cell>
          <cell r="BI55">
            <v>224874</v>
          </cell>
          <cell r="BJ55">
            <v>267420.16080000001</v>
          </cell>
          <cell r="BK55">
            <v>681139</v>
          </cell>
          <cell r="BL55">
            <v>223754</v>
          </cell>
          <cell r="BM55">
            <v>266088.25679999997</v>
          </cell>
          <cell r="BN55">
            <v>688287</v>
          </cell>
          <cell r="BO55">
            <v>226102</v>
          </cell>
          <cell r="BP55">
            <v>268880.49839999998</v>
          </cell>
          <cell r="BQ55">
            <v>677074</v>
          </cell>
          <cell r="BR55">
            <v>222418</v>
          </cell>
        </row>
        <row r="56">
          <cell r="B56" t="str">
            <v>CAMBIAR KIT EMBRAGUE</v>
          </cell>
          <cell r="C56">
            <v>1061749</v>
          </cell>
          <cell r="D56">
            <v>348784</v>
          </cell>
          <cell r="E56">
            <v>414773.93280000001</v>
          </cell>
          <cell r="F56">
            <v>1076693</v>
          </cell>
          <cell r="G56">
            <v>353693</v>
          </cell>
          <cell r="H56">
            <v>420611.7156</v>
          </cell>
          <cell r="I56">
            <v>1398958</v>
          </cell>
          <cell r="J56">
            <v>459557</v>
          </cell>
          <cell r="K56">
            <v>546505.18440000003</v>
          </cell>
          <cell r="L56">
            <v>1544167</v>
          </cell>
          <cell r="M56">
            <v>507258</v>
          </cell>
          <cell r="N56">
            <v>603231.21360000002</v>
          </cell>
          <cell r="O56">
            <v>1390417</v>
          </cell>
          <cell r="P56">
            <v>456751</v>
          </cell>
          <cell r="Q56">
            <v>543168.2892</v>
          </cell>
          <cell r="R56">
            <v>1406292</v>
          </cell>
          <cell r="S56">
            <v>461966</v>
          </cell>
          <cell r="T56">
            <v>549369.96719999996</v>
          </cell>
          <cell r="U56">
            <v>1461917</v>
          </cell>
          <cell r="V56">
            <v>480239</v>
          </cell>
          <cell r="W56">
            <v>571100.21880000003</v>
          </cell>
          <cell r="X56">
            <v>1522620</v>
          </cell>
          <cell r="Y56">
            <v>500180</v>
          </cell>
          <cell r="Z56">
            <v>594814.05599999998</v>
          </cell>
          <cell r="AA56">
            <v>1416042</v>
          </cell>
          <cell r="AB56">
            <v>465169</v>
          </cell>
          <cell r="AC56">
            <v>553178.97479999997</v>
          </cell>
          <cell r="AD56">
            <v>996058</v>
          </cell>
          <cell r="AE56">
            <v>327205</v>
          </cell>
          <cell r="AF56">
            <v>389112.18599999999</v>
          </cell>
          <cell r="AG56">
            <v>1057968</v>
          </cell>
          <cell r="AH56">
            <v>347542</v>
          </cell>
          <cell r="AI56">
            <v>413296.94640000002</v>
          </cell>
          <cell r="AJ56">
            <v>1398958</v>
          </cell>
          <cell r="AK56">
            <v>459557</v>
          </cell>
          <cell r="AL56">
            <v>546505.18440000003</v>
          </cell>
          <cell r="AM56">
            <v>1527930</v>
          </cell>
          <cell r="AN56">
            <v>501925</v>
          </cell>
          <cell r="AO56">
            <v>596889.21</v>
          </cell>
          <cell r="AP56">
            <v>1482255</v>
          </cell>
          <cell r="AQ56">
            <v>486920</v>
          </cell>
          <cell r="AR56">
            <v>579045.26399999997</v>
          </cell>
          <cell r="AS56">
            <v>1529325</v>
          </cell>
          <cell r="AT56">
            <v>502383</v>
          </cell>
          <cell r="AU56">
            <v>597433.86360000004</v>
          </cell>
          <cell r="AV56" t="str">
            <v>N/A</v>
          </cell>
          <cell r="AW56" t="str">
            <v>N/A</v>
          </cell>
          <cell r="AX56" t="e">
            <v>#VALUE!</v>
          </cell>
          <cell r="AY56">
            <v>1492425</v>
          </cell>
          <cell r="AZ56">
            <v>490261</v>
          </cell>
          <cell r="BA56">
            <v>583018.38119999995</v>
          </cell>
          <cell r="BB56">
            <v>1530540</v>
          </cell>
          <cell r="BC56">
            <v>502782</v>
          </cell>
          <cell r="BD56">
            <v>597908.35439999995</v>
          </cell>
          <cell r="BE56">
            <v>1378000</v>
          </cell>
          <cell r="BF56">
            <v>452673</v>
          </cell>
          <cell r="BG56">
            <v>538318.73160000006</v>
          </cell>
          <cell r="BH56">
            <v>1454917</v>
          </cell>
          <cell r="BI56">
            <v>477940</v>
          </cell>
          <cell r="BJ56">
            <v>568366.24800000002</v>
          </cell>
          <cell r="BK56">
            <v>1398958</v>
          </cell>
          <cell r="BL56">
            <v>459557</v>
          </cell>
          <cell r="BM56">
            <v>546505.18440000003</v>
          </cell>
          <cell r="BN56">
            <v>1429500</v>
          </cell>
          <cell r="BO56">
            <v>469590</v>
          </cell>
          <cell r="BP56">
            <v>558436.42799999996</v>
          </cell>
          <cell r="BQ56">
            <v>1437150</v>
          </cell>
          <cell r="BR56">
            <v>472103</v>
          </cell>
        </row>
        <row r="57">
          <cell r="B57" t="str">
            <v>CAMBIAR MANGUERA SUPERIOR Y/O INFERIOR RADIADOR</v>
          </cell>
          <cell r="C57">
            <v>348703</v>
          </cell>
          <cell r="D57">
            <v>114548</v>
          </cell>
          <cell r="E57">
            <v>136220.4816</v>
          </cell>
          <cell r="F57">
            <v>343564</v>
          </cell>
          <cell r="G57">
            <v>112860</v>
          </cell>
          <cell r="H57">
            <v>134213.11199999999</v>
          </cell>
          <cell r="I57">
            <v>401286</v>
          </cell>
          <cell r="J57">
            <v>131822</v>
          </cell>
          <cell r="K57">
            <v>156762.7224</v>
          </cell>
          <cell r="L57">
            <v>455632</v>
          </cell>
          <cell r="M57">
            <v>149675</v>
          </cell>
          <cell r="N57">
            <v>177993.51</v>
          </cell>
          <cell r="O57">
            <v>389205</v>
          </cell>
          <cell r="P57">
            <v>127853</v>
          </cell>
          <cell r="Q57">
            <v>152042.78760000001</v>
          </cell>
          <cell r="R57">
            <v>435086</v>
          </cell>
          <cell r="S57">
            <v>142925</v>
          </cell>
          <cell r="T57">
            <v>169966.41</v>
          </cell>
          <cell r="U57">
            <v>441333</v>
          </cell>
          <cell r="V57">
            <v>144977</v>
          </cell>
          <cell r="W57">
            <v>172406.64840000001</v>
          </cell>
          <cell r="X57">
            <v>421662</v>
          </cell>
          <cell r="Y57">
            <v>138515</v>
          </cell>
          <cell r="Z57">
            <v>164722.038</v>
          </cell>
          <cell r="AA57">
            <v>426372</v>
          </cell>
          <cell r="AB57">
            <v>140063</v>
          </cell>
          <cell r="AC57">
            <v>166562.91959999999</v>
          </cell>
          <cell r="AD57">
            <v>359800</v>
          </cell>
          <cell r="AE57">
            <v>118194</v>
          </cell>
          <cell r="AF57">
            <v>140556.30480000001</v>
          </cell>
          <cell r="AG57">
            <v>399381</v>
          </cell>
          <cell r="AH57">
            <v>131196</v>
          </cell>
          <cell r="AI57">
            <v>156018.28320000001</v>
          </cell>
          <cell r="AJ57">
            <v>474174</v>
          </cell>
          <cell r="AK57">
            <v>155766</v>
          </cell>
          <cell r="AL57">
            <v>185236.92720000001</v>
          </cell>
          <cell r="AM57">
            <v>433206</v>
          </cell>
          <cell r="AN57">
            <v>142308</v>
          </cell>
          <cell r="AO57">
            <v>169232.67360000001</v>
          </cell>
          <cell r="AP57">
            <v>438636</v>
          </cell>
          <cell r="AQ57">
            <v>144091</v>
          </cell>
          <cell r="AR57">
            <v>171353.0172</v>
          </cell>
          <cell r="AS57">
            <v>447427</v>
          </cell>
          <cell r="AT57">
            <v>146979</v>
          </cell>
          <cell r="AU57">
            <v>174787.42680000002</v>
          </cell>
          <cell r="AV57">
            <v>446884</v>
          </cell>
          <cell r="AW57">
            <v>146801</v>
          </cell>
          <cell r="AX57">
            <v>174575.74919999999</v>
          </cell>
          <cell r="AY57">
            <v>447244</v>
          </cell>
          <cell r="AZ57">
            <v>146919</v>
          </cell>
          <cell r="BA57">
            <v>174716.0748</v>
          </cell>
          <cell r="BB57">
            <v>443190</v>
          </cell>
          <cell r="BC57">
            <v>145587</v>
          </cell>
          <cell r="BD57">
            <v>173132.06040000002</v>
          </cell>
          <cell r="BE57">
            <v>396412</v>
          </cell>
          <cell r="BF57">
            <v>130221</v>
          </cell>
          <cell r="BG57">
            <v>154858.8132</v>
          </cell>
          <cell r="BH57">
            <v>458744</v>
          </cell>
          <cell r="BI57">
            <v>150697</v>
          </cell>
          <cell r="BJ57">
            <v>179208.87239999999</v>
          </cell>
          <cell r="BK57">
            <v>452865</v>
          </cell>
          <cell r="BL57">
            <v>148766</v>
          </cell>
          <cell r="BM57">
            <v>176912.52720000001</v>
          </cell>
          <cell r="BN57">
            <v>444998</v>
          </cell>
          <cell r="BO57">
            <v>146181</v>
          </cell>
          <cell r="BP57">
            <v>173838.44520000002</v>
          </cell>
          <cell r="BQ57">
            <v>444708</v>
          </cell>
          <cell r="BR57">
            <v>146086</v>
          </cell>
        </row>
        <row r="58">
          <cell r="B58" t="str">
            <v>CAMBIAR MORDAZA FRENO</v>
          </cell>
          <cell r="C58">
            <v>385511</v>
          </cell>
          <cell r="D58">
            <v>126640</v>
          </cell>
          <cell r="E58">
            <v>150600.288</v>
          </cell>
          <cell r="F58">
            <v>401972</v>
          </cell>
          <cell r="G58">
            <v>132047</v>
          </cell>
          <cell r="H58">
            <v>157030.29240000001</v>
          </cell>
          <cell r="I58">
            <v>457556</v>
          </cell>
          <cell r="J58">
            <v>150307</v>
          </cell>
          <cell r="K58">
            <v>178745.08439999999</v>
          </cell>
          <cell r="L58">
            <v>517864</v>
          </cell>
          <cell r="M58">
            <v>170118</v>
          </cell>
          <cell r="N58">
            <v>202304.32560000001</v>
          </cell>
          <cell r="O58">
            <v>451982</v>
          </cell>
          <cell r="P58">
            <v>148476</v>
          </cell>
          <cell r="Q58">
            <v>176567.65919999999</v>
          </cell>
          <cell r="R58">
            <v>503712</v>
          </cell>
          <cell r="S58">
            <v>165469</v>
          </cell>
          <cell r="T58">
            <v>196775.73480000001</v>
          </cell>
          <cell r="U58">
            <v>512978</v>
          </cell>
          <cell r="V58">
            <v>168513</v>
          </cell>
          <cell r="W58">
            <v>200395.65960000001</v>
          </cell>
          <cell r="X58">
            <v>478623</v>
          </cell>
          <cell r="Y58">
            <v>157227</v>
          </cell>
          <cell r="Z58">
            <v>186974.34840000002</v>
          </cell>
          <cell r="AA58">
            <v>495186</v>
          </cell>
          <cell r="AB58">
            <v>162668</v>
          </cell>
          <cell r="AC58">
            <v>193444.7856</v>
          </cell>
          <cell r="AD58">
            <v>406234</v>
          </cell>
          <cell r="AE58">
            <v>133447</v>
          </cell>
          <cell r="AF58">
            <v>158695.17240000001</v>
          </cell>
          <cell r="AG58">
            <v>444830</v>
          </cell>
          <cell r="AH58">
            <v>146126</v>
          </cell>
          <cell r="AI58">
            <v>173773.0392</v>
          </cell>
          <cell r="AJ58">
            <v>540738</v>
          </cell>
          <cell r="AK58">
            <v>177632</v>
          </cell>
          <cell r="AL58">
            <v>211239.97440000001</v>
          </cell>
          <cell r="AM58">
            <v>505078</v>
          </cell>
          <cell r="AN58">
            <v>165918</v>
          </cell>
          <cell r="AO58">
            <v>197309.6856</v>
          </cell>
          <cell r="AP58">
            <v>507273</v>
          </cell>
          <cell r="AQ58">
            <v>166639</v>
          </cell>
          <cell r="AR58">
            <v>198167.09880000001</v>
          </cell>
          <cell r="AS58">
            <v>506765</v>
          </cell>
          <cell r="AT58">
            <v>166472</v>
          </cell>
          <cell r="AU58">
            <v>197968.5024</v>
          </cell>
          <cell r="AV58">
            <v>516118</v>
          </cell>
          <cell r="AW58">
            <v>169544</v>
          </cell>
          <cell r="AX58">
            <v>201621.7248</v>
          </cell>
          <cell r="AY58">
            <v>528926</v>
          </cell>
          <cell r="AZ58">
            <v>173752</v>
          </cell>
          <cell r="BA58">
            <v>206625.87839999999</v>
          </cell>
          <cell r="BB58">
            <v>503651</v>
          </cell>
          <cell r="BC58">
            <v>165449</v>
          </cell>
          <cell r="BD58">
            <v>196751.95079999999</v>
          </cell>
          <cell r="BE58">
            <v>433653</v>
          </cell>
          <cell r="BF58">
            <v>142455</v>
          </cell>
          <cell r="BG58">
            <v>169407.486</v>
          </cell>
          <cell r="BH58">
            <v>483531</v>
          </cell>
          <cell r="BI58">
            <v>158839</v>
          </cell>
          <cell r="BJ58">
            <v>188891.3388</v>
          </cell>
          <cell r="BK58">
            <v>500619</v>
          </cell>
          <cell r="BL58">
            <v>164453</v>
          </cell>
          <cell r="BM58">
            <v>195567.50760000001</v>
          </cell>
          <cell r="BN58">
            <v>498861</v>
          </cell>
          <cell r="BO58">
            <v>163875</v>
          </cell>
          <cell r="BP58">
            <v>194880.15</v>
          </cell>
          <cell r="BQ58">
            <v>516087</v>
          </cell>
          <cell r="BR58">
            <v>169534</v>
          </cell>
        </row>
        <row r="59">
          <cell r="B59" t="str">
            <v>CAMBIAR PASTILLAS DE FRENO DELANTERO</v>
          </cell>
          <cell r="C59">
            <v>279243</v>
          </cell>
          <cell r="D59">
            <v>91731</v>
          </cell>
          <cell r="E59">
            <v>109086.5052</v>
          </cell>
          <cell r="F59">
            <v>293404</v>
          </cell>
          <cell r="G59">
            <v>96383</v>
          </cell>
          <cell r="H59">
            <v>114618.6636</v>
          </cell>
          <cell r="I59">
            <v>307909</v>
          </cell>
          <cell r="J59">
            <v>101148</v>
          </cell>
          <cell r="K59">
            <v>120285.2016</v>
          </cell>
          <cell r="L59">
            <v>367017</v>
          </cell>
          <cell r="M59">
            <v>120565</v>
          </cell>
          <cell r="N59">
            <v>143375.89799999999</v>
          </cell>
          <cell r="O59">
            <v>311629</v>
          </cell>
          <cell r="P59">
            <v>102370</v>
          </cell>
          <cell r="Q59">
            <v>121738.40400000001</v>
          </cell>
          <cell r="R59">
            <v>371456</v>
          </cell>
          <cell r="S59">
            <v>122023</v>
          </cell>
          <cell r="T59">
            <v>145109.75159999999</v>
          </cell>
          <cell r="U59">
            <v>366698</v>
          </cell>
          <cell r="V59">
            <v>120460</v>
          </cell>
          <cell r="W59">
            <v>143251.03200000001</v>
          </cell>
          <cell r="X59">
            <v>357855</v>
          </cell>
          <cell r="Y59">
            <v>117555</v>
          </cell>
          <cell r="Z59">
            <v>139796.40599999999</v>
          </cell>
          <cell r="AA59">
            <v>354150</v>
          </cell>
          <cell r="AB59">
            <v>116338</v>
          </cell>
          <cell r="AC59">
            <v>138349.1496</v>
          </cell>
          <cell r="AD59">
            <v>279209</v>
          </cell>
          <cell r="AE59">
            <v>91720</v>
          </cell>
          <cell r="AF59">
            <v>109073.424</v>
          </cell>
          <cell r="AG59">
            <v>320195</v>
          </cell>
          <cell r="AH59">
            <v>105184</v>
          </cell>
          <cell r="AI59">
            <v>125084.8128</v>
          </cell>
          <cell r="AJ59">
            <v>361764</v>
          </cell>
          <cell r="AK59">
            <v>118839</v>
          </cell>
          <cell r="AL59">
            <v>141323.3388</v>
          </cell>
          <cell r="AM59">
            <v>363515</v>
          </cell>
          <cell r="AN59">
            <v>119414</v>
          </cell>
          <cell r="AO59">
            <v>142007.12880000001</v>
          </cell>
          <cell r="AP59">
            <v>355710</v>
          </cell>
          <cell r="AQ59">
            <v>116850</v>
          </cell>
          <cell r="AR59">
            <v>138958.01999999999</v>
          </cell>
          <cell r="AS59">
            <v>357855</v>
          </cell>
          <cell r="AT59">
            <v>117555</v>
          </cell>
          <cell r="AU59">
            <v>139796.40599999999</v>
          </cell>
          <cell r="AV59">
            <v>361035</v>
          </cell>
          <cell r="AW59">
            <v>118599</v>
          </cell>
          <cell r="AX59">
            <v>141037.9308</v>
          </cell>
          <cell r="AY59">
            <v>385356</v>
          </cell>
          <cell r="AZ59">
            <v>126589</v>
          </cell>
          <cell r="BA59">
            <v>150539.63880000002</v>
          </cell>
          <cell r="BB59">
            <v>373575</v>
          </cell>
          <cell r="BC59">
            <v>122719</v>
          </cell>
          <cell r="BD59">
            <v>145937.43479999999</v>
          </cell>
          <cell r="BE59">
            <v>344910</v>
          </cell>
          <cell r="BF59">
            <v>113302</v>
          </cell>
          <cell r="BG59">
            <v>134738.7384</v>
          </cell>
          <cell r="BH59">
            <v>353326</v>
          </cell>
          <cell r="BI59">
            <v>116067</v>
          </cell>
          <cell r="BJ59">
            <v>138026.87640000001</v>
          </cell>
          <cell r="BK59">
            <v>355497</v>
          </cell>
          <cell r="BL59">
            <v>116780</v>
          </cell>
          <cell r="BM59">
            <v>138874.77600000001</v>
          </cell>
          <cell r="BN59">
            <v>375492</v>
          </cell>
          <cell r="BO59">
            <v>123349</v>
          </cell>
          <cell r="BP59">
            <v>146686.63080000001</v>
          </cell>
          <cell r="BQ59">
            <v>358159</v>
          </cell>
          <cell r="BR59">
            <v>117655</v>
          </cell>
        </row>
        <row r="60">
          <cell r="B60" t="str">
            <v>CAMBIAR PASTILLAS DE FRENO TRASERO</v>
          </cell>
          <cell r="C60">
            <v>269536</v>
          </cell>
          <cell r="D60">
            <v>88542</v>
          </cell>
          <cell r="E60">
            <v>105294.1464</v>
          </cell>
          <cell r="F60">
            <v>278648</v>
          </cell>
          <cell r="G60">
            <v>91535</v>
          </cell>
          <cell r="H60">
            <v>108853.42200000001</v>
          </cell>
          <cell r="I60">
            <v>314665</v>
          </cell>
          <cell r="J60">
            <v>103367</v>
          </cell>
          <cell r="K60">
            <v>122924.0364</v>
          </cell>
          <cell r="L60">
            <v>356280</v>
          </cell>
          <cell r="M60">
            <v>117037</v>
          </cell>
          <cell r="N60">
            <v>139180.40040000001</v>
          </cell>
          <cell r="O60">
            <v>318497</v>
          </cell>
          <cell r="P60">
            <v>104626</v>
          </cell>
          <cell r="Q60">
            <v>124421.2392</v>
          </cell>
          <cell r="R60">
            <v>370269</v>
          </cell>
          <cell r="S60">
            <v>121633</v>
          </cell>
          <cell r="T60">
            <v>144645.96359999999</v>
          </cell>
          <cell r="U60">
            <v>392919</v>
          </cell>
          <cell r="V60">
            <v>129073</v>
          </cell>
          <cell r="W60">
            <v>153493.6116</v>
          </cell>
          <cell r="X60">
            <v>346249</v>
          </cell>
          <cell r="Y60">
            <v>113742</v>
          </cell>
          <cell r="Z60">
            <v>135261.98639999999</v>
          </cell>
          <cell r="AA60">
            <v>352991</v>
          </cell>
          <cell r="AB60">
            <v>115957</v>
          </cell>
          <cell r="AC60">
            <v>137896.0644</v>
          </cell>
          <cell r="AD60">
            <v>293350</v>
          </cell>
          <cell r="AE60">
            <v>96365</v>
          </cell>
          <cell r="AF60">
            <v>114597.258</v>
          </cell>
          <cell r="AG60">
            <v>307862</v>
          </cell>
          <cell r="AH60">
            <v>101132</v>
          </cell>
          <cell r="AI60">
            <v>120266.1744</v>
          </cell>
          <cell r="AJ60">
            <v>378813</v>
          </cell>
          <cell r="AK60">
            <v>124440</v>
          </cell>
          <cell r="AL60">
            <v>147984.04800000001</v>
          </cell>
          <cell r="AM60">
            <v>357855</v>
          </cell>
          <cell r="AN60">
            <v>117555</v>
          </cell>
          <cell r="AO60">
            <v>139796.40599999999</v>
          </cell>
          <cell r="AP60">
            <v>363848</v>
          </cell>
          <cell r="AQ60">
            <v>119524</v>
          </cell>
          <cell r="AR60">
            <v>142137.94080000001</v>
          </cell>
          <cell r="AS60">
            <v>374232</v>
          </cell>
          <cell r="AT60">
            <v>122935</v>
          </cell>
          <cell r="AU60">
            <v>146194.302</v>
          </cell>
          <cell r="AV60">
            <v>368871</v>
          </cell>
          <cell r="AW60">
            <v>121174</v>
          </cell>
          <cell r="AX60">
            <v>144100.1208</v>
          </cell>
          <cell r="AY60">
            <v>377045</v>
          </cell>
          <cell r="AZ60">
            <v>123859</v>
          </cell>
          <cell r="BA60">
            <v>147293.12280000001</v>
          </cell>
          <cell r="BB60">
            <v>354752</v>
          </cell>
          <cell r="BC60">
            <v>116536</v>
          </cell>
          <cell r="BD60">
            <v>138584.61119999998</v>
          </cell>
          <cell r="BE60">
            <v>335416</v>
          </cell>
          <cell r="BF60">
            <v>110184</v>
          </cell>
          <cell r="BG60">
            <v>131030.8128</v>
          </cell>
          <cell r="BH60">
            <v>353545</v>
          </cell>
          <cell r="BI60">
            <v>116139</v>
          </cell>
          <cell r="BJ60">
            <v>138112.4988</v>
          </cell>
          <cell r="BK60">
            <v>360148</v>
          </cell>
          <cell r="BL60">
            <v>118308</v>
          </cell>
          <cell r="BM60">
            <v>140691.87359999999</v>
          </cell>
          <cell r="BN60">
            <v>388262</v>
          </cell>
          <cell r="BO60">
            <v>127544</v>
          </cell>
          <cell r="BP60">
            <v>151675.3248</v>
          </cell>
          <cell r="BQ60">
            <v>405575</v>
          </cell>
          <cell r="BR60">
            <v>133231</v>
          </cell>
        </row>
        <row r="61">
          <cell r="B61" t="str">
            <v>CAMBIAR PERA ACEITE</v>
          </cell>
          <cell r="C61">
            <v>309997</v>
          </cell>
          <cell r="D61">
            <v>101834</v>
          </cell>
          <cell r="E61">
            <v>121100.99280000001</v>
          </cell>
          <cell r="F61">
            <v>313421</v>
          </cell>
          <cell r="G61">
            <v>102958</v>
          </cell>
          <cell r="H61">
            <v>122437.65360000001</v>
          </cell>
          <cell r="I61">
            <v>337683</v>
          </cell>
          <cell r="J61">
            <v>110928</v>
          </cell>
          <cell r="K61">
            <v>131915.57759999999</v>
          </cell>
          <cell r="L61">
            <v>394677</v>
          </cell>
          <cell r="M61">
            <v>129651</v>
          </cell>
          <cell r="N61">
            <v>154180.96919999999</v>
          </cell>
          <cell r="O61">
            <v>371954</v>
          </cell>
          <cell r="P61">
            <v>122186</v>
          </cell>
          <cell r="Q61">
            <v>145303.5912</v>
          </cell>
          <cell r="R61">
            <v>389743</v>
          </cell>
          <cell r="S61">
            <v>128030</v>
          </cell>
          <cell r="T61">
            <v>152253.27600000001</v>
          </cell>
          <cell r="U61">
            <v>424994</v>
          </cell>
          <cell r="V61">
            <v>139610</v>
          </cell>
          <cell r="W61">
            <v>166024.212</v>
          </cell>
          <cell r="X61">
            <v>382347</v>
          </cell>
          <cell r="Y61">
            <v>125600</v>
          </cell>
          <cell r="Z61">
            <v>149363.51999999999</v>
          </cell>
          <cell r="AA61">
            <v>365497</v>
          </cell>
          <cell r="AB61">
            <v>120065</v>
          </cell>
          <cell r="AC61">
            <v>142781.29800000001</v>
          </cell>
          <cell r="AD61">
            <v>311542</v>
          </cell>
          <cell r="AE61">
            <v>102341</v>
          </cell>
          <cell r="AF61">
            <v>121703.9172</v>
          </cell>
          <cell r="AG61">
            <v>330987</v>
          </cell>
          <cell r="AH61">
            <v>108729</v>
          </cell>
          <cell r="AI61">
            <v>129300.52679999999</v>
          </cell>
          <cell r="AJ61">
            <v>396657</v>
          </cell>
          <cell r="AK61">
            <v>130301</v>
          </cell>
          <cell r="AL61">
            <v>154953.9492</v>
          </cell>
          <cell r="AM61">
            <v>408593</v>
          </cell>
          <cell r="AN61">
            <v>134222</v>
          </cell>
          <cell r="AO61">
            <v>159616.80239999999</v>
          </cell>
          <cell r="AP61">
            <v>390391</v>
          </cell>
          <cell r="AQ61">
            <v>128243</v>
          </cell>
          <cell r="AR61">
            <v>152506.57560000001</v>
          </cell>
          <cell r="AS61">
            <v>371226</v>
          </cell>
          <cell r="AT61">
            <v>121947</v>
          </cell>
          <cell r="AU61">
            <v>145019.37239999999</v>
          </cell>
          <cell r="AV61">
            <v>373763</v>
          </cell>
          <cell r="AW61">
            <v>122781</v>
          </cell>
          <cell r="AX61">
            <v>146011.16519999999</v>
          </cell>
          <cell r="AY61">
            <v>414611</v>
          </cell>
          <cell r="AZ61">
            <v>136199</v>
          </cell>
          <cell r="BA61">
            <v>161967.85080000001</v>
          </cell>
          <cell r="BB61">
            <v>301801</v>
          </cell>
          <cell r="BC61">
            <v>99141</v>
          </cell>
          <cell r="BD61">
            <v>117898.47719999999</v>
          </cell>
          <cell r="BE61">
            <v>348257</v>
          </cell>
          <cell r="BF61">
            <v>114402</v>
          </cell>
          <cell r="BG61">
            <v>136046.8584</v>
          </cell>
          <cell r="BH61">
            <v>394147</v>
          </cell>
          <cell r="BI61">
            <v>129477</v>
          </cell>
          <cell r="BJ61">
            <v>153974.0484</v>
          </cell>
          <cell r="BK61">
            <v>314350</v>
          </cell>
          <cell r="BL61">
            <v>103263</v>
          </cell>
          <cell r="BM61">
            <v>122800.3596</v>
          </cell>
          <cell r="BN61">
            <v>393350</v>
          </cell>
          <cell r="BO61">
            <v>129215</v>
          </cell>
          <cell r="BP61">
            <v>153662.478</v>
          </cell>
          <cell r="BQ61">
            <v>420260</v>
          </cell>
          <cell r="BR61">
            <v>138055</v>
          </cell>
        </row>
        <row r="62">
          <cell r="B62" t="str">
            <v>CAMBIAR PUNTA HOMOCINETICA</v>
          </cell>
          <cell r="C62">
            <v>358881</v>
          </cell>
          <cell r="D62">
            <v>117892</v>
          </cell>
          <cell r="E62">
            <v>140197.16639999999</v>
          </cell>
          <cell r="F62">
            <v>378902</v>
          </cell>
          <cell r="G62">
            <v>124469</v>
          </cell>
          <cell r="H62">
            <v>148018.53479999999</v>
          </cell>
          <cell r="I62">
            <v>382976</v>
          </cell>
          <cell r="J62">
            <v>125807</v>
          </cell>
          <cell r="K62">
            <v>149609.6844</v>
          </cell>
          <cell r="L62">
            <v>446902</v>
          </cell>
          <cell r="M62">
            <v>146807</v>
          </cell>
          <cell r="N62">
            <v>174582.88440000001</v>
          </cell>
          <cell r="O62">
            <v>425325</v>
          </cell>
          <cell r="P62">
            <v>139719</v>
          </cell>
          <cell r="Q62">
            <v>166153.83480000001</v>
          </cell>
          <cell r="R62">
            <v>425425</v>
          </cell>
          <cell r="S62">
            <v>139752</v>
          </cell>
          <cell r="T62">
            <v>166193.0784</v>
          </cell>
          <cell r="U62">
            <v>451073</v>
          </cell>
          <cell r="V62">
            <v>148177</v>
          </cell>
          <cell r="W62">
            <v>176212.08840000001</v>
          </cell>
          <cell r="X62">
            <v>450949</v>
          </cell>
          <cell r="Y62">
            <v>148136</v>
          </cell>
          <cell r="Z62">
            <v>176163.33120000002</v>
          </cell>
          <cell r="AA62">
            <v>416884</v>
          </cell>
          <cell r="AB62">
            <v>136946</v>
          </cell>
          <cell r="AC62">
            <v>162856.1832</v>
          </cell>
          <cell r="AD62">
            <v>354858</v>
          </cell>
          <cell r="AE62">
            <v>116570</v>
          </cell>
          <cell r="AF62">
            <v>138625.04399999999</v>
          </cell>
          <cell r="AG62">
            <v>379556</v>
          </cell>
          <cell r="AH62">
            <v>124684</v>
          </cell>
          <cell r="AI62">
            <v>148274.21280000001</v>
          </cell>
          <cell r="AJ62">
            <v>458057</v>
          </cell>
          <cell r="AK62">
            <v>150471</v>
          </cell>
          <cell r="AL62">
            <v>178940.11319999999</v>
          </cell>
          <cell r="AM62">
            <v>437322</v>
          </cell>
          <cell r="AN62">
            <v>143660</v>
          </cell>
          <cell r="AO62">
            <v>170840.47200000001</v>
          </cell>
          <cell r="AP62">
            <v>444690</v>
          </cell>
          <cell r="AQ62">
            <v>146080</v>
          </cell>
          <cell r="AR62">
            <v>173718.33600000001</v>
          </cell>
          <cell r="AS62">
            <v>432471</v>
          </cell>
          <cell r="AT62">
            <v>142066</v>
          </cell>
          <cell r="AU62">
            <v>168944.8872</v>
          </cell>
          <cell r="AV62">
            <v>433497</v>
          </cell>
          <cell r="AW62">
            <v>142403</v>
          </cell>
          <cell r="AX62">
            <v>169345.6476</v>
          </cell>
          <cell r="AY62">
            <v>467198</v>
          </cell>
          <cell r="AZ62">
            <v>153474</v>
          </cell>
          <cell r="BA62">
            <v>182511.28080000001</v>
          </cell>
          <cell r="BB62">
            <v>428852</v>
          </cell>
          <cell r="BC62">
            <v>140877</v>
          </cell>
          <cell r="BD62">
            <v>167530.9284</v>
          </cell>
          <cell r="BE62">
            <v>394037</v>
          </cell>
          <cell r="BF62">
            <v>129441</v>
          </cell>
          <cell r="BG62">
            <v>153931.2372</v>
          </cell>
          <cell r="BH62">
            <v>451691</v>
          </cell>
          <cell r="BI62">
            <v>148380</v>
          </cell>
          <cell r="BJ62">
            <v>176453.49600000001</v>
          </cell>
          <cell r="BK62">
            <v>454071</v>
          </cell>
          <cell r="BL62">
            <v>149162</v>
          </cell>
          <cell r="BM62">
            <v>177383.4504</v>
          </cell>
          <cell r="BN62">
            <v>496563</v>
          </cell>
          <cell r="BO62">
            <v>163120</v>
          </cell>
          <cell r="BP62">
            <v>193982.304</v>
          </cell>
          <cell r="BQ62">
            <v>458591</v>
          </cell>
          <cell r="BR62">
            <v>150647</v>
          </cell>
        </row>
        <row r="63">
          <cell r="B63" t="str">
            <v>CAMBIAR RADIADOR</v>
          </cell>
          <cell r="C63">
            <v>542763</v>
          </cell>
          <cell r="D63">
            <v>178297</v>
          </cell>
          <cell r="E63">
            <v>212030.79240000001</v>
          </cell>
          <cell r="F63">
            <v>586376</v>
          </cell>
          <cell r="G63">
            <v>192624</v>
          </cell>
          <cell r="H63">
            <v>229068.4608</v>
          </cell>
          <cell r="I63">
            <v>603996</v>
          </cell>
          <cell r="J63">
            <v>198412</v>
          </cell>
          <cell r="K63">
            <v>235951.55040000001</v>
          </cell>
          <cell r="L63">
            <v>713034</v>
          </cell>
          <cell r="M63">
            <v>234231</v>
          </cell>
          <cell r="N63">
            <v>278547.50520000001</v>
          </cell>
          <cell r="O63">
            <v>633907</v>
          </cell>
          <cell r="P63">
            <v>208238</v>
          </cell>
          <cell r="Q63">
            <v>247636.62959999999</v>
          </cell>
          <cell r="R63">
            <v>667050</v>
          </cell>
          <cell r="S63">
            <v>219125</v>
          </cell>
          <cell r="T63">
            <v>260583.45</v>
          </cell>
          <cell r="U63">
            <v>703891</v>
          </cell>
          <cell r="V63">
            <v>231228</v>
          </cell>
          <cell r="W63">
            <v>274976.33759999997</v>
          </cell>
          <cell r="X63">
            <v>715474</v>
          </cell>
          <cell r="Y63">
            <v>235033</v>
          </cell>
          <cell r="Z63">
            <v>279501.24359999999</v>
          </cell>
          <cell r="AA63">
            <v>653723</v>
          </cell>
          <cell r="AB63">
            <v>214748</v>
          </cell>
          <cell r="AC63">
            <v>255378.3216</v>
          </cell>
          <cell r="AD63">
            <v>555885</v>
          </cell>
          <cell r="AE63">
            <v>182608</v>
          </cell>
          <cell r="AF63">
            <v>217157.43359999999</v>
          </cell>
          <cell r="AG63">
            <v>623997</v>
          </cell>
          <cell r="AH63">
            <v>204983</v>
          </cell>
          <cell r="AI63">
            <v>243765.7836</v>
          </cell>
          <cell r="AJ63">
            <v>722763</v>
          </cell>
          <cell r="AK63">
            <v>237427</v>
          </cell>
          <cell r="AL63">
            <v>282348.18839999998</v>
          </cell>
          <cell r="AM63">
            <v>673489</v>
          </cell>
          <cell r="AN63">
            <v>221241</v>
          </cell>
          <cell r="AO63">
            <v>263099.79720000003</v>
          </cell>
          <cell r="AP63">
            <v>696769</v>
          </cell>
          <cell r="AQ63">
            <v>228888</v>
          </cell>
          <cell r="AR63">
            <v>272193.60960000003</v>
          </cell>
          <cell r="AS63">
            <v>686785</v>
          </cell>
          <cell r="AT63">
            <v>225608</v>
          </cell>
          <cell r="AU63">
            <v>268293.03360000002</v>
          </cell>
          <cell r="AV63">
            <v>682806</v>
          </cell>
          <cell r="AW63">
            <v>224301</v>
          </cell>
          <cell r="AX63">
            <v>266738.74920000002</v>
          </cell>
          <cell r="AY63">
            <v>718393</v>
          </cell>
          <cell r="AZ63">
            <v>235992</v>
          </cell>
          <cell r="BA63">
            <v>280641.68640000001</v>
          </cell>
          <cell r="BB63">
            <v>691955</v>
          </cell>
          <cell r="BC63">
            <v>227307</v>
          </cell>
          <cell r="BD63">
            <v>270313.48440000002</v>
          </cell>
          <cell r="BE63">
            <v>488917</v>
          </cell>
          <cell r="BF63">
            <v>160609</v>
          </cell>
          <cell r="BG63">
            <v>190996.22279999999</v>
          </cell>
          <cell r="BH63">
            <v>614412</v>
          </cell>
          <cell r="BI63">
            <v>201834</v>
          </cell>
          <cell r="BJ63">
            <v>240020.99280000001</v>
          </cell>
          <cell r="BK63">
            <v>665629</v>
          </cell>
          <cell r="BL63">
            <v>218659</v>
          </cell>
          <cell r="BM63">
            <v>260029.28279999999</v>
          </cell>
          <cell r="BN63">
            <v>764424</v>
          </cell>
          <cell r="BO63">
            <v>251113</v>
          </cell>
          <cell r="BP63">
            <v>298623.5796</v>
          </cell>
          <cell r="BQ63">
            <v>705226</v>
          </cell>
          <cell r="BR63">
            <v>231666</v>
          </cell>
        </row>
        <row r="64">
          <cell r="B64" t="str">
            <v>CAMBIAR RESORTE SUSPENSION DELANTERA</v>
          </cell>
          <cell r="C64">
            <v>418723</v>
          </cell>
          <cell r="D64">
            <v>137550</v>
          </cell>
          <cell r="E64">
            <v>163574.46</v>
          </cell>
          <cell r="F64">
            <v>432329</v>
          </cell>
          <cell r="G64">
            <v>142020</v>
          </cell>
          <cell r="H64">
            <v>168890.18400000001</v>
          </cell>
          <cell r="I64">
            <v>367348</v>
          </cell>
          <cell r="J64">
            <v>120673</v>
          </cell>
          <cell r="K64">
            <v>143504.3316</v>
          </cell>
          <cell r="L64">
            <v>543420</v>
          </cell>
          <cell r="M64">
            <v>178513</v>
          </cell>
          <cell r="N64">
            <v>212287.65960000001</v>
          </cell>
          <cell r="O64">
            <v>375378</v>
          </cell>
          <cell r="P64">
            <v>123311</v>
          </cell>
          <cell r="Q64">
            <v>146641.4412</v>
          </cell>
          <cell r="R64">
            <v>520935</v>
          </cell>
          <cell r="S64">
            <v>171127</v>
          </cell>
          <cell r="T64">
            <v>203504.22839999999</v>
          </cell>
          <cell r="U64">
            <v>529950</v>
          </cell>
          <cell r="V64">
            <v>174088</v>
          </cell>
          <cell r="W64">
            <v>207025.44959999999</v>
          </cell>
          <cell r="X64">
            <v>543517</v>
          </cell>
          <cell r="Y64">
            <v>178545</v>
          </cell>
          <cell r="Z64">
            <v>212325.71400000001</v>
          </cell>
          <cell r="AA64">
            <v>514061</v>
          </cell>
          <cell r="AB64">
            <v>168869</v>
          </cell>
          <cell r="AC64">
            <v>200819.0148</v>
          </cell>
          <cell r="AD64">
            <v>337797</v>
          </cell>
          <cell r="AE64">
            <v>110966</v>
          </cell>
          <cell r="AF64">
            <v>131960.7672</v>
          </cell>
          <cell r="AG64">
            <v>363294</v>
          </cell>
          <cell r="AH64">
            <v>119342</v>
          </cell>
          <cell r="AI64">
            <v>141921.50640000001</v>
          </cell>
          <cell r="AJ64">
            <v>443660</v>
          </cell>
          <cell r="AK64">
            <v>145742</v>
          </cell>
          <cell r="AL64">
            <v>173316.38639999999</v>
          </cell>
          <cell r="AM64">
            <v>513191</v>
          </cell>
          <cell r="AN64">
            <v>168583</v>
          </cell>
          <cell r="AO64">
            <v>200478.90359999999</v>
          </cell>
          <cell r="AP64">
            <v>418912</v>
          </cell>
          <cell r="AQ64">
            <v>137612</v>
          </cell>
          <cell r="AR64">
            <v>163648.19039999999</v>
          </cell>
          <cell r="AS64">
            <v>417492</v>
          </cell>
          <cell r="AT64">
            <v>137146</v>
          </cell>
          <cell r="AU64">
            <v>163094.0232</v>
          </cell>
          <cell r="AV64">
            <v>412385</v>
          </cell>
          <cell r="AW64">
            <v>135468</v>
          </cell>
          <cell r="AX64">
            <v>161098.54560000001</v>
          </cell>
          <cell r="AY64">
            <v>568594</v>
          </cell>
          <cell r="AZ64">
            <v>186783</v>
          </cell>
          <cell r="BA64">
            <v>222122.34359999999</v>
          </cell>
          <cell r="BB64">
            <v>524102</v>
          </cell>
          <cell r="BC64">
            <v>172167</v>
          </cell>
          <cell r="BD64">
            <v>204740.9964</v>
          </cell>
          <cell r="BE64">
            <v>450371</v>
          </cell>
          <cell r="BF64">
            <v>147946</v>
          </cell>
          <cell r="BG64">
            <v>175937.38320000001</v>
          </cell>
          <cell r="BH64">
            <v>566894</v>
          </cell>
          <cell r="BI64">
            <v>186224</v>
          </cell>
          <cell r="BJ64">
            <v>221457.5808</v>
          </cell>
          <cell r="BK64">
            <v>519916</v>
          </cell>
          <cell r="BL64">
            <v>170792</v>
          </cell>
          <cell r="BM64">
            <v>203105.84640000001</v>
          </cell>
          <cell r="BN64">
            <v>428347</v>
          </cell>
          <cell r="BO64">
            <v>140711</v>
          </cell>
          <cell r="BP64">
            <v>167333.52119999999</v>
          </cell>
          <cell r="BQ64">
            <v>418912</v>
          </cell>
          <cell r="BR64">
            <v>137612</v>
          </cell>
        </row>
        <row r="65">
          <cell r="B65" t="str">
            <v>CAMBIAR RETENEDOR DELANTERO CIGÜEÑAL</v>
          </cell>
          <cell r="C65">
            <v>357900</v>
          </cell>
          <cell r="D65">
            <v>117570</v>
          </cell>
          <cell r="E65">
            <v>139814.24400000001</v>
          </cell>
          <cell r="F65">
            <v>282214</v>
          </cell>
          <cell r="G65">
            <v>92707</v>
          </cell>
          <cell r="H65">
            <v>110247.16440000001</v>
          </cell>
          <cell r="I65">
            <v>388824</v>
          </cell>
          <cell r="J65">
            <v>127728</v>
          </cell>
          <cell r="K65">
            <v>151894.13760000002</v>
          </cell>
          <cell r="L65">
            <v>403902</v>
          </cell>
          <cell r="M65">
            <v>132681</v>
          </cell>
          <cell r="N65">
            <v>157784.2452</v>
          </cell>
          <cell r="O65">
            <v>406583</v>
          </cell>
          <cell r="P65">
            <v>133562</v>
          </cell>
          <cell r="Q65">
            <v>158831.93040000001</v>
          </cell>
          <cell r="R65">
            <v>353725</v>
          </cell>
          <cell r="S65">
            <v>116198</v>
          </cell>
          <cell r="T65">
            <v>138182.66159999999</v>
          </cell>
          <cell r="U65">
            <v>348233</v>
          </cell>
          <cell r="V65">
            <v>114394</v>
          </cell>
          <cell r="W65">
            <v>136037.34479999999</v>
          </cell>
          <cell r="X65">
            <v>335845</v>
          </cell>
          <cell r="Y65">
            <v>110325</v>
          </cell>
          <cell r="Z65">
            <v>131198.49</v>
          </cell>
          <cell r="AA65">
            <v>341897</v>
          </cell>
          <cell r="AB65">
            <v>112313</v>
          </cell>
          <cell r="AC65">
            <v>133562.61960000001</v>
          </cell>
          <cell r="AD65">
            <v>364491</v>
          </cell>
          <cell r="AE65">
            <v>119735</v>
          </cell>
          <cell r="AF65">
            <v>142388.86199999999</v>
          </cell>
          <cell r="AG65">
            <v>384812</v>
          </cell>
          <cell r="AH65">
            <v>126410</v>
          </cell>
          <cell r="AI65">
            <v>150326.772</v>
          </cell>
          <cell r="AJ65">
            <v>501705</v>
          </cell>
          <cell r="AK65">
            <v>164810</v>
          </cell>
          <cell r="AL65">
            <v>195992.052</v>
          </cell>
          <cell r="AM65">
            <v>349180</v>
          </cell>
          <cell r="AN65">
            <v>114705</v>
          </cell>
          <cell r="AO65">
            <v>136407.18599999999</v>
          </cell>
          <cell r="AP65">
            <v>451006</v>
          </cell>
          <cell r="AQ65">
            <v>148155</v>
          </cell>
          <cell r="AR65">
            <v>176185.92600000001</v>
          </cell>
          <cell r="AS65">
            <v>436580</v>
          </cell>
          <cell r="AT65">
            <v>143416</v>
          </cell>
          <cell r="AU65">
            <v>170550.30720000001</v>
          </cell>
          <cell r="AV65">
            <v>426050</v>
          </cell>
          <cell r="AW65">
            <v>139957</v>
          </cell>
          <cell r="AX65">
            <v>166436.86439999999</v>
          </cell>
          <cell r="AY65">
            <v>369150</v>
          </cell>
          <cell r="AZ65">
            <v>121265</v>
          </cell>
          <cell r="BA65">
            <v>144208.33799999999</v>
          </cell>
          <cell r="BB65">
            <v>440044</v>
          </cell>
          <cell r="BC65">
            <v>144554</v>
          </cell>
          <cell r="BD65">
            <v>171903.61679999999</v>
          </cell>
          <cell r="BE65">
            <v>373309</v>
          </cell>
          <cell r="BF65">
            <v>122632</v>
          </cell>
          <cell r="BG65">
            <v>145833.97440000001</v>
          </cell>
          <cell r="BH65">
            <v>452964</v>
          </cell>
          <cell r="BI65">
            <v>148798</v>
          </cell>
          <cell r="BJ65">
            <v>176950.5816</v>
          </cell>
          <cell r="BK65">
            <v>431516</v>
          </cell>
          <cell r="BL65">
            <v>141753</v>
          </cell>
          <cell r="BM65">
            <v>168572.66759999999</v>
          </cell>
          <cell r="BN65">
            <v>437327</v>
          </cell>
          <cell r="BO65">
            <v>143661</v>
          </cell>
          <cell r="BP65">
            <v>170841.6612</v>
          </cell>
          <cell r="BQ65">
            <v>432742</v>
          </cell>
          <cell r="BR65">
            <v>142155</v>
          </cell>
        </row>
        <row r="66">
          <cell r="B66" t="str">
            <v>CAMBIAR RETENEDOR EJE LEVAS</v>
          </cell>
          <cell r="C66">
            <v>400480</v>
          </cell>
          <cell r="D66">
            <v>131557</v>
          </cell>
          <cell r="E66">
            <v>156447.58439999999</v>
          </cell>
          <cell r="F66">
            <v>396376</v>
          </cell>
          <cell r="G66">
            <v>130209</v>
          </cell>
          <cell r="H66">
            <v>154844.5428</v>
          </cell>
          <cell r="I66">
            <v>463144</v>
          </cell>
          <cell r="J66">
            <v>152142</v>
          </cell>
          <cell r="K66">
            <v>180927.26639999999</v>
          </cell>
          <cell r="L66">
            <v>561403</v>
          </cell>
          <cell r="M66">
            <v>184420</v>
          </cell>
          <cell r="N66">
            <v>219312.264</v>
          </cell>
          <cell r="O66">
            <v>450177</v>
          </cell>
          <cell r="P66">
            <v>147883</v>
          </cell>
          <cell r="Q66">
            <v>175862.46360000002</v>
          </cell>
          <cell r="R66">
            <v>547867</v>
          </cell>
          <cell r="S66">
            <v>179974</v>
          </cell>
          <cell r="T66">
            <v>214025.0808</v>
          </cell>
          <cell r="U66">
            <v>485473</v>
          </cell>
          <cell r="V66">
            <v>159477</v>
          </cell>
          <cell r="W66">
            <v>189650.0484</v>
          </cell>
          <cell r="X66">
            <v>466189</v>
          </cell>
          <cell r="Y66">
            <v>153143</v>
          </cell>
          <cell r="Z66">
            <v>182117.6556</v>
          </cell>
          <cell r="AA66">
            <v>513771</v>
          </cell>
          <cell r="AB66">
            <v>168773</v>
          </cell>
          <cell r="AC66">
            <v>200704.85159999999</v>
          </cell>
          <cell r="AD66">
            <v>391205</v>
          </cell>
          <cell r="AE66">
            <v>128510</v>
          </cell>
          <cell r="AF66">
            <v>152824.092</v>
          </cell>
          <cell r="AG66">
            <v>431409</v>
          </cell>
          <cell r="AH66">
            <v>141717</v>
          </cell>
          <cell r="AI66">
            <v>168529.85639999999</v>
          </cell>
          <cell r="AJ66">
            <v>525400</v>
          </cell>
          <cell r="AK66">
            <v>172593</v>
          </cell>
          <cell r="AL66">
            <v>205247.5956</v>
          </cell>
          <cell r="AM66">
            <v>494515</v>
          </cell>
          <cell r="AN66">
            <v>162448</v>
          </cell>
          <cell r="AO66">
            <v>193183.16159999999</v>
          </cell>
          <cell r="AP66">
            <v>501991</v>
          </cell>
          <cell r="AQ66">
            <v>164904</v>
          </cell>
          <cell r="AR66">
            <v>196103.83679999999</v>
          </cell>
          <cell r="AS66">
            <v>491993</v>
          </cell>
          <cell r="AT66">
            <v>161619</v>
          </cell>
          <cell r="AU66">
            <v>192197.31479999999</v>
          </cell>
          <cell r="AV66">
            <v>534985</v>
          </cell>
          <cell r="AW66">
            <v>175742</v>
          </cell>
          <cell r="AX66">
            <v>208992.38640000002</v>
          </cell>
          <cell r="AY66">
            <v>506269</v>
          </cell>
          <cell r="AZ66">
            <v>166309</v>
          </cell>
          <cell r="BA66">
            <v>197774.66279999999</v>
          </cell>
          <cell r="BB66">
            <v>487356</v>
          </cell>
          <cell r="BC66">
            <v>160096</v>
          </cell>
          <cell r="BD66">
            <v>190386.16320000001</v>
          </cell>
          <cell r="BE66">
            <v>438713</v>
          </cell>
          <cell r="BF66">
            <v>144117</v>
          </cell>
          <cell r="BG66">
            <v>171383.93640000001</v>
          </cell>
          <cell r="BH66">
            <v>519987</v>
          </cell>
          <cell r="BI66">
            <v>170815</v>
          </cell>
          <cell r="BJ66">
            <v>203133.198</v>
          </cell>
          <cell r="BK66">
            <v>498166</v>
          </cell>
          <cell r="BL66">
            <v>163647</v>
          </cell>
          <cell r="BM66">
            <v>194609.01240000001</v>
          </cell>
          <cell r="BN66">
            <v>486502</v>
          </cell>
          <cell r="BO66">
            <v>159815</v>
          </cell>
          <cell r="BP66">
            <v>190051.99799999999</v>
          </cell>
          <cell r="BQ66">
            <v>482198</v>
          </cell>
          <cell r="BR66">
            <v>158402</v>
          </cell>
        </row>
        <row r="67">
          <cell r="B67" t="str">
            <v>CAMBIAR RETENEDOR TRASERO CIGÜEÑAL</v>
          </cell>
          <cell r="C67">
            <v>781002</v>
          </cell>
          <cell r="D67">
            <v>256559</v>
          </cell>
          <cell r="E67">
            <v>305099.96279999998</v>
          </cell>
          <cell r="F67">
            <v>763931</v>
          </cell>
          <cell r="G67">
            <v>250951</v>
          </cell>
          <cell r="H67">
            <v>298430.92920000001</v>
          </cell>
          <cell r="I67">
            <v>986593</v>
          </cell>
          <cell r="J67">
            <v>324095</v>
          </cell>
          <cell r="K67">
            <v>385413.77399999998</v>
          </cell>
          <cell r="L67">
            <v>961506</v>
          </cell>
          <cell r="M67">
            <v>315854</v>
          </cell>
          <cell r="N67">
            <v>375613.57679999998</v>
          </cell>
          <cell r="O67">
            <v>835358</v>
          </cell>
          <cell r="P67">
            <v>274415</v>
          </cell>
          <cell r="Q67">
            <v>326334.31799999997</v>
          </cell>
          <cell r="R67">
            <v>1014332</v>
          </cell>
          <cell r="S67">
            <v>333208</v>
          </cell>
          <cell r="T67">
            <v>396250.95360000001</v>
          </cell>
          <cell r="U67">
            <v>940980</v>
          </cell>
          <cell r="V67">
            <v>309111</v>
          </cell>
          <cell r="W67">
            <v>367594.80119999999</v>
          </cell>
          <cell r="X67">
            <v>872114</v>
          </cell>
          <cell r="Y67">
            <v>286489</v>
          </cell>
          <cell r="Z67">
            <v>340692.71880000003</v>
          </cell>
          <cell r="AA67">
            <v>961004</v>
          </cell>
          <cell r="AB67">
            <v>315689</v>
          </cell>
          <cell r="AC67">
            <v>375417.35879999999</v>
          </cell>
          <cell r="AD67">
            <v>736615</v>
          </cell>
          <cell r="AE67">
            <v>241978</v>
          </cell>
          <cell r="AF67">
            <v>287760.23759999999</v>
          </cell>
          <cell r="AG67">
            <v>838863</v>
          </cell>
          <cell r="AH67">
            <v>275566</v>
          </cell>
          <cell r="AI67">
            <v>327703.08720000001</v>
          </cell>
          <cell r="AJ67">
            <v>987313</v>
          </cell>
          <cell r="AK67">
            <v>324332</v>
          </cell>
          <cell r="AL67">
            <v>385695.61440000002</v>
          </cell>
          <cell r="AM67">
            <v>942239</v>
          </cell>
          <cell r="AN67">
            <v>309525</v>
          </cell>
          <cell r="AO67">
            <v>368087.13</v>
          </cell>
          <cell r="AP67">
            <v>918245</v>
          </cell>
          <cell r="AQ67">
            <v>301643</v>
          </cell>
          <cell r="AR67">
            <v>358713.85560000001</v>
          </cell>
          <cell r="AS67">
            <v>959029</v>
          </cell>
          <cell r="AT67">
            <v>315041</v>
          </cell>
          <cell r="AU67">
            <v>374646.75719999999</v>
          </cell>
          <cell r="AV67">
            <v>1029665</v>
          </cell>
          <cell r="AW67">
            <v>338244</v>
          </cell>
          <cell r="AX67">
            <v>402239.7648</v>
          </cell>
          <cell r="AY67">
            <v>964945</v>
          </cell>
          <cell r="AZ67">
            <v>316984</v>
          </cell>
          <cell r="BA67">
            <v>376957.37280000001</v>
          </cell>
          <cell r="BB67">
            <v>861390</v>
          </cell>
          <cell r="BC67">
            <v>282966</v>
          </cell>
          <cell r="BD67">
            <v>336503.16720000003</v>
          </cell>
          <cell r="BE67">
            <v>837231</v>
          </cell>
          <cell r="BF67">
            <v>275030</v>
          </cell>
          <cell r="BG67">
            <v>327065.67599999998</v>
          </cell>
          <cell r="BH67">
            <v>915154</v>
          </cell>
          <cell r="BI67">
            <v>300628</v>
          </cell>
          <cell r="BJ67">
            <v>357506.81760000001</v>
          </cell>
          <cell r="BK67">
            <v>852516</v>
          </cell>
          <cell r="BL67">
            <v>280051</v>
          </cell>
          <cell r="BM67">
            <v>333036.64919999999</v>
          </cell>
          <cell r="BN67">
            <v>945621</v>
          </cell>
          <cell r="BO67">
            <v>310636</v>
          </cell>
          <cell r="BP67">
            <v>369408.33120000002</v>
          </cell>
          <cell r="BQ67">
            <v>941779</v>
          </cell>
          <cell r="BR67">
            <v>309374</v>
          </cell>
        </row>
        <row r="68">
          <cell r="B68" t="str">
            <v>CAMBIAR RETENES LLANTA DELANTERA</v>
          </cell>
          <cell r="C68">
            <v>458918</v>
          </cell>
          <cell r="D68">
            <v>150754</v>
          </cell>
          <cell r="E68">
            <v>179276.6568</v>
          </cell>
          <cell r="F68">
            <v>410509</v>
          </cell>
          <cell r="G68">
            <v>134852</v>
          </cell>
          <cell r="H68">
            <v>160365.99840000001</v>
          </cell>
          <cell r="I68">
            <v>512642</v>
          </cell>
          <cell r="J68">
            <v>168402</v>
          </cell>
          <cell r="K68">
            <v>200263.65840000001</v>
          </cell>
          <cell r="L68">
            <v>542924</v>
          </cell>
          <cell r="M68">
            <v>178350</v>
          </cell>
          <cell r="N68">
            <v>212093.82</v>
          </cell>
          <cell r="O68">
            <v>459390</v>
          </cell>
          <cell r="P68">
            <v>150909</v>
          </cell>
          <cell r="Q68">
            <v>179460.9828</v>
          </cell>
          <cell r="R68">
            <v>551317</v>
          </cell>
          <cell r="S68">
            <v>181107</v>
          </cell>
          <cell r="T68">
            <v>215372.44440000001</v>
          </cell>
          <cell r="U68">
            <v>530436</v>
          </cell>
          <cell r="V68">
            <v>174248</v>
          </cell>
          <cell r="W68">
            <v>207215.72159999999</v>
          </cell>
          <cell r="X68">
            <v>507066</v>
          </cell>
          <cell r="Y68">
            <v>166571</v>
          </cell>
          <cell r="Z68">
            <v>198086.23320000002</v>
          </cell>
          <cell r="AA68">
            <v>527473</v>
          </cell>
          <cell r="AB68">
            <v>173274</v>
          </cell>
          <cell r="AC68">
            <v>206057.44080000001</v>
          </cell>
          <cell r="AD68">
            <v>403089</v>
          </cell>
          <cell r="AE68">
            <v>132414</v>
          </cell>
          <cell r="AF68">
            <v>157466.72880000001</v>
          </cell>
          <cell r="AG68">
            <v>459390</v>
          </cell>
          <cell r="AH68">
            <v>150909</v>
          </cell>
          <cell r="AI68">
            <v>179460.9828</v>
          </cell>
          <cell r="AJ68">
            <v>532958</v>
          </cell>
          <cell r="AK68">
            <v>175076</v>
          </cell>
          <cell r="AL68">
            <v>208200.3792</v>
          </cell>
          <cell r="AM68">
            <v>537835</v>
          </cell>
          <cell r="AN68">
            <v>176678</v>
          </cell>
          <cell r="AO68">
            <v>210105.47759999998</v>
          </cell>
          <cell r="AP68">
            <v>505192</v>
          </cell>
          <cell r="AQ68">
            <v>165955</v>
          </cell>
          <cell r="AR68">
            <v>197353.68599999999</v>
          </cell>
          <cell r="AS68">
            <v>528431</v>
          </cell>
          <cell r="AT68">
            <v>173589</v>
          </cell>
          <cell r="AU68">
            <v>206432.03880000001</v>
          </cell>
          <cell r="AV68">
            <v>528625</v>
          </cell>
          <cell r="AW68">
            <v>173653</v>
          </cell>
          <cell r="AX68">
            <v>206508.1476</v>
          </cell>
          <cell r="AY68">
            <v>568594</v>
          </cell>
          <cell r="AZ68">
            <v>186783</v>
          </cell>
          <cell r="BA68">
            <v>222122.34359999999</v>
          </cell>
          <cell r="BB68">
            <v>528147</v>
          </cell>
          <cell r="BC68">
            <v>173496</v>
          </cell>
          <cell r="BD68">
            <v>206321.44320000001</v>
          </cell>
          <cell r="BE68">
            <v>460588</v>
          </cell>
          <cell r="BF68">
            <v>151303</v>
          </cell>
          <cell r="BG68">
            <v>179929.5276</v>
          </cell>
          <cell r="BH68">
            <v>506962</v>
          </cell>
          <cell r="BI68">
            <v>166537</v>
          </cell>
          <cell r="BJ68">
            <v>198045.80040000001</v>
          </cell>
          <cell r="BK68">
            <v>586386</v>
          </cell>
          <cell r="BL68">
            <v>192627</v>
          </cell>
          <cell r="BM68">
            <v>229072.02840000001</v>
          </cell>
          <cell r="BN68">
            <v>513887</v>
          </cell>
          <cell r="BO68">
            <v>168811</v>
          </cell>
          <cell r="BP68">
            <v>200750.04120000001</v>
          </cell>
          <cell r="BQ68">
            <v>531632</v>
          </cell>
          <cell r="BR68">
            <v>174641</v>
          </cell>
        </row>
        <row r="69">
          <cell r="B69" t="str">
            <v>CAMBIAR RETENES LLANTA TRASERA</v>
          </cell>
          <cell r="C69">
            <v>455780</v>
          </cell>
          <cell r="D69">
            <v>149723</v>
          </cell>
          <cell r="E69">
            <v>178050.59159999999</v>
          </cell>
          <cell r="F69">
            <v>408372</v>
          </cell>
          <cell r="G69">
            <v>134150</v>
          </cell>
          <cell r="H69">
            <v>159531.18</v>
          </cell>
          <cell r="I69">
            <v>473361</v>
          </cell>
          <cell r="J69">
            <v>155499</v>
          </cell>
          <cell r="K69">
            <v>184919.41080000001</v>
          </cell>
          <cell r="L69">
            <v>521600</v>
          </cell>
          <cell r="M69">
            <v>171345</v>
          </cell>
          <cell r="N69">
            <v>203763.47399999999</v>
          </cell>
          <cell r="O69">
            <v>460197</v>
          </cell>
          <cell r="P69">
            <v>151174</v>
          </cell>
          <cell r="Q69">
            <v>179776.1208</v>
          </cell>
          <cell r="R69">
            <v>526184</v>
          </cell>
          <cell r="S69">
            <v>172851</v>
          </cell>
          <cell r="T69">
            <v>205554.40919999999</v>
          </cell>
          <cell r="U69">
            <v>519428</v>
          </cell>
          <cell r="V69">
            <v>170632</v>
          </cell>
          <cell r="W69">
            <v>202915.57440000001</v>
          </cell>
          <cell r="X69">
            <v>504223</v>
          </cell>
          <cell r="Y69">
            <v>165637</v>
          </cell>
          <cell r="Z69">
            <v>196975.52040000001</v>
          </cell>
          <cell r="AA69">
            <v>506312</v>
          </cell>
          <cell r="AB69">
            <v>166323</v>
          </cell>
          <cell r="AC69">
            <v>197791.31160000002</v>
          </cell>
          <cell r="AD69">
            <v>406624</v>
          </cell>
          <cell r="AE69">
            <v>133575</v>
          </cell>
          <cell r="AF69">
            <v>158847.39000000001</v>
          </cell>
          <cell r="AG69">
            <v>463374</v>
          </cell>
          <cell r="AH69">
            <v>152218</v>
          </cell>
          <cell r="AI69">
            <v>181017.64559999999</v>
          </cell>
          <cell r="AJ69">
            <v>534178</v>
          </cell>
          <cell r="AK69">
            <v>175477</v>
          </cell>
          <cell r="AL69">
            <v>208677.24840000001</v>
          </cell>
          <cell r="AM69">
            <v>532032</v>
          </cell>
          <cell r="AN69">
            <v>174772</v>
          </cell>
          <cell r="AO69">
            <v>207838.86239999998</v>
          </cell>
          <cell r="AP69">
            <v>504178</v>
          </cell>
          <cell r="AQ69">
            <v>165622</v>
          </cell>
          <cell r="AR69">
            <v>196957.68239999999</v>
          </cell>
          <cell r="AS69">
            <v>517104</v>
          </cell>
          <cell r="AT69">
            <v>169868</v>
          </cell>
          <cell r="AU69">
            <v>202007.02559999999</v>
          </cell>
          <cell r="AV69">
            <v>512508</v>
          </cell>
          <cell r="AW69">
            <v>168358</v>
          </cell>
          <cell r="AX69">
            <v>200211.33360000001</v>
          </cell>
          <cell r="AY69">
            <v>552979</v>
          </cell>
          <cell r="AZ69">
            <v>181653</v>
          </cell>
          <cell r="BA69">
            <v>216021.7476</v>
          </cell>
          <cell r="BB69">
            <v>548098</v>
          </cell>
          <cell r="BC69">
            <v>180050</v>
          </cell>
          <cell r="BD69">
            <v>214115.46</v>
          </cell>
          <cell r="BE69">
            <v>423601</v>
          </cell>
          <cell r="BF69">
            <v>139152</v>
          </cell>
          <cell r="BG69">
            <v>165479.55840000001</v>
          </cell>
          <cell r="BH69">
            <v>467770</v>
          </cell>
          <cell r="BI69">
            <v>153662</v>
          </cell>
          <cell r="BJ69">
            <v>182734.8504</v>
          </cell>
          <cell r="BK69">
            <v>581735</v>
          </cell>
          <cell r="BL69">
            <v>191099</v>
          </cell>
          <cell r="BM69">
            <v>227254.9308</v>
          </cell>
          <cell r="BN69">
            <v>513585</v>
          </cell>
          <cell r="BO69">
            <v>168712</v>
          </cell>
          <cell r="BP69">
            <v>200632.31040000002</v>
          </cell>
          <cell r="BQ69">
            <v>523436</v>
          </cell>
          <cell r="BR69">
            <v>171948</v>
          </cell>
        </row>
        <row r="70">
          <cell r="B70" t="str">
            <v>CAMBIAR RODAMIENTOS LLANTA DELANTERA (incluye cambio retenedores)</v>
          </cell>
          <cell r="C70">
            <v>340976</v>
          </cell>
          <cell r="D70">
            <v>112010</v>
          </cell>
          <cell r="E70">
            <v>133202.29200000002</v>
          </cell>
          <cell r="F70">
            <v>321639</v>
          </cell>
          <cell r="G70">
            <v>105658</v>
          </cell>
          <cell r="H70">
            <v>125648.4936</v>
          </cell>
          <cell r="I70">
            <v>338481</v>
          </cell>
          <cell r="J70">
            <v>111191</v>
          </cell>
          <cell r="K70">
            <v>132228.33720000001</v>
          </cell>
          <cell r="L70">
            <v>411007</v>
          </cell>
          <cell r="M70">
            <v>135015</v>
          </cell>
          <cell r="N70">
            <v>160559.83799999999</v>
          </cell>
          <cell r="O70">
            <v>335293</v>
          </cell>
          <cell r="P70">
            <v>110143</v>
          </cell>
          <cell r="Q70">
            <v>130982.05559999999</v>
          </cell>
          <cell r="R70">
            <v>409640</v>
          </cell>
          <cell r="S70">
            <v>134566</v>
          </cell>
          <cell r="T70">
            <v>160025.8872</v>
          </cell>
          <cell r="U70">
            <v>401307</v>
          </cell>
          <cell r="V70">
            <v>131829</v>
          </cell>
          <cell r="W70">
            <v>156771.04680000001</v>
          </cell>
          <cell r="X70">
            <v>404625</v>
          </cell>
          <cell r="Y70">
            <v>132919</v>
          </cell>
          <cell r="Z70">
            <v>158067.27480000001</v>
          </cell>
          <cell r="AA70">
            <v>400479</v>
          </cell>
          <cell r="AB70">
            <v>131557</v>
          </cell>
          <cell r="AC70">
            <v>156447.58439999999</v>
          </cell>
          <cell r="AD70">
            <v>304020</v>
          </cell>
          <cell r="AE70">
            <v>99870</v>
          </cell>
          <cell r="AF70">
            <v>118765.40400000001</v>
          </cell>
          <cell r="AG70">
            <v>333531</v>
          </cell>
          <cell r="AH70">
            <v>109564</v>
          </cell>
          <cell r="AI70">
            <v>130293.5088</v>
          </cell>
          <cell r="AJ70">
            <v>393869</v>
          </cell>
          <cell r="AK70">
            <v>129385</v>
          </cell>
          <cell r="AL70">
            <v>153864.64199999999</v>
          </cell>
          <cell r="AM70">
            <v>433250</v>
          </cell>
          <cell r="AN70">
            <v>142322</v>
          </cell>
          <cell r="AO70">
            <v>169249.3224</v>
          </cell>
          <cell r="AP70">
            <v>379012</v>
          </cell>
          <cell r="AQ70">
            <v>124505</v>
          </cell>
          <cell r="AR70">
            <v>148061.34599999999</v>
          </cell>
          <cell r="AS70">
            <v>385965</v>
          </cell>
          <cell r="AT70">
            <v>126789</v>
          </cell>
          <cell r="AU70">
            <v>150777.47880000001</v>
          </cell>
          <cell r="AV70">
            <v>374024</v>
          </cell>
          <cell r="AW70">
            <v>122866</v>
          </cell>
          <cell r="AX70">
            <v>146112.24720000001</v>
          </cell>
          <cell r="AY70">
            <v>429801</v>
          </cell>
          <cell r="AZ70">
            <v>141189</v>
          </cell>
          <cell r="BA70">
            <v>167901.95879999999</v>
          </cell>
          <cell r="BB70">
            <v>408252</v>
          </cell>
          <cell r="BC70">
            <v>134110</v>
          </cell>
          <cell r="BD70">
            <v>159483.61199999999</v>
          </cell>
          <cell r="BE70">
            <v>369389</v>
          </cell>
          <cell r="BF70">
            <v>121344</v>
          </cell>
          <cell r="BG70">
            <v>144302.28479999999</v>
          </cell>
          <cell r="BH70">
            <v>415546</v>
          </cell>
          <cell r="BI70">
            <v>136506</v>
          </cell>
          <cell r="BJ70">
            <v>162332.93520000001</v>
          </cell>
          <cell r="BK70">
            <v>420328</v>
          </cell>
          <cell r="BL70">
            <v>138077</v>
          </cell>
          <cell r="BM70">
            <v>164201.1684</v>
          </cell>
          <cell r="BN70">
            <v>388620</v>
          </cell>
          <cell r="BO70">
            <v>127661</v>
          </cell>
          <cell r="BP70">
            <v>151814.46119999999</v>
          </cell>
          <cell r="BQ70">
            <v>379012</v>
          </cell>
          <cell r="BR70">
            <v>124505</v>
          </cell>
        </row>
        <row r="71">
          <cell r="B71" t="str">
            <v>CAMBIAR RODAMIENTOS LLANTA TRASERA (incluye cambio retenedores)</v>
          </cell>
          <cell r="C71">
            <v>268523</v>
          </cell>
          <cell r="D71">
            <v>88209</v>
          </cell>
          <cell r="E71">
            <v>104898.1428</v>
          </cell>
          <cell r="F71">
            <v>304245</v>
          </cell>
          <cell r="G71">
            <v>99944</v>
          </cell>
          <cell r="H71">
            <v>118853.4048</v>
          </cell>
          <cell r="I71">
            <v>364379</v>
          </cell>
          <cell r="J71">
            <v>119698</v>
          </cell>
          <cell r="K71">
            <v>142344.8616</v>
          </cell>
          <cell r="L71">
            <v>381920</v>
          </cell>
          <cell r="M71">
            <v>125460</v>
          </cell>
          <cell r="N71">
            <v>149197.03200000001</v>
          </cell>
          <cell r="O71">
            <v>363127</v>
          </cell>
          <cell r="P71">
            <v>119287</v>
          </cell>
          <cell r="Q71">
            <v>141856.1004</v>
          </cell>
          <cell r="R71">
            <v>377977</v>
          </cell>
          <cell r="S71">
            <v>124165</v>
          </cell>
          <cell r="T71">
            <v>147657.01800000001</v>
          </cell>
          <cell r="U71">
            <v>387292</v>
          </cell>
          <cell r="V71">
            <v>127225</v>
          </cell>
          <cell r="W71">
            <v>151295.97</v>
          </cell>
          <cell r="X71">
            <v>373443</v>
          </cell>
          <cell r="Y71">
            <v>122676</v>
          </cell>
          <cell r="Z71">
            <v>145886.29920000001</v>
          </cell>
          <cell r="AA71">
            <v>365160</v>
          </cell>
          <cell r="AB71">
            <v>119955</v>
          </cell>
          <cell r="AC71">
            <v>142650.486</v>
          </cell>
          <cell r="AD71">
            <v>339649</v>
          </cell>
          <cell r="AE71">
            <v>111574</v>
          </cell>
          <cell r="AF71">
            <v>132683.8008</v>
          </cell>
          <cell r="AG71">
            <v>361167</v>
          </cell>
          <cell r="AH71">
            <v>118643</v>
          </cell>
          <cell r="AI71">
            <v>141090.2556</v>
          </cell>
          <cell r="AJ71">
            <v>437101</v>
          </cell>
          <cell r="AK71">
            <v>143587</v>
          </cell>
          <cell r="AL71">
            <v>170753.66039999999</v>
          </cell>
          <cell r="AM71">
            <v>407205</v>
          </cell>
          <cell r="AN71">
            <v>133766</v>
          </cell>
          <cell r="AO71">
            <v>159074.52720000001</v>
          </cell>
          <cell r="AP71">
            <v>413777</v>
          </cell>
          <cell r="AQ71">
            <v>135925</v>
          </cell>
          <cell r="AR71">
            <v>161642.01</v>
          </cell>
          <cell r="AS71">
            <v>415546</v>
          </cell>
          <cell r="AT71">
            <v>136506</v>
          </cell>
          <cell r="AU71">
            <v>162332.93520000001</v>
          </cell>
          <cell r="AV71">
            <v>407544</v>
          </cell>
          <cell r="AW71">
            <v>133878</v>
          </cell>
          <cell r="AX71">
            <v>159207.7176</v>
          </cell>
          <cell r="AY71">
            <v>396633</v>
          </cell>
          <cell r="AZ71">
            <v>130293</v>
          </cell>
          <cell r="BA71">
            <v>154944.4356</v>
          </cell>
          <cell r="BB71">
            <v>409180</v>
          </cell>
          <cell r="BC71">
            <v>134415</v>
          </cell>
          <cell r="BD71">
            <v>159846.318</v>
          </cell>
          <cell r="BE71">
            <v>379489</v>
          </cell>
          <cell r="BF71">
            <v>124662</v>
          </cell>
          <cell r="BG71">
            <v>148248.05040000001</v>
          </cell>
          <cell r="BH71">
            <v>429765</v>
          </cell>
          <cell r="BI71">
            <v>141177</v>
          </cell>
          <cell r="BJ71">
            <v>167887.68840000001</v>
          </cell>
          <cell r="BK71">
            <v>409180</v>
          </cell>
          <cell r="BL71">
            <v>134415</v>
          </cell>
          <cell r="BM71">
            <v>159846.318</v>
          </cell>
          <cell r="BN71">
            <v>423517</v>
          </cell>
          <cell r="BO71">
            <v>139125</v>
          </cell>
          <cell r="BP71">
            <v>165447.45000000001</v>
          </cell>
          <cell r="BQ71">
            <v>423158</v>
          </cell>
          <cell r="BR71">
            <v>139007</v>
          </cell>
        </row>
        <row r="72">
          <cell r="B72" t="str">
            <v>CAMBIAR ROTULAS SUSPENSIÓN DELANTERA</v>
          </cell>
          <cell r="C72">
            <v>347119</v>
          </cell>
          <cell r="D72">
            <v>114028</v>
          </cell>
          <cell r="E72">
            <v>135602.09760000001</v>
          </cell>
          <cell r="F72">
            <v>356717</v>
          </cell>
          <cell r="G72">
            <v>117181</v>
          </cell>
          <cell r="H72">
            <v>139351.6452</v>
          </cell>
          <cell r="I72">
            <v>389639</v>
          </cell>
          <cell r="J72">
            <v>127996</v>
          </cell>
          <cell r="K72">
            <v>152212.8432</v>
          </cell>
          <cell r="L72">
            <v>456676</v>
          </cell>
          <cell r="M72">
            <v>150018</v>
          </cell>
          <cell r="N72">
            <v>178401.4056</v>
          </cell>
          <cell r="O72">
            <v>401960</v>
          </cell>
          <cell r="P72">
            <v>132043</v>
          </cell>
          <cell r="Q72">
            <v>157025.5356</v>
          </cell>
          <cell r="R72">
            <v>439269</v>
          </cell>
          <cell r="S72">
            <v>144299</v>
          </cell>
          <cell r="T72">
            <v>171600.3708</v>
          </cell>
          <cell r="U72">
            <v>450146</v>
          </cell>
          <cell r="V72">
            <v>147872</v>
          </cell>
          <cell r="W72">
            <v>175849.3824</v>
          </cell>
          <cell r="X72">
            <v>482365</v>
          </cell>
          <cell r="Y72">
            <v>158456</v>
          </cell>
          <cell r="Z72">
            <v>188435.87520000001</v>
          </cell>
          <cell r="AA72">
            <v>421729</v>
          </cell>
          <cell r="AB72">
            <v>138537</v>
          </cell>
          <cell r="AC72">
            <v>164748.2004</v>
          </cell>
          <cell r="AD72">
            <v>366937</v>
          </cell>
          <cell r="AE72">
            <v>120538</v>
          </cell>
          <cell r="AF72">
            <v>143343.78959999999</v>
          </cell>
          <cell r="AG72">
            <v>398786</v>
          </cell>
          <cell r="AH72">
            <v>131001</v>
          </cell>
          <cell r="AI72">
            <v>155786.38920000001</v>
          </cell>
          <cell r="AJ72">
            <v>472165</v>
          </cell>
          <cell r="AK72">
            <v>155106</v>
          </cell>
          <cell r="AL72">
            <v>184452.0552</v>
          </cell>
          <cell r="AM72">
            <v>452298</v>
          </cell>
          <cell r="AN72">
            <v>148579</v>
          </cell>
          <cell r="AO72">
            <v>176690.14679999999</v>
          </cell>
          <cell r="AP72">
            <v>453625</v>
          </cell>
          <cell r="AQ72">
            <v>149015</v>
          </cell>
          <cell r="AR72">
            <v>177208.63800000001</v>
          </cell>
          <cell r="AS72">
            <v>447613</v>
          </cell>
          <cell r="AT72">
            <v>147040</v>
          </cell>
          <cell r="AU72">
            <v>174859.96799999999</v>
          </cell>
          <cell r="AV72">
            <v>435720</v>
          </cell>
          <cell r="AW72">
            <v>143134</v>
          </cell>
          <cell r="AX72">
            <v>170214.9528</v>
          </cell>
          <cell r="AY72">
            <v>478780</v>
          </cell>
          <cell r="AZ72">
            <v>157279</v>
          </cell>
          <cell r="BA72">
            <v>187036.1868</v>
          </cell>
          <cell r="BB72">
            <v>448602</v>
          </cell>
          <cell r="BC72">
            <v>147365</v>
          </cell>
          <cell r="BD72">
            <v>175246.45800000001</v>
          </cell>
          <cell r="BE72">
            <v>398163</v>
          </cell>
          <cell r="BF72">
            <v>130796</v>
          </cell>
          <cell r="BG72">
            <v>155542.60320000001</v>
          </cell>
          <cell r="BH72">
            <v>440741</v>
          </cell>
          <cell r="BI72">
            <v>144783</v>
          </cell>
          <cell r="BJ72">
            <v>172175.9436</v>
          </cell>
          <cell r="BK72">
            <v>446226</v>
          </cell>
          <cell r="BL72">
            <v>146585</v>
          </cell>
          <cell r="BM72">
            <v>174318.88200000001</v>
          </cell>
          <cell r="BN72">
            <v>450098</v>
          </cell>
          <cell r="BO72">
            <v>147857</v>
          </cell>
          <cell r="BP72">
            <v>175831.54440000001</v>
          </cell>
          <cell r="BQ72">
            <v>458729</v>
          </cell>
          <cell r="BR72">
            <v>150692</v>
          </cell>
        </row>
        <row r="73">
          <cell r="B73" t="str">
            <v>CAMBIAR SERVOFRENO / BOOSTER</v>
          </cell>
          <cell r="C73">
            <v>365290</v>
          </cell>
          <cell r="D73">
            <v>119997</v>
          </cell>
          <cell r="E73">
            <v>142700.43239999999</v>
          </cell>
          <cell r="F73">
            <v>432462</v>
          </cell>
          <cell r="G73">
            <v>142063</v>
          </cell>
          <cell r="H73">
            <v>168941.31959999999</v>
          </cell>
          <cell r="I73">
            <v>399417</v>
          </cell>
          <cell r="J73">
            <v>131208</v>
          </cell>
          <cell r="K73">
            <v>156032.55359999998</v>
          </cell>
          <cell r="L73">
            <v>498488</v>
          </cell>
          <cell r="M73">
            <v>163753</v>
          </cell>
          <cell r="N73">
            <v>194735.06760000001</v>
          </cell>
          <cell r="O73">
            <v>413520</v>
          </cell>
          <cell r="P73">
            <v>135841</v>
          </cell>
          <cell r="Q73">
            <v>161542.11720000001</v>
          </cell>
          <cell r="R73">
            <v>476653</v>
          </cell>
          <cell r="S73">
            <v>156580</v>
          </cell>
          <cell r="T73">
            <v>186204.93599999999</v>
          </cell>
          <cell r="U73">
            <v>479563</v>
          </cell>
          <cell r="V73">
            <v>157536</v>
          </cell>
          <cell r="W73">
            <v>187341.8112</v>
          </cell>
          <cell r="X73">
            <v>515769</v>
          </cell>
          <cell r="Y73">
            <v>169430</v>
          </cell>
          <cell r="Z73">
            <v>201486.15600000002</v>
          </cell>
          <cell r="AA73">
            <v>462328</v>
          </cell>
          <cell r="AB73">
            <v>151874</v>
          </cell>
          <cell r="AC73">
            <v>180608.56080000001</v>
          </cell>
          <cell r="AD73">
            <v>372318</v>
          </cell>
          <cell r="AE73">
            <v>122306</v>
          </cell>
          <cell r="AF73">
            <v>145446.29519999999</v>
          </cell>
          <cell r="AG73">
            <v>421709</v>
          </cell>
          <cell r="AH73">
            <v>138531</v>
          </cell>
          <cell r="AI73">
            <v>164741.06520000001</v>
          </cell>
          <cell r="AJ73">
            <v>542005</v>
          </cell>
          <cell r="AK73">
            <v>178048</v>
          </cell>
          <cell r="AL73">
            <v>211734.68160000001</v>
          </cell>
          <cell r="AM73">
            <v>475645</v>
          </cell>
          <cell r="AN73">
            <v>156249</v>
          </cell>
          <cell r="AO73">
            <v>185811.31080000001</v>
          </cell>
          <cell r="AP73">
            <v>460337</v>
          </cell>
          <cell r="AQ73">
            <v>151220</v>
          </cell>
          <cell r="AR73">
            <v>179830.82399999999</v>
          </cell>
          <cell r="AS73">
            <v>470547</v>
          </cell>
          <cell r="AT73">
            <v>154574</v>
          </cell>
          <cell r="AU73">
            <v>183819.4008</v>
          </cell>
          <cell r="AV73">
            <v>450353</v>
          </cell>
          <cell r="AW73">
            <v>147940</v>
          </cell>
          <cell r="AX73">
            <v>175930.24799999999</v>
          </cell>
          <cell r="AY73">
            <v>534613</v>
          </cell>
          <cell r="AZ73">
            <v>175620</v>
          </cell>
          <cell r="BA73">
            <v>208847.304</v>
          </cell>
          <cell r="BB73">
            <v>475744</v>
          </cell>
          <cell r="BC73">
            <v>156281</v>
          </cell>
          <cell r="BD73">
            <v>185849.3652</v>
          </cell>
          <cell r="BE73">
            <v>392004</v>
          </cell>
          <cell r="BF73">
            <v>128773</v>
          </cell>
          <cell r="BG73">
            <v>153136.85159999999</v>
          </cell>
          <cell r="BH73">
            <v>455376</v>
          </cell>
          <cell r="BI73">
            <v>149591</v>
          </cell>
          <cell r="BJ73">
            <v>177893.61720000001</v>
          </cell>
          <cell r="BK73">
            <v>466767</v>
          </cell>
          <cell r="BL73">
            <v>153332</v>
          </cell>
          <cell r="BM73">
            <v>182342.41440000001</v>
          </cell>
          <cell r="BN73">
            <v>467947</v>
          </cell>
          <cell r="BO73">
            <v>153720</v>
          </cell>
          <cell r="BP73">
            <v>182803.82399999999</v>
          </cell>
          <cell r="BQ73">
            <v>473449</v>
          </cell>
          <cell r="BR73">
            <v>155527</v>
          </cell>
        </row>
        <row r="74">
          <cell r="B74" t="str">
            <v>CAMBIAR SILENCIADOR O EXOSTO O CATALIZADOR</v>
          </cell>
          <cell r="C74">
            <v>287464</v>
          </cell>
          <cell r="D74">
            <v>94431</v>
          </cell>
          <cell r="E74">
            <v>112297.3452</v>
          </cell>
          <cell r="F74">
            <v>312526</v>
          </cell>
          <cell r="G74">
            <v>102664</v>
          </cell>
          <cell r="H74">
            <v>122088.0288</v>
          </cell>
          <cell r="I74">
            <v>308446</v>
          </cell>
          <cell r="J74">
            <v>101324</v>
          </cell>
          <cell r="K74">
            <v>120494.50080000001</v>
          </cell>
          <cell r="L74">
            <v>364096</v>
          </cell>
          <cell r="M74">
            <v>119605</v>
          </cell>
          <cell r="N74">
            <v>142234.266</v>
          </cell>
          <cell r="O74">
            <v>309282</v>
          </cell>
          <cell r="P74">
            <v>101599</v>
          </cell>
          <cell r="Q74">
            <v>120821.53080000001</v>
          </cell>
          <cell r="R74">
            <v>361560</v>
          </cell>
          <cell r="S74">
            <v>118772</v>
          </cell>
          <cell r="T74">
            <v>141243.6624</v>
          </cell>
          <cell r="U74">
            <v>355029</v>
          </cell>
          <cell r="V74">
            <v>116627</v>
          </cell>
          <cell r="W74">
            <v>138692.8284</v>
          </cell>
          <cell r="X74">
            <v>355844</v>
          </cell>
          <cell r="Y74">
            <v>116894</v>
          </cell>
          <cell r="Z74">
            <v>139010.34479999999</v>
          </cell>
          <cell r="AA74">
            <v>350737</v>
          </cell>
          <cell r="AB74">
            <v>115217</v>
          </cell>
          <cell r="AC74">
            <v>137016.0564</v>
          </cell>
          <cell r="AD74">
            <v>278504</v>
          </cell>
          <cell r="AE74">
            <v>91488</v>
          </cell>
          <cell r="AF74">
            <v>108797.52960000001</v>
          </cell>
          <cell r="AG74">
            <v>305845</v>
          </cell>
          <cell r="AH74">
            <v>100470</v>
          </cell>
          <cell r="AI74">
            <v>119478.924</v>
          </cell>
          <cell r="AJ74">
            <v>401233</v>
          </cell>
          <cell r="AK74">
            <v>131805</v>
          </cell>
          <cell r="AL74">
            <v>156742.50599999999</v>
          </cell>
          <cell r="AM74">
            <v>351418</v>
          </cell>
          <cell r="AN74">
            <v>115440</v>
          </cell>
          <cell r="AO74">
            <v>137281.24799999999</v>
          </cell>
          <cell r="AP74">
            <v>349172</v>
          </cell>
          <cell r="AQ74">
            <v>114703</v>
          </cell>
          <cell r="AR74">
            <v>136404.8076</v>
          </cell>
          <cell r="AS74">
            <v>349751</v>
          </cell>
          <cell r="AT74">
            <v>114893</v>
          </cell>
          <cell r="AU74">
            <v>136630.7556</v>
          </cell>
          <cell r="AV74">
            <v>348735</v>
          </cell>
          <cell r="AW74">
            <v>114559</v>
          </cell>
          <cell r="AX74">
            <v>136233.56280000001</v>
          </cell>
          <cell r="AY74">
            <v>358538</v>
          </cell>
          <cell r="AZ74">
            <v>117779</v>
          </cell>
          <cell r="BA74">
            <v>140062.7868</v>
          </cell>
          <cell r="BB74">
            <v>351418</v>
          </cell>
          <cell r="BC74">
            <v>115440</v>
          </cell>
          <cell r="BD74">
            <v>137281.24799999999</v>
          </cell>
          <cell r="BE74">
            <v>316166</v>
          </cell>
          <cell r="BF74">
            <v>103860</v>
          </cell>
          <cell r="BG74">
            <v>123510.31200000001</v>
          </cell>
          <cell r="BH74">
            <v>366745</v>
          </cell>
          <cell r="BI74">
            <v>120475</v>
          </cell>
          <cell r="BJ74">
            <v>143268.87</v>
          </cell>
          <cell r="BK74">
            <v>347127</v>
          </cell>
          <cell r="BL74">
            <v>114031</v>
          </cell>
          <cell r="BM74">
            <v>135605.66519999999</v>
          </cell>
          <cell r="BN74">
            <v>353710</v>
          </cell>
          <cell r="BO74">
            <v>116193</v>
          </cell>
          <cell r="BP74">
            <v>138176.7156</v>
          </cell>
          <cell r="BQ74">
            <v>343487</v>
          </cell>
          <cell r="BR74">
            <v>112835</v>
          </cell>
        </row>
        <row r="75">
          <cell r="B75" t="str">
            <v>CAMBIAR SOPORTE AMORTIGUADOR DELANTERO</v>
          </cell>
          <cell r="C75">
            <v>195183</v>
          </cell>
          <cell r="D75">
            <v>64117</v>
          </cell>
          <cell r="E75">
            <v>76247.936400000006</v>
          </cell>
          <cell r="F75">
            <v>199893</v>
          </cell>
          <cell r="G75">
            <v>65664</v>
          </cell>
          <cell r="H75">
            <v>78087.628800000006</v>
          </cell>
          <cell r="I75">
            <v>224916</v>
          </cell>
          <cell r="J75">
            <v>73884</v>
          </cell>
          <cell r="K75">
            <v>87862.852799999993</v>
          </cell>
          <cell r="L75">
            <v>245097</v>
          </cell>
          <cell r="M75">
            <v>80514</v>
          </cell>
          <cell r="N75">
            <v>95747.248800000001</v>
          </cell>
          <cell r="O75">
            <v>234383</v>
          </cell>
          <cell r="P75">
            <v>76994</v>
          </cell>
          <cell r="Q75">
            <v>91561.264800000004</v>
          </cell>
          <cell r="R75">
            <v>249080</v>
          </cell>
          <cell r="S75">
            <v>81822</v>
          </cell>
          <cell r="T75">
            <v>97302.722399999999</v>
          </cell>
          <cell r="U75">
            <v>243842</v>
          </cell>
          <cell r="V75">
            <v>80102</v>
          </cell>
          <cell r="W75">
            <v>95257.2984</v>
          </cell>
          <cell r="X75">
            <v>238212</v>
          </cell>
          <cell r="Y75">
            <v>78252</v>
          </cell>
          <cell r="Z75">
            <v>93057.278399999996</v>
          </cell>
          <cell r="AA75">
            <v>237594</v>
          </cell>
          <cell r="AB75">
            <v>78049</v>
          </cell>
          <cell r="AC75">
            <v>92815.870800000004</v>
          </cell>
          <cell r="AD75">
            <v>203088</v>
          </cell>
          <cell r="AE75">
            <v>66714</v>
          </cell>
          <cell r="AF75">
            <v>79336.288799999995</v>
          </cell>
          <cell r="AG75">
            <v>219180</v>
          </cell>
          <cell r="AH75">
            <v>72000</v>
          </cell>
          <cell r="AI75">
            <v>85622.399999999994</v>
          </cell>
          <cell r="AJ75">
            <v>271614</v>
          </cell>
          <cell r="AK75">
            <v>89225</v>
          </cell>
          <cell r="AL75">
            <v>106106.37</v>
          </cell>
          <cell r="AM75">
            <v>243842</v>
          </cell>
          <cell r="AN75">
            <v>80102</v>
          </cell>
          <cell r="AO75">
            <v>95257.2984</v>
          </cell>
          <cell r="AP75">
            <v>250204</v>
          </cell>
          <cell r="AQ75">
            <v>82192</v>
          </cell>
          <cell r="AR75">
            <v>97742.7264</v>
          </cell>
          <cell r="AS75">
            <v>250657</v>
          </cell>
          <cell r="AT75">
            <v>82340</v>
          </cell>
          <cell r="AU75">
            <v>97918.728000000003</v>
          </cell>
          <cell r="AV75">
            <v>248149</v>
          </cell>
          <cell r="AW75">
            <v>81516</v>
          </cell>
          <cell r="AX75">
            <v>96938.8272</v>
          </cell>
          <cell r="AY75">
            <v>247482</v>
          </cell>
          <cell r="AZ75">
            <v>81297</v>
          </cell>
          <cell r="BA75">
            <v>96678.392399999997</v>
          </cell>
          <cell r="BB75">
            <v>247220</v>
          </cell>
          <cell r="BC75">
            <v>81211</v>
          </cell>
          <cell r="BD75">
            <v>96576.121199999994</v>
          </cell>
          <cell r="BE75">
            <v>215475</v>
          </cell>
          <cell r="BF75">
            <v>70783</v>
          </cell>
          <cell r="BG75">
            <v>84175.143599999996</v>
          </cell>
          <cell r="BH75">
            <v>253400</v>
          </cell>
          <cell r="BI75">
            <v>83241</v>
          </cell>
          <cell r="BJ75">
            <v>98990.197199999995</v>
          </cell>
          <cell r="BK75">
            <v>242754</v>
          </cell>
          <cell r="BL75">
            <v>79744</v>
          </cell>
          <cell r="BM75">
            <v>94831.564799999993</v>
          </cell>
          <cell r="BN75">
            <v>251734</v>
          </cell>
          <cell r="BO75">
            <v>82694</v>
          </cell>
          <cell r="BP75">
            <v>98339.704800000007</v>
          </cell>
          <cell r="BQ75">
            <v>252165</v>
          </cell>
          <cell r="BR75">
            <v>82836</v>
          </cell>
        </row>
        <row r="76">
          <cell r="B76" t="str">
            <v>CAMBIAR SOPORTE AMORTIGUADOR TRASERO</v>
          </cell>
          <cell r="C76">
            <v>196820</v>
          </cell>
          <cell r="D76">
            <v>64655</v>
          </cell>
          <cell r="E76">
            <v>76887.725999999995</v>
          </cell>
          <cell r="F76">
            <v>203088</v>
          </cell>
          <cell r="G76">
            <v>66714</v>
          </cell>
          <cell r="H76">
            <v>79336.288799999995</v>
          </cell>
          <cell r="I76">
            <v>225994</v>
          </cell>
          <cell r="J76">
            <v>74239</v>
          </cell>
          <cell r="K76">
            <v>88285.018800000005</v>
          </cell>
          <cell r="L76">
            <v>261728</v>
          </cell>
          <cell r="M76">
            <v>85977</v>
          </cell>
          <cell r="N76">
            <v>102243.8484</v>
          </cell>
          <cell r="O76">
            <v>235033</v>
          </cell>
          <cell r="P76">
            <v>77208</v>
          </cell>
          <cell r="Q76">
            <v>91815.753599999996</v>
          </cell>
          <cell r="R76">
            <v>246788</v>
          </cell>
          <cell r="S76">
            <v>81069</v>
          </cell>
          <cell r="T76">
            <v>96407.254799999995</v>
          </cell>
          <cell r="U76">
            <v>258195</v>
          </cell>
          <cell r="V76">
            <v>84817</v>
          </cell>
          <cell r="W76">
            <v>100864.37640000001</v>
          </cell>
          <cell r="X76">
            <v>241852</v>
          </cell>
          <cell r="Y76">
            <v>79448</v>
          </cell>
          <cell r="Z76">
            <v>94479.561600000001</v>
          </cell>
          <cell r="AA76">
            <v>249178</v>
          </cell>
          <cell r="AB76">
            <v>81854</v>
          </cell>
          <cell r="AC76">
            <v>97340.776800000007</v>
          </cell>
          <cell r="AD76">
            <v>200241</v>
          </cell>
          <cell r="AE76">
            <v>65779</v>
          </cell>
          <cell r="AF76">
            <v>78224.386800000007</v>
          </cell>
          <cell r="AG76">
            <v>215773</v>
          </cell>
          <cell r="AH76">
            <v>70881</v>
          </cell>
          <cell r="AI76">
            <v>84291.685200000007</v>
          </cell>
          <cell r="AJ76">
            <v>268806</v>
          </cell>
          <cell r="AK76">
            <v>88302</v>
          </cell>
          <cell r="AL76">
            <v>105008.7384</v>
          </cell>
          <cell r="AM76">
            <v>250657</v>
          </cell>
          <cell r="AN76">
            <v>82340</v>
          </cell>
          <cell r="AO76">
            <v>97918.728000000003</v>
          </cell>
          <cell r="AP76">
            <v>254935</v>
          </cell>
          <cell r="AQ76">
            <v>83746</v>
          </cell>
          <cell r="AR76">
            <v>99590.743199999997</v>
          </cell>
          <cell r="AS76">
            <v>246728</v>
          </cell>
          <cell r="AT76">
            <v>81050</v>
          </cell>
          <cell r="AU76">
            <v>96384.66</v>
          </cell>
          <cell r="AV76">
            <v>242859</v>
          </cell>
          <cell r="AW76">
            <v>79779</v>
          </cell>
          <cell r="AX76">
            <v>94873.186799999996</v>
          </cell>
          <cell r="AY76">
            <v>254358</v>
          </cell>
          <cell r="AZ76">
            <v>83556</v>
          </cell>
          <cell r="BA76">
            <v>99364.795199999993</v>
          </cell>
          <cell r="BB76">
            <v>238734</v>
          </cell>
          <cell r="BC76">
            <v>78424</v>
          </cell>
          <cell r="BD76">
            <v>93261.820800000001</v>
          </cell>
          <cell r="BE76">
            <v>214096</v>
          </cell>
          <cell r="BF76">
            <v>70330</v>
          </cell>
          <cell r="BG76">
            <v>83636.436000000002</v>
          </cell>
          <cell r="BH76">
            <v>244792</v>
          </cell>
          <cell r="BI76">
            <v>80414</v>
          </cell>
          <cell r="BJ76">
            <v>95628.328800000003</v>
          </cell>
          <cell r="BK76">
            <v>238532</v>
          </cell>
          <cell r="BL76">
            <v>78357</v>
          </cell>
          <cell r="BM76">
            <v>93182.144400000005</v>
          </cell>
          <cell r="BN76">
            <v>247783</v>
          </cell>
          <cell r="BO76">
            <v>81396</v>
          </cell>
          <cell r="BP76">
            <v>96796.123200000002</v>
          </cell>
          <cell r="BQ76">
            <v>255673</v>
          </cell>
          <cell r="BR76">
            <v>83988</v>
          </cell>
        </row>
        <row r="77">
          <cell r="B77" t="str">
            <v>CAMBIAR SOPORTE CENTRAL CARDAN</v>
          </cell>
          <cell r="C77" t="str">
            <v>N/A</v>
          </cell>
          <cell r="D77" t="str">
            <v>N/A</v>
          </cell>
          <cell r="E77" t="e">
            <v>#VALUE!</v>
          </cell>
          <cell r="F77" t="str">
            <v>N/A</v>
          </cell>
          <cell r="G77" t="str">
            <v>N/A</v>
          </cell>
          <cell r="H77" t="e">
            <v>#VALUE!</v>
          </cell>
          <cell r="I77">
            <v>449380</v>
          </cell>
          <cell r="J77">
            <v>147621</v>
          </cell>
          <cell r="K77">
            <v>175550.89319999999</v>
          </cell>
          <cell r="L77">
            <v>477602</v>
          </cell>
          <cell r="M77">
            <v>156892</v>
          </cell>
          <cell r="N77">
            <v>186575.9664</v>
          </cell>
          <cell r="O77">
            <v>483351</v>
          </cell>
          <cell r="P77">
            <v>158780</v>
          </cell>
          <cell r="Q77">
            <v>188821.17600000001</v>
          </cell>
          <cell r="R77">
            <v>467773</v>
          </cell>
          <cell r="S77">
            <v>153663</v>
          </cell>
          <cell r="T77">
            <v>182736.03959999999</v>
          </cell>
          <cell r="U77">
            <v>454079</v>
          </cell>
          <cell r="V77">
            <v>149164</v>
          </cell>
          <cell r="W77">
            <v>177385.82879999999</v>
          </cell>
          <cell r="X77">
            <v>450505</v>
          </cell>
          <cell r="Y77">
            <v>147990</v>
          </cell>
          <cell r="Z77">
            <v>175989.70800000001</v>
          </cell>
          <cell r="AA77">
            <v>444063</v>
          </cell>
          <cell r="AB77">
            <v>145874</v>
          </cell>
          <cell r="AC77">
            <v>173473.36079999999</v>
          </cell>
          <cell r="AD77" t="str">
            <v>N/A</v>
          </cell>
          <cell r="AE77" t="str">
            <v>N/A</v>
          </cell>
          <cell r="AF77" t="e">
            <v>#VALUE!</v>
          </cell>
          <cell r="AG77">
            <v>462363</v>
          </cell>
          <cell r="AH77">
            <v>151886</v>
          </cell>
          <cell r="AI77">
            <v>180622.83120000002</v>
          </cell>
          <cell r="AJ77">
            <v>467324</v>
          </cell>
          <cell r="AK77">
            <v>153515</v>
          </cell>
          <cell r="AL77">
            <v>182560.038</v>
          </cell>
          <cell r="AM77">
            <v>465376</v>
          </cell>
          <cell r="AN77">
            <v>152876</v>
          </cell>
          <cell r="AO77">
            <v>181800.13920000001</v>
          </cell>
          <cell r="AP77">
            <v>485149</v>
          </cell>
          <cell r="AQ77">
            <v>159371</v>
          </cell>
          <cell r="AR77">
            <v>189523.9932</v>
          </cell>
          <cell r="AS77">
            <v>454046</v>
          </cell>
          <cell r="AT77">
            <v>149154</v>
          </cell>
          <cell r="AU77">
            <v>177373.9368</v>
          </cell>
          <cell r="AV77">
            <v>457823</v>
          </cell>
          <cell r="AW77">
            <v>150394</v>
          </cell>
          <cell r="AX77">
            <v>178848.5448</v>
          </cell>
          <cell r="AY77">
            <v>485718</v>
          </cell>
          <cell r="AZ77">
            <v>159558</v>
          </cell>
          <cell r="BA77">
            <v>189746.37359999999</v>
          </cell>
          <cell r="BB77">
            <v>449913</v>
          </cell>
          <cell r="BC77">
            <v>147796</v>
          </cell>
          <cell r="BD77">
            <v>175759.00320000001</v>
          </cell>
          <cell r="BE77">
            <v>455836</v>
          </cell>
          <cell r="BF77">
            <v>149742</v>
          </cell>
          <cell r="BG77">
            <v>178073.18640000001</v>
          </cell>
          <cell r="BH77">
            <v>453058</v>
          </cell>
          <cell r="BI77">
            <v>148829</v>
          </cell>
          <cell r="BJ77">
            <v>176987.44680000001</v>
          </cell>
          <cell r="BK77">
            <v>455753</v>
          </cell>
          <cell r="BL77">
            <v>149714</v>
          </cell>
          <cell r="BM77">
            <v>178039.88880000002</v>
          </cell>
          <cell r="BN77">
            <v>467150</v>
          </cell>
          <cell r="BO77">
            <v>153458</v>
          </cell>
          <cell r="BP77">
            <v>182492.2536</v>
          </cell>
          <cell r="BQ77">
            <v>445729</v>
          </cell>
          <cell r="BR77">
            <v>146421</v>
          </cell>
        </row>
        <row r="78">
          <cell r="B78" t="str">
            <v>CAMBIAR SOPORTE EXOSTO</v>
          </cell>
          <cell r="C78">
            <v>201485</v>
          </cell>
          <cell r="D78">
            <v>66187</v>
          </cell>
          <cell r="E78">
            <v>78709.580400000006</v>
          </cell>
          <cell r="F78">
            <v>198060</v>
          </cell>
          <cell r="G78">
            <v>65062</v>
          </cell>
          <cell r="H78">
            <v>77371.7304</v>
          </cell>
          <cell r="I78">
            <v>213797</v>
          </cell>
          <cell r="J78">
            <v>70232</v>
          </cell>
          <cell r="K78">
            <v>83519.894400000005</v>
          </cell>
          <cell r="L78">
            <v>252206</v>
          </cell>
          <cell r="M78">
            <v>82849</v>
          </cell>
          <cell r="N78">
            <v>98524.030800000008</v>
          </cell>
          <cell r="O78">
            <v>209654</v>
          </cell>
          <cell r="P78">
            <v>68871</v>
          </cell>
          <cell r="Q78">
            <v>81901.393200000006</v>
          </cell>
          <cell r="R78">
            <v>243734</v>
          </cell>
          <cell r="S78">
            <v>80066</v>
          </cell>
          <cell r="T78">
            <v>95214.487200000003</v>
          </cell>
          <cell r="U78">
            <v>242792</v>
          </cell>
          <cell r="V78">
            <v>79757</v>
          </cell>
          <cell r="W78">
            <v>94847.024399999995</v>
          </cell>
          <cell r="X78">
            <v>238711</v>
          </cell>
          <cell r="Y78">
            <v>78416</v>
          </cell>
          <cell r="Z78">
            <v>93252.307199999996</v>
          </cell>
          <cell r="AA78">
            <v>238696</v>
          </cell>
          <cell r="AB78">
            <v>78411</v>
          </cell>
          <cell r="AC78">
            <v>93246.361199999999</v>
          </cell>
          <cell r="AD78">
            <v>196516</v>
          </cell>
          <cell r="AE78">
            <v>64555</v>
          </cell>
          <cell r="AF78">
            <v>76768.805999999997</v>
          </cell>
          <cell r="AG78">
            <v>221214</v>
          </cell>
          <cell r="AH78">
            <v>72668</v>
          </cell>
          <cell r="AI78">
            <v>86416.785600000003</v>
          </cell>
          <cell r="AJ78">
            <v>246687</v>
          </cell>
          <cell r="AK78">
            <v>81036</v>
          </cell>
          <cell r="AL78">
            <v>96368.011200000008</v>
          </cell>
          <cell r="AM78">
            <v>245807</v>
          </cell>
          <cell r="AN78">
            <v>80747</v>
          </cell>
          <cell r="AO78">
            <v>96024.332399999999</v>
          </cell>
          <cell r="AP78">
            <v>259043</v>
          </cell>
          <cell r="AQ78">
            <v>85095</v>
          </cell>
          <cell r="AR78">
            <v>101194.974</v>
          </cell>
          <cell r="AS78">
            <v>245531</v>
          </cell>
          <cell r="AT78">
            <v>80656</v>
          </cell>
          <cell r="AU78">
            <v>95916.1152</v>
          </cell>
          <cell r="AV78">
            <v>254759</v>
          </cell>
          <cell r="AW78">
            <v>83688</v>
          </cell>
          <cell r="AX78">
            <v>99521.7696</v>
          </cell>
          <cell r="AY78">
            <v>257066</v>
          </cell>
          <cell r="AZ78">
            <v>84446</v>
          </cell>
          <cell r="BA78">
            <v>100423.1832</v>
          </cell>
          <cell r="BB78">
            <v>232675</v>
          </cell>
          <cell r="BC78">
            <v>76433</v>
          </cell>
          <cell r="BD78">
            <v>90894.123600000006</v>
          </cell>
          <cell r="BE78">
            <v>207118</v>
          </cell>
          <cell r="BF78">
            <v>68038</v>
          </cell>
          <cell r="BG78">
            <v>80910.789600000004</v>
          </cell>
          <cell r="BH78">
            <v>236886</v>
          </cell>
          <cell r="BI78">
            <v>77817</v>
          </cell>
          <cell r="BJ78">
            <v>92539.9764</v>
          </cell>
          <cell r="BK78">
            <v>248614</v>
          </cell>
          <cell r="BL78">
            <v>81669</v>
          </cell>
          <cell r="BM78">
            <v>97120.774799999999</v>
          </cell>
          <cell r="BN78">
            <v>268017</v>
          </cell>
          <cell r="BO78">
            <v>88043</v>
          </cell>
          <cell r="BP78">
            <v>104700.7356</v>
          </cell>
          <cell r="BQ78">
            <v>237351</v>
          </cell>
          <cell r="BR78">
            <v>77969</v>
          </cell>
        </row>
        <row r="79">
          <cell r="B79" t="str">
            <v>CAMBIAR SOPORTE MOTOR</v>
          </cell>
          <cell r="C79">
            <v>321998</v>
          </cell>
          <cell r="D79">
            <v>105776</v>
          </cell>
          <cell r="E79">
            <v>125788.8192</v>
          </cell>
          <cell r="F79">
            <v>292261</v>
          </cell>
          <cell r="G79">
            <v>96007</v>
          </cell>
          <cell r="H79">
            <v>114171.52439999999</v>
          </cell>
          <cell r="I79">
            <v>321092</v>
          </cell>
          <cell r="J79">
            <v>105478</v>
          </cell>
          <cell r="K79">
            <v>125434.4376</v>
          </cell>
          <cell r="L79">
            <v>383799</v>
          </cell>
          <cell r="M79">
            <v>126077</v>
          </cell>
          <cell r="N79">
            <v>149930.7684</v>
          </cell>
          <cell r="O79">
            <v>316615</v>
          </cell>
          <cell r="P79">
            <v>104008</v>
          </cell>
          <cell r="Q79">
            <v>123686.31359999999</v>
          </cell>
          <cell r="R79">
            <v>375971</v>
          </cell>
          <cell r="S79">
            <v>123506</v>
          </cell>
          <cell r="T79">
            <v>146873.3352</v>
          </cell>
          <cell r="U79">
            <v>369338</v>
          </cell>
          <cell r="V79">
            <v>121327</v>
          </cell>
          <cell r="W79">
            <v>144282.06839999999</v>
          </cell>
          <cell r="X79">
            <v>358773</v>
          </cell>
          <cell r="Y79">
            <v>117856</v>
          </cell>
          <cell r="Z79">
            <v>140154.35519999999</v>
          </cell>
          <cell r="AA79">
            <v>374040</v>
          </cell>
          <cell r="AB79">
            <v>122872</v>
          </cell>
          <cell r="AC79">
            <v>146119.3824</v>
          </cell>
          <cell r="AD79">
            <v>295224</v>
          </cell>
          <cell r="AE79">
            <v>96981</v>
          </cell>
          <cell r="AF79">
            <v>115329.8052</v>
          </cell>
          <cell r="AG79">
            <v>317866</v>
          </cell>
          <cell r="AH79">
            <v>104418</v>
          </cell>
          <cell r="AI79">
            <v>124173.88560000001</v>
          </cell>
          <cell r="AJ79">
            <v>370387</v>
          </cell>
          <cell r="AK79">
            <v>121672</v>
          </cell>
          <cell r="AL79">
            <v>144692.34239999999</v>
          </cell>
          <cell r="AM79">
            <v>383161</v>
          </cell>
          <cell r="AN79">
            <v>125868</v>
          </cell>
          <cell r="AO79">
            <v>149682.22560000001</v>
          </cell>
          <cell r="AP79">
            <v>376354</v>
          </cell>
          <cell r="AQ79">
            <v>123632</v>
          </cell>
          <cell r="AR79">
            <v>147023.17439999999</v>
          </cell>
          <cell r="AS79">
            <v>382506</v>
          </cell>
          <cell r="AT79">
            <v>125653</v>
          </cell>
          <cell r="AU79">
            <v>149426.54759999999</v>
          </cell>
          <cell r="AV79">
            <v>380163</v>
          </cell>
          <cell r="AW79">
            <v>124883</v>
          </cell>
          <cell r="AX79">
            <v>148510.86360000001</v>
          </cell>
          <cell r="AY79">
            <v>395804</v>
          </cell>
          <cell r="AZ79">
            <v>130021</v>
          </cell>
          <cell r="BA79">
            <v>154620.97320000001</v>
          </cell>
          <cell r="BB79">
            <v>395916</v>
          </cell>
          <cell r="BC79">
            <v>130058</v>
          </cell>
          <cell r="BD79">
            <v>154664.9736</v>
          </cell>
          <cell r="BE79">
            <v>328792</v>
          </cell>
          <cell r="BF79">
            <v>108008</v>
          </cell>
          <cell r="BG79">
            <v>128443.1136</v>
          </cell>
          <cell r="BH79">
            <v>387210</v>
          </cell>
          <cell r="BI79">
            <v>127198</v>
          </cell>
          <cell r="BJ79">
            <v>151263.8616</v>
          </cell>
          <cell r="BK79">
            <v>420597</v>
          </cell>
          <cell r="BL79">
            <v>138166</v>
          </cell>
          <cell r="BM79">
            <v>164307.00719999999</v>
          </cell>
          <cell r="BN79">
            <v>378274</v>
          </cell>
          <cell r="BO79">
            <v>124263</v>
          </cell>
          <cell r="BP79">
            <v>147773.55960000001</v>
          </cell>
          <cell r="BQ79">
            <v>356401</v>
          </cell>
          <cell r="BR79">
            <v>117077</v>
          </cell>
        </row>
        <row r="80">
          <cell r="B80" t="str">
            <v>CAMBIAR SOPORTES CAJA CAMBIOS</v>
          </cell>
          <cell r="C80">
            <v>304321</v>
          </cell>
          <cell r="D80">
            <v>99969</v>
          </cell>
          <cell r="E80">
            <v>118883.1348</v>
          </cell>
          <cell r="F80">
            <v>289434</v>
          </cell>
          <cell r="G80">
            <v>95079</v>
          </cell>
          <cell r="H80">
            <v>113067.94680000001</v>
          </cell>
          <cell r="I80">
            <v>328792</v>
          </cell>
          <cell r="J80">
            <v>108008</v>
          </cell>
          <cell r="K80">
            <v>128443.1136</v>
          </cell>
          <cell r="L80">
            <v>379675</v>
          </cell>
          <cell r="M80">
            <v>124723</v>
          </cell>
          <cell r="N80">
            <v>148320.59159999999</v>
          </cell>
          <cell r="O80">
            <v>319720</v>
          </cell>
          <cell r="P80">
            <v>105028</v>
          </cell>
          <cell r="Q80">
            <v>124899.29760000001</v>
          </cell>
          <cell r="R80">
            <v>365536</v>
          </cell>
          <cell r="S80">
            <v>120078</v>
          </cell>
          <cell r="T80">
            <v>142796.75760000001</v>
          </cell>
          <cell r="U80">
            <v>361793</v>
          </cell>
          <cell r="V80">
            <v>118849</v>
          </cell>
          <cell r="W80">
            <v>141335.23079999999</v>
          </cell>
          <cell r="X80">
            <v>357309</v>
          </cell>
          <cell r="Y80">
            <v>117376</v>
          </cell>
          <cell r="Z80">
            <v>139583.5392</v>
          </cell>
          <cell r="AA80">
            <v>346849</v>
          </cell>
          <cell r="AB80">
            <v>113939</v>
          </cell>
          <cell r="AC80">
            <v>135496.25880000001</v>
          </cell>
          <cell r="AD80">
            <v>298044</v>
          </cell>
          <cell r="AE80">
            <v>97907</v>
          </cell>
          <cell r="AF80">
            <v>116431.00440000001</v>
          </cell>
          <cell r="AG80">
            <v>344803</v>
          </cell>
          <cell r="AH80">
            <v>113267</v>
          </cell>
          <cell r="AI80">
            <v>134697.1164</v>
          </cell>
          <cell r="AJ80">
            <v>388870</v>
          </cell>
          <cell r="AK80">
            <v>127743</v>
          </cell>
          <cell r="AL80">
            <v>151911.97560000001</v>
          </cell>
          <cell r="AM80">
            <v>381182</v>
          </cell>
          <cell r="AN80">
            <v>125218</v>
          </cell>
          <cell r="AO80">
            <v>148909.24559999999</v>
          </cell>
          <cell r="AP80">
            <v>377456</v>
          </cell>
          <cell r="AQ80">
            <v>123994</v>
          </cell>
          <cell r="AR80">
            <v>147453.6648</v>
          </cell>
          <cell r="AS80">
            <v>365776</v>
          </cell>
          <cell r="AT80">
            <v>120157</v>
          </cell>
          <cell r="AU80">
            <v>142890.70439999999</v>
          </cell>
          <cell r="AV80">
            <v>371432</v>
          </cell>
          <cell r="AW80">
            <v>122015</v>
          </cell>
          <cell r="AX80">
            <v>145100.23800000001</v>
          </cell>
          <cell r="AY80">
            <v>382223</v>
          </cell>
          <cell r="AZ80">
            <v>125560</v>
          </cell>
          <cell r="BA80">
            <v>149315.95199999999</v>
          </cell>
          <cell r="BB80">
            <v>399114</v>
          </cell>
          <cell r="BC80">
            <v>131108</v>
          </cell>
          <cell r="BD80">
            <v>155913.6336</v>
          </cell>
          <cell r="BE80">
            <v>321788</v>
          </cell>
          <cell r="BF80">
            <v>105707</v>
          </cell>
          <cell r="BG80">
            <v>125706.7644</v>
          </cell>
          <cell r="BH80">
            <v>358931</v>
          </cell>
          <cell r="BI80">
            <v>117908</v>
          </cell>
          <cell r="BJ80">
            <v>140216.1936</v>
          </cell>
          <cell r="BK80">
            <v>398207</v>
          </cell>
          <cell r="BL80">
            <v>130810</v>
          </cell>
          <cell r="BM80">
            <v>155559.25200000001</v>
          </cell>
          <cell r="BN80">
            <v>374303</v>
          </cell>
          <cell r="BO80">
            <v>122958</v>
          </cell>
          <cell r="BP80">
            <v>146221.65359999999</v>
          </cell>
          <cell r="BQ80">
            <v>368796</v>
          </cell>
          <cell r="BR80">
            <v>121149</v>
          </cell>
        </row>
        <row r="81">
          <cell r="B81" t="str">
            <v>CAMBIAR SWITCH ENCENDIDO</v>
          </cell>
          <cell r="C81">
            <v>290057</v>
          </cell>
          <cell r="D81">
            <v>95283</v>
          </cell>
          <cell r="E81">
            <v>113310.5436</v>
          </cell>
          <cell r="F81">
            <v>288734</v>
          </cell>
          <cell r="G81">
            <v>94849</v>
          </cell>
          <cell r="H81">
            <v>112794.4308</v>
          </cell>
          <cell r="I81">
            <v>313410</v>
          </cell>
          <cell r="J81">
            <v>102955</v>
          </cell>
          <cell r="K81">
            <v>122434.086</v>
          </cell>
          <cell r="L81">
            <v>380909</v>
          </cell>
          <cell r="M81">
            <v>125128</v>
          </cell>
          <cell r="N81">
            <v>148802.2176</v>
          </cell>
          <cell r="O81">
            <v>304995</v>
          </cell>
          <cell r="P81">
            <v>100190</v>
          </cell>
          <cell r="Q81">
            <v>119145.948</v>
          </cell>
          <cell r="R81">
            <v>368469</v>
          </cell>
          <cell r="S81">
            <v>121042</v>
          </cell>
          <cell r="T81">
            <v>143943.1464</v>
          </cell>
          <cell r="U81">
            <v>360320</v>
          </cell>
          <cell r="V81">
            <v>118365</v>
          </cell>
          <cell r="W81">
            <v>140759.658</v>
          </cell>
          <cell r="X81">
            <v>348000</v>
          </cell>
          <cell r="Y81">
            <v>114318</v>
          </cell>
          <cell r="Z81">
            <v>135946.9656</v>
          </cell>
          <cell r="AA81">
            <v>350162</v>
          </cell>
          <cell r="AB81">
            <v>115028</v>
          </cell>
          <cell r="AC81">
            <v>136791.29759999999</v>
          </cell>
          <cell r="AD81">
            <v>284347</v>
          </cell>
          <cell r="AE81">
            <v>93407</v>
          </cell>
          <cell r="AF81">
            <v>111079.6044</v>
          </cell>
          <cell r="AG81">
            <v>318889</v>
          </cell>
          <cell r="AH81">
            <v>104755</v>
          </cell>
          <cell r="AI81">
            <v>124574.64600000001</v>
          </cell>
          <cell r="AJ81">
            <v>370984</v>
          </cell>
          <cell r="AK81">
            <v>121868</v>
          </cell>
          <cell r="AL81">
            <v>144925.42560000002</v>
          </cell>
          <cell r="AM81">
            <v>355157</v>
          </cell>
          <cell r="AN81">
            <v>116669</v>
          </cell>
          <cell r="AO81">
            <v>138742.77480000001</v>
          </cell>
          <cell r="AP81">
            <v>349068</v>
          </cell>
          <cell r="AQ81">
            <v>114668</v>
          </cell>
          <cell r="AR81">
            <v>136363.1856</v>
          </cell>
          <cell r="AS81">
            <v>368302</v>
          </cell>
          <cell r="AT81">
            <v>120987</v>
          </cell>
          <cell r="AU81">
            <v>143877.74040000001</v>
          </cell>
          <cell r="AV81">
            <v>349884</v>
          </cell>
          <cell r="AW81">
            <v>114936</v>
          </cell>
          <cell r="AX81">
            <v>136681.89120000001</v>
          </cell>
          <cell r="AY81">
            <v>376040</v>
          </cell>
          <cell r="AZ81">
            <v>123529</v>
          </cell>
          <cell r="BA81">
            <v>146900.6868</v>
          </cell>
          <cell r="BB81">
            <v>358165</v>
          </cell>
          <cell r="BC81">
            <v>117657</v>
          </cell>
          <cell r="BD81">
            <v>139917.70439999999</v>
          </cell>
          <cell r="BE81">
            <v>339440</v>
          </cell>
          <cell r="BF81">
            <v>111506</v>
          </cell>
          <cell r="BG81">
            <v>132602.93520000001</v>
          </cell>
          <cell r="BH81">
            <v>374202</v>
          </cell>
          <cell r="BI81">
            <v>122925</v>
          </cell>
          <cell r="BJ81">
            <v>146182.41</v>
          </cell>
          <cell r="BK81">
            <v>370857</v>
          </cell>
          <cell r="BL81">
            <v>121826</v>
          </cell>
          <cell r="BM81">
            <v>144875.4792</v>
          </cell>
          <cell r="BN81">
            <v>346167</v>
          </cell>
          <cell r="BO81">
            <v>113715</v>
          </cell>
          <cell r="BP81">
            <v>135229.878</v>
          </cell>
          <cell r="BQ81">
            <v>351199</v>
          </cell>
          <cell r="BR81">
            <v>115368</v>
          </cell>
        </row>
        <row r="82">
          <cell r="B82" t="str">
            <v>CAMBIAR TANQUE EXPANSION / DEPÓSITO SISTEMA REFRIGERACION</v>
          </cell>
          <cell r="C82">
            <v>313421</v>
          </cell>
          <cell r="D82">
            <v>102958</v>
          </cell>
          <cell r="E82">
            <v>122437.65360000001</v>
          </cell>
          <cell r="F82">
            <v>293064</v>
          </cell>
          <cell r="G82">
            <v>96271</v>
          </cell>
          <cell r="H82">
            <v>114485.47320000001</v>
          </cell>
          <cell r="I82">
            <v>353270</v>
          </cell>
          <cell r="J82">
            <v>116049</v>
          </cell>
          <cell r="K82">
            <v>138005.47080000001</v>
          </cell>
          <cell r="L82">
            <v>366145</v>
          </cell>
          <cell r="M82">
            <v>120278</v>
          </cell>
          <cell r="N82">
            <v>143034.59760000001</v>
          </cell>
          <cell r="O82">
            <v>345457</v>
          </cell>
          <cell r="P82">
            <v>113482</v>
          </cell>
          <cell r="Q82">
            <v>134952.79440000001</v>
          </cell>
          <cell r="R82">
            <v>403711</v>
          </cell>
          <cell r="S82">
            <v>132619</v>
          </cell>
          <cell r="T82">
            <v>157710.5148</v>
          </cell>
          <cell r="U82">
            <v>372384</v>
          </cell>
          <cell r="V82">
            <v>122328</v>
          </cell>
          <cell r="W82">
            <v>145472.45759999999</v>
          </cell>
          <cell r="X82">
            <v>351082</v>
          </cell>
          <cell r="Y82">
            <v>115330</v>
          </cell>
          <cell r="Z82">
            <v>137150.43599999999</v>
          </cell>
          <cell r="AA82">
            <v>348165</v>
          </cell>
          <cell r="AB82">
            <v>114372</v>
          </cell>
          <cell r="AC82">
            <v>136011.18239999999</v>
          </cell>
          <cell r="AD82">
            <v>319210</v>
          </cell>
          <cell r="AE82">
            <v>104860</v>
          </cell>
          <cell r="AF82">
            <v>124699.512</v>
          </cell>
          <cell r="AG82">
            <v>350417</v>
          </cell>
          <cell r="AH82">
            <v>115111</v>
          </cell>
          <cell r="AI82">
            <v>136890.0012</v>
          </cell>
          <cell r="AJ82">
            <v>410652</v>
          </cell>
          <cell r="AK82">
            <v>134899</v>
          </cell>
          <cell r="AL82">
            <v>160421.89079999999</v>
          </cell>
          <cell r="AM82">
            <v>366046</v>
          </cell>
          <cell r="AN82">
            <v>120246</v>
          </cell>
          <cell r="AO82">
            <v>142996.54320000001</v>
          </cell>
          <cell r="AP82">
            <v>395916</v>
          </cell>
          <cell r="AQ82">
            <v>130058</v>
          </cell>
          <cell r="AR82">
            <v>154664.9736</v>
          </cell>
          <cell r="AS82">
            <v>405120</v>
          </cell>
          <cell r="AT82">
            <v>133081</v>
          </cell>
          <cell r="AU82">
            <v>158259.9252</v>
          </cell>
          <cell r="AV82">
            <v>384641</v>
          </cell>
          <cell r="AW82">
            <v>126354</v>
          </cell>
          <cell r="AX82">
            <v>150260.17680000002</v>
          </cell>
          <cell r="AY82">
            <v>391038</v>
          </cell>
          <cell r="AZ82">
            <v>128455</v>
          </cell>
          <cell r="BA82">
            <v>152758.68599999999</v>
          </cell>
          <cell r="BB82">
            <v>386971</v>
          </cell>
          <cell r="BC82">
            <v>127119</v>
          </cell>
          <cell r="BD82">
            <v>151169.9148</v>
          </cell>
          <cell r="BE82">
            <v>340381</v>
          </cell>
          <cell r="BF82">
            <v>111815</v>
          </cell>
          <cell r="BG82">
            <v>132970.39799999999</v>
          </cell>
          <cell r="BH82">
            <v>379666</v>
          </cell>
          <cell r="BI82">
            <v>124720</v>
          </cell>
          <cell r="BJ82">
            <v>148317.024</v>
          </cell>
          <cell r="BK82">
            <v>387791</v>
          </cell>
          <cell r="BL82">
            <v>127389</v>
          </cell>
          <cell r="BM82">
            <v>151490.9988</v>
          </cell>
          <cell r="BN82">
            <v>390141</v>
          </cell>
          <cell r="BO82">
            <v>128161</v>
          </cell>
          <cell r="BP82">
            <v>152409.0612</v>
          </cell>
          <cell r="BQ82">
            <v>401401</v>
          </cell>
          <cell r="BR82">
            <v>131860</v>
          </cell>
        </row>
        <row r="83">
          <cell r="B83" t="str">
            <v>CAMBIAR TENSOR BARRA ESTABILIZADORA</v>
          </cell>
          <cell r="C83">
            <v>293539</v>
          </cell>
          <cell r="D83">
            <v>96427</v>
          </cell>
          <cell r="E83">
            <v>114670.9884</v>
          </cell>
          <cell r="F83">
            <v>290857</v>
          </cell>
          <cell r="G83">
            <v>95546</v>
          </cell>
          <cell r="H83">
            <v>113623.30319999999</v>
          </cell>
          <cell r="I83">
            <v>328394</v>
          </cell>
          <cell r="J83">
            <v>107877</v>
          </cell>
          <cell r="K83">
            <v>128287.3284</v>
          </cell>
          <cell r="L83">
            <v>363792</v>
          </cell>
          <cell r="M83">
            <v>119505</v>
          </cell>
          <cell r="N83">
            <v>142115.34599999999</v>
          </cell>
          <cell r="O83">
            <v>324023</v>
          </cell>
          <cell r="P83">
            <v>106441</v>
          </cell>
          <cell r="Q83">
            <v>126579.6372</v>
          </cell>
          <cell r="R83">
            <v>376182</v>
          </cell>
          <cell r="S83">
            <v>123575</v>
          </cell>
          <cell r="T83">
            <v>146955.39000000001</v>
          </cell>
          <cell r="U83">
            <v>371456</v>
          </cell>
          <cell r="V83">
            <v>122023</v>
          </cell>
          <cell r="W83">
            <v>145109.75159999999</v>
          </cell>
          <cell r="X83">
            <v>359090</v>
          </cell>
          <cell r="Y83">
            <v>117961</v>
          </cell>
          <cell r="Z83">
            <v>140279.2212</v>
          </cell>
          <cell r="AA83">
            <v>351418</v>
          </cell>
          <cell r="AB83">
            <v>115440</v>
          </cell>
          <cell r="AC83">
            <v>137281.24799999999</v>
          </cell>
          <cell r="AD83">
            <v>287042</v>
          </cell>
          <cell r="AE83">
            <v>94293</v>
          </cell>
          <cell r="AF83">
            <v>112133.2356</v>
          </cell>
          <cell r="AG83">
            <v>320120</v>
          </cell>
          <cell r="AH83">
            <v>105159</v>
          </cell>
          <cell r="AI83">
            <v>125055.0828</v>
          </cell>
          <cell r="AJ83">
            <v>376060</v>
          </cell>
          <cell r="AK83">
            <v>123535</v>
          </cell>
          <cell r="AL83">
            <v>146907.82199999999</v>
          </cell>
          <cell r="AM83">
            <v>352013</v>
          </cell>
          <cell r="AN83">
            <v>115636</v>
          </cell>
          <cell r="AO83">
            <v>137514.33120000002</v>
          </cell>
          <cell r="AP83">
            <v>359785</v>
          </cell>
          <cell r="AQ83">
            <v>118189</v>
          </cell>
          <cell r="AR83">
            <v>140550.35879999999</v>
          </cell>
          <cell r="AS83">
            <v>365265</v>
          </cell>
          <cell r="AT83">
            <v>119989</v>
          </cell>
          <cell r="AU83">
            <v>142690.91879999998</v>
          </cell>
          <cell r="AV83">
            <v>349545</v>
          </cell>
          <cell r="AW83">
            <v>114825</v>
          </cell>
          <cell r="AX83">
            <v>136549.89000000001</v>
          </cell>
          <cell r="AY83">
            <v>383010</v>
          </cell>
          <cell r="AZ83">
            <v>125818</v>
          </cell>
          <cell r="BA83">
            <v>149622.76560000001</v>
          </cell>
          <cell r="BB83">
            <v>358055</v>
          </cell>
          <cell r="BC83">
            <v>117621</v>
          </cell>
          <cell r="BD83">
            <v>139874.89319999999</v>
          </cell>
          <cell r="BE83">
            <v>314890</v>
          </cell>
          <cell r="BF83">
            <v>103441</v>
          </cell>
          <cell r="BG83">
            <v>123012.03720000001</v>
          </cell>
          <cell r="BH83">
            <v>351418</v>
          </cell>
          <cell r="BI83">
            <v>115440</v>
          </cell>
          <cell r="BJ83">
            <v>137281.24799999999</v>
          </cell>
          <cell r="BK83">
            <v>367637</v>
          </cell>
          <cell r="BL83">
            <v>120768</v>
          </cell>
          <cell r="BM83">
            <v>143617.30559999999</v>
          </cell>
          <cell r="BN83">
            <v>358858</v>
          </cell>
          <cell r="BO83">
            <v>117884</v>
          </cell>
          <cell r="BP83">
            <v>140187.65280000001</v>
          </cell>
          <cell r="BQ83">
            <v>364774</v>
          </cell>
          <cell r="BR83">
            <v>119828</v>
          </cell>
        </row>
        <row r="84">
          <cell r="B84" t="str">
            <v>CAMBIAR TERMINAL DE DIRECCION</v>
          </cell>
          <cell r="C84">
            <v>214891</v>
          </cell>
          <cell r="D84">
            <v>70591</v>
          </cell>
          <cell r="E84">
            <v>83946.817200000005</v>
          </cell>
          <cell r="F84">
            <v>215324</v>
          </cell>
          <cell r="G84">
            <v>70733</v>
          </cell>
          <cell r="H84">
            <v>84115.683600000004</v>
          </cell>
          <cell r="I84">
            <v>221067</v>
          </cell>
          <cell r="J84">
            <v>72620</v>
          </cell>
          <cell r="K84">
            <v>86359.703999999998</v>
          </cell>
          <cell r="L84">
            <v>260142</v>
          </cell>
          <cell r="M84">
            <v>85456</v>
          </cell>
          <cell r="N84">
            <v>101624.2752</v>
          </cell>
          <cell r="O84">
            <v>231687</v>
          </cell>
          <cell r="P84">
            <v>76109</v>
          </cell>
          <cell r="Q84">
            <v>90508.822799999994</v>
          </cell>
          <cell r="R84">
            <v>263637</v>
          </cell>
          <cell r="S84">
            <v>86604</v>
          </cell>
          <cell r="T84">
            <v>102989.4768</v>
          </cell>
          <cell r="U84">
            <v>265654</v>
          </cell>
          <cell r="V84">
            <v>87267</v>
          </cell>
          <cell r="W84">
            <v>103777.9164</v>
          </cell>
          <cell r="X84">
            <v>259466</v>
          </cell>
          <cell r="Y84">
            <v>85234</v>
          </cell>
          <cell r="Z84">
            <v>101360.27280000001</v>
          </cell>
          <cell r="AA84">
            <v>254387</v>
          </cell>
          <cell r="AB84">
            <v>83566</v>
          </cell>
          <cell r="AC84">
            <v>99376.6872</v>
          </cell>
          <cell r="AD84">
            <v>203960</v>
          </cell>
          <cell r="AE84">
            <v>67000</v>
          </cell>
          <cell r="AF84">
            <v>79676.399999999994</v>
          </cell>
          <cell r="AG84">
            <v>228719</v>
          </cell>
          <cell r="AH84">
            <v>75134</v>
          </cell>
          <cell r="AI84">
            <v>89349.352799999993</v>
          </cell>
          <cell r="AJ84">
            <v>271924</v>
          </cell>
          <cell r="AK84">
            <v>89327</v>
          </cell>
          <cell r="AL84">
            <v>106227.6684</v>
          </cell>
          <cell r="AM84">
            <v>259757</v>
          </cell>
          <cell r="AN84">
            <v>85330</v>
          </cell>
          <cell r="AO84">
            <v>101474.436</v>
          </cell>
          <cell r="AP84">
            <v>258304</v>
          </cell>
          <cell r="AQ84">
            <v>84852</v>
          </cell>
          <cell r="AR84">
            <v>100905.9984</v>
          </cell>
          <cell r="AS84">
            <v>260965</v>
          </cell>
          <cell r="AT84">
            <v>85727</v>
          </cell>
          <cell r="AU84">
            <v>101946.5484</v>
          </cell>
          <cell r="AV84">
            <v>254428</v>
          </cell>
          <cell r="AW84">
            <v>83579</v>
          </cell>
          <cell r="AX84">
            <v>99392.146800000002</v>
          </cell>
          <cell r="AY84">
            <v>280639</v>
          </cell>
          <cell r="AZ84">
            <v>92189</v>
          </cell>
          <cell r="BA84">
            <v>109631.1588</v>
          </cell>
          <cell r="BB84">
            <v>257616</v>
          </cell>
          <cell r="BC84">
            <v>84626</v>
          </cell>
          <cell r="BD84">
            <v>100637.2392</v>
          </cell>
          <cell r="BE84">
            <v>231066</v>
          </cell>
          <cell r="BF84">
            <v>75905</v>
          </cell>
          <cell r="BG84">
            <v>90266.225999999995</v>
          </cell>
          <cell r="BH84">
            <v>267450</v>
          </cell>
          <cell r="BI84">
            <v>87857</v>
          </cell>
          <cell r="BJ84">
            <v>104479.5444</v>
          </cell>
          <cell r="BK84">
            <v>267710</v>
          </cell>
          <cell r="BL84">
            <v>87942</v>
          </cell>
          <cell r="BM84">
            <v>104580.62640000001</v>
          </cell>
          <cell r="BN84">
            <v>259635</v>
          </cell>
          <cell r="BO84">
            <v>85290</v>
          </cell>
          <cell r="BP84">
            <v>101426.868</v>
          </cell>
          <cell r="BQ84">
            <v>289120</v>
          </cell>
          <cell r="BR84">
            <v>94975</v>
          </cell>
        </row>
        <row r="85">
          <cell r="B85" t="str">
            <v>CAMBIAR TERMOSTATO</v>
          </cell>
          <cell r="C85">
            <v>251595</v>
          </cell>
          <cell r="D85">
            <v>82648</v>
          </cell>
          <cell r="E85">
            <v>98285.001600000003</v>
          </cell>
          <cell r="F85">
            <v>268919</v>
          </cell>
          <cell r="G85">
            <v>88339</v>
          </cell>
          <cell r="H85">
            <v>105052.73879999999</v>
          </cell>
          <cell r="I85">
            <v>287008</v>
          </cell>
          <cell r="J85">
            <v>94282</v>
          </cell>
          <cell r="K85">
            <v>112120.1544</v>
          </cell>
          <cell r="L85">
            <v>330826</v>
          </cell>
          <cell r="M85">
            <v>108676</v>
          </cell>
          <cell r="N85">
            <v>129237.49920000001</v>
          </cell>
          <cell r="O85">
            <v>298161</v>
          </cell>
          <cell r="P85">
            <v>97945</v>
          </cell>
          <cell r="Q85">
            <v>116476.194</v>
          </cell>
          <cell r="R85">
            <v>321639</v>
          </cell>
          <cell r="S85">
            <v>105658</v>
          </cell>
          <cell r="T85">
            <v>125648.4936</v>
          </cell>
          <cell r="U85">
            <v>324334</v>
          </cell>
          <cell r="V85">
            <v>106543</v>
          </cell>
          <cell r="W85">
            <v>126700.9356</v>
          </cell>
          <cell r="X85">
            <v>324127</v>
          </cell>
          <cell r="Y85">
            <v>106475</v>
          </cell>
          <cell r="Z85">
            <v>126620.07</v>
          </cell>
          <cell r="AA85">
            <v>316247</v>
          </cell>
          <cell r="AB85">
            <v>103887</v>
          </cell>
          <cell r="AC85">
            <v>123542.4204</v>
          </cell>
          <cell r="AD85">
            <v>270785</v>
          </cell>
          <cell r="AE85">
            <v>88952</v>
          </cell>
          <cell r="AF85">
            <v>105781.7184</v>
          </cell>
          <cell r="AG85">
            <v>293325</v>
          </cell>
          <cell r="AH85">
            <v>96357</v>
          </cell>
          <cell r="AI85">
            <v>114587.7444</v>
          </cell>
          <cell r="AJ85">
            <v>353546</v>
          </cell>
          <cell r="AK85">
            <v>116139</v>
          </cell>
          <cell r="AL85">
            <v>138112.4988</v>
          </cell>
          <cell r="AM85">
            <v>322953</v>
          </cell>
          <cell r="AN85">
            <v>106090</v>
          </cell>
          <cell r="AO85">
            <v>126162.228</v>
          </cell>
          <cell r="AP85">
            <v>335808</v>
          </cell>
          <cell r="AQ85">
            <v>110312</v>
          </cell>
          <cell r="AR85">
            <v>131183.03039999999</v>
          </cell>
          <cell r="AS85">
            <v>336451</v>
          </cell>
          <cell r="AT85">
            <v>110524</v>
          </cell>
          <cell r="AU85">
            <v>131435.14079999999</v>
          </cell>
          <cell r="AV85">
            <v>365573</v>
          </cell>
          <cell r="AW85">
            <v>120090</v>
          </cell>
          <cell r="AX85">
            <v>142811.02799999999</v>
          </cell>
          <cell r="AY85">
            <v>336403</v>
          </cell>
          <cell r="AZ85">
            <v>110508</v>
          </cell>
          <cell r="BA85">
            <v>131416.11360000001</v>
          </cell>
          <cell r="BB85">
            <v>332392</v>
          </cell>
          <cell r="BC85">
            <v>109190</v>
          </cell>
          <cell r="BD85">
            <v>129848.74799999999</v>
          </cell>
          <cell r="BE85">
            <v>301283</v>
          </cell>
          <cell r="BF85">
            <v>98971</v>
          </cell>
          <cell r="BG85">
            <v>117696.3132</v>
          </cell>
          <cell r="BH85">
            <v>348759</v>
          </cell>
          <cell r="BI85">
            <v>114567</v>
          </cell>
          <cell r="BJ85">
            <v>136243.07639999999</v>
          </cell>
          <cell r="BK85">
            <v>329630</v>
          </cell>
          <cell r="BL85">
            <v>108283</v>
          </cell>
          <cell r="BM85">
            <v>128770.1436</v>
          </cell>
          <cell r="BN85">
            <v>338481</v>
          </cell>
          <cell r="BO85">
            <v>111191</v>
          </cell>
          <cell r="BP85">
            <v>132228.33720000001</v>
          </cell>
          <cell r="BQ85">
            <v>366894</v>
          </cell>
          <cell r="BR85">
            <v>120524</v>
          </cell>
        </row>
        <row r="86">
          <cell r="B86" t="str">
            <v>CAMBIAR TIJERA SUSPENSION DELANTERA</v>
          </cell>
          <cell r="C86">
            <v>373904</v>
          </cell>
          <cell r="D86">
            <v>122827</v>
          </cell>
          <cell r="E86">
            <v>146065.86840000001</v>
          </cell>
          <cell r="F86">
            <v>397172</v>
          </cell>
          <cell r="G86">
            <v>130471</v>
          </cell>
          <cell r="H86">
            <v>155156.11319999999</v>
          </cell>
          <cell r="I86">
            <v>433314</v>
          </cell>
          <cell r="J86">
            <v>142343</v>
          </cell>
          <cell r="K86">
            <v>169274.29560000001</v>
          </cell>
          <cell r="L86">
            <v>516925</v>
          </cell>
          <cell r="M86">
            <v>169809</v>
          </cell>
          <cell r="N86">
            <v>201936.8628</v>
          </cell>
          <cell r="O86">
            <v>442911</v>
          </cell>
          <cell r="P86">
            <v>145496</v>
          </cell>
          <cell r="Q86">
            <v>173023.8432</v>
          </cell>
          <cell r="R86">
            <v>498589</v>
          </cell>
          <cell r="S86">
            <v>163786</v>
          </cell>
          <cell r="T86">
            <v>194774.3112</v>
          </cell>
          <cell r="U86">
            <v>512978</v>
          </cell>
          <cell r="V86">
            <v>168513</v>
          </cell>
          <cell r="W86">
            <v>200395.65960000001</v>
          </cell>
          <cell r="X86">
            <v>478623</v>
          </cell>
          <cell r="Y86">
            <v>157227</v>
          </cell>
          <cell r="Z86">
            <v>186974.34840000002</v>
          </cell>
          <cell r="AA86">
            <v>486544</v>
          </cell>
          <cell r="AB86">
            <v>159829</v>
          </cell>
          <cell r="AC86">
            <v>190068.64679999999</v>
          </cell>
          <cell r="AD86">
            <v>422861</v>
          </cell>
          <cell r="AE86">
            <v>138909</v>
          </cell>
          <cell r="AF86">
            <v>165190.5828</v>
          </cell>
          <cell r="AG86">
            <v>438375</v>
          </cell>
          <cell r="AH86">
            <v>144006</v>
          </cell>
          <cell r="AI86">
            <v>171251.93520000001</v>
          </cell>
          <cell r="AJ86">
            <v>528433</v>
          </cell>
          <cell r="AK86">
            <v>173590</v>
          </cell>
          <cell r="AL86">
            <v>206433.228</v>
          </cell>
          <cell r="AM86">
            <v>508152</v>
          </cell>
          <cell r="AN86">
            <v>166927</v>
          </cell>
          <cell r="AO86">
            <v>198509.58840000001</v>
          </cell>
          <cell r="AP86">
            <v>514324</v>
          </cell>
          <cell r="AQ86">
            <v>168955</v>
          </cell>
          <cell r="AR86">
            <v>200921.28599999999</v>
          </cell>
          <cell r="AS86">
            <v>502940</v>
          </cell>
          <cell r="AT86">
            <v>165215</v>
          </cell>
          <cell r="AU86">
            <v>196473.67800000001</v>
          </cell>
          <cell r="AV86">
            <v>548356</v>
          </cell>
          <cell r="AW86">
            <v>180134</v>
          </cell>
          <cell r="AX86">
            <v>214215.35279999999</v>
          </cell>
          <cell r="AY86">
            <v>528926</v>
          </cell>
          <cell r="AZ86">
            <v>173752</v>
          </cell>
          <cell r="BA86">
            <v>206625.87839999999</v>
          </cell>
          <cell r="BB86">
            <v>497589</v>
          </cell>
          <cell r="BC86">
            <v>163457</v>
          </cell>
          <cell r="BD86">
            <v>194383.0644</v>
          </cell>
          <cell r="BE86">
            <v>431409</v>
          </cell>
          <cell r="BF86">
            <v>141717</v>
          </cell>
          <cell r="BG86">
            <v>168529.85639999999</v>
          </cell>
          <cell r="BH86">
            <v>490283</v>
          </cell>
          <cell r="BI86">
            <v>161057</v>
          </cell>
          <cell r="BJ86">
            <v>191528.98440000002</v>
          </cell>
          <cell r="BK86">
            <v>492851</v>
          </cell>
          <cell r="BL86">
            <v>161901</v>
          </cell>
          <cell r="BM86">
            <v>192532.6692</v>
          </cell>
          <cell r="BN86">
            <v>512980</v>
          </cell>
          <cell r="BO86">
            <v>168513</v>
          </cell>
          <cell r="BP86">
            <v>200395.65960000001</v>
          </cell>
          <cell r="BQ86">
            <v>525410</v>
          </cell>
          <cell r="BR86">
            <v>172597</v>
          </cell>
        </row>
        <row r="87">
          <cell r="B87" t="str">
            <v>CAMBIAR TOPE DIRECCIÓN</v>
          </cell>
          <cell r="C87">
            <v>128002</v>
          </cell>
          <cell r="D87">
            <v>42048</v>
          </cell>
          <cell r="E87">
            <v>50003.481599999999</v>
          </cell>
          <cell r="F87">
            <v>132824</v>
          </cell>
          <cell r="G87">
            <v>43632</v>
          </cell>
          <cell r="H87">
            <v>51887.174400000004</v>
          </cell>
          <cell r="I87">
            <v>144160</v>
          </cell>
          <cell r="J87">
            <v>47356</v>
          </cell>
          <cell r="K87">
            <v>56315.7552</v>
          </cell>
          <cell r="L87">
            <v>174884</v>
          </cell>
          <cell r="M87">
            <v>57449</v>
          </cell>
          <cell r="N87">
            <v>68318.3508</v>
          </cell>
          <cell r="O87">
            <v>145307</v>
          </cell>
          <cell r="P87">
            <v>47733</v>
          </cell>
          <cell r="Q87">
            <v>56764.083599999998</v>
          </cell>
          <cell r="R87">
            <v>167647</v>
          </cell>
          <cell r="S87">
            <v>55072</v>
          </cell>
          <cell r="T87">
            <v>65491.6224</v>
          </cell>
          <cell r="U87">
            <v>171212</v>
          </cell>
          <cell r="V87">
            <v>56243</v>
          </cell>
          <cell r="W87">
            <v>66884.175600000002</v>
          </cell>
          <cell r="X87">
            <v>163017</v>
          </cell>
          <cell r="Y87">
            <v>53551</v>
          </cell>
          <cell r="Z87">
            <v>63682.849199999997</v>
          </cell>
          <cell r="AA87">
            <v>163833</v>
          </cell>
          <cell r="AB87">
            <v>53819</v>
          </cell>
          <cell r="AC87">
            <v>64001.554799999998</v>
          </cell>
          <cell r="AD87">
            <v>128201</v>
          </cell>
          <cell r="AE87">
            <v>42114</v>
          </cell>
          <cell r="AF87">
            <v>50081.968800000002</v>
          </cell>
          <cell r="AG87">
            <v>145307</v>
          </cell>
          <cell r="AH87">
            <v>47733</v>
          </cell>
          <cell r="AI87">
            <v>56764.083599999998</v>
          </cell>
          <cell r="AJ87">
            <v>169236</v>
          </cell>
          <cell r="AK87">
            <v>55594</v>
          </cell>
          <cell r="AL87">
            <v>66112.3848</v>
          </cell>
          <cell r="AM87">
            <v>168802</v>
          </cell>
          <cell r="AN87">
            <v>55451</v>
          </cell>
          <cell r="AO87">
            <v>65942.329200000007</v>
          </cell>
          <cell r="AP87">
            <v>169098</v>
          </cell>
          <cell r="AQ87">
            <v>55548</v>
          </cell>
          <cell r="AR87">
            <v>66057.681599999996</v>
          </cell>
          <cell r="AS87">
            <v>161056</v>
          </cell>
          <cell r="AT87">
            <v>52906</v>
          </cell>
          <cell r="AU87">
            <v>62915.815199999997</v>
          </cell>
          <cell r="AV87">
            <v>165889</v>
          </cell>
          <cell r="AW87">
            <v>54494</v>
          </cell>
          <cell r="AX87">
            <v>64804.264800000004</v>
          </cell>
          <cell r="AY87">
            <v>183134</v>
          </cell>
          <cell r="AZ87">
            <v>60159</v>
          </cell>
          <cell r="BA87">
            <v>71541.082800000004</v>
          </cell>
          <cell r="BB87">
            <v>164007</v>
          </cell>
          <cell r="BC87">
            <v>53876</v>
          </cell>
          <cell r="BD87">
            <v>64069.339200000002</v>
          </cell>
          <cell r="BE87">
            <v>147042</v>
          </cell>
          <cell r="BF87">
            <v>48303</v>
          </cell>
          <cell r="BG87">
            <v>57441.927600000003</v>
          </cell>
          <cell r="BH87">
            <v>167067</v>
          </cell>
          <cell r="BI87">
            <v>54881</v>
          </cell>
          <cell r="BJ87">
            <v>65264.485200000003</v>
          </cell>
          <cell r="BK87">
            <v>159738</v>
          </cell>
          <cell r="BL87">
            <v>52473</v>
          </cell>
          <cell r="BM87">
            <v>62400.891600000003</v>
          </cell>
          <cell r="BN87">
            <v>163278</v>
          </cell>
          <cell r="BO87">
            <v>53636</v>
          </cell>
          <cell r="BP87">
            <v>63783.931199999999</v>
          </cell>
          <cell r="BQ87">
            <v>169127</v>
          </cell>
          <cell r="BR87">
            <v>55558</v>
          </cell>
        </row>
        <row r="88">
          <cell r="B88" t="str">
            <v>CAMBIAR TOPE SUSPENSION</v>
          </cell>
          <cell r="C88">
            <v>122840</v>
          </cell>
          <cell r="D88">
            <v>40352</v>
          </cell>
          <cell r="E88">
            <v>47986.598400000003</v>
          </cell>
          <cell r="F88">
            <v>130720</v>
          </cell>
          <cell r="G88">
            <v>42941</v>
          </cell>
          <cell r="H88">
            <v>51065.4372</v>
          </cell>
          <cell r="I88">
            <v>148179</v>
          </cell>
          <cell r="J88">
            <v>48676</v>
          </cell>
          <cell r="K88">
            <v>57885.499199999998</v>
          </cell>
          <cell r="L88">
            <v>178961</v>
          </cell>
          <cell r="M88">
            <v>58788</v>
          </cell>
          <cell r="N88">
            <v>69910.689599999998</v>
          </cell>
          <cell r="O88">
            <v>147778</v>
          </cell>
          <cell r="P88">
            <v>48545</v>
          </cell>
          <cell r="Q88">
            <v>57729.714</v>
          </cell>
          <cell r="R88">
            <v>163998</v>
          </cell>
          <cell r="S88">
            <v>53873</v>
          </cell>
          <cell r="T88">
            <v>64065.7716</v>
          </cell>
          <cell r="U88">
            <v>158549</v>
          </cell>
          <cell r="V88">
            <v>52083</v>
          </cell>
          <cell r="W88">
            <v>61937.103600000002</v>
          </cell>
          <cell r="X88">
            <v>156684</v>
          </cell>
          <cell r="Y88">
            <v>51470</v>
          </cell>
          <cell r="Z88">
            <v>61208.123999999996</v>
          </cell>
          <cell r="AA88">
            <v>161343</v>
          </cell>
          <cell r="AB88">
            <v>53001</v>
          </cell>
          <cell r="AC88">
            <v>63028.789199999999</v>
          </cell>
          <cell r="AD88">
            <v>140283</v>
          </cell>
          <cell r="AE88">
            <v>46082</v>
          </cell>
          <cell r="AF88">
            <v>54800.714399999997</v>
          </cell>
          <cell r="AG88">
            <v>147778</v>
          </cell>
          <cell r="AH88">
            <v>48545</v>
          </cell>
          <cell r="AI88">
            <v>57729.714</v>
          </cell>
          <cell r="AJ88">
            <v>174909</v>
          </cell>
          <cell r="AK88">
            <v>57457</v>
          </cell>
          <cell r="AL88">
            <v>68327.864400000006</v>
          </cell>
          <cell r="AM88">
            <v>162167</v>
          </cell>
          <cell r="AN88">
            <v>53271</v>
          </cell>
          <cell r="AO88">
            <v>63349.873200000002</v>
          </cell>
          <cell r="AP88">
            <v>164815</v>
          </cell>
          <cell r="AQ88">
            <v>54141</v>
          </cell>
          <cell r="AR88">
            <v>64384.477200000001</v>
          </cell>
          <cell r="AS88">
            <v>169240</v>
          </cell>
          <cell r="AT88">
            <v>55595</v>
          </cell>
          <cell r="AU88">
            <v>66113.573999999993</v>
          </cell>
          <cell r="AV88">
            <v>166394</v>
          </cell>
          <cell r="AW88">
            <v>54660</v>
          </cell>
          <cell r="AX88">
            <v>65001.671999999999</v>
          </cell>
          <cell r="AY88">
            <v>170524</v>
          </cell>
          <cell r="AZ88">
            <v>56017</v>
          </cell>
          <cell r="BA88">
            <v>66615.416400000002</v>
          </cell>
          <cell r="BB88">
            <v>161498</v>
          </cell>
          <cell r="BC88">
            <v>53052</v>
          </cell>
          <cell r="BD88">
            <v>63089.438399999999</v>
          </cell>
          <cell r="BE88">
            <v>144760</v>
          </cell>
          <cell r="BF88">
            <v>47553</v>
          </cell>
          <cell r="BG88">
            <v>56550.027600000001</v>
          </cell>
          <cell r="BH88">
            <v>163491</v>
          </cell>
          <cell r="BI88">
            <v>53706</v>
          </cell>
          <cell r="BJ88">
            <v>63867.175199999998</v>
          </cell>
          <cell r="BK88">
            <v>163174</v>
          </cell>
          <cell r="BL88">
            <v>53602</v>
          </cell>
          <cell r="BM88">
            <v>63743.498399999997</v>
          </cell>
          <cell r="BN88">
            <v>169824</v>
          </cell>
          <cell r="BO88">
            <v>55787</v>
          </cell>
          <cell r="BP88">
            <v>66341.900399999999</v>
          </cell>
          <cell r="BQ88">
            <v>164488</v>
          </cell>
          <cell r="BR88">
            <v>54034</v>
          </cell>
        </row>
        <row r="89">
          <cell r="B89" t="str">
            <v>CAMBIAR TURBOCARGADOR</v>
          </cell>
          <cell r="C89" t="str">
            <v>N/A</v>
          </cell>
          <cell r="D89" t="str">
            <v>N/A</v>
          </cell>
          <cell r="E89" t="e">
            <v>#VALUE!</v>
          </cell>
          <cell r="F89" t="str">
            <v>N/A</v>
          </cell>
          <cell r="G89" t="str">
            <v>N/A</v>
          </cell>
          <cell r="H89" t="e">
            <v>#VALUE!</v>
          </cell>
          <cell r="I89" t="str">
            <v>N/A</v>
          </cell>
          <cell r="J89" t="str">
            <v>N/A</v>
          </cell>
          <cell r="K89" t="e">
            <v>#VALUE!</v>
          </cell>
          <cell r="L89">
            <v>2152651</v>
          </cell>
          <cell r="M89">
            <v>707145</v>
          </cell>
          <cell r="N89">
            <v>840936.83400000003</v>
          </cell>
          <cell r="O89" t="str">
            <v>N/A</v>
          </cell>
          <cell r="P89" t="str">
            <v>N/A</v>
          </cell>
          <cell r="Q89" t="e">
            <v>#VALUE!</v>
          </cell>
          <cell r="R89">
            <v>1794408</v>
          </cell>
          <cell r="S89">
            <v>589463</v>
          </cell>
          <cell r="T89">
            <v>700989.3996</v>
          </cell>
          <cell r="U89">
            <v>1760616</v>
          </cell>
          <cell r="V89">
            <v>578362</v>
          </cell>
          <cell r="W89">
            <v>687788.09039999999</v>
          </cell>
          <cell r="X89">
            <v>1719599</v>
          </cell>
          <cell r="Y89">
            <v>564888</v>
          </cell>
          <cell r="Z89">
            <v>671764.80960000004</v>
          </cell>
          <cell r="AA89">
            <v>1760829</v>
          </cell>
          <cell r="AB89">
            <v>578432</v>
          </cell>
          <cell r="AC89">
            <v>687871.33440000005</v>
          </cell>
          <cell r="AD89" t="str">
            <v>N/A</v>
          </cell>
          <cell r="AE89" t="str">
            <v>N/A</v>
          </cell>
          <cell r="AF89" t="e">
            <v>#VALUE!</v>
          </cell>
          <cell r="AG89" t="str">
            <v>N/A</v>
          </cell>
          <cell r="AH89" t="str">
            <v>N/A</v>
          </cell>
          <cell r="AI89" t="e">
            <v>#VALUE!</v>
          </cell>
          <cell r="AJ89">
            <v>1862706</v>
          </cell>
          <cell r="AK89">
            <v>611898</v>
          </cell>
          <cell r="AL89">
            <v>727669.10160000005</v>
          </cell>
          <cell r="AM89">
            <v>1823923</v>
          </cell>
          <cell r="AN89">
            <v>599158</v>
          </cell>
          <cell r="AO89">
            <v>712518.6936</v>
          </cell>
          <cell r="AP89">
            <v>1752360</v>
          </cell>
          <cell r="AQ89">
            <v>575650</v>
          </cell>
          <cell r="AR89">
            <v>684562.98</v>
          </cell>
          <cell r="AS89">
            <v>1780121</v>
          </cell>
          <cell r="AT89">
            <v>584769</v>
          </cell>
          <cell r="AU89">
            <v>695407.29480000003</v>
          </cell>
          <cell r="AV89">
            <v>1726762</v>
          </cell>
          <cell r="AW89">
            <v>567241</v>
          </cell>
          <cell r="AX89">
            <v>674562.99719999998</v>
          </cell>
          <cell r="AY89">
            <v>1859901</v>
          </cell>
          <cell r="AZ89">
            <v>610977</v>
          </cell>
          <cell r="BA89">
            <v>726573.84840000002</v>
          </cell>
          <cell r="BB89">
            <v>1771040</v>
          </cell>
          <cell r="BC89">
            <v>581786</v>
          </cell>
          <cell r="BD89">
            <v>691859.91119999997</v>
          </cell>
          <cell r="BE89" t="str">
            <v>N/A</v>
          </cell>
          <cell r="BF89" t="str">
            <v>N/A</v>
          </cell>
          <cell r="BG89" t="e">
            <v>#VALUE!</v>
          </cell>
          <cell r="BH89">
            <v>1761469</v>
          </cell>
          <cell r="BI89">
            <v>578642</v>
          </cell>
          <cell r="BJ89">
            <v>688121.06640000001</v>
          </cell>
          <cell r="BK89">
            <v>1780116</v>
          </cell>
          <cell r="BL89">
            <v>584768</v>
          </cell>
          <cell r="BM89">
            <v>695406.10560000001</v>
          </cell>
          <cell r="BN89">
            <v>1762016</v>
          </cell>
          <cell r="BO89">
            <v>578822</v>
          </cell>
          <cell r="BP89">
            <v>688335.12239999999</v>
          </cell>
          <cell r="BQ89">
            <v>1739292</v>
          </cell>
          <cell r="BR89">
            <v>571357</v>
          </cell>
        </row>
        <row r="90">
          <cell r="B90" t="str">
            <v>CEPILLADA CULATA</v>
          </cell>
          <cell r="C90">
            <v>2108659</v>
          </cell>
          <cell r="D90">
            <v>692694</v>
          </cell>
          <cell r="E90">
            <v>823751.70479999995</v>
          </cell>
          <cell r="F90">
            <v>2075007</v>
          </cell>
          <cell r="G90">
            <v>681639</v>
          </cell>
          <cell r="H90">
            <v>810605.09880000004</v>
          </cell>
          <cell r="I90">
            <v>2277050</v>
          </cell>
          <cell r="J90">
            <v>748010</v>
          </cell>
          <cell r="K90">
            <v>889533.49199999997</v>
          </cell>
          <cell r="L90">
            <v>3007594</v>
          </cell>
          <cell r="M90">
            <v>987994</v>
          </cell>
          <cell r="N90">
            <v>1174922.4648</v>
          </cell>
          <cell r="O90">
            <v>2282703</v>
          </cell>
          <cell r="P90">
            <v>749867</v>
          </cell>
          <cell r="Q90">
            <v>891741.83640000003</v>
          </cell>
          <cell r="R90">
            <v>2658571</v>
          </cell>
          <cell r="S90">
            <v>873340</v>
          </cell>
          <cell r="T90">
            <v>1038575.9280000001</v>
          </cell>
          <cell r="U90">
            <v>2635824</v>
          </cell>
          <cell r="V90">
            <v>865868</v>
          </cell>
          <cell r="W90">
            <v>1029690.2256</v>
          </cell>
          <cell r="X90">
            <v>2610260</v>
          </cell>
          <cell r="Y90">
            <v>857470</v>
          </cell>
          <cell r="Z90">
            <v>1019703.324</v>
          </cell>
          <cell r="AA90">
            <v>2556761</v>
          </cell>
          <cell r="AB90">
            <v>839895</v>
          </cell>
          <cell r="AC90">
            <v>998803.13400000008</v>
          </cell>
          <cell r="AD90">
            <v>2096333</v>
          </cell>
          <cell r="AE90">
            <v>688645</v>
          </cell>
          <cell r="AF90">
            <v>818936.63399999996</v>
          </cell>
          <cell r="AG90">
            <v>2383984</v>
          </cell>
          <cell r="AH90">
            <v>783138</v>
          </cell>
          <cell r="AI90">
            <v>931307.70959999994</v>
          </cell>
          <cell r="AJ90">
            <v>2734470</v>
          </cell>
          <cell r="AK90">
            <v>898273</v>
          </cell>
          <cell r="AL90">
            <v>1068226.2516000001</v>
          </cell>
          <cell r="AM90">
            <v>2606534</v>
          </cell>
          <cell r="AN90">
            <v>856246</v>
          </cell>
          <cell r="AO90">
            <v>1018247.7432</v>
          </cell>
          <cell r="AP90">
            <v>2529236</v>
          </cell>
          <cell r="AQ90">
            <v>830854</v>
          </cell>
          <cell r="AR90">
            <v>988051.57680000004</v>
          </cell>
          <cell r="AS90">
            <v>2632786</v>
          </cell>
          <cell r="AT90">
            <v>864870</v>
          </cell>
          <cell r="AU90">
            <v>1028503.404</v>
          </cell>
          <cell r="AV90">
            <v>2526602</v>
          </cell>
          <cell r="AW90">
            <v>829988</v>
          </cell>
          <cell r="AX90">
            <v>987021.72959999996</v>
          </cell>
          <cell r="AY90">
            <v>2718103</v>
          </cell>
          <cell r="AZ90">
            <v>892896</v>
          </cell>
          <cell r="BA90">
            <v>1061831.9232000001</v>
          </cell>
          <cell r="BB90">
            <v>2636121</v>
          </cell>
          <cell r="BC90">
            <v>865965</v>
          </cell>
          <cell r="BD90">
            <v>1029805.578</v>
          </cell>
          <cell r="BE90">
            <v>2323223</v>
          </cell>
          <cell r="BF90">
            <v>763178</v>
          </cell>
          <cell r="BG90">
            <v>907571.27760000003</v>
          </cell>
          <cell r="BH90">
            <v>2592445</v>
          </cell>
          <cell r="BI90">
            <v>851618</v>
          </cell>
          <cell r="BJ90">
            <v>1012744.1256</v>
          </cell>
          <cell r="BK90">
            <v>2744437</v>
          </cell>
          <cell r="BL90">
            <v>901547</v>
          </cell>
          <cell r="BM90">
            <v>1072119.6924000001</v>
          </cell>
          <cell r="BN90">
            <v>2562274</v>
          </cell>
          <cell r="BO90">
            <v>841707</v>
          </cell>
          <cell r="BP90">
            <v>1000957.9643999999</v>
          </cell>
          <cell r="BQ90">
            <v>2510423</v>
          </cell>
          <cell r="BR90">
            <v>824673</v>
          </cell>
        </row>
        <row r="91">
          <cell r="B91" t="str">
            <v>CEPILLADO CAMPANAS</v>
          </cell>
          <cell r="C91">
            <v>462363</v>
          </cell>
          <cell r="D91">
            <v>151886</v>
          </cell>
          <cell r="E91">
            <v>180622.83120000002</v>
          </cell>
          <cell r="F91">
            <v>451557</v>
          </cell>
          <cell r="G91">
            <v>148336</v>
          </cell>
          <cell r="H91">
            <v>176401.17120000001</v>
          </cell>
          <cell r="I91">
            <v>505252</v>
          </cell>
          <cell r="J91">
            <v>165975</v>
          </cell>
          <cell r="K91">
            <v>197377.47</v>
          </cell>
          <cell r="L91">
            <v>606413</v>
          </cell>
          <cell r="M91">
            <v>199206</v>
          </cell>
          <cell r="N91">
            <v>236895.7752</v>
          </cell>
          <cell r="O91">
            <v>515357</v>
          </cell>
          <cell r="P91">
            <v>169294</v>
          </cell>
          <cell r="Q91">
            <v>201324.42480000001</v>
          </cell>
          <cell r="R91">
            <v>571530</v>
          </cell>
          <cell r="S91">
            <v>187747</v>
          </cell>
          <cell r="T91">
            <v>223268.73240000001</v>
          </cell>
          <cell r="U91">
            <v>574573</v>
          </cell>
          <cell r="V91">
            <v>188747</v>
          </cell>
          <cell r="W91">
            <v>224457.93239999999</v>
          </cell>
          <cell r="X91">
            <v>622298</v>
          </cell>
          <cell r="Y91">
            <v>204424</v>
          </cell>
          <cell r="Z91">
            <v>243101.0208</v>
          </cell>
          <cell r="AA91">
            <v>540199</v>
          </cell>
          <cell r="AB91">
            <v>177455</v>
          </cell>
          <cell r="AC91">
            <v>211029.486</v>
          </cell>
          <cell r="AD91">
            <v>461538</v>
          </cell>
          <cell r="AE91">
            <v>151615</v>
          </cell>
          <cell r="AF91">
            <v>180300.55799999999</v>
          </cell>
          <cell r="AG91">
            <v>531884</v>
          </cell>
          <cell r="AH91">
            <v>174723</v>
          </cell>
          <cell r="AI91">
            <v>207780.59159999999</v>
          </cell>
          <cell r="AJ91">
            <v>598559</v>
          </cell>
          <cell r="AK91">
            <v>196626</v>
          </cell>
          <cell r="AL91">
            <v>233827.63920000001</v>
          </cell>
          <cell r="AM91">
            <v>574049</v>
          </cell>
          <cell r="AN91">
            <v>188575</v>
          </cell>
          <cell r="AO91">
            <v>224253.39</v>
          </cell>
          <cell r="AP91">
            <v>571111</v>
          </cell>
          <cell r="AQ91">
            <v>187609</v>
          </cell>
          <cell r="AR91">
            <v>223104.62280000001</v>
          </cell>
          <cell r="AS91">
            <v>577591</v>
          </cell>
          <cell r="AT91">
            <v>189738</v>
          </cell>
          <cell r="AU91">
            <v>225636.4296</v>
          </cell>
          <cell r="AV91">
            <v>566046</v>
          </cell>
          <cell r="AW91">
            <v>185946</v>
          </cell>
          <cell r="AX91">
            <v>221126.98320000002</v>
          </cell>
          <cell r="AY91">
            <v>611176</v>
          </cell>
          <cell r="AZ91">
            <v>200771</v>
          </cell>
          <cell r="BA91">
            <v>238756.8732</v>
          </cell>
          <cell r="BB91">
            <v>577696</v>
          </cell>
          <cell r="BC91">
            <v>189773</v>
          </cell>
          <cell r="BD91">
            <v>225678.05160000001</v>
          </cell>
          <cell r="BE91">
            <v>532762</v>
          </cell>
          <cell r="BF91">
            <v>175012</v>
          </cell>
          <cell r="BG91">
            <v>208124.27040000001</v>
          </cell>
          <cell r="BH91">
            <v>579279</v>
          </cell>
          <cell r="BI91">
            <v>190293</v>
          </cell>
          <cell r="BJ91">
            <v>226296.4356</v>
          </cell>
          <cell r="BK91">
            <v>579177</v>
          </cell>
          <cell r="BL91">
            <v>190259</v>
          </cell>
          <cell r="BM91">
            <v>226256.00280000002</v>
          </cell>
          <cell r="BN91">
            <v>584804</v>
          </cell>
          <cell r="BO91">
            <v>192108</v>
          </cell>
          <cell r="BP91">
            <v>228454.83360000001</v>
          </cell>
          <cell r="BQ91">
            <v>575023</v>
          </cell>
          <cell r="BR91">
            <v>188895</v>
          </cell>
        </row>
        <row r="92">
          <cell r="B92" t="str">
            <v>DESMONTAR Y MONTAR / CAMBIAR ENFRIADOR ACEITE</v>
          </cell>
          <cell r="C92">
            <v>472654</v>
          </cell>
          <cell r="D92">
            <v>155266</v>
          </cell>
          <cell r="E92">
            <v>184642.3272</v>
          </cell>
          <cell r="F92">
            <v>450000</v>
          </cell>
          <cell r="G92">
            <v>147825</v>
          </cell>
          <cell r="H92">
            <v>175793.49</v>
          </cell>
          <cell r="I92">
            <v>500444</v>
          </cell>
          <cell r="J92">
            <v>164395</v>
          </cell>
          <cell r="K92">
            <v>195498.53399999999</v>
          </cell>
          <cell r="L92">
            <v>593196</v>
          </cell>
          <cell r="M92">
            <v>194864</v>
          </cell>
          <cell r="N92">
            <v>231732.26879999999</v>
          </cell>
          <cell r="O92">
            <v>513576</v>
          </cell>
          <cell r="P92">
            <v>168709</v>
          </cell>
          <cell r="Q92">
            <v>200628.74280000001</v>
          </cell>
          <cell r="R92">
            <v>621715</v>
          </cell>
          <cell r="S92">
            <v>204233</v>
          </cell>
          <cell r="T92">
            <v>242873.8836</v>
          </cell>
          <cell r="U92">
            <v>576571</v>
          </cell>
          <cell r="V92">
            <v>189403</v>
          </cell>
          <cell r="W92">
            <v>225238.04759999999</v>
          </cell>
          <cell r="X92">
            <v>613668</v>
          </cell>
          <cell r="Y92">
            <v>201589</v>
          </cell>
          <cell r="Z92">
            <v>239729.63880000002</v>
          </cell>
          <cell r="AA92">
            <v>548295</v>
          </cell>
          <cell r="AB92">
            <v>180114</v>
          </cell>
          <cell r="AC92">
            <v>214191.56880000001</v>
          </cell>
          <cell r="AD92">
            <v>456946</v>
          </cell>
          <cell r="AE92">
            <v>150106</v>
          </cell>
          <cell r="AF92">
            <v>178506.0552</v>
          </cell>
          <cell r="AG92">
            <v>525564</v>
          </cell>
          <cell r="AH92">
            <v>172647</v>
          </cell>
          <cell r="AI92">
            <v>205311.8124</v>
          </cell>
          <cell r="AJ92">
            <v>665809</v>
          </cell>
          <cell r="AK92">
            <v>218718</v>
          </cell>
          <cell r="AL92">
            <v>260099.44560000001</v>
          </cell>
          <cell r="AM92">
            <v>564136</v>
          </cell>
          <cell r="AN92">
            <v>185318</v>
          </cell>
          <cell r="AO92">
            <v>220380.16560000001</v>
          </cell>
          <cell r="AP92">
            <v>580597</v>
          </cell>
          <cell r="AQ92">
            <v>190726</v>
          </cell>
          <cell r="AR92">
            <v>226811.35920000001</v>
          </cell>
          <cell r="AS92">
            <v>568787</v>
          </cell>
          <cell r="AT92">
            <v>186846</v>
          </cell>
          <cell r="AU92">
            <v>222197.26319999999</v>
          </cell>
          <cell r="AV92">
            <v>557378</v>
          </cell>
          <cell r="AW92">
            <v>183098</v>
          </cell>
          <cell r="AX92">
            <v>217740.1416</v>
          </cell>
          <cell r="AY92">
            <v>627457</v>
          </cell>
          <cell r="AZ92">
            <v>206119</v>
          </cell>
          <cell r="BA92">
            <v>245116.71480000002</v>
          </cell>
          <cell r="BB92">
            <v>567641</v>
          </cell>
          <cell r="BC92">
            <v>186470</v>
          </cell>
          <cell r="BD92">
            <v>221750.12400000001</v>
          </cell>
          <cell r="BE92">
            <v>502530</v>
          </cell>
          <cell r="BF92">
            <v>165081</v>
          </cell>
          <cell r="BG92">
            <v>196314.32519999999</v>
          </cell>
          <cell r="BH92">
            <v>587720</v>
          </cell>
          <cell r="BI92">
            <v>193066</v>
          </cell>
          <cell r="BJ92">
            <v>229594.08720000001</v>
          </cell>
          <cell r="BK92">
            <v>567185</v>
          </cell>
          <cell r="BL92">
            <v>186320</v>
          </cell>
          <cell r="BM92">
            <v>221571.74400000001</v>
          </cell>
          <cell r="BN92">
            <v>579159</v>
          </cell>
          <cell r="BO92">
            <v>190253</v>
          </cell>
          <cell r="BP92">
            <v>226248.8676</v>
          </cell>
          <cell r="BQ92">
            <v>587238</v>
          </cell>
          <cell r="BR92">
            <v>192907</v>
          </cell>
        </row>
        <row r="93">
          <cell r="B93" t="str">
            <v>DESMONTAR Y MONTAR / CAMBIAR INTERCOOLER</v>
          </cell>
          <cell r="C93" t="str">
            <v>N/A</v>
          </cell>
          <cell r="D93" t="str">
            <v>N/A</v>
          </cell>
          <cell r="E93" t="e">
            <v>#VALUE!</v>
          </cell>
          <cell r="F93" t="str">
            <v>N/A</v>
          </cell>
          <cell r="G93" t="str">
            <v>N/A</v>
          </cell>
          <cell r="H93" t="e">
            <v>#VALUE!</v>
          </cell>
          <cell r="I93" t="str">
            <v>N/A</v>
          </cell>
          <cell r="J93" t="str">
            <v>N/A</v>
          </cell>
          <cell r="K93" t="e">
            <v>#VALUE!</v>
          </cell>
          <cell r="L93">
            <v>1335165</v>
          </cell>
          <cell r="M93">
            <v>438601</v>
          </cell>
          <cell r="N93">
            <v>521584.30920000002</v>
          </cell>
          <cell r="O93" t="str">
            <v>N/A</v>
          </cell>
          <cell r="P93" t="str">
            <v>N/A</v>
          </cell>
          <cell r="Q93" t="e">
            <v>#VALUE!</v>
          </cell>
          <cell r="R93">
            <v>1389933</v>
          </cell>
          <cell r="S93">
            <v>456592</v>
          </cell>
          <cell r="T93">
            <v>542979.20640000002</v>
          </cell>
          <cell r="U93">
            <v>1403430</v>
          </cell>
          <cell r="V93">
            <v>461026</v>
          </cell>
          <cell r="W93">
            <v>548252.11919999996</v>
          </cell>
          <cell r="X93">
            <v>1320734</v>
          </cell>
          <cell r="Y93">
            <v>433861</v>
          </cell>
          <cell r="Z93">
            <v>515947.5012</v>
          </cell>
          <cell r="AA93">
            <v>1297396</v>
          </cell>
          <cell r="AB93">
            <v>426194</v>
          </cell>
          <cell r="AC93">
            <v>506829.90480000002</v>
          </cell>
          <cell r="AD93" t="str">
            <v>N/A</v>
          </cell>
          <cell r="AE93" t="str">
            <v>N/A</v>
          </cell>
          <cell r="AF93" t="e">
            <v>#VALUE!</v>
          </cell>
          <cell r="AG93" t="str">
            <v>N/A</v>
          </cell>
          <cell r="AH93" t="str">
            <v>N/A</v>
          </cell>
          <cell r="AI93" t="e">
            <v>#VALUE!</v>
          </cell>
          <cell r="AJ93">
            <v>1509946</v>
          </cell>
          <cell r="AK93">
            <v>496017</v>
          </cell>
          <cell r="AL93">
            <v>589863.41639999999</v>
          </cell>
          <cell r="AM93">
            <v>1326950</v>
          </cell>
          <cell r="AN93">
            <v>435903</v>
          </cell>
          <cell r="AO93">
            <v>518375.84759999998</v>
          </cell>
          <cell r="AP93">
            <v>1353053</v>
          </cell>
          <cell r="AQ93">
            <v>444477</v>
          </cell>
          <cell r="AR93">
            <v>528572.04839999997</v>
          </cell>
          <cell r="AS93">
            <v>1344578</v>
          </cell>
          <cell r="AT93">
            <v>441693</v>
          </cell>
          <cell r="AU93">
            <v>525261.31559999997</v>
          </cell>
          <cell r="AV93">
            <v>1317641</v>
          </cell>
          <cell r="AW93">
            <v>432845</v>
          </cell>
          <cell r="AX93">
            <v>514739.27399999998</v>
          </cell>
          <cell r="AY93">
            <v>1353887</v>
          </cell>
          <cell r="AZ93">
            <v>444751</v>
          </cell>
          <cell r="BA93">
            <v>528897.88919999998</v>
          </cell>
          <cell r="BB93">
            <v>1318199</v>
          </cell>
          <cell r="BC93">
            <v>433028</v>
          </cell>
          <cell r="BD93">
            <v>514956.89760000003</v>
          </cell>
          <cell r="BE93" t="str">
            <v>N/A</v>
          </cell>
          <cell r="BF93" t="str">
            <v>N/A</v>
          </cell>
          <cell r="BG93" t="e">
            <v>#VALUE!</v>
          </cell>
          <cell r="BH93">
            <v>1345718</v>
          </cell>
          <cell r="BI93">
            <v>442068</v>
          </cell>
          <cell r="BJ93">
            <v>525707.26560000004</v>
          </cell>
          <cell r="BK93">
            <v>1268057</v>
          </cell>
          <cell r="BL93">
            <v>416556</v>
          </cell>
          <cell r="BM93">
            <v>495368.39520000003</v>
          </cell>
          <cell r="BN93">
            <v>1336539</v>
          </cell>
          <cell r="BO93">
            <v>439053</v>
          </cell>
          <cell r="BP93">
            <v>522121.82760000002</v>
          </cell>
          <cell r="BQ93">
            <v>1345806</v>
          </cell>
          <cell r="BR93">
            <v>442097</v>
          </cell>
        </row>
        <row r="94">
          <cell r="B94" t="str">
            <v>DESMONTAR Y MONTAR / CAMBIAR MULTIPLE ADMISION</v>
          </cell>
          <cell r="C94">
            <v>326367</v>
          </cell>
          <cell r="D94">
            <v>107211</v>
          </cell>
          <cell r="E94">
            <v>127495.32120000001</v>
          </cell>
          <cell r="F94">
            <v>315343</v>
          </cell>
          <cell r="G94">
            <v>103590</v>
          </cell>
          <cell r="H94">
            <v>123189.228</v>
          </cell>
          <cell r="I94">
            <v>346191</v>
          </cell>
          <cell r="J94">
            <v>113723</v>
          </cell>
          <cell r="K94">
            <v>135239.3916</v>
          </cell>
          <cell r="L94">
            <v>390413</v>
          </cell>
          <cell r="M94">
            <v>128250</v>
          </cell>
          <cell r="N94">
            <v>152514.9</v>
          </cell>
          <cell r="O94">
            <v>342705</v>
          </cell>
          <cell r="P94">
            <v>112578</v>
          </cell>
          <cell r="Q94">
            <v>133877.75760000001</v>
          </cell>
          <cell r="R94">
            <v>403072</v>
          </cell>
          <cell r="S94">
            <v>132409</v>
          </cell>
          <cell r="T94">
            <v>157460.78279999999</v>
          </cell>
          <cell r="U94">
            <v>418064</v>
          </cell>
          <cell r="V94">
            <v>137334</v>
          </cell>
          <cell r="W94">
            <v>163317.59280000001</v>
          </cell>
          <cell r="X94">
            <v>387008</v>
          </cell>
          <cell r="Y94">
            <v>127132</v>
          </cell>
          <cell r="Z94">
            <v>151185.3744</v>
          </cell>
          <cell r="AA94">
            <v>388610</v>
          </cell>
          <cell r="AB94">
            <v>127658</v>
          </cell>
          <cell r="AC94">
            <v>151810.89360000001</v>
          </cell>
          <cell r="AD94">
            <v>306218</v>
          </cell>
          <cell r="AE94">
            <v>100592</v>
          </cell>
          <cell r="AF94">
            <v>119624.0064</v>
          </cell>
          <cell r="AG94">
            <v>341290</v>
          </cell>
          <cell r="AH94">
            <v>112113</v>
          </cell>
          <cell r="AI94">
            <v>133324.77960000001</v>
          </cell>
          <cell r="AJ94">
            <v>415572</v>
          </cell>
          <cell r="AK94">
            <v>136515</v>
          </cell>
          <cell r="AL94">
            <v>162343.63800000001</v>
          </cell>
          <cell r="AM94">
            <v>397620</v>
          </cell>
          <cell r="AN94">
            <v>130618</v>
          </cell>
          <cell r="AO94">
            <v>155330.92560000002</v>
          </cell>
          <cell r="AP94">
            <v>376842</v>
          </cell>
          <cell r="AQ94">
            <v>123792</v>
          </cell>
          <cell r="AR94">
            <v>147213.44640000002</v>
          </cell>
          <cell r="AS94">
            <v>386118</v>
          </cell>
          <cell r="AT94">
            <v>126839</v>
          </cell>
          <cell r="AU94">
            <v>150836.9388</v>
          </cell>
          <cell r="AV94">
            <v>378382</v>
          </cell>
          <cell r="AW94">
            <v>124298</v>
          </cell>
          <cell r="AX94">
            <v>147815.18160000001</v>
          </cell>
          <cell r="AY94">
            <v>406292</v>
          </cell>
          <cell r="AZ94">
            <v>133466</v>
          </cell>
          <cell r="BA94">
            <v>158717.7672</v>
          </cell>
          <cell r="BB94">
            <v>382506</v>
          </cell>
          <cell r="BC94">
            <v>125653</v>
          </cell>
          <cell r="BD94">
            <v>149426.54759999999</v>
          </cell>
          <cell r="BE94">
            <v>324632</v>
          </cell>
          <cell r="BF94">
            <v>106641</v>
          </cell>
          <cell r="BG94">
            <v>126817.47719999999</v>
          </cell>
          <cell r="BH94">
            <v>381692</v>
          </cell>
          <cell r="BI94">
            <v>125385</v>
          </cell>
          <cell r="BJ94">
            <v>149107.842</v>
          </cell>
          <cell r="BK94">
            <v>370961</v>
          </cell>
          <cell r="BL94">
            <v>121860</v>
          </cell>
          <cell r="BM94">
            <v>144915.91200000001</v>
          </cell>
          <cell r="BN94">
            <v>383799</v>
          </cell>
          <cell r="BO94">
            <v>126077</v>
          </cell>
          <cell r="BP94">
            <v>149930.7684</v>
          </cell>
          <cell r="BQ94">
            <v>389401</v>
          </cell>
          <cell r="BR94">
            <v>127918</v>
          </cell>
        </row>
        <row r="95">
          <cell r="B95" t="str">
            <v>DESMONTAR Y MONTAR / CAMBIAR MULTIPLE ESCAPE</v>
          </cell>
          <cell r="C95">
            <v>305301</v>
          </cell>
          <cell r="D95">
            <v>100291</v>
          </cell>
          <cell r="E95">
            <v>119266.0572</v>
          </cell>
          <cell r="F95">
            <v>310125</v>
          </cell>
          <cell r="G95">
            <v>101876</v>
          </cell>
          <cell r="H95">
            <v>121150.93919999999</v>
          </cell>
          <cell r="I95">
            <v>320410</v>
          </cell>
          <cell r="J95">
            <v>105254</v>
          </cell>
          <cell r="K95">
            <v>125168.05680000001</v>
          </cell>
          <cell r="L95">
            <v>374433</v>
          </cell>
          <cell r="M95">
            <v>123001</v>
          </cell>
          <cell r="N95">
            <v>146272.7892</v>
          </cell>
          <cell r="O95">
            <v>333741</v>
          </cell>
          <cell r="P95">
            <v>109633</v>
          </cell>
          <cell r="Q95">
            <v>130375.56359999999</v>
          </cell>
          <cell r="R95">
            <v>380099</v>
          </cell>
          <cell r="S95">
            <v>124862</v>
          </cell>
          <cell r="T95">
            <v>148485.8904</v>
          </cell>
          <cell r="U95">
            <v>395664</v>
          </cell>
          <cell r="V95">
            <v>129975</v>
          </cell>
          <cell r="W95">
            <v>154566.26999999999</v>
          </cell>
          <cell r="X95">
            <v>369126</v>
          </cell>
          <cell r="Y95">
            <v>121257</v>
          </cell>
          <cell r="Z95">
            <v>144198.82440000001</v>
          </cell>
          <cell r="AA95">
            <v>366421</v>
          </cell>
          <cell r="AB95">
            <v>120369</v>
          </cell>
          <cell r="AC95">
            <v>143142.81479999999</v>
          </cell>
          <cell r="AD95">
            <v>297225</v>
          </cell>
          <cell r="AE95">
            <v>97638</v>
          </cell>
          <cell r="AF95">
            <v>116111.1096</v>
          </cell>
          <cell r="AG95">
            <v>319989</v>
          </cell>
          <cell r="AH95">
            <v>105116</v>
          </cell>
          <cell r="AI95">
            <v>125003.9472</v>
          </cell>
          <cell r="AJ95">
            <v>387680</v>
          </cell>
          <cell r="AK95">
            <v>127352</v>
          </cell>
          <cell r="AL95">
            <v>151446.99840000001</v>
          </cell>
          <cell r="AM95">
            <v>373623</v>
          </cell>
          <cell r="AN95">
            <v>122735</v>
          </cell>
          <cell r="AO95">
            <v>145956.462</v>
          </cell>
          <cell r="AP95">
            <v>362349</v>
          </cell>
          <cell r="AQ95">
            <v>119031</v>
          </cell>
          <cell r="AR95">
            <v>141551.66519999999</v>
          </cell>
          <cell r="AS95">
            <v>367076</v>
          </cell>
          <cell r="AT95">
            <v>120584</v>
          </cell>
          <cell r="AU95">
            <v>143398.49280000001</v>
          </cell>
          <cell r="AV95">
            <v>359757</v>
          </cell>
          <cell r="AW95">
            <v>118180</v>
          </cell>
          <cell r="AX95">
            <v>140539.65599999999</v>
          </cell>
          <cell r="AY95">
            <v>392218</v>
          </cell>
          <cell r="AZ95">
            <v>128843</v>
          </cell>
          <cell r="BA95">
            <v>153220.0956</v>
          </cell>
          <cell r="BB95">
            <v>352768</v>
          </cell>
          <cell r="BC95">
            <v>115884</v>
          </cell>
          <cell r="BD95">
            <v>137809.25280000002</v>
          </cell>
          <cell r="BE95">
            <v>317060</v>
          </cell>
          <cell r="BF95">
            <v>104154</v>
          </cell>
          <cell r="BG95">
            <v>123859.9368</v>
          </cell>
          <cell r="BH95">
            <v>360082</v>
          </cell>
          <cell r="BI95">
            <v>118286</v>
          </cell>
          <cell r="BJ95">
            <v>140665.71119999999</v>
          </cell>
          <cell r="BK95">
            <v>359360</v>
          </cell>
          <cell r="BL95">
            <v>118049</v>
          </cell>
          <cell r="BM95">
            <v>140383.8708</v>
          </cell>
          <cell r="BN95">
            <v>364848</v>
          </cell>
          <cell r="BO95">
            <v>119852</v>
          </cell>
          <cell r="BP95">
            <v>142527.99840000001</v>
          </cell>
          <cell r="BQ95">
            <v>380507</v>
          </cell>
          <cell r="BR95">
            <v>124996</v>
          </cell>
        </row>
        <row r="96">
          <cell r="B96" t="str">
            <v>DESMONTAR Y MONTAR / CAMBIAR RADIADOR</v>
          </cell>
          <cell r="C96">
            <v>351680</v>
          </cell>
          <cell r="D96">
            <v>115526</v>
          </cell>
          <cell r="E96">
            <v>137383.51920000001</v>
          </cell>
          <cell r="F96">
            <v>346542</v>
          </cell>
          <cell r="G96">
            <v>113839</v>
          </cell>
          <cell r="H96">
            <v>135377.3388</v>
          </cell>
          <cell r="I96">
            <v>375816</v>
          </cell>
          <cell r="J96">
            <v>123455</v>
          </cell>
          <cell r="K96">
            <v>146812.68599999999</v>
          </cell>
          <cell r="L96">
            <v>445596</v>
          </cell>
          <cell r="M96">
            <v>146378</v>
          </cell>
          <cell r="N96">
            <v>174072.7176</v>
          </cell>
          <cell r="O96">
            <v>395975</v>
          </cell>
          <cell r="P96">
            <v>130077</v>
          </cell>
          <cell r="Q96">
            <v>154687.56839999999</v>
          </cell>
          <cell r="R96">
            <v>435086</v>
          </cell>
          <cell r="S96">
            <v>142925</v>
          </cell>
          <cell r="T96">
            <v>169966.41</v>
          </cell>
          <cell r="U96">
            <v>428852</v>
          </cell>
          <cell r="V96">
            <v>140877</v>
          </cell>
          <cell r="W96">
            <v>167530.9284</v>
          </cell>
          <cell r="X96">
            <v>412630</v>
          </cell>
          <cell r="Y96">
            <v>135548</v>
          </cell>
          <cell r="Z96">
            <v>161193.68160000001</v>
          </cell>
          <cell r="AA96">
            <v>419464</v>
          </cell>
          <cell r="AB96">
            <v>137793</v>
          </cell>
          <cell r="AC96">
            <v>163863.4356</v>
          </cell>
          <cell r="AD96">
            <v>349426</v>
          </cell>
          <cell r="AE96">
            <v>114786</v>
          </cell>
          <cell r="AF96">
            <v>136503.51120000001</v>
          </cell>
          <cell r="AG96">
            <v>380058</v>
          </cell>
          <cell r="AH96">
            <v>124849</v>
          </cell>
          <cell r="AI96">
            <v>148470.4308</v>
          </cell>
          <cell r="AJ96">
            <v>448761</v>
          </cell>
          <cell r="AK96">
            <v>147417</v>
          </cell>
          <cell r="AL96">
            <v>175308.29639999999</v>
          </cell>
          <cell r="AM96">
            <v>435086</v>
          </cell>
          <cell r="AN96">
            <v>142925</v>
          </cell>
          <cell r="AO96">
            <v>169966.41</v>
          </cell>
          <cell r="AP96">
            <v>430394</v>
          </cell>
          <cell r="AQ96">
            <v>141384</v>
          </cell>
          <cell r="AR96">
            <v>168133.85279999999</v>
          </cell>
          <cell r="AS96">
            <v>435851</v>
          </cell>
          <cell r="AT96">
            <v>143177</v>
          </cell>
          <cell r="AU96">
            <v>170266.08840000001</v>
          </cell>
          <cell r="AV96">
            <v>420002</v>
          </cell>
          <cell r="AW96">
            <v>137970</v>
          </cell>
          <cell r="AX96">
            <v>164073.924</v>
          </cell>
          <cell r="AY96">
            <v>452491</v>
          </cell>
          <cell r="AZ96">
            <v>148643</v>
          </cell>
          <cell r="BA96">
            <v>176766.2556</v>
          </cell>
          <cell r="BB96">
            <v>408593</v>
          </cell>
          <cell r="BC96">
            <v>134222</v>
          </cell>
          <cell r="BD96">
            <v>159616.80239999999</v>
          </cell>
          <cell r="BE96">
            <v>372450</v>
          </cell>
          <cell r="BF96">
            <v>122349</v>
          </cell>
          <cell r="BG96">
            <v>145497.4308</v>
          </cell>
          <cell r="BH96">
            <v>416330</v>
          </cell>
          <cell r="BI96">
            <v>136764</v>
          </cell>
          <cell r="BJ96">
            <v>162639.7488</v>
          </cell>
          <cell r="BK96">
            <v>431397</v>
          </cell>
          <cell r="BL96">
            <v>141713</v>
          </cell>
          <cell r="BM96">
            <v>168525.09960000002</v>
          </cell>
          <cell r="BN96">
            <v>436398</v>
          </cell>
          <cell r="BO96">
            <v>143356</v>
          </cell>
          <cell r="BP96">
            <v>170478.9552</v>
          </cell>
          <cell r="BQ96">
            <v>430801</v>
          </cell>
          <cell r="BR96">
            <v>141518</v>
          </cell>
        </row>
        <row r="97">
          <cell r="B97" t="str">
            <v>DESMONTAR Y MONTAR BOMBA INYECCION</v>
          </cell>
          <cell r="C97" t="str">
            <v>N/A</v>
          </cell>
          <cell r="D97" t="str">
            <v>N/A</v>
          </cell>
          <cell r="E97" t="e">
            <v>#VALUE!</v>
          </cell>
          <cell r="F97" t="str">
            <v>N/A</v>
          </cell>
          <cell r="G97" t="str">
            <v>N/A</v>
          </cell>
          <cell r="H97" t="e">
            <v>#VALUE!</v>
          </cell>
          <cell r="I97" t="str">
            <v>N/A</v>
          </cell>
          <cell r="J97" t="str">
            <v>N/A</v>
          </cell>
          <cell r="K97" t="e">
            <v>#VALUE!</v>
          </cell>
          <cell r="L97">
            <v>2233329</v>
          </cell>
          <cell r="M97">
            <v>733648</v>
          </cell>
          <cell r="N97">
            <v>872454.20160000003</v>
          </cell>
          <cell r="O97" t="str">
            <v>N/A</v>
          </cell>
          <cell r="P97" t="str">
            <v>N/A</v>
          </cell>
          <cell r="Q97" t="e">
            <v>#VALUE!</v>
          </cell>
          <cell r="R97">
            <v>2128056</v>
          </cell>
          <cell r="S97">
            <v>699066</v>
          </cell>
          <cell r="T97">
            <v>831329.28720000002</v>
          </cell>
          <cell r="U97">
            <v>2109294</v>
          </cell>
          <cell r="V97">
            <v>692903</v>
          </cell>
          <cell r="W97">
            <v>824000.2476</v>
          </cell>
          <cell r="X97">
            <v>2032117</v>
          </cell>
          <cell r="Y97">
            <v>667550</v>
          </cell>
          <cell r="Z97">
            <v>793850.46</v>
          </cell>
          <cell r="AA97">
            <v>2102015</v>
          </cell>
          <cell r="AB97">
            <v>690511</v>
          </cell>
          <cell r="AC97">
            <v>821155.68119999999</v>
          </cell>
          <cell r="AD97" t="str">
            <v>N/A</v>
          </cell>
          <cell r="AE97" t="str">
            <v>N/A</v>
          </cell>
          <cell r="AF97" t="e">
            <v>#VALUE!</v>
          </cell>
          <cell r="AG97" t="str">
            <v>N/A</v>
          </cell>
          <cell r="AH97" t="str">
            <v>N/A</v>
          </cell>
          <cell r="AI97" t="e">
            <v>#VALUE!</v>
          </cell>
          <cell r="AJ97">
            <v>2298712</v>
          </cell>
          <cell r="AK97">
            <v>755126</v>
          </cell>
          <cell r="AL97">
            <v>897995.83920000005</v>
          </cell>
          <cell r="AM97">
            <v>2157312</v>
          </cell>
          <cell r="AN97">
            <v>708676</v>
          </cell>
          <cell r="AO97">
            <v>842757.49919999996</v>
          </cell>
          <cell r="AP97">
            <v>2107070</v>
          </cell>
          <cell r="AQ97">
            <v>692172</v>
          </cell>
          <cell r="AR97">
            <v>823130.94240000006</v>
          </cell>
          <cell r="AS97">
            <v>2141728</v>
          </cell>
          <cell r="AT97">
            <v>703557</v>
          </cell>
          <cell r="AU97">
            <v>836669.98439999996</v>
          </cell>
          <cell r="AV97" t="str">
            <v>N/A</v>
          </cell>
          <cell r="AW97" t="str">
            <v>N/A</v>
          </cell>
          <cell r="AX97" t="e">
            <v>#VALUE!</v>
          </cell>
          <cell r="AY97">
            <v>2240335</v>
          </cell>
          <cell r="AZ97">
            <v>735950</v>
          </cell>
          <cell r="BA97">
            <v>875191.74</v>
          </cell>
          <cell r="BB97">
            <v>2210854</v>
          </cell>
          <cell r="BC97">
            <v>726265</v>
          </cell>
          <cell r="BD97">
            <v>863674.33799999999</v>
          </cell>
          <cell r="BE97" t="str">
            <v>N/A</v>
          </cell>
          <cell r="BF97" t="str">
            <v>N/A</v>
          </cell>
          <cell r="BG97" t="e">
            <v>#VALUE!</v>
          </cell>
          <cell r="BH97">
            <v>2183181</v>
          </cell>
          <cell r="BI97">
            <v>717174</v>
          </cell>
          <cell r="BJ97">
            <v>852863.32079999999</v>
          </cell>
          <cell r="BK97">
            <v>2233297</v>
          </cell>
          <cell r="BL97">
            <v>733638</v>
          </cell>
          <cell r="BM97">
            <v>872442.30960000004</v>
          </cell>
          <cell r="BN97">
            <v>2193312</v>
          </cell>
          <cell r="BO97">
            <v>720502</v>
          </cell>
          <cell r="BP97">
            <v>856820.97840000002</v>
          </cell>
          <cell r="BQ97">
            <v>2079976</v>
          </cell>
          <cell r="BR97">
            <v>683272</v>
          </cell>
        </row>
        <row r="98">
          <cell r="B98" t="str">
            <v>DESMONTAR Y MONTAR CAJA CAMBIOS</v>
          </cell>
          <cell r="C98">
            <v>640326</v>
          </cell>
          <cell r="D98">
            <v>210347</v>
          </cell>
          <cell r="E98">
            <v>250144.65239999999</v>
          </cell>
          <cell r="F98">
            <v>597475</v>
          </cell>
          <cell r="G98">
            <v>196270</v>
          </cell>
          <cell r="H98">
            <v>233404.28399999999</v>
          </cell>
          <cell r="I98">
            <v>680420</v>
          </cell>
          <cell r="J98">
            <v>223517</v>
          </cell>
          <cell r="K98">
            <v>265806.41639999999</v>
          </cell>
          <cell r="L98">
            <v>779163</v>
          </cell>
          <cell r="M98">
            <v>255955</v>
          </cell>
          <cell r="N98">
            <v>304381.68599999999</v>
          </cell>
          <cell r="O98">
            <v>666328</v>
          </cell>
          <cell r="P98">
            <v>218888</v>
          </cell>
          <cell r="Q98">
            <v>260301.6096</v>
          </cell>
          <cell r="R98">
            <v>763173</v>
          </cell>
          <cell r="S98">
            <v>250702</v>
          </cell>
          <cell r="T98">
            <v>298134.81839999999</v>
          </cell>
          <cell r="U98">
            <v>738313</v>
          </cell>
          <cell r="V98">
            <v>242535</v>
          </cell>
          <cell r="W98">
            <v>288422.62199999997</v>
          </cell>
          <cell r="X98">
            <v>724525</v>
          </cell>
          <cell r="Y98">
            <v>238006</v>
          </cell>
          <cell r="Z98">
            <v>283036.7352</v>
          </cell>
          <cell r="AA98">
            <v>758015</v>
          </cell>
          <cell r="AB98">
            <v>249007</v>
          </cell>
          <cell r="AC98">
            <v>296119.12439999997</v>
          </cell>
          <cell r="AD98">
            <v>615318</v>
          </cell>
          <cell r="AE98">
            <v>202131</v>
          </cell>
          <cell r="AF98">
            <v>240374.18520000001</v>
          </cell>
          <cell r="AG98">
            <v>671247</v>
          </cell>
          <cell r="AH98">
            <v>220504</v>
          </cell>
          <cell r="AI98">
            <v>262223.35680000001</v>
          </cell>
          <cell r="AJ98">
            <v>835982</v>
          </cell>
          <cell r="AK98">
            <v>274620</v>
          </cell>
          <cell r="AL98">
            <v>326578.10399999999</v>
          </cell>
          <cell r="AM98">
            <v>773782</v>
          </cell>
          <cell r="AN98">
            <v>254187</v>
          </cell>
          <cell r="AO98">
            <v>302279.18040000001</v>
          </cell>
          <cell r="AP98">
            <v>776557</v>
          </cell>
          <cell r="AQ98">
            <v>255098</v>
          </cell>
          <cell r="AR98">
            <v>303362.5416</v>
          </cell>
          <cell r="AS98">
            <v>802079</v>
          </cell>
          <cell r="AT98">
            <v>263482</v>
          </cell>
          <cell r="AU98">
            <v>313332.79440000001</v>
          </cell>
          <cell r="AV98">
            <v>840877</v>
          </cell>
          <cell r="AW98">
            <v>276228</v>
          </cell>
          <cell r="AX98">
            <v>328490.33759999997</v>
          </cell>
          <cell r="AY98">
            <v>821398</v>
          </cell>
          <cell r="AZ98">
            <v>269829</v>
          </cell>
          <cell r="BA98">
            <v>320880.64679999999</v>
          </cell>
          <cell r="BB98">
            <v>827639</v>
          </cell>
          <cell r="BC98">
            <v>271879</v>
          </cell>
          <cell r="BD98">
            <v>323318.50679999997</v>
          </cell>
          <cell r="BE98">
            <v>674152</v>
          </cell>
          <cell r="BF98">
            <v>221458</v>
          </cell>
          <cell r="BG98">
            <v>263357.85360000003</v>
          </cell>
          <cell r="BH98">
            <v>787222</v>
          </cell>
          <cell r="BI98">
            <v>258602</v>
          </cell>
          <cell r="BJ98">
            <v>307529.49839999998</v>
          </cell>
          <cell r="BK98">
            <v>797771</v>
          </cell>
          <cell r="BL98">
            <v>262067</v>
          </cell>
          <cell r="BM98">
            <v>311650.07640000002</v>
          </cell>
          <cell r="BN98">
            <v>806432</v>
          </cell>
          <cell r="BO98">
            <v>264912</v>
          </cell>
          <cell r="BP98">
            <v>315033.3504</v>
          </cell>
          <cell r="BQ98">
            <v>769203</v>
          </cell>
          <cell r="BR98">
            <v>252683</v>
          </cell>
        </row>
        <row r="99">
          <cell r="B99" t="str">
            <v>DESMONTAR Y MONTAR CARDAN</v>
          </cell>
          <cell r="C99" t="str">
            <v>N/A</v>
          </cell>
          <cell r="D99" t="str">
            <v>N/A</v>
          </cell>
          <cell r="E99" t="e">
            <v>#VALUE!</v>
          </cell>
          <cell r="F99" t="str">
            <v>N/A</v>
          </cell>
          <cell r="G99" t="str">
            <v>N/A</v>
          </cell>
          <cell r="H99" t="e">
            <v>#VALUE!</v>
          </cell>
          <cell r="I99">
            <v>541043</v>
          </cell>
          <cell r="J99">
            <v>177732</v>
          </cell>
          <cell r="K99">
            <v>211358.89439999999</v>
          </cell>
          <cell r="L99">
            <v>568612</v>
          </cell>
          <cell r="M99">
            <v>186789</v>
          </cell>
          <cell r="N99">
            <v>222129.47880000001</v>
          </cell>
          <cell r="O99">
            <v>524321</v>
          </cell>
          <cell r="P99">
            <v>172239</v>
          </cell>
          <cell r="Q99">
            <v>204826.6188</v>
          </cell>
          <cell r="R99">
            <v>558487</v>
          </cell>
          <cell r="S99">
            <v>183462</v>
          </cell>
          <cell r="T99">
            <v>218173.0104</v>
          </cell>
          <cell r="U99">
            <v>547969</v>
          </cell>
          <cell r="V99">
            <v>180007</v>
          </cell>
          <cell r="W99">
            <v>214064.32439999998</v>
          </cell>
          <cell r="X99">
            <v>544988</v>
          </cell>
          <cell r="Y99">
            <v>179028</v>
          </cell>
          <cell r="Z99">
            <v>212900.09760000001</v>
          </cell>
          <cell r="AA99">
            <v>525382</v>
          </cell>
          <cell r="AB99">
            <v>172587</v>
          </cell>
          <cell r="AC99">
            <v>205240.46040000001</v>
          </cell>
          <cell r="AD99" t="str">
            <v>N/A</v>
          </cell>
          <cell r="AE99" t="str">
            <v>N/A</v>
          </cell>
          <cell r="AF99" t="e">
            <v>#VALUE!</v>
          </cell>
          <cell r="AG99" t="str">
            <v>N/A</v>
          </cell>
          <cell r="AH99" t="str">
            <v>N/A</v>
          </cell>
          <cell r="AI99" t="e">
            <v>#VALUE!</v>
          </cell>
          <cell r="AJ99">
            <v>570741</v>
          </cell>
          <cell r="AK99">
            <v>187488</v>
          </cell>
          <cell r="AL99">
            <v>222960.72959999999</v>
          </cell>
          <cell r="AM99">
            <v>577336</v>
          </cell>
          <cell r="AN99">
            <v>189654</v>
          </cell>
          <cell r="AO99">
            <v>225536.5368</v>
          </cell>
          <cell r="AP99">
            <v>543285</v>
          </cell>
          <cell r="AQ99">
            <v>178469</v>
          </cell>
          <cell r="AR99">
            <v>212235.33480000001</v>
          </cell>
          <cell r="AS99">
            <v>526115</v>
          </cell>
          <cell r="AT99">
            <v>172828</v>
          </cell>
          <cell r="AU99">
            <v>205527.0576</v>
          </cell>
          <cell r="AV99">
            <v>547248</v>
          </cell>
          <cell r="AW99">
            <v>179770</v>
          </cell>
          <cell r="AX99">
            <v>213782.484</v>
          </cell>
          <cell r="AY99">
            <v>596114</v>
          </cell>
          <cell r="AZ99">
            <v>195823</v>
          </cell>
          <cell r="BA99">
            <v>232872.71160000001</v>
          </cell>
          <cell r="BB99">
            <v>559763</v>
          </cell>
          <cell r="BC99">
            <v>183882</v>
          </cell>
          <cell r="BD99">
            <v>218672.47440000001</v>
          </cell>
          <cell r="BE99">
            <v>575646</v>
          </cell>
          <cell r="BF99">
            <v>189099</v>
          </cell>
          <cell r="BG99">
            <v>224876.53080000001</v>
          </cell>
          <cell r="BH99">
            <v>570933</v>
          </cell>
          <cell r="BI99">
            <v>187551</v>
          </cell>
          <cell r="BJ99">
            <v>223035.64919999999</v>
          </cell>
          <cell r="BK99">
            <v>556381</v>
          </cell>
          <cell r="BL99">
            <v>182771</v>
          </cell>
          <cell r="BM99">
            <v>217351.2732</v>
          </cell>
          <cell r="BN99">
            <v>561961</v>
          </cell>
          <cell r="BO99">
            <v>184604</v>
          </cell>
          <cell r="BP99">
            <v>219531.07680000001</v>
          </cell>
          <cell r="BQ99">
            <v>549948</v>
          </cell>
          <cell r="BR99">
            <v>180657</v>
          </cell>
        </row>
        <row r="100">
          <cell r="B100" t="str">
            <v>DESMONTAR Y MONTAR CONSOLA/MILLARÉ</v>
          </cell>
          <cell r="C100">
            <v>668844</v>
          </cell>
          <cell r="D100">
            <v>219715</v>
          </cell>
          <cell r="E100">
            <v>261285.07800000001</v>
          </cell>
          <cell r="F100">
            <v>622591</v>
          </cell>
          <cell r="G100">
            <v>204521</v>
          </cell>
          <cell r="H100">
            <v>243216.3732</v>
          </cell>
          <cell r="I100">
            <v>743300</v>
          </cell>
          <cell r="J100">
            <v>244174</v>
          </cell>
          <cell r="K100">
            <v>290371.72080000001</v>
          </cell>
          <cell r="L100">
            <v>811191</v>
          </cell>
          <cell r="M100">
            <v>266476</v>
          </cell>
          <cell r="N100">
            <v>316893.25919999997</v>
          </cell>
          <cell r="O100">
            <v>735740</v>
          </cell>
          <cell r="P100">
            <v>241690</v>
          </cell>
          <cell r="Q100">
            <v>287417.74800000002</v>
          </cell>
          <cell r="R100">
            <v>788357</v>
          </cell>
          <cell r="S100">
            <v>258975</v>
          </cell>
          <cell r="T100">
            <v>307973.07</v>
          </cell>
          <cell r="U100">
            <v>780318</v>
          </cell>
          <cell r="V100">
            <v>256334</v>
          </cell>
          <cell r="W100">
            <v>304832.39280000003</v>
          </cell>
          <cell r="X100">
            <v>764112</v>
          </cell>
          <cell r="Y100">
            <v>251010</v>
          </cell>
          <cell r="Z100">
            <v>298501.092</v>
          </cell>
          <cell r="AA100">
            <v>750713</v>
          </cell>
          <cell r="AB100">
            <v>246609</v>
          </cell>
          <cell r="AC100">
            <v>293267.4228</v>
          </cell>
          <cell r="AD100">
            <v>702260</v>
          </cell>
          <cell r="AE100">
            <v>230692</v>
          </cell>
          <cell r="AF100">
            <v>274338.9264</v>
          </cell>
          <cell r="AG100">
            <v>727172</v>
          </cell>
          <cell r="AH100">
            <v>238876</v>
          </cell>
          <cell r="AI100">
            <v>284071.33919999999</v>
          </cell>
          <cell r="AJ100">
            <v>894574</v>
          </cell>
          <cell r="AK100">
            <v>293867</v>
          </cell>
          <cell r="AL100">
            <v>349466.63640000002</v>
          </cell>
          <cell r="AM100">
            <v>761376</v>
          </cell>
          <cell r="AN100">
            <v>250112</v>
          </cell>
          <cell r="AO100">
            <v>297433.19040000002</v>
          </cell>
          <cell r="AP100">
            <v>871898</v>
          </cell>
          <cell r="AQ100">
            <v>286418</v>
          </cell>
          <cell r="AR100">
            <v>340608.2856</v>
          </cell>
          <cell r="AS100">
            <v>820181</v>
          </cell>
          <cell r="AT100">
            <v>269429</v>
          </cell>
          <cell r="AU100">
            <v>320404.96679999999</v>
          </cell>
          <cell r="AV100">
            <v>825882</v>
          </cell>
          <cell r="AW100">
            <v>271302</v>
          </cell>
          <cell r="AX100">
            <v>322632.33840000001</v>
          </cell>
          <cell r="AY100">
            <v>819996</v>
          </cell>
          <cell r="AZ100">
            <v>269368</v>
          </cell>
          <cell r="BA100">
            <v>320332.42560000002</v>
          </cell>
          <cell r="BB100">
            <v>825289</v>
          </cell>
          <cell r="BC100">
            <v>271107</v>
          </cell>
          <cell r="BD100">
            <v>322400.44439999998</v>
          </cell>
          <cell r="BE100">
            <v>722349</v>
          </cell>
          <cell r="BF100">
            <v>237291</v>
          </cell>
          <cell r="BG100">
            <v>282186.4572</v>
          </cell>
          <cell r="BH100">
            <v>871455</v>
          </cell>
          <cell r="BI100">
            <v>286272</v>
          </cell>
          <cell r="BJ100">
            <v>340434.66240000003</v>
          </cell>
          <cell r="BK100">
            <v>846202</v>
          </cell>
          <cell r="BL100">
            <v>277977</v>
          </cell>
          <cell r="BM100">
            <v>330570.24839999998</v>
          </cell>
          <cell r="BN100">
            <v>837437</v>
          </cell>
          <cell r="BO100">
            <v>275098</v>
          </cell>
          <cell r="BP100">
            <v>327146.5416</v>
          </cell>
          <cell r="BQ100">
            <v>846899</v>
          </cell>
          <cell r="BR100">
            <v>278206</v>
          </cell>
        </row>
        <row r="101">
          <cell r="B101" t="str">
            <v>DESMONTAR Y MONTAR INYECTORES</v>
          </cell>
          <cell r="C101">
            <v>356047</v>
          </cell>
          <cell r="D101">
            <v>116961</v>
          </cell>
          <cell r="E101">
            <v>139090.02119999999</v>
          </cell>
          <cell r="F101">
            <v>371986</v>
          </cell>
          <cell r="G101">
            <v>122197</v>
          </cell>
          <cell r="H101">
            <v>145316.67240000001</v>
          </cell>
          <cell r="I101">
            <v>397505</v>
          </cell>
          <cell r="J101">
            <v>130580</v>
          </cell>
          <cell r="K101">
            <v>155285.736</v>
          </cell>
          <cell r="L101">
            <v>461968</v>
          </cell>
          <cell r="M101">
            <v>151756</v>
          </cell>
          <cell r="N101">
            <v>180468.2352</v>
          </cell>
          <cell r="O101">
            <v>394064</v>
          </cell>
          <cell r="P101">
            <v>129450</v>
          </cell>
          <cell r="Q101">
            <v>153941.94</v>
          </cell>
          <cell r="R101">
            <v>448930</v>
          </cell>
          <cell r="S101">
            <v>147473</v>
          </cell>
          <cell r="T101">
            <v>175374.8916</v>
          </cell>
          <cell r="U101">
            <v>455982</v>
          </cell>
          <cell r="V101">
            <v>149790</v>
          </cell>
          <cell r="W101">
            <v>178130.26800000001</v>
          </cell>
          <cell r="X101">
            <v>445545</v>
          </cell>
          <cell r="Y101">
            <v>146361</v>
          </cell>
          <cell r="Z101">
            <v>174052.5012</v>
          </cell>
          <cell r="AA101">
            <v>427410</v>
          </cell>
          <cell r="AB101">
            <v>140404</v>
          </cell>
          <cell r="AC101">
            <v>166968.4368</v>
          </cell>
          <cell r="AD101">
            <v>347146</v>
          </cell>
          <cell r="AE101">
            <v>114037</v>
          </cell>
          <cell r="AF101">
            <v>135612.80040000001</v>
          </cell>
          <cell r="AG101">
            <v>389007</v>
          </cell>
          <cell r="AH101">
            <v>127788</v>
          </cell>
          <cell r="AI101">
            <v>151965.4896</v>
          </cell>
          <cell r="AJ101">
            <v>463669</v>
          </cell>
          <cell r="AK101">
            <v>152315</v>
          </cell>
          <cell r="AL101">
            <v>181132.99799999999</v>
          </cell>
          <cell r="AM101">
            <v>444933</v>
          </cell>
          <cell r="AN101">
            <v>146160</v>
          </cell>
          <cell r="AO101">
            <v>173813.47200000001</v>
          </cell>
          <cell r="AP101">
            <v>454529</v>
          </cell>
          <cell r="AQ101">
            <v>149312</v>
          </cell>
          <cell r="AR101">
            <v>177561.83040000001</v>
          </cell>
          <cell r="AS101">
            <v>432435</v>
          </cell>
          <cell r="AT101">
            <v>142054</v>
          </cell>
          <cell r="AU101">
            <v>168930.61679999999</v>
          </cell>
          <cell r="AV101">
            <v>428075</v>
          </cell>
          <cell r="AW101">
            <v>140622</v>
          </cell>
          <cell r="AX101">
            <v>167227.68239999999</v>
          </cell>
          <cell r="AY101">
            <v>466878</v>
          </cell>
          <cell r="AZ101">
            <v>153369</v>
          </cell>
          <cell r="BA101">
            <v>182386.4148</v>
          </cell>
          <cell r="BB101">
            <v>449342</v>
          </cell>
          <cell r="BC101">
            <v>147608</v>
          </cell>
          <cell r="BD101">
            <v>175535.43359999999</v>
          </cell>
          <cell r="BE101">
            <v>379712</v>
          </cell>
          <cell r="BF101">
            <v>124735</v>
          </cell>
          <cell r="BG101">
            <v>148334.86199999999</v>
          </cell>
          <cell r="BH101">
            <v>449048</v>
          </cell>
          <cell r="BI101">
            <v>147512</v>
          </cell>
          <cell r="BJ101">
            <v>175421.27040000001</v>
          </cell>
          <cell r="BK101">
            <v>455982</v>
          </cell>
          <cell r="BL101">
            <v>149790</v>
          </cell>
          <cell r="BM101">
            <v>178130.26800000001</v>
          </cell>
          <cell r="BN101">
            <v>445030</v>
          </cell>
          <cell r="BO101">
            <v>146192</v>
          </cell>
          <cell r="BP101">
            <v>173851.5264</v>
          </cell>
          <cell r="BQ101">
            <v>442013</v>
          </cell>
          <cell r="BR101">
            <v>145201</v>
          </cell>
        </row>
        <row r="102">
          <cell r="B102" t="str">
            <v>ENGRASAR RODAMIENTOS</v>
          </cell>
          <cell r="C102">
            <v>332555</v>
          </cell>
          <cell r="D102">
            <v>109244</v>
          </cell>
          <cell r="E102">
            <v>129912.9648</v>
          </cell>
          <cell r="F102">
            <v>330958</v>
          </cell>
          <cell r="G102">
            <v>108719</v>
          </cell>
          <cell r="H102">
            <v>129288.6348</v>
          </cell>
          <cell r="I102">
            <v>372039</v>
          </cell>
          <cell r="J102">
            <v>122214</v>
          </cell>
          <cell r="K102">
            <v>145336.88880000002</v>
          </cell>
          <cell r="L102">
            <v>423826</v>
          </cell>
          <cell r="M102">
            <v>139226</v>
          </cell>
          <cell r="N102">
            <v>165567.55919999999</v>
          </cell>
          <cell r="O102">
            <v>363634</v>
          </cell>
          <cell r="P102">
            <v>119453</v>
          </cell>
          <cell r="Q102">
            <v>142053.50760000001</v>
          </cell>
          <cell r="R102">
            <v>420537</v>
          </cell>
          <cell r="S102">
            <v>138146</v>
          </cell>
          <cell r="T102">
            <v>164283.22320000001</v>
          </cell>
          <cell r="U102">
            <v>418347</v>
          </cell>
          <cell r="V102">
            <v>137426</v>
          </cell>
          <cell r="W102">
            <v>163426.99919999999</v>
          </cell>
          <cell r="X102">
            <v>396434</v>
          </cell>
          <cell r="Y102">
            <v>130228</v>
          </cell>
          <cell r="Z102">
            <v>154867.13760000002</v>
          </cell>
          <cell r="AA102">
            <v>400550</v>
          </cell>
          <cell r="AB102">
            <v>131580</v>
          </cell>
          <cell r="AC102">
            <v>156474.93599999999</v>
          </cell>
          <cell r="AD102">
            <v>320374</v>
          </cell>
          <cell r="AE102">
            <v>105242</v>
          </cell>
          <cell r="AF102">
            <v>125153.7864</v>
          </cell>
          <cell r="AG102">
            <v>358969</v>
          </cell>
          <cell r="AH102">
            <v>117921</v>
          </cell>
          <cell r="AI102">
            <v>140231.6532</v>
          </cell>
          <cell r="AJ102">
            <v>422820</v>
          </cell>
          <cell r="AK102">
            <v>138896</v>
          </cell>
          <cell r="AL102">
            <v>165175.1232</v>
          </cell>
          <cell r="AM102">
            <v>415051</v>
          </cell>
          <cell r="AN102">
            <v>136344</v>
          </cell>
          <cell r="AO102">
            <v>162140.28479999999</v>
          </cell>
          <cell r="AP102">
            <v>395342</v>
          </cell>
          <cell r="AQ102">
            <v>129869</v>
          </cell>
          <cell r="AR102">
            <v>154440.21480000002</v>
          </cell>
          <cell r="AS102">
            <v>409640</v>
          </cell>
          <cell r="AT102">
            <v>134566</v>
          </cell>
          <cell r="AU102">
            <v>160025.8872</v>
          </cell>
          <cell r="AV102">
            <v>397416</v>
          </cell>
          <cell r="AW102">
            <v>130551</v>
          </cell>
          <cell r="AX102">
            <v>155251.24919999999</v>
          </cell>
          <cell r="AY102">
            <v>435679</v>
          </cell>
          <cell r="AZ102">
            <v>143120</v>
          </cell>
          <cell r="BA102">
            <v>170198.304</v>
          </cell>
          <cell r="BB102">
            <v>422804</v>
          </cell>
          <cell r="BC102">
            <v>138891</v>
          </cell>
          <cell r="BD102">
            <v>165169.17720000001</v>
          </cell>
          <cell r="BE102">
            <v>368136</v>
          </cell>
          <cell r="BF102">
            <v>120932</v>
          </cell>
          <cell r="BG102">
            <v>143812.33439999999</v>
          </cell>
          <cell r="BH102">
            <v>424086</v>
          </cell>
          <cell r="BI102">
            <v>139312</v>
          </cell>
          <cell r="BJ102">
            <v>165669.83040000001</v>
          </cell>
          <cell r="BK102">
            <v>410751</v>
          </cell>
          <cell r="BL102">
            <v>134931</v>
          </cell>
          <cell r="BM102">
            <v>160459.94520000002</v>
          </cell>
          <cell r="BN102">
            <v>407950</v>
          </cell>
          <cell r="BO102">
            <v>134011</v>
          </cell>
          <cell r="BP102">
            <v>159365.8812</v>
          </cell>
          <cell r="BQ102">
            <v>420026</v>
          </cell>
          <cell r="BR102">
            <v>137978</v>
          </cell>
        </row>
        <row r="103">
          <cell r="B103" t="str">
            <v xml:space="preserve">LATONERIA Y PINTURA BOOMPER </v>
          </cell>
          <cell r="C103">
            <v>1781309</v>
          </cell>
          <cell r="D103">
            <v>585160</v>
          </cell>
          <cell r="E103">
            <v>695872.272</v>
          </cell>
          <cell r="F103">
            <v>1728393</v>
          </cell>
          <cell r="G103">
            <v>567777</v>
          </cell>
          <cell r="H103">
            <v>675200.40839999996</v>
          </cell>
          <cell r="I103">
            <v>2087659</v>
          </cell>
          <cell r="J103">
            <v>685795</v>
          </cell>
          <cell r="K103">
            <v>815547.41399999999</v>
          </cell>
          <cell r="L103">
            <v>2450946</v>
          </cell>
          <cell r="M103">
            <v>805135</v>
          </cell>
          <cell r="N103">
            <v>957466.54200000002</v>
          </cell>
          <cell r="O103">
            <v>2118006</v>
          </cell>
          <cell r="P103">
            <v>695764</v>
          </cell>
          <cell r="Q103">
            <v>827402.54879999999</v>
          </cell>
          <cell r="R103">
            <v>2506036</v>
          </cell>
          <cell r="S103">
            <v>823232</v>
          </cell>
          <cell r="T103">
            <v>978987.49439999997</v>
          </cell>
          <cell r="U103">
            <v>2378453</v>
          </cell>
          <cell r="V103">
            <v>781321</v>
          </cell>
          <cell r="W103">
            <v>929146.93319999997</v>
          </cell>
          <cell r="X103">
            <v>2333092</v>
          </cell>
          <cell r="Y103">
            <v>766420</v>
          </cell>
          <cell r="Z103">
            <v>911426.66399999999</v>
          </cell>
          <cell r="AA103">
            <v>2345048</v>
          </cell>
          <cell r="AB103">
            <v>770348</v>
          </cell>
          <cell r="AC103">
            <v>916097.84160000004</v>
          </cell>
          <cell r="AD103">
            <v>1758029</v>
          </cell>
          <cell r="AE103">
            <v>577512</v>
          </cell>
          <cell r="AF103">
            <v>686777.27040000004</v>
          </cell>
          <cell r="AG103">
            <v>2205033</v>
          </cell>
          <cell r="AH103">
            <v>724353</v>
          </cell>
          <cell r="AI103">
            <v>861400.58759999997</v>
          </cell>
          <cell r="AJ103">
            <v>2265904</v>
          </cell>
          <cell r="AK103">
            <v>744349</v>
          </cell>
          <cell r="AL103">
            <v>885179.8308</v>
          </cell>
          <cell r="AM103">
            <v>2118634</v>
          </cell>
          <cell r="AN103">
            <v>695971</v>
          </cell>
          <cell r="AO103">
            <v>827648.7132</v>
          </cell>
          <cell r="AP103">
            <v>2144851</v>
          </cell>
          <cell r="AQ103">
            <v>704583</v>
          </cell>
          <cell r="AR103">
            <v>837890.10360000003</v>
          </cell>
          <cell r="AS103">
            <v>2222344</v>
          </cell>
          <cell r="AT103">
            <v>730040</v>
          </cell>
          <cell r="AU103">
            <v>868163.56799999997</v>
          </cell>
          <cell r="AV103">
            <v>2155618</v>
          </cell>
          <cell r="AW103">
            <v>708120</v>
          </cell>
          <cell r="AX103">
            <v>842096.304</v>
          </cell>
          <cell r="AY103">
            <v>2668502</v>
          </cell>
          <cell r="AZ103">
            <v>876602</v>
          </cell>
          <cell r="BA103">
            <v>1042455.0984</v>
          </cell>
          <cell r="BB103">
            <v>2430938</v>
          </cell>
          <cell r="BC103">
            <v>798563</v>
          </cell>
          <cell r="BD103">
            <v>949651.11959999998</v>
          </cell>
          <cell r="BE103">
            <v>2232536</v>
          </cell>
          <cell r="BF103">
            <v>733388</v>
          </cell>
          <cell r="BG103">
            <v>872145.00959999999</v>
          </cell>
          <cell r="BH103">
            <v>2492709</v>
          </cell>
          <cell r="BI103">
            <v>818854</v>
          </cell>
          <cell r="BJ103">
            <v>973781.17680000002</v>
          </cell>
          <cell r="BK103">
            <v>2445894</v>
          </cell>
          <cell r="BL103">
            <v>803476</v>
          </cell>
          <cell r="BM103">
            <v>955493.65919999999</v>
          </cell>
          <cell r="BN103">
            <v>2212935</v>
          </cell>
          <cell r="BO103">
            <v>726949</v>
          </cell>
          <cell r="BP103">
            <v>864487.75080000004</v>
          </cell>
          <cell r="BQ103">
            <v>2638102</v>
          </cell>
          <cell r="BR103">
            <v>866616</v>
          </cell>
        </row>
        <row r="104">
          <cell r="B104" t="str">
            <v xml:space="preserve">LATONERIA Y PINTURA CAPOT </v>
          </cell>
          <cell r="C104">
            <v>1857917</v>
          </cell>
          <cell r="D104">
            <v>610325</v>
          </cell>
          <cell r="E104">
            <v>725798.49</v>
          </cell>
          <cell r="F104">
            <v>1973862</v>
          </cell>
          <cell r="G104">
            <v>648413</v>
          </cell>
          <cell r="H104">
            <v>771092.73959999997</v>
          </cell>
          <cell r="I104">
            <v>2328020</v>
          </cell>
          <cell r="J104">
            <v>764754</v>
          </cell>
          <cell r="K104">
            <v>909445.45680000004</v>
          </cell>
          <cell r="L104">
            <v>2811583</v>
          </cell>
          <cell r="M104">
            <v>923605</v>
          </cell>
          <cell r="N104">
            <v>1098351.0660000001</v>
          </cell>
          <cell r="O104">
            <v>2364902</v>
          </cell>
          <cell r="P104">
            <v>776870</v>
          </cell>
          <cell r="Q104">
            <v>923853.804</v>
          </cell>
          <cell r="R104">
            <v>2628173</v>
          </cell>
          <cell r="S104">
            <v>863354</v>
          </cell>
          <cell r="T104">
            <v>1026700.5768</v>
          </cell>
          <cell r="U104">
            <v>2735885</v>
          </cell>
          <cell r="V104">
            <v>898738</v>
          </cell>
          <cell r="W104">
            <v>1068779.2296</v>
          </cell>
          <cell r="X104">
            <v>2661467</v>
          </cell>
          <cell r="Y104">
            <v>874291</v>
          </cell>
          <cell r="Z104">
            <v>1039706.8572</v>
          </cell>
          <cell r="AA104">
            <v>2692427</v>
          </cell>
          <cell r="AB104">
            <v>884462</v>
          </cell>
          <cell r="AC104">
            <v>1051802.2104</v>
          </cell>
          <cell r="AD104">
            <v>2079887</v>
          </cell>
          <cell r="AE104">
            <v>683242</v>
          </cell>
          <cell r="AF104">
            <v>812511.38639999996</v>
          </cell>
          <cell r="AG104">
            <v>2383727</v>
          </cell>
          <cell r="AH104">
            <v>783054</v>
          </cell>
          <cell r="AI104">
            <v>931207.81680000003</v>
          </cell>
          <cell r="AJ104">
            <v>2573595</v>
          </cell>
          <cell r="AK104">
            <v>845425</v>
          </cell>
          <cell r="AL104">
            <v>1005379.41</v>
          </cell>
          <cell r="AM104">
            <v>2413443</v>
          </cell>
          <cell r="AN104">
            <v>792816</v>
          </cell>
          <cell r="AO104">
            <v>942816.78720000002</v>
          </cell>
          <cell r="AP104">
            <v>2385535</v>
          </cell>
          <cell r="AQ104">
            <v>783648</v>
          </cell>
          <cell r="AR104">
            <v>931914.20160000003</v>
          </cell>
          <cell r="AS104">
            <v>2580373</v>
          </cell>
          <cell r="AT104">
            <v>847652</v>
          </cell>
          <cell r="AU104">
            <v>1008027.7583999999</v>
          </cell>
          <cell r="AV104">
            <v>2408357</v>
          </cell>
          <cell r="AW104">
            <v>791145</v>
          </cell>
          <cell r="AX104">
            <v>940829.63400000008</v>
          </cell>
          <cell r="AY104">
            <v>3010059</v>
          </cell>
          <cell r="AZ104">
            <v>988804</v>
          </cell>
          <cell r="BA104">
            <v>1175885.7168000001</v>
          </cell>
          <cell r="BB104">
            <v>2552550</v>
          </cell>
          <cell r="BC104">
            <v>838512</v>
          </cell>
          <cell r="BD104">
            <v>997158.47039999999</v>
          </cell>
          <cell r="BE104">
            <v>2363770</v>
          </cell>
          <cell r="BF104">
            <v>776498</v>
          </cell>
          <cell r="BG104">
            <v>923411.4216</v>
          </cell>
          <cell r="BH104">
            <v>2626361</v>
          </cell>
          <cell r="BI104">
            <v>862759</v>
          </cell>
          <cell r="BJ104">
            <v>1025993.0028</v>
          </cell>
          <cell r="BK104">
            <v>2658614</v>
          </cell>
          <cell r="BL104">
            <v>873354</v>
          </cell>
          <cell r="BM104">
            <v>1038592.5768</v>
          </cell>
          <cell r="BN104">
            <v>2428092</v>
          </cell>
          <cell r="BO104">
            <v>797628</v>
          </cell>
          <cell r="BP104">
            <v>948539.21759999997</v>
          </cell>
          <cell r="BQ104">
            <v>2844692</v>
          </cell>
          <cell r="BR104">
            <v>934481</v>
          </cell>
        </row>
        <row r="105">
          <cell r="B105" t="str">
            <v xml:space="preserve">LATONERIA Y PINTURA GENERAL VEHICULO </v>
          </cell>
          <cell r="C105">
            <v>5275778</v>
          </cell>
          <cell r="D105">
            <v>1733093</v>
          </cell>
          <cell r="E105">
            <v>2060994.1956</v>
          </cell>
          <cell r="F105">
            <v>6016072</v>
          </cell>
          <cell r="G105">
            <v>1976279</v>
          </cell>
          <cell r="H105">
            <v>2350190.9868000001</v>
          </cell>
          <cell r="I105">
            <v>5963543</v>
          </cell>
          <cell r="J105">
            <v>1959023</v>
          </cell>
          <cell r="K105">
            <v>2329670.1516</v>
          </cell>
          <cell r="L105">
            <v>10189293</v>
          </cell>
          <cell r="M105">
            <v>3347182</v>
          </cell>
          <cell r="N105">
            <v>3980468.8344000001</v>
          </cell>
          <cell r="O105">
            <v>6207696</v>
          </cell>
          <cell r="P105">
            <v>2039228</v>
          </cell>
          <cell r="Q105">
            <v>2425049.9375999998</v>
          </cell>
          <cell r="R105">
            <v>9943466</v>
          </cell>
          <cell r="S105">
            <v>3266428</v>
          </cell>
          <cell r="T105">
            <v>3884436.1776000001</v>
          </cell>
          <cell r="U105">
            <v>10100934</v>
          </cell>
          <cell r="V105">
            <v>3318156</v>
          </cell>
          <cell r="W105">
            <v>3945951.1151999999</v>
          </cell>
          <cell r="X105">
            <v>9553016</v>
          </cell>
          <cell r="Y105">
            <v>3138165</v>
          </cell>
          <cell r="Z105">
            <v>3731905.818</v>
          </cell>
          <cell r="AA105">
            <v>9943716</v>
          </cell>
          <cell r="AB105">
            <v>3266510</v>
          </cell>
          <cell r="AC105">
            <v>3884533.6919999998</v>
          </cell>
          <cell r="AD105">
            <v>5705505</v>
          </cell>
          <cell r="AE105">
            <v>1874258</v>
          </cell>
          <cell r="AF105">
            <v>2228867.6135999998</v>
          </cell>
          <cell r="AG105">
            <v>6116454</v>
          </cell>
          <cell r="AH105">
            <v>2009255</v>
          </cell>
          <cell r="AI105">
            <v>2389406.0460000001</v>
          </cell>
          <cell r="AJ105">
            <v>8292724</v>
          </cell>
          <cell r="AK105">
            <v>2724159</v>
          </cell>
          <cell r="AL105">
            <v>3239569.8827999998</v>
          </cell>
          <cell r="AM105">
            <v>8004321</v>
          </cell>
          <cell r="AN105">
            <v>2629419</v>
          </cell>
          <cell r="AO105">
            <v>3126905.0748000001</v>
          </cell>
          <cell r="AP105">
            <v>7739334</v>
          </cell>
          <cell r="AQ105">
            <v>2542371</v>
          </cell>
          <cell r="AR105">
            <v>3023387.5932</v>
          </cell>
          <cell r="AS105">
            <v>7626634</v>
          </cell>
          <cell r="AT105">
            <v>2505349</v>
          </cell>
          <cell r="AU105">
            <v>2979361.0307999998</v>
          </cell>
          <cell r="AV105">
            <v>8322156</v>
          </cell>
          <cell r="AW105">
            <v>2733828</v>
          </cell>
          <cell r="AX105">
            <v>3251068.2576000001</v>
          </cell>
          <cell r="AY105">
            <v>10882699</v>
          </cell>
          <cell r="AZ105">
            <v>3574966</v>
          </cell>
          <cell r="BA105">
            <v>4251349.5672000004</v>
          </cell>
          <cell r="BB105">
            <v>9783423</v>
          </cell>
          <cell r="BC105">
            <v>3213854</v>
          </cell>
          <cell r="BD105">
            <v>3821915.1768</v>
          </cell>
          <cell r="BE105">
            <v>7883568</v>
          </cell>
          <cell r="BF105">
            <v>2589752</v>
          </cell>
          <cell r="BG105">
            <v>3079733.0784</v>
          </cell>
          <cell r="BH105">
            <v>9998208</v>
          </cell>
          <cell r="BI105">
            <v>3284411</v>
          </cell>
          <cell r="BJ105">
            <v>3905821.5611999999</v>
          </cell>
          <cell r="BK105">
            <v>10379318</v>
          </cell>
          <cell r="BL105">
            <v>3409605</v>
          </cell>
          <cell r="BM105">
            <v>4054702.2659999998</v>
          </cell>
          <cell r="BN105">
            <v>7567805</v>
          </cell>
          <cell r="BO105">
            <v>2486023</v>
          </cell>
          <cell r="BP105">
            <v>2956378.5515999999</v>
          </cell>
          <cell r="BQ105">
            <v>8008687</v>
          </cell>
          <cell r="BR105">
            <v>2630853</v>
          </cell>
        </row>
        <row r="106">
          <cell r="B106" t="str">
            <v>LATONERIA Y PINTURA PUERTA</v>
          </cell>
          <cell r="C106">
            <v>1426064</v>
          </cell>
          <cell r="D106">
            <v>468462</v>
          </cell>
          <cell r="E106">
            <v>557095.01040000003</v>
          </cell>
          <cell r="F106">
            <v>1563690</v>
          </cell>
          <cell r="G106">
            <v>513672</v>
          </cell>
          <cell r="H106">
            <v>610858.74239999999</v>
          </cell>
          <cell r="I106">
            <v>1883557</v>
          </cell>
          <cell r="J106">
            <v>618748</v>
          </cell>
          <cell r="K106">
            <v>735815.12159999995</v>
          </cell>
          <cell r="L106">
            <v>2168536</v>
          </cell>
          <cell r="M106">
            <v>712364</v>
          </cell>
          <cell r="N106">
            <v>847143.26879999996</v>
          </cell>
          <cell r="O106">
            <v>1890009</v>
          </cell>
          <cell r="P106">
            <v>620867</v>
          </cell>
          <cell r="Q106">
            <v>738335.03639999998</v>
          </cell>
          <cell r="R106">
            <v>2101420</v>
          </cell>
          <cell r="S106">
            <v>690316</v>
          </cell>
          <cell r="T106">
            <v>820923.78720000002</v>
          </cell>
          <cell r="U106">
            <v>2187364</v>
          </cell>
          <cell r="V106">
            <v>718549</v>
          </cell>
          <cell r="W106">
            <v>854498.47080000001</v>
          </cell>
          <cell r="X106">
            <v>2092964</v>
          </cell>
          <cell r="Y106">
            <v>687538</v>
          </cell>
          <cell r="Z106">
            <v>817620.18960000004</v>
          </cell>
          <cell r="AA106">
            <v>2076390</v>
          </cell>
          <cell r="AB106">
            <v>682094</v>
          </cell>
          <cell r="AC106">
            <v>811146.18480000005</v>
          </cell>
          <cell r="AD106">
            <v>1540539</v>
          </cell>
          <cell r="AE106">
            <v>506067</v>
          </cell>
          <cell r="AF106">
            <v>601814.87639999995</v>
          </cell>
          <cell r="AG106">
            <v>1884848</v>
          </cell>
          <cell r="AH106">
            <v>619172</v>
          </cell>
          <cell r="AI106">
            <v>736319.34239999996</v>
          </cell>
          <cell r="AJ106">
            <v>2027210</v>
          </cell>
          <cell r="AK106">
            <v>665938</v>
          </cell>
          <cell r="AL106">
            <v>791933.46959999995</v>
          </cell>
          <cell r="AM106">
            <v>1959657</v>
          </cell>
          <cell r="AN106">
            <v>643747</v>
          </cell>
          <cell r="AO106">
            <v>765543.93240000005</v>
          </cell>
          <cell r="AP106">
            <v>1997865</v>
          </cell>
          <cell r="AQ106">
            <v>656298</v>
          </cell>
          <cell r="AR106">
            <v>780469.58160000003</v>
          </cell>
          <cell r="AS106">
            <v>1958685</v>
          </cell>
          <cell r="AT106">
            <v>643428</v>
          </cell>
          <cell r="AU106">
            <v>765164.57759999996</v>
          </cell>
          <cell r="AV106">
            <v>2156217</v>
          </cell>
          <cell r="AW106">
            <v>708317</v>
          </cell>
          <cell r="AX106">
            <v>842330.57640000002</v>
          </cell>
          <cell r="AY106">
            <v>2284642</v>
          </cell>
          <cell r="AZ106">
            <v>750504</v>
          </cell>
          <cell r="BA106">
            <v>892499.35679999995</v>
          </cell>
          <cell r="BB106">
            <v>2210844</v>
          </cell>
          <cell r="BC106">
            <v>726262</v>
          </cell>
          <cell r="BD106">
            <v>863670.77040000004</v>
          </cell>
          <cell r="BE106">
            <v>2202241</v>
          </cell>
          <cell r="BF106">
            <v>723436</v>
          </cell>
          <cell r="BG106">
            <v>860310.09120000002</v>
          </cell>
          <cell r="BH106">
            <v>2153948</v>
          </cell>
          <cell r="BI106">
            <v>707571</v>
          </cell>
          <cell r="BJ106">
            <v>841443.43319999997</v>
          </cell>
          <cell r="BK106">
            <v>2204833</v>
          </cell>
          <cell r="BL106">
            <v>724287</v>
          </cell>
          <cell r="BM106">
            <v>861322.1004</v>
          </cell>
          <cell r="BN106">
            <v>2029114</v>
          </cell>
          <cell r="BO106">
            <v>666563</v>
          </cell>
          <cell r="BP106">
            <v>792676.71959999995</v>
          </cell>
          <cell r="BQ106">
            <v>2029114</v>
          </cell>
          <cell r="BR106">
            <v>666563</v>
          </cell>
        </row>
        <row r="107">
          <cell r="B107" t="str">
            <v>LAVADO DE INYECTORES</v>
          </cell>
          <cell r="C107">
            <v>356678</v>
          </cell>
          <cell r="D107">
            <v>117168</v>
          </cell>
          <cell r="E107">
            <v>139336.1856</v>
          </cell>
          <cell r="F107">
            <v>360392</v>
          </cell>
          <cell r="G107">
            <v>118388</v>
          </cell>
          <cell r="H107">
            <v>140787.00959999999</v>
          </cell>
          <cell r="I107">
            <v>389173</v>
          </cell>
          <cell r="J107">
            <v>127843</v>
          </cell>
          <cell r="K107">
            <v>152030.89559999999</v>
          </cell>
          <cell r="L107">
            <v>455545</v>
          </cell>
          <cell r="M107">
            <v>149646</v>
          </cell>
          <cell r="N107">
            <v>177959.0232</v>
          </cell>
          <cell r="O107">
            <v>389880</v>
          </cell>
          <cell r="P107">
            <v>128075</v>
          </cell>
          <cell r="Q107">
            <v>152306.79</v>
          </cell>
          <cell r="R107">
            <v>447744</v>
          </cell>
          <cell r="S107">
            <v>147083</v>
          </cell>
          <cell r="T107">
            <v>174911.1036</v>
          </cell>
          <cell r="U107">
            <v>437778</v>
          </cell>
          <cell r="V107">
            <v>143810</v>
          </cell>
          <cell r="W107">
            <v>171018.85200000001</v>
          </cell>
          <cell r="X107">
            <v>426300</v>
          </cell>
          <cell r="Y107">
            <v>140039</v>
          </cell>
          <cell r="Z107">
            <v>166534.37880000001</v>
          </cell>
          <cell r="AA107">
            <v>431626</v>
          </cell>
          <cell r="AB107">
            <v>141789</v>
          </cell>
          <cell r="AC107">
            <v>168615.47880000001</v>
          </cell>
          <cell r="AD107">
            <v>350766</v>
          </cell>
          <cell r="AE107">
            <v>115226</v>
          </cell>
          <cell r="AF107">
            <v>137026.7592</v>
          </cell>
          <cell r="AG107">
            <v>379480</v>
          </cell>
          <cell r="AH107">
            <v>124659</v>
          </cell>
          <cell r="AI107">
            <v>148244.4828</v>
          </cell>
          <cell r="AJ107">
            <v>477529</v>
          </cell>
          <cell r="AK107">
            <v>156868</v>
          </cell>
          <cell r="AL107">
            <v>186547.42560000002</v>
          </cell>
          <cell r="AM107">
            <v>444708</v>
          </cell>
          <cell r="AN107">
            <v>146086</v>
          </cell>
          <cell r="AO107">
            <v>173725.4712</v>
          </cell>
          <cell r="AP107">
            <v>436622</v>
          </cell>
          <cell r="AQ107">
            <v>143430</v>
          </cell>
          <cell r="AR107">
            <v>170566.95600000001</v>
          </cell>
          <cell r="AS107">
            <v>428043</v>
          </cell>
          <cell r="AT107">
            <v>140612</v>
          </cell>
          <cell r="AU107">
            <v>167215.7904</v>
          </cell>
          <cell r="AV107">
            <v>445097</v>
          </cell>
          <cell r="AW107">
            <v>146214</v>
          </cell>
          <cell r="AX107">
            <v>173877.6888</v>
          </cell>
          <cell r="AY107">
            <v>522175</v>
          </cell>
          <cell r="AZ107">
            <v>171534</v>
          </cell>
          <cell r="BA107">
            <v>203988.2328</v>
          </cell>
          <cell r="BB107">
            <v>445883</v>
          </cell>
          <cell r="BC107">
            <v>146472</v>
          </cell>
          <cell r="BD107">
            <v>174184.5024</v>
          </cell>
          <cell r="BE107">
            <v>420780</v>
          </cell>
          <cell r="BF107">
            <v>138226</v>
          </cell>
          <cell r="BG107">
            <v>164378.35920000001</v>
          </cell>
          <cell r="BH107">
            <v>442760</v>
          </cell>
          <cell r="BI107">
            <v>145446</v>
          </cell>
          <cell r="BJ107">
            <v>172964.38320000001</v>
          </cell>
          <cell r="BK107">
            <v>430677</v>
          </cell>
          <cell r="BL107">
            <v>141477</v>
          </cell>
          <cell r="BM107">
            <v>168244.44839999999</v>
          </cell>
          <cell r="BN107">
            <v>438113</v>
          </cell>
          <cell r="BO107">
            <v>143920</v>
          </cell>
          <cell r="BP107">
            <v>171149.66399999999</v>
          </cell>
          <cell r="BQ107">
            <v>435132</v>
          </cell>
          <cell r="BR107">
            <v>142940</v>
          </cell>
        </row>
        <row r="108">
          <cell r="B108" t="str">
            <v>LAVAR SISTEMA COMBUSTIBLE (incluye el desmontar, lavar y montar el tanque combustible y lineas de combustible, filtros)</v>
          </cell>
          <cell r="C108">
            <v>783579</v>
          </cell>
          <cell r="D108">
            <v>257405</v>
          </cell>
          <cell r="E108">
            <v>306106.02600000001</v>
          </cell>
          <cell r="F108">
            <v>761481</v>
          </cell>
          <cell r="G108">
            <v>250146</v>
          </cell>
          <cell r="H108">
            <v>297473.62320000003</v>
          </cell>
          <cell r="I108">
            <v>873696</v>
          </cell>
          <cell r="J108">
            <v>287009</v>
          </cell>
          <cell r="K108">
            <v>341311.10279999999</v>
          </cell>
          <cell r="L108">
            <v>1089435</v>
          </cell>
          <cell r="M108">
            <v>357879</v>
          </cell>
          <cell r="N108">
            <v>425589.70679999999</v>
          </cell>
          <cell r="O108">
            <v>841062</v>
          </cell>
          <cell r="P108">
            <v>276288</v>
          </cell>
          <cell r="Q108">
            <v>328561.68959999998</v>
          </cell>
          <cell r="R108">
            <v>974673</v>
          </cell>
          <cell r="S108">
            <v>320180</v>
          </cell>
          <cell r="T108">
            <v>380758.05599999998</v>
          </cell>
          <cell r="U108">
            <v>961632</v>
          </cell>
          <cell r="V108">
            <v>315896</v>
          </cell>
          <cell r="W108">
            <v>375663.5232</v>
          </cell>
          <cell r="X108">
            <v>923312</v>
          </cell>
          <cell r="Y108">
            <v>303307</v>
          </cell>
          <cell r="Z108">
            <v>360692.68440000003</v>
          </cell>
          <cell r="AA108">
            <v>933790</v>
          </cell>
          <cell r="AB108">
            <v>306750</v>
          </cell>
          <cell r="AC108">
            <v>364787.1</v>
          </cell>
          <cell r="AD108">
            <v>798928</v>
          </cell>
          <cell r="AE108">
            <v>262447</v>
          </cell>
          <cell r="AF108">
            <v>312101.97239999997</v>
          </cell>
          <cell r="AG108">
            <v>842844</v>
          </cell>
          <cell r="AH108">
            <v>276874</v>
          </cell>
          <cell r="AI108">
            <v>329258.56079999998</v>
          </cell>
          <cell r="AJ108">
            <v>1034299</v>
          </cell>
          <cell r="AK108">
            <v>339767</v>
          </cell>
          <cell r="AL108">
            <v>404050.91639999999</v>
          </cell>
          <cell r="AM108">
            <v>1010677</v>
          </cell>
          <cell r="AN108">
            <v>332007</v>
          </cell>
          <cell r="AO108">
            <v>394822.72440000001</v>
          </cell>
          <cell r="AP108">
            <v>975327</v>
          </cell>
          <cell r="AQ108">
            <v>320394</v>
          </cell>
          <cell r="AR108">
            <v>381012.54480000003</v>
          </cell>
          <cell r="AS108">
            <v>946087</v>
          </cell>
          <cell r="AT108">
            <v>310789</v>
          </cell>
          <cell r="AU108">
            <v>369590.27879999997</v>
          </cell>
          <cell r="AV108">
            <v>965735</v>
          </cell>
          <cell r="AW108">
            <v>317243</v>
          </cell>
          <cell r="AX108">
            <v>377265.37560000003</v>
          </cell>
          <cell r="AY108">
            <v>1099223</v>
          </cell>
          <cell r="AZ108">
            <v>361094</v>
          </cell>
          <cell r="BA108">
            <v>429412.98479999998</v>
          </cell>
          <cell r="BB108">
            <v>955076</v>
          </cell>
          <cell r="BC108">
            <v>313742</v>
          </cell>
          <cell r="BD108">
            <v>373101.98639999999</v>
          </cell>
          <cell r="BE108">
            <v>878246</v>
          </cell>
          <cell r="BF108">
            <v>288503</v>
          </cell>
          <cell r="BG108">
            <v>343087.76760000002</v>
          </cell>
          <cell r="BH108">
            <v>969534</v>
          </cell>
          <cell r="BI108">
            <v>318491</v>
          </cell>
          <cell r="BJ108">
            <v>378749.49719999998</v>
          </cell>
          <cell r="BK108">
            <v>922391</v>
          </cell>
          <cell r="BL108">
            <v>303005</v>
          </cell>
          <cell r="BM108">
            <v>360333.54599999997</v>
          </cell>
          <cell r="BN108">
            <v>985425</v>
          </cell>
          <cell r="BO108">
            <v>323712</v>
          </cell>
          <cell r="BP108">
            <v>384958.31040000002</v>
          </cell>
          <cell r="BQ108">
            <v>948683</v>
          </cell>
          <cell r="BR108">
            <v>311642</v>
          </cell>
        </row>
        <row r="109">
          <cell r="B109" t="str">
            <v>LAVAR Y PURGAR SISTEMA REFRIGERACION (sondeo de radiador, cambiar liquido refrigerante, revisar radiador, termostato, enfocador del ventildor, ventilador, tanque de expansión, manguieras, revisión de flan clutch, reemplazo de abrazaderas)</v>
          </cell>
          <cell r="C109">
            <v>582735</v>
          </cell>
          <cell r="D109">
            <v>191428</v>
          </cell>
          <cell r="E109">
            <v>227646.1776</v>
          </cell>
          <cell r="F109">
            <v>577634</v>
          </cell>
          <cell r="G109">
            <v>189752</v>
          </cell>
          <cell r="H109">
            <v>225653.0784</v>
          </cell>
          <cell r="I109">
            <v>631085</v>
          </cell>
          <cell r="J109">
            <v>207311</v>
          </cell>
          <cell r="K109">
            <v>246534.24119999999</v>
          </cell>
          <cell r="L109">
            <v>803843</v>
          </cell>
          <cell r="M109">
            <v>264062</v>
          </cell>
          <cell r="N109">
            <v>314022.53039999999</v>
          </cell>
          <cell r="O109">
            <v>648980</v>
          </cell>
          <cell r="P109">
            <v>213189</v>
          </cell>
          <cell r="Q109">
            <v>253524.35879999999</v>
          </cell>
          <cell r="R109">
            <v>699863</v>
          </cell>
          <cell r="S109">
            <v>229904</v>
          </cell>
          <cell r="T109">
            <v>273401.83679999999</v>
          </cell>
          <cell r="U109">
            <v>741989</v>
          </cell>
          <cell r="V109">
            <v>243743</v>
          </cell>
          <cell r="W109">
            <v>289859.17560000002</v>
          </cell>
          <cell r="X109">
            <v>691907</v>
          </cell>
          <cell r="Y109">
            <v>227291</v>
          </cell>
          <cell r="Z109">
            <v>270294.4572</v>
          </cell>
          <cell r="AA109">
            <v>682987</v>
          </cell>
          <cell r="AB109">
            <v>224361</v>
          </cell>
          <cell r="AC109">
            <v>266810.10120000003</v>
          </cell>
          <cell r="AD109">
            <v>574585</v>
          </cell>
          <cell r="AE109">
            <v>188751</v>
          </cell>
          <cell r="AF109">
            <v>224462.68919999999</v>
          </cell>
          <cell r="AG109">
            <v>652075</v>
          </cell>
          <cell r="AH109">
            <v>214206</v>
          </cell>
          <cell r="AI109">
            <v>254733.7752</v>
          </cell>
          <cell r="AJ109">
            <v>764338</v>
          </cell>
          <cell r="AK109">
            <v>251085</v>
          </cell>
          <cell r="AL109">
            <v>298590.28200000001</v>
          </cell>
          <cell r="AM109">
            <v>743472</v>
          </cell>
          <cell r="AN109">
            <v>244230</v>
          </cell>
          <cell r="AO109">
            <v>290438.31599999999</v>
          </cell>
          <cell r="AP109">
            <v>758815</v>
          </cell>
          <cell r="AQ109">
            <v>249270</v>
          </cell>
          <cell r="AR109">
            <v>296431.88400000002</v>
          </cell>
          <cell r="AS109">
            <v>734984</v>
          </cell>
          <cell r="AT109">
            <v>241442</v>
          </cell>
          <cell r="AU109">
            <v>287122.82640000002</v>
          </cell>
          <cell r="AV109">
            <v>722667</v>
          </cell>
          <cell r="AW109">
            <v>237396</v>
          </cell>
          <cell r="AX109">
            <v>282311.32319999998</v>
          </cell>
          <cell r="AY109">
            <v>769027</v>
          </cell>
          <cell r="AZ109">
            <v>252625</v>
          </cell>
          <cell r="BA109">
            <v>300421.65000000002</v>
          </cell>
          <cell r="BB109">
            <v>731713</v>
          </cell>
          <cell r="BC109">
            <v>240367</v>
          </cell>
          <cell r="BD109">
            <v>285844.43640000001</v>
          </cell>
          <cell r="BE109">
            <v>634763</v>
          </cell>
          <cell r="BF109">
            <v>208519</v>
          </cell>
          <cell r="BG109">
            <v>247970.7948</v>
          </cell>
          <cell r="BH109">
            <v>736478</v>
          </cell>
          <cell r="BI109">
            <v>241933</v>
          </cell>
          <cell r="BJ109">
            <v>287706.72360000003</v>
          </cell>
          <cell r="BK109">
            <v>695504</v>
          </cell>
          <cell r="BL109">
            <v>228473</v>
          </cell>
          <cell r="BM109">
            <v>271700.09159999999</v>
          </cell>
          <cell r="BN109">
            <v>728356</v>
          </cell>
          <cell r="BO109">
            <v>239264</v>
          </cell>
          <cell r="BP109">
            <v>284532.7488</v>
          </cell>
          <cell r="BQ109">
            <v>706541</v>
          </cell>
          <cell r="BR109">
            <v>232098</v>
          </cell>
        </row>
        <row r="110">
          <cell r="B110" t="str">
            <v>MANTENIMIENTO Y RECARGA DEL SISTEMA DE AIRE ACONDICIONADO (mantenimeinto y limpieza de evaporador con desmonte de millare, condensador, purga de linas de refrigeración con nitrogeno, cargue de refrigerante, cambiar aceite compresor)</v>
          </cell>
          <cell r="C110">
            <v>992930</v>
          </cell>
          <cell r="D110">
            <v>326177</v>
          </cell>
          <cell r="E110">
            <v>387889.68839999998</v>
          </cell>
          <cell r="F110">
            <v>1032550</v>
          </cell>
          <cell r="G110">
            <v>339192</v>
          </cell>
          <cell r="H110">
            <v>403367.12640000001</v>
          </cell>
          <cell r="I110">
            <v>1082823</v>
          </cell>
          <cell r="J110">
            <v>355707</v>
          </cell>
          <cell r="K110">
            <v>423006.76439999999</v>
          </cell>
          <cell r="L110">
            <v>1331812</v>
          </cell>
          <cell r="M110">
            <v>437500</v>
          </cell>
          <cell r="N110">
            <v>520275</v>
          </cell>
          <cell r="O110">
            <v>1098768</v>
          </cell>
          <cell r="P110">
            <v>360945</v>
          </cell>
          <cell r="Q110">
            <v>429235.79399999999</v>
          </cell>
          <cell r="R110">
            <v>1222915</v>
          </cell>
          <cell r="S110">
            <v>401727</v>
          </cell>
          <cell r="T110">
            <v>477733.74839999998</v>
          </cell>
          <cell r="U110">
            <v>1248718</v>
          </cell>
          <cell r="V110">
            <v>410203</v>
          </cell>
          <cell r="W110">
            <v>487813.40760000004</v>
          </cell>
          <cell r="X110">
            <v>1222797</v>
          </cell>
          <cell r="Y110">
            <v>401688</v>
          </cell>
          <cell r="Z110">
            <v>477687.36959999998</v>
          </cell>
          <cell r="AA110">
            <v>1222797</v>
          </cell>
          <cell r="AB110">
            <v>401688</v>
          </cell>
          <cell r="AC110">
            <v>477687.36959999998</v>
          </cell>
          <cell r="AD110">
            <v>989038</v>
          </cell>
          <cell r="AE110">
            <v>324898</v>
          </cell>
          <cell r="AF110">
            <v>386368.70160000003</v>
          </cell>
          <cell r="AG110">
            <v>1126402</v>
          </cell>
          <cell r="AH110">
            <v>370023</v>
          </cell>
          <cell r="AI110">
            <v>440031.35159999999</v>
          </cell>
          <cell r="AJ110">
            <v>1309719</v>
          </cell>
          <cell r="AK110">
            <v>430242</v>
          </cell>
          <cell r="AL110">
            <v>511643.78639999998</v>
          </cell>
          <cell r="AM110">
            <v>1272145</v>
          </cell>
          <cell r="AN110">
            <v>417899</v>
          </cell>
          <cell r="AO110">
            <v>496965.49080000003</v>
          </cell>
          <cell r="AP110">
            <v>1260799</v>
          </cell>
          <cell r="AQ110">
            <v>414172</v>
          </cell>
          <cell r="AR110">
            <v>492533.34240000002</v>
          </cell>
          <cell r="AS110">
            <v>1274673</v>
          </cell>
          <cell r="AT110">
            <v>418730</v>
          </cell>
          <cell r="AU110">
            <v>497953.71600000001</v>
          </cell>
          <cell r="AV110">
            <v>1194402</v>
          </cell>
          <cell r="AW110">
            <v>392361</v>
          </cell>
          <cell r="AX110">
            <v>466595.70120000001</v>
          </cell>
          <cell r="AY110">
            <v>1332840</v>
          </cell>
          <cell r="AZ110">
            <v>437837</v>
          </cell>
          <cell r="BA110">
            <v>520675.76040000003</v>
          </cell>
          <cell r="BB110">
            <v>1498989</v>
          </cell>
          <cell r="BC110">
            <v>492417</v>
          </cell>
          <cell r="BD110">
            <v>585582.29639999999</v>
          </cell>
          <cell r="BE110">
            <v>1070259</v>
          </cell>
          <cell r="BF110">
            <v>351580</v>
          </cell>
          <cell r="BG110">
            <v>418098.93599999999</v>
          </cell>
          <cell r="BH110">
            <v>1209644</v>
          </cell>
          <cell r="BI110">
            <v>397368</v>
          </cell>
          <cell r="BJ110">
            <v>472550.02559999999</v>
          </cell>
          <cell r="BK110">
            <v>1246528</v>
          </cell>
          <cell r="BL110">
            <v>409484</v>
          </cell>
          <cell r="BM110">
            <v>486958.37280000001</v>
          </cell>
          <cell r="BN110">
            <v>1226187</v>
          </cell>
          <cell r="BO110">
            <v>402802</v>
          </cell>
          <cell r="BP110">
            <v>479012.1384</v>
          </cell>
          <cell r="BQ110">
            <v>1238917</v>
          </cell>
          <cell r="BR110">
            <v>406984</v>
          </cell>
        </row>
        <row r="111">
          <cell r="B111" t="str">
            <v>MEDIR COMPRESION Y VACIO MOTOR</v>
          </cell>
          <cell r="C111">
            <v>442821</v>
          </cell>
          <cell r="D111">
            <v>145466</v>
          </cell>
          <cell r="E111">
            <v>172988.1672</v>
          </cell>
          <cell r="F111">
            <v>432435</v>
          </cell>
          <cell r="G111">
            <v>142054</v>
          </cell>
          <cell r="H111">
            <v>168930.61679999999</v>
          </cell>
          <cell r="I111">
            <v>479343</v>
          </cell>
          <cell r="J111">
            <v>157464</v>
          </cell>
          <cell r="K111">
            <v>187256.1888</v>
          </cell>
          <cell r="L111">
            <v>577806</v>
          </cell>
          <cell r="M111">
            <v>189809</v>
          </cell>
          <cell r="N111">
            <v>225720.8628</v>
          </cell>
          <cell r="O111">
            <v>478139</v>
          </cell>
          <cell r="P111">
            <v>157068</v>
          </cell>
          <cell r="Q111">
            <v>186785.26560000001</v>
          </cell>
          <cell r="R111">
            <v>544972</v>
          </cell>
          <cell r="S111">
            <v>179023</v>
          </cell>
          <cell r="T111">
            <v>212894.15160000001</v>
          </cell>
          <cell r="U111">
            <v>550187</v>
          </cell>
          <cell r="V111">
            <v>180736</v>
          </cell>
          <cell r="W111">
            <v>214931.2512</v>
          </cell>
          <cell r="X111">
            <v>599284</v>
          </cell>
          <cell r="Y111">
            <v>196864</v>
          </cell>
          <cell r="Z111">
            <v>234110.66879999998</v>
          </cell>
          <cell r="AA111">
            <v>535005</v>
          </cell>
          <cell r="AB111">
            <v>175749</v>
          </cell>
          <cell r="AC111">
            <v>209000.7108</v>
          </cell>
          <cell r="AD111">
            <v>436889</v>
          </cell>
          <cell r="AE111">
            <v>143518</v>
          </cell>
          <cell r="AF111">
            <v>170671.60560000001</v>
          </cell>
          <cell r="AG111">
            <v>483480</v>
          </cell>
          <cell r="AH111">
            <v>158823</v>
          </cell>
          <cell r="AI111">
            <v>188872.31160000002</v>
          </cell>
          <cell r="AJ111">
            <v>572454</v>
          </cell>
          <cell r="AK111">
            <v>188051</v>
          </cell>
          <cell r="AL111">
            <v>223630.24919999999</v>
          </cell>
          <cell r="AM111">
            <v>566521</v>
          </cell>
          <cell r="AN111">
            <v>186102</v>
          </cell>
          <cell r="AO111">
            <v>221312.49840000001</v>
          </cell>
          <cell r="AP111">
            <v>528498</v>
          </cell>
          <cell r="AQ111">
            <v>173611</v>
          </cell>
          <cell r="AR111">
            <v>206458.20120000001</v>
          </cell>
          <cell r="AS111">
            <v>547158</v>
          </cell>
          <cell r="AT111">
            <v>179741</v>
          </cell>
          <cell r="AU111">
            <v>213747.99719999998</v>
          </cell>
          <cell r="AV111">
            <v>519667</v>
          </cell>
          <cell r="AW111">
            <v>170710</v>
          </cell>
          <cell r="AX111">
            <v>203008.33199999999</v>
          </cell>
          <cell r="AY111">
            <v>584102</v>
          </cell>
          <cell r="AZ111">
            <v>191877</v>
          </cell>
          <cell r="BA111">
            <v>228180.12839999999</v>
          </cell>
          <cell r="BB111">
            <v>636725</v>
          </cell>
          <cell r="BC111">
            <v>209164</v>
          </cell>
          <cell r="BD111">
            <v>248737.82880000002</v>
          </cell>
          <cell r="BE111">
            <v>474357</v>
          </cell>
          <cell r="BF111">
            <v>155826</v>
          </cell>
          <cell r="BG111">
            <v>185308.27919999999</v>
          </cell>
          <cell r="BH111">
            <v>542409</v>
          </cell>
          <cell r="BI111">
            <v>178181</v>
          </cell>
          <cell r="BJ111">
            <v>211892.84520000001</v>
          </cell>
          <cell r="BK111">
            <v>542441</v>
          </cell>
          <cell r="BL111">
            <v>178191</v>
          </cell>
          <cell r="BM111">
            <v>211904.7372</v>
          </cell>
          <cell r="BN111">
            <v>546659</v>
          </cell>
          <cell r="BO111">
            <v>179577</v>
          </cell>
          <cell r="BP111">
            <v>213552.96840000001</v>
          </cell>
          <cell r="BQ111">
            <v>556158</v>
          </cell>
          <cell r="BR111">
            <v>182697</v>
          </cell>
        </row>
        <row r="112">
          <cell r="B112" t="str">
            <v>POLICHADO</v>
          </cell>
          <cell r="C112">
            <v>326856</v>
          </cell>
          <cell r="D112">
            <v>107372</v>
          </cell>
          <cell r="E112">
            <v>127686.7824</v>
          </cell>
          <cell r="F112">
            <v>323648</v>
          </cell>
          <cell r="G112">
            <v>106318</v>
          </cell>
          <cell r="H112">
            <v>126433.3656</v>
          </cell>
          <cell r="I112">
            <v>345934</v>
          </cell>
          <cell r="J112">
            <v>113639</v>
          </cell>
          <cell r="K112">
            <v>135139.4988</v>
          </cell>
          <cell r="L112">
            <v>399800</v>
          </cell>
          <cell r="M112">
            <v>131334</v>
          </cell>
          <cell r="N112">
            <v>156182.3928</v>
          </cell>
          <cell r="O112">
            <v>344461</v>
          </cell>
          <cell r="P112">
            <v>113155</v>
          </cell>
          <cell r="Q112">
            <v>134563.92600000001</v>
          </cell>
          <cell r="R112">
            <v>396376</v>
          </cell>
          <cell r="S112">
            <v>130209</v>
          </cell>
          <cell r="T112">
            <v>154844.5428</v>
          </cell>
          <cell r="U112">
            <v>385246</v>
          </cell>
          <cell r="V112">
            <v>126553</v>
          </cell>
          <cell r="W112">
            <v>150496.82759999999</v>
          </cell>
          <cell r="X112">
            <v>421255</v>
          </cell>
          <cell r="Y112">
            <v>138382</v>
          </cell>
          <cell r="Z112">
            <v>164563.8744</v>
          </cell>
          <cell r="AA112">
            <v>379912</v>
          </cell>
          <cell r="AB112">
            <v>124801</v>
          </cell>
          <cell r="AC112">
            <v>148413.3492</v>
          </cell>
          <cell r="AD112">
            <v>332555</v>
          </cell>
          <cell r="AE112">
            <v>109244</v>
          </cell>
          <cell r="AF112">
            <v>129912.9648</v>
          </cell>
          <cell r="AG112">
            <v>388178</v>
          </cell>
          <cell r="AH112">
            <v>127516</v>
          </cell>
          <cell r="AI112">
            <v>151642.02720000001</v>
          </cell>
          <cell r="AJ112">
            <v>414942</v>
          </cell>
          <cell r="AK112">
            <v>136308</v>
          </cell>
          <cell r="AL112">
            <v>162097.4736</v>
          </cell>
          <cell r="AM112">
            <v>361147</v>
          </cell>
          <cell r="AN112">
            <v>118636</v>
          </cell>
          <cell r="AO112">
            <v>141081.93119999999</v>
          </cell>
          <cell r="AP112">
            <v>354346</v>
          </cell>
          <cell r="AQ112">
            <v>116402</v>
          </cell>
          <cell r="AR112">
            <v>138425.25839999999</v>
          </cell>
          <cell r="AS112">
            <v>357736</v>
          </cell>
          <cell r="AT112">
            <v>117516</v>
          </cell>
          <cell r="AU112">
            <v>139750.02720000001</v>
          </cell>
          <cell r="AV112">
            <v>346035</v>
          </cell>
          <cell r="AW112">
            <v>113672</v>
          </cell>
          <cell r="AX112">
            <v>135178.74239999999</v>
          </cell>
          <cell r="AY112">
            <v>408999</v>
          </cell>
          <cell r="AZ112">
            <v>134356</v>
          </cell>
          <cell r="BA112">
            <v>159776.15520000001</v>
          </cell>
          <cell r="BB112">
            <v>411923</v>
          </cell>
          <cell r="BC112">
            <v>135316</v>
          </cell>
          <cell r="BD112">
            <v>160917.78719999999</v>
          </cell>
          <cell r="BE112">
            <v>368136</v>
          </cell>
          <cell r="BF112">
            <v>120932</v>
          </cell>
          <cell r="BG112">
            <v>143812.33439999999</v>
          </cell>
          <cell r="BH112">
            <v>406177</v>
          </cell>
          <cell r="BI112">
            <v>133429</v>
          </cell>
          <cell r="BJ112">
            <v>158673.76680000001</v>
          </cell>
          <cell r="BK112">
            <v>388423</v>
          </cell>
          <cell r="BL112">
            <v>127596</v>
          </cell>
          <cell r="BM112">
            <v>151737.16320000001</v>
          </cell>
          <cell r="BN112">
            <v>357417</v>
          </cell>
          <cell r="BO112">
            <v>117411</v>
          </cell>
          <cell r="BP112">
            <v>139625.1612</v>
          </cell>
          <cell r="BQ112">
            <v>363634</v>
          </cell>
          <cell r="BR112">
            <v>119453</v>
          </cell>
        </row>
        <row r="113">
          <cell r="B113" t="str">
            <v>PRUEBA HIDROSTÁTICA BLOQUE MOTOR</v>
          </cell>
          <cell r="C113">
            <v>553987</v>
          </cell>
          <cell r="D113">
            <v>181984</v>
          </cell>
          <cell r="E113">
            <v>216415.37280000001</v>
          </cell>
          <cell r="F113">
            <v>534262</v>
          </cell>
          <cell r="G113">
            <v>175505</v>
          </cell>
          <cell r="H113">
            <v>208710.546</v>
          </cell>
          <cell r="I113">
            <v>622690</v>
          </cell>
          <cell r="J113">
            <v>204553</v>
          </cell>
          <cell r="K113">
            <v>243254.4276</v>
          </cell>
          <cell r="L113">
            <v>685086</v>
          </cell>
          <cell r="M113">
            <v>225050</v>
          </cell>
          <cell r="N113">
            <v>267629.46000000002</v>
          </cell>
          <cell r="O113">
            <v>609386</v>
          </cell>
          <cell r="P113">
            <v>200183</v>
          </cell>
          <cell r="Q113">
            <v>238057.62359999999</v>
          </cell>
          <cell r="R113">
            <v>686359</v>
          </cell>
          <cell r="S113">
            <v>225468</v>
          </cell>
          <cell r="T113">
            <v>268126.54560000001</v>
          </cell>
          <cell r="U113">
            <v>688131</v>
          </cell>
          <cell r="V113">
            <v>226051</v>
          </cell>
          <cell r="W113">
            <v>268819.8492</v>
          </cell>
          <cell r="X113">
            <v>684234</v>
          </cell>
          <cell r="Y113">
            <v>224770</v>
          </cell>
          <cell r="Z113">
            <v>267296.484</v>
          </cell>
          <cell r="AA113">
            <v>738177</v>
          </cell>
          <cell r="AB113">
            <v>242491</v>
          </cell>
          <cell r="AC113">
            <v>288370.29720000003</v>
          </cell>
          <cell r="AD113">
            <v>560752</v>
          </cell>
          <cell r="AE113">
            <v>184207</v>
          </cell>
          <cell r="AF113">
            <v>219058.9644</v>
          </cell>
          <cell r="AG113">
            <v>670243</v>
          </cell>
          <cell r="AH113">
            <v>220174</v>
          </cell>
          <cell r="AI113">
            <v>261830.92079999999</v>
          </cell>
          <cell r="AJ113">
            <v>789397</v>
          </cell>
          <cell r="AK113">
            <v>259316</v>
          </cell>
          <cell r="AL113">
            <v>308378.58720000001</v>
          </cell>
          <cell r="AM113">
            <v>677544</v>
          </cell>
          <cell r="AN113">
            <v>222573</v>
          </cell>
          <cell r="AO113">
            <v>264683.81160000002</v>
          </cell>
          <cell r="AP113">
            <v>697924</v>
          </cell>
          <cell r="AQ113">
            <v>229268</v>
          </cell>
          <cell r="AR113">
            <v>272645.50560000003</v>
          </cell>
          <cell r="AS113">
            <v>771540</v>
          </cell>
          <cell r="AT113">
            <v>253450</v>
          </cell>
          <cell r="AU113">
            <v>301402.74</v>
          </cell>
          <cell r="AV113">
            <v>695864</v>
          </cell>
          <cell r="AW113">
            <v>228591</v>
          </cell>
          <cell r="AX113">
            <v>271840.41720000003</v>
          </cell>
          <cell r="AY113">
            <v>711982</v>
          </cell>
          <cell r="AZ113">
            <v>233886</v>
          </cell>
          <cell r="BA113">
            <v>278137.23119999998</v>
          </cell>
          <cell r="BB113">
            <v>647700</v>
          </cell>
          <cell r="BC113">
            <v>212769</v>
          </cell>
          <cell r="BD113">
            <v>253024.89480000001</v>
          </cell>
          <cell r="BE113">
            <v>593014</v>
          </cell>
          <cell r="BF113">
            <v>194805</v>
          </cell>
          <cell r="BG113">
            <v>231662.106</v>
          </cell>
          <cell r="BH113">
            <v>695304</v>
          </cell>
          <cell r="BI113">
            <v>228407</v>
          </cell>
          <cell r="BJ113">
            <v>271621.60440000001</v>
          </cell>
          <cell r="BK113">
            <v>672656</v>
          </cell>
          <cell r="BL113">
            <v>220967</v>
          </cell>
          <cell r="BM113">
            <v>262773.95640000002</v>
          </cell>
          <cell r="BN113">
            <v>701554</v>
          </cell>
          <cell r="BO113">
            <v>230460</v>
          </cell>
          <cell r="BP113">
            <v>274063.03200000001</v>
          </cell>
          <cell r="BQ113">
            <v>699161</v>
          </cell>
          <cell r="BR113">
            <v>229674</v>
          </cell>
        </row>
        <row r="114">
          <cell r="B114" t="str">
            <v>PRUEBA HIDROSTÁTICA CULATA</v>
          </cell>
          <cell r="C114">
            <v>555789</v>
          </cell>
          <cell r="D114">
            <v>182576</v>
          </cell>
          <cell r="E114">
            <v>217119.3792</v>
          </cell>
          <cell r="F114">
            <v>553987</v>
          </cell>
          <cell r="G114">
            <v>181984</v>
          </cell>
          <cell r="H114">
            <v>216415.37280000001</v>
          </cell>
          <cell r="I114">
            <v>597041</v>
          </cell>
          <cell r="J114">
            <v>196127</v>
          </cell>
          <cell r="K114">
            <v>233234.22839999999</v>
          </cell>
          <cell r="L114">
            <v>704924</v>
          </cell>
          <cell r="M114">
            <v>231567</v>
          </cell>
          <cell r="N114">
            <v>275379.47639999999</v>
          </cell>
          <cell r="O114">
            <v>611368</v>
          </cell>
          <cell r="P114">
            <v>200834</v>
          </cell>
          <cell r="Q114">
            <v>238831.7928</v>
          </cell>
          <cell r="R114">
            <v>703947</v>
          </cell>
          <cell r="S114">
            <v>231246</v>
          </cell>
          <cell r="T114">
            <v>274997.74320000003</v>
          </cell>
          <cell r="U114">
            <v>724656</v>
          </cell>
          <cell r="V114">
            <v>238049</v>
          </cell>
          <cell r="W114">
            <v>283087.87080000003</v>
          </cell>
          <cell r="X114">
            <v>684028</v>
          </cell>
          <cell r="Y114">
            <v>224703</v>
          </cell>
          <cell r="Z114">
            <v>267216.8076</v>
          </cell>
          <cell r="AA114">
            <v>749370</v>
          </cell>
          <cell r="AB114">
            <v>246168</v>
          </cell>
          <cell r="AC114">
            <v>292742.98560000001</v>
          </cell>
          <cell r="AD114">
            <v>552873</v>
          </cell>
          <cell r="AE114">
            <v>181618</v>
          </cell>
          <cell r="AF114">
            <v>215980.1256</v>
          </cell>
          <cell r="AG114">
            <v>615912</v>
          </cell>
          <cell r="AH114">
            <v>202327</v>
          </cell>
          <cell r="AI114">
            <v>240607.2684</v>
          </cell>
          <cell r="AJ114">
            <v>732993</v>
          </cell>
          <cell r="AK114">
            <v>240788</v>
          </cell>
          <cell r="AL114">
            <v>286345.08960000001</v>
          </cell>
          <cell r="AM114">
            <v>771540</v>
          </cell>
          <cell r="AN114">
            <v>253450</v>
          </cell>
          <cell r="AO114">
            <v>301402.74</v>
          </cell>
          <cell r="AP114">
            <v>688196</v>
          </cell>
          <cell r="AQ114">
            <v>226072</v>
          </cell>
          <cell r="AR114">
            <v>268844.8224</v>
          </cell>
          <cell r="AS114">
            <v>750465</v>
          </cell>
          <cell r="AT114">
            <v>246527</v>
          </cell>
          <cell r="AU114">
            <v>293169.90840000001</v>
          </cell>
          <cell r="AV114">
            <v>676811</v>
          </cell>
          <cell r="AW114">
            <v>222332</v>
          </cell>
          <cell r="AX114">
            <v>264397.2144</v>
          </cell>
          <cell r="AY114">
            <v>725585</v>
          </cell>
          <cell r="AZ114">
            <v>238354</v>
          </cell>
          <cell r="BA114">
            <v>283450.57679999998</v>
          </cell>
          <cell r="BB114">
            <v>692540</v>
          </cell>
          <cell r="BC114">
            <v>227499</v>
          </cell>
          <cell r="BD114">
            <v>270541.81079999998</v>
          </cell>
          <cell r="BE114">
            <v>635346</v>
          </cell>
          <cell r="BF114">
            <v>208711</v>
          </cell>
          <cell r="BG114">
            <v>248199.12119999999</v>
          </cell>
          <cell r="BH114">
            <v>696221</v>
          </cell>
          <cell r="BI114">
            <v>228708</v>
          </cell>
          <cell r="BJ114">
            <v>271979.55359999998</v>
          </cell>
          <cell r="BK114">
            <v>746603</v>
          </cell>
          <cell r="BL114">
            <v>245259</v>
          </cell>
          <cell r="BM114">
            <v>291662.00280000002</v>
          </cell>
          <cell r="BN114">
            <v>682222</v>
          </cell>
          <cell r="BO114">
            <v>224109</v>
          </cell>
          <cell r="BP114">
            <v>266510.4228</v>
          </cell>
          <cell r="BQ114">
            <v>686880</v>
          </cell>
          <cell r="BR114">
            <v>225640</v>
          </cell>
        </row>
        <row r="115">
          <cell r="B115" t="str">
            <v>RECARGAR AIRE ACONDICIONADO</v>
          </cell>
          <cell r="C115">
            <v>546115</v>
          </cell>
          <cell r="D115">
            <v>179398</v>
          </cell>
          <cell r="E115">
            <v>213340.10159999999</v>
          </cell>
          <cell r="F115">
            <v>549504</v>
          </cell>
          <cell r="G115">
            <v>180512</v>
          </cell>
          <cell r="H115">
            <v>214664.87040000001</v>
          </cell>
          <cell r="I115">
            <v>598686</v>
          </cell>
          <cell r="J115">
            <v>196668</v>
          </cell>
          <cell r="K115">
            <v>233877.58559999999</v>
          </cell>
          <cell r="L115">
            <v>693547</v>
          </cell>
          <cell r="M115">
            <v>227830</v>
          </cell>
          <cell r="N115">
            <v>270935.43599999999</v>
          </cell>
          <cell r="O115">
            <v>626509</v>
          </cell>
          <cell r="P115">
            <v>205808</v>
          </cell>
          <cell r="Q115">
            <v>244746.87359999999</v>
          </cell>
          <cell r="R115">
            <v>684551</v>
          </cell>
          <cell r="S115">
            <v>224875</v>
          </cell>
          <cell r="T115">
            <v>267421.34999999998</v>
          </cell>
          <cell r="U115">
            <v>674244</v>
          </cell>
          <cell r="V115">
            <v>221489</v>
          </cell>
          <cell r="W115">
            <v>263394.71880000003</v>
          </cell>
          <cell r="X115">
            <v>666302</v>
          </cell>
          <cell r="Y115">
            <v>218880</v>
          </cell>
          <cell r="Z115">
            <v>260292.09600000002</v>
          </cell>
          <cell r="AA115">
            <v>688440</v>
          </cell>
          <cell r="AB115">
            <v>226152</v>
          </cell>
          <cell r="AC115">
            <v>268939.9584</v>
          </cell>
          <cell r="AD115">
            <v>557060</v>
          </cell>
          <cell r="AE115">
            <v>182994</v>
          </cell>
          <cell r="AF115">
            <v>217616.46480000002</v>
          </cell>
          <cell r="AG115">
            <v>605505</v>
          </cell>
          <cell r="AH115">
            <v>198908</v>
          </cell>
          <cell r="AI115">
            <v>236541.39360000001</v>
          </cell>
          <cell r="AJ115">
            <v>723121</v>
          </cell>
          <cell r="AK115">
            <v>237545</v>
          </cell>
          <cell r="AL115">
            <v>282488.51400000002</v>
          </cell>
          <cell r="AM115">
            <v>750465</v>
          </cell>
          <cell r="AN115">
            <v>246527</v>
          </cell>
          <cell r="AO115">
            <v>293169.90840000001</v>
          </cell>
          <cell r="AP115">
            <v>682213</v>
          </cell>
          <cell r="AQ115">
            <v>224106</v>
          </cell>
          <cell r="AR115">
            <v>266506.85519999999</v>
          </cell>
          <cell r="AS115">
            <v>707814</v>
          </cell>
          <cell r="AT115">
            <v>232516</v>
          </cell>
          <cell r="AU115">
            <v>276508.02720000001</v>
          </cell>
          <cell r="AV115">
            <v>674341</v>
          </cell>
          <cell r="AW115">
            <v>221521</v>
          </cell>
          <cell r="AX115">
            <v>263432.7732</v>
          </cell>
          <cell r="AY115">
            <v>731033</v>
          </cell>
          <cell r="AZ115">
            <v>240144</v>
          </cell>
          <cell r="BA115">
            <v>285579.24479999999</v>
          </cell>
          <cell r="BB115">
            <v>694274</v>
          </cell>
          <cell r="BC115">
            <v>228069</v>
          </cell>
          <cell r="BD115">
            <v>271219.65480000002</v>
          </cell>
          <cell r="BE115">
            <v>597234</v>
          </cell>
          <cell r="BF115">
            <v>196191</v>
          </cell>
          <cell r="BG115">
            <v>233310.33720000001</v>
          </cell>
          <cell r="BH115">
            <v>623062</v>
          </cell>
          <cell r="BI115">
            <v>204675</v>
          </cell>
          <cell r="BJ115">
            <v>243399.51</v>
          </cell>
          <cell r="BK115">
            <v>724149</v>
          </cell>
          <cell r="BL115">
            <v>237882</v>
          </cell>
          <cell r="BM115">
            <v>282889.27439999999</v>
          </cell>
          <cell r="BN115">
            <v>688131</v>
          </cell>
          <cell r="BO115">
            <v>226051</v>
          </cell>
          <cell r="BP115">
            <v>268819.8492</v>
          </cell>
          <cell r="BQ115">
            <v>704755</v>
          </cell>
          <cell r="BR115">
            <v>231512</v>
          </cell>
        </row>
        <row r="116">
          <cell r="B116" t="str">
            <v>RECTIFICADA DE CIGÜEÑAL</v>
          </cell>
          <cell r="C116">
            <v>1227121</v>
          </cell>
          <cell r="D116">
            <v>403109</v>
          </cell>
          <cell r="E116">
            <v>479377.22279999999</v>
          </cell>
          <cell r="F116">
            <v>1190041</v>
          </cell>
          <cell r="G116">
            <v>390928</v>
          </cell>
          <cell r="H116">
            <v>464891.57760000002</v>
          </cell>
          <cell r="I116">
            <v>1425450</v>
          </cell>
          <cell r="J116">
            <v>468260</v>
          </cell>
          <cell r="K116">
            <v>556854.79200000002</v>
          </cell>
          <cell r="L116">
            <v>1672800</v>
          </cell>
          <cell r="M116">
            <v>549514</v>
          </cell>
          <cell r="N116">
            <v>653482.04879999999</v>
          </cell>
          <cell r="O116">
            <v>1276704</v>
          </cell>
          <cell r="P116">
            <v>419397</v>
          </cell>
          <cell r="Q116">
            <v>498746.91240000003</v>
          </cell>
          <cell r="R116">
            <v>1765365</v>
          </cell>
          <cell r="S116">
            <v>579922</v>
          </cell>
          <cell r="T116">
            <v>689643.24239999999</v>
          </cell>
          <cell r="U116">
            <v>1612785</v>
          </cell>
          <cell r="V116">
            <v>529799</v>
          </cell>
          <cell r="W116">
            <v>630036.97080000001</v>
          </cell>
          <cell r="X116">
            <v>1574066</v>
          </cell>
          <cell r="Y116">
            <v>517080</v>
          </cell>
          <cell r="Z116">
            <v>614911.53599999996</v>
          </cell>
          <cell r="AA116">
            <v>1712367</v>
          </cell>
          <cell r="AB116">
            <v>562512</v>
          </cell>
          <cell r="AC116">
            <v>668939.27040000004</v>
          </cell>
          <cell r="AD116">
            <v>1234365</v>
          </cell>
          <cell r="AE116">
            <v>405488</v>
          </cell>
          <cell r="AF116">
            <v>482206.3296</v>
          </cell>
          <cell r="AG116">
            <v>1322880</v>
          </cell>
          <cell r="AH116">
            <v>434566</v>
          </cell>
          <cell r="AI116">
            <v>516785.8872</v>
          </cell>
          <cell r="AJ116">
            <v>1371131</v>
          </cell>
          <cell r="AK116">
            <v>450416</v>
          </cell>
          <cell r="AL116">
            <v>535634.70720000006</v>
          </cell>
          <cell r="AM116">
            <v>1472132</v>
          </cell>
          <cell r="AN116">
            <v>483595</v>
          </cell>
          <cell r="AO116">
            <v>575091.174</v>
          </cell>
          <cell r="AP116">
            <v>1382160</v>
          </cell>
          <cell r="AQ116">
            <v>454039</v>
          </cell>
          <cell r="AR116">
            <v>539943.17879999999</v>
          </cell>
          <cell r="AS116">
            <v>1342614</v>
          </cell>
          <cell r="AT116">
            <v>441048</v>
          </cell>
          <cell r="AU116">
            <v>524494.28159999999</v>
          </cell>
          <cell r="AV116">
            <v>1352071</v>
          </cell>
          <cell r="AW116">
            <v>444155</v>
          </cell>
          <cell r="AX116">
            <v>528189.12600000005</v>
          </cell>
          <cell r="AY116">
            <v>1716049</v>
          </cell>
          <cell r="AZ116">
            <v>563722</v>
          </cell>
          <cell r="BA116">
            <v>670378.20240000007</v>
          </cell>
          <cell r="BB116">
            <v>1590954</v>
          </cell>
          <cell r="BC116">
            <v>522628</v>
          </cell>
          <cell r="BD116">
            <v>621509.21759999997</v>
          </cell>
          <cell r="BE116">
            <v>1488072</v>
          </cell>
          <cell r="BF116">
            <v>488831</v>
          </cell>
          <cell r="BG116">
            <v>581317.82519999996</v>
          </cell>
          <cell r="BH116">
            <v>1680723</v>
          </cell>
          <cell r="BI116">
            <v>552117</v>
          </cell>
          <cell r="BJ116">
            <v>656577.53639999998</v>
          </cell>
          <cell r="BK116">
            <v>1648382</v>
          </cell>
          <cell r="BL116">
            <v>541493</v>
          </cell>
          <cell r="BM116">
            <v>643943.47560000001</v>
          </cell>
          <cell r="BN116">
            <v>1379664</v>
          </cell>
          <cell r="BO116">
            <v>453219</v>
          </cell>
          <cell r="BP116">
            <v>538968.03480000002</v>
          </cell>
          <cell r="BQ116">
            <v>1351116</v>
          </cell>
          <cell r="BR116">
            <v>443841</v>
          </cell>
        </row>
        <row r="117">
          <cell r="B117" t="str">
            <v>RECTIFICAR CAMPANAS</v>
          </cell>
          <cell r="C117">
            <v>360119</v>
          </cell>
          <cell r="D117">
            <v>118299</v>
          </cell>
          <cell r="E117">
            <v>140681.17079999999</v>
          </cell>
          <cell r="F117">
            <v>319469</v>
          </cell>
          <cell r="G117">
            <v>104945</v>
          </cell>
          <cell r="H117">
            <v>124800.594</v>
          </cell>
          <cell r="I117">
            <v>417898</v>
          </cell>
          <cell r="J117">
            <v>137279</v>
          </cell>
          <cell r="K117">
            <v>163252.1868</v>
          </cell>
          <cell r="L117">
            <v>415976</v>
          </cell>
          <cell r="M117">
            <v>136648</v>
          </cell>
          <cell r="N117">
            <v>162501.80160000001</v>
          </cell>
          <cell r="O117">
            <v>385267</v>
          </cell>
          <cell r="P117">
            <v>126560</v>
          </cell>
          <cell r="Q117">
            <v>150505.152</v>
          </cell>
          <cell r="R117">
            <v>445008</v>
          </cell>
          <cell r="S117">
            <v>146185</v>
          </cell>
          <cell r="T117">
            <v>173843.20199999999</v>
          </cell>
          <cell r="U117">
            <v>396864</v>
          </cell>
          <cell r="V117">
            <v>130369</v>
          </cell>
          <cell r="W117">
            <v>155034.81479999999</v>
          </cell>
          <cell r="X117">
            <v>387356</v>
          </cell>
          <cell r="Y117">
            <v>127246</v>
          </cell>
          <cell r="Z117">
            <v>151320.94320000001</v>
          </cell>
          <cell r="AA117">
            <v>413569</v>
          </cell>
          <cell r="AB117">
            <v>135857</v>
          </cell>
          <cell r="AC117">
            <v>161561.14439999999</v>
          </cell>
          <cell r="AD117">
            <v>391353</v>
          </cell>
          <cell r="AE117">
            <v>128559</v>
          </cell>
          <cell r="AF117">
            <v>152882.3628</v>
          </cell>
          <cell r="AG117">
            <v>390297</v>
          </cell>
          <cell r="AH117">
            <v>128212</v>
          </cell>
          <cell r="AI117">
            <v>152469.71040000001</v>
          </cell>
          <cell r="AJ117">
            <v>458059</v>
          </cell>
          <cell r="AK117">
            <v>150472</v>
          </cell>
          <cell r="AL117">
            <v>178941.30239999999</v>
          </cell>
          <cell r="AM117">
            <v>413112</v>
          </cell>
          <cell r="AN117">
            <v>135707</v>
          </cell>
          <cell r="AO117">
            <v>161382.76439999999</v>
          </cell>
          <cell r="AP117">
            <v>491964</v>
          </cell>
          <cell r="AQ117">
            <v>161610</v>
          </cell>
          <cell r="AR117">
            <v>192186.61199999999</v>
          </cell>
          <cell r="AS117">
            <v>443190</v>
          </cell>
          <cell r="AT117">
            <v>145587</v>
          </cell>
          <cell r="AU117">
            <v>173132.06040000002</v>
          </cell>
          <cell r="AV117">
            <v>426392</v>
          </cell>
          <cell r="AW117">
            <v>140069</v>
          </cell>
          <cell r="AX117">
            <v>166570.05480000001</v>
          </cell>
          <cell r="AY117">
            <v>425262</v>
          </cell>
          <cell r="AZ117">
            <v>139698</v>
          </cell>
          <cell r="BA117">
            <v>166128.8616</v>
          </cell>
          <cell r="BB117">
            <v>427074</v>
          </cell>
          <cell r="BC117">
            <v>140293</v>
          </cell>
          <cell r="BD117">
            <v>166836.4356</v>
          </cell>
          <cell r="BE117">
            <v>401231</v>
          </cell>
          <cell r="BF117">
            <v>131804</v>
          </cell>
          <cell r="BG117">
            <v>156741.3168</v>
          </cell>
          <cell r="BH117">
            <v>462844</v>
          </cell>
          <cell r="BI117">
            <v>152044</v>
          </cell>
          <cell r="BJ117">
            <v>180810.7248</v>
          </cell>
          <cell r="BK117">
            <v>427074</v>
          </cell>
          <cell r="BL117">
            <v>140293</v>
          </cell>
          <cell r="BM117">
            <v>166836.4356</v>
          </cell>
          <cell r="BN117">
            <v>435072</v>
          </cell>
          <cell r="BO117">
            <v>142921</v>
          </cell>
          <cell r="BP117">
            <v>169961.6532</v>
          </cell>
          <cell r="BQ117">
            <v>432115</v>
          </cell>
          <cell r="BR117">
            <v>141949</v>
          </cell>
        </row>
        <row r="118">
          <cell r="B118" t="str">
            <v>RECTIFICAR CULATA</v>
          </cell>
          <cell r="C118">
            <v>2845224</v>
          </cell>
          <cell r="D118">
            <v>934656</v>
          </cell>
          <cell r="E118">
            <v>1111492.9151999999</v>
          </cell>
          <cell r="F118">
            <v>2880735</v>
          </cell>
          <cell r="G118">
            <v>946321</v>
          </cell>
          <cell r="H118">
            <v>1125364.9332000001</v>
          </cell>
          <cell r="I118">
            <v>3293262</v>
          </cell>
          <cell r="J118">
            <v>1081836</v>
          </cell>
          <cell r="K118">
            <v>1286519.3711999999</v>
          </cell>
          <cell r="L118">
            <v>3733489</v>
          </cell>
          <cell r="M118">
            <v>1226451</v>
          </cell>
          <cell r="N118">
            <v>1458495.5292</v>
          </cell>
          <cell r="O118">
            <v>3180545</v>
          </cell>
          <cell r="P118">
            <v>1044809</v>
          </cell>
          <cell r="Q118">
            <v>1242486.8628</v>
          </cell>
          <cell r="R118">
            <v>3607032</v>
          </cell>
          <cell r="S118">
            <v>1184910</v>
          </cell>
          <cell r="T118">
            <v>1409094.9720000001</v>
          </cell>
          <cell r="U118">
            <v>3600919</v>
          </cell>
          <cell r="V118">
            <v>1182901</v>
          </cell>
          <cell r="W118">
            <v>1406705.8692000001</v>
          </cell>
          <cell r="X118">
            <v>3492919</v>
          </cell>
          <cell r="Y118">
            <v>1147423</v>
          </cell>
          <cell r="Z118">
            <v>1364515.4316</v>
          </cell>
          <cell r="AA118">
            <v>3542751</v>
          </cell>
          <cell r="AB118">
            <v>1163793</v>
          </cell>
          <cell r="AC118">
            <v>1383982.6355999999</v>
          </cell>
          <cell r="AD118">
            <v>3053989</v>
          </cell>
          <cell r="AE118">
            <v>1003235</v>
          </cell>
          <cell r="AF118">
            <v>1193047.0619999999</v>
          </cell>
          <cell r="AG118">
            <v>3207196</v>
          </cell>
          <cell r="AH118">
            <v>1053563</v>
          </cell>
          <cell r="AI118">
            <v>1252897.1196000001</v>
          </cell>
          <cell r="AJ118">
            <v>3782378</v>
          </cell>
          <cell r="AK118">
            <v>1242511</v>
          </cell>
          <cell r="AL118">
            <v>1477594.0811999999</v>
          </cell>
          <cell r="AM118">
            <v>3600919</v>
          </cell>
          <cell r="AN118">
            <v>1182901</v>
          </cell>
          <cell r="AO118">
            <v>1406705.8692000001</v>
          </cell>
          <cell r="AP118">
            <v>3994206</v>
          </cell>
          <cell r="AQ118">
            <v>1312096</v>
          </cell>
          <cell r="AR118">
            <v>1560344.5632</v>
          </cell>
          <cell r="AS118">
            <v>3659437</v>
          </cell>
          <cell r="AT118">
            <v>1202125</v>
          </cell>
          <cell r="AU118">
            <v>1429567.05</v>
          </cell>
          <cell r="AV118">
            <v>3564155</v>
          </cell>
          <cell r="AW118">
            <v>1170824</v>
          </cell>
          <cell r="AX118">
            <v>1392343.9007999999</v>
          </cell>
          <cell r="AY118">
            <v>3764889</v>
          </cell>
          <cell r="AZ118">
            <v>1236766</v>
          </cell>
          <cell r="BA118">
            <v>1470762.1272</v>
          </cell>
          <cell r="BB118">
            <v>2918968</v>
          </cell>
          <cell r="BC118">
            <v>958880</v>
          </cell>
          <cell r="BD118">
            <v>1140300.0959999999</v>
          </cell>
          <cell r="BE118">
            <v>3092034</v>
          </cell>
          <cell r="BF118">
            <v>1015733</v>
          </cell>
          <cell r="BG118">
            <v>1207909.6836000001</v>
          </cell>
          <cell r="BH118">
            <v>3449264</v>
          </cell>
          <cell r="BI118">
            <v>1133083</v>
          </cell>
          <cell r="BJ118">
            <v>1347462.3036</v>
          </cell>
          <cell r="BK118">
            <v>2879084</v>
          </cell>
          <cell r="BL118">
            <v>945779</v>
          </cell>
          <cell r="BM118">
            <v>1124720.3868</v>
          </cell>
          <cell r="BN118">
            <v>3636859</v>
          </cell>
          <cell r="BO118">
            <v>1194708</v>
          </cell>
          <cell r="BP118">
            <v>1420746.7535999999</v>
          </cell>
          <cell r="BQ118">
            <v>3563262</v>
          </cell>
          <cell r="BR118">
            <v>1170531</v>
          </cell>
        </row>
        <row r="119">
          <cell r="B119" t="str">
            <v>RECTIFICAR DISCO FRENO (incluye desmonte y montaje)</v>
          </cell>
          <cell r="C119">
            <v>2087951</v>
          </cell>
          <cell r="D119">
            <v>685891</v>
          </cell>
          <cell r="E119">
            <v>815661.57719999994</v>
          </cell>
          <cell r="F119">
            <v>2192162</v>
          </cell>
          <cell r="G119">
            <v>720125</v>
          </cell>
          <cell r="H119">
            <v>856372.65</v>
          </cell>
          <cell r="I119">
            <v>2282703</v>
          </cell>
          <cell r="J119">
            <v>749867</v>
          </cell>
          <cell r="K119">
            <v>891741.83640000003</v>
          </cell>
          <cell r="L119">
            <v>2735275</v>
          </cell>
          <cell r="M119">
            <v>898537</v>
          </cell>
          <cell r="N119">
            <v>1068540.2004</v>
          </cell>
          <cell r="O119">
            <v>2274964</v>
          </cell>
          <cell r="P119">
            <v>747325</v>
          </cell>
          <cell r="Q119">
            <v>888718.89</v>
          </cell>
          <cell r="R119">
            <v>2657760</v>
          </cell>
          <cell r="S119">
            <v>873074</v>
          </cell>
          <cell r="T119">
            <v>1038259.6008</v>
          </cell>
          <cell r="U119">
            <v>2707260</v>
          </cell>
          <cell r="V119">
            <v>889334</v>
          </cell>
          <cell r="W119">
            <v>1057595.9928000001</v>
          </cell>
          <cell r="X119">
            <v>2658045</v>
          </cell>
          <cell r="Y119">
            <v>873167</v>
          </cell>
          <cell r="Z119">
            <v>1038370.1964</v>
          </cell>
          <cell r="AA119">
            <v>2610031</v>
          </cell>
          <cell r="AB119">
            <v>857395</v>
          </cell>
          <cell r="AC119">
            <v>1019614.1340000001</v>
          </cell>
          <cell r="AD119">
            <v>2106183</v>
          </cell>
          <cell r="AE119">
            <v>691881</v>
          </cell>
          <cell r="AF119">
            <v>822784.88520000002</v>
          </cell>
          <cell r="AG119">
            <v>2254707</v>
          </cell>
          <cell r="AH119">
            <v>740671</v>
          </cell>
          <cell r="AI119">
            <v>880805.95319999999</v>
          </cell>
          <cell r="AJ119">
            <v>2688737</v>
          </cell>
          <cell r="AK119">
            <v>883250</v>
          </cell>
          <cell r="AL119">
            <v>1050360.8999999999</v>
          </cell>
          <cell r="AM119">
            <v>2674260</v>
          </cell>
          <cell r="AN119">
            <v>878494</v>
          </cell>
          <cell r="AO119">
            <v>1044705.0648000001</v>
          </cell>
          <cell r="AP119">
            <v>2634009</v>
          </cell>
          <cell r="AQ119">
            <v>865271</v>
          </cell>
          <cell r="AR119">
            <v>1028980.2731999999</v>
          </cell>
          <cell r="AS119">
            <v>2585294</v>
          </cell>
          <cell r="AT119">
            <v>849269</v>
          </cell>
          <cell r="AU119">
            <v>1009950.6947999999</v>
          </cell>
          <cell r="AV119">
            <v>2487030</v>
          </cell>
          <cell r="AW119">
            <v>816989</v>
          </cell>
          <cell r="AX119">
            <v>971563.31880000001</v>
          </cell>
          <cell r="AY119">
            <v>2815731</v>
          </cell>
          <cell r="AZ119">
            <v>924967</v>
          </cell>
          <cell r="BA119">
            <v>1099970.7564000001</v>
          </cell>
          <cell r="BB119">
            <v>2113023</v>
          </cell>
          <cell r="BC119">
            <v>694128</v>
          </cell>
          <cell r="BD119">
            <v>825457.01760000002</v>
          </cell>
          <cell r="BE119">
            <v>2264539</v>
          </cell>
          <cell r="BF119">
            <v>743901</v>
          </cell>
          <cell r="BG119">
            <v>884647.06920000003</v>
          </cell>
          <cell r="BH119">
            <v>2513376</v>
          </cell>
          <cell r="BI119">
            <v>825644</v>
          </cell>
          <cell r="BJ119">
            <v>981855.84479999996</v>
          </cell>
          <cell r="BK119">
            <v>2146800</v>
          </cell>
          <cell r="BL119">
            <v>705223</v>
          </cell>
          <cell r="BM119">
            <v>838651.19160000002</v>
          </cell>
          <cell r="BN119">
            <v>2537802</v>
          </cell>
          <cell r="BO119">
            <v>833667</v>
          </cell>
          <cell r="BP119">
            <v>991396.79639999999</v>
          </cell>
          <cell r="BQ119">
            <v>2537802</v>
          </cell>
          <cell r="BR119">
            <v>833667</v>
          </cell>
        </row>
        <row r="120">
          <cell r="B120" t="str">
            <v xml:space="preserve">RECTIFICAR RIN </v>
          </cell>
          <cell r="C120">
            <v>199435</v>
          </cell>
          <cell r="D120">
            <v>65514</v>
          </cell>
          <cell r="E120">
            <v>77909.248800000001</v>
          </cell>
          <cell r="F120">
            <v>201747</v>
          </cell>
          <cell r="G120">
            <v>66273</v>
          </cell>
          <cell r="H120">
            <v>78811.851599999995</v>
          </cell>
          <cell r="I120">
            <v>195681</v>
          </cell>
          <cell r="J120">
            <v>64281</v>
          </cell>
          <cell r="K120">
            <v>76442.965200000006</v>
          </cell>
          <cell r="L120">
            <v>202874</v>
          </cell>
          <cell r="M120">
            <v>66644</v>
          </cell>
          <cell r="N120">
            <v>79253.044800000003</v>
          </cell>
          <cell r="O120">
            <v>193998</v>
          </cell>
          <cell r="P120">
            <v>63728</v>
          </cell>
          <cell r="Q120">
            <v>75785.337599999999</v>
          </cell>
          <cell r="R120">
            <v>191058</v>
          </cell>
          <cell r="S120">
            <v>62762</v>
          </cell>
          <cell r="T120">
            <v>74636.570399999997</v>
          </cell>
          <cell r="U120">
            <v>201753</v>
          </cell>
          <cell r="V120">
            <v>66275</v>
          </cell>
          <cell r="W120">
            <v>78814.23</v>
          </cell>
          <cell r="X120">
            <v>195714</v>
          </cell>
          <cell r="Y120">
            <v>64292</v>
          </cell>
          <cell r="Z120">
            <v>76456.046400000007</v>
          </cell>
          <cell r="AA120">
            <v>186498</v>
          </cell>
          <cell r="AB120">
            <v>61264</v>
          </cell>
          <cell r="AC120">
            <v>72855.148799999995</v>
          </cell>
          <cell r="AD120">
            <v>192819</v>
          </cell>
          <cell r="AE120">
            <v>63341</v>
          </cell>
          <cell r="AF120">
            <v>75325.117200000008</v>
          </cell>
          <cell r="AG120">
            <v>193477</v>
          </cell>
          <cell r="AH120">
            <v>63557</v>
          </cell>
          <cell r="AI120">
            <v>75581.984400000001</v>
          </cell>
          <cell r="AJ120">
            <v>204247</v>
          </cell>
          <cell r="AK120">
            <v>67095</v>
          </cell>
          <cell r="AL120">
            <v>79789.373999999996</v>
          </cell>
          <cell r="AM120">
            <v>195956</v>
          </cell>
          <cell r="AN120">
            <v>64371</v>
          </cell>
          <cell r="AO120">
            <v>76549.993199999997</v>
          </cell>
          <cell r="AP120">
            <v>195681</v>
          </cell>
          <cell r="AQ120">
            <v>64281</v>
          </cell>
          <cell r="AR120">
            <v>76442.965200000006</v>
          </cell>
          <cell r="AS120">
            <v>190461</v>
          </cell>
          <cell r="AT120">
            <v>62566</v>
          </cell>
          <cell r="AU120">
            <v>74403.487200000003</v>
          </cell>
          <cell r="AV120">
            <v>191312</v>
          </cell>
          <cell r="AW120">
            <v>62845</v>
          </cell>
          <cell r="AX120">
            <v>74735.274000000005</v>
          </cell>
          <cell r="AY120">
            <v>208821</v>
          </cell>
          <cell r="AZ120">
            <v>68597</v>
          </cell>
          <cell r="BA120">
            <v>81575.5524</v>
          </cell>
          <cell r="BB120">
            <v>195811</v>
          </cell>
          <cell r="BC120">
            <v>64323</v>
          </cell>
          <cell r="BD120">
            <v>76492.911600000007</v>
          </cell>
          <cell r="BE120">
            <v>162705</v>
          </cell>
          <cell r="BF120">
            <v>53448</v>
          </cell>
          <cell r="BG120">
            <v>63560.361600000004</v>
          </cell>
          <cell r="BH120">
            <v>155825</v>
          </cell>
          <cell r="BI120">
            <v>51188</v>
          </cell>
          <cell r="BJ120">
            <v>60872.7696</v>
          </cell>
          <cell r="BK120">
            <v>191058</v>
          </cell>
          <cell r="BL120">
            <v>62762</v>
          </cell>
          <cell r="BM120">
            <v>74636.570399999997</v>
          </cell>
          <cell r="BN120">
            <v>192819</v>
          </cell>
          <cell r="BO120">
            <v>63341</v>
          </cell>
          <cell r="BP120">
            <v>75325.117200000008</v>
          </cell>
          <cell r="BQ120">
            <v>192819</v>
          </cell>
          <cell r="BR120">
            <v>63341</v>
          </cell>
        </row>
        <row r="121">
          <cell r="B121" t="str">
            <v>RECTIFICAR VOLANTE MOTOR</v>
          </cell>
          <cell r="C121">
            <v>313429</v>
          </cell>
          <cell r="D121">
            <v>102961</v>
          </cell>
          <cell r="E121">
            <v>122441.2212</v>
          </cell>
          <cell r="F121">
            <v>297656</v>
          </cell>
          <cell r="G121">
            <v>97779</v>
          </cell>
          <cell r="H121">
            <v>116278.7868</v>
          </cell>
          <cell r="I121">
            <v>279336</v>
          </cell>
          <cell r="J121">
            <v>91761</v>
          </cell>
          <cell r="K121">
            <v>109122.18119999999</v>
          </cell>
          <cell r="L121">
            <v>397480</v>
          </cell>
          <cell r="M121">
            <v>130572</v>
          </cell>
          <cell r="N121">
            <v>155276.2224</v>
          </cell>
          <cell r="O121">
            <v>278672</v>
          </cell>
          <cell r="P121">
            <v>91543</v>
          </cell>
          <cell r="Q121">
            <v>108862.9356</v>
          </cell>
          <cell r="R121">
            <v>376951</v>
          </cell>
          <cell r="S121">
            <v>123828</v>
          </cell>
          <cell r="T121">
            <v>147256.25760000001</v>
          </cell>
          <cell r="U121">
            <v>384475</v>
          </cell>
          <cell r="V121">
            <v>126300</v>
          </cell>
          <cell r="W121">
            <v>150195.96</v>
          </cell>
          <cell r="X121">
            <v>365316</v>
          </cell>
          <cell r="Y121">
            <v>120006</v>
          </cell>
          <cell r="Z121">
            <v>142711.13519999999</v>
          </cell>
          <cell r="AA121">
            <v>361256</v>
          </cell>
          <cell r="AB121">
            <v>118672</v>
          </cell>
          <cell r="AC121">
            <v>141124.74239999999</v>
          </cell>
          <cell r="AD121">
            <v>242933</v>
          </cell>
          <cell r="AE121">
            <v>79803</v>
          </cell>
          <cell r="AF121">
            <v>94901.727599999998</v>
          </cell>
          <cell r="AG121">
            <v>274693</v>
          </cell>
          <cell r="AH121">
            <v>90236</v>
          </cell>
          <cell r="AI121">
            <v>107308.65119999999</v>
          </cell>
          <cell r="AJ121">
            <v>321611</v>
          </cell>
          <cell r="AK121">
            <v>105649</v>
          </cell>
          <cell r="AL121">
            <v>125637.7908</v>
          </cell>
          <cell r="AM121">
            <v>370384</v>
          </cell>
          <cell r="AN121">
            <v>121671</v>
          </cell>
          <cell r="AO121">
            <v>144691.1532</v>
          </cell>
          <cell r="AP121">
            <v>311811</v>
          </cell>
          <cell r="AQ121">
            <v>102429</v>
          </cell>
          <cell r="AR121">
            <v>121808.5668</v>
          </cell>
          <cell r="AS121">
            <v>305532</v>
          </cell>
          <cell r="AT121">
            <v>100367</v>
          </cell>
          <cell r="AU121">
            <v>119356.43640000001</v>
          </cell>
          <cell r="AV121">
            <v>301205</v>
          </cell>
          <cell r="AW121">
            <v>98945</v>
          </cell>
          <cell r="AX121">
            <v>117665.394</v>
          </cell>
          <cell r="AY121">
            <v>409150</v>
          </cell>
          <cell r="AZ121">
            <v>134405</v>
          </cell>
          <cell r="BA121">
            <v>159834.42600000001</v>
          </cell>
          <cell r="BB121">
            <v>384475</v>
          </cell>
          <cell r="BC121">
            <v>126300</v>
          </cell>
          <cell r="BD121">
            <v>150195.96</v>
          </cell>
          <cell r="BE121">
            <v>263900</v>
          </cell>
          <cell r="BF121">
            <v>86691</v>
          </cell>
          <cell r="BG121">
            <v>103092.9372</v>
          </cell>
          <cell r="BH121">
            <v>307625</v>
          </cell>
          <cell r="BI121">
            <v>101054</v>
          </cell>
          <cell r="BJ121">
            <v>120173.41680000001</v>
          </cell>
          <cell r="BK121">
            <v>372899</v>
          </cell>
          <cell r="BL121">
            <v>122497</v>
          </cell>
          <cell r="BM121">
            <v>145673.43239999999</v>
          </cell>
          <cell r="BN121">
            <v>307398</v>
          </cell>
          <cell r="BO121">
            <v>100980</v>
          </cell>
          <cell r="BP121">
            <v>120085.416</v>
          </cell>
          <cell r="BQ121">
            <v>307398</v>
          </cell>
          <cell r="BR121">
            <v>100980</v>
          </cell>
        </row>
        <row r="122">
          <cell r="B122" t="str">
            <v>REPARACION SISTEMA DE INYECCION</v>
          </cell>
          <cell r="C122">
            <v>4767751</v>
          </cell>
          <cell r="D122">
            <v>1566206</v>
          </cell>
          <cell r="E122">
            <v>1862532.1751999999</v>
          </cell>
          <cell r="F122">
            <v>3641274</v>
          </cell>
          <cell r="G122">
            <v>1196158</v>
          </cell>
          <cell r="H122">
            <v>1422471.0936</v>
          </cell>
          <cell r="I122">
            <v>3830112</v>
          </cell>
          <cell r="J122">
            <v>1258191</v>
          </cell>
          <cell r="K122">
            <v>1496240.7372000001</v>
          </cell>
          <cell r="L122">
            <v>5562985</v>
          </cell>
          <cell r="M122">
            <v>1827440</v>
          </cell>
          <cell r="N122">
            <v>2173191.648</v>
          </cell>
          <cell r="O122">
            <v>4041648</v>
          </cell>
          <cell r="P122">
            <v>1327681</v>
          </cell>
          <cell r="Q122">
            <v>1578878.2452</v>
          </cell>
          <cell r="R122">
            <v>5495162</v>
          </cell>
          <cell r="S122">
            <v>1805160</v>
          </cell>
          <cell r="T122">
            <v>2146696.2719999999</v>
          </cell>
          <cell r="U122">
            <v>5537259</v>
          </cell>
          <cell r="V122">
            <v>1818989</v>
          </cell>
          <cell r="W122">
            <v>2163141.7187999999</v>
          </cell>
          <cell r="X122">
            <v>5523854</v>
          </cell>
          <cell r="Y122">
            <v>1814586</v>
          </cell>
          <cell r="Z122">
            <v>2157905.6712000002</v>
          </cell>
          <cell r="AA122">
            <v>5394838</v>
          </cell>
          <cell r="AB122">
            <v>1772204</v>
          </cell>
          <cell r="AC122">
            <v>2107504.9967999998</v>
          </cell>
          <cell r="AD122">
            <v>3658637</v>
          </cell>
          <cell r="AE122">
            <v>1201862</v>
          </cell>
          <cell r="AF122">
            <v>1429254.2904000001</v>
          </cell>
          <cell r="AG122">
            <v>3976245</v>
          </cell>
          <cell r="AH122">
            <v>1306196</v>
          </cell>
          <cell r="AI122">
            <v>1553328.2831999999</v>
          </cell>
          <cell r="AJ122">
            <v>4296698</v>
          </cell>
          <cell r="AK122">
            <v>1411465</v>
          </cell>
          <cell r="AL122">
            <v>1678514.1780000001</v>
          </cell>
          <cell r="AM122">
            <v>4015570</v>
          </cell>
          <cell r="AN122">
            <v>1319114</v>
          </cell>
          <cell r="AO122">
            <v>1568690.3688000001</v>
          </cell>
          <cell r="AP122">
            <v>4031955</v>
          </cell>
          <cell r="AQ122">
            <v>1324497</v>
          </cell>
          <cell r="AR122">
            <v>1575091.8324</v>
          </cell>
          <cell r="AS122">
            <v>4131462</v>
          </cell>
          <cell r="AT122">
            <v>1357185</v>
          </cell>
          <cell r="AU122">
            <v>1613964.402</v>
          </cell>
          <cell r="AV122">
            <v>3975650</v>
          </cell>
          <cell r="AW122">
            <v>1306001</v>
          </cell>
          <cell r="AX122">
            <v>1553096.3892000001</v>
          </cell>
          <cell r="AY122">
            <v>5726579</v>
          </cell>
          <cell r="AZ122">
            <v>1881181</v>
          </cell>
          <cell r="BA122">
            <v>2237100.4452</v>
          </cell>
          <cell r="BB122">
            <v>6885106</v>
          </cell>
          <cell r="BC122">
            <v>2261757</v>
          </cell>
          <cell r="BD122">
            <v>2689681.4243999999</v>
          </cell>
          <cell r="BE122">
            <v>4854729</v>
          </cell>
          <cell r="BF122">
            <v>1594778</v>
          </cell>
          <cell r="BG122">
            <v>1896509.9975999999</v>
          </cell>
          <cell r="BH122">
            <v>6876142</v>
          </cell>
          <cell r="BI122">
            <v>2258812</v>
          </cell>
          <cell r="BJ122">
            <v>2686179.2303999998</v>
          </cell>
          <cell r="BK122">
            <v>6480835</v>
          </cell>
          <cell r="BL122">
            <v>2128954</v>
          </cell>
          <cell r="BM122">
            <v>2531752.0967999999</v>
          </cell>
          <cell r="BN122">
            <v>4206093</v>
          </cell>
          <cell r="BO122">
            <v>1381701</v>
          </cell>
          <cell r="BP122">
            <v>1643118.8292</v>
          </cell>
          <cell r="BQ122">
            <v>4131462</v>
          </cell>
          <cell r="BR122">
            <v>1357185</v>
          </cell>
        </row>
        <row r="123">
          <cell r="B123" t="str">
            <v>REPARAR ALTERNADOR (incluye desmontar y montar)</v>
          </cell>
          <cell r="C123">
            <v>634982</v>
          </cell>
          <cell r="D123">
            <v>208591</v>
          </cell>
          <cell r="E123">
            <v>248056.4172</v>
          </cell>
          <cell r="F123">
            <v>563031</v>
          </cell>
          <cell r="G123">
            <v>184955</v>
          </cell>
          <cell r="H123">
            <v>219948.486</v>
          </cell>
          <cell r="I123">
            <v>751850</v>
          </cell>
          <cell r="J123">
            <v>246982</v>
          </cell>
          <cell r="K123">
            <v>293710.99440000003</v>
          </cell>
          <cell r="L123">
            <v>720433</v>
          </cell>
          <cell r="M123">
            <v>236662</v>
          </cell>
          <cell r="N123">
            <v>281438.45039999997</v>
          </cell>
          <cell r="O123">
            <v>779394</v>
          </cell>
          <cell r="P123">
            <v>256030</v>
          </cell>
          <cell r="Q123">
            <v>304470.87599999999</v>
          </cell>
          <cell r="R123">
            <v>698360</v>
          </cell>
          <cell r="S123">
            <v>229411</v>
          </cell>
          <cell r="T123">
            <v>272815.5612</v>
          </cell>
          <cell r="U123">
            <v>696467</v>
          </cell>
          <cell r="V123">
            <v>228789</v>
          </cell>
          <cell r="W123">
            <v>272075.87880000001</v>
          </cell>
          <cell r="X123">
            <v>658243</v>
          </cell>
          <cell r="Y123">
            <v>216232</v>
          </cell>
          <cell r="Z123">
            <v>257143.0944</v>
          </cell>
          <cell r="AA123">
            <v>685704</v>
          </cell>
          <cell r="AB123">
            <v>225253</v>
          </cell>
          <cell r="AC123">
            <v>267870.8676</v>
          </cell>
          <cell r="AD123">
            <v>708457</v>
          </cell>
          <cell r="AE123">
            <v>232728</v>
          </cell>
          <cell r="AF123">
            <v>276760.13760000002</v>
          </cell>
          <cell r="AG123">
            <v>773682</v>
          </cell>
          <cell r="AH123">
            <v>254154</v>
          </cell>
          <cell r="AI123">
            <v>302239.93680000002</v>
          </cell>
          <cell r="AJ123">
            <v>960796</v>
          </cell>
          <cell r="AK123">
            <v>315621</v>
          </cell>
          <cell r="AL123">
            <v>375336.49320000003</v>
          </cell>
          <cell r="AM123">
            <v>718515</v>
          </cell>
          <cell r="AN123">
            <v>236032</v>
          </cell>
          <cell r="AO123">
            <v>280689.25439999998</v>
          </cell>
          <cell r="AP123">
            <v>854330</v>
          </cell>
          <cell r="AQ123">
            <v>280647</v>
          </cell>
          <cell r="AR123">
            <v>333745.41240000003</v>
          </cell>
          <cell r="AS123">
            <v>896551</v>
          </cell>
          <cell r="AT123">
            <v>294517</v>
          </cell>
          <cell r="AU123">
            <v>350239.6164</v>
          </cell>
          <cell r="AV123">
            <v>883920</v>
          </cell>
          <cell r="AW123">
            <v>290367</v>
          </cell>
          <cell r="AX123">
            <v>345304.43640000001</v>
          </cell>
          <cell r="AY123">
            <v>721856</v>
          </cell>
          <cell r="AZ123">
            <v>237129</v>
          </cell>
          <cell r="BA123">
            <v>281993.80680000002</v>
          </cell>
          <cell r="BB123">
            <v>836060</v>
          </cell>
          <cell r="BC123">
            <v>274645</v>
          </cell>
          <cell r="BD123">
            <v>326607.83400000003</v>
          </cell>
          <cell r="BE123">
            <v>742879</v>
          </cell>
          <cell r="BF123">
            <v>244035</v>
          </cell>
          <cell r="BG123">
            <v>290206.42200000002</v>
          </cell>
          <cell r="BH123">
            <v>885439</v>
          </cell>
          <cell r="BI123">
            <v>290866</v>
          </cell>
          <cell r="BJ123">
            <v>345897.84720000002</v>
          </cell>
          <cell r="BK123">
            <v>918296</v>
          </cell>
          <cell r="BL123">
            <v>301660</v>
          </cell>
          <cell r="BM123">
            <v>358734.07199999999</v>
          </cell>
          <cell r="BN123">
            <v>902012</v>
          </cell>
          <cell r="BO123">
            <v>296310</v>
          </cell>
          <cell r="BP123">
            <v>352371.85200000001</v>
          </cell>
          <cell r="BQ123">
            <v>967030</v>
          </cell>
          <cell r="BR123">
            <v>317669</v>
          </cell>
        </row>
        <row r="124">
          <cell r="B124" t="str">
            <v>REPARAR CAJA DE VELOCIDADES</v>
          </cell>
          <cell r="C124">
            <v>6275069</v>
          </cell>
          <cell r="D124">
            <v>2061360</v>
          </cell>
          <cell r="E124">
            <v>2451369.3119999999</v>
          </cell>
          <cell r="F124">
            <v>6291004</v>
          </cell>
          <cell r="G124">
            <v>2066594</v>
          </cell>
          <cell r="H124">
            <v>2457593.5847999998</v>
          </cell>
          <cell r="I124">
            <v>6432148</v>
          </cell>
          <cell r="J124">
            <v>2112960</v>
          </cell>
          <cell r="K124">
            <v>2512732.0320000001</v>
          </cell>
          <cell r="L124">
            <v>10427712</v>
          </cell>
          <cell r="M124">
            <v>3425503</v>
          </cell>
          <cell r="N124">
            <v>4073608.1676000003</v>
          </cell>
          <cell r="O124">
            <v>6736563</v>
          </cell>
          <cell r="P124">
            <v>2212960</v>
          </cell>
          <cell r="Q124">
            <v>2631652.0320000001</v>
          </cell>
          <cell r="R124">
            <v>10459384</v>
          </cell>
          <cell r="S124">
            <v>3435907</v>
          </cell>
          <cell r="T124">
            <v>4085980.6044000001</v>
          </cell>
          <cell r="U124">
            <v>10496479</v>
          </cell>
          <cell r="V124">
            <v>3448093</v>
          </cell>
          <cell r="W124">
            <v>4100472.1956000002</v>
          </cell>
          <cell r="X124">
            <v>10216375</v>
          </cell>
          <cell r="Y124">
            <v>3356079</v>
          </cell>
          <cell r="Z124">
            <v>3991049.1468000002</v>
          </cell>
          <cell r="AA124">
            <v>9842767</v>
          </cell>
          <cell r="AB124">
            <v>3233348</v>
          </cell>
          <cell r="AC124">
            <v>3845097.4416</v>
          </cell>
          <cell r="AD124">
            <v>6072884</v>
          </cell>
          <cell r="AE124">
            <v>1994942</v>
          </cell>
          <cell r="AF124">
            <v>2372385.0263999999</v>
          </cell>
          <cell r="AG124">
            <v>6903754</v>
          </cell>
          <cell r="AH124">
            <v>2267883</v>
          </cell>
          <cell r="AI124">
            <v>2696966.4635999999</v>
          </cell>
          <cell r="AJ124">
            <v>8022608</v>
          </cell>
          <cell r="AK124">
            <v>2635426</v>
          </cell>
          <cell r="AL124">
            <v>3134048.5992000001</v>
          </cell>
          <cell r="AM124">
            <v>7921509</v>
          </cell>
          <cell r="AN124">
            <v>2602215</v>
          </cell>
          <cell r="AO124">
            <v>3094554.0780000002</v>
          </cell>
          <cell r="AP124">
            <v>7909474</v>
          </cell>
          <cell r="AQ124">
            <v>2598262</v>
          </cell>
          <cell r="AR124">
            <v>3089853.1704000002</v>
          </cell>
          <cell r="AS124">
            <v>7714012</v>
          </cell>
          <cell r="AT124">
            <v>2534052</v>
          </cell>
          <cell r="AU124">
            <v>3013494.6384000001</v>
          </cell>
          <cell r="AV124">
            <v>7421851</v>
          </cell>
          <cell r="AW124">
            <v>2438078</v>
          </cell>
          <cell r="AX124">
            <v>2899362.3575999998</v>
          </cell>
          <cell r="AY124">
            <v>11284232</v>
          </cell>
          <cell r="AZ124">
            <v>3706870</v>
          </cell>
          <cell r="BA124">
            <v>4408209.8039999995</v>
          </cell>
          <cell r="BB124">
            <v>9806227</v>
          </cell>
          <cell r="BC124">
            <v>3221345</v>
          </cell>
          <cell r="BD124">
            <v>3830823.4739999999</v>
          </cell>
          <cell r="BE124">
            <v>7815571</v>
          </cell>
          <cell r="BF124">
            <v>2567415</v>
          </cell>
          <cell r="BG124">
            <v>3053169.9180000001</v>
          </cell>
          <cell r="BH124">
            <v>10280294</v>
          </cell>
          <cell r="BI124">
            <v>3377076</v>
          </cell>
          <cell r="BJ124">
            <v>4016018.7791999998</v>
          </cell>
          <cell r="BK124">
            <v>10571151</v>
          </cell>
          <cell r="BL124">
            <v>3472623</v>
          </cell>
          <cell r="BM124">
            <v>4129643.2716000001</v>
          </cell>
          <cell r="BN124">
            <v>7714012</v>
          </cell>
          <cell r="BO124">
            <v>2534052</v>
          </cell>
          <cell r="BP124">
            <v>3013494.6384000001</v>
          </cell>
          <cell r="BQ124">
            <v>8541823</v>
          </cell>
          <cell r="BR124">
            <v>2805988</v>
          </cell>
        </row>
        <row r="125">
          <cell r="B125" t="str">
            <v>REPARAR CAJA DIRECCION</v>
          </cell>
          <cell r="C125">
            <v>871713</v>
          </cell>
          <cell r="D125">
            <v>286357</v>
          </cell>
          <cell r="E125">
            <v>340535.74440000003</v>
          </cell>
          <cell r="F125">
            <v>832804</v>
          </cell>
          <cell r="G125">
            <v>273576</v>
          </cell>
          <cell r="H125">
            <v>325336.57919999998</v>
          </cell>
          <cell r="I125">
            <v>909651</v>
          </cell>
          <cell r="J125">
            <v>298820</v>
          </cell>
          <cell r="K125">
            <v>355356.74400000001</v>
          </cell>
          <cell r="L125">
            <v>1100252</v>
          </cell>
          <cell r="M125">
            <v>361432</v>
          </cell>
          <cell r="N125">
            <v>429814.93440000003</v>
          </cell>
          <cell r="O125">
            <v>895493</v>
          </cell>
          <cell r="P125">
            <v>294169</v>
          </cell>
          <cell r="Q125">
            <v>349825.77480000001</v>
          </cell>
          <cell r="R125">
            <v>1105559</v>
          </cell>
          <cell r="S125">
            <v>363176</v>
          </cell>
          <cell r="T125">
            <v>431888.89919999999</v>
          </cell>
          <cell r="U125">
            <v>1056714</v>
          </cell>
          <cell r="V125">
            <v>347130</v>
          </cell>
          <cell r="W125">
            <v>412806.99599999998</v>
          </cell>
          <cell r="X125">
            <v>1041106</v>
          </cell>
          <cell r="Y125">
            <v>342003</v>
          </cell>
          <cell r="Z125">
            <v>406709.96759999997</v>
          </cell>
          <cell r="AA125">
            <v>1028582</v>
          </cell>
          <cell r="AB125">
            <v>337889</v>
          </cell>
          <cell r="AC125">
            <v>401817.59879999998</v>
          </cell>
          <cell r="AD125">
            <v>846374</v>
          </cell>
          <cell r="AE125">
            <v>278033</v>
          </cell>
          <cell r="AF125">
            <v>330636.84360000002</v>
          </cell>
          <cell r="AG125">
            <v>945088</v>
          </cell>
          <cell r="AH125">
            <v>310461</v>
          </cell>
          <cell r="AI125">
            <v>369200.22120000003</v>
          </cell>
          <cell r="AJ125">
            <v>1094677</v>
          </cell>
          <cell r="AK125">
            <v>359601</v>
          </cell>
          <cell r="AL125">
            <v>427637.50919999997</v>
          </cell>
          <cell r="AM125">
            <v>1043867</v>
          </cell>
          <cell r="AN125">
            <v>342910</v>
          </cell>
          <cell r="AO125">
            <v>407788.57199999999</v>
          </cell>
          <cell r="AP125">
            <v>1046281</v>
          </cell>
          <cell r="AQ125">
            <v>343703</v>
          </cell>
          <cell r="AR125">
            <v>408731.60759999999</v>
          </cell>
          <cell r="AS125">
            <v>1052574</v>
          </cell>
          <cell r="AT125">
            <v>345770</v>
          </cell>
          <cell r="AU125">
            <v>411189.68400000001</v>
          </cell>
          <cell r="AV125">
            <v>1000687</v>
          </cell>
          <cell r="AW125">
            <v>328725</v>
          </cell>
          <cell r="AX125">
            <v>390919.77</v>
          </cell>
          <cell r="AY125">
            <v>1100534</v>
          </cell>
          <cell r="AZ125">
            <v>361525</v>
          </cell>
          <cell r="BA125">
            <v>429925.53</v>
          </cell>
          <cell r="BB125">
            <v>1105427</v>
          </cell>
          <cell r="BC125">
            <v>363132</v>
          </cell>
          <cell r="BD125">
            <v>431836.57439999998</v>
          </cell>
          <cell r="BE125">
            <v>924015</v>
          </cell>
          <cell r="BF125">
            <v>303538</v>
          </cell>
          <cell r="BG125">
            <v>360967.38959999999</v>
          </cell>
          <cell r="BH125">
            <v>1060970</v>
          </cell>
          <cell r="BI125">
            <v>348528</v>
          </cell>
          <cell r="BJ125">
            <v>414469.4976</v>
          </cell>
          <cell r="BK125">
            <v>1137598</v>
          </cell>
          <cell r="BL125">
            <v>373700</v>
          </cell>
          <cell r="BM125">
            <v>444404.04000000004</v>
          </cell>
          <cell r="BN125">
            <v>1027402</v>
          </cell>
          <cell r="BO125">
            <v>337501</v>
          </cell>
          <cell r="BP125">
            <v>401356.18920000002</v>
          </cell>
          <cell r="BQ125">
            <v>1078955</v>
          </cell>
          <cell r="BR125">
            <v>354436</v>
          </cell>
        </row>
        <row r="126">
          <cell r="B126" t="str">
            <v>REPARAR FUGA DE GAS REFRIGERANTE DE AIRE ACONDICIONADO</v>
          </cell>
          <cell r="C126">
            <v>429483</v>
          </cell>
          <cell r="D126">
            <v>141085</v>
          </cell>
          <cell r="E126">
            <v>167778.28200000001</v>
          </cell>
          <cell r="F126">
            <v>411246</v>
          </cell>
          <cell r="G126">
            <v>135094</v>
          </cell>
          <cell r="H126">
            <v>160653.78479999999</v>
          </cell>
          <cell r="I126">
            <v>464816</v>
          </cell>
          <cell r="J126">
            <v>152692</v>
          </cell>
          <cell r="K126">
            <v>181581.32639999999</v>
          </cell>
          <cell r="L126">
            <v>539564</v>
          </cell>
          <cell r="M126">
            <v>177246</v>
          </cell>
          <cell r="N126">
            <v>210780.94320000001</v>
          </cell>
          <cell r="O126">
            <v>463606</v>
          </cell>
          <cell r="P126">
            <v>152294</v>
          </cell>
          <cell r="Q126">
            <v>181108.02480000001</v>
          </cell>
          <cell r="R126">
            <v>511934</v>
          </cell>
          <cell r="S126">
            <v>168170</v>
          </cell>
          <cell r="T126">
            <v>199987.764</v>
          </cell>
          <cell r="U126">
            <v>526287</v>
          </cell>
          <cell r="V126">
            <v>172885</v>
          </cell>
          <cell r="W126">
            <v>205594.842</v>
          </cell>
          <cell r="X126">
            <v>507938</v>
          </cell>
          <cell r="Y126">
            <v>166857</v>
          </cell>
          <cell r="Z126">
            <v>198426.3444</v>
          </cell>
          <cell r="AA126">
            <v>508780</v>
          </cell>
          <cell r="AB126">
            <v>167134</v>
          </cell>
          <cell r="AC126">
            <v>198755.75280000002</v>
          </cell>
          <cell r="AD126">
            <v>428749</v>
          </cell>
          <cell r="AE126">
            <v>140844</v>
          </cell>
          <cell r="AF126">
            <v>167491.68479999999</v>
          </cell>
          <cell r="AG126">
            <v>455139</v>
          </cell>
          <cell r="AH126">
            <v>149513</v>
          </cell>
          <cell r="AI126">
            <v>177800.8596</v>
          </cell>
          <cell r="AJ126">
            <v>552719</v>
          </cell>
          <cell r="AK126">
            <v>181568</v>
          </cell>
          <cell r="AL126">
            <v>215920.66560000001</v>
          </cell>
          <cell r="AM126">
            <v>516847</v>
          </cell>
          <cell r="AN126">
            <v>169784</v>
          </cell>
          <cell r="AO126">
            <v>201907.13279999999</v>
          </cell>
          <cell r="AP126">
            <v>533724</v>
          </cell>
          <cell r="AQ126">
            <v>175328</v>
          </cell>
          <cell r="AR126">
            <v>208500.0576</v>
          </cell>
          <cell r="AS126">
            <v>525034</v>
          </cell>
          <cell r="AT126">
            <v>172473</v>
          </cell>
          <cell r="AU126">
            <v>205104.8916</v>
          </cell>
          <cell r="AV126">
            <v>505128</v>
          </cell>
          <cell r="AW126">
            <v>165934</v>
          </cell>
          <cell r="AX126">
            <v>197328.71280000001</v>
          </cell>
          <cell r="AY126">
            <v>545333</v>
          </cell>
          <cell r="AZ126">
            <v>179141</v>
          </cell>
          <cell r="BA126">
            <v>213034.47719999999</v>
          </cell>
          <cell r="BB126">
            <v>563832</v>
          </cell>
          <cell r="BC126">
            <v>185218</v>
          </cell>
          <cell r="BD126">
            <v>220261.24559999999</v>
          </cell>
          <cell r="BE126">
            <v>449184</v>
          </cell>
          <cell r="BF126">
            <v>147556</v>
          </cell>
          <cell r="BG126">
            <v>175473.59520000001</v>
          </cell>
          <cell r="BH126">
            <v>519165</v>
          </cell>
          <cell r="BI126">
            <v>170545</v>
          </cell>
          <cell r="BJ126">
            <v>202812.114</v>
          </cell>
          <cell r="BK126">
            <v>566521</v>
          </cell>
          <cell r="BL126">
            <v>186102</v>
          </cell>
          <cell r="BM126">
            <v>221312.49840000001</v>
          </cell>
          <cell r="BN126">
            <v>518651</v>
          </cell>
          <cell r="BO126">
            <v>170376</v>
          </cell>
          <cell r="BP126">
            <v>202611.13920000001</v>
          </cell>
          <cell r="BQ126">
            <v>545795</v>
          </cell>
          <cell r="BR126">
            <v>179293</v>
          </cell>
        </row>
        <row r="127">
          <cell r="B127" t="str">
            <v>REPARAR FUGAS ACEITE MOTOR</v>
          </cell>
          <cell r="C127">
            <v>744196</v>
          </cell>
          <cell r="D127">
            <v>244468</v>
          </cell>
          <cell r="E127">
            <v>290721.3456</v>
          </cell>
          <cell r="F127">
            <v>736507</v>
          </cell>
          <cell r="G127">
            <v>241942</v>
          </cell>
          <cell r="H127">
            <v>287717.4264</v>
          </cell>
          <cell r="I127">
            <v>825458</v>
          </cell>
          <cell r="J127">
            <v>271162</v>
          </cell>
          <cell r="K127">
            <v>322465.8504</v>
          </cell>
          <cell r="L127">
            <v>970928</v>
          </cell>
          <cell r="M127">
            <v>318949</v>
          </cell>
          <cell r="N127">
            <v>379294.1508</v>
          </cell>
          <cell r="O127">
            <v>802477</v>
          </cell>
          <cell r="P127">
            <v>263613</v>
          </cell>
          <cell r="Q127">
            <v>313488.5796</v>
          </cell>
          <cell r="R127">
            <v>917012</v>
          </cell>
          <cell r="S127">
            <v>301238</v>
          </cell>
          <cell r="T127">
            <v>358232.22960000002</v>
          </cell>
          <cell r="U127">
            <v>929980</v>
          </cell>
          <cell r="V127">
            <v>305498</v>
          </cell>
          <cell r="W127">
            <v>363298.22159999999</v>
          </cell>
          <cell r="X127">
            <v>909734</v>
          </cell>
          <cell r="Y127">
            <v>298847</v>
          </cell>
          <cell r="Z127">
            <v>355388.85239999997</v>
          </cell>
          <cell r="AA127">
            <v>911478</v>
          </cell>
          <cell r="AB127">
            <v>299420</v>
          </cell>
          <cell r="AC127">
            <v>356070.26400000002</v>
          </cell>
          <cell r="AD127">
            <v>742224</v>
          </cell>
          <cell r="AE127">
            <v>243820</v>
          </cell>
          <cell r="AF127">
            <v>289950.74400000001</v>
          </cell>
          <cell r="AG127">
            <v>778523</v>
          </cell>
          <cell r="AH127">
            <v>255744</v>
          </cell>
          <cell r="AI127">
            <v>304130.7648</v>
          </cell>
          <cell r="AJ127">
            <v>946741</v>
          </cell>
          <cell r="AK127">
            <v>311004</v>
          </cell>
          <cell r="AL127">
            <v>369845.95679999999</v>
          </cell>
          <cell r="AM127">
            <v>935565</v>
          </cell>
          <cell r="AN127">
            <v>307333</v>
          </cell>
          <cell r="AO127">
            <v>365480.40360000002</v>
          </cell>
          <cell r="AP127">
            <v>914144</v>
          </cell>
          <cell r="AQ127">
            <v>300296</v>
          </cell>
          <cell r="AR127">
            <v>357112.00319999998</v>
          </cell>
          <cell r="AS127">
            <v>921420</v>
          </cell>
          <cell r="AT127">
            <v>302686</v>
          </cell>
          <cell r="AU127">
            <v>359954.1912</v>
          </cell>
          <cell r="AV127">
            <v>886716</v>
          </cell>
          <cell r="AW127">
            <v>291286</v>
          </cell>
          <cell r="AX127">
            <v>346397.3112</v>
          </cell>
          <cell r="AY127">
            <v>963442</v>
          </cell>
          <cell r="AZ127">
            <v>316490</v>
          </cell>
          <cell r="BA127">
            <v>376369.908</v>
          </cell>
          <cell r="BB127">
            <v>942002</v>
          </cell>
          <cell r="BC127">
            <v>309447</v>
          </cell>
          <cell r="BD127">
            <v>367994.37239999999</v>
          </cell>
          <cell r="BE127">
            <v>839142</v>
          </cell>
          <cell r="BF127">
            <v>275658</v>
          </cell>
          <cell r="BG127">
            <v>327812.49359999999</v>
          </cell>
          <cell r="BH127">
            <v>970008</v>
          </cell>
          <cell r="BI127">
            <v>318647</v>
          </cell>
          <cell r="BJ127">
            <v>378935.01240000001</v>
          </cell>
          <cell r="BK127">
            <v>986465</v>
          </cell>
          <cell r="BL127">
            <v>324053</v>
          </cell>
          <cell r="BM127">
            <v>385363.82760000002</v>
          </cell>
          <cell r="BN127">
            <v>904846</v>
          </cell>
          <cell r="BO127">
            <v>297241</v>
          </cell>
          <cell r="BP127">
            <v>353478.99719999998</v>
          </cell>
          <cell r="BQ127">
            <v>911045</v>
          </cell>
          <cell r="BR127">
            <v>299278</v>
          </cell>
        </row>
        <row r="128">
          <cell r="B128" t="str">
            <v>REPARAR FUGAS COMBUSTIBLE</v>
          </cell>
          <cell r="C128">
            <v>633451</v>
          </cell>
          <cell r="D128">
            <v>208088</v>
          </cell>
          <cell r="E128">
            <v>247458.24960000001</v>
          </cell>
          <cell r="F128">
            <v>737761</v>
          </cell>
          <cell r="G128">
            <v>242354</v>
          </cell>
          <cell r="H128">
            <v>288207.37679999997</v>
          </cell>
          <cell r="I128">
            <v>877027</v>
          </cell>
          <cell r="J128">
            <v>288103</v>
          </cell>
          <cell r="K128">
            <v>342612.08759999997</v>
          </cell>
          <cell r="L128">
            <v>1035686</v>
          </cell>
          <cell r="M128">
            <v>340222</v>
          </cell>
          <cell r="N128">
            <v>404592.0024</v>
          </cell>
          <cell r="O128">
            <v>868770</v>
          </cell>
          <cell r="P128">
            <v>285390</v>
          </cell>
          <cell r="Q128">
            <v>339385.788</v>
          </cell>
          <cell r="R128">
            <v>907945</v>
          </cell>
          <cell r="S128">
            <v>298259</v>
          </cell>
          <cell r="T128">
            <v>354689.60279999999</v>
          </cell>
          <cell r="U128">
            <v>910371</v>
          </cell>
          <cell r="V128">
            <v>299056</v>
          </cell>
          <cell r="W128">
            <v>355637.39520000003</v>
          </cell>
          <cell r="X128">
            <v>899895</v>
          </cell>
          <cell r="Y128">
            <v>295615</v>
          </cell>
          <cell r="Z128">
            <v>351545.35800000001</v>
          </cell>
          <cell r="AA128">
            <v>886041</v>
          </cell>
          <cell r="AB128">
            <v>291064</v>
          </cell>
          <cell r="AC128">
            <v>346133.3088</v>
          </cell>
          <cell r="AD128">
            <v>813632</v>
          </cell>
          <cell r="AE128">
            <v>267278</v>
          </cell>
          <cell r="AF128">
            <v>317846.9976</v>
          </cell>
          <cell r="AG128">
            <v>842567</v>
          </cell>
          <cell r="AH128">
            <v>276783</v>
          </cell>
          <cell r="AI128">
            <v>329150.34360000002</v>
          </cell>
          <cell r="AJ128">
            <v>1017887</v>
          </cell>
          <cell r="AK128">
            <v>334375</v>
          </cell>
          <cell r="AL128">
            <v>397638.75</v>
          </cell>
          <cell r="AM128">
            <v>915896</v>
          </cell>
          <cell r="AN128">
            <v>300871</v>
          </cell>
          <cell r="AO128">
            <v>357795.79320000001</v>
          </cell>
          <cell r="AP128">
            <v>1000075</v>
          </cell>
          <cell r="AQ128">
            <v>328524</v>
          </cell>
          <cell r="AR128">
            <v>390680.74080000003</v>
          </cell>
          <cell r="AS128">
            <v>990663</v>
          </cell>
          <cell r="AT128">
            <v>325432</v>
          </cell>
          <cell r="AU128">
            <v>387003.73440000002</v>
          </cell>
          <cell r="AV128">
            <v>965019</v>
          </cell>
          <cell r="AW128">
            <v>317008</v>
          </cell>
          <cell r="AX128">
            <v>376985.91359999997</v>
          </cell>
          <cell r="AY128">
            <v>955041</v>
          </cell>
          <cell r="AZ128">
            <v>313730</v>
          </cell>
          <cell r="BA128">
            <v>373087.71600000001</v>
          </cell>
          <cell r="BB128">
            <v>980478</v>
          </cell>
          <cell r="BC128">
            <v>322087</v>
          </cell>
          <cell r="BD128">
            <v>383025.86040000001</v>
          </cell>
          <cell r="BE128">
            <v>847992</v>
          </cell>
          <cell r="BF128">
            <v>278565</v>
          </cell>
          <cell r="BG128">
            <v>331269.49800000002</v>
          </cell>
          <cell r="BH128">
            <v>966903</v>
          </cell>
          <cell r="BI128">
            <v>317627</v>
          </cell>
          <cell r="BJ128">
            <v>377722.02840000001</v>
          </cell>
          <cell r="BK128">
            <v>960322</v>
          </cell>
          <cell r="BL128">
            <v>315465</v>
          </cell>
          <cell r="BM128">
            <v>375150.978</v>
          </cell>
          <cell r="BN128">
            <v>996647</v>
          </cell>
          <cell r="BO128">
            <v>327398</v>
          </cell>
          <cell r="BP128">
            <v>389341.70160000003</v>
          </cell>
          <cell r="BQ128">
            <v>962775</v>
          </cell>
          <cell r="BR128">
            <v>316271</v>
          </cell>
        </row>
        <row r="129">
          <cell r="B129" t="str">
            <v>REPARAR INSTALACION ELECTRICA ACCESORIOS</v>
          </cell>
          <cell r="C129">
            <v>356803</v>
          </cell>
          <cell r="D129">
            <v>117209</v>
          </cell>
          <cell r="E129">
            <v>139384.94279999999</v>
          </cell>
          <cell r="F129">
            <v>448598</v>
          </cell>
          <cell r="G129">
            <v>147364</v>
          </cell>
          <cell r="H129">
            <v>175245.26879999999</v>
          </cell>
          <cell r="I129">
            <v>489579</v>
          </cell>
          <cell r="J129">
            <v>160826</v>
          </cell>
          <cell r="K129">
            <v>191254.27919999999</v>
          </cell>
          <cell r="L129">
            <v>634255</v>
          </cell>
          <cell r="M129">
            <v>208352</v>
          </cell>
          <cell r="N129">
            <v>247772.19839999999</v>
          </cell>
          <cell r="O129">
            <v>489232</v>
          </cell>
          <cell r="P129">
            <v>160712</v>
          </cell>
          <cell r="Q129">
            <v>191118.71040000001</v>
          </cell>
          <cell r="R129">
            <v>573430</v>
          </cell>
          <cell r="S129">
            <v>188371</v>
          </cell>
          <cell r="T129">
            <v>224010.79320000001</v>
          </cell>
          <cell r="U129">
            <v>627646</v>
          </cell>
          <cell r="V129">
            <v>206181</v>
          </cell>
          <cell r="W129">
            <v>245190.44520000002</v>
          </cell>
          <cell r="X129">
            <v>563778</v>
          </cell>
          <cell r="Y129">
            <v>185201</v>
          </cell>
          <cell r="Z129">
            <v>220241.02919999999</v>
          </cell>
          <cell r="AA129">
            <v>556273</v>
          </cell>
          <cell r="AB129">
            <v>182735</v>
          </cell>
          <cell r="AC129">
            <v>217308.462</v>
          </cell>
          <cell r="AD129">
            <v>436843</v>
          </cell>
          <cell r="AE129">
            <v>143502</v>
          </cell>
          <cell r="AF129">
            <v>170652.5784</v>
          </cell>
          <cell r="AG129">
            <v>492205</v>
          </cell>
          <cell r="AH129">
            <v>161689</v>
          </cell>
          <cell r="AI129">
            <v>192280.5588</v>
          </cell>
          <cell r="AJ129">
            <v>589205</v>
          </cell>
          <cell r="AK129">
            <v>193553</v>
          </cell>
          <cell r="AL129">
            <v>230173.22759999998</v>
          </cell>
          <cell r="AM129">
            <v>562673</v>
          </cell>
          <cell r="AN129">
            <v>184838</v>
          </cell>
          <cell r="AO129">
            <v>219809.34960000002</v>
          </cell>
          <cell r="AP129">
            <v>574164</v>
          </cell>
          <cell r="AQ129">
            <v>188612</v>
          </cell>
          <cell r="AR129">
            <v>224297.3904</v>
          </cell>
          <cell r="AS129">
            <v>559699</v>
          </cell>
          <cell r="AT129">
            <v>183861</v>
          </cell>
          <cell r="AU129">
            <v>218647.5012</v>
          </cell>
          <cell r="AV129">
            <v>555237</v>
          </cell>
          <cell r="AW129">
            <v>182395</v>
          </cell>
          <cell r="AX129">
            <v>216904.13399999999</v>
          </cell>
          <cell r="AY129">
            <v>588785</v>
          </cell>
          <cell r="AZ129">
            <v>193415</v>
          </cell>
          <cell r="BA129">
            <v>230009.11800000002</v>
          </cell>
          <cell r="BB129">
            <v>558324</v>
          </cell>
          <cell r="BC129">
            <v>183409</v>
          </cell>
          <cell r="BD129">
            <v>218109.9828</v>
          </cell>
          <cell r="BE129">
            <v>494388</v>
          </cell>
          <cell r="BF129">
            <v>162406</v>
          </cell>
          <cell r="BG129">
            <v>193133.21520000001</v>
          </cell>
          <cell r="BH129">
            <v>550459</v>
          </cell>
          <cell r="BI129">
            <v>180825</v>
          </cell>
          <cell r="BJ129">
            <v>215037.09</v>
          </cell>
          <cell r="BK129">
            <v>546787</v>
          </cell>
          <cell r="BL129">
            <v>179619</v>
          </cell>
          <cell r="BM129">
            <v>213602.9148</v>
          </cell>
          <cell r="BN129">
            <v>563110</v>
          </cell>
          <cell r="BO129">
            <v>184981</v>
          </cell>
          <cell r="BP129">
            <v>219979.40520000001</v>
          </cell>
          <cell r="BQ129">
            <v>543906</v>
          </cell>
          <cell r="BR129">
            <v>178673</v>
          </cell>
        </row>
        <row r="130">
          <cell r="B130" t="str">
            <v>REPARAR INYECTOR</v>
          </cell>
          <cell r="C130">
            <v>1747558</v>
          </cell>
          <cell r="D130">
            <v>574072</v>
          </cell>
          <cell r="E130">
            <v>682686.42240000004</v>
          </cell>
          <cell r="F130">
            <v>1780121</v>
          </cell>
          <cell r="G130">
            <v>584769</v>
          </cell>
          <cell r="H130">
            <v>695407.29480000003</v>
          </cell>
          <cell r="I130">
            <v>1839154</v>
          </cell>
          <cell r="J130">
            <v>604162</v>
          </cell>
          <cell r="K130">
            <v>718469.45039999997</v>
          </cell>
          <cell r="L130">
            <v>2561764</v>
          </cell>
          <cell r="M130">
            <v>841539</v>
          </cell>
          <cell r="N130">
            <v>1000758.1788</v>
          </cell>
          <cell r="O130">
            <v>2084499</v>
          </cell>
          <cell r="P130">
            <v>684757</v>
          </cell>
          <cell r="Q130">
            <v>814313.02439999999</v>
          </cell>
          <cell r="R130">
            <v>2469243</v>
          </cell>
          <cell r="S130">
            <v>811146</v>
          </cell>
          <cell r="T130">
            <v>964614.82319999998</v>
          </cell>
          <cell r="U130">
            <v>2702825</v>
          </cell>
          <cell r="V130">
            <v>887878</v>
          </cell>
          <cell r="W130">
            <v>1055864.5175999999</v>
          </cell>
          <cell r="X130">
            <v>2330609</v>
          </cell>
          <cell r="Y130">
            <v>765605</v>
          </cell>
          <cell r="Z130">
            <v>910457.46600000001</v>
          </cell>
          <cell r="AA130">
            <v>2467662</v>
          </cell>
          <cell r="AB130">
            <v>810626</v>
          </cell>
          <cell r="AC130">
            <v>963996.43920000002</v>
          </cell>
          <cell r="AD130">
            <v>1708661</v>
          </cell>
          <cell r="AE130">
            <v>561295</v>
          </cell>
          <cell r="AF130">
            <v>667492.01399999997</v>
          </cell>
          <cell r="AG130">
            <v>1868167</v>
          </cell>
          <cell r="AH130">
            <v>613692</v>
          </cell>
          <cell r="AI130">
            <v>729802.52639999997</v>
          </cell>
          <cell r="AJ130">
            <v>2054133</v>
          </cell>
          <cell r="AK130">
            <v>674782</v>
          </cell>
          <cell r="AL130">
            <v>802450.75439999998</v>
          </cell>
          <cell r="AM130">
            <v>1971541</v>
          </cell>
          <cell r="AN130">
            <v>647651</v>
          </cell>
          <cell r="AO130">
            <v>770186.56920000003</v>
          </cell>
          <cell r="AP130">
            <v>1865464</v>
          </cell>
          <cell r="AQ130">
            <v>612804</v>
          </cell>
          <cell r="AR130">
            <v>728746.51679999998</v>
          </cell>
          <cell r="AS130">
            <v>1893981</v>
          </cell>
          <cell r="AT130">
            <v>622172</v>
          </cell>
          <cell r="AU130">
            <v>739886.94240000006</v>
          </cell>
          <cell r="AV130">
            <v>1994485</v>
          </cell>
          <cell r="AW130">
            <v>655188</v>
          </cell>
          <cell r="AX130">
            <v>779149.56960000005</v>
          </cell>
          <cell r="AY130">
            <v>2570005</v>
          </cell>
          <cell r="AZ130">
            <v>844246</v>
          </cell>
          <cell r="BA130">
            <v>1003977.3432</v>
          </cell>
          <cell r="BB130">
            <v>2392975</v>
          </cell>
          <cell r="BC130">
            <v>786092</v>
          </cell>
          <cell r="BD130">
            <v>934820.60640000005</v>
          </cell>
          <cell r="BE130">
            <v>1971573</v>
          </cell>
          <cell r="BF130">
            <v>647661</v>
          </cell>
          <cell r="BG130">
            <v>770198.46120000002</v>
          </cell>
          <cell r="BH130">
            <v>2492793</v>
          </cell>
          <cell r="BI130">
            <v>818882</v>
          </cell>
          <cell r="BJ130">
            <v>973814.47439999995</v>
          </cell>
          <cell r="BK130">
            <v>2378453</v>
          </cell>
          <cell r="BL130">
            <v>781321</v>
          </cell>
          <cell r="BM130">
            <v>929146.93319999997</v>
          </cell>
          <cell r="BN130">
            <v>2022563</v>
          </cell>
          <cell r="BO130">
            <v>664411</v>
          </cell>
          <cell r="BP130">
            <v>790117.5612</v>
          </cell>
          <cell r="BQ130">
            <v>1900424</v>
          </cell>
          <cell r="BR130">
            <v>624289</v>
          </cell>
        </row>
        <row r="131">
          <cell r="B131" t="str">
            <v>REPARAR MOTOR ARRANQUE (incluye desmontar y montar)</v>
          </cell>
          <cell r="C131">
            <v>619659</v>
          </cell>
          <cell r="D131">
            <v>203557</v>
          </cell>
          <cell r="E131">
            <v>242069.98440000002</v>
          </cell>
          <cell r="F131">
            <v>642963</v>
          </cell>
          <cell r="G131">
            <v>211213</v>
          </cell>
          <cell r="H131">
            <v>251174.49960000001</v>
          </cell>
          <cell r="I131">
            <v>745814</v>
          </cell>
          <cell r="J131">
            <v>244999</v>
          </cell>
          <cell r="K131">
            <v>291352.81079999998</v>
          </cell>
          <cell r="L131">
            <v>808558</v>
          </cell>
          <cell r="M131">
            <v>265611</v>
          </cell>
          <cell r="N131">
            <v>315864.60120000003</v>
          </cell>
          <cell r="O131">
            <v>774678</v>
          </cell>
          <cell r="P131">
            <v>254481</v>
          </cell>
          <cell r="Q131">
            <v>302628.8052</v>
          </cell>
          <cell r="R131">
            <v>842815</v>
          </cell>
          <cell r="S131">
            <v>276864</v>
          </cell>
          <cell r="T131">
            <v>329246.66879999998</v>
          </cell>
          <cell r="U131">
            <v>818230</v>
          </cell>
          <cell r="V131">
            <v>268788</v>
          </cell>
          <cell r="W131">
            <v>319642.68959999998</v>
          </cell>
          <cell r="X131">
            <v>756195</v>
          </cell>
          <cell r="Y131">
            <v>248410</v>
          </cell>
          <cell r="Z131">
            <v>295409.17200000002</v>
          </cell>
          <cell r="AA131">
            <v>797163</v>
          </cell>
          <cell r="AB131">
            <v>261868</v>
          </cell>
          <cell r="AC131">
            <v>311413.42560000002</v>
          </cell>
          <cell r="AD131">
            <v>626567</v>
          </cell>
          <cell r="AE131">
            <v>205827</v>
          </cell>
          <cell r="AF131">
            <v>244769.46840000001</v>
          </cell>
          <cell r="AG131">
            <v>702023</v>
          </cell>
          <cell r="AH131">
            <v>230614</v>
          </cell>
          <cell r="AI131">
            <v>274246.16879999998</v>
          </cell>
          <cell r="AJ131">
            <v>875893</v>
          </cell>
          <cell r="AK131">
            <v>287730</v>
          </cell>
          <cell r="AL131">
            <v>342168.516</v>
          </cell>
          <cell r="AM131">
            <v>823063</v>
          </cell>
          <cell r="AN131">
            <v>270376</v>
          </cell>
          <cell r="AO131">
            <v>321531.13919999998</v>
          </cell>
          <cell r="AP131">
            <v>798935</v>
          </cell>
          <cell r="AQ131">
            <v>262450</v>
          </cell>
          <cell r="AR131">
            <v>312105.53999999998</v>
          </cell>
          <cell r="AS131">
            <v>874520</v>
          </cell>
          <cell r="AT131">
            <v>287279</v>
          </cell>
          <cell r="AU131">
            <v>341632.18680000002</v>
          </cell>
          <cell r="AV131">
            <v>838265</v>
          </cell>
          <cell r="AW131">
            <v>275370</v>
          </cell>
          <cell r="AX131">
            <v>327470.00400000002</v>
          </cell>
          <cell r="AY131">
            <v>843896</v>
          </cell>
          <cell r="AZ131">
            <v>277219</v>
          </cell>
          <cell r="BA131">
            <v>329668.83480000001</v>
          </cell>
          <cell r="BB131">
            <v>776779</v>
          </cell>
          <cell r="BC131">
            <v>255171</v>
          </cell>
          <cell r="BD131">
            <v>303449.35320000001</v>
          </cell>
          <cell r="BE131">
            <v>715460</v>
          </cell>
          <cell r="BF131">
            <v>235028</v>
          </cell>
          <cell r="BG131">
            <v>279495.29759999999</v>
          </cell>
          <cell r="BH131">
            <v>810292</v>
          </cell>
          <cell r="BI131">
            <v>266180</v>
          </cell>
          <cell r="BJ131">
            <v>316541.25599999999</v>
          </cell>
          <cell r="BK131">
            <v>796469</v>
          </cell>
          <cell r="BL131">
            <v>261640</v>
          </cell>
          <cell r="BM131">
            <v>311142.288</v>
          </cell>
          <cell r="BN131">
            <v>956349</v>
          </cell>
          <cell r="BO131">
            <v>314160</v>
          </cell>
          <cell r="BP131">
            <v>373599.07199999999</v>
          </cell>
          <cell r="BQ131">
            <v>823699</v>
          </cell>
          <cell r="BR131">
            <v>270585</v>
          </cell>
        </row>
        <row r="132">
          <cell r="B132" t="str">
            <v>REPARAR MULTIPLE ADMISION / ESCAPE</v>
          </cell>
          <cell r="C132">
            <v>433279</v>
          </cell>
          <cell r="D132">
            <v>142332</v>
          </cell>
          <cell r="E132">
            <v>169261.2144</v>
          </cell>
          <cell r="F132">
            <v>486929</v>
          </cell>
          <cell r="G132">
            <v>159956</v>
          </cell>
          <cell r="H132">
            <v>190219.6752</v>
          </cell>
          <cell r="I132">
            <v>545030</v>
          </cell>
          <cell r="J132">
            <v>179042</v>
          </cell>
          <cell r="K132">
            <v>212916.7464</v>
          </cell>
          <cell r="L132">
            <v>593382</v>
          </cell>
          <cell r="M132">
            <v>194925</v>
          </cell>
          <cell r="N132">
            <v>231804.81</v>
          </cell>
          <cell r="O132">
            <v>533909</v>
          </cell>
          <cell r="P132">
            <v>175389</v>
          </cell>
          <cell r="Q132">
            <v>208572.59880000001</v>
          </cell>
          <cell r="R132">
            <v>634849</v>
          </cell>
          <cell r="S132">
            <v>208547</v>
          </cell>
          <cell r="T132">
            <v>248004.09239999999</v>
          </cell>
          <cell r="U132">
            <v>594443</v>
          </cell>
          <cell r="V132">
            <v>195274</v>
          </cell>
          <cell r="W132">
            <v>232219.84080000001</v>
          </cell>
          <cell r="X132">
            <v>555830</v>
          </cell>
          <cell r="Y132">
            <v>182590</v>
          </cell>
          <cell r="Z132">
            <v>217136.02799999999</v>
          </cell>
          <cell r="AA132">
            <v>589679</v>
          </cell>
          <cell r="AB132">
            <v>193709</v>
          </cell>
          <cell r="AC132">
            <v>230358.74280000001</v>
          </cell>
          <cell r="AD132">
            <v>468147</v>
          </cell>
          <cell r="AE132">
            <v>153786</v>
          </cell>
          <cell r="AF132">
            <v>182882.3112</v>
          </cell>
          <cell r="AG132">
            <v>524474</v>
          </cell>
          <cell r="AH132">
            <v>172289</v>
          </cell>
          <cell r="AI132">
            <v>204886.07880000002</v>
          </cell>
          <cell r="AJ132">
            <v>635992</v>
          </cell>
          <cell r="AK132">
            <v>208923</v>
          </cell>
          <cell r="AL132">
            <v>248451.2316</v>
          </cell>
          <cell r="AM132">
            <v>573027</v>
          </cell>
          <cell r="AN132">
            <v>188239</v>
          </cell>
          <cell r="AO132">
            <v>223853.81880000001</v>
          </cell>
          <cell r="AP132">
            <v>576445</v>
          </cell>
          <cell r="AQ132">
            <v>189362</v>
          </cell>
          <cell r="AR132">
            <v>225189.2904</v>
          </cell>
          <cell r="AS132">
            <v>646374</v>
          </cell>
          <cell r="AT132">
            <v>212333</v>
          </cell>
          <cell r="AU132">
            <v>252506.40360000002</v>
          </cell>
          <cell r="AV132">
            <v>585246</v>
          </cell>
          <cell r="AW132">
            <v>192253</v>
          </cell>
          <cell r="AX132">
            <v>228627.26759999999</v>
          </cell>
          <cell r="AY132">
            <v>609185</v>
          </cell>
          <cell r="AZ132">
            <v>200117</v>
          </cell>
          <cell r="BA132">
            <v>237979.13640000002</v>
          </cell>
          <cell r="BB132">
            <v>562261</v>
          </cell>
          <cell r="BC132">
            <v>184702</v>
          </cell>
          <cell r="BD132">
            <v>219647.61840000001</v>
          </cell>
          <cell r="BE132">
            <v>558470</v>
          </cell>
          <cell r="BF132">
            <v>183457</v>
          </cell>
          <cell r="BG132">
            <v>218167.0644</v>
          </cell>
          <cell r="BH132">
            <v>632394</v>
          </cell>
          <cell r="BI132">
            <v>207741</v>
          </cell>
          <cell r="BJ132">
            <v>247045.59720000002</v>
          </cell>
          <cell r="BK132">
            <v>556971</v>
          </cell>
          <cell r="BL132">
            <v>182964</v>
          </cell>
          <cell r="BM132">
            <v>217580.78880000001</v>
          </cell>
          <cell r="BN132">
            <v>659760</v>
          </cell>
          <cell r="BO132">
            <v>216731</v>
          </cell>
          <cell r="BP132">
            <v>257736.50520000001</v>
          </cell>
          <cell r="BQ132">
            <v>594398</v>
          </cell>
          <cell r="BR132">
            <v>195259</v>
          </cell>
        </row>
        <row r="133">
          <cell r="B133" t="str">
            <v>REPARAR PUNTA HOMOCINETICA</v>
          </cell>
          <cell r="C133">
            <v>488068</v>
          </cell>
          <cell r="D133">
            <v>160330</v>
          </cell>
          <cell r="E133">
            <v>190664.43599999999</v>
          </cell>
          <cell r="F133">
            <v>509671</v>
          </cell>
          <cell r="G133">
            <v>167426</v>
          </cell>
          <cell r="H133">
            <v>199102.99919999999</v>
          </cell>
          <cell r="I133">
            <v>568605</v>
          </cell>
          <cell r="J133">
            <v>186786</v>
          </cell>
          <cell r="K133">
            <v>222125.9112</v>
          </cell>
          <cell r="L133">
            <v>656485</v>
          </cell>
          <cell r="M133">
            <v>215655</v>
          </cell>
          <cell r="N133">
            <v>256456.92600000001</v>
          </cell>
          <cell r="O133">
            <v>562837</v>
          </cell>
          <cell r="P133">
            <v>184891</v>
          </cell>
          <cell r="Q133">
            <v>219872.37719999999</v>
          </cell>
          <cell r="R133">
            <v>734678</v>
          </cell>
          <cell r="S133">
            <v>241341</v>
          </cell>
          <cell r="T133">
            <v>287002.71720000001</v>
          </cell>
          <cell r="U133">
            <v>640947</v>
          </cell>
          <cell r="V133">
            <v>210551</v>
          </cell>
          <cell r="W133">
            <v>250387.24919999999</v>
          </cell>
          <cell r="X133">
            <v>621697</v>
          </cell>
          <cell r="Y133">
            <v>204227</v>
          </cell>
          <cell r="Z133">
            <v>242866.74840000001</v>
          </cell>
          <cell r="AA133">
            <v>622752</v>
          </cell>
          <cell r="AB133">
            <v>204574</v>
          </cell>
          <cell r="AC133">
            <v>243279.4008</v>
          </cell>
          <cell r="AD133">
            <v>505549</v>
          </cell>
          <cell r="AE133">
            <v>166072</v>
          </cell>
          <cell r="AF133">
            <v>197492.8224</v>
          </cell>
          <cell r="AG133">
            <v>552670</v>
          </cell>
          <cell r="AH133">
            <v>181552</v>
          </cell>
          <cell r="AI133">
            <v>215901.6384</v>
          </cell>
          <cell r="AJ133">
            <v>647640</v>
          </cell>
          <cell r="AK133">
            <v>212749</v>
          </cell>
          <cell r="AL133">
            <v>253001.11079999999</v>
          </cell>
          <cell r="AM133">
            <v>633120</v>
          </cell>
          <cell r="AN133">
            <v>207979</v>
          </cell>
          <cell r="AO133">
            <v>247328.6268</v>
          </cell>
          <cell r="AP133">
            <v>621697</v>
          </cell>
          <cell r="AQ133">
            <v>204227</v>
          </cell>
          <cell r="AR133">
            <v>242866.74840000001</v>
          </cell>
          <cell r="AS133">
            <v>622752</v>
          </cell>
          <cell r="AT133">
            <v>204574</v>
          </cell>
          <cell r="AU133">
            <v>243279.4008</v>
          </cell>
          <cell r="AV133">
            <v>626858</v>
          </cell>
          <cell r="AW133">
            <v>205922</v>
          </cell>
          <cell r="AX133">
            <v>244882.4424</v>
          </cell>
          <cell r="AY133">
            <v>664737</v>
          </cell>
          <cell r="AZ133">
            <v>218366</v>
          </cell>
          <cell r="BA133">
            <v>259680.84720000002</v>
          </cell>
          <cell r="BB133">
            <v>608870</v>
          </cell>
          <cell r="BC133">
            <v>200013</v>
          </cell>
          <cell r="BD133">
            <v>237855.4596</v>
          </cell>
          <cell r="BE133">
            <v>592047</v>
          </cell>
          <cell r="BF133">
            <v>194487</v>
          </cell>
          <cell r="BG133">
            <v>231283.94039999999</v>
          </cell>
          <cell r="BH133">
            <v>677704</v>
          </cell>
          <cell r="BI133">
            <v>222625</v>
          </cell>
          <cell r="BJ133">
            <v>264745.65000000002</v>
          </cell>
          <cell r="BK133">
            <v>602352</v>
          </cell>
          <cell r="BL133">
            <v>197872</v>
          </cell>
          <cell r="BM133">
            <v>235309.3824</v>
          </cell>
          <cell r="BN133">
            <v>651194</v>
          </cell>
          <cell r="BO133">
            <v>213917</v>
          </cell>
          <cell r="BP133">
            <v>254390.09640000001</v>
          </cell>
          <cell r="BQ133">
            <v>633085</v>
          </cell>
          <cell r="BR133">
            <v>207968</v>
          </cell>
        </row>
        <row r="134">
          <cell r="B134" t="str">
            <v>REPARAR RADIADOR (INCLUYE TAPON)</v>
          </cell>
          <cell r="C134">
            <v>595769</v>
          </cell>
          <cell r="D134">
            <v>195710</v>
          </cell>
          <cell r="E134">
            <v>232738.33199999999</v>
          </cell>
          <cell r="F134">
            <v>604189</v>
          </cell>
          <cell r="G134">
            <v>198476</v>
          </cell>
          <cell r="H134">
            <v>236027.65919999999</v>
          </cell>
          <cell r="I134">
            <v>672642</v>
          </cell>
          <cell r="J134">
            <v>220962</v>
          </cell>
          <cell r="K134">
            <v>262768.01040000003</v>
          </cell>
          <cell r="L134">
            <v>767659</v>
          </cell>
          <cell r="M134">
            <v>252175</v>
          </cell>
          <cell r="N134">
            <v>299886.51</v>
          </cell>
          <cell r="O134">
            <v>662240</v>
          </cell>
          <cell r="P134">
            <v>217545</v>
          </cell>
          <cell r="Q134">
            <v>258704.514</v>
          </cell>
          <cell r="R134">
            <v>844258</v>
          </cell>
          <cell r="S134">
            <v>277338</v>
          </cell>
          <cell r="T134">
            <v>329810.34960000002</v>
          </cell>
          <cell r="U134">
            <v>759868</v>
          </cell>
          <cell r="V134">
            <v>249616</v>
          </cell>
          <cell r="W134">
            <v>296843.34720000002</v>
          </cell>
          <cell r="X134">
            <v>746152</v>
          </cell>
          <cell r="Y134">
            <v>245110</v>
          </cell>
          <cell r="Z134">
            <v>291484.81200000003</v>
          </cell>
          <cell r="AA134">
            <v>750699</v>
          </cell>
          <cell r="AB134">
            <v>246604</v>
          </cell>
          <cell r="AC134">
            <v>293261.4768</v>
          </cell>
          <cell r="AD134">
            <v>613012</v>
          </cell>
          <cell r="AE134">
            <v>201374</v>
          </cell>
          <cell r="AF134">
            <v>239473.9608</v>
          </cell>
          <cell r="AG134">
            <v>674405</v>
          </cell>
          <cell r="AH134">
            <v>221542</v>
          </cell>
          <cell r="AI134">
            <v>263457.7464</v>
          </cell>
          <cell r="AJ134">
            <v>785248</v>
          </cell>
          <cell r="AK134">
            <v>257953</v>
          </cell>
          <cell r="AL134">
            <v>306757.70760000002</v>
          </cell>
          <cell r="AM134">
            <v>750492</v>
          </cell>
          <cell r="AN134">
            <v>246536</v>
          </cell>
          <cell r="AO134">
            <v>293180.61119999998</v>
          </cell>
          <cell r="AP134">
            <v>759689</v>
          </cell>
          <cell r="AQ134">
            <v>249557</v>
          </cell>
          <cell r="AR134">
            <v>296773.18440000003</v>
          </cell>
          <cell r="AS134">
            <v>745799</v>
          </cell>
          <cell r="AT134">
            <v>244994</v>
          </cell>
          <cell r="AU134">
            <v>291346.86479999998</v>
          </cell>
          <cell r="AV134">
            <v>732383</v>
          </cell>
          <cell r="AW134">
            <v>240587</v>
          </cell>
          <cell r="AX134">
            <v>286106.06040000002</v>
          </cell>
          <cell r="AY134">
            <v>802773</v>
          </cell>
          <cell r="AZ134">
            <v>263710</v>
          </cell>
          <cell r="BA134">
            <v>313603.93200000003</v>
          </cell>
          <cell r="BB134">
            <v>786348</v>
          </cell>
          <cell r="BC134">
            <v>258315</v>
          </cell>
          <cell r="BD134">
            <v>307188.19799999997</v>
          </cell>
          <cell r="BE134">
            <v>664659</v>
          </cell>
          <cell r="BF134">
            <v>218340</v>
          </cell>
          <cell r="BG134">
            <v>259649.92800000001</v>
          </cell>
          <cell r="BH134">
            <v>763145</v>
          </cell>
          <cell r="BI134">
            <v>250693</v>
          </cell>
          <cell r="BJ134">
            <v>298124.11560000002</v>
          </cell>
          <cell r="BK134">
            <v>806893</v>
          </cell>
          <cell r="BL134">
            <v>265064</v>
          </cell>
          <cell r="BM134">
            <v>315214.10879999999</v>
          </cell>
          <cell r="BN134">
            <v>761069</v>
          </cell>
          <cell r="BO134">
            <v>250011</v>
          </cell>
          <cell r="BP134">
            <v>297313.08120000002</v>
          </cell>
          <cell r="BQ134">
            <v>787470</v>
          </cell>
          <cell r="BR134">
            <v>258683</v>
          </cell>
        </row>
        <row r="135">
          <cell r="B135" t="str">
            <v>REPARAR SILENCIADOR</v>
          </cell>
          <cell r="C135">
            <v>473864</v>
          </cell>
          <cell r="D135">
            <v>155664</v>
          </cell>
          <cell r="E135">
            <v>185115.62880000001</v>
          </cell>
          <cell r="F135">
            <v>459202</v>
          </cell>
          <cell r="G135">
            <v>150847</v>
          </cell>
          <cell r="H135">
            <v>179387.2524</v>
          </cell>
          <cell r="I135">
            <v>483842</v>
          </cell>
          <cell r="J135">
            <v>158942</v>
          </cell>
          <cell r="K135">
            <v>189013.82639999999</v>
          </cell>
          <cell r="L135">
            <v>573741</v>
          </cell>
          <cell r="M135">
            <v>188473</v>
          </cell>
          <cell r="N135">
            <v>224132.09159999999</v>
          </cell>
          <cell r="O135">
            <v>479602</v>
          </cell>
          <cell r="P135">
            <v>157549</v>
          </cell>
          <cell r="Q135">
            <v>187357.2708</v>
          </cell>
          <cell r="R135">
            <v>581127</v>
          </cell>
          <cell r="S135">
            <v>190900</v>
          </cell>
          <cell r="T135">
            <v>227018.28</v>
          </cell>
          <cell r="U135">
            <v>560590</v>
          </cell>
          <cell r="V135">
            <v>184153</v>
          </cell>
          <cell r="W135">
            <v>218994.7476</v>
          </cell>
          <cell r="X135">
            <v>567142</v>
          </cell>
          <cell r="Y135">
            <v>186306</v>
          </cell>
          <cell r="Z135">
            <v>221555.09520000001</v>
          </cell>
          <cell r="AA135">
            <v>547123</v>
          </cell>
          <cell r="AB135">
            <v>179729</v>
          </cell>
          <cell r="AC135">
            <v>213733.7268</v>
          </cell>
          <cell r="AD135">
            <v>444008</v>
          </cell>
          <cell r="AE135">
            <v>145856</v>
          </cell>
          <cell r="AF135">
            <v>173451.9552</v>
          </cell>
          <cell r="AG135">
            <v>488454</v>
          </cell>
          <cell r="AH135">
            <v>160457</v>
          </cell>
          <cell r="AI135">
            <v>190815.4644</v>
          </cell>
          <cell r="AJ135">
            <v>571783</v>
          </cell>
          <cell r="AK135">
            <v>187830</v>
          </cell>
          <cell r="AL135">
            <v>223367.43599999999</v>
          </cell>
          <cell r="AM135">
            <v>567436</v>
          </cell>
          <cell r="AN135">
            <v>186402</v>
          </cell>
          <cell r="AO135">
            <v>221669.25839999999</v>
          </cell>
          <cell r="AP135">
            <v>569944</v>
          </cell>
          <cell r="AQ135">
            <v>187226</v>
          </cell>
          <cell r="AR135">
            <v>222649.15919999999</v>
          </cell>
          <cell r="AS135">
            <v>536479</v>
          </cell>
          <cell r="AT135">
            <v>176233</v>
          </cell>
          <cell r="AU135">
            <v>209576.2836</v>
          </cell>
          <cell r="AV135">
            <v>543448</v>
          </cell>
          <cell r="AW135">
            <v>178522</v>
          </cell>
          <cell r="AX135">
            <v>212298.36239999998</v>
          </cell>
          <cell r="AY135">
            <v>613830</v>
          </cell>
          <cell r="AZ135">
            <v>201643</v>
          </cell>
          <cell r="BA135">
            <v>239793.85560000001</v>
          </cell>
          <cell r="BB135">
            <v>581192</v>
          </cell>
          <cell r="BC135">
            <v>190921</v>
          </cell>
          <cell r="BD135">
            <v>227043.25320000001</v>
          </cell>
          <cell r="BE135">
            <v>491561</v>
          </cell>
          <cell r="BF135">
            <v>161477</v>
          </cell>
          <cell r="BG135">
            <v>192028.44839999999</v>
          </cell>
          <cell r="BH135">
            <v>556668</v>
          </cell>
          <cell r="BI135">
            <v>182865</v>
          </cell>
          <cell r="BJ135">
            <v>217463.05800000002</v>
          </cell>
          <cell r="BK135">
            <v>648763</v>
          </cell>
          <cell r="BL135">
            <v>213118</v>
          </cell>
          <cell r="BM135">
            <v>253439.92560000002</v>
          </cell>
          <cell r="BN135">
            <v>544617</v>
          </cell>
          <cell r="BO135">
            <v>178906</v>
          </cell>
          <cell r="BP135">
            <v>212755.01519999999</v>
          </cell>
          <cell r="BQ135">
            <v>549240</v>
          </cell>
          <cell r="BR135">
            <v>180425</v>
          </cell>
        </row>
        <row r="136">
          <cell r="B136" t="str">
            <v>REPARAR SISTEMA ELECTRICO ALTERNADOR</v>
          </cell>
          <cell r="C136">
            <v>531714</v>
          </cell>
          <cell r="D136">
            <v>174668</v>
          </cell>
          <cell r="E136">
            <v>207715.1856</v>
          </cell>
          <cell r="F136">
            <v>498291</v>
          </cell>
          <cell r="G136">
            <v>163688</v>
          </cell>
          <cell r="H136">
            <v>194657.7696</v>
          </cell>
          <cell r="I136">
            <v>604144</v>
          </cell>
          <cell r="J136">
            <v>198461</v>
          </cell>
          <cell r="K136">
            <v>236009.82120000001</v>
          </cell>
          <cell r="L136">
            <v>641974</v>
          </cell>
          <cell r="M136">
            <v>210888</v>
          </cell>
          <cell r="N136">
            <v>250788.00959999999</v>
          </cell>
          <cell r="O136">
            <v>540334</v>
          </cell>
          <cell r="P136">
            <v>177499</v>
          </cell>
          <cell r="Q136">
            <v>211081.81080000001</v>
          </cell>
          <cell r="R136">
            <v>627265</v>
          </cell>
          <cell r="S136">
            <v>206056</v>
          </cell>
          <cell r="T136">
            <v>245041.79519999999</v>
          </cell>
          <cell r="U136">
            <v>616808</v>
          </cell>
          <cell r="V136">
            <v>202621</v>
          </cell>
          <cell r="W136">
            <v>240956.89319999999</v>
          </cell>
          <cell r="X136">
            <v>600479</v>
          </cell>
          <cell r="Y136">
            <v>197257</v>
          </cell>
          <cell r="Z136">
            <v>234578.02439999999</v>
          </cell>
          <cell r="AA136">
            <v>597372</v>
          </cell>
          <cell r="AB136">
            <v>196236</v>
          </cell>
          <cell r="AC136">
            <v>233363.8512</v>
          </cell>
          <cell r="AD136">
            <v>494201</v>
          </cell>
          <cell r="AE136">
            <v>162345</v>
          </cell>
          <cell r="AF136">
            <v>193060.674</v>
          </cell>
          <cell r="AG136">
            <v>543633</v>
          </cell>
          <cell r="AH136">
            <v>178583</v>
          </cell>
          <cell r="AI136">
            <v>212370.90359999999</v>
          </cell>
          <cell r="AJ136">
            <v>648049</v>
          </cell>
          <cell r="AK136">
            <v>212884</v>
          </cell>
          <cell r="AL136">
            <v>253161.65280000001</v>
          </cell>
          <cell r="AM136">
            <v>628296</v>
          </cell>
          <cell r="AN136">
            <v>206395</v>
          </cell>
          <cell r="AO136">
            <v>245444.93400000001</v>
          </cell>
          <cell r="AP136">
            <v>615054</v>
          </cell>
          <cell r="AQ136">
            <v>202045</v>
          </cell>
          <cell r="AR136">
            <v>240271.91399999999</v>
          </cell>
          <cell r="AS136">
            <v>611872</v>
          </cell>
          <cell r="AT136">
            <v>200999</v>
          </cell>
          <cell r="AU136">
            <v>239028.01079999999</v>
          </cell>
          <cell r="AV136">
            <v>604818</v>
          </cell>
          <cell r="AW136">
            <v>198682</v>
          </cell>
          <cell r="AX136">
            <v>236272.63440000001</v>
          </cell>
          <cell r="AY136">
            <v>650145</v>
          </cell>
          <cell r="AZ136">
            <v>213572</v>
          </cell>
          <cell r="BA136">
            <v>253979.8224</v>
          </cell>
          <cell r="BB136">
            <v>639220</v>
          </cell>
          <cell r="BC136">
            <v>209983</v>
          </cell>
          <cell r="BD136">
            <v>249711.7836</v>
          </cell>
          <cell r="BE136">
            <v>586404</v>
          </cell>
          <cell r="BF136">
            <v>192633</v>
          </cell>
          <cell r="BG136">
            <v>229079.1636</v>
          </cell>
          <cell r="BH136">
            <v>707216</v>
          </cell>
          <cell r="BI136">
            <v>232320</v>
          </cell>
          <cell r="BJ136">
            <v>276274.94400000002</v>
          </cell>
          <cell r="BK136">
            <v>716159</v>
          </cell>
          <cell r="BL136">
            <v>235258</v>
          </cell>
          <cell r="BM136">
            <v>279768.81359999999</v>
          </cell>
          <cell r="BN136">
            <v>606057</v>
          </cell>
          <cell r="BO136">
            <v>199089</v>
          </cell>
          <cell r="BP136">
            <v>236756.63880000002</v>
          </cell>
          <cell r="BQ136">
            <v>600278</v>
          </cell>
          <cell r="BR136">
            <v>197191</v>
          </cell>
        </row>
        <row r="137">
          <cell r="B137" t="str">
            <v>REPARAR SISTEMA ELECTRICO ARRANQUE</v>
          </cell>
          <cell r="C137">
            <v>580432</v>
          </cell>
          <cell r="D137">
            <v>190671</v>
          </cell>
          <cell r="E137">
            <v>226745.95319999999</v>
          </cell>
          <cell r="F137">
            <v>493777</v>
          </cell>
          <cell r="G137">
            <v>162205</v>
          </cell>
          <cell r="H137">
            <v>192894.18599999999</v>
          </cell>
          <cell r="I137">
            <v>638288</v>
          </cell>
          <cell r="J137">
            <v>209677</v>
          </cell>
          <cell r="K137">
            <v>249347.8884</v>
          </cell>
          <cell r="L137">
            <v>640481</v>
          </cell>
          <cell r="M137">
            <v>210398</v>
          </cell>
          <cell r="N137">
            <v>250205.30160000001</v>
          </cell>
          <cell r="O137">
            <v>581183</v>
          </cell>
          <cell r="P137">
            <v>190918</v>
          </cell>
          <cell r="Q137">
            <v>227039.6856</v>
          </cell>
          <cell r="R137">
            <v>609769</v>
          </cell>
          <cell r="S137">
            <v>200309</v>
          </cell>
          <cell r="T137">
            <v>238207.46280000001</v>
          </cell>
          <cell r="U137">
            <v>618181</v>
          </cell>
          <cell r="V137">
            <v>203072</v>
          </cell>
          <cell r="W137">
            <v>241493.2224</v>
          </cell>
          <cell r="X137">
            <v>595030</v>
          </cell>
          <cell r="Y137">
            <v>195467</v>
          </cell>
          <cell r="Z137">
            <v>232449.35639999999</v>
          </cell>
          <cell r="AA137">
            <v>602231</v>
          </cell>
          <cell r="AB137">
            <v>197832</v>
          </cell>
          <cell r="AC137">
            <v>235261.8144</v>
          </cell>
          <cell r="AD137">
            <v>534918</v>
          </cell>
          <cell r="AE137">
            <v>175720</v>
          </cell>
          <cell r="AF137">
            <v>208966.22399999999</v>
          </cell>
          <cell r="AG137">
            <v>588399</v>
          </cell>
          <cell r="AH137">
            <v>193289</v>
          </cell>
          <cell r="AI137">
            <v>229859.2788</v>
          </cell>
          <cell r="AJ137">
            <v>691895</v>
          </cell>
          <cell r="AK137">
            <v>227287</v>
          </cell>
          <cell r="AL137">
            <v>270289.70039999997</v>
          </cell>
          <cell r="AM137">
            <v>618181</v>
          </cell>
          <cell r="AN137">
            <v>203072</v>
          </cell>
          <cell r="AO137">
            <v>241493.2224</v>
          </cell>
          <cell r="AP137">
            <v>661343</v>
          </cell>
          <cell r="AQ137">
            <v>217251</v>
          </cell>
          <cell r="AR137">
            <v>258354.88920000001</v>
          </cell>
          <cell r="AS137">
            <v>661343</v>
          </cell>
          <cell r="AT137">
            <v>217251</v>
          </cell>
          <cell r="AU137">
            <v>258354.88920000001</v>
          </cell>
          <cell r="AV137">
            <v>652517</v>
          </cell>
          <cell r="AW137">
            <v>214351</v>
          </cell>
          <cell r="AX137">
            <v>254906.20920000001</v>
          </cell>
          <cell r="AY137">
            <v>632429</v>
          </cell>
          <cell r="AZ137">
            <v>207752</v>
          </cell>
          <cell r="BA137">
            <v>247058.6784</v>
          </cell>
          <cell r="BB137">
            <v>661875</v>
          </cell>
          <cell r="BC137">
            <v>217425</v>
          </cell>
          <cell r="BD137">
            <v>258561.81</v>
          </cell>
          <cell r="BE137">
            <v>585525</v>
          </cell>
          <cell r="BF137">
            <v>192344</v>
          </cell>
          <cell r="BG137">
            <v>228735.48480000001</v>
          </cell>
          <cell r="BH137">
            <v>687682</v>
          </cell>
          <cell r="BI137">
            <v>225903</v>
          </cell>
          <cell r="BJ137">
            <v>268643.84759999998</v>
          </cell>
          <cell r="BK137">
            <v>686122</v>
          </cell>
          <cell r="BL137">
            <v>225391</v>
          </cell>
          <cell r="BM137">
            <v>268034.97720000002</v>
          </cell>
          <cell r="BN137">
            <v>661875</v>
          </cell>
          <cell r="BO137">
            <v>217425</v>
          </cell>
          <cell r="BP137">
            <v>258561.81</v>
          </cell>
          <cell r="BQ137">
            <v>645336</v>
          </cell>
          <cell r="BR137">
            <v>211992</v>
          </cell>
        </row>
        <row r="138">
          <cell r="B138" t="str">
            <v>REPARAR SWITCH ENCENDIDO</v>
          </cell>
          <cell r="C138">
            <v>368201</v>
          </cell>
          <cell r="D138">
            <v>120954</v>
          </cell>
          <cell r="E138">
            <v>143838.49679999999</v>
          </cell>
          <cell r="F138">
            <v>332983</v>
          </cell>
          <cell r="G138">
            <v>109384</v>
          </cell>
          <cell r="H138">
            <v>130079.4528</v>
          </cell>
          <cell r="I138">
            <v>376706</v>
          </cell>
          <cell r="J138">
            <v>123747</v>
          </cell>
          <cell r="K138">
            <v>147159.93239999999</v>
          </cell>
          <cell r="L138">
            <v>444703</v>
          </cell>
          <cell r="M138">
            <v>146084</v>
          </cell>
          <cell r="N138">
            <v>173723.09280000001</v>
          </cell>
          <cell r="O138">
            <v>372106</v>
          </cell>
          <cell r="P138">
            <v>122236</v>
          </cell>
          <cell r="Q138">
            <v>145363.05119999999</v>
          </cell>
          <cell r="R138">
            <v>415456</v>
          </cell>
          <cell r="S138">
            <v>136477</v>
          </cell>
          <cell r="T138">
            <v>162298.44839999999</v>
          </cell>
          <cell r="U138">
            <v>427134</v>
          </cell>
          <cell r="V138">
            <v>140313</v>
          </cell>
          <cell r="W138">
            <v>166860.21960000001</v>
          </cell>
          <cell r="X138">
            <v>401307</v>
          </cell>
          <cell r="Y138">
            <v>131829</v>
          </cell>
          <cell r="Z138">
            <v>156771.04680000001</v>
          </cell>
          <cell r="AA138">
            <v>402998</v>
          </cell>
          <cell r="AB138">
            <v>132384</v>
          </cell>
          <cell r="AC138">
            <v>157431.0528</v>
          </cell>
          <cell r="AD138">
            <v>344557</v>
          </cell>
          <cell r="AE138">
            <v>113186</v>
          </cell>
          <cell r="AF138">
            <v>134600.79120000001</v>
          </cell>
          <cell r="AG138">
            <v>378990</v>
          </cell>
          <cell r="AH138">
            <v>124498</v>
          </cell>
          <cell r="AI138">
            <v>148053.02160000001</v>
          </cell>
          <cell r="AJ138">
            <v>432159</v>
          </cell>
          <cell r="AK138">
            <v>141964</v>
          </cell>
          <cell r="AL138">
            <v>168823.5888</v>
          </cell>
          <cell r="AM138">
            <v>427134</v>
          </cell>
          <cell r="AN138">
            <v>140313</v>
          </cell>
          <cell r="AO138">
            <v>166860.21960000001</v>
          </cell>
          <cell r="AP138">
            <v>408729</v>
          </cell>
          <cell r="AQ138">
            <v>134267</v>
          </cell>
          <cell r="AR138">
            <v>159670.31640000001</v>
          </cell>
          <cell r="AS138">
            <v>420537</v>
          </cell>
          <cell r="AT138">
            <v>138146</v>
          </cell>
          <cell r="AU138">
            <v>164283.22320000001</v>
          </cell>
          <cell r="AV138">
            <v>408849</v>
          </cell>
          <cell r="AW138">
            <v>134306</v>
          </cell>
          <cell r="AX138">
            <v>159716.69520000002</v>
          </cell>
          <cell r="AY138">
            <v>434427</v>
          </cell>
          <cell r="AZ138">
            <v>142709</v>
          </cell>
          <cell r="BA138">
            <v>169709.5428</v>
          </cell>
          <cell r="BB138">
            <v>424891</v>
          </cell>
          <cell r="BC138">
            <v>139576</v>
          </cell>
          <cell r="BD138">
            <v>165983.77919999999</v>
          </cell>
          <cell r="BE138">
            <v>353124</v>
          </cell>
          <cell r="BF138">
            <v>116001</v>
          </cell>
          <cell r="BG138">
            <v>137948.38920000001</v>
          </cell>
          <cell r="BH138">
            <v>413807</v>
          </cell>
          <cell r="BI138">
            <v>135935</v>
          </cell>
          <cell r="BJ138">
            <v>161653.902</v>
          </cell>
          <cell r="BK138">
            <v>424891</v>
          </cell>
          <cell r="BL138">
            <v>139576</v>
          </cell>
          <cell r="BM138">
            <v>165983.77919999999</v>
          </cell>
          <cell r="BN138">
            <v>412099</v>
          </cell>
          <cell r="BO138">
            <v>135374</v>
          </cell>
          <cell r="BP138">
            <v>160986.76079999999</v>
          </cell>
          <cell r="BQ138">
            <v>413698</v>
          </cell>
          <cell r="BR138">
            <v>135899</v>
          </cell>
        </row>
        <row r="139">
          <cell r="B139" t="str">
            <v>REPARAR TANQUE COMBUSTIBLE (Incluye desmonte y montaje)</v>
          </cell>
          <cell r="C139">
            <v>693315</v>
          </cell>
          <cell r="D139">
            <v>227753</v>
          </cell>
          <cell r="E139">
            <v>270843.8676</v>
          </cell>
          <cell r="F139">
            <v>680928</v>
          </cell>
          <cell r="G139">
            <v>223684</v>
          </cell>
          <cell r="H139">
            <v>266005.01280000003</v>
          </cell>
          <cell r="I139">
            <v>734175</v>
          </cell>
          <cell r="J139">
            <v>241176</v>
          </cell>
          <cell r="K139">
            <v>286806.49920000002</v>
          </cell>
          <cell r="L139">
            <v>869333</v>
          </cell>
          <cell r="M139">
            <v>285575</v>
          </cell>
          <cell r="N139">
            <v>339605.79</v>
          </cell>
          <cell r="O139">
            <v>719128</v>
          </cell>
          <cell r="P139">
            <v>236233</v>
          </cell>
          <cell r="Q139">
            <v>280928.28360000002</v>
          </cell>
          <cell r="R139">
            <v>824198</v>
          </cell>
          <cell r="S139">
            <v>270749</v>
          </cell>
          <cell r="T139">
            <v>321974.7108</v>
          </cell>
          <cell r="U139">
            <v>836031</v>
          </cell>
          <cell r="V139">
            <v>274636</v>
          </cell>
          <cell r="W139">
            <v>326597.1312</v>
          </cell>
          <cell r="X139">
            <v>815887</v>
          </cell>
          <cell r="Y139">
            <v>268018</v>
          </cell>
          <cell r="Z139">
            <v>318727.00560000003</v>
          </cell>
          <cell r="AA139">
            <v>799517</v>
          </cell>
          <cell r="AB139">
            <v>262641</v>
          </cell>
          <cell r="AC139">
            <v>312332.67719999998</v>
          </cell>
          <cell r="AD139">
            <v>642003</v>
          </cell>
          <cell r="AE139">
            <v>210897</v>
          </cell>
          <cell r="AF139">
            <v>250798.71240000002</v>
          </cell>
          <cell r="AG139">
            <v>736300</v>
          </cell>
          <cell r="AH139">
            <v>241874</v>
          </cell>
          <cell r="AI139">
            <v>287636.56079999998</v>
          </cell>
          <cell r="AJ139">
            <v>851957</v>
          </cell>
          <cell r="AK139">
            <v>279867</v>
          </cell>
          <cell r="AL139">
            <v>332817.83640000003</v>
          </cell>
          <cell r="AM139">
            <v>820902</v>
          </cell>
          <cell r="AN139">
            <v>269666</v>
          </cell>
          <cell r="AO139">
            <v>320686.80719999998</v>
          </cell>
          <cell r="AP139">
            <v>825688</v>
          </cell>
          <cell r="AQ139">
            <v>271238</v>
          </cell>
          <cell r="AR139">
            <v>322556.22960000002</v>
          </cell>
          <cell r="AS139">
            <v>919632</v>
          </cell>
          <cell r="AT139">
            <v>302099</v>
          </cell>
          <cell r="AU139">
            <v>359256.13079999998</v>
          </cell>
          <cell r="AV139">
            <v>814749</v>
          </cell>
          <cell r="AW139">
            <v>267645</v>
          </cell>
          <cell r="AX139">
            <v>318283.43400000001</v>
          </cell>
          <cell r="AY139">
            <v>883128</v>
          </cell>
          <cell r="AZ139">
            <v>290107</v>
          </cell>
          <cell r="BA139">
            <v>344995.24440000003</v>
          </cell>
          <cell r="BB139">
            <v>811392</v>
          </cell>
          <cell r="BC139">
            <v>266542</v>
          </cell>
          <cell r="BD139">
            <v>316971.7464</v>
          </cell>
          <cell r="BE139">
            <v>721803</v>
          </cell>
          <cell r="BF139">
            <v>237112</v>
          </cell>
          <cell r="BG139">
            <v>281973.59039999999</v>
          </cell>
          <cell r="BH139">
            <v>834249</v>
          </cell>
          <cell r="BI139">
            <v>274050</v>
          </cell>
          <cell r="BJ139">
            <v>325900.26</v>
          </cell>
          <cell r="BK139">
            <v>816391</v>
          </cell>
          <cell r="BL139">
            <v>268184</v>
          </cell>
          <cell r="BM139">
            <v>318924.41279999999</v>
          </cell>
          <cell r="BN139">
            <v>816391</v>
          </cell>
          <cell r="BO139">
            <v>268184</v>
          </cell>
          <cell r="BP139">
            <v>318924.41279999999</v>
          </cell>
          <cell r="BQ139">
            <v>815787</v>
          </cell>
          <cell r="BR139">
            <v>267986</v>
          </cell>
        </row>
        <row r="140">
          <cell r="B140" t="str">
            <v>REVISAR Y/O GRADUAR EMBRAGUE</v>
          </cell>
          <cell r="C140">
            <v>266910</v>
          </cell>
          <cell r="D140">
            <v>87679</v>
          </cell>
          <cell r="E140">
            <v>104267.8668</v>
          </cell>
          <cell r="F140">
            <v>292145</v>
          </cell>
          <cell r="G140">
            <v>95969</v>
          </cell>
          <cell r="H140">
            <v>114126.3348</v>
          </cell>
          <cell r="I140">
            <v>296244</v>
          </cell>
          <cell r="J140">
            <v>97316</v>
          </cell>
          <cell r="K140">
            <v>115728.1872</v>
          </cell>
          <cell r="L140">
            <v>322559</v>
          </cell>
          <cell r="M140">
            <v>105960</v>
          </cell>
          <cell r="N140">
            <v>126007.632</v>
          </cell>
          <cell r="O140">
            <v>295771</v>
          </cell>
          <cell r="P140">
            <v>97160</v>
          </cell>
          <cell r="Q140">
            <v>115542.67200000001</v>
          </cell>
          <cell r="R140">
            <v>326556</v>
          </cell>
          <cell r="S140">
            <v>107273</v>
          </cell>
          <cell r="T140">
            <v>127569.05160000001</v>
          </cell>
          <cell r="U140">
            <v>329676</v>
          </cell>
          <cell r="V140">
            <v>108298</v>
          </cell>
          <cell r="W140">
            <v>128787.9816</v>
          </cell>
          <cell r="X140">
            <v>315675</v>
          </cell>
          <cell r="Y140">
            <v>103699</v>
          </cell>
          <cell r="Z140">
            <v>123318.8508</v>
          </cell>
          <cell r="AA140">
            <v>316753</v>
          </cell>
          <cell r="AB140">
            <v>104053</v>
          </cell>
          <cell r="AC140">
            <v>123739.8276</v>
          </cell>
          <cell r="AD140">
            <v>270500</v>
          </cell>
          <cell r="AE140">
            <v>88859</v>
          </cell>
          <cell r="AF140">
            <v>105671.1228</v>
          </cell>
          <cell r="AG140">
            <v>286876</v>
          </cell>
          <cell r="AH140">
            <v>94238</v>
          </cell>
          <cell r="AI140">
            <v>112067.8296</v>
          </cell>
          <cell r="AJ140">
            <v>356653</v>
          </cell>
          <cell r="AK140">
            <v>117160</v>
          </cell>
          <cell r="AL140">
            <v>139326.67199999999</v>
          </cell>
          <cell r="AM140">
            <v>323648</v>
          </cell>
          <cell r="AN140">
            <v>106318</v>
          </cell>
          <cell r="AO140">
            <v>126433.3656</v>
          </cell>
          <cell r="AP140">
            <v>335552</v>
          </cell>
          <cell r="AQ140">
            <v>110228</v>
          </cell>
          <cell r="AR140">
            <v>131083.13760000002</v>
          </cell>
          <cell r="AS140">
            <v>371747</v>
          </cell>
          <cell r="AT140">
            <v>122118</v>
          </cell>
          <cell r="AU140">
            <v>145222.72560000001</v>
          </cell>
          <cell r="AV140">
            <v>347944</v>
          </cell>
          <cell r="AW140">
            <v>114299</v>
          </cell>
          <cell r="AX140">
            <v>135924.3708</v>
          </cell>
          <cell r="AY140">
            <v>345908</v>
          </cell>
          <cell r="AZ140">
            <v>113630</v>
          </cell>
          <cell r="BA140">
            <v>135128.796</v>
          </cell>
          <cell r="BB140">
            <v>329452</v>
          </cell>
          <cell r="BC140">
            <v>108224</v>
          </cell>
          <cell r="BD140">
            <v>128699.9808</v>
          </cell>
          <cell r="BE140">
            <v>287772</v>
          </cell>
          <cell r="BF140">
            <v>94533</v>
          </cell>
          <cell r="BG140">
            <v>112418.6436</v>
          </cell>
          <cell r="BH140">
            <v>330378</v>
          </cell>
          <cell r="BI140">
            <v>108529</v>
          </cell>
          <cell r="BJ140">
            <v>129062.6868</v>
          </cell>
          <cell r="BK140">
            <v>331491</v>
          </cell>
          <cell r="BL140">
            <v>108894</v>
          </cell>
          <cell r="BM140">
            <v>129496.7448</v>
          </cell>
          <cell r="BN140">
            <v>364038</v>
          </cell>
          <cell r="BO140">
            <v>119586</v>
          </cell>
          <cell r="BP140">
            <v>142211.67120000001</v>
          </cell>
          <cell r="BQ140">
            <v>335552</v>
          </cell>
          <cell r="BR140">
            <v>110228</v>
          </cell>
        </row>
        <row r="141">
          <cell r="B141" t="str">
            <v>REVISIÓN DE FRENOS (incluye graduación)</v>
          </cell>
          <cell r="C141">
            <v>429999</v>
          </cell>
          <cell r="D141">
            <v>141254</v>
          </cell>
          <cell r="E141">
            <v>167979.2568</v>
          </cell>
          <cell r="F141">
            <v>497416</v>
          </cell>
          <cell r="G141">
            <v>163401</v>
          </cell>
          <cell r="H141">
            <v>194316.46919999999</v>
          </cell>
          <cell r="I141">
            <v>481640</v>
          </cell>
          <cell r="J141">
            <v>158218</v>
          </cell>
          <cell r="K141">
            <v>188152.8456</v>
          </cell>
          <cell r="L141">
            <v>555853</v>
          </cell>
          <cell r="M141">
            <v>182597</v>
          </cell>
          <cell r="N141">
            <v>217144.3524</v>
          </cell>
          <cell r="O141">
            <v>482535</v>
          </cell>
          <cell r="P141">
            <v>158512</v>
          </cell>
          <cell r="Q141">
            <v>188502.47039999999</v>
          </cell>
          <cell r="R141">
            <v>567554</v>
          </cell>
          <cell r="S141">
            <v>186441</v>
          </cell>
          <cell r="T141">
            <v>221715.6372</v>
          </cell>
          <cell r="U141">
            <v>561163</v>
          </cell>
          <cell r="V141">
            <v>184342</v>
          </cell>
          <cell r="W141">
            <v>219219.50640000001</v>
          </cell>
          <cell r="X141">
            <v>556273</v>
          </cell>
          <cell r="Y141">
            <v>182735</v>
          </cell>
          <cell r="Z141">
            <v>217308.462</v>
          </cell>
          <cell r="AA141">
            <v>550573</v>
          </cell>
          <cell r="AB141">
            <v>180863</v>
          </cell>
          <cell r="AC141">
            <v>215082.27960000001</v>
          </cell>
          <cell r="AD141">
            <v>441278</v>
          </cell>
          <cell r="AE141">
            <v>144959</v>
          </cell>
          <cell r="AF141">
            <v>172385.24280000001</v>
          </cell>
          <cell r="AG141">
            <v>473788</v>
          </cell>
          <cell r="AH141">
            <v>155639</v>
          </cell>
          <cell r="AI141">
            <v>185085.8988</v>
          </cell>
          <cell r="AJ141">
            <v>572677</v>
          </cell>
          <cell r="AK141">
            <v>188124</v>
          </cell>
          <cell r="AL141">
            <v>223717.06080000001</v>
          </cell>
          <cell r="AM141">
            <v>561163</v>
          </cell>
          <cell r="AN141">
            <v>184342</v>
          </cell>
          <cell r="AO141">
            <v>219219.50640000001</v>
          </cell>
          <cell r="AP141">
            <v>566521</v>
          </cell>
          <cell r="AQ141">
            <v>186102</v>
          </cell>
          <cell r="AR141">
            <v>221312.49840000001</v>
          </cell>
          <cell r="AS141">
            <v>570802</v>
          </cell>
          <cell r="AT141">
            <v>187508</v>
          </cell>
          <cell r="AU141">
            <v>222984.51360000001</v>
          </cell>
          <cell r="AV141">
            <v>563949</v>
          </cell>
          <cell r="AW141">
            <v>185257</v>
          </cell>
          <cell r="AX141">
            <v>220307.6244</v>
          </cell>
          <cell r="AY141">
            <v>629223</v>
          </cell>
          <cell r="AZ141">
            <v>206699</v>
          </cell>
          <cell r="BA141">
            <v>245806.45079999999</v>
          </cell>
          <cell r="BB141">
            <v>550630</v>
          </cell>
          <cell r="BC141">
            <v>180881</v>
          </cell>
          <cell r="BD141">
            <v>215103.68520000001</v>
          </cell>
          <cell r="BE141">
            <v>484358</v>
          </cell>
          <cell r="BF141">
            <v>159111</v>
          </cell>
          <cell r="BG141">
            <v>189214.80119999999</v>
          </cell>
          <cell r="BH141">
            <v>548559</v>
          </cell>
          <cell r="BI141">
            <v>180201</v>
          </cell>
          <cell r="BJ141">
            <v>214295.02919999999</v>
          </cell>
          <cell r="BK141">
            <v>543906</v>
          </cell>
          <cell r="BL141">
            <v>178673</v>
          </cell>
          <cell r="BM141">
            <v>212477.93160000001</v>
          </cell>
          <cell r="BN141">
            <v>589973</v>
          </cell>
          <cell r="BO141">
            <v>193806</v>
          </cell>
          <cell r="BP141">
            <v>230474.09520000001</v>
          </cell>
          <cell r="BQ141">
            <v>599420</v>
          </cell>
          <cell r="BR141">
            <v>196909</v>
          </cell>
        </row>
        <row r="142">
          <cell r="B142" t="str">
            <v>REVISIÓN ELÉCTRICA</v>
          </cell>
          <cell r="C142">
            <v>332161</v>
          </cell>
          <cell r="D142">
            <v>109114</v>
          </cell>
          <cell r="E142">
            <v>129758.3688</v>
          </cell>
          <cell r="F142">
            <v>367877</v>
          </cell>
          <cell r="G142">
            <v>120847</v>
          </cell>
          <cell r="H142">
            <v>143711.2524</v>
          </cell>
          <cell r="I142">
            <v>384427</v>
          </cell>
          <cell r="J142">
            <v>126284</v>
          </cell>
          <cell r="K142">
            <v>150176.93280000001</v>
          </cell>
          <cell r="L142">
            <v>441115</v>
          </cell>
          <cell r="M142">
            <v>144906</v>
          </cell>
          <cell r="N142">
            <v>172322.21520000001</v>
          </cell>
          <cell r="O142">
            <v>380517</v>
          </cell>
          <cell r="P142">
            <v>124999</v>
          </cell>
          <cell r="Q142">
            <v>148648.81080000001</v>
          </cell>
          <cell r="R142">
            <v>450488</v>
          </cell>
          <cell r="S142">
            <v>147985</v>
          </cell>
          <cell r="T142">
            <v>175983.76199999999</v>
          </cell>
          <cell r="U142">
            <v>450121</v>
          </cell>
          <cell r="V142">
            <v>147864</v>
          </cell>
          <cell r="W142">
            <v>175839.8688</v>
          </cell>
          <cell r="X142">
            <v>435494</v>
          </cell>
          <cell r="Y142">
            <v>143059</v>
          </cell>
          <cell r="Z142">
            <v>170125.7628</v>
          </cell>
          <cell r="AA142">
            <v>436983</v>
          </cell>
          <cell r="AB142">
            <v>143548</v>
          </cell>
          <cell r="AC142">
            <v>170707.28159999999</v>
          </cell>
          <cell r="AD142">
            <v>348046</v>
          </cell>
          <cell r="AE142">
            <v>114333</v>
          </cell>
          <cell r="AF142">
            <v>135964.80359999998</v>
          </cell>
          <cell r="AG142">
            <v>373547</v>
          </cell>
          <cell r="AH142">
            <v>122710</v>
          </cell>
          <cell r="AI142">
            <v>145926.73199999999</v>
          </cell>
          <cell r="AJ142">
            <v>462774</v>
          </cell>
          <cell r="AK142">
            <v>152021</v>
          </cell>
          <cell r="AL142">
            <v>180783.3732</v>
          </cell>
          <cell r="AM142">
            <v>450121</v>
          </cell>
          <cell r="AN142">
            <v>147864</v>
          </cell>
          <cell r="AO142">
            <v>175839.8688</v>
          </cell>
          <cell r="AP142">
            <v>440741</v>
          </cell>
          <cell r="AQ142">
            <v>144783</v>
          </cell>
          <cell r="AR142">
            <v>172175.9436</v>
          </cell>
          <cell r="AS142">
            <v>444927</v>
          </cell>
          <cell r="AT142">
            <v>146158</v>
          </cell>
          <cell r="AU142">
            <v>173811.09359999999</v>
          </cell>
          <cell r="AV142">
            <v>432538</v>
          </cell>
          <cell r="AW142">
            <v>142088</v>
          </cell>
          <cell r="AX142">
            <v>168971.0496</v>
          </cell>
          <cell r="AY142">
            <v>489485</v>
          </cell>
          <cell r="AZ142">
            <v>160795</v>
          </cell>
          <cell r="BA142">
            <v>191217.41399999999</v>
          </cell>
          <cell r="BB142">
            <v>444927</v>
          </cell>
          <cell r="BC142">
            <v>146158</v>
          </cell>
          <cell r="BD142">
            <v>173811.09359999999</v>
          </cell>
          <cell r="BE142">
            <v>402947</v>
          </cell>
          <cell r="BF142">
            <v>132368</v>
          </cell>
          <cell r="BG142">
            <v>157412.02559999999</v>
          </cell>
          <cell r="BH142">
            <v>445513</v>
          </cell>
          <cell r="BI142">
            <v>146351</v>
          </cell>
          <cell r="BJ142">
            <v>174040.60920000001</v>
          </cell>
          <cell r="BK142">
            <v>436889</v>
          </cell>
          <cell r="BL142">
            <v>143518</v>
          </cell>
          <cell r="BM142">
            <v>170671.60560000001</v>
          </cell>
          <cell r="BN142">
            <v>444051</v>
          </cell>
          <cell r="BO142">
            <v>145870</v>
          </cell>
          <cell r="BP142">
            <v>173468.60399999999</v>
          </cell>
          <cell r="BQ142">
            <v>457626</v>
          </cell>
          <cell r="BR142">
            <v>150330</v>
          </cell>
        </row>
        <row r="143">
          <cell r="B143" t="str">
            <v>ROTAR TODAS LAS LLANTAS</v>
          </cell>
          <cell r="C143">
            <v>186117</v>
          </cell>
          <cell r="D143">
            <v>61139</v>
          </cell>
          <cell r="E143">
            <v>72706.498800000001</v>
          </cell>
          <cell r="F143">
            <v>198872</v>
          </cell>
          <cell r="G143">
            <v>65329</v>
          </cell>
          <cell r="H143">
            <v>77689.246799999994</v>
          </cell>
          <cell r="I143">
            <v>218154</v>
          </cell>
          <cell r="J143">
            <v>71663</v>
          </cell>
          <cell r="K143">
            <v>85221.639599999995</v>
          </cell>
          <cell r="L143">
            <v>252014</v>
          </cell>
          <cell r="M143">
            <v>82786</v>
          </cell>
          <cell r="N143">
            <v>98449.111199999999</v>
          </cell>
          <cell r="O143">
            <v>224145</v>
          </cell>
          <cell r="P143">
            <v>73631</v>
          </cell>
          <cell r="Q143">
            <v>87561.985199999996</v>
          </cell>
          <cell r="R143">
            <v>246473</v>
          </cell>
          <cell r="S143">
            <v>80966</v>
          </cell>
          <cell r="T143">
            <v>96284.767200000002</v>
          </cell>
          <cell r="U143">
            <v>253706</v>
          </cell>
          <cell r="V143">
            <v>83342</v>
          </cell>
          <cell r="W143">
            <v>99110.306400000001</v>
          </cell>
          <cell r="X143">
            <v>238289</v>
          </cell>
          <cell r="Y143">
            <v>78277</v>
          </cell>
          <cell r="Z143">
            <v>93087.008400000006</v>
          </cell>
          <cell r="AA143">
            <v>234739</v>
          </cell>
          <cell r="AB143">
            <v>77111</v>
          </cell>
          <cell r="AC143">
            <v>91700.401199999993</v>
          </cell>
          <cell r="AD143">
            <v>200118</v>
          </cell>
          <cell r="AE143">
            <v>65738</v>
          </cell>
          <cell r="AF143">
            <v>78175.6296</v>
          </cell>
          <cell r="AG143">
            <v>220108</v>
          </cell>
          <cell r="AH143">
            <v>72305</v>
          </cell>
          <cell r="AI143">
            <v>85985.106</v>
          </cell>
          <cell r="AJ143">
            <v>264285</v>
          </cell>
          <cell r="AK143">
            <v>86817</v>
          </cell>
          <cell r="AL143">
            <v>103242.7764</v>
          </cell>
          <cell r="AM143">
            <v>246278</v>
          </cell>
          <cell r="AN143">
            <v>80902</v>
          </cell>
          <cell r="AO143">
            <v>96208.6584</v>
          </cell>
          <cell r="AP143">
            <v>251734</v>
          </cell>
          <cell r="AQ143">
            <v>82694</v>
          </cell>
          <cell r="AR143">
            <v>98339.704800000007</v>
          </cell>
          <cell r="AS143">
            <v>251058</v>
          </cell>
          <cell r="AT143">
            <v>82472</v>
          </cell>
          <cell r="AU143">
            <v>98075.702399999995</v>
          </cell>
          <cell r="AV143">
            <v>251365</v>
          </cell>
          <cell r="AW143">
            <v>82573</v>
          </cell>
          <cell r="AX143">
            <v>98195.811600000001</v>
          </cell>
          <cell r="AY143">
            <v>265574</v>
          </cell>
          <cell r="AZ143">
            <v>87241</v>
          </cell>
          <cell r="BA143">
            <v>103746.9972</v>
          </cell>
          <cell r="BB143">
            <v>249080</v>
          </cell>
          <cell r="BC143">
            <v>81822</v>
          </cell>
          <cell r="BD143">
            <v>97302.722399999999</v>
          </cell>
          <cell r="BE143">
            <v>220254</v>
          </cell>
          <cell r="BF143">
            <v>72353</v>
          </cell>
          <cell r="BG143">
            <v>86042.187600000005</v>
          </cell>
          <cell r="BH143">
            <v>249296</v>
          </cell>
          <cell r="BI143">
            <v>81893</v>
          </cell>
          <cell r="BJ143">
            <v>97387.155599999998</v>
          </cell>
          <cell r="BK143">
            <v>249753</v>
          </cell>
          <cell r="BL143">
            <v>82043</v>
          </cell>
          <cell r="BM143">
            <v>97565.535600000003</v>
          </cell>
          <cell r="BN143">
            <v>251912</v>
          </cell>
          <cell r="BO143">
            <v>82753</v>
          </cell>
          <cell r="BP143">
            <v>98409.867599999998</v>
          </cell>
          <cell r="BQ143">
            <v>259176</v>
          </cell>
          <cell r="BR143">
            <v>85139</v>
          </cell>
        </row>
        <row r="144">
          <cell r="B144" t="str">
            <v>SERVICIO DE SCANNER</v>
          </cell>
          <cell r="C144">
            <v>289251</v>
          </cell>
          <cell r="D144">
            <v>95018</v>
          </cell>
          <cell r="E144">
            <v>112995.4056</v>
          </cell>
          <cell r="F144">
            <v>288073</v>
          </cell>
          <cell r="G144">
            <v>94631</v>
          </cell>
          <cell r="H144">
            <v>112535.18520000001</v>
          </cell>
          <cell r="I144">
            <v>316012</v>
          </cell>
          <cell r="J144">
            <v>103809</v>
          </cell>
          <cell r="K144">
            <v>123449.66280000001</v>
          </cell>
          <cell r="L144">
            <v>372091</v>
          </cell>
          <cell r="M144">
            <v>122231</v>
          </cell>
          <cell r="N144">
            <v>145357.10519999999</v>
          </cell>
          <cell r="O144">
            <v>330682</v>
          </cell>
          <cell r="P144">
            <v>108629</v>
          </cell>
          <cell r="Q144">
            <v>129181.60680000001</v>
          </cell>
          <cell r="R144">
            <v>368010</v>
          </cell>
          <cell r="S144">
            <v>120891</v>
          </cell>
          <cell r="T144">
            <v>143763.5772</v>
          </cell>
          <cell r="U144">
            <v>357155</v>
          </cell>
          <cell r="V144">
            <v>117325</v>
          </cell>
          <cell r="W144">
            <v>139522.89000000001</v>
          </cell>
          <cell r="X144">
            <v>349292</v>
          </cell>
          <cell r="Y144">
            <v>114742</v>
          </cell>
          <cell r="Z144">
            <v>136451.18640000001</v>
          </cell>
          <cell r="AA144">
            <v>350488</v>
          </cell>
          <cell r="AB144">
            <v>115135</v>
          </cell>
          <cell r="AC144">
            <v>136918.54200000002</v>
          </cell>
          <cell r="AD144">
            <v>293539</v>
          </cell>
          <cell r="AE144">
            <v>96427</v>
          </cell>
          <cell r="AF144">
            <v>114670.9884</v>
          </cell>
          <cell r="AG144">
            <v>319032</v>
          </cell>
          <cell r="AH144">
            <v>104802</v>
          </cell>
          <cell r="AI144">
            <v>124630.5384</v>
          </cell>
          <cell r="AJ144">
            <v>375793</v>
          </cell>
          <cell r="AK144">
            <v>123448</v>
          </cell>
          <cell r="AL144">
            <v>146804.3616</v>
          </cell>
          <cell r="AM144">
            <v>359386</v>
          </cell>
          <cell r="AN144">
            <v>118058</v>
          </cell>
          <cell r="AO144">
            <v>140394.5736</v>
          </cell>
          <cell r="AP144">
            <v>357909</v>
          </cell>
          <cell r="AQ144">
            <v>117573</v>
          </cell>
          <cell r="AR144">
            <v>139817.81160000002</v>
          </cell>
          <cell r="AS144">
            <v>356939</v>
          </cell>
          <cell r="AT144">
            <v>117254</v>
          </cell>
          <cell r="AU144">
            <v>139438.45679999999</v>
          </cell>
          <cell r="AV144">
            <v>355030</v>
          </cell>
          <cell r="AW144">
            <v>116627</v>
          </cell>
          <cell r="AX144">
            <v>138692.8284</v>
          </cell>
          <cell r="AY144">
            <v>398452</v>
          </cell>
          <cell r="AZ144">
            <v>130891</v>
          </cell>
          <cell r="BA144">
            <v>155655.5772</v>
          </cell>
          <cell r="BB144">
            <v>375557</v>
          </cell>
          <cell r="BC144">
            <v>123370</v>
          </cell>
          <cell r="BD144">
            <v>146711.60399999999</v>
          </cell>
          <cell r="BE144">
            <v>314890</v>
          </cell>
          <cell r="BF144">
            <v>103441</v>
          </cell>
          <cell r="BG144">
            <v>123012.03720000001</v>
          </cell>
          <cell r="BH144">
            <v>355029</v>
          </cell>
          <cell r="BI144">
            <v>116627</v>
          </cell>
          <cell r="BJ144">
            <v>138692.8284</v>
          </cell>
          <cell r="BK144">
            <v>345992</v>
          </cell>
          <cell r="BL144">
            <v>113658</v>
          </cell>
          <cell r="BM144">
            <v>135162.09359999999</v>
          </cell>
          <cell r="BN144">
            <v>364465</v>
          </cell>
          <cell r="BO144">
            <v>119726</v>
          </cell>
          <cell r="BP144">
            <v>142378.15919999999</v>
          </cell>
          <cell r="BQ144">
            <v>366022</v>
          </cell>
          <cell r="BR144">
            <v>120238</v>
          </cell>
        </row>
        <row r="145">
          <cell r="B145" t="str">
            <v>SINCRONIZACIÓN MOTOR GASOLINA (Contempla lavado y calibración inyectores, sistema inyección, calibración bomba inyeccion, limpiadores)</v>
          </cell>
          <cell r="C145">
            <v>473642</v>
          </cell>
          <cell r="D145">
            <v>155591</v>
          </cell>
          <cell r="E145">
            <v>185028.81719999999</v>
          </cell>
          <cell r="F145">
            <v>464439</v>
          </cell>
          <cell r="G145">
            <v>152568</v>
          </cell>
          <cell r="H145">
            <v>181433.86559999999</v>
          </cell>
          <cell r="I145">
            <v>508633</v>
          </cell>
          <cell r="J145">
            <v>167085</v>
          </cell>
          <cell r="K145">
            <v>198697.48199999999</v>
          </cell>
          <cell r="L145">
            <v>721415</v>
          </cell>
          <cell r="M145">
            <v>238563</v>
          </cell>
          <cell r="N145">
            <v>283699.11959999998</v>
          </cell>
          <cell r="O145">
            <v>492001</v>
          </cell>
          <cell r="P145">
            <v>161622</v>
          </cell>
          <cell r="Q145">
            <v>192200.8824</v>
          </cell>
          <cell r="R145">
            <v>734976</v>
          </cell>
          <cell r="S145">
            <v>241439</v>
          </cell>
          <cell r="T145">
            <v>287119.25880000001</v>
          </cell>
          <cell r="U145">
            <v>712849</v>
          </cell>
          <cell r="V145">
            <v>234170</v>
          </cell>
          <cell r="W145">
            <v>278474.96399999998</v>
          </cell>
          <cell r="X145">
            <v>703431</v>
          </cell>
          <cell r="Y145">
            <v>231077</v>
          </cell>
          <cell r="Z145">
            <v>274796.7684</v>
          </cell>
          <cell r="AA145">
            <v>696222</v>
          </cell>
          <cell r="AB145">
            <v>228708</v>
          </cell>
          <cell r="AC145">
            <v>271979.55359999998</v>
          </cell>
          <cell r="AD145">
            <v>452815</v>
          </cell>
          <cell r="AE145">
            <v>148749</v>
          </cell>
          <cell r="AF145">
            <v>176892.31080000001</v>
          </cell>
          <cell r="AG145">
            <v>510389</v>
          </cell>
          <cell r="AH145">
            <v>167662</v>
          </cell>
          <cell r="AI145">
            <v>199383.65040000001</v>
          </cell>
          <cell r="AJ145">
            <v>719512</v>
          </cell>
          <cell r="AK145">
            <v>236359</v>
          </cell>
          <cell r="AL145">
            <v>281078.12280000001</v>
          </cell>
          <cell r="AM145">
            <v>721751</v>
          </cell>
          <cell r="AN145">
            <v>237095</v>
          </cell>
          <cell r="AO145">
            <v>281953.37400000001</v>
          </cell>
          <cell r="AP145">
            <v>711837</v>
          </cell>
          <cell r="AQ145">
            <v>233838</v>
          </cell>
          <cell r="AR145">
            <v>278080.1496</v>
          </cell>
          <cell r="AS145">
            <v>683420</v>
          </cell>
          <cell r="AT145">
            <v>224503</v>
          </cell>
          <cell r="AU145">
            <v>266978.96759999997</v>
          </cell>
          <cell r="AV145">
            <v>758058</v>
          </cell>
          <cell r="AW145">
            <v>249022</v>
          </cell>
          <cell r="AX145">
            <v>296136.96240000002</v>
          </cell>
          <cell r="AY145">
            <v>726548</v>
          </cell>
          <cell r="AZ145">
            <v>238671</v>
          </cell>
          <cell r="BA145">
            <v>283827.55320000002</v>
          </cell>
          <cell r="BB145">
            <v>744138</v>
          </cell>
          <cell r="BC145">
            <v>244449</v>
          </cell>
          <cell r="BD145">
            <v>290698.75079999998</v>
          </cell>
          <cell r="BE145">
            <v>491527</v>
          </cell>
          <cell r="BF145">
            <v>161466</v>
          </cell>
          <cell r="BG145">
            <v>192015.36720000001</v>
          </cell>
          <cell r="BH145">
            <v>700684</v>
          </cell>
          <cell r="BI145">
            <v>230174</v>
          </cell>
          <cell r="BJ145">
            <v>273722.92080000002</v>
          </cell>
          <cell r="BK145">
            <v>683144</v>
          </cell>
          <cell r="BL145">
            <v>224412</v>
          </cell>
          <cell r="BM145">
            <v>266870.75040000002</v>
          </cell>
          <cell r="BN145">
            <v>718925</v>
          </cell>
          <cell r="BO145">
            <v>236166</v>
          </cell>
          <cell r="BP145">
            <v>280848.60719999997</v>
          </cell>
          <cell r="BQ145">
            <v>696093</v>
          </cell>
          <cell r="BR145">
            <v>228666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"/>
      <sheetName val="REPUESTOS"/>
      <sheetName val="adicionales"/>
      <sheetName val="MANO DE OBRA"/>
    </sheetNames>
    <sheetDataSet>
      <sheetData sheetId="0"/>
      <sheetData sheetId="1"/>
      <sheetData sheetId="2"/>
      <sheetData sheetId="3">
        <row r="9">
          <cell r="B9" t="str">
            <v>AJUSTAR Y RETORQUEAR SUSPENSION</v>
          </cell>
          <cell r="C9">
            <v>511000</v>
          </cell>
          <cell r="D9">
            <v>178850</v>
          </cell>
          <cell r="E9">
            <v>556554</v>
          </cell>
          <cell r="F9">
            <v>194794</v>
          </cell>
          <cell r="G9">
            <v>528657</v>
          </cell>
          <cell r="H9">
            <v>185030</v>
          </cell>
          <cell r="I9">
            <v>511000</v>
          </cell>
          <cell r="J9">
            <v>178850</v>
          </cell>
          <cell r="K9">
            <v>557116</v>
          </cell>
          <cell r="L9">
            <v>194991</v>
          </cell>
          <cell r="M9">
            <v>602792</v>
          </cell>
          <cell r="N9">
            <v>210977</v>
          </cell>
          <cell r="O9">
            <v>594496</v>
          </cell>
          <cell r="P9">
            <v>208074</v>
          </cell>
          <cell r="Q9">
            <v>706780</v>
          </cell>
          <cell r="R9">
            <v>247373</v>
          </cell>
          <cell r="S9">
            <v>748596</v>
          </cell>
          <cell r="T9">
            <v>262009</v>
          </cell>
          <cell r="U9">
            <v>684603</v>
          </cell>
          <cell r="V9">
            <v>239611</v>
          </cell>
          <cell r="W9">
            <v>532754</v>
          </cell>
          <cell r="X9">
            <v>186464</v>
          </cell>
          <cell r="Y9">
            <v>577077</v>
          </cell>
          <cell r="Z9">
            <v>201977</v>
          </cell>
          <cell r="AA9">
            <v>762436</v>
          </cell>
          <cell r="AB9">
            <v>266853</v>
          </cell>
          <cell r="AC9">
            <v>644482</v>
          </cell>
          <cell r="AD9">
            <v>225569</v>
          </cell>
          <cell r="AE9">
            <v>775880</v>
          </cell>
          <cell r="AF9">
            <v>271558</v>
          </cell>
          <cell r="AG9">
            <v>775880</v>
          </cell>
          <cell r="AH9">
            <v>271558</v>
          </cell>
          <cell r="AI9">
            <v>775880</v>
          </cell>
          <cell r="AJ9">
            <v>271558</v>
          </cell>
          <cell r="AK9">
            <v>775880</v>
          </cell>
          <cell r="AL9">
            <v>271558</v>
          </cell>
          <cell r="AM9">
            <v>775880</v>
          </cell>
          <cell r="AN9">
            <v>271558</v>
          </cell>
        </row>
        <row r="10">
          <cell r="B10" t="str">
            <v>ALINEAR DIRECCION</v>
          </cell>
          <cell r="C10">
            <v>283331</v>
          </cell>
          <cell r="D10">
            <v>99166</v>
          </cell>
          <cell r="E10">
            <v>287373</v>
          </cell>
          <cell r="F10">
            <v>100581</v>
          </cell>
          <cell r="G10">
            <v>269665</v>
          </cell>
          <cell r="H10">
            <v>94383</v>
          </cell>
          <cell r="I10">
            <v>264000</v>
          </cell>
          <cell r="J10">
            <v>92400</v>
          </cell>
          <cell r="K10">
            <v>289600</v>
          </cell>
          <cell r="L10">
            <v>101360</v>
          </cell>
          <cell r="M10">
            <v>307250</v>
          </cell>
          <cell r="N10">
            <v>107538</v>
          </cell>
          <cell r="O10">
            <v>316225</v>
          </cell>
          <cell r="P10">
            <v>110679</v>
          </cell>
          <cell r="Q10">
            <v>357704</v>
          </cell>
          <cell r="R10">
            <v>125196</v>
          </cell>
          <cell r="S10">
            <v>384699</v>
          </cell>
          <cell r="T10">
            <v>134645</v>
          </cell>
          <cell r="U10">
            <v>328248</v>
          </cell>
          <cell r="V10">
            <v>114887</v>
          </cell>
          <cell r="W10">
            <v>271529</v>
          </cell>
          <cell r="X10">
            <v>95035</v>
          </cell>
          <cell r="Y10">
            <v>325263</v>
          </cell>
          <cell r="Z10">
            <v>113842</v>
          </cell>
          <cell r="AA10">
            <v>393134</v>
          </cell>
          <cell r="AB10">
            <v>137597</v>
          </cell>
          <cell r="AC10">
            <v>313360</v>
          </cell>
          <cell r="AD10">
            <v>109676</v>
          </cell>
          <cell r="AE10">
            <v>404430</v>
          </cell>
          <cell r="AF10">
            <v>141551</v>
          </cell>
          <cell r="AG10">
            <v>404430</v>
          </cell>
          <cell r="AH10">
            <v>141551</v>
          </cell>
          <cell r="AI10">
            <v>404430</v>
          </cell>
          <cell r="AJ10">
            <v>141551</v>
          </cell>
          <cell r="AK10">
            <v>428550</v>
          </cell>
          <cell r="AL10">
            <v>149993</v>
          </cell>
          <cell r="AM10">
            <v>404430</v>
          </cell>
          <cell r="AN10">
            <v>141551</v>
          </cell>
        </row>
        <row r="11">
          <cell r="B11" t="str">
            <v>ALINEAR LUCES</v>
          </cell>
          <cell r="C11">
            <v>143519</v>
          </cell>
          <cell r="D11">
            <v>50232</v>
          </cell>
          <cell r="E11">
            <v>140235</v>
          </cell>
          <cell r="F11">
            <v>49082</v>
          </cell>
          <cell r="G11">
            <v>131606</v>
          </cell>
          <cell r="H11">
            <v>46062</v>
          </cell>
          <cell r="I11">
            <v>130756</v>
          </cell>
          <cell r="J11">
            <v>45765</v>
          </cell>
          <cell r="K11">
            <v>143952</v>
          </cell>
          <cell r="L11">
            <v>50383</v>
          </cell>
          <cell r="M11">
            <v>156713</v>
          </cell>
          <cell r="N11">
            <v>54850</v>
          </cell>
          <cell r="O11">
            <v>146134</v>
          </cell>
          <cell r="P11">
            <v>51147</v>
          </cell>
          <cell r="Q11">
            <v>182623</v>
          </cell>
          <cell r="R11">
            <v>63918</v>
          </cell>
          <cell r="S11">
            <v>185423</v>
          </cell>
          <cell r="T11">
            <v>64898</v>
          </cell>
          <cell r="U11">
            <v>169523</v>
          </cell>
          <cell r="V11">
            <v>59333</v>
          </cell>
          <cell r="W11">
            <v>140189</v>
          </cell>
          <cell r="X11">
            <v>49066</v>
          </cell>
          <cell r="Y11">
            <v>164205</v>
          </cell>
          <cell r="Z11">
            <v>57472</v>
          </cell>
          <cell r="AA11">
            <v>192145</v>
          </cell>
          <cell r="AB11">
            <v>67251</v>
          </cell>
          <cell r="AC11">
            <v>161876</v>
          </cell>
          <cell r="AD11">
            <v>56657</v>
          </cell>
          <cell r="AE11">
            <v>201280</v>
          </cell>
          <cell r="AF11">
            <v>70448</v>
          </cell>
          <cell r="AG11">
            <v>201280</v>
          </cell>
          <cell r="AH11">
            <v>70448</v>
          </cell>
          <cell r="AI11">
            <v>201280</v>
          </cell>
          <cell r="AJ11">
            <v>70448</v>
          </cell>
          <cell r="AK11">
            <v>210649</v>
          </cell>
          <cell r="AL11">
            <v>73727</v>
          </cell>
          <cell r="AM11">
            <v>201280</v>
          </cell>
          <cell r="AN11">
            <v>70448</v>
          </cell>
        </row>
        <row r="12">
          <cell r="B12" t="str">
            <v>ANILLAR MOTOR</v>
          </cell>
          <cell r="C12">
            <v>5232856</v>
          </cell>
          <cell r="D12">
            <v>1831500</v>
          </cell>
          <cell r="E12">
            <v>5363999</v>
          </cell>
          <cell r="F12">
            <v>1877400</v>
          </cell>
          <cell r="G12">
            <v>5094223</v>
          </cell>
          <cell r="H12">
            <v>1782978</v>
          </cell>
          <cell r="I12">
            <v>5140376</v>
          </cell>
          <cell r="J12">
            <v>1799132</v>
          </cell>
          <cell r="K12">
            <v>5659129</v>
          </cell>
          <cell r="L12">
            <v>1980695</v>
          </cell>
          <cell r="M12">
            <v>5733043</v>
          </cell>
          <cell r="N12">
            <v>2006565</v>
          </cell>
          <cell r="O12">
            <v>5659276</v>
          </cell>
          <cell r="P12">
            <v>1980747</v>
          </cell>
          <cell r="Q12">
            <v>6729043</v>
          </cell>
          <cell r="R12">
            <v>2355165</v>
          </cell>
          <cell r="S12">
            <v>7117821</v>
          </cell>
          <cell r="T12">
            <v>2491237</v>
          </cell>
          <cell r="U12">
            <v>6136062</v>
          </cell>
          <cell r="V12">
            <v>2147622</v>
          </cell>
          <cell r="W12">
            <v>5096730</v>
          </cell>
          <cell r="X12">
            <v>1783856</v>
          </cell>
          <cell r="Y12">
            <v>6253698</v>
          </cell>
          <cell r="Z12">
            <v>2188794</v>
          </cell>
          <cell r="AA12">
            <v>7273950</v>
          </cell>
          <cell r="AB12">
            <v>2545883</v>
          </cell>
          <cell r="AC12">
            <v>5979093</v>
          </cell>
          <cell r="AD12">
            <v>2092683</v>
          </cell>
          <cell r="AE12">
            <v>7619400</v>
          </cell>
          <cell r="AF12">
            <v>2666790</v>
          </cell>
          <cell r="AG12">
            <v>7619400</v>
          </cell>
          <cell r="AH12">
            <v>2666790</v>
          </cell>
          <cell r="AI12">
            <v>7619400</v>
          </cell>
          <cell r="AJ12">
            <v>2666790</v>
          </cell>
          <cell r="AK12">
            <v>7986500</v>
          </cell>
          <cell r="AL12">
            <v>2795275</v>
          </cell>
          <cell r="AM12">
            <v>7619400</v>
          </cell>
          <cell r="AN12">
            <v>2666790</v>
          </cell>
        </row>
        <row r="13">
          <cell r="B13" t="str">
            <v>BALANCEO X 4 RUEDAS</v>
          </cell>
          <cell r="C13">
            <v>283253</v>
          </cell>
          <cell r="D13">
            <v>99139</v>
          </cell>
          <cell r="E13">
            <v>283992</v>
          </cell>
          <cell r="F13">
            <v>99397</v>
          </cell>
          <cell r="G13">
            <v>261544</v>
          </cell>
          <cell r="H13">
            <v>91540</v>
          </cell>
          <cell r="I13">
            <v>263791</v>
          </cell>
          <cell r="J13">
            <v>92327</v>
          </cell>
          <cell r="K13">
            <v>290412</v>
          </cell>
          <cell r="L13">
            <v>101644</v>
          </cell>
          <cell r="M13">
            <v>335629</v>
          </cell>
          <cell r="N13">
            <v>117470</v>
          </cell>
          <cell r="O13">
            <v>292339</v>
          </cell>
          <cell r="P13">
            <v>102319</v>
          </cell>
          <cell r="Q13">
            <v>392661</v>
          </cell>
          <cell r="R13">
            <v>137431</v>
          </cell>
          <cell r="S13">
            <v>369747</v>
          </cell>
          <cell r="T13">
            <v>129411</v>
          </cell>
          <cell r="U13">
            <v>362532</v>
          </cell>
          <cell r="V13">
            <v>126886</v>
          </cell>
          <cell r="W13">
            <v>296610</v>
          </cell>
          <cell r="X13">
            <v>103814</v>
          </cell>
          <cell r="Y13">
            <v>317263</v>
          </cell>
          <cell r="Z13">
            <v>111042</v>
          </cell>
          <cell r="AA13">
            <v>369486</v>
          </cell>
          <cell r="AB13">
            <v>129320</v>
          </cell>
          <cell r="AC13">
            <v>345413</v>
          </cell>
          <cell r="AD13">
            <v>120895</v>
          </cell>
          <cell r="AE13">
            <v>418370</v>
          </cell>
          <cell r="AF13">
            <v>146430</v>
          </cell>
          <cell r="AG13">
            <v>418370</v>
          </cell>
          <cell r="AH13">
            <v>146430</v>
          </cell>
          <cell r="AI13">
            <v>418370</v>
          </cell>
          <cell r="AJ13">
            <v>146430</v>
          </cell>
          <cell r="AK13">
            <v>418488</v>
          </cell>
          <cell r="AL13">
            <v>146471</v>
          </cell>
          <cell r="AM13">
            <v>418370</v>
          </cell>
          <cell r="AN13">
            <v>146430</v>
          </cell>
        </row>
        <row r="14">
          <cell r="B14" t="str">
            <v>CAMBIAR ALTERNADOR</v>
          </cell>
          <cell r="C14">
            <v>582892</v>
          </cell>
          <cell r="D14">
            <v>204012</v>
          </cell>
          <cell r="E14">
            <v>624672</v>
          </cell>
          <cell r="F14">
            <v>218635</v>
          </cell>
          <cell r="G14">
            <v>568814</v>
          </cell>
          <cell r="H14">
            <v>199085</v>
          </cell>
          <cell r="I14">
            <v>583835</v>
          </cell>
          <cell r="J14">
            <v>204342</v>
          </cell>
          <cell r="K14">
            <v>642754</v>
          </cell>
          <cell r="L14">
            <v>224964</v>
          </cell>
          <cell r="M14">
            <v>676665</v>
          </cell>
          <cell r="N14">
            <v>236833</v>
          </cell>
          <cell r="O14">
            <v>647560</v>
          </cell>
          <cell r="P14">
            <v>226646</v>
          </cell>
          <cell r="Q14">
            <v>778900</v>
          </cell>
          <cell r="R14">
            <v>272615</v>
          </cell>
          <cell r="S14">
            <v>803229</v>
          </cell>
          <cell r="T14">
            <v>281130</v>
          </cell>
          <cell r="U14">
            <v>719165</v>
          </cell>
          <cell r="V14">
            <v>251708</v>
          </cell>
          <cell r="W14">
            <v>594695</v>
          </cell>
          <cell r="X14">
            <v>208143</v>
          </cell>
          <cell r="Y14">
            <v>640249</v>
          </cell>
          <cell r="Z14">
            <v>224087</v>
          </cell>
          <cell r="AA14">
            <v>814487</v>
          </cell>
          <cell r="AB14">
            <v>285070</v>
          </cell>
          <cell r="AC14">
            <v>684180</v>
          </cell>
          <cell r="AD14">
            <v>239463</v>
          </cell>
          <cell r="AE14">
            <v>844560</v>
          </cell>
          <cell r="AF14">
            <v>295596</v>
          </cell>
          <cell r="AG14">
            <v>844560</v>
          </cell>
          <cell r="AH14">
            <v>295596</v>
          </cell>
          <cell r="AI14">
            <v>844560</v>
          </cell>
          <cell r="AJ14">
            <v>295596</v>
          </cell>
          <cell r="AK14">
            <v>896435</v>
          </cell>
          <cell r="AL14">
            <v>313752</v>
          </cell>
          <cell r="AM14">
            <v>844560</v>
          </cell>
          <cell r="AN14">
            <v>295596</v>
          </cell>
        </row>
        <row r="15">
          <cell r="B15" t="str">
            <v>CAMBIAR AMORTIGUADOR DELANTERO</v>
          </cell>
          <cell r="C15">
            <v>303661</v>
          </cell>
          <cell r="D15">
            <v>106281</v>
          </cell>
          <cell r="E15">
            <v>303650</v>
          </cell>
          <cell r="F15">
            <v>106278</v>
          </cell>
          <cell r="G15">
            <v>299116</v>
          </cell>
          <cell r="H15">
            <v>104691</v>
          </cell>
          <cell r="I15">
            <v>300333</v>
          </cell>
          <cell r="J15">
            <v>105117</v>
          </cell>
          <cell r="K15">
            <v>330642</v>
          </cell>
          <cell r="L15">
            <v>115725</v>
          </cell>
          <cell r="M15">
            <v>326854</v>
          </cell>
          <cell r="N15">
            <v>114399</v>
          </cell>
          <cell r="O15">
            <v>332395</v>
          </cell>
          <cell r="P15">
            <v>116338</v>
          </cell>
          <cell r="Q15">
            <v>403564</v>
          </cell>
          <cell r="R15">
            <v>141247</v>
          </cell>
          <cell r="S15">
            <v>408729</v>
          </cell>
          <cell r="T15">
            <v>143055</v>
          </cell>
          <cell r="U15">
            <v>368075</v>
          </cell>
          <cell r="V15">
            <v>128826</v>
          </cell>
          <cell r="W15">
            <v>303316</v>
          </cell>
          <cell r="X15">
            <v>106161</v>
          </cell>
          <cell r="Y15">
            <v>323700</v>
          </cell>
          <cell r="Z15">
            <v>113295</v>
          </cell>
          <cell r="AA15">
            <v>429792</v>
          </cell>
          <cell r="AB15">
            <v>150427</v>
          </cell>
          <cell r="AC15">
            <v>361503</v>
          </cell>
          <cell r="AD15">
            <v>126526</v>
          </cell>
          <cell r="AE15">
            <v>439110</v>
          </cell>
          <cell r="AF15">
            <v>153689</v>
          </cell>
          <cell r="AG15">
            <v>439110</v>
          </cell>
          <cell r="AH15">
            <v>153689</v>
          </cell>
          <cell r="AI15">
            <v>439110</v>
          </cell>
          <cell r="AJ15">
            <v>153689</v>
          </cell>
          <cell r="AK15">
            <v>463294</v>
          </cell>
          <cell r="AL15">
            <v>162153</v>
          </cell>
          <cell r="AM15">
            <v>439110</v>
          </cell>
          <cell r="AN15">
            <v>153689</v>
          </cell>
        </row>
        <row r="16">
          <cell r="B16" t="str">
            <v>CAMBIAR AMORTIGUADOR TRASERO</v>
          </cell>
          <cell r="C16">
            <v>290954</v>
          </cell>
          <cell r="D16">
            <v>101834</v>
          </cell>
          <cell r="E16">
            <v>303045</v>
          </cell>
          <cell r="F16">
            <v>106066</v>
          </cell>
          <cell r="G16">
            <v>294980</v>
          </cell>
          <cell r="H16">
            <v>103243</v>
          </cell>
          <cell r="I16">
            <v>278678</v>
          </cell>
          <cell r="J16">
            <v>97537</v>
          </cell>
          <cell r="K16">
            <v>306802</v>
          </cell>
          <cell r="L16">
            <v>107381</v>
          </cell>
          <cell r="M16">
            <v>340535</v>
          </cell>
          <cell r="N16">
            <v>119187</v>
          </cell>
          <cell r="O16">
            <v>327667</v>
          </cell>
          <cell r="P16">
            <v>114683</v>
          </cell>
          <cell r="Q16">
            <v>420540</v>
          </cell>
          <cell r="R16">
            <v>147189</v>
          </cell>
          <cell r="S16">
            <v>409995</v>
          </cell>
          <cell r="T16">
            <v>143498</v>
          </cell>
          <cell r="U16">
            <v>381547</v>
          </cell>
          <cell r="V16">
            <v>133541</v>
          </cell>
          <cell r="W16">
            <v>312189</v>
          </cell>
          <cell r="X16">
            <v>109266</v>
          </cell>
          <cell r="Y16">
            <v>345592</v>
          </cell>
          <cell r="Z16">
            <v>120957</v>
          </cell>
          <cell r="AA16">
            <v>417999</v>
          </cell>
          <cell r="AB16">
            <v>146300</v>
          </cell>
          <cell r="AC16">
            <v>402617</v>
          </cell>
          <cell r="AD16">
            <v>140916</v>
          </cell>
          <cell r="AE16">
            <v>437580</v>
          </cell>
          <cell r="AF16">
            <v>153153</v>
          </cell>
          <cell r="AG16">
            <v>437580</v>
          </cell>
          <cell r="AH16">
            <v>153153</v>
          </cell>
          <cell r="AI16">
            <v>437580</v>
          </cell>
          <cell r="AJ16">
            <v>153153</v>
          </cell>
          <cell r="AK16">
            <v>456613</v>
          </cell>
          <cell r="AL16">
            <v>159815</v>
          </cell>
          <cell r="AM16">
            <v>437580</v>
          </cell>
          <cell r="AN16">
            <v>153153</v>
          </cell>
        </row>
        <row r="17">
          <cell r="B17" t="str">
            <v>CAMBIAR ARRANQUE MOTOR</v>
          </cell>
          <cell r="C17">
            <v>580759</v>
          </cell>
          <cell r="D17">
            <v>203266</v>
          </cell>
          <cell r="E17">
            <v>615216</v>
          </cell>
          <cell r="F17">
            <v>215326</v>
          </cell>
          <cell r="G17">
            <v>598861</v>
          </cell>
          <cell r="H17">
            <v>209601</v>
          </cell>
          <cell r="I17">
            <v>572724</v>
          </cell>
          <cell r="J17">
            <v>200453</v>
          </cell>
          <cell r="K17">
            <v>630522</v>
          </cell>
          <cell r="L17">
            <v>220683</v>
          </cell>
          <cell r="M17">
            <v>678590</v>
          </cell>
          <cell r="N17">
            <v>237507</v>
          </cell>
          <cell r="O17">
            <v>681635</v>
          </cell>
          <cell r="P17">
            <v>238572</v>
          </cell>
          <cell r="Q17">
            <v>804720</v>
          </cell>
          <cell r="R17">
            <v>281652</v>
          </cell>
          <cell r="S17">
            <v>832442</v>
          </cell>
          <cell r="T17">
            <v>291355</v>
          </cell>
          <cell r="U17">
            <v>761436</v>
          </cell>
          <cell r="V17">
            <v>266503</v>
          </cell>
          <cell r="W17">
            <v>622160</v>
          </cell>
          <cell r="X17">
            <v>217756</v>
          </cell>
          <cell r="Y17">
            <v>683676</v>
          </cell>
          <cell r="Z17">
            <v>239287</v>
          </cell>
          <cell r="AA17">
            <v>848678</v>
          </cell>
          <cell r="AB17">
            <v>297037</v>
          </cell>
          <cell r="AC17">
            <v>794057</v>
          </cell>
          <cell r="AD17">
            <v>277920</v>
          </cell>
          <cell r="AE17">
            <v>883660</v>
          </cell>
          <cell r="AF17">
            <v>309281</v>
          </cell>
          <cell r="AG17">
            <v>883660</v>
          </cell>
          <cell r="AH17">
            <v>309281</v>
          </cell>
          <cell r="AI17">
            <v>883660</v>
          </cell>
          <cell r="AJ17">
            <v>309281</v>
          </cell>
          <cell r="AK17">
            <v>928028</v>
          </cell>
          <cell r="AL17">
            <v>324810</v>
          </cell>
          <cell r="AM17">
            <v>883660</v>
          </cell>
          <cell r="AN17">
            <v>309281</v>
          </cell>
        </row>
        <row r="18">
          <cell r="B18" t="str">
            <v>CAMBIAR BANDAS DE FRENO TRASERO</v>
          </cell>
          <cell r="C18">
            <v>457329</v>
          </cell>
          <cell r="D18">
            <v>160065</v>
          </cell>
          <cell r="E18">
            <v>502634</v>
          </cell>
          <cell r="F18">
            <v>175922</v>
          </cell>
          <cell r="G18">
            <v>477320</v>
          </cell>
          <cell r="H18">
            <v>167062</v>
          </cell>
          <cell r="I18">
            <v>462732</v>
          </cell>
          <cell r="J18">
            <v>161956</v>
          </cell>
          <cell r="K18">
            <v>509430</v>
          </cell>
          <cell r="L18">
            <v>178301</v>
          </cell>
          <cell r="M18">
            <v>534548</v>
          </cell>
          <cell r="N18">
            <v>187092</v>
          </cell>
          <cell r="O18">
            <v>559864</v>
          </cell>
          <cell r="P18">
            <v>195952</v>
          </cell>
          <cell r="Q18">
            <v>626259</v>
          </cell>
          <cell r="R18">
            <v>219191</v>
          </cell>
          <cell r="S18">
            <v>672897</v>
          </cell>
          <cell r="T18">
            <v>235514</v>
          </cell>
          <cell r="U18">
            <v>599708</v>
          </cell>
          <cell r="V18">
            <v>209898</v>
          </cell>
          <cell r="W18">
            <v>489918</v>
          </cell>
          <cell r="X18">
            <v>171471</v>
          </cell>
          <cell r="Y18">
            <v>522162</v>
          </cell>
          <cell r="Z18">
            <v>182757</v>
          </cell>
          <cell r="AA18">
            <v>711110</v>
          </cell>
          <cell r="AB18">
            <v>248889</v>
          </cell>
          <cell r="AC18">
            <v>582774</v>
          </cell>
          <cell r="AD18">
            <v>203971</v>
          </cell>
          <cell r="AE18">
            <v>711110</v>
          </cell>
          <cell r="AF18">
            <v>248889</v>
          </cell>
          <cell r="AG18">
            <v>711110</v>
          </cell>
          <cell r="AH18">
            <v>248889</v>
          </cell>
          <cell r="AI18">
            <v>711110</v>
          </cell>
          <cell r="AJ18">
            <v>248889</v>
          </cell>
          <cell r="AK18">
            <v>790282</v>
          </cell>
          <cell r="AL18">
            <v>276599</v>
          </cell>
          <cell r="AM18">
            <v>711110</v>
          </cell>
          <cell r="AN18">
            <v>248889</v>
          </cell>
        </row>
        <row r="19">
          <cell r="B19" t="str">
            <v>CAMBIAR BOBINA DE ENCENDIDO</v>
          </cell>
          <cell r="C19">
            <v>350296</v>
          </cell>
          <cell r="D19">
            <v>122604</v>
          </cell>
          <cell r="E19">
            <v>366627</v>
          </cell>
          <cell r="F19">
            <v>128319</v>
          </cell>
          <cell r="G19">
            <v>352396</v>
          </cell>
          <cell r="H19">
            <v>123339</v>
          </cell>
          <cell r="I19">
            <v>354269</v>
          </cell>
          <cell r="J19">
            <v>123994</v>
          </cell>
          <cell r="K19">
            <v>390020</v>
          </cell>
          <cell r="L19">
            <v>136507</v>
          </cell>
          <cell r="M19">
            <v>412070</v>
          </cell>
          <cell r="N19">
            <v>144225</v>
          </cell>
          <cell r="O19">
            <v>386825</v>
          </cell>
          <cell r="P19">
            <v>135389</v>
          </cell>
          <cell r="Q19">
            <v>476743</v>
          </cell>
          <cell r="R19">
            <v>166860</v>
          </cell>
          <cell r="S19">
            <v>496500</v>
          </cell>
          <cell r="T19">
            <v>173775</v>
          </cell>
          <cell r="U19">
            <v>456646</v>
          </cell>
          <cell r="V19">
            <v>159826</v>
          </cell>
          <cell r="W19">
            <v>384368</v>
          </cell>
          <cell r="X19">
            <v>134529</v>
          </cell>
          <cell r="Y19">
            <v>397669</v>
          </cell>
          <cell r="Z19">
            <v>139184</v>
          </cell>
          <cell r="AA19">
            <v>525130</v>
          </cell>
          <cell r="AB19">
            <v>183796</v>
          </cell>
          <cell r="AC19">
            <v>444581</v>
          </cell>
          <cell r="AD19">
            <v>155603</v>
          </cell>
          <cell r="AE19">
            <v>525130</v>
          </cell>
          <cell r="AF19">
            <v>183796</v>
          </cell>
          <cell r="AG19">
            <v>525130</v>
          </cell>
          <cell r="AH19">
            <v>183796</v>
          </cell>
          <cell r="AI19">
            <v>525130</v>
          </cell>
          <cell r="AJ19">
            <v>183796</v>
          </cell>
          <cell r="AK19">
            <v>577743</v>
          </cell>
          <cell r="AL19">
            <v>202210</v>
          </cell>
          <cell r="AM19">
            <v>525130</v>
          </cell>
          <cell r="AN19">
            <v>183796</v>
          </cell>
        </row>
        <row r="20">
          <cell r="B20" t="str">
            <v>CAMBIAR BOMBA ACEITE</v>
          </cell>
          <cell r="C20">
            <v>742410</v>
          </cell>
          <cell r="D20">
            <v>259844</v>
          </cell>
          <cell r="E20">
            <v>832509</v>
          </cell>
          <cell r="F20">
            <v>291378</v>
          </cell>
          <cell r="G20">
            <v>809662</v>
          </cell>
          <cell r="H20">
            <v>283382</v>
          </cell>
          <cell r="I20">
            <v>773998</v>
          </cell>
          <cell r="J20">
            <v>270899</v>
          </cell>
          <cell r="K20">
            <v>852108</v>
          </cell>
          <cell r="L20">
            <v>298238</v>
          </cell>
          <cell r="M20">
            <v>912492</v>
          </cell>
          <cell r="N20">
            <v>319372</v>
          </cell>
          <cell r="O20">
            <v>862393</v>
          </cell>
          <cell r="P20">
            <v>301838</v>
          </cell>
          <cell r="Q20">
            <v>1042139</v>
          </cell>
          <cell r="R20">
            <v>364749</v>
          </cell>
          <cell r="S20">
            <v>1111454</v>
          </cell>
          <cell r="T20">
            <v>389009</v>
          </cell>
          <cell r="U20">
            <v>962162</v>
          </cell>
          <cell r="V20">
            <v>336757</v>
          </cell>
          <cell r="W20">
            <v>777528</v>
          </cell>
          <cell r="X20">
            <v>272135</v>
          </cell>
          <cell r="Y20">
            <v>868137</v>
          </cell>
          <cell r="Z20">
            <v>303848</v>
          </cell>
          <cell r="AA20">
            <v>1124835</v>
          </cell>
          <cell r="AB20">
            <v>393692</v>
          </cell>
          <cell r="AC20">
            <v>925513</v>
          </cell>
          <cell r="AD20">
            <v>323930</v>
          </cell>
          <cell r="AE20">
            <v>1148690</v>
          </cell>
          <cell r="AF20">
            <v>402042</v>
          </cell>
          <cell r="AG20">
            <v>1148690</v>
          </cell>
          <cell r="AH20">
            <v>402042</v>
          </cell>
          <cell r="AI20">
            <v>1148690</v>
          </cell>
          <cell r="AJ20">
            <v>402042</v>
          </cell>
          <cell r="AK20">
            <v>1218560</v>
          </cell>
          <cell r="AL20">
            <v>426496</v>
          </cell>
          <cell r="AM20">
            <v>1148690</v>
          </cell>
          <cell r="AN20">
            <v>402042</v>
          </cell>
        </row>
        <row r="21">
          <cell r="B21" t="str">
            <v>CAMBIAR BOMBA AGUA MOTOR</v>
          </cell>
          <cell r="C21">
            <v>997000</v>
          </cell>
          <cell r="D21">
            <v>348950</v>
          </cell>
          <cell r="E21">
            <v>1013556</v>
          </cell>
          <cell r="F21">
            <v>354745</v>
          </cell>
          <cell r="G21">
            <v>997000</v>
          </cell>
          <cell r="H21">
            <v>348950</v>
          </cell>
          <cell r="I21">
            <v>997000</v>
          </cell>
          <cell r="J21">
            <v>348950</v>
          </cell>
          <cell r="K21">
            <v>1013024</v>
          </cell>
          <cell r="L21">
            <v>354558</v>
          </cell>
          <cell r="M21">
            <v>1111338</v>
          </cell>
          <cell r="N21">
            <v>388968</v>
          </cell>
          <cell r="O21">
            <v>1069355</v>
          </cell>
          <cell r="P21">
            <v>374274</v>
          </cell>
          <cell r="Q21">
            <v>1280005</v>
          </cell>
          <cell r="R21">
            <v>448002</v>
          </cell>
          <cell r="S21">
            <v>1361189</v>
          </cell>
          <cell r="T21">
            <v>476416</v>
          </cell>
          <cell r="U21">
            <v>1181631</v>
          </cell>
          <cell r="V21">
            <v>413571</v>
          </cell>
          <cell r="W21">
            <v>997000</v>
          </cell>
          <cell r="X21">
            <v>348950</v>
          </cell>
          <cell r="Y21">
            <v>1081295</v>
          </cell>
          <cell r="Z21">
            <v>378453</v>
          </cell>
          <cell r="AA21">
            <v>1339967</v>
          </cell>
          <cell r="AB21">
            <v>468988</v>
          </cell>
          <cell r="AC21">
            <v>1109859</v>
          </cell>
          <cell r="AD21">
            <v>388451</v>
          </cell>
          <cell r="AE21">
            <v>1388050</v>
          </cell>
          <cell r="AF21">
            <v>485818</v>
          </cell>
          <cell r="AG21">
            <v>1388050</v>
          </cell>
          <cell r="AH21">
            <v>485818</v>
          </cell>
          <cell r="AI21">
            <v>1388050</v>
          </cell>
          <cell r="AJ21">
            <v>485818</v>
          </cell>
          <cell r="AK21">
            <v>1496266</v>
          </cell>
          <cell r="AL21">
            <v>523693</v>
          </cell>
          <cell r="AM21">
            <v>1388050</v>
          </cell>
          <cell r="AN21">
            <v>485818</v>
          </cell>
        </row>
        <row r="22">
          <cell r="B22" t="str">
            <v>CAMBIAR BOMBA DIRECCION</v>
          </cell>
          <cell r="C22">
            <v>860245</v>
          </cell>
          <cell r="D22">
            <v>301086</v>
          </cell>
          <cell r="E22">
            <v>856000</v>
          </cell>
          <cell r="F22">
            <v>299600</v>
          </cell>
          <cell r="G22">
            <v>856000</v>
          </cell>
          <cell r="H22">
            <v>299600</v>
          </cell>
          <cell r="I22">
            <v>856000</v>
          </cell>
          <cell r="J22">
            <v>299600</v>
          </cell>
          <cell r="K22">
            <v>893912</v>
          </cell>
          <cell r="L22">
            <v>312869</v>
          </cell>
          <cell r="M22">
            <v>917104</v>
          </cell>
          <cell r="N22">
            <v>320986</v>
          </cell>
          <cell r="O22">
            <v>915196</v>
          </cell>
          <cell r="P22">
            <v>320319</v>
          </cell>
          <cell r="Q22">
            <v>1121315</v>
          </cell>
          <cell r="R22">
            <v>392460</v>
          </cell>
          <cell r="S22">
            <v>1110591</v>
          </cell>
          <cell r="T22">
            <v>388707</v>
          </cell>
          <cell r="U22">
            <v>1060831</v>
          </cell>
          <cell r="V22">
            <v>371291</v>
          </cell>
          <cell r="W22">
            <v>856000</v>
          </cell>
          <cell r="X22">
            <v>299600</v>
          </cell>
          <cell r="Y22">
            <v>932157</v>
          </cell>
          <cell r="Z22">
            <v>326255</v>
          </cell>
          <cell r="AA22">
            <v>1140342</v>
          </cell>
          <cell r="AB22">
            <v>399120</v>
          </cell>
          <cell r="AC22">
            <v>965765</v>
          </cell>
          <cell r="AD22">
            <v>338018</v>
          </cell>
          <cell r="AE22">
            <v>1207000</v>
          </cell>
          <cell r="AF22">
            <v>422450</v>
          </cell>
          <cell r="AG22">
            <v>1207000</v>
          </cell>
          <cell r="AH22">
            <v>422450</v>
          </cell>
          <cell r="AI22">
            <v>1207000</v>
          </cell>
          <cell r="AJ22">
            <v>422450</v>
          </cell>
          <cell r="AK22">
            <v>1284446</v>
          </cell>
          <cell r="AL22">
            <v>449556</v>
          </cell>
          <cell r="AM22">
            <v>1207000</v>
          </cell>
          <cell r="AN22">
            <v>422450</v>
          </cell>
        </row>
        <row r="23">
          <cell r="B23" t="str">
            <v>CAMBIAR BOMBA FRENO</v>
          </cell>
          <cell r="C23">
            <v>550596</v>
          </cell>
          <cell r="D23">
            <v>192709</v>
          </cell>
          <cell r="E23">
            <v>569439</v>
          </cell>
          <cell r="F23">
            <v>199304</v>
          </cell>
          <cell r="G23">
            <v>546000</v>
          </cell>
          <cell r="H23">
            <v>191100</v>
          </cell>
          <cell r="I23">
            <v>546000</v>
          </cell>
          <cell r="J23">
            <v>191100</v>
          </cell>
          <cell r="K23">
            <v>589939</v>
          </cell>
          <cell r="L23">
            <v>206479</v>
          </cell>
          <cell r="M23">
            <v>612928</v>
          </cell>
          <cell r="N23">
            <v>214525</v>
          </cell>
          <cell r="O23">
            <v>615618</v>
          </cell>
          <cell r="P23">
            <v>215466</v>
          </cell>
          <cell r="Q23">
            <v>739452</v>
          </cell>
          <cell r="R23">
            <v>258808</v>
          </cell>
          <cell r="S23">
            <v>751010</v>
          </cell>
          <cell r="T23">
            <v>262854</v>
          </cell>
          <cell r="U23">
            <v>703266</v>
          </cell>
          <cell r="V23">
            <v>246143</v>
          </cell>
          <cell r="W23">
            <v>555014</v>
          </cell>
          <cell r="X23">
            <v>194255</v>
          </cell>
          <cell r="Y23">
            <v>644737</v>
          </cell>
          <cell r="Z23">
            <v>225658</v>
          </cell>
          <cell r="AA23">
            <v>772248</v>
          </cell>
          <cell r="AB23">
            <v>270287</v>
          </cell>
          <cell r="AC23">
            <v>661881</v>
          </cell>
          <cell r="AD23">
            <v>231658</v>
          </cell>
          <cell r="AE23">
            <v>813960</v>
          </cell>
          <cell r="AF23">
            <v>284886</v>
          </cell>
          <cell r="AG23">
            <v>813960</v>
          </cell>
          <cell r="AH23">
            <v>284886</v>
          </cell>
          <cell r="AI23">
            <v>813960</v>
          </cell>
          <cell r="AJ23">
            <v>284886</v>
          </cell>
          <cell r="AK23">
            <v>857463</v>
          </cell>
          <cell r="AL23">
            <v>300112</v>
          </cell>
          <cell r="AM23">
            <v>813960</v>
          </cell>
          <cell r="AN23">
            <v>284886</v>
          </cell>
        </row>
        <row r="24">
          <cell r="B24" t="str">
            <v>CAMBIAR BOMBA INYECCION</v>
          </cell>
          <cell r="C24">
            <v>3404640</v>
          </cell>
          <cell r="D24">
            <v>1191624</v>
          </cell>
          <cell r="E24">
            <v>3603797</v>
          </cell>
          <cell r="F24">
            <v>1261329</v>
          </cell>
          <cell r="G24">
            <v>3361292</v>
          </cell>
          <cell r="H24">
            <v>1176452</v>
          </cell>
          <cell r="I24">
            <v>3426958</v>
          </cell>
          <cell r="J24">
            <v>1199435</v>
          </cell>
          <cell r="K24">
            <v>3772798</v>
          </cell>
          <cell r="L24">
            <v>1320479</v>
          </cell>
          <cell r="M24">
            <v>3341000</v>
          </cell>
          <cell r="N24">
            <v>1169350</v>
          </cell>
          <cell r="O24">
            <v>3803224</v>
          </cell>
          <cell r="P24">
            <v>1331128</v>
          </cell>
          <cell r="Q24">
            <v>4513312</v>
          </cell>
          <cell r="R24">
            <v>1579659</v>
          </cell>
          <cell r="S24">
            <v>4374452</v>
          </cell>
          <cell r="T24">
            <v>1531058</v>
          </cell>
          <cell r="U24">
            <v>3341000</v>
          </cell>
          <cell r="V24">
            <v>1169350</v>
          </cell>
          <cell r="W24">
            <v>3341000</v>
          </cell>
          <cell r="X24">
            <v>1169350</v>
          </cell>
          <cell r="Y24">
            <v>4071079</v>
          </cell>
          <cell r="Z24">
            <v>1424878</v>
          </cell>
          <cell r="AA24">
            <v>4862578</v>
          </cell>
          <cell r="AB24">
            <v>1701902</v>
          </cell>
          <cell r="AC24">
            <v>4160313</v>
          </cell>
          <cell r="AD24">
            <v>1456110</v>
          </cell>
          <cell r="AE24">
            <v>5076540</v>
          </cell>
          <cell r="AF24">
            <v>1776789</v>
          </cell>
          <cell r="AG24">
            <v>5076540</v>
          </cell>
          <cell r="AH24">
            <v>1776789</v>
          </cell>
          <cell r="AI24">
            <v>5076540</v>
          </cell>
          <cell r="AJ24">
            <v>1776789</v>
          </cell>
          <cell r="AK24">
            <v>5350596</v>
          </cell>
          <cell r="AL24">
            <v>1872709</v>
          </cell>
          <cell r="AM24">
            <v>5076540</v>
          </cell>
          <cell r="AN24">
            <v>1776789</v>
          </cell>
        </row>
        <row r="25">
          <cell r="B25" t="str">
            <v>CAMBIAR BOMBA/ PILA COMBUSTIBLE</v>
          </cell>
          <cell r="C25">
            <v>880013</v>
          </cell>
          <cell r="D25">
            <v>308005</v>
          </cell>
          <cell r="E25">
            <v>939325</v>
          </cell>
          <cell r="F25">
            <v>328764</v>
          </cell>
          <cell r="G25">
            <v>897489</v>
          </cell>
          <cell r="H25">
            <v>314121</v>
          </cell>
          <cell r="I25">
            <v>903969</v>
          </cell>
          <cell r="J25">
            <v>316389</v>
          </cell>
          <cell r="K25">
            <v>995195</v>
          </cell>
          <cell r="L25">
            <v>348318</v>
          </cell>
          <cell r="M25">
            <v>1017502</v>
          </cell>
          <cell r="N25">
            <v>356126</v>
          </cell>
          <cell r="O25">
            <v>1033848</v>
          </cell>
          <cell r="P25">
            <v>361847</v>
          </cell>
          <cell r="Q25">
            <v>1211893</v>
          </cell>
          <cell r="R25">
            <v>424163</v>
          </cell>
          <cell r="S25">
            <v>1266912</v>
          </cell>
          <cell r="T25">
            <v>443419</v>
          </cell>
          <cell r="U25">
            <v>1092029</v>
          </cell>
          <cell r="V25">
            <v>382210</v>
          </cell>
          <cell r="W25">
            <v>932525</v>
          </cell>
          <cell r="X25">
            <v>326384</v>
          </cell>
          <cell r="Y25">
            <v>1033242</v>
          </cell>
          <cell r="Z25">
            <v>361635</v>
          </cell>
          <cell r="AA25">
            <v>1270226</v>
          </cell>
          <cell r="AB25">
            <v>444579</v>
          </cell>
          <cell r="AC25">
            <v>1090582</v>
          </cell>
          <cell r="AD25">
            <v>381704</v>
          </cell>
          <cell r="AE25">
            <v>1333480</v>
          </cell>
          <cell r="AF25">
            <v>466718</v>
          </cell>
          <cell r="AG25">
            <v>1333480</v>
          </cell>
          <cell r="AH25">
            <v>466718</v>
          </cell>
          <cell r="AI25">
            <v>1333480</v>
          </cell>
          <cell r="AJ25">
            <v>466718</v>
          </cell>
          <cell r="AK25">
            <v>1395578</v>
          </cell>
          <cell r="AL25">
            <v>488452</v>
          </cell>
          <cell r="AM25">
            <v>1333480</v>
          </cell>
          <cell r="AN25">
            <v>466718</v>
          </cell>
        </row>
        <row r="26">
          <cell r="B26" t="str">
            <v>CAMBIAR BOMBIN</v>
          </cell>
          <cell r="C26">
            <v>607283</v>
          </cell>
          <cell r="D26">
            <v>212549</v>
          </cell>
          <cell r="E26">
            <v>632139</v>
          </cell>
          <cell r="F26">
            <v>221249</v>
          </cell>
          <cell r="G26">
            <v>600299</v>
          </cell>
          <cell r="H26">
            <v>210105</v>
          </cell>
          <cell r="I26">
            <v>589709</v>
          </cell>
          <cell r="J26">
            <v>206398</v>
          </cell>
          <cell r="K26">
            <v>649220</v>
          </cell>
          <cell r="L26">
            <v>227227</v>
          </cell>
          <cell r="M26">
            <v>559000</v>
          </cell>
          <cell r="N26">
            <v>195650</v>
          </cell>
          <cell r="O26">
            <v>744101</v>
          </cell>
          <cell r="P26">
            <v>260435</v>
          </cell>
          <cell r="Q26">
            <v>811539</v>
          </cell>
          <cell r="R26">
            <v>284039</v>
          </cell>
          <cell r="S26">
            <v>836696</v>
          </cell>
          <cell r="T26">
            <v>292844</v>
          </cell>
          <cell r="U26">
            <v>731092</v>
          </cell>
          <cell r="V26">
            <v>255882</v>
          </cell>
          <cell r="W26">
            <v>559000</v>
          </cell>
          <cell r="X26">
            <v>195650</v>
          </cell>
          <cell r="Y26">
            <v>684113</v>
          </cell>
          <cell r="Z26">
            <v>239440</v>
          </cell>
          <cell r="AA26">
            <v>858433</v>
          </cell>
          <cell r="AB26">
            <v>300452</v>
          </cell>
          <cell r="AC26">
            <v>728931</v>
          </cell>
          <cell r="AD26">
            <v>255126</v>
          </cell>
          <cell r="AE26">
            <v>878220</v>
          </cell>
          <cell r="AF26">
            <v>307377</v>
          </cell>
          <cell r="AG26">
            <v>878220</v>
          </cell>
          <cell r="AH26">
            <v>307377</v>
          </cell>
          <cell r="AI26">
            <v>878220</v>
          </cell>
          <cell r="AJ26">
            <v>307377</v>
          </cell>
          <cell r="AK26">
            <v>928320</v>
          </cell>
          <cell r="AL26">
            <v>324912</v>
          </cell>
          <cell r="AM26">
            <v>878220</v>
          </cell>
          <cell r="AN26">
            <v>307377</v>
          </cell>
        </row>
        <row r="27">
          <cell r="B27" t="str">
            <v>CAMBIAR BRAZO AXIAL</v>
          </cell>
          <cell r="C27">
            <v>472899</v>
          </cell>
          <cell r="D27">
            <v>165515</v>
          </cell>
          <cell r="E27">
            <v>506147</v>
          </cell>
          <cell r="F27">
            <v>177151</v>
          </cell>
          <cell r="G27">
            <v>480681</v>
          </cell>
          <cell r="H27">
            <v>168238</v>
          </cell>
          <cell r="I27">
            <v>465755</v>
          </cell>
          <cell r="J27">
            <v>163014</v>
          </cell>
          <cell r="K27">
            <v>512758</v>
          </cell>
          <cell r="L27">
            <v>179465</v>
          </cell>
          <cell r="M27">
            <v>544797</v>
          </cell>
          <cell r="N27">
            <v>190679</v>
          </cell>
          <cell r="O27">
            <v>589708</v>
          </cell>
          <cell r="P27">
            <v>206398</v>
          </cell>
          <cell r="Q27">
            <v>635730</v>
          </cell>
          <cell r="R27">
            <v>222506</v>
          </cell>
          <cell r="S27">
            <v>672860</v>
          </cell>
          <cell r="T27">
            <v>235501</v>
          </cell>
          <cell r="U27">
            <v>586886</v>
          </cell>
          <cell r="V27">
            <v>205410</v>
          </cell>
          <cell r="W27">
            <v>487348</v>
          </cell>
          <cell r="X27">
            <v>170572</v>
          </cell>
          <cell r="Y27">
            <v>552759</v>
          </cell>
          <cell r="Z27">
            <v>193466</v>
          </cell>
          <cell r="AA27">
            <v>675913</v>
          </cell>
          <cell r="AB27">
            <v>236570</v>
          </cell>
          <cell r="AC27">
            <v>592336</v>
          </cell>
          <cell r="AD27">
            <v>207318</v>
          </cell>
          <cell r="AE27">
            <v>702610</v>
          </cell>
          <cell r="AF27">
            <v>245914</v>
          </cell>
          <cell r="AG27">
            <v>702610</v>
          </cell>
          <cell r="AH27">
            <v>245914</v>
          </cell>
          <cell r="AI27">
            <v>702610</v>
          </cell>
          <cell r="AJ27">
            <v>245914</v>
          </cell>
          <cell r="AK27">
            <v>737598</v>
          </cell>
          <cell r="AL27">
            <v>258159</v>
          </cell>
          <cell r="AM27">
            <v>702610</v>
          </cell>
          <cell r="AN27">
            <v>245914</v>
          </cell>
        </row>
        <row r="28">
          <cell r="B28" t="str">
            <v>CAMBIAR BRAZO SUSPENSIÓN</v>
          </cell>
          <cell r="C28">
            <v>467474</v>
          </cell>
          <cell r="D28">
            <v>163616</v>
          </cell>
          <cell r="E28">
            <v>492152</v>
          </cell>
          <cell r="F28">
            <v>172253</v>
          </cell>
          <cell r="G28">
            <v>467415</v>
          </cell>
          <cell r="H28">
            <v>163595</v>
          </cell>
          <cell r="I28">
            <v>470411</v>
          </cell>
          <cell r="J28">
            <v>164644</v>
          </cell>
          <cell r="K28">
            <v>517884</v>
          </cell>
          <cell r="L28">
            <v>181259</v>
          </cell>
          <cell r="M28">
            <v>553148</v>
          </cell>
          <cell r="N28">
            <v>193602</v>
          </cell>
          <cell r="O28">
            <v>541686</v>
          </cell>
          <cell r="P28">
            <v>189590</v>
          </cell>
          <cell r="Q28">
            <v>651851</v>
          </cell>
          <cell r="R28">
            <v>228148</v>
          </cell>
          <cell r="S28">
            <v>663372</v>
          </cell>
          <cell r="T28">
            <v>232180</v>
          </cell>
          <cell r="U28">
            <v>609273</v>
          </cell>
          <cell r="V28">
            <v>213246</v>
          </cell>
          <cell r="W28">
            <v>494803</v>
          </cell>
          <cell r="X28">
            <v>173181</v>
          </cell>
          <cell r="Y28">
            <v>599364</v>
          </cell>
          <cell r="Z28">
            <v>209777</v>
          </cell>
          <cell r="AA28">
            <v>661818</v>
          </cell>
          <cell r="AB28">
            <v>231636</v>
          </cell>
          <cell r="AC28">
            <v>579047</v>
          </cell>
          <cell r="AD28">
            <v>202666</v>
          </cell>
          <cell r="AE28">
            <v>700060</v>
          </cell>
          <cell r="AF28">
            <v>245021</v>
          </cell>
          <cell r="AG28">
            <v>700060</v>
          </cell>
          <cell r="AH28">
            <v>245021</v>
          </cell>
          <cell r="AI28">
            <v>700060</v>
          </cell>
          <cell r="AJ28">
            <v>245021</v>
          </cell>
          <cell r="AK28">
            <v>727038</v>
          </cell>
          <cell r="AL28">
            <v>254463</v>
          </cell>
          <cell r="AM28">
            <v>700060</v>
          </cell>
          <cell r="AN28">
            <v>245021</v>
          </cell>
        </row>
        <row r="29">
          <cell r="B29" t="str">
            <v>CAMBIAR BUJES BARRA ESTABILIZADORA</v>
          </cell>
          <cell r="C29">
            <v>405119</v>
          </cell>
          <cell r="D29">
            <v>141792</v>
          </cell>
          <cell r="E29">
            <v>465497</v>
          </cell>
          <cell r="F29">
            <v>162924</v>
          </cell>
          <cell r="G29">
            <v>442111</v>
          </cell>
          <cell r="H29">
            <v>154739</v>
          </cell>
          <cell r="I29">
            <v>430509</v>
          </cell>
          <cell r="J29">
            <v>150678</v>
          </cell>
          <cell r="K29">
            <v>473954</v>
          </cell>
          <cell r="L29">
            <v>165884</v>
          </cell>
          <cell r="M29">
            <v>578063</v>
          </cell>
          <cell r="N29">
            <v>202322</v>
          </cell>
          <cell r="O29">
            <v>506582</v>
          </cell>
          <cell r="P29">
            <v>177304</v>
          </cell>
          <cell r="Q29">
            <v>565664</v>
          </cell>
          <cell r="R29">
            <v>197982</v>
          </cell>
          <cell r="S29">
            <v>589257</v>
          </cell>
          <cell r="T29">
            <v>206240</v>
          </cell>
          <cell r="U29">
            <v>518233</v>
          </cell>
          <cell r="V29">
            <v>181382</v>
          </cell>
          <cell r="W29">
            <v>470969</v>
          </cell>
          <cell r="X29">
            <v>164839</v>
          </cell>
          <cell r="Y29">
            <v>502780</v>
          </cell>
          <cell r="Z29">
            <v>175973</v>
          </cell>
          <cell r="AA29">
            <v>587858</v>
          </cell>
          <cell r="AB29">
            <v>205750</v>
          </cell>
          <cell r="AC29">
            <v>495869</v>
          </cell>
          <cell r="AD29">
            <v>173554</v>
          </cell>
          <cell r="AE29">
            <v>618460</v>
          </cell>
          <cell r="AF29">
            <v>216461</v>
          </cell>
          <cell r="AG29">
            <v>618460</v>
          </cell>
          <cell r="AH29">
            <v>216461</v>
          </cell>
          <cell r="AI29">
            <v>618460</v>
          </cell>
          <cell r="AJ29">
            <v>216461</v>
          </cell>
          <cell r="AK29">
            <v>647132</v>
          </cell>
          <cell r="AL29">
            <v>226496</v>
          </cell>
          <cell r="AM29">
            <v>618460</v>
          </cell>
          <cell r="AN29">
            <v>216461</v>
          </cell>
        </row>
        <row r="30">
          <cell r="B30" t="str">
            <v>CAMBIAR BUJES TIJERA</v>
          </cell>
          <cell r="C30">
            <v>620636</v>
          </cell>
          <cell r="D30">
            <v>217223</v>
          </cell>
          <cell r="E30">
            <v>708754</v>
          </cell>
          <cell r="F30">
            <v>248064</v>
          </cell>
          <cell r="G30">
            <v>673149</v>
          </cell>
          <cell r="H30">
            <v>235602</v>
          </cell>
          <cell r="I30">
            <v>609459</v>
          </cell>
          <cell r="J30">
            <v>213311</v>
          </cell>
          <cell r="K30">
            <v>670964</v>
          </cell>
          <cell r="L30">
            <v>234837</v>
          </cell>
          <cell r="M30">
            <v>823733</v>
          </cell>
          <cell r="N30">
            <v>288307</v>
          </cell>
          <cell r="O30">
            <v>743146</v>
          </cell>
          <cell r="P30">
            <v>260101</v>
          </cell>
          <cell r="Q30">
            <v>861717</v>
          </cell>
          <cell r="R30">
            <v>301601</v>
          </cell>
          <cell r="S30">
            <v>880826</v>
          </cell>
          <cell r="T30">
            <v>308289</v>
          </cell>
          <cell r="U30">
            <v>858379</v>
          </cell>
          <cell r="V30">
            <v>300433</v>
          </cell>
          <cell r="W30">
            <v>670174</v>
          </cell>
          <cell r="X30">
            <v>234561</v>
          </cell>
          <cell r="Y30">
            <v>717892</v>
          </cell>
          <cell r="Z30">
            <v>251262</v>
          </cell>
          <cell r="AA30">
            <v>890912</v>
          </cell>
          <cell r="AB30">
            <v>311819</v>
          </cell>
          <cell r="AC30">
            <v>723891</v>
          </cell>
          <cell r="AD30">
            <v>253362</v>
          </cell>
          <cell r="AE30">
            <v>933300</v>
          </cell>
          <cell r="AF30">
            <v>326655</v>
          </cell>
          <cell r="AG30">
            <v>933300</v>
          </cell>
          <cell r="AH30">
            <v>326655</v>
          </cell>
          <cell r="AI30">
            <v>933300</v>
          </cell>
          <cell r="AJ30">
            <v>326655</v>
          </cell>
          <cell r="AK30">
            <v>979011</v>
          </cell>
          <cell r="AL30">
            <v>342654</v>
          </cell>
          <cell r="AM30">
            <v>933300</v>
          </cell>
          <cell r="AN30">
            <v>326655</v>
          </cell>
        </row>
        <row r="31">
          <cell r="B31" t="str">
            <v>CAMBIAR BUJIAS</v>
          </cell>
          <cell r="C31">
            <v>343000</v>
          </cell>
          <cell r="D31">
            <v>120050</v>
          </cell>
          <cell r="E31">
            <v>371908</v>
          </cell>
          <cell r="F31">
            <v>130168</v>
          </cell>
          <cell r="G31">
            <v>355431</v>
          </cell>
          <cell r="H31">
            <v>124401</v>
          </cell>
          <cell r="I31">
            <v>343000</v>
          </cell>
          <cell r="J31">
            <v>120050</v>
          </cell>
          <cell r="K31">
            <v>375295</v>
          </cell>
          <cell r="L31">
            <v>131353</v>
          </cell>
          <cell r="M31">
            <v>428124</v>
          </cell>
          <cell r="N31">
            <v>149843</v>
          </cell>
          <cell r="O31">
            <v>397206</v>
          </cell>
          <cell r="P31">
            <v>139022</v>
          </cell>
          <cell r="Q31">
            <v>469284</v>
          </cell>
          <cell r="R31">
            <v>164249</v>
          </cell>
          <cell r="S31">
            <v>498491</v>
          </cell>
          <cell r="T31">
            <v>174472</v>
          </cell>
          <cell r="U31">
            <v>495355</v>
          </cell>
          <cell r="V31">
            <v>173374</v>
          </cell>
          <cell r="W31">
            <v>378447</v>
          </cell>
          <cell r="X31">
            <v>132456</v>
          </cell>
          <cell r="Y31">
            <v>391936</v>
          </cell>
          <cell r="Z31">
            <v>137178</v>
          </cell>
          <cell r="AA31">
            <v>511240</v>
          </cell>
          <cell r="AB31">
            <v>178934</v>
          </cell>
          <cell r="AC31">
            <v>427622</v>
          </cell>
          <cell r="AD31">
            <v>149668</v>
          </cell>
          <cell r="AE31">
            <v>520540</v>
          </cell>
          <cell r="AF31">
            <v>182189</v>
          </cell>
          <cell r="AG31">
            <v>520540</v>
          </cell>
          <cell r="AH31">
            <v>182189</v>
          </cell>
          <cell r="AI31">
            <v>520540</v>
          </cell>
          <cell r="AJ31">
            <v>182189</v>
          </cell>
          <cell r="AK31">
            <v>555395</v>
          </cell>
          <cell r="AL31">
            <v>194388</v>
          </cell>
          <cell r="AM31">
            <v>520540</v>
          </cell>
          <cell r="AN31">
            <v>182189</v>
          </cell>
        </row>
        <row r="32">
          <cell r="B32" t="str">
            <v>CAMBIAR CAJA DE DIRECCION</v>
          </cell>
          <cell r="C32">
            <v>704000</v>
          </cell>
          <cell r="D32">
            <v>246400</v>
          </cell>
          <cell r="E32">
            <v>736224</v>
          </cell>
          <cell r="F32">
            <v>257678</v>
          </cell>
          <cell r="G32">
            <v>720957</v>
          </cell>
          <cell r="H32">
            <v>252335</v>
          </cell>
          <cell r="I32">
            <v>704000</v>
          </cell>
          <cell r="J32">
            <v>246400</v>
          </cell>
          <cell r="K32">
            <v>758083</v>
          </cell>
          <cell r="L32">
            <v>265329</v>
          </cell>
          <cell r="M32">
            <v>817149</v>
          </cell>
          <cell r="N32">
            <v>286002</v>
          </cell>
          <cell r="O32">
            <v>786406</v>
          </cell>
          <cell r="P32">
            <v>275242</v>
          </cell>
          <cell r="Q32">
            <v>936548</v>
          </cell>
          <cell r="R32">
            <v>327792</v>
          </cell>
          <cell r="S32">
            <v>995213</v>
          </cell>
          <cell r="T32">
            <v>348325</v>
          </cell>
          <cell r="U32">
            <v>910066</v>
          </cell>
          <cell r="V32">
            <v>318523</v>
          </cell>
          <cell r="W32">
            <v>731007</v>
          </cell>
          <cell r="X32">
            <v>255852</v>
          </cell>
          <cell r="Y32">
            <v>781950</v>
          </cell>
          <cell r="Z32">
            <v>273683</v>
          </cell>
          <cell r="AA32">
            <v>1047370</v>
          </cell>
          <cell r="AB32">
            <v>366580</v>
          </cell>
          <cell r="AC32">
            <v>843149</v>
          </cell>
          <cell r="AD32">
            <v>295102</v>
          </cell>
          <cell r="AE32">
            <v>1047370</v>
          </cell>
          <cell r="AF32">
            <v>366580</v>
          </cell>
          <cell r="AG32">
            <v>1047370</v>
          </cell>
          <cell r="AH32">
            <v>366580</v>
          </cell>
          <cell r="AI32">
            <v>1047370</v>
          </cell>
          <cell r="AJ32">
            <v>366580</v>
          </cell>
          <cell r="AK32">
            <v>1133185</v>
          </cell>
          <cell r="AL32">
            <v>396615</v>
          </cell>
          <cell r="AM32">
            <v>1047370</v>
          </cell>
          <cell r="AN32">
            <v>366580</v>
          </cell>
        </row>
        <row r="33">
          <cell r="B33" t="str">
            <v>CAMBIAR CAMPANA FRENO</v>
          </cell>
          <cell r="C33">
            <v>497923</v>
          </cell>
          <cell r="D33">
            <v>174273</v>
          </cell>
          <cell r="E33">
            <v>543190</v>
          </cell>
          <cell r="F33">
            <v>190117</v>
          </cell>
          <cell r="G33">
            <v>522123</v>
          </cell>
          <cell r="H33">
            <v>182743</v>
          </cell>
          <cell r="I33">
            <v>523390</v>
          </cell>
          <cell r="J33">
            <v>183187</v>
          </cell>
          <cell r="K33">
            <v>576209</v>
          </cell>
          <cell r="L33">
            <v>201673</v>
          </cell>
          <cell r="M33">
            <v>599313</v>
          </cell>
          <cell r="N33">
            <v>209760</v>
          </cell>
          <cell r="O33">
            <v>580176</v>
          </cell>
          <cell r="P33">
            <v>203062</v>
          </cell>
          <cell r="Q33">
            <v>664474</v>
          </cell>
          <cell r="R33">
            <v>232566</v>
          </cell>
          <cell r="S33">
            <v>756345</v>
          </cell>
          <cell r="T33">
            <v>264721</v>
          </cell>
          <cell r="U33">
            <v>642471</v>
          </cell>
          <cell r="V33">
            <v>224865</v>
          </cell>
          <cell r="W33">
            <v>542676</v>
          </cell>
          <cell r="X33">
            <v>189937</v>
          </cell>
          <cell r="Y33">
            <v>566187</v>
          </cell>
          <cell r="Z33">
            <v>198165</v>
          </cell>
          <cell r="AA33">
            <v>725070</v>
          </cell>
          <cell r="AB33">
            <v>253775</v>
          </cell>
          <cell r="AC33">
            <v>634618</v>
          </cell>
          <cell r="AD33">
            <v>222116</v>
          </cell>
          <cell r="AE33">
            <v>771120</v>
          </cell>
          <cell r="AF33">
            <v>269892</v>
          </cell>
          <cell r="AG33">
            <v>771120</v>
          </cell>
          <cell r="AH33">
            <v>269892</v>
          </cell>
          <cell r="AI33">
            <v>771120</v>
          </cell>
          <cell r="AJ33">
            <v>269892</v>
          </cell>
          <cell r="AK33">
            <v>798493</v>
          </cell>
          <cell r="AL33">
            <v>279473</v>
          </cell>
          <cell r="AM33">
            <v>771120</v>
          </cell>
          <cell r="AN33">
            <v>269892</v>
          </cell>
        </row>
        <row r="34">
          <cell r="B34" t="str">
            <v>CAMBIAR CAUCHO CENTRAL Y RODAMIENTO CARDAN</v>
          </cell>
          <cell r="C34">
            <v>552213</v>
          </cell>
          <cell r="D34">
            <v>193275</v>
          </cell>
          <cell r="E34">
            <v>554633</v>
          </cell>
          <cell r="F34">
            <v>194122</v>
          </cell>
          <cell r="G34">
            <v>520523</v>
          </cell>
          <cell r="H34">
            <v>182183</v>
          </cell>
          <cell r="I34">
            <v>512237</v>
          </cell>
          <cell r="J34">
            <v>179283</v>
          </cell>
          <cell r="K34">
            <v>563930</v>
          </cell>
          <cell r="L34">
            <v>197376</v>
          </cell>
          <cell r="M34">
            <v>571582</v>
          </cell>
          <cell r="N34">
            <v>200054</v>
          </cell>
          <cell r="O34">
            <v>592444</v>
          </cell>
          <cell r="P34">
            <v>207355</v>
          </cell>
          <cell r="Q34">
            <v>658342</v>
          </cell>
          <cell r="R34">
            <v>230420</v>
          </cell>
          <cell r="S34">
            <v>731034</v>
          </cell>
          <cell r="T34">
            <v>255862</v>
          </cell>
          <cell r="U34">
            <v>605269</v>
          </cell>
          <cell r="V34">
            <v>211844</v>
          </cell>
          <cell r="W34">
            <v>517579</v>
          </cell>
          <cell r="X34">
            <v>181153</v>
          </cell>
          <cell r="Y34">
            <v>604492</v>
          </cell>
          <cell r="Z34">
            <v>211572</v>
          </cell>
          <cell r="AA34">
            <v>731598</v>
          </cell>
          <cell r="AB34">
            <v>256059</v>
          </cell>
          <cell r="AC34">
            <v>662834</v>
          </cell>
          <cell r="AD34">
            <v>231992</v>
          </cell>
          <cell r="AE34">
            <v>775880</v>
          </cell>
          <cell r="AF34">
            <v>271558</v>
          </cell>
          <cell r="AG34">
            <v>775880</v>
          </cell>
          <cell r="AH34">
            <v>271558</v>
          </cell>
          <cell r="AI34">
            <v>775880</v>
          </cell>
          <cell r="AJ34">
            <v>271558</v>
          </cell>
          <cell r="AK34">
            <v>805163</v>
          </cell>
          <cell r="AL34">
            <v>281807</v>
          </cell>
          <cell r="AM34">
            <v>775880</v>
          </cell>
          <cell r="AN34">
            <v>271558</v>
          </cell>
        </row>
        <row r="35">
          <cell r="B35" t="str">
            <v>CAMBIAR CILINDRO FRENO RUEDA TRASERA</v>
          </cell>
          <cell r="C35">
            <v>417580</v>
          </cell>
          <cell r="D35">
            <v>146153</v>
          </cell>
          <cell r="E35">
            <v>396768</v>
          </cell>
          <cell r="F35">
            <v>138869</v>
          </cell>
          <cell r="G35">
            <v>372297</v>
          </cell>
          <cell r="H35">
            <v>130304</v>
          </cell>
          <cell r="I35">
            <v>375650</v>
          </cell>
          <cell r="J35">
            <v>131478</v>
          </cell>
          <cell r="K35">
            <v>413560</v>
          </cell>
          <cell r="L35">
            <v>144746</v>
          </cell>
          <cell r="M35">
            <v>438197</v>
          </cell>
          <cell r="N35">
            <v>153369</v>
          </cell>
          <cell r="O35">
            <v>423778</v>
          </cell>
          <cell r="P35">
            <v>148322</v>
          </cell>
          <cell r="Q35">
            <v>500770</v>
          </cell>
          <cell r="R35">
            <v>175270</v>
          </cell>
          <cell r="S35">
            <v>526536</v>
          </cell>
          <cell r="T35">
            <v>184288</v>
          </cell>
          <cell r="U35">
            <v>461039</v>
          </cell>
          <cell r="V35">
            <v>161364</v>
          </cell>
          <cell r="W35">
            <v>401581</v>
          </cell>
          <cell r="X35">
            <v>140553</v>
          </cell>
          <cell r="Y35">
            <v>458103</v>
          </cell>
          <cell r="Z35">
            <v>160336</v>
          </cell>
          <cell r="AA35">
            <v>530427</v>
          </cell>
          <cell r="AB35">
            <v>185649</v>
          </cell>
          <cell r="AC35">
            <v>492683</v>
          </cell>
          <cell r="AD35">
            <v>172439</v>
          </cell>
          <cell r="AE35">
            <v>564570</v>
          </cell>
          <cell r="AF35">
            <v>197600</v>
          </cell>
          <cell r="AG35">
            <v>564570</v>
          </cell>
          <cell r="AH35">
            <v>197600</v>
          </cell>
          <cell r="AI35">
            <v>564570</v>
          </cell>
          <cell r="AJ35">
            <v>197600</v>
          </cell>
          <cell r="AK35">
            <v>584447</v>
          </cell>
          <cell r="AL35">
            <v>204556</v>
          </cell>
          <cell r="AM35">
            <v>564570</v>
          </cell>
          <cell r="AN35">
            <v>197600</v>
          </cell>
        </row>
        <row r="36">
          <cell r="B36" t="str">
            <v>CAMBIAR COMPRESOR AIRE ACONDICIONADO</v>
          </cell>
          <cell r="C36">
            <v>598277</v>
          </cell>
          <cell r="D36">
            <v>209397</v>
          </cell>
          <cell r="E36">
            <v>702239</v>
          </cell>
          <cell r="F36">
            <v>245784</v>
          </cell>
          <cell r="G36">
            <v>605254</v>
          </cell>
          <cell r="H36">
            <v>211839</v>
          </cell>
          <cell r="I36">
            <v>653780</v>
          </cell>
          <cell r="J36">
            <v>228823</v>
          </cell>
          <cell r="K36">
            <v>719758</v>
          </cell>
          <cell r="L36">
            <v>251915</v>
          </cell>
          <cell r="M36">
            <v>660713</v>
          </cell>
          <cell r="N36">
            <v>231250</v>
          </cell>
          <cell r="O36">
            <v>672492</v>
          </cell>
          <cell r="P36">
            <v>235372</v>
          </cell>
          <cell r="Q36">
            <v>800040</v>
          </cell>
          <cell r="R36">
            <v>280014</v>
          </cell>
          <cell r="S36">
            <v>826929</v>
          </cell>
          <cell r="T36">
            <v>289425</v>
          </cell>
          <cell r="U36">
            <v>735534</v>
          </cell>
          <cell r="V36">
            <v>257437</v>
          </cell>
          <cell r="W36">
            <v>598317</v>
          </cell>
          <cell r="X36">
            <v>209411</v>
          </cell>
          <cell r="Y36">
            <v>722245</v>
          </cell>
          <cell r="Z36">
            <v>252786</v>
          </cell>
          <cell r="AA36">
            <v>868404</v>
          </cell>
          <cell r="AB36">
            <v>303941</v>
          </cell>
          <cell r="AC36">
            <v>733590</v>
          </cell>
          <cell r="AD36">
            <v>256757</v>
          </cell>
          <cell r="AE36">
            <v>888930</v>
          </cell>
          <cell r="AF36">
            <v>311126</v>
          </cell>
          <cell r="AG36">
            <v>888930</v>
          </cell>
          <cell r="AH36">
            <v>311126</v>
          </cell>
          <cell r="AI36">
            <v>888930</v>
          </cell>
          <cell r="AJ36">
            <v>311126</v>
          </cell>
          <cell r="AK36">
            <v>947108</v>
          </cell>
          <cell r="AL36">
            <v>331488</v>
          </cell>
          <cell r="AM36">
            <v>888930</v>
          </cell>
          <cell r="AN36">
            <v>311126</v>
          </cell>
        </row>
        <row r="37">
          <cell r="B37" t="str">
            <v>CAMBIAR CORREA ACCESORIOS</v>
          </cell>
          <cell r="C37">
            <v>383246</v>
          </cell>
          <cell r="D37">
            <v>134136</v>
          </cell>
          <cell r="E37">
            <v>446454</v>
          </cell>
          <cell r="F37">
            <v>156259</v>
          </cell>
          <cell r="G37">
            <v>353990</v>
          </cell>
          <cell r="H37">
            <v>123897</v>
          </cell>
          <cell r="I37">
            <v>402018</v>
          </cell>
          <cell r="J37">
            <v>140706</v>
          </cell>
          <cell r="K37">
            <v>442589</v>
          </cell>
          <cell r="L37">
            <v>154906</v>
          </cell>
          <cell r="M37">
            <v>443332</v>
          </cell>
          <cell r="N37">
            <v>155166</v>
          </cell>
          <cell r="O37">
            <v>413525</v>
          </cell>
          <cell r="P37">
            <v>144734</v>
          </cell>
          <cell r="Q37">
            <v>572220</v>
          </cell>
          <cell r="R37">
            <v>200277</v>
          </cell>
          <cell r="S37">
            <v>516906</v>
          </cell>
          <cell r="T37">
            <v>180917</v>
          </cell>
          <cell r="U37">
            <v>486544</v>
          </cell>
          <cell r="V37">
            <v>170290</v>
          </cell>
          <cell r="W37">
            <v>423888</v>
          </cell>
          <cell r="X37">
            <v>148361</v>
          </cell>
          <cell r="Y37">
            <v>449339</v>
          </cell>
          <cell r="Z37">
            <v>157269</v>
          </cell>
          <cell r="AA37">
            <v>509487</v>
          </cell>
          <cell r="AB37">
            <v>178320</v>
          </cell>
          <cell r="AC37">
            <v>481631</v>
          </cell>
          <cell r="AD37">
            <v>168571</v>
          </cell>
          <cell r="AE37">
            <v>572220</v>
          </cell>
          <cell r="AF37">
            <v>200277</v>
          </cell>
          <cell r="AG37">
            <v>572220</v>
          </cell>
          <cell r="AH37">
            <v>200277</v>
          </cell>
          <cell r="AI37">
            <v>572220</v>
          </cell>
          <cell r="AJ37">
            <v>200277</v>
          </cell>
          <cell r="AK37">
            <v>571705</v>
          </cell>
          <cell r="AL37">
            <v>200097</v>
          </cell>
          <cell r="AM37">
            <v>572220</v>
          </cell>
          <cell r="AN37">
            <v>200277</v>
          </cell>
        </row>
        <row r="38">
          <cell r="B38" t="str">
            <v>CAMBIAR CORREA ALTERNADOR</v>
          </cell>
          <cell r="C38">
            <v>377225</v>
          </cell>
          <cell r="D38">
            <v>132029</v>
          </cell>
          <cell r="E38">
            <v>446881</v>
          </cell>
          <cell r="F38">
            <v>156408</v>
          </cell>
          <cell r="G38">
            <v>377937</v>
          </cell>
          <cell r="H38">
            <v>132278</v>
          </cell>
          <cell r="I38">
            <v>392937</v>
          </cell>
          <cell r="J38">
            <v>137528</v>
          </cell>
          <cell r="K38">
            <v>432592</v>
          </cell>
          <cell r="L38">
            <v>151407</v>
          </cell>
          <cell r="M38">
            <v>444335</v>
          </cell>
          <cell r="N38">
            <v>155517</v>
          </cell>
          <cell r="O38">
            <v>454889</v>
          </cell>
          <cell r="P38">
            <v>159211</v>
          </cell>
          <cell r="Q38">
            <v>577269</v>
          </cell>
          <cell r="R38">
            <v>202044</v>
          </cell>
          <cell r="S38">
            <v>541938</v>
          </cell>
          <cell r="T38">
            <v>189678</v>
          </cell>
          <cell r="U38">
            <v>492896</v>
          </cell>
          <cell r="V38">
            <v>172514</v>
          </cell>
          <cell r="W38">
            <v>419921</v>
          </cell>
          <cell r="X38">
            <v>146972</v>
          </cell>
          <cell r="Y38">
            <v>439316</v>
          </cell>
          <cell r="Z38">
            <v>153761</v>
          </cell>
          <cell r="AA38">
            <v>557814</v>
          </cell>
          <cell r="AB38">
            <v>195235</v>
          </cell>
          <cell r="AC38">
            <v>468124</v>
          </cell>
          <cell r="AD38">
            <v>163843</v>
          </cell>
          <cell r="AE38">
            <v>577830</v>
          </cell>
          <cell r="AF38">
            <v>202241</v>
          </cell>
          <cell r="AG38">
            <v>577830</v>
          </cell>
          <cell r="AH38">
            <v>202241</v>
          </cell>
          <cell r="AI38">
            <v>577830</v>
          </cell>
          <cell r="AJ38">
            <v>202241</v>
          </cell>
          <cell r="AK38">
            <v>606532</v>
          </cell>
          <cell r="AL38">
            <v>212286</v>
          </cell>
          <cell r="AM38">
            <v>577830</v>
          </cell>
          <cell r="AN38">
            <v>202241</v>
          </cell>
        </row>
        <row r="39">
          <cell r="B39" t="str">
            <v>CAMBIAR CORREA BOMBA AGUA</v>
          </cell>
          <cell r="C39">
            <v>376017</v>
          </cell>
          <cell r="D39">
            <v>131606</v>
          </cell>
          <cell r="E39">
            <v>417969</v>
          </cell>
          <cell r="F39">
            <v>146289</v>
          </cell>
          <cell r="G39">
            <v>381882</v>
          </cell>
          <cell r="H39">
            <v>133659</v>
          </cell>
          <cell r="I39">
            <v>382682</v>
          </cell>
          <cell r="J39">
            <v>133939</v>
          </cell>
          <cell r="K39">
            <v>421301</v>
          </cell>
          <cell r="L39">
            <v>147455</v>
          </cell>
          <cell r="M39">
            <v>438203</v>
          </cell>
          <cell r="N39">
            <v>153371</v>
          </cell>
          <cell r="O39">
            <v>421624</v>
          </cell>
          <cell r="P39">
            <v>147568</v>
          </cell>
          <cell r="Q39">
            <v>530474</v>
          </cell>
          <cell r="R39">
            <v>185666</v>
          </cell>
          <cell r="S39">
            <v>530309</v>
          </cell>
          <cell r="T39">
            <v>185608</v>
          </cell>
          <cell r="U39">
            <v>485999</v>
          </cell>
          <cell r="V39">
            <v>170100</v>
          </cell>
          <cell r="W39">
            <v>404977</v>
          </cell>
          <cell r="X39">
            <v>141742</v>
          </cell>
          <cell r="Y39">
            <v>435076</v>
          </cell>
          <cell r="Z39">
            <v>152277</v>
          </cell>
          <cell r="AA39">
            <v>545890</v>
          </cell>
          <cell r="AB39">
            <v>191062</v>
          </cell>
          <cell r="AC39">
            <v>455280</v>
          </cell>
          <cell r="AD39">
            <v>159348</v>
          </cell>
          <cell r="AE39">
            <v>570860</v>
          </cell>
          <cell r="AF39">
            <v>199801</v>
          </cell>
          <cell r="AG39">
            <v>570860</v>
          </cell>
          <cell r="AH39">
            <v>199801</v>
          </cell>
          <cell r="AI39">
            <v>570860</v>
          </cell>
          <cell r="AJ39">
            <v>199801</v>
          </cell>
          <cell r="AK39">
            <v>599969</v>
          </cell>
          <cell r="AL39">
            <v>209989</v>
          </cell>
          <cell r="AM39">
            <v>570860</v>
          </cell>
          <cell r="AN39">
            <v>199801</v>
          </cell>
        </row>
        <row r="40">
          <cell r="B40" t="str">
            <v>CAMBIAR CORREA DISTRIBUCIÓN</v>
          </cell>
          <cell r="C40">
            <v>769048</v>
          </cell>
          <cell r="D40">
            <v>269167</v>
          </cell>
          <cell r="E40">
            <v>797629</v>
          </cell>
          <cell r="F40">
            <v>279170</v>
          </cell>
          <cell r="G40">
            <v>766224</v>
          </cell>
          <cell r="H40">
            <v>268178</v>
          </cell>
          <cell r="I40">
            <v>735401</v>
          </cell>
          <cell r="J40">
            <v>257390</v>
          </cell>
          <cell r="K40">
            <v>809616</v>
          </cell>
          <cell r="L40">
            <v>283366</v>
          </cell>
          <cell r="M40">
            <v>895780</v>
          </cell>
          <cell r="N40">
            <v>313523</v>
          </cell>
          <cell r="O40">
            <v>841487</v>
          </cell>
          <cell r="P40">
            <v>294520</v>
          </cell>
          <cell r="Q40">
            <v>1078785</v>
          </cell>
          <cell r="R40">
            <v>377575</v>
          </cell>
          <cell r="S40">
            <v>1064918</v>
          </cell>
          <cell r="T40">
            <v>372721</v>
          </cell>
          <cell r="U40">
            <v>1100694</v>
          </cell>
          <cell r="V40">
            <v>385243</v>
          </cell>
          <cell r="W40">
            <v>816668</v>
          </cell>
          <cell r="X40">
            <v>285834</v>
          </cell>
          <cell r="Y40">
            <v>893250</v>
          </cell>
          <cell r="Z40">
            <v>312638</v>
          </cell>
          <cell r="AA40">
            <v>1076439</v>
          </cell>
          <cell r="AB40">
            <v>376754</v>
          </cell>
          <cell r="AC40">
            <v>946807</v>
          </cell>
          <cell r="AD40">
            <v>331382</v>
          </cell>
          <cell r="AE40">
            <v>1137640</v>
          </cell>
          <cell r="AF40">
            <v>398174</v>
          </cell>
          <cell r="AG40">
            <v>1137640</v>
          </cell>
          <cell r="AH40">
            <v>398174</v>
          </cell>
          <cell r="AI40">
            <v>1137640</v>
          </cell>
          <cell r="AJ40">
            <v>398174</v>
          </cell>
          <cell r="AK40">
            <v>1182550</v>
          </cell>
          <cell r="AL40">
            <v>413893</v>
          </cell>
          <cell r="AM40">
            <v>1137640</v>
          </cell>
          <cell r="AN40">
            <v>398174</v>
          </cell>
        </row>
        <row r="41">
          <cell r="B41" t="str">
            <v>CAMBIAR CORREA HIDRAULICO</v>
          </cell>
          <cell r="C41">
            <v>427175</v>
          </cell>
          <cell r="D41">
            <v>149511</v>
          </cell>
          <cell r="E41">
            <v>402167</v>
          </cell>
          <cell r="F41">
            <v>140758</v>
          </cell>
          <cell r="G41">
            <v>392930</v>
          </cell>
          <cell r="H41">
            <v>137526</v>
          </cell>
          <cell r="I41">
            <v>382000</v>
          </cell>
          <cell r="J41">
            <v>133700</v>
          </cell>
          <cell r="K41">
            <v>413744</v>
          </cell>
          <cell r="L41">
            <v>144810</v>
          </cell>
          <cell r="M41">
            <v>445437</v>
          </cell>
          <cell r="N41">
            <v>155903</v>
          </cell>
          <cell r="O41">
            <v>434352</v>
          </cell>
          <cell r="P41">
            <v>152023</v>
          </cell>
          <cell r="Q41">
            <v>521129</v>
          </cell>
          <cell r="R41">
            <v>182395</v>
          </cell>
          <cell r="S41">
            <v>563408</v>
          </cell>
          <cell r="T41">
            <v>197193</v>
          </cell>
          <cell r="U41">
            <v>536174</v>
          </cell>
          <cell r="V41">
            <v>187661</v>
          </cell>
          <cell r="W41">
            <v>445273</v>
          </cell>
          <cell r="X41">
            <v>155846</v>
          </cell>
          <cell r="Y41">
            <v>426105</v>
          </cell>
          <cell r="Z41">
            <v>149137</v>
          </cell>
          <cell r="AA41">
            <v>550220</v>
          </cell>
          <cell r="AB41">
            <v>192577</v>
          </cell>
          <cell r="AC41">
            <v>485168</v>
          </cell>
          <cell r="AD41">
            <v>169809</v>
          </cell>
          <cell r="AE41">
            <v>574430</v>
          </cell>
          <cell r="AF41">
            <v>201051</v>
          </cell>
          <cell r="AG41">
            <v>574430</v>
          </cell>
          <cell r="AH41">
            <v>201051</v>
          </cell>
          <cell r="AI41">
            <v>574430</v>
          </cell>
          <cell r="AJ41">
            <v>201051</v>
          </cell>
          <cell r="AK41">
            <v>606758</v>
          </cell>
          <cell r="AL41">
            <v>212365</v>
          </cell>
          <cell r="AM41">
            <v>574430</v>
          </cell>
          <cell r="AN41">
            <v>201051</v>
          </cell>
        </row>
        <row r="42">
          <cell r="B42" t="str">
            <v>CAMBIAR CRUCETAS CARDAN (incluye desmontar y montar el cardan)</v>
          </cell>
          <cell r="C42">
            <v>529028</v>
          </cell>
          <cell r="D42">
            <v>185160</v>
          </cell>
          <cell r="E42">
            <v>487220</v>
          </cell>
          <cell r="F42">
            <v>170527</v>
          </cell>
          <cell r="G42">
            <v>527425</v>
          </cell>
          <cell r="H42">
            <v>184599</v>
          </cell>
          <cell r="I42">
            <v>460067</v>
          </cell>
          <cell r="J42">
            <v>161023</v>
          </cell>
          <cell r="K42">
            <v>506496</v>
          </cell>
          <cell r="L42">
            <v>177274</v>
          </cell>
          <cell r="M42">
            <v>616514</v>
          </cell>
          <cell r="N42">
            <v>215780</v>
          </cell>
          <cell r="O42">
            <v>529534</v>
          </cell>
          <cell r="P42">
            <v>185337</v>
          </cell>
          <cell r="Q42">
            <v>632279</v>
          </cell>
          <cell r="R42">
            <v>221298</v>
          </cell>
          <cell r="S42">
            <v>661917</v>
          </cell>
          <cell r="T42">
            <v>231671</v>
          </cell>
          <cell r="U42">
            <v>606310</v>
          </cell>
          <cell r="V42">
            <v>212209</v>
          </cell>
          <cell r="W42">
            <v>460000</v>
          </cell>
          <cell r="X42">
            <v>161000</v>
          </cell>
          <cell r="Y42">
            <v>539549</v>
          </cell>
          <cell r="Z42">
            <v>188842</v>
          </cell>
          <cell r="AA42">
            <v>699486</v>
          </cell>
          <cell r="AB42">
            <v>244820</v>
          </cell>
          <cell r="AC42">
            <v>557508</v>
          </cell>
          <cell r="AD42">
            <v>195128</v>
          </cell>
          <cell r="AE42">
            <v>702610</v>
          </cell>
          <cell r="AF42">
            <v>245914</v>
          </cell>
          <cell r="AG42">
            <v>702610</v>
          </cell>
          <cell r="AH42">
            <v>245914</v>
          </cell>
          <cell r="AI42">
            <v>702610</v>
          </cell>
          <cell r="AJ42">
            <v>245914</v>
          </cell>
          <cell r="AK42">
            <v>753601</v>
          </cell>
          <cell r="AL42">
            <v>263760</v>
          </cell>
          <cell r="AM42">
            <v>702610</v>
          </cell>
          <cell r="AN42">
            <v>245914</v>
          </cell>
        </row>
        <row r="43">
          <cell r="B43" t="str">
            <v>CAMBIAR CUBO / BOCIN RUEDA</v>
          </cell>
          <cell r="C43">
            <v>553505</v>
          </cell>
          <cell r="D43">
            <v>193727</v>
          </cell>
          <cell r="E43">
            <v>542798</v>
          </cell>
          <cell r="F43">
            <v>189979</v>
          </cell>
          <cell r="G43">
            <v>570992</v>
          </cell>
          <cell r="H43">
            <v>199847</v>
          </cell>
          <cell r="I43">
            <v>519714</v>
          </cell>
          <cell r="J43">
            <v>181900</v>
          </cell>
          <cell r="K43">
            <v>572162</v>
          </cell>
          <cell r="L43">
            <v>200257</v>
          </cell>
          <cell r="M43">
            <v>626658</v>
          </cell>
          <cell r="N43">
            <v>219330</v>
          </cell>
          <cell r="O43">
            <v>583332</v>
          </cell>
          <cell r="P43">
            <v>204166</v>
          </cell>
          <cell r="Q43">
            <v>708847</v>
          </cell>
          <cell r="R43">
            <v>248096</v>
          </cell>
          <cell r="S43">
            <v>775880</v>
          </cell>
          <cell r="T43">
            <v>271558</v>
          </cell>
          <cell r="U43">
            <v>681215</v>
          </cell>
          <cell r="V43">
            <v>238425</v>
          </cell>
          <cell r="W43">
            <v>558738</v>
          </cell>
          <cell r="X43">
            <v>195558</v>
          </cell>
          <cell r="Y43">
            <v>597551</v>
          </cell>
          <cell r="Z43">
            <v>209143</v>
          </cell>
          <cell r="AA43">
            <v>733032</v>
          </cell>
          <cell r="AB43">
            <v>256561</v>
          </cell>
          <cell r="AC43">
            <v>632893</v>
          </cell>
          <cell r="AD43">
            <v>221513</v>
          </cell>
          <cell r="AE43">
            <v>775880</v>
          </cell>
          <cell r="AF43">
            <v>271558</v>
          </cell>
          <cell r="AG43">
            <v>775880</v>
          </cell>
          <cell r="AH43">
            <v>271558</v>
          </cell>
          <cell r="AI43">
            <v>775880</v>
          </cell>
          <cell r="AJ43">
            <v>271558</v>
          </cell>
          <cell r="AK43">
            <v>808913</v>
          </cell>
          <cell r="AL43">
            <v>283120</v>
          </cell>
          <cell r="AM43">
            <v>775880</v>
          </cell>
          <cell r="AN43">
            <v>271558</v>
          </cell>
        </row>
        <row r="44">
          <cell r="B44" t="str">
            <v>CAMBIAR DISCO FRENO DELANTERO</v>
          </cell>
          <cell r="C44">
            <v>398910</v>
          </cell>
          <cell r="D44">
            <v>139619</v>
          </cell>
          <cell r="E44">
            <v>420098</v>
          </cell>
          <cell r="F44">
            <v>147034</v>
          </cell>
          <cell r="G44">
            <v>403384</v>
          </cell>
          <cell r="H44">
            <v>141184</v>
          </cell>
          <cell r="I44">
            <v>398133</v>
          </cell>
          <cell r="J44">
            <v>139347</v>
          </cell>
          <cell r="K44">
            <v>438312</v>
          </cell>
          <cell r="L44">
            <v>153409</v>
          </cell>
          <cell r="M44">
            <v>443790</v>
          </cell>
          <cell r="N44">
            <v>155327</v>
          </cell>
          <cell r="O44">
            <v>436110</v>
          </cell>
          <cell r="P44">
            <v>152639</v>
          </cell>
          <cell r="Q44">
            <v>539736</v>
          </cell>
          <cell r="R44">
            <v>188908</v>
          </cell>
          <cell r="S44">
            <v>601473</v>
          </cell>
          <cell r="T44">
            <v>210516</v>
          </cell>
          <cell r="U44">
            <v>511609</v>
          </cell>
          <cell r="V44">
            <v>179063</v>
          </cell>
          <cell r="W44">
            <v>417152</v>
          </cell>
          <cell r="X44">
            <v>146003</v>
          </cell>
          <cell r="Y44">
            <v>450551</v>
          </cell>
          <cell r="Z44">
            <v>157693</v>
          </cell>
          <cell r="AA44">
            <v>565362</v>
          </cell>
          <cell r="AB44">
            <v>197877</v>
          </cell>
          <cell r="AC44">
            <v>471471</v>
          </cell>
          <cell r="AD44">
            <v>165015</v>
          </cell>
          <cell r="AE44">
            <v>649060</v>
          </cell>
          <cell r="AF44">
            <v>227171</v>
          </cell>
          <cell r="AG44">
            <v>649060</v>
          </cell>
          <cell r="AH44">
            <v>227171</v>
          </cell>
          <cell r="AI44">
            <v>649060</v>
          </cell>
          <cell r="AJ44">
            <v>227171</v>
          </cell>
          <cell r="AK44">
            <v>636893</v>
          </cell>
          <cell r="AL44">
            <v>222913</v>
          </cell>
          <cell r="AM44">
            <v>649060</v>
          </cell>
          <cell r="AN44">
            <v>227171</v>
          </cell>
        </row>
        <row r="45">
          <cell r="B45" t="str">
            <v>CAMBIAR EMPAQUE CULATA</v>
          </cell>
          <cell r="C45">
            <v>1528000</v>
          </cell>
          <cell r="D45">
            <v>534800</v>
          </cell>
          <cell r="E45">
            <v>1653278</v>
          </cell>
          <cell r="F45">
            <v>578647</v>
          </cell>
          <cell r="G45">
            <v>1528000</v>
          </cell>
          <cell r="H45">
            <v>534800</v>
          </cell>
          <cell r="I45">
            <v>1528000</v>
          </cell>
          <cell r="J45">
            <v>534800</v>
          </cell>
          <cell r="K45">
            <v>1528000</v>
          </cell>
          <cell r="L45">
            <v>534800</v>
          </cell>
          <cell r="M45">
            <v>1934625</v>
          </cell>
          <cell r="N45">
            <v>677119</v>
          </cell>
          <cell r="O45">
            <v>1846260</v>
          </cell>
          <cell r="P45">
            <v>646191</v>
          </cell>
          <cell r="Q45">
            <v>2198574</v>
          </cell>
          <cell r="R45">
            <v>769501</v>
          </cell>
          <cell r="S45">
            <v>2160188</v>
          </cell>
          <cell r="T45">
            <v>756066</v>
          </cell>
          <cell r="U45">
            <v>2163712</v>
          </cell>
          <cell r="V45">
            <v>757299</v>
          </cell>
          <cell r="W45">
            <v>1528000</v>
          </cell>
          <cell r="X45">
            <v>534800</v>
          </cell>
          <cell r="Y45">
            <v>1734840</v>
          </cell>
          <cell r="Z45">
            <v>607194</v>
          </cell>
          <cell r="AA45">
            <v>2032055</v>
          </cell>
          <cell r="AB45">
            <v>711219</v>
          </cell>
          <cell r="AC45">
            <v>1984320</v>
          </cell>
          <cell r="AD45">
            <v>694512</v>
          </cell>
          <cell r="AE45">
            <v>2380000</v>
          </cell>
          <cell r="AF45">
            <v>833000</v>
          </cell>
          <cell r="AG45">
            <v>2380000</v>
          </cell>
          <cell r="AH45">
            <v>833000</v>
          </cell>
          <cell r="AI45">
            <v>2380000</v>
          </cell>
          <cell r="AJ45">
            <v>833000</v>
          </cell>
          <cell r="AK45">
            <v>2366109</v>
          </cell>
          <cell r="AL45">
            <v>828138</v>
          </cell>
          <cell r="AM45">
            <v>2380000</v>
          </cell>
          <cell r="AN45">
            <v>833000</v>
          </cell>
        </row>
        <row r="46">
          <cell r="B46" t="str">
            <v>CAMBIAR EMPAQUE TAPA VALVULAS</v>
          </cell>
          <cell r="C46">
            <v>413000</v>
          </cell>
          <cell r="D46">
            <v>144550</v>
          </cell>
          <cell r="E46">
            <v>438638</v>
          </cell>
          <cell r="F46">
            <v>153523</v>
          </cell>
          <cell r="G46">
            <v>418019</v>
          </cell>
          <cell r="H46">
            <v>146307</v>
          </cell>
          <cell r="I46">
            <v>460073</v>
          </cell>
          <cell r="J46">
            <v>161026</v>
          </cell>
          <cell r="K46">
            <v>506502</v>
          </cell>
          <cell r="L46">
            <v>177276</v>
          </cell>
          <cell r="M46">
            <v>470960</v>
          </cell>
          <cell r="N46">
            <v>164836</v>
          </cell>
          <cell r="O46">
            <v>464088</v>
          </cell>
          <cell r="P46">
            <v>162431</v>
          </cell>
          <cell r="Q46">
            <v>573961</v>
          </cell>
          <cell r="R46">
            <v>200886</v>
          </cell>
          <cell r="S46">
            <v>592341</v>
          </cell>
          <cell r="T46">
            <v>207319</v>
          </cell>
          <cell r="U46">
            <v>516640</v>
          </cell>
          <cell r="V46">
            <v>180824</v>
          </cell>
          <cell r="W46">
            <v>429160</v>
          </cell>
          <cell r="X46">
            <v>150206</v>
          </cell>
          <cell r="Y46">
            <v>447476</v>
          </cell>
          <cell r="Z46">
            <v>156617</v>
          </cell>
          <cell r="AA46">
            <v>593977</v>
          </cell>
          <cell r="AB46">
            <v>207892</v>
          </cell>
          <cell r="AC46">
            <v>507595</v>
          </cell>
          <cell r="AD46">
            <v>177658</v>
          </cell>
          <cell r="AE46">
            <v>629510</v>
          </cell>
          <cell r="AF46">
            <v>220329</v>
          </cell>
          <cell r="AG46">
            <v>629510</v>
          </cell>
          <cell r="AH46">
            <v>220329</v>
          </cell>
          <cell r="AI46">
            <v>629510</v>
          </cell>
          <cell r="AJ46">
            <v>220329</v>
          </cell>
          <cell r="AK46">
            <v>658351</v>
          </cell>
          <cell r="AL46">
            <v>230423</v>
          </cell>
          <cell r="AM46">
            <v>629510</v>
          </cell>
          <cell r="AN46">
            <v>220329</v>
          </cell>
        </row>
        <row r="47">
          <cell r="B47" t="str">
            <v>CAMBIAR EMPAQUETADURA BOMBA INYECCION</v>
          </cell>
          <cell r="C47">
            <v>2174169</v>
          </cell>
          <cell r="D47">
            <v>760959</v>
          </cell>
          <cell r="E47">
            <v>2402151</v>
          </cell>
          <cell r="F47">
            <v>840753</v>
          </cell>
          <cell r="G47">
            <v>2234099</v>
          </cell>
          <cell r="H47">
            <v>781935</v>
          </cell>
          <cell r="I47">
            <v>2467994</v>
          </cell>
          <cell r="J47">
            <v>863798</v>
          </cell>
          <cell r="K47">
            <v>2717058</v>
          </cell>
          <cell r="L47">
            <v>950970</v>
          </cell>
          <cell r="M47">
            <v>2117000</v>
          </cell>
          <cell r="N47">
            <v>740950</v>
          </cell>
          <cell r="O47">
            <v>2505563</v>
          </cell>
          <cell r="P47">
            <v>876947</v>
          </cell>
          <cell r="Q47">
            <v>3337270</v>
          </cell>
          <cell r="R47">
            <v>1168045</v>
          </cell>
          <cell r="S47">
            <v>3170841</v>
          </cell>
          <cell r="T47">
            <v>1109794</v>
          </cell>
          <cell r="U47">
            <v>2778002</v>
          </cell>
          <cell r="V47">
            <v>972301</v>
          </cell>
          <cell r="W47">
            <v>2117000</v>
          </cell>
          <cell r="X47">
            <v>740950</v>
          </cell>
          <cell r="Y47">
            <v>2513019</v>
          </cell>
          <cell r="Z47">
            <v>879557</v>
          </cell>
          <cell r="AA47">
            <v>3251171</v>
          </cell>
          <cell r="AB47">
            <v>1137910</v>
          </cell>
          <cell r="AC47">
            <v>2728652</v>
          </cell>
          <cell r="AD47">
            <v>955028</v>
          </cell>
          <cell r="AE47">
            <v>3337270</v>
          </cell>
          <cell r="AF47">
            <v>1168045</v>
          </cell>
          <cell r="AG47">
            <v>3337270</v>
          </cell>
          <cell r="AH47">
            <v>1168045</v>
          </cell>
          <cell r="AI47">
            <v>3337270</v>
          </cell>
          <cell r="AJ47">
            <v>1168045</v>
          </cell>
          <cell r="AK47">
            <v>3519536</v>
          </cell>
          <cell r="AL47">
            <v>1231838</v>
          </cell>
          <cell r="AM47">
            <v>3337270</v>
          </cell>
          <cell r="AN47">
            <v>1168045</v>
          </cell>
        </row>
        <row r="48">
          <cell r="B48" t="str">
            <v>CAMBIAR EMPAQUETADURA TURBOCARGADOR</v>
          </cell>
          <cell r="C48">
            <v>1900375</v>
          </cell>
          <cell r="D48">
            <v>665131</v>
          </cell>
          <cell r="E48">
            <v>2090078</v>
          </cell>
          <cell r="F48">
            <v>731527</v>
          </cell>
          <cell r="G48">
            <v>1943646</v>
          </cell>
          <cell r="H48">
            <v>680276</v>
          </cell>
          <cell r="I48">
            <v>2063372</v>
          </cell>
          <cell r="J48">
            <v>722180</v>
          </cell>
          <cell r="K48">
            <v>2271602</v>
          </cell>
          <cell r="L48">
            <v>795061</v>
          </cell>
          <cell r="M48">
            <v>1865000</v>
          </cell>
          <cell r="N48">
            <v>652750</v>
          </cell>
          <cell r="O48">
            <v>2356556</v>
          </cell>
          <cell r="P48">
            <v>824795</v>
          </cell>
          <cell r="Q48">
            <v>2906701</v>
          </cell>
          <cell r="R48">
            <v>1017345</v>
          </cell>
          <cell r="S48">
            <v>2758731</v>
          </cell>
          <cell r="T48">
            <v>965556</v>
          </cell>
          <cell r="U48">
            <v>2525595</v>
          </cell>
          <cell r="V48">
            <v>883958</v>
          </cell>
          <cell r="W48">
            <v>1865000</v>
          </cell>
          <cell r="X48">
            <v>652750</v>
          </cell>
          <cell r="Y48">
            <v>2131649</v>
          </cell>
          <cell r="Z48">
            <v>746077</v>
          </cell>
          <cell r="AA48">
            <v>2878937</v>
          </cell>
          <cell r="AB48">
            <v>1007628</v>
          </cell>
          <cell r="AC48">
            <v>2647723</v>
          </cell>
          <cell r="AD48">
            <v>926703</v>
          </cell>
          <cell r="AE48">
            <v>2931310</v>
          </cell>
          <cell r="AF48">
            <v>1025959</v>
          </cell>
          <cell r="AG48">
            <v>2931310</v>
          </cell>
          <cell r="AH48">
            <v>1025959</v>
          </cell>
          <cell r="AI48">
            <v>2931310</v>
          </cell>
          <cell r="AJ48">
            <v>1025959</v>
          </cell>
          <cell r="AK48">
            <v>3105414</v>
          </cell>
          <cell r="AL48">
            <v>1086895</v>
          </cell>
          <cell r="AM48">
            <v>2931310</v>
          </cell>
          <cell r="AN48">
            <v>1025959</v>
          </cell>
        </row>
        <row r="49">
          <cell r="B49" t="str">
            <v>CAMBIAR FAN CLUTCH</v>
          </cell>
          <cell r="C49">
            <v>1093109</v>
          </cell>
          <cell r="D49">
            <v>382588</v>
          </cell>
          <cell r="E49">
            <v>1097334</v>
          </cell>
          <cell r="F49">
            <v>384067</v>
          </cell>
          <cell r="G49">
            <v>1018223</v>
          </cell>
          <cell r="H49">
            <v>356378</v>
          </cell>
          <cell r="I49">
            <v>1023823</v>
          </cell>
          <cell r="J49">
            <v>358338</v>
          </cell>
          <cell r="K49">
            <v>1127144</v>
          </cell>
          <cell r="L49">
            <v>394500</v>
          </cell>
          <cell r="M49">
            <v>966000</v>
          </cell>
          <cell r="N49">
            <v>338100</v>
          </cell>
          <cell r="O49">
            <v>1243115</v>
          </cell>
          <cell r="P49">
            <v>435090</v>
          </cell>
          <cell r="Q49">
            <v>1404064</v>
          </cell>
          <cell r="R49">
            <v>491422</v>
          </cell>
          <cell r="S49">
            <v>1428624</v>
          </cell>
          <cell r="T49">
            <v>500018</v>
          </cell>
          <cell r="U49">
            <v>1313287</v>
          </cell>
          <cell r="V49">
            <v>459650</v>
          </cell>
          <cell r="W49">
            <v>966000</v>
          </cell>
          <cell r="X49">
            <v>338100</v>
          </cell>
          <cell r="Y49">
            <v>1221341</v>
          </cell>
          <cell r="Z49">
            <v>427469</v>
          </cell>
          <cell r="AA49">
            <v>1454014</v>
          </cell>
          <cell r="AB49">
            <v>508905</v>
          </cell>
          <cell r="AC49">
            <v>1358529</v>
          </cell>
          <cell r="AD49">
            <v>475485</v>
          </cell>
          <cell r="AE49">
            <v>1532550</v>
          </cell>
          <cell r="AF49">
            <v>536393</v>
          </cell>
          <cell r="AG49">
            <v>1532550</v>
          </cell>
          <cell r="AH49">
            <v>536393</v>
          </cell>
          <cell r="AI49">
            <v>1532550</v>
          </cell>
          <cell r="AJ49">
            <v>536393</v>
          </cell>
          <cell r="AK49">
            <v>1593784</v>
          </cell>
          <cell r="AL49">
            <v>557824</v>
          </cell>
          <cell r="AM49">
            <v>1532550</v>
          </cell>
          <cell r="AN49">
            <v>536393</v>
          </cell>
        </row>
        <row r="50">
          <cell r="B50" t="str">
            <v>CAMBIAR GUAYA EMBRAGUE</v>
          </cell>
          <cell r="C50">
            <v>475452</v>
          </cell>
          <cell r="D50">
            <v>166408</v>
          </cell>
          <cell r="E50">
            <v>478961</v>
          </cell>
          <cell r="F50">
            <v>167636</v>
          </cell>
          <cell r="G50">
            <v>454000</v>
          </cell>
          <cell r="H50">
            <v>158900</v>
          </cell>
          <cell r="I50">
            <v>454000</v>
          </cell>
          <cell r="J50">
            <v>158900</v>
          </cell>
          <cell r="K50">
            <v>481235</v>
          </cell>
          <cell r="L50">
            <v>168432</v>
          </cell>
          <cell r="M50">
            <v>529236</v>
          </cell>
          <cell r="N50">
            <v>185233</v>
          </cell>
          <cell r="O50">
            <v>516143</v>
          </cell>
          <cell r="P50">
            <v>180650</v>
          </cell>
          <cell r="Q50">
            <v>629278</v>
          </cell>
          <cell r="R50">
            <v>220247</v>
          </cell>
          <cell r="S50">
            <v>624495</v>
          </cell>
          <cell r="T50">
            <v>218573</v>
          </cell>
          <cell r="U50">
            <v>568020</v>
          </cell>
          <cell r="V50">
            <v>198807</v>
          </cell>
          <cell r="W50">
            <v>481233</v>
          </cell>
          <cell r="X50">
            <v>168432</v>
          </cell>
          <cell r="Y50">
            <v>550299</v>
          </cell>
          <cell r="Z50">
            <v>192605</v>
          </cell>
          <cell r="AA50">
            <v>623989</v>
          </cell>
          <cell r="AB50">
            <v>218396</v>
          </cell>
          <cell r="AC50">
            <v>585833</v>
          </cell>
          <cell r="AD50">
            <v>205042</v>
          </cell>
          <cell r="AE50">
            <v>670480</v>
          </cell>
          <cell r="AF50">
            <v>234668</v>
          </cell>
          <cell r="AG50">
            <v>670480</v>
          </cell>
          <cell r="AH50">
            <v>234668</v>
          </cell>
          <cell r="AI50">
            <v>670480</v>
          </cell>
          <cell r="AJ50">
            <v>234668</v>
          </cell>
          <cell r="AK50">
            <v>701381</v>
          </cell>
          <cell r="AL50">
            <v>245483</v>
          </cell>
          <cell r="AM50">
            <v>670480</v>
          </cell>
          <cell r="AN50">
            <v>234668</v>
          </cell>
        </row>
        <row r="51">
          <cell r="B51" t="str">
            <v>CAMBIAR GUAYAS FRENO EMERGENCIA</v>
          </cell>
          <cell r="C51">
            <v>461000</v>
          </cell>
          <cell r="D51">
            <v>161350</v>
          </cell>
          <cell r="E51">
            <v>480554</v>
          </cell>
          <cell r="F51">
            <v>168194</v>
          </cell>
          <cell r="G51">
            <v>463055</v>
          </cell>
          <cell r="H51">
            <v>162069</v>
          </cell>
          <cell r="I51">
            <v>461000</v>
          </cell>
          <cell r="J51">
            <v>161350</v>
          </cell>
          <cell r="K51">
            <v>485908</v>
          </cell>
          <cell r="L51">
            <v>170068</v>
          </cell>
          <cell r="M51">
            <v>517926</v>
          </cell>
          <cell r="N51">
            <v>181274</v>
          </cell>
          <cell r="O51">
            <v>508188</v>
          </cell>
          <cell r="P51">
            <v>177866</v>
          </cell>
          <cell r="Q51">
            <v>608479</v>
          </cell>
          <cell r="R51">
            <v>212968</v>
          </cell>
          <cell r="S51">
            <v>654954</v>
          </cell>
          <cell r="T51">
            <v>229234</v>
          </cell>
          <cell r="U51">
            <v>565714</v>
          </cell>
          <cell r="V51">
            <v>198000</v>
          </cell>
          <cell r="W51">
            <v>461722</v>
          </cell>
          <cell r="X51">
            <v>161603</v>
          </cell>
          <cell r="Y51">
            <v>531686</v>
          </cell>
          <cell r="Z51">
            <v>186090</v>
          </cell>
          <cell r="AA51">
            <v>641769</v>
          </cell>
          <cell r="AB51">
            <v>224619</v>
          </cell>
          <cell r="AC51">
            <v>541917</v>
          </cell>
          <cell r="AD51">
            <v>189671</v>
          </cell>
          <cell r="AE51">
            <v>677280</v>
          </cell>
          <cell r="AF51">
            <v>237048</v>
          </cell>
          <cell r="AG51">
            <v>677280</v>
          </cell>
          <cell r="AH51">
            <v>237048</v>
          </cell>
          <cell r="AI51">
            <v>677280</v>
          </cell>
          <cell r="AJ51">
            <v>237048</v>
          </cell>
          <cell r="AK51">
            <v>715286</v>
          </cell>
          <cell r="AL51">
            <v>250350</v>
          </cell>
          <cell r="AM51">
            <v>677280</v>
          </cell>
          <cell r="AN51">
            <v>237048</v>
          </cell>
        </row>
        <row r="52">
          <cell r="B52" t="str">
            <v>CAMBIAR HOJAS MUELLE TRASERO</v>
          </cell>
          <cell r="C52">
            <v>603624</v>
          </cell>
          <cell r="D52">
            <v>211268</v>
          </cell>
          <cell r="E52">
            <v>601518</v>
          </cell>
          <cell r="F52">
            <v>210531</v>
          </cell>
          <cell r="G52">
            <v>555427</v>
          </cell>
          <cell r="H52">
            <v>194399</v>
          </cell>
          <cell r="I52">
            <v>549000</v>
          </cell>
          <cell r="J52">
            <v>192150</v>
          </cell>
          <cell r="K52">
            <v>594449</v>
          </cell>
          <cell r="L52">
            <v>208057</v>
          </cell>
          <cell r="M52">
            <v>549000</v>
          </cell>
          <cell r="N52">
            <v>192150</v>
          </cell>
          <cell r="O52">
            <v>620466</v>
          </cell>
          <cell r="P52">
            <v>217163</v>
          </cell>
          <cell r="Q52">
            <v>812018</v>
          </cell>
          <cell r="R52">
            <v>284206</v>
          </cell>
          <cell r="S52">
            <v>803972</v>
          </cell>
          <cell r="T52">
            <v>281390</v>
          </cell>
          <cell r="U52">
            <v>755016</v>
          </cell>
          <cell r="V52">
            <v>264256</v>
          </cell>
          <cell r="W52">
            <v>549000</v>
          </cell>
          <cell r="X52">
            <v>192150</v>
          </cell>
          <cell r="Y52">
            <v>679407</v>
          </cell>
          <cell r="Z52">
            <v>237792</v>
          </cell>
          <cell r="AA52">
            <v>801635</v>
          </cell>
          <cell r="AB52">
            <v>280572</v>
          </cell>
          <cell r="AC52">
            <v>719585</v>
          </cell>
          <cell r="AD52">
            <v>251855</v>
          </cell>
          <cell r="AE52">
            <v>880430</v>
          </cell>
          <cell r="AF52">
            <v>308151</v>
          </cell>
          <cell r="AG52">
            <v>880430</v>
          </cell>
          <cell r="AH52">
            <v>308151</v>
          </cell>
          <cell r="AI52">
            <v>880430</v>
          </cell>
          <cell r="AJ52">
            <v>308151</v>
          </cell>
          <cell r="AK52">
            <v>895999</v>
          </cell>
          <cell r="AL52">
            <v>313600</v>
          </cell>
          <cell r="AM52">
            <v>880430</v>
          </cell>
          <cell r="AN52">
            <v>308151</v>
          </cell>
        </row>
        <row r="53">
          <cell r="B53" t="str">
            <v>CAMBIAR KIT DE REPARTICIÓN</v>
          </cell>
          <cell r="C53">
            <v>807000</v>
          </cell>
          <cell r="D53">
            <v>282450</v>
          </cell>
          <cell r="E53">
            <v>807000</v>
          </cell>
          <cell r="F53">
            <v>282450</v>
          </cell>
          <cell r="G53">
            <v>807000</v>
          </cell>
          <cell r="H53">
            <v>282450</v>
          </cell>
          <cell r="I53">
            <v>807000</v>
          </cell>
          <cell r="J53">
            <v>282450</v>
          </cell>
          <cell r="K53">
            <v>813680</v>
          </cell>
          <cell r="L53">
            <v>284788</v>
          </cell>
          <cell r="M53">
            <v>866482</v>
          </cell>
          <cell r="N53">
            <v>303269</v>
          </cell>
          <cell r="O53">
            <v>848393</v>
          </cell>
          <cell r="P53">
            <v>296938</v>
          </cell>
          <cell r="Q53">
            <v>993282</v>
          </cell>
          <cell r="R53">
            <v>347649</v>
          </cell>
          <cell r="S53">
            <v>1034283</v>
          </cell>
          <cell r="T53">
            <v>361999</v>
          </cell>
          <cell r="U53">
            <v>936523</v>
          </cell>
          <cell r="V53">
            <v>327783</v>
          </cell>
          <cell r="W53">
            <v>807000</v>
          </cell>
          <cell r="X53">
            <v>282450</v>
          </cell>
          <cell r="Y53">
            <v>830990</v>
          </cell>
          <cell r="Z53">
            <v>290847</v>
          </cell>
          <cell r="AA53">
            <v>1084697</v>
          </cell>
          <cell r="AB53">
            <v>379644</v>
          </cell>
          <cell r="AC53">
            <v>880196</v>
          </cell>
          <cell r="AD53">
            <v>308069</v>
          </cell>
          <cell r="AE53">
            <v>1111120</v>
          </cell>
          <cell r="AF53">
            <v>388892</v>
          </cell>
          <cell r="AG53">
            <v>1111120</v>
          </cell>
          <cell r="AH53">
            <v>388892</v>
          </cell>
          <cell r="AI53">
            <v>1111120</v>
          </cell>
          <cell r="AJ53">
            <v>388892</v>
          </cell>
          <cell r="AK53">
            <v>1207032</v>
          </cell>
          <cell r="AL53">
            <v>422461</v>
          </cell>
          <cell r="AM53">
            <v>1111120</v>
          </cell>
          <cell r="AN53">
            <v>388892</v>
          </cell>
        </row>
        <row r="54">
          <cell r="B54" t="str">
            <v>CAMBIAR KIT EMBRAGUE</v>
          </cell>
          <cell r="C54">
            <v>1637678</v>
          </cell>
          <cell r="D54">
            <v>573187</v>
          </cell>
          <cell r="E54">
            <v>1596895</v>
          </cell>
          <cell r="F54">
            <v>558913</v>
          </cell>
          <cell r="G54">
            <v>1557646</v>
          </cell>
          <cell r="H54">
            <v>545176</v>
          </cell>
          <cell r="I54">
            <v>1659656</v>
          </cell>
          <cell r="J54">
            <v>580880</v>
          </cell>
          <cell r="K54">
            <v>1827144</v>
          </cell>
          <cell r="L54">
            <v>639500</v>
          </cell>
          <cell r="M54">
            <v>1958541</v>
          </cell>
          <cell r="N54">
            <v>685489</v>
          </cell>
          <cell r="O54">
            <v>1687550</v>
          </cell>
          <cell r="P54">
            <v>590643</v>
          </cell>
          <cell r="Q54">
            <v>1958541</v>
          </cell>
          <cell r="R54">
            <v>685489</v>
          </cell>
          <cell r="S54">
            <v>2291895</v>
          </cell>
          <cell r="T54">
            <v>802163</v>
          </cell>
          <cell r="U54">
            <v>1545000</v>
          </cell>
          <cell r="V54">
            <v>540750</v>
          </cell>
          <cell r="W54">
            <v>1545000</v>
          </cell>
          <cell r="X54">
            <v>540750</v>
          </cell>
          <cell r="Y54">
            <v>1706729</v>
          </cell>
          <cell r="Z54">
            <v>597355</v>
          </cell>
          <cell r="AA54">
            <v>2295000</v>
          </cell>
          <cell r="AB54">
            <v>803250</v>
          </cell>
          <cell r="AC54">
            <v>1868295</v>
          </cell>
          <cell r="AD54">
            <v>653903</v>
          </cell>
          <cell r="AE54">
            <v>2295000</v>
          </cell>
          <cell r="AF54">
            <v>803250</v>
          </cell>
          <cell r="AG54">
            <v>2295000</v>
          </cell>
          <cell r="AH54">
            <v>803250</v>
          </cell>
          <cell r="AI54">
            <v>2295000</v>
          </cell>
          <cell r="AJ54">
            <v>803250</v>
          </cell>
          <cell r="AK54">
            <v>2575727</v>
          </cell>
          <cell r="AL54">
            <v>901504</v>
          </cell>
          <cell r="AM54">
            <v>2295000</v>
          </cell>
          <cell r="AN54">
            <v>803250</v>
          </cell>
        </row>
        <row r="55">
          <cell r="B55" t="str">
            <v>CAMBIAR MANGUERA SUPERIOR Y/O INFERIOR RADIADOR</v>
          </cell>
          <cell r="C55">
            <v>474213</v>
          </cell>
          <cell r="D55">
            <v>165975</v>
          </cell>
          <cell r="E55">
            <v>478551</v>
          </cell>
          <cell r="F55">
            <v>167493</v>
          </cell>
          <cell r="G55">
            <v>469009</v>
          </cell>
          <cell r="H55">
            <v>164153</v>
          </cell>
          <cell r="I55">
            <v>459612</v>
          </cell>
          <cell r="J55">
            <v>160864</v>
          </cell>
          <cell r="K55">
            <v>505994</v>
          </cell>
          <cell r="L55">
            <v>177098</v>
          </cell>
          <cell r="M55">
            <v>561800</v>
          </cell>
          <cell r="N55">
            <v>196630</v>
          </cell>
          <cell r="O55">
            <v>522103</v>
          </cell>
          <cell r="P55">
            <v>182736</v>
          </cell>
          <cell r="Q55">
            <v>663844</v>
          </cell>
          <cell r="R55">
            <v>232345</v>
          </cell>
          <cell r="S55">
            <v>649809</v>
          </cell>
          <cell r="T55">
            <v>227433</v>
          </cell>
          <cell r="U55">
            <v>616700</v>
          </cell>
          <cell r="V55">
            <v>215845</v>
          </cell>
          <cell r="W55">
            <v>503220</v>
          </cell>
          <cell r="X55">
            <v>176127</v>
          </cell>
          <cell r="Y55">
            <v>552495</v>
          </cell>
          <cell r="Z55">
            <v>193373</v>
          </cell>
          <cell r="AA55">
            <v>700060</v>
          </cell>
          <cell r="AB55">
            <v>245021</v>
          </cell>
          <cell r="AC55">
            <v>578120</v>
          </cell>
          <cell r="AD55">
            <v>202342</v>
          </cell>
          <cell r="AE55">
            <v>700060</v>
          </cell>
          <cell r="AF55">
            <v>245021</v>
          </cell>
          <cell r="AG55">
            <v>700060</v>
          </cell>
          <cell r="AH55">
            <v>245021</v>
          </cell>
          <cell r="AI55">
            <v>700060</v>
          </cell>
          <cell r="AJ55">
            <v>245021</v>
          </cell>
          <cell r="AK55">
            <v>765662</v>
          </cell>
          <cell r="AL55">
            <v>267982</v>
          </cell>
          <cell r="AM55">
            <v>700060</v>
          </cell>
          <cell r="AN55">
            <v>245021</v>
          </cell>
        </row>
        <row r="56">
          <cell r="B56" t="str">
            <v>CAMBIAR MORDAZA FRENO</v>
          </cell>
          <cell r="C56">
            <v>538907</v>
          </cell>
          <cell r="D56">
            <v>188617</v>
          </cell>
          <cell r="E56">
            <v>565951</v>
          </cell>
          <cell r="F56">
            <v>198083</v>
          </cell>
          <cell r="G56">
            <v>544705</v>
          </cell>
          <cell r="H56">
            <v>190647</v>
          </cell>
          <cell r="I56">
            <v>521699</v>
          </cell>
          <cell r="J56">
            <v>182595</v>
          </cell>
          <cell r="K56">
            <v>574348</v>
          </cell>
          <cell r="L56">
            <v>201022</v>
          </cell>
          <cell r="M56">
            <v>640578</v>
          </cell>
          <cell r="N56">
            <v>224202</v>
          </cell>
          <cell r="O56">
            <v>604454</v>
          </cell>
          <cell r="P56">
            <v>211559</v>
          </cell>
          <cell r="Q56">
            <v>757033</v>
          </cell>
          <cell r="R56">
            <v>264962</v>
          </cell>
          <cell r="S56">
            <v>757617</v>
          </cell>
          <cell r="T56">
            <v>265166</v>
          </cell>
          <cell r="U56">
            <v>712243</v>
          </cell>
          <cell r="V56">
            <v>249285</v>
          </cell>
          <cell r="W56">
            <v>560486</v>
          </cell>
          <cell r="X56">
            <v>196170</v>
          </cell>
          <cell r="Y56">
            <v>610755</v>
          </cell>
          <cell r="Z56">
            <v>213764</v>
          </cell>
          <cell r="AA56">
            <v>795160</v>
          </cell>
          <cell r="AB56">
            <v>278306</v>
          </cell>
          <cell r="AC56">
            <v>670913</v>
          </cell>
          <cell r="AD56">
            <v>234820</v>
          </cell>
          <cell r="AE56">
            <v>795260</v>
          </cell>
          <cell r="AF56">
            <v>278341</v>
          </cell>
          <cell r="AG56">
            <v>795260</v>
          </cell>
          <cell r="AH56">
            <v>278341</v>
          </cell>
          <cell r="AI56">
            <v>795260</v>
          </cell>
          <cell r="AJ56">
            <v>278341</v>
          </cell>
          <cell r="AK56">
            <v>853887</v>
          </cell>
          <cell r="AL56">
            <v>298860</v>
          </cell>
          <cell r="AM56">
            <v>795260</v>
          </cell>
          <cell r="AN56">
            <v>278341</v>
          </cell>
        </row>
        <row r="57">
          <cell r="B57" t="str">
            <v>CAMBIAR PASTILLAS DE FRENO DELANTERO</v>
          </cell>
          <cell r="C57">
            <v>399725</v>
          </cell>
          <cell r="D57">
            <v>139904</v>
          </cell>
          <cell r="E57">
            <v>412331</v>
          </cell>
          <cell r="F57">
            <v>144316</v>
          </cell>
          <cell r="G57">
            <v>389565</v>
          </cell>
          <cell r="H57">
            <v>136348</v>
          </cell>
          <cell r="I57">
            <v>390062</v>
          </cell>
          <cell r="J57">
            <v>136522</v>
          </cell>
          <cell r="K57">
            <v>429426</v>
          </cell>
          <cell r="L57">
            <v>150299</v>
          </cell>
          <cell r="M57">
            <v>431073</v>
          </cell>
          <cell r="N57">
            <v>150876</v>
          </cell>
          <cell r="O57">
            <v>445747</v>
          </cell>
          <cell r="P57">
            <v>156011</v>
          </cell>
          <cell r="Q57">
            <v>506470</v>
          </cell>
          <cell r="R57">
            <v>177265</v>
          </cell>
          <cell r="S57">
            <v>545273</v>
          </cell>
          <cell r="T57">
            <v>190846</v>
          </cell>
          <cell r="U57">
            <v>498228</v>
          </cell>
          <cell r="V57">
            <v>174380</v>
          </cell>
          <cell r="W57">
            <v>403446</v>
          </cell>
          <cell r="X57">
            <v>141206</v>
          </cell>
          <cell r="Y57">
            <v>433706</v>
          </cell>
          <cell r="Z57">
            <v>151797</v>
          </cell>
          <cell r="AA57">
            <v>565567</v>
          </cell>
          <cell r="AB57">
            <v>197948</v>
          </cell>
          <cell r="AC57">
            <v>465607</v>
          </cell>
          <cell r="AD57">
            <v>162962</v>
          </cell>
          <cell r="AE57">
            <v>577830</v>
          </cell>
          <cell r="AF57">
            <v>202241</v>
          </cell>
          <cell r="AG57">
            <v>577830</v>
          </cell>
          <cell r="AH57">
            <v>202241</v>
          </cell>
          <cell r="AI57">
            <v>577830</v>
          </cell>
          <cell r="AJ57">
            <v>202241</v>
          </cell>
          <cell r="AK57">
            <v>611257</v>
          </cell>
          <cell r="AL57">
            <v>213940</v>
          </cell>
          <cell r="AM57">
            <v>577830</v>
          </cell>
          <cell r="AN57">
            <v>202241</v>
          </cell>
        </row>
        <row r="58">
          <cell r="B58" t="str">
            <v>CAMBIAR PASTILLAS DE FRENO TRASERO</v>
          </cell>
          <cell r="C58">
            <v>379585</v>
          </cell>
          <cell r="D58">
            <v>132855</v>
          </cell>
          <cell r="E58">
            <v>403438</v>
          </cell>
          <cell r="F58">
            <v>141203</v>
          </cell>
          <cell r="G58">
            <v>388290</v>
          </cell>
          <cell r="H58">
            <v>135902</v>
          </cell>
          <cell r="I58">
            <v>377411</v>
          </cell>
          <cell r="J58">
            <v>132094</v>
          </cell>
          <cell r="K58">
            <v>415499</v>
          </cell>
          <cell r="L58">
            <v>145425</v>
          </cell>
          <cell r="M58">
            <v>440531</v>
          </cell>
          <cell r="N58">
            <v>154186</v>
          </cell>
          <cell r="O58">
            <v>444323</v>
          </cell>
          <cell r="P58">
            <v>155513</v>
          </cell>
          <cell r="Q58">
            <v>530338</v>
          </cell>
          <cell r="R58">
            <v>185618</v>
          </cell>
          <cell r="S58">
            <v>536783</v>
          </cell>
          <cell r="T58">
            <v>187874</v>
          </cell>
          <cell r="U58">
            <v>509042</v>
          </cell>
          <cell r="V58">
            <v>178165</v>
          </cell>
          <cell r="W58">
            <v>387906</v>
          </cell>
          <cell r="X58">
            <v>135767</v>
          </cell>
          <cell r="Y58">
            <v>439381</v>
          </cell>
          <cell r="Z58">
            <v>153783</v>
          </cell>
          <cell r="AA58">
            <v>536867</v>
          </cell>
          <cell r="AB58">
            <v>187903</v>
          </cell>
          <cell r="AC58">
            <v>527248</v>
          </cell>
          <cell r="AD58">
            <v>184537</v>
          </cell>
          <cell r="AE58">
            <v>568990</v>
          </cell>
          <cell r="AF58">
            <v>199147</v>
          </cell>
          <cell r="AG58">
            <v>568990</v>
          </cell>
          <cell r="AH58">
            <v>199147</v>
          </cell>
          <cell r="AI58">
            <v>568990</v>
          </cell>
          <cell r="AJ58">
            <v>199147</v>
          </cell>
          <cell r="AK58">
            <v>589624</v>
          </cell>
          <cell r="AL58">
            <v>206368</v>
          </cell>
          <cell r="AM58">
            <v>568990</v>
          </cell>
          <cell r="AN58">
            <v>199147</v>
          </cell>
        </row>
        <row r="59">
          <cell r="B59" t="str">
            <v>CAMBIAR PERA ACEITE</v>
          </cell>
          <cell r="C59">
            <v>395000</v>
          </cell>
          <cell r="D59">
            <v>138250</v>
          </cell>
          <cell r="E59">
            <v>443634</v>
          </cell>
          <cell r="F59">
            <v>155272</v>
          </cell>
          <cell r="G59">
            <v>402047</v>
          </cell>
          <cell r="H59">
            <v>140716</v>
          </cell>
          <cell r="I59">
            <v>416758</v>
          </cell>
          <cell r="J59">
            <v>145865</v>
          </cell>
          <cell r="K59">
            <v>458816</v>
          </cell>
          <cell r="L59">
            <v>160586</v>
          </cell>
          <cell r="M59">
            <v>472756</v>
          </cell>
          <cell r="N59">
            <v>165465</v>
          </cell>
          <cell r="O59">
            <v>467692</v>
          </cell>
          <cell r="P59">
            <v>163692</v>
          </cell>
          <cell r="Q59">
            <v>555320</v>
          </cell>
          <cell r="R59">
            <v>194362</v>
          </cell>
          <cell r="S59">
            <v>612890</v>
          </cell>
          <cell r="T59">
            <v>214512</v>
          </cell>
          <cell r="U59">
            <v>515793</v>
          </cell>
          <cell r="V59">
            <v>180528</v>
          </cell>
          <cell r="W59">
            <v>417044</v>
          </cell>
          <cell r="X59">
            <v>145965</v>
          </cell>
          <cell r="Y59">
            <v>395000</v>
          </cell>
          <cell r="Z59">
            <v>138250</v>
          </cell>
          <cell r="AA59">
            <v>586767</v>
          </cell>
          <cell r="AB59">
            <v>205368</v>
          </cell>
          <cell r="AC59">
            <v>546338</v>
          </cell>
          <cell r="AD59">
            <v>191218</v>
          </cell>
          <cell r="AE59">
            <v>618460</v>
          </cell>
          <cell r="AF59">
            <v>216461</v>
          </cell>
          <cell r="AG59">
            <v>618460</v>
          </cell>
          <cell r="AH59">
            <v>216461</v>
          </cell>
          <cell r="AI59">
            <v>618460</v>
          </cell>
          <cell r="AJ59">
            <v>216461</v>
          </cell>
          <cell r="AK59">
            <v>644895</v>
          </cell>
          <cell r="AL59">
            <v>225713</v>
          </cell>
          <cell r="AM59">
            <v>618460</v>
          </cell>
          <cell r="AN59">
            <v>216461</v>
          </cell>
        </row>
        <row r="60">
          <cell r="B60" t="str">
            <v>CAMBIAR PUNTA HOMOCINETICA</v>
          </cell>
          <cell r="C60">
            <v>458872</v>
          </cell>
          <cell r="D60">
            <v>160605</v>
          </cell>
          <cell r="E60">
            <v>499902</v>
          </cell>
          <cell r="F60">
            <v>174966</v>
          </cell>
          <cell r="G60">
            <v>458572</v>
          </cell>
          <cell r="H60">
            <v>160500</v>
          </cell>
          <cell r="I60">
            <v>491534</v>
          </cell>
          <cell r="J60">
            <v>172037</v>
          </cell>
          <cell r="K60">
            <v>541139</v>
          </cell>
          <cell r="L60">
            <v>189399</v>
          </cell>
          <cell r="M60">
            <v>536166</v>
          </cell>
          <cell r="N60">
            <v>187658</v>
          </cell>
          <cell r="O60">
            <v>510510</v>
          </cell>
          <cell r="P60">
            <v>178679</v>
          </cell>
          <cell r="Q60">
            <v>641280</v>
          </cell>
          <cell r="R60">
            <v>224448</v>
          </cell>
          <cell r="S60">
            <v>655983</v>
          </cell>
          <cell r="T60">
            <v>229594</v>
          </cell>
          <cell r="U60">
            <v>598226</v>
          </cell>
          <cell r="V60">
            <v>209379</v>
          </cell>
          <cell r="W60">
            <v>478241</v>
          </cell>
          <cell r="X60">
            <v>167384</v>
          </cell>
          <cell r="Y60">
            <v>553967</v>
          </cell>
          <cell r="Z60">
            <v>193888</v>
          </cell>
          <cell r="AA60">
            <v>661023</v>
          </cell>
          <cell r="AB60">
            <v>231358</v>
          </cell>
          <cell r="AC60">
            <v>596168</v>
          </cell>
          <cell r="AD60">
            <v>208659</v>
          </cell>
          <cell r="AE60">
            <v>693940</v>
          </cell>
          <cell r="AF60">
            <v>242879</v>
          </cell>
          <cell r="AG60">
            <v>693940</v>
          </cell>
          <cell r="AH60">
            <v>242879</v>
          </cell>
          <cell r="AI60">
            <v>693940</v>
          </cell>
          <cell r="AJ60">
            <v>242879</v>
          </cell>
          <cell r="AK60">
            <v>726249</v>
          </cell>
          <cell r="AL60">
            <v>254187</v>
          </cell>
          <cell r="AM60">
            <v>693940</v>
          </cell>
          <cell r="AN60">
            <v>242879</v>
          </cell>
        </row>
        <row r="61">
          <cell r="B61" t="str">
            <v>CAMBIAR RADIADOR</v>
          </cell>
          <cell r="C61">
            <v>740392</v>
          </cell>
          <cell r="D61">
            <v>259137</v>
          </cell>
          <cell r="E61">
            <v>768681</v>
          </cell>
          <cell r="F61">
            <v>269038</v>
          </cell>
          <cell r="G61">
            <v>719095</v>
          </cell>
          <cell r="H61">
            <v>251683</v>
          </cell>
          <cell r="I61">
            <v>779867</v>
          </cell>
          <cell r="J61">
            <v>272953</v>
          </cell>
          <cell r="K61">
            <v>858569</v>
          </cell>
          <cell r="L61">
            <v>300499</v>
          </cell>
          <cell r="M61">
            <v>845594</v>
          </cell>
          <cell r="N61">
            <v>295958</v>
          </cell>
          <cell r="O61">
            <v>800460</v>
          </cell>
          <cell r="P61">
            <v>280161</v>
          </cell>
          <cell r="Q61">
            <v>1011868</v>
          </cell>
          <cell r="R61">
            <v>354154</v>
          </cell>
          <cell r="S61">
            <v>1010234</v>
          </cell>
          <cell r="T61">
            <v>353582</v>
          </cell>
          <cell r="U61">
            <v>942272</v>
          </cell>
          <cell r="V61">
            <v>329795</v>
          </cell>
          <cell r="W61">
            <v>786236</v>
          </cell>
          <cell r="X61">
            <v>275183</v>
          </cell>
          <cell r="Y61">
            <v>812067</v>
          </cell>
          <cell r="Z61">
            <v>284223</v>
          </cell>
          <cell r="AA61">
            <v>1066645</v>
          </cell>
          <cell r="AB61">
            <v>373326</v>
          </cell>
          <cell r="AC61">
            <v>916794</v>
          </cell>
          <cell r="AD61">
            <v>320878</v>
          </cell>
          <cell r="AE61">
            <v>1094120</v>
          </cell>
          <cell r="AF61">
            <v>382942</v>
          </cell>
          <cell r="AG61">
            <v>1094120</v>
          </cell>
          <cell r="AH61">
            <v>382942</v>
          </cell>
          <cell r="AI61">
            <v>1094120</v>
          </cell>
          <cell r="AJ61">
            <v>382942</v>
          </cell>
          <cell r="AK61">
            <v>1160917</v>
          </cell>
          <cell r="AL61">
            <v>406321</v>
          </cell>
          <cell r="AM61">
            <v>1094120</v>
          </cell>
          <cell r="AN61">
            <v>382942</v>
          </cell>
        </row>
        <row r="62">
          <cell r="B62" t="str">
            <v>CAMBIAR RESORTE SUSPENSION DELANTERA</v>
          </cell>
          <cell r="C62">
            <v>560789</v>
          </cell>
          <cell r="D62">
            <v>196276</v>
          </cell>
          <cell r="E62">
            <v>608396</v>
          </cell>
          <cell r="F62">
            <v>212939</v>
          </cell>
          <cell r="G62">
            <v>565467</v>
          </cell>
          <cell r="H62">
            <v>197913</v>
          </cell>
          <cell r="I62">
            <v>592434</v>
          </cell>
          <cell r="J62">
            <v>207352</v>
          </cell>
          <cell r="K62">
            <v>652220</v>
          </cell>
          <cell r="L62">
            <v>228277</v>
          </cell>
          <cell r="M62">
            <v>544000</v>
          </cell>
          <cell r="N62">
            <v>190400</v>
          </cell>
          <cell r="O62">
            <v>625122</v>
          </cell>
          <cell r="P62">
            <v>218793</v>
          </cell>
          <cell r="Q62">
            <v>621124</v>
          </cell>
          <cell r="R62">
            <v>217393</v>
          </cell>
          <cell r="S62">
            <v>769787</v>
          </cell>
          <cell r="T62">
            <v>269425</v>
          </cell>
          <cell r="U62">
            <v>569091</v>
          </cell>
          <cell r="V62">
            <v>199182</v>
          </cell>
          <cell r="W62">
            <v>544000</v>
          </cell>
          <cell r="X62">
            <v>190400</v>
          </cell>
          <cell r="Y62">
            <v>634298</v>
          </cell>
          <cell r="Z62">
            <v>222004</v>
          </cell>
          <cell r="AA62">
            <v>807563</v>
          </cell>
          <cell r="AB62">
            <v>282647</v>
          </cell>
          <cell r="AC62">
            <v>544586</v>
          </cell>
          <cell r="AD62">
            <v>190605</v>
          </cell>
          <cell r="AE62">
            <v>839460</v>
          </cell>
          <cell r="AF62">
            <v>293811</v>
          </cell>
          <cell r="AG62">
            <v>839460</v>
          </cell>
          <cell r="AH62">
            <v>293811</v>
          </cell>
          <cell r="AI62">
            <v>839460</v>
          </cell>
          <cell r="AJ62">
            <v>293811</v>
          </cell>
          <cell r="AK62">
            <v>883778</v>
          </cell>
          <cell r="AL62">
            <v>309322</v>
          </cell>
          <cell r="AM62">
            <v>839460</v>
          </cell>
          <cell r="AN62">
            <v>293811</v>
          </cell>
        </row>
        <row r="63">
          <cell r="B63" t="str">
            <v>CAMBIAR RETENEDOR DELANTERO CIGÜEÑAL</v>
          </cell>
          <cell r="C63">
            <v>470847</v>
          </cell>
          <cell r="D63">
            <v>164796</v>
          </cell>
          <cell r="E63">
            <v>404000</v>
          </cell>
          <cell r="F63">
            <v>141400</v>
          </cell>
          <cell r="G63">
            <v>404000</v>
          </cell>
          <cell r="H63">
            <v>141400</v>
          </cell>
          <cell r="I63">
            <v>404000</v>
          </cell>
          <cell r="J63">
            <v>141400</v>
          </cell>
          <cell r="K63">
            <v>404000</v>
          </cell>
          <cell r="L63">
            <v>141400</v>
          </cell>
          <cell r="M63">
            <v>544354</v>
          </cell>
          <cell r="N63">
            <v>190524</v>
          </cell>
          <cell r="O63">
            <v>424470</v>
          </cell>
          <cell r="P63">
            <v>148565</v>
          </cell>
          <cell r="Q63">
            <v>683230</v>
          </cell>
          <cell r="R63">
            <v>239131</v>
          </cell>
          <cell r="S63">
            <v>523770</v>
          </cell>
          <cell r="T63">
            <v>183320</v>
          </cell>
          <cell r="U63">
            <v>587949</v>
          </cell>
          <cell r="V63">
            <v>205782</v>
          </cell>
          <cell r="W63">
            <v>484863</v>
          </cell>
          <cell r="X63">
            <v>169702</v>
          </cell>
          <cell r="Y63">
            <v>526450</v>
          </cell>
          <cell r="Z63">
            <v>184258</v>
          </cell>
          <cell r="AA63">
            <v>534413</v>
          </cell>
          <cell r="AB63">
            <v>187045</v>
          </cell>
          <cell r="AC63">
            <v>562565</v>
          </cell>
          <cell r="AD63">
            <v>196898</v>
          </cell>
          <cell r="AE63">
            <v>683230</v>
          </cell>
          <cell r="AF63">
            <v>239131</v>
          </cell>
          <cell r="AG63">
            <v>683230</v>
          </cell>
          <cell r="AH63">
            <v>239131</v>
          </cell>
          <cell r="AI63">
            <v>683230</v>
          </cell>
          <cell r="AJ63">
            <v>239131</v>
          </cell>
          <cell r="AK63">
            <v>642086</v>
          </cell>
          <cell r="AL63">
            <v>224730</v>
          </cell>
          <cell r="AM63">
            <v>683230</v>
          </cell>
          <cell r="AN63">
            <v>239131</v>
          </cell>
        </row>
        <row r="64">
          <cell r="B64" t="str">
            <v>CAMBIAR RETENEDOR EJE LEVAS</v>
          </cell>
          <cell r="C64">
            <v>562000</v>
          </cell>
          <cell r="D64">
            <v>196700</v>
          </cell>
          <cell r="E64">
            <v>562000</v>
          </cell>
          <cell r="F64">
            <v>196700</v>
          </cell>
          <cell r="G64">
            <v>565148</v>
          </cell>
          <cell r="H64">
            <v>197802</v>
          </cell>
          <cell r="I64">
            <v>562000</v>
          </cell>
          <cell r="J64">
            <v>196700</v>
          </cell>
          <cell r="K64">
            <v>562000</v>
          </cell>
          <cell r="L64">
            <v>196700</v>
          </cell>
          <cell r="M64">
            <v>648402</v>
          </cell>
          <cell r="N64">
            <v>226941</v>
          </cell>
          <cell r="O64">
            <v>657440</v>
          </cell>
          <cell r="P64">
            <v>230104</v>
          </cell>
          <cell r="Q64">
            <v>735560</v>
          </cell>
          <cell r="R64">
            <v>257446</v>
          </cell>
          <cell r="S64">
            <v>741773</v>
          </cell>
          <cell r="T64">
            <v>259621</v>
          </cell>
          <cell r="U64">
            <v>738279</v>
          </cell>
          <cell r="V64">
            <v>258398</v>
          </cell>
          <cell r="W64">
            <v>562000</v>
          </cell>
          <cell r="X64">
            <v>196700</v>
          </cell>
          <cell r="Y64">
            <v>607763</v>
          </cell>
          <cell r="Z64">
            <v>212717</v>
          </cell>
          <cell r="AA64">
            <v>733032</v>
          </cell>
          <cell r="AB64">
            <v>256561</v>
          </cell>
          <cell r="AC64">
            <v>626857</v>
          </cell>
          <cell r="AD64">
            <v>219400</v>
          </cell>
          <cell r="AE64">
            <v>775880</v>
          </cell>
          <cell r="AF64">
            <v>271558</v>
          </cell>
          <cell r="AG64">
            <v>775880</v>
          </cell>
          <cell r="AH64">
            <v>271558</v>
          </cell>
          <cell r="AI64">
            <v>775880</v>
          </cell>
          <cell r="AJ64">
            <v>271558</v>
          </cell>
          <cell r="AK64">
            <v>829580</v>
          </cell>
          <cell r="AL64">
            <v>290353</v>
          </cell>
          <cell r="AM64">
            <v>775880</v>
          </cell>
          <cell r="AN64">
            <v>271558</v>
          </cell>
        </row>
        <row r="65">
          <cell r="B65" t="str">
            <v>CAMBIAR RETENEDOR TRASERO CIGÜEÑAL</v>
          </cell>
          <cell r="C65">
            <v>962000</v>
          </cell>
          <cell r="D65">
            <v>336700</v>
          </cell>
          <cell r="E65">
            <v>1032491</v>
          </cell>
          <cell r="F65">
            <v>361372</v>
          </cell>
          <cell r="G65">
            <v>1057104</v>
          </cell>
          <cell r="H65">
            <v>369986</v>
          </cell>
          <cell r="I65">
            <v>962000</v>
          </cell>
          <cell r="J65">
            <v>336700</v>
          </cell>
          <cell r="K65">
            <v>1046537</v>
          </cell>
          <cell r="L65">
            <v>366288</v>
          </cell>
          <cell r="M65">
            <v>1381230</v>
          </cell>
          <cell r="N65">
            <v>483431</v>
          </cell>
          <cell r="O65">
            <v>1217198</v>
          </cell>
          <cell r="P65">
            <v>426019</v>
          </cell>
          <cell r="Q65">
            <v>1382238</v>
          </cell>
          <cell r="R65">
            <v>483783</v>
          </cell>
          <cell r="S65">
            <v>1413359</v>
          </cell>
          <cell r="T65">
            <v>494676</v>
          </cell>
          <cell r="U65">
            <v>1420938</v>
          </cell>
          <cell r="V65">
            <v>497328</v>
          </cell>
          <cell r="W65">
            <v>1056967</v>
          </cell>
          <cell r="X65">
            <v>369938</v>
          </cell>
          <cell r="Y65">
            <v>1040070</v>
          </cell>
          <cell r="Z65">
            <v>364025</v>
          </cell>
          <cell r="AA65">
            <v>1424799</v>
          </cell>
          <cell r="AB65">
            <v>498680</v>
          </cell>
          <cell r="AC65">
            <v>1224313</v>
          </cell>
          <cell r="AD65">
            <v>428510</v>
          </cell>
          <cell r="AE65">
            <v>1487840</v>
          </cell>
          <cell r="AF65">
            <v>520744</v>
          </cell>
          <cell r="AG65">
            <v>1487840</v>
          </cell>
          <cell r="AH65">
            <v>520744</v>
          </cell>
          <cell r="AI65">
            <v>1487840</v>
          </cell>
          <cell r="AJ65">
            <v>520744</v>
          </cell>
          <cell r="AK65">
            <v>1562258</v>
          </cell>
          <cell r="AL65">
            <v>546790</v>
          </cell>
          <cell r="AM65">
            <v>1487840</v>
          </cell>
          <cell r="AN65">
            <v>520744</v>
          </cell>
        </row>
        <row r="66">
          <cell r="B66" t="str">
            <v>CAMBIAR RETENES LLANTA DELANTERA</v>
          </cell>
          <cell r="C66">
            <v>565117</v>
          </cell>
          <cell r="D66">
            <v>197791</v>
          </cell>
          <cell r="E66">
            <v>608396</v>
          </cell>
          <cell r="F66">
            <v>212939</v>
          </cell>
          <cell r="G66">
            <v>580220</v>
          </cell>
          <cell r="H66">
            <v>203077</v>
          </cell>
          <cell r="I66">
            <v>552702</v>
          </cell>
          <cell r="J66">
            <v>193446</v>
          </cell>
          <cell r="K66">
            <v>608479</v>
          </cell>
          <cell r="L66">
            <v>212968</v>
          </cell>
          <cell r="M66">
            <v>717699</v>
          </cell>
          <cell r="N66">
            <v>251195</v>
          </cell>
          <cell r="O66">
            <v>661580</v>
          </cell>
          <cell r="P66">
            <v>231553</v>
          </cell>
          <cell r="Q66">
            <v>746141</v>
          </cell>
          <cell r="R66">
            <v>261149</v>
          </cell>
          <cell r="S66">
            <v>806753</v>
          </cell>
          <cell r="T66">
            <v>282364</v>
          </cell>
          <cell r="U66">
            <v>729503</v>
          </cell>
          <cell r="V66">
            <v>255326</v>
          </cell>
          <cell r="W66">
            <v>578831</v>
          </cell>
          <cell r="X66">
            <v>202591</v>
          </cell>
          <cell r="Y66">
            <v>715391</v>
          </cell>
          <cell r="Z66">
            <v>250387</v>
          </cell>
          <cell r="AA66">
            <v>813913</v>
          </cell>
          <cell r="AB66">
            <v>284870</v>
          </cell>
          <cell r="AC66">
            <v>691122</v>
          </cell>
          <cell r="AD66">
            <v>241893</v>
          </cell>
          <cell r="AE66">
            <v>839460</v>
          </cell>
          <cell r="AF66">
            <v>293811</v>
          </cell>
          <cell r="AG66">
            <v>839460</v>
          </cell>
          <cell r="AH66">
            <v>293811</v>
          </cell>
          <cell r="AI66">
            <v>839460</v>
          </cell>
          <cell r="AJ66">
            <v>293811</v>
          </cell>
          <cell r="AK66">
            <v>886768</v>
          </cell>
          <cell r="AL66">
            <v>310369</v>
          </cell>
          <cell r="AM66">
            <v>839460</v>
          </cell>
          <cell r="AN66">
            <v>293811</v>
          </cell>
        </row>
        <row r="67">
          <cell r="B67" t="str">
            <v>CAMBIAR RETENES LLANTA TRASERA</v>
          </cell>
          <cell r="C67">
            <v>586465</v>
          </cell>
          <cell r="D67">
            <v>205263</v>
          </cell>
          <cell r="E67">
            <v>591688</v>
          </cell>
          <cell r="F67">
            <v>207091</v>
          </cell>
          <cell r="G67">
            <v>556943</v>
          </cell>
          <cell r="H67">
            <v>194930</v>
          </cell>
          <cell r="I67">
            <v>549603</v>
          </cell>
          <cell r="J67">
            <v>192361</v>
          </cell>
          <cell r="K67">
            <v>605068</v>
          </cell>
          <cell r="L67">
            <v>211774</v>
          </cell>
          <cell r="M67">
            <v>662705</v>
          </cell>
          <cell r="N67">
            <v>231947</v>
          </cell>
          <cell r="O67">
            <v>631421</v>
          </cell>
          <cell r="P67">
            <v>220997</v>
          </cell>
          <cell r="Q67">
            <v>747849</v>
          </cell>
          <cell r="R67">
            <v>261747</v>
          </cell>
          <cell r="S67">
            <v>798048</v>
          </cell>
          <cell r="T67">
            <v>279317</v>
          </cell>
          <cell r="U67">
            <v>707261</v>
          </cell>
          <cell r="V67">
            <v>247541</v>
          </cell>
          <cell r="W67">
            <v>583851</v>
          </cell>
          <cell r="X67">
            <v>204348</v>
          </cell>
          <cell r="Y67">
            <v>709717</v>
          </cell>
          <cell r="Z67">
            <v>248401</v>
          </cell>
          <cell r="AA67">
            <v>799687</v>
          </cell>
          <cell r="AB67">
            <v>279890</v>
          </cell>
          <cell r="AC67">
            <v>680467</v>
          </cell>
          <cell r="AD67">
            <v>238163</v>
          </cell>
          <cell r="AE67">
            <v>824160</v>
          </cell>
          <cell r="AF67">
            <v>288456</v>
          </cell>
          <cell r="AG67">
            <v>824160</v>
          </cell>
          <cell r="AH67">
            <v>288456</v>
          </cell>
          <cell r="AI67">
            <v>824160</v>
          </cell>
          <cell r="AJ67">
            <v>288456</v>
          </cell>
          <cell r="AK67">
            <v>867223</v>
          </cell>
          <cell r="AL67">
            <v>303528</v>
          </cell>
          <cell r="AM67">
            <v>824160</v>
          </cell>
          <cell r="AN67">
            <v>288456</v>
          </cell>
        </row>
        <row r="68">
          <cell r="B68" t="str">
            <v>CAMBIAR RODAMIENTOS LLANTA DELANTERA (incluye cambio retenedores)</v>
          </cell>
          <cell r="C68">
            <v>436830</v>
          </cell>
          <cell r="D68">
            <v>152891</v>
          </cell>
          <cell r="E68">
            <v>459887</v>
          </cell>
          <cell r="F68">
            <v>160960</v>
          </cell>
          <cell r="G68">
            <v>440527</v>
          </cell>
          <cell r="H68">
            <v>154184</v>
          </cell>
          <cell r="I68">
            <v>441041</v>
          </cell>
          <cell r="J68">
            <v>154364</v>
          </cell>
          <cell r="K68">
            <v>485550</v>
          </cell>
          <cell r="L68">
            <v>169943</v>
          </cell>
          <cell r="M68">
            <v>473873</v>
          </cell>
          <cell r="N68">
            <v>165856</v>
          </cell>
          <cell r="O68">
            <v>491568</v>
          </cell>
          <cell r="P68">
            <v>172049</v>
          </cell>
          <cell r="Q68">
            <v>551417</v>
          </cell>
          <cell r="R68">
            <v>192996</v>
          </cell>
          <cell r="S68">
            <v>646680</v>
          </cell>
          <cell r="T68">
            <v>226338</v>
          </cell>
          <cell r="U68">
            <v>516153</v>
          </cell>
          <cell r="V68">
            <v>180654</v>
          </cell>
          <cell r="W68">
            <v>420249</v>
          </cell>
          <cell r="X68">
            <v>147087</v>
          </cell>
          <cell r="Y68">
            <v>512800</v>
          </cell>
          <cell r="Z68">
            <v>179480</v>
          </cell>
          <cell r="AA68">
            <v>621538</v>
          </cell>
          <cell r="AB68">
            <v>217538</v>
          </cell>
          <cell r="AC68">
            <v>492716</v>
          </cell>
          <cell r="AD68">
            <v>172451</v>
          </cell>
          <cell r="AE68">
            <v>646680</v>
          </cell>
          <cell r="AF68">
            <v>226338</v>
          </cell>
          <cell r="AG68">
            <v>646680</v>
          </cell>
          <cell r="AH68">
            <v>226338</v>
          </cell>
          <cell r="AI68">
            <v>646680</v>
          </cell>
          <cell r="AJ68">
            <v>226338</v>
          </cell>
          <cell r="AK68">
            <v>678165</v>
          </cell>
          <cell r="AL68">
            <v>237358</v>
          </cell>
          <cell r="AM68">
            <v>646680</v>
          </cell>
          <cell r="AN68">
            <v>226338</v>
          </cell>
        </row>
        <row r="69">
          <cell r="B69" t="str">
            <v>CAMBIAR RODAMIENTOS LLANTA TRASERA (incluye cambio retenedores)</v>
          </cell>
          <cell r="C69">
            <v>437823</v>
          </cell>
          <cell r="D69">
            <v>153238</v>
          </cell>
          <cell r="E69">
            <v>424397</v>
          </cell>
          <cell r="F69">
            <v>148539</v>
          </cell>
          <cell r="G69">
            <v>401676</v>
          </cell>
          <cell r="H69">
            <v>140587</v>
          </cell>
          <cell r="I69">
            <v>407053</v>
          </cell>
          <cell r="J69">
            <v>142469</v>
          </cell>
          <cell r="K69">
            <v>448132</v>
          </cell>
          <cell r="L69">
            <v>156846</v>
          </cell>
          <cell r="M69">
            <v>510131</v>
          </cell>
          <cell r="N69">
            <v>178546</v>
          </cell>
          <cell r="O69">
            <v>453572</v>
          </cell>
          <cell r="P69">
            <v>158750</v>
          </cell>
          <cell r="Q69">
            <v>611941</v>
          </cell>
          <cell r="R69">
            <v>214179</v>
          </cell>
          <cell r="S69">
            <v>610808</v>
          </cell>
          <cell r="T69">
            <v>213783</v>
          </cell>
          <cell r="U69">
            <v>562411</v>
          </cell>
          <cell r="V69">
            <v>196844</v>
          </cell>
          <cell r="W69">
            <v>455070</v>
          </cell>
          <cell r="X69">
            <v>159275</v>
          </cell>
          <cell r="Y69">
            <v>499200</v>
          </cell>
          <cell r="Z69">
            <v>174720</v>
          </cell>
          <cell r="AA69">
            <v>587673</v>
          </cell>
          <cell r="AB69">
            <v>205686</v>
          </cell>
          <cell r="AC69">
            <v>550105</v>
          </cell>
          <cell r="AD69">
            <v>192537</v>
          </cell>
          <cell r="AE69">
            <v>656540</v>
          </cell>
          <cell r="AF69">
            <v>229789</v>
          </cell>
          <cell r="AG69">
            <v>656540</v>
          </cell>
          <cell r="AH69">
            <v>229789</v>
          </cell>
          <cell r="AI69">
            <v>656540</v>
          </cell>
          <cell r="AJ69">
            <v>229789</v>
          </cell>
          <cell r="AK69">
            <v>653729</v>
          </cell>
          <cell r="AL69">
            <v>228805</v>
          </cell>
          <cell r="AM69">
            <v>656540</v>
          </cell>
          <cell r="AN69">
            <v>229789</v>
          </cell>
        </row>
        <row r="70">
          <cell r="B70" t="str">
            <v>CAMBIAR ROTULAS SUSPENSIÓN DELANTERA</v>
          </cell>
          <cell r="C70">
            <v>480004</v>
          </cell>
          <cell r="D70">
            <v>168001</v>
          </cell>
          <cell r="E70">
            <v>512295</v>
          </cell>
          <cell r="F70">
            <v>179303</v>
          </cell>
          <cell r="G70">
            <v>463902</v>
          </cell>
          <cell r="H70">
            <v>162366</v>
          </cell>
          <cell r="I70">
            <v>525778</v>
          </cell>
          <cell r="J70">
            <v>184022</v>
          </cell>
          <cell r="K70">
            <v>578838</v>
          </cell>
          <cell r="L70">
            <v>202593</v>
          </cell>
          <cell r="M70">
            <v>545495</v>
          </cell>
          <cell r="N70">
            <v>190923</v>
          </cell>
          <cell r="O70">
            <v>527123</v>
          </cell>
          <cell r="P70">
            <v>184493</v>
          </cell>
          <cell r="Q70">
            <v>661031</v>
          </cell>
          <cell r="R70">
            <v>231361</v>
          </cell>
          <cell r="S70">
            <v>678447</v>
          </cell>
          <cell r="T70">
            <v>237456</v>
          </cell>
          <cell r="U70">
            <v>601294</v>
          </cell>
          <cell r="V70">
            <v>210453</v>
          </cell>
          <cell r="W70">
            <v>502470</v>
          </cell>
          <cell r="X70">
            <v>175865</v>
          </cell>
          <cell r="Y70">
            <v>544396</v>
          </cell>
          <cell r="Z70">
            <v>190539</v>
          </cell>
          <cell r="AA70">
            <v>703595</v>
          </cell>
          <cell r="AB70">
            <v>246258</v>
          </cell>
          <cell r="AC70">
            <v>596348</v>
          </cell>
          <cell r="AD70">
            <v>208722</v>
          </cell>
          <cell r="AE70">
            <v>708560</v>
          </cell>
          <cell r="AF70">
            <v>247996</v>
          </cell>
          <cell r="AG70">
            <v>708560</v>
          </cell>
          <cell r="AH70">
            <v>247996</v>
          </cell>
          <cell r="AI70">
            <v>708560</v>
          </cell>
          <cell r="AJ70">
            <v>247996</v>
          </cell>
          <cell r="AK70">
            <v>756735</v>
          </cell>
          <cell r="AL70">
            <v>264857</v>
          </cell>
          <cell r="AM70">
            <v>708560</v>
          </cell>
          <cell r="AN70">
            <v>247996</v>
          </cell>
        </row>
        <row r="71">
          <cell r="B71" t="str">
            <v>CAMBIAR SERVOFRENO / BOOSTER</v>
          </cell>
          <cell r="C71">
            <v>509046</v>
          </cell>
          <cell r="D71">
            <v>178166</v>
          </cell>
          <cell r="E71">
            <v>572036</v>
          </cell>
          <cell r="F71">
            <v>200213</v>
          </cell>
          <cell r="G71">
            <v>508561</v>
          </cell>
          <cell r="H71">
            <v>177996</v>
          </cell>
          <cell r="I71">
            <v>562188</v>
          </cell>
          <cell r="J71">
            <v>196766</v>
          </cell>
          <cell r="K71">
            <v>618923</v>
          </cell>
          <cell r="L71">
            <v>216623</v>
          </cell>
          <cell r="M71">
            <v>559184</v>
          </cell>
          <cell r="N71">
            <v>195714</v>
          </cell>
          <cell r="O71">
            <v>571984</v>
          </cell>
          <cell r="P71">
            <v>200194</v>
          </cell>
          <cell r="Q71">
            <v>758807</v>
          </cell>
          <cell r="R71">
            <v>265582</v>
          </cell>
          <cell r="S71">
            <v>713468</v>
          </cell>
          <cell r="T71">
            <v>249714</v>
          </cell>
          <cell r="U71">
            <v>621487</v>
          </cell>
          <cell r="V71">
            <v>217520</v>
          </cell>
          <cell r="W71">
            <v>531353</v>
          </cell>
          <cell r="X71">
            <v>185974</v>
          </cell>
          <cell r="Y71">
            <v>569456</v>
          </cell>
          <cell r="Z71">
            <v>199310</v>
          </cell>
          <cell r="AA71">
            <v>719681</v>
          </cell>
          <cell r="AB71">
            <v>251888</v>
          </cell>
          <cell r="AC71">
            <v>615484</v>
          </cell>
          <cell r="AD71">
            <v>215419</v>
          </cell>
          <cell r="AE71">
            <v>760240</v>
          </cell>
          <cell r="AF71">
            <v>266084</v>
          </cell>
          <cell r="AG71">
            <v>760240</v>
          </cell>
          <cell r="AH71">
            <v>266084</v>
          </cell>
          <cell r="AI71">
            <v>760240</v>
          </cell>
          <cell r="AJ71">
            <v>266084</v>
          </cell>
          <cell r="AK71">
            <v>796380</v>
          </cell>
          <cell r="AL71">
            <v>278733</v>
          </cell>
          <cell r="AM71">
            <v>760240</v>
          </cell>
          <cell r="AN71">
            <v>266084</v>
          </cell>
        </row>
        <row r="72">
          <cell r="B72" t="str">
            <v>CAMBIAR SILENCIADOR O EXOSTO O CATALIZADOR</v>
          </cell>
          <cell r="C72">
            <v>376017</v>
          </cell>
          <cell r="D72">
            <v>131606</v>
          </cell>
          <cell r="E72">
            <v>383636</v>
          </cell>
          <cell r="F72">
            <v>134273</v>
          </cell>
          <cell r="G72">
            <v>385811</v>
          </cell>
          <cell r="H72">
            <v>135034</v>
          </cell>
          <cell r="I72">
            <v>387870</v>
          </cell>
          <cell r="J72">
            <v>135755</v>
          </cell>
          <cell r="K72">
            <v>427013</v>
          </cell>
          <cell r="L72">
            <v>149455</v>
          </cell>
          <cell r="M72">
            <v>431824</v>
          </cell>
          <cell r="N72">
            <v>151138</v>
          </cell>
          <cell r="O72">
            <v>433872</v>
          </cell>
          <cell r="P72">
            <v>151855</v>
          </cell>
          <cell r="Q72">
            <v>560490</v>
          </cell>
          <cell r="R72">
            <v>196172</v>
          </cell>
          <cell r="S72">
            <v>527127</v>
          </cell>
          <cell r="T72">
            <v>184494</v>
          </cell>
          <cell r="U72">
            <v>481254</v>
          </cell>
          <cell r="V72">
            <v>168439</v>
          </cell>
          <cell r="W72">
            <v>385365</v>
          </cell>
          <cell r="X72">
            <v>134878</v>
          </cell>
          <cell r="Y72">
            <v>423495</v>
          </cell>
          <cell r="Z72">
            <v>148223</v>
          </cell>
          <cell r="AA72">
            <v>528500</v>
          </cell>
          <cell r="AB72">
            <v>184975</v>
          </cell>
          <cell r="AC72">
            <v>446533</v>
          </cell>
          <cell r="AD72">
            <v>156287</v>
          </cell>
          <cell r="AE72">
            <v>560490</v>
          </cell>
          <cell r="AF72">
            <v>196172</v>
          </cell>
          <cell r="AG72">
            <v>560490</v>
          </cell>
          <cell r="AH72">
            <v>196172</v>
          </cell>
          <cell r="AI72">
            <v>560490</v>
          </cell>
          <cell r="AJ72">
            <v>196172</v>
          </cell>
          <cell r="AK72">
            <v>585079</v>
          </cell>
          <cell r="AL72">
            <v>204778</v>
          </cell>
          <cell r="AM72">
            <v>560490</v>
          </cell>
          <cell r="AN72">
            <v>196172</v>
          </cell>
        </row>
        <row r="73">
          <cell r="B73" t="str">
            <v>CAMBIAR SOPORTE AMORTIGUADOR DELANTERO</v>
          </cell>
          <cell r="C73">
            <v>264525</v>
          </cell>
          <cell r="D73">
            <v>92584</v>
          </cell>
          <cell r="E73">
            <v>264806</v>
          </cell>
          <cell r="F73">
            <v>92682</v>
          </cell>
          <cell r="G73">
            <v>261353</v>
          </cell>
          <cell r="H73">
            <v>91474</v>
          </cell>
          <cell r="I73">
            <v>259651</v>
          </cell>
          <cell r="J73">
            <v>90878</v>
          </cell>
          <cell r="K73">
            <v>285854</v>
          </cell>
          <cell r="L73">
            <v>100049</v>
          </cell>
          <cell r="M73">
            <v>314882</v>
          </cell>
          <cell r="N73">
            <v>110209</v>
          </cell>
          <cell r="O73">
            <v>298896</v>
          </cell>
          <cell r="P73">
            <v>104614</v>
          </cell>
          <cell r="Q73">
            <v>380260</v>
          </cell>
          <cell r="R73">
            <v>133091</v>
          </cell>
          <cell r="S73">
            <v>365763</v>
          </cell>
          <cell r="T73">
            <v>128017</v>
          </cell>
          <cell r="U73">
            <v>342446</v>
          </cell>
          <cell r="V73">
            <v>119856</v>
          </cell>
          <cell r="W73">
            <v>276167</v>
          </cell>
          <cell r="X73">
            <v>96658</v>
          </cell>
          <cell r="Y73">
            <v>296160</v>
          </cell>
          <cell r="Z73">
            <v>103656</v>
          </cell>
          <cell r="AA73">
            <v>362738</v>
          </cell>
          <cell r="AB73">
            <v>126958</v>
          </cell>
          <cell r="AC73">
            <v>327815</v>
          </cell>
          <cell r="AD73">
            <v>114735</v>
          </cell>
          <cell r="AE73">
            <v>393890</v>
          </cell>
          <cell r="AF73">
            <v>137862</v>
          </cell>
          <cell r="AG73">
            <v>393890</v>
          </cell>
          <cell r="AH73">
            <v>137862</v>
          </cell>
          <cell r="AI73">
            <v>393890</v>
          </cell>
          <cell r="AJ73">
            <v>137862</v>
          </cell>
          <cell r="AK73">
            <v>403129</v>
          </cell>
          <cell r="AL73">
            <v>141095</v>
          </cell>
          <cell r="AM73">
            <v>393890</v>
          </cell>
          <cell r="AN73">
            <v>137862</v>
          </cell>
        </row>
        <row r="74">
          <cell r="B74" t="str">
            <v>CAMBIAR SOPORTE AMORTIGUADOR TRASERO</v>
          </cell>
          <cell r="C74">
            <v>262000</v>
          </cell>
          <cell r="D74">
            <v>91700</v>
          </cell>
          <cell r="E74">
            <v>272163</v>
          </cell>
          <cell r="F74">
            <v>95257</v>
          </cell>
          <cell r="G74">
            <v>274096</v>
          </cell>
          <cell r="H74">
            <v>95934</v>
          </cell>
          <cell r="I74">
            <v>263619</v>
          </cell>
          <cell r="J74">
            <v>92267</v>
          </cell>
          <cell r="K74">
            <v>290222</v>
          </cell>
          <cell r="L74">
            <v>101578</v>
          </cell>
          <cell r="M74">
            <v>316392</v>
          </cell>
          <cell r="N74">
            <v>110737</v>
          </cell>
          <cell r="O74">
            <v>296146</v>
          </cell>
          <cell r="P74">
            <v>103651</v>
          </cell>
          <cell r="Q74">
            <v>376328</v>
          </cell>
          <cell r="R74">
            <v>131715</v>
          </cell>
          <cell r="S74">
            <v>375986</v>
          </cell>
          <cell r="T74">
            <v>131595</v>
          </cell>
          <cell r="U74">
            <v>335145</v>
          </cell>
          <cell r="V74">
            <v>117301</v>
          </cell>
          <cell r="W74">
            <v>271874</v>
          </cell>
          <cell r="X74">
            <v>95156</v>
          </cell>
          <cell r="Y74">
            <v>291009</v>
          </cell>
          <cell r="Z74">
            <v>101853</v>
          </cell>
          <cell r="AA74">
            <v>382171</v>
          </cell>
          <cell r="AB74">
            <v>133760</v>
          </cell>
          <cell r="AC74">
            <v>332375</v>
          </cell>
          <cell r="AD74">
            <v>116331</v>
          </cell>
          <cell r="AE74">
            <v>397630</v>
          </cell>
          <cell r="AF74">
            <v>139171</v>
          </cell>
          <cell r="AG74">
            <v>397630</v>
          </cell>
          <cell r="AH74">
            <v>139171</v>
          </cell>
          <cell r="AI74">
            <v>397630</v>
          </cell>
          <cell r="AJ74">
            <v>139171</v>
          </cell>
          <cell r="AK74">
            <v>419879</v>
          </cell>
          <cell r="AL74">
            <v>146958</v>
          </cell>
          <cell r="AM74">
            <v>397630</v>
          </cell>
          <cell r="AN74">
            <v>139171</v>
          </cell>
        </row>
        <row r="75">
          <cell r="B75" t="str">
            <v>CAMBIAR SOPORTE CENTRAL CARDAN</v>
          </cell>
          <cell r="C75">
            <v>481407</v>
          </cell>
          <cell r="D75">
            <v>168492</v>
          </cell>
          <cell r="E75">
            <v>519718</v>
          </cell>
          <cell r="F75">
            <v>181901</v>
          </cell>
          <cell r="G75">
            <v>488469</v>
          </cell>
          <cell r="H75">
            <v>170964</v>
          </cell>
          <cell r="I75">
            <v>491050</v>
          </cell>
          <cell r="J75">
            <v>171868</v>
          </cell>
          <cell r="K75">
            <v>540606</v>
          </cell>
          <cell r="L75">
            <v>189212</v>
          </cell>
          <cell r="M75">
            <v>629132</v>
          </cell>
          <cell r="N75">
            <v>220196</v>
          </cell>
          <cell r="O75">
            <v>561328</v>
          </cell>
          <cell r="P75">
            <v>196465</v>
          </cell>
          <cell r="Q75">
            <v>654254</v>
          </cell>
          <cell r="R75">
            <v>228989</v>
          </cell>
          <cell r="S75">
            <v>698064</v>
          </cell>
          <cell r="T75">
            <v>244322</v>
          </cell>
          <cell r="U75">
            <v>631796</v>
          </cell>
          <cell r="V75">
            <v>221129</v>
          </cell>
          <cell r="W75">
            <v>582577</v>
          </cell>
          <cell r="X75">
            <v>203902</v>
          </cell>
          <cell r="Y75">
            <v>556019</v>
          </cell>
          <cell r="Z75">
            <v>194607</v>
          </cell>
          <cell r="AA75">
            <v>711025</v>
          </cell>
          <cell r="AB75">
            <v>248859</v>
          </cell>
          <cell r="AC75">
            <v>579448</v>
          </cell>
          <cell r="AD75">
            <v>202807</v>
          </cell>
          <cell r="AE75">
            <v>737800</v>
          </cell>
          <cell r="AF75">
            <v>258230</v>
          </cell>
          <cell r="AG75">
            <v>737800</v>
          </cell>
          <cell r="AH75">
            <v>258230</v>
          </cell>
          <cell r="AI75">
            <v>737800</v>
          </cell>
          <cell r="AJ75">
            <v>258230</v>
          </cell>
          <cell r="AK75">
            <v>777370</v>
          </cell>
          <cell r="AL75">
            <v>272080</v>
          </cell>
          <cell r="AM75">
            <v>737800</v>
          </cell>
          <cell r="AN75">
            <v>258230</v>
          </cell>
        </row>
        <row r="76">
          <cell r="B76" t="str">
            <v>CAMBIAR SOPORTE EXOSTO</v>
          </cell>
          <cell r="C76">
            <v>253000</v>
          </cell>
          <cell r="D76">
            <v>88550</v>
          </cell>
          <cell r="E76">
            <v>275061</v>
          </cell>
          <cell r="F76">
            <v>96271</v>
          </cell>
          <cell r="G76">
            <v>262566</v>
          </cell>
          <cell r="H76">
            <v>91898</v>
          </cell>
          <cell r="I76">
            <v>260195</v>
          </cell>
          <cell r="J76">
            <v>91068</v>
          </cell>
          <cell r="K76">
            <v>286453</v>
          </cell>
          <cell r="L76">
            <v>100259</v>
          </cell>
          <cell r="M76">
            <v>299316</v>
          </cell>
          <cell r="N76">
            <v>104761</v>
          </cell>
          <cell r="O76">
            <v>292481</v>
          </cell>
          <cell r="P76">
            <v>102368</v>
          </cell>
          <cell r="Q76">
            <v>345362</v>
          </cell>
          <cell r="R76">
            <v>120877</v>
          </cell>
          <cell r="S76">
            <v>368711</v>
          </cell>
          <cell r="T76">
            <v>129049</v>
          </cell>
          <cell r="U76">
            <v>351567</v>
          </cell>
          <cell r="V76">
            <v>123048</v>
          </cell>
          <cell r="W76">
            <v>278730</v>
          </cell>
          <cell r="X76">
            <v>97556</v>
          </cell>
          <cell r="Y76">
            <v>303309</v>
          </cell>
          <cell r="Z76">
            <v>106158</v>
          </cell>
          <cell r="AA76">
            <v>377270</v>
          </cell>
          <cell r="AB76">
            <v>132045</v>
          </cell>
          <cell r="AC76">
            <v>308556</v>
          </cell>
          <cell r="AD76">
            <v>107995</v>
          </cell>
          <cell r="AE76">
            <v>388110</v>
          </cell>
          <cell r="AF76">
            <v>135839</v>
          </cell>
          <cell r="AG76">
            <v>388110</v>
          </cell>
          <cell r="AH76">
            <v>135839</v>
          </cell>
          <cell r="AI76">
            <v>388110</v>
          </cell>
          <cell r="AJ76">
            <v>135839</v>
          </cell>
          <cell r="AK76">
            <v>411141</v>
          </cell>
          <cell r="AL76">
            <v>143899</v>
          </cell>
          <cell r="AM76">
            <v>388110</v>
          </cell>
          <cell r="AN76">
            <v>135839</v>
          </cell>
        </row>
        <row r="77">
          <cell r="B77" t="str">
            <v>CAMBIAR SOPORTE MOTOR</v>
          </cell>
          <cell r="C77">
            <v>423630</v>
          </cell>
          <cell r="D77">
            <v>148271</v>
          </cell>
          <cell r="E77">
            <v>423510</v>
          </cell>
          <cell r="F77">
            <v>148229</v>
          </cell>
          <cell r="G77">
            <v>411444</v>
          </cell>
          <cell r="H77">
            <v>144005</v>
          </cell>
          <cell r="I77">
            <v>391063</v>
          </cell>
          <cell r="J77">
            <v>136872</v>
          </cell>
          <cell r="K77">
            <v>430528</v>
          </cell>
          <cell r="L77">
            <v>150685</v>
          </cell>
          <cell r="M77">
            <v>449529</v>
          </cell>
          <cell r="N77">
            <v>157335</v>
          </cell>
          <cell r="O77">
            <v>451165</v>
          </cell>
          <cell r="P77">
            <v>157908</v>
          </cell>
          <cell r="Q77">
            <v>518542</v>
          </cell>
          <cell r="R77">
            <v>181490</v>
          </cell>
          <cell r="S77">
            <v>574742</v>
          </cell>
          <cell r="T77">
            <v>201160</v>
          </cell>
          <cell r="U77">
            <v>524625</v>
          </cell>
          <cell r="V77">
            <v>183619</v>
          </cell>
          <cell r="W77">
            <v>400511</v>
          </cell>
          <cell r="X77">
            <v>140179</v>
          </cell>
          <cell r="Y77">
            <v>513128</v>
          </cell>
          <cell r="Z77">
            <v>179595</v>
          </cell>
          <cell r="AA77">
            <v>577373</v>
          </cell>
          <cell r="AB77">
            <v>202081</v>
          </cell>
          <cell r="AC77">
            <v>463321</v>
          </cell>
          <cell r="AD77">
            <v>162162</v>
          </cell>
          <cell r="AE77">
            <v>596020</v>
          </cell>
          <cell r="AF77">
            <v>208607</v>
          </cell>
          <cell r="AG77">
            <v>596020</v>
          </cell>
          <cell r="AH77">
            <v>208607</v>
          </cell>
          <cell r="AI77">
            <v>596020</v>
          </cell>
          <cell r="AJ77">
            <v>208607</v>
          </cell>
          <cell r="AK77">
            <v>628832</v>
          </cell>
          <cell r="AL77">
            <v>220091</v>
          </cell>
          <cell r="AM77">
            <v>596020</v>
          </cell>
          <cell r="AN77">
            <v>208607</v>
          </cell>
        </row>
        <row r="78">
          <cell r="B78" t="str">
            <v>CAMBIAR SOPORTES CAJA CAMBIOS</v>
          </cell>
          <cell r="C78">
            <v>427052</v>
          </cell>
          <cell r="D78">
            <v>149468</v>
          </cell>
          <cell r="E78">
            <v>408979</v>
          </cell>
          <cell r="F78">
            <v>143143</v>
          </cell>
          <cell r="G78">
            <v>381534</v>
          </cell>
          <cell r="H78">
            <v>133537</v>
          </cell>
          <cell r="I78">
            <v>389467</v>
          </cell>
          <cell r="J78">
            <v>136313</v>
          </cell>
          <cell r="K78">
            <v>428771</v>
          </cell>
          <cell r="L78">
            <v>150070</v>
          </cell>
          <cell r="M78">
            <v>460309</v>
          </cell>
          <cell r="N78">
            <v>161108</v>
          </cell>
          <cell r="O78">
            <v>438643</v>
          </cell>
          <cell r="P78">
            <v>153525</v>
          </cell>
          <cell r="Q78">
            <v>544418</v>
          </cell>
          <cell r="R78">
            <v>190546</v>
          </cell>
          <cell r="S78">
            <v>571773</v>
          </cell>
          <cell r="T78">
            <v>200121</v>
          </cell>
          <cell r="U78">
            <v>512576</v>
          </cell>
          <cell r="V78">
            <v>179402</v>
          </cell>
          <cell r="W78">
            <v>434452</v>
          </cell>
          <cell r="X78">
            <v>152058</v>
          </cell>
          <cell r="Y78">
            <v>485813</v>
          </cell>
          <cell r="Z78">
            <v>170035</v>
          </cell>
          <cell r="AA78">
            <v>557577</v>
          </cell>
          <cell r="AB78">
            <v>195152</v>
          </cell>
          <cell r="AC78">
            <v>479435</v>
          </cell>
          <cell r="AD78">
            <v>167802</v>
          </cell>
          <cell r="AE78">
            <v>586670</v>
          </cell>
          <cell r="AF78">
            <v>205335</v>
          </cell>
          <cell r="AG78">
            <v>586670</v>
          </cell>
          <cell r="AH78">
            <v>205335</v>
          </cell>
          <cell r="AI78">
            <v>586670</v>
          </cell>
          <cell r="AJ78">
            <v>205335</v>
          </cell>
          <cell r="AK78">
            <v>614022</v>
          </cell>
          <cell r="AL78">
            <v>214908</v>
          </cell>
          <cell r="AM78">
            <v>586670</v>
          </cell>
          <cell r="AN78">
            <v>205335</v>
          </cell>
        </row>
        <row r="79">
          <cell r="B79" t="str">
            <v>CAMBIAR SWITCH ENCENDIDO</v>
          </cell>
          <cell r="C79">
            <v>383237</v>
          </cell>
          <cell r="D79">
            <v>134133</v>
          </cell>
          <cell r="E79">
            <v>402363</v>
          </cell>
          <cell r="F79">
            <v>140827</v>
          </cell>
          <cell r="G79">
            <v>385178</v>
          </cell>
          <cell r="H79">
            <v>134812</v>
          </cell>
          <cell r="I79">
            <v>381000</v>
          </cell>
          <cell r="J79">
            <v>133350</v>
          </cell>
          <cell r="K79">
            <v>417600</v>
          </cell>
          <cell r="L79">
            <v>146160</v>
          </cell>
          <cell r="M79">
            <v>438774</v>
          </cell>
          <cell r="N79">
            <v>153571</v>
          </cell>
          <cell r="O79">
            <v>442163</v>
          </cell>
          <cell r="P79">
            <v>154757</v>
          </cell>
          <cell r="Q79">
            <v>519378</v>
          </cell>
          <cell r="R79">
            <v>181782</v>
          </cell>
          <cell r="S79">
            <v>532736</v>
          </cell>
          <cell r="T79">
            <v>186458</v>
          </cell>
          <cell r="U79">
            <v>482840</v>
          </cell>
          <cell r="V79">
            <v>168994</v>
          </cell>
          <cell r="W79">
            <v>401800</v>
          </cell>
          <cell r="X79">
            <v>140630</v>
          </cell>
          <cell r="Y79">
            <v>452446</v>
          </cell>
          <cell r="Z79">
            <v>158356</v>
          </cell>
          <cell r="AA79">
            <v>545258</v>
          </cell>
          <cell r="AB79">
            <v>190840</v>
          </cell>
          <cell r="AC79">
            <v>456559</v>
          </cell>
          <cell r="AD79">
            <v>159796</v>
          </cell>
          <cell r="AE79">
            <v>571540</v>
          </cell>
          <cell r="AF79">
            <v>200039</v>
          </cell>
          <cell r="AG79">
            <v>571540</v>
          </cell>
          <cell r="AH79">
            <v>200039</v>
          </cell>
          <cell r="AI79">
            <v>571540</v>
          </cell>
          <cell r="AJ79">
            <v>200039</v>
          </cell>
          <cell r="AK79">
            <v>602865</v>
          </cell>
          <cell r="AL79">
            <v>211003</v>
          </cell>
          <cell r="AM79">
            <v>571540</v>
          </cell>
          <cell r="AN79">
            <v>200039</v>
          </cell>
        </row>
        <row r="80">
          <cell r="B80" t="str">
            <v>CAMBIAR TANQUE EXPANSION / DEPÓSITO SISTEMA REFRIGERACION</v>
          </cell>
          <cell r="C80">
            <v>414059</v>
          </cell>
          <cell r="D80">
            <v>144921</v>
          </cell>
          <cell r="E80">
            <v>418411</v>
          </cell>
          <cell r="F80">
            <v>146444</v>
          </cell>
          <cell r="G80">
            <v>382982</v>
          </cell>
          <cell r="H80">
            <v>134044</v>
          </cell>
          <cell r="I80">
            <v>382679</v>
          </cell>
          <cell r="J80">
            <v>133938</v>
          </cell>
          <cell r="K80">
            <v>421298</v>
          </cell>
          <cell r="L80">
            <v>147454</v>
          </cell>
          <cell r="M80">
            <v>494578</v>
          </cell>
          <cell r="N80">
            <v>173102</v>
          </cell>
          <cell r="O80">
            <v>484453</v>
          </cell>
          <cell r="P80">
            <v>169559</v>
          </cell>
          <cell r="Q80">
            <v>574913</v>
          </cell>
          <cell r="R80">
            <v>201220</v>
          </cell>
          <cell r="S80">
            <v>549069</v>
          </cell>
          <cell r="T80">
            <v>192174</v>
          </cell>
          <cell r="U80">
            <v>530805</v>
          </cell>
          <cell r="V80">
            <v>185782</v>
          </cell>
          <cell r="W80">
            <v>441525</v>
          </cell>
          <cell r="X80">
            <v>154534</v>
          </cell>
          <cell r="Y80">
            <v>473105</v>
          </cell>
          <cell r="Z80">
            <v>165587</v>
          </cell>
          <cell r="AA80">
            <v>567005</v>
          </cell>
          <cell r="AB80">
            <v>198452</v>
          </cell>
          <cell r="AC80">
            <v>521821</v>
          </cell>
          <cell r="AD80">
            <v>182637</v>
          </cell>
          <cell r="AE80">
            <v>616250</v>
          </cell>
          <cell r="AF80">
            <v>215688</v>
          </cell>
          <cell r="AG80">
            <v>616250</v>
          </cell>
          <cell r="AH80">
            <v>215688</v>
          </cell>
          <cell r="AI80">
            <v>616250</v>
          </cell>
          <cell r="AJ80">
            <v>215688</v>
          </cell>
          <cell r="AK80">
            <v>624483</v>
          </cell>
          <cell r="AL80">
            <v>218569</v>
          </cell>
          <cell r="AM80">
            <v>616250</v>
          </cell>
          <cell r="AN80">
            <v>215688</v>
          </cell>
        </row>
        <row r="81">
          <cell r="B81" t="str">
            <v>CAMBIAR TENSOR BARRA ESTABILIZADORA</v>
          </cell>
          <cell r="C81">
            <v>383119</v>
          </cell>
          <cell r="D81">
            <v>134092</v>
          </cell>
          <cell r="E81">
            <v>409821</v>
          </cell>
          <cell r="F81">
            <v>143437</v>
          </cell>
          <cell r="G81">
            <v>386560</v>
          </cell>
          <cell r="H81">
            <v>135296</v>
          </cell>
          <cell r="I81">
            <v>391408</v>
          </cell>
          <cell r="J81">
            <v>136993</v>
          </cell>
          <cell r="K81">
            <v>430908</v>
          </cell>
          <cell r="L81">
            <v>150818</v>
          </cell>
          <cell r="M81">
            <v>459752</v>
          </cell>
          <cell r="N81">
            <v>160913</v>
          </cell>
          <cell r="O81">
            <v>451418</v>
          </cell>
          <cell r="P81">
            <v>157996</v>
          </cell>
          <cell r="Q81">
            <v>526484</v>
          </cell>
          <cell r="R81">
            <v>184269</v>
          </cell>
          <cell r="S81">
            <v>528020</v>
          </cell>
          <cell r="T81">
            <v>184807</v>
          </cell>
          <cell r="U81">
            <v>482372</v>
          </cell>
          <cell r="V81">
            <v>168830</v>
          </cell>
          <cell r="W81">
            <v>403351</v>
          </cell>
          <cell r="X81">
            <v>141173</v>
          </cell>
          <cell r="Y81">
            <v>448517</v>
          </cell>
          <cell r="Z81">
            <v>156981</v>
          </cell>
          <cell r="AA81">
            <v>555365</v>
          </cell>
          <cell r="AB81">
            <v>194378</v>
          </cell>
          <cell r="AC81">
            <v>474206</v>
          </cell>
          <cell r="AD81">
            <v>165972</v>
          </cell>
          <cell r="AE81">
            <v>577830</v>
          </cell>
          <cell r="AF81">
            <v>202241</v>
          </cell>
          <cell r="AG81">
            <v>577830</v>
          </cell>
          <cell r="AH81">
            <v>202241</v>
          </cell>
          <cell r="AI81">
            <v>577830</v>
          </cell>
          <cell r="AJ81">
            <v>202241</v>
          </cell>
          <cell r="AK81">
            <v>604584</v>
          </cell>
          <cell r="AL81">
            <v>211604</v>
          </cell>
          <cell r="AM81">
            <v>577830</v>
          </cell>
          <cell r="AN81">
            <v>202241</v>
          </cell>
        </row>
        <row r="82">
          <cell r="B82" t="str">
            <v>CAMBIAR TERMINAL DE DIRECCION</v>
          </cell>
          <cell r="C82">
            <v>275649</v>
          </cell>
          <cell r="D82">
            <v>96477</v>
          </cell>
          <cell r="E82">
            <v>300284</v>
          </cell>
          <cell r="F82">
            <v>105099</v>
          </cell>
          <cell r="G82">
            <v>279826</v>
          </cell>
          <cell r="H82">
            <v>97939</v>
          </cell>
          <cell r="I82">
            <v>282818</v>
          </cell>
          <cell r="J82">
            <v>98986</v>
          </cell>
          <cell r="K82">
            <v>311359</v>
          </cell>
          <cell r="L82">
            <v>108976</v>
          </cell>
          <cell r="M82">
            <v>309494</v>
          </cell>
          <cell r="N82">
            <v>108323</v>
          </cell>
          <cell r="O82">
            <v>316364</v>
          </cell>
          <cell r="P82">
            <v>110727</v>
          </cell>
          <cell r="Q82">
            <v>380694</v>
          </cell>
          <cell r="R82">
            <v>133243</v>
          </cell>
          <cell r="S82">
            <v>389636</v>
          </cell>
          <cell r="T82">
            <v>136373</v>
          </cell>
          <cell r="U82">
            <v>351111</v>
          </cell>
          <cell r="V82">
            <v>122889</v>
          </cell>
          <cell r="W82">
            <v>288186</v>
          </cell>
          <cell r="X82">
            <v>100865</v>
          </cell>
          <cell r="Y82">
            <v>326606</v>
          </cell>
          <cell r="Z82">
            <v>114312</v>
          </cell>
          <cell r="AA82">
            <v>394710</v>
          </cell>
          <cell r="AB82">
            <v>138149</v>
          </cell>
          <cell r="AC82">
            <v>375856</v>
          </cell>
          <cell r="AD82">
            <v>131550</v>
          </cell>
          <cell r="AE82">
            <v>417180</v>
          </cell>
          <cell r="AF82">
            <v>146013</v>
          </cell>
          <cell r="AG82">
            <v>417180</v>
          </cell>
          <cell r="AH82">
            <v>146013</v>
          </cell>
          <cell r="AI82">
            <v>417180</v>
          </cell>
          <cell r="AJ82">
            <v>146013</v>
          </cell>
          <cell r="AK82">
            <v>432625</v>
          </cell>
          <cell r="AL82">
            <v>151419</v>
          </cell>
          <cell r="AM82">
            <v>417180</v>
          </cell>
          <cell r="AN82">
            <v>146013</v>
          </cell>
        </row>
        <row r="83">
          <cell r="B83" t="str">
            <v>CAMBIAR TERMOSTATO</v>
          </cell>
          <cell r="C83">
            <v>355659</v>
          </cell>
          <cell r="D83">
            <v>124481</v>
          </cell>
          <cell r="E83">
            <v>359951</v>
          </cell>
          <cell r="F83">
            <v>125983</v>
          </cell>
          <cell r="G83">
            <v>347872</v>
          </cell>
          <cell r="H83">
            <v>121755</v>
          </cell>
          <cell r="I83">
            <v>353298</v>
          </cell>
          <cell r="J83">
            <v>123654</v>
          </cell>
          <cell r="K83">
            <v>388952</v>
          </cell>
          <cell r="L83">
            <v>136133</v>
          </cell>
          <cell r="M83">
            <v>401811</v>
          </cell>
          <cell r="N83">
            <v>140634</v>
          </cell>
          <cell r="O83">
            <v>385967</v>
          </cell>
          <cell r="P83">
            <v>135088</v>
          </cell>
          <cell r="Q83">
            <v>494964</v>
          </cell>
          <cell r="R83">
            <v>173237</v>
          </cell>
          <cell r="S83">
            <v>484430</v>
          </cell>
          <cell r="T83">
            <v>169551</v>
          </cell>
          <cell r="U83">
            <v>504491</v>
          </cell>
          <cell r="V83">
            <v>176572</v>
          </cell>
          <cell r="W83">
            <v>369590</v>
          </cell>
          <cell r="X83">
            <v>129357</v>
          </cell>
          <cell r="Y83">
            <v>402149</v>
          </cell>
          <cell r="Z83">
            <v>140752</v>
          </cell>
          <cell r="AA83">
            <v>493815</v>
          </cell>
          <cell r="AB83">
            <v>172835</v>
          </cell>
          <cell r="AC83">
            <v>476962</v>
          </cell>
          <cell r="AD83">
            <v>166937</v>
          </cell>
          <cell r="AE83">
            <v>525130</v>
          </cell>
          <cell r="AF83">
            <v>183796</v>
          </cell>
          <cell r="AG83">
            <v>525130</v>
          </cell>
          <cell r="AH83">
            <v>183796</v>
          </cell>
          <cell r="AI83">
            <v>525130</v>
          </cell>
          <cell r="AJ83">
            <v>183796</v>
          </cell>
          <cell r="AK83">
            <v>543806</v>
          </cell>
          <cell r="AL83">
            <v>190332</v>
          </cell>
          <cell r="AM83">
            <v>525130</v>
          </cell>
          <cell r="AN83">
            <v>183796</v>
          </cell>
        </row>
        <row r="84">
          <cell r="B84" t="str">
            <v>CAMBIAR TIJERA SUSPENSION DELANTERA</v>
          </cell>
          <cell r="C84">
            <v>532420</v>
          </cell>
          <cell r="D84">
            <v>186347</v>
          </cell>
          <cell r="E84">
            <v>565951</v>
          </cell>
          <cell r="F84">
            <v>198083</v>
          </cell>
          <cell r="G84">
            <v>535198</v>
          </cell>
          <cell r="H84">
            <v>187319</v>
          </cell>
          <cell r="I84">
            <v>521699</v>
          </cell>
          <cell r="J84">
            <v>182595</v>
          </cell>
          <cell r="K84">
            <v>574348</v>
          </cell>
          <cell r="L84">
            <v>201022</v>
          </cell>
          <cell r="M84">
            <v>606640</v>
          </cell>
          <cell r="N84">
            <v>212324</v>
          </cell>
          <cell r="O84">
            <v>598307</v>
          </cell>
          <cell r="P84">
            <v>209407</v>
          </cell>
          <cell r="Q84">
            <v>739806</v>
          </cell>
          <cell r="R84">
            <v>258932</v>
          </cell>
          <cell r="S84">
            <v>762228</v>
          </cell>
          <cell r="T84">
            <v>266780</v>
          </cell>
          <cell r="U84">
            <v>756731</v>
          </cell>
          <cell r="V84">
            <v>264856</v>
          </cell>
          <cell r="W84">
            <v>552353</v>
          </cell>
          <cell r="X84">
            <v>193324</v>
          </cell>
          <cell r="Y84">
            <v>601278</v>
          </cell>
          <cell r="Z84">
            <v>210447</v>
          </cell>
          <cell r="AA84">
            <v>781051</v>
          </cell>
          <cell r="AB84">
            <v>273368</v>
          </cell>
          <cell r="AC84">
            <v>683033</v>
          </cell>
          <cell r="AD84">
            <v>239062</v>
          </cell>
          <cell r="AE84">
            <v>795260</v>
          </cell>
          <cell r="AF84">
            <v>278341</v>
          </cell>
          <cell r="AG84">
            <v>795260</v>
          </cell>
          <cell r="AH84">
            <v>278341</v>
          </cell>
          <cell r="AI84">
            <v>795260</v>
          </cell>
          <cell r="AJ84">
            <v>278341</v>
          </cell>
          <cell r="AK84">
            <v>846170</v>
          </cell>
          <cell r="AL84">
            <v>296160</v>
          </cell>
          <cell r="AM84">
            <v>795260</v>
          </cell>
          <cell r="AN84">
            <v>278341</v>
          </cell>
        </row>
        <row r="85">
          <cell r="B85" t="str">
            <v>CAMBIAR TOPE DIRECCIÓN</v>
          </cell>
          <cell r="C85">
            <v>175487</v>
          </cell>
          <cell r="D85">
            <v>61420</v>
          </cell>
          <cell r="E85">
            <v>195953</v>
          </cell>
          <cell r="F85">
            <v>68584</v>
          </cell>
          <cell r="G85">
            <v>180216</v>
          </cell>
          <cell r="H85">
            <v>63076</v>
          </cell>
          <cell r="I85">
            <v>177689</v>
          </cell>
          <cell r="J85">
            <v>62191</v>
          </cell>
          <cell r="K85">
            <v>195620</v>
          </cell>
          <cell r="L85">
            <v>68467</v>
          </cell>
          <cell r="M85">
            <v>201824</v>
          </cell>
          <cell r="N85">
            <v>70638</v>
          </cell>
          <cell r="O85">
            <v>201176</v>
          </cell>
          <cell r="P85">
            <v>70412</v>
          </cell>
          <cell r="Q85">
            <v>236930</v>
          </cell>
          <cell r="R85">
            <v>82926</v>
          </cell>
          <cell r="S85">
            <v>253203</v>
          </cell>
          <cell r="T85">
            <v>88621</v>
          </cell>
          <cell r="U85">
            <v>228927</v>
          </cell>
          <cell r="V85">
            <v>80124</v>
          </cell>
          <cell r="W85">
            <v>183087</v>
          </cell>
          <cell r="X85">
            <v>64080</v>
          </cell>
          <cell r="Y85">
            <v>194880</v>
          </cell>
          <cell r="Z85">
            <v>68208</v>
          </cell>
          <cell r="AA85">
            <v>263936</v>
          </cell>
          <cell r="AB85">
            <v>92378</v>
          </cell>
          <cell r="AC85">
            <v>219865</v>
          </cell>
          <cell r="AD85">
            <v>76953</v>
          </cell>
          <cell r="AE85">
            <v>266730</v>
          </cell>
          <cell r="AF85">
            <v>93356</v>
          </cell>
          <cell r="AG85">
            <v>266730</v>
          </cell>
          <cell r="AH85">
            <v>93356</v>
          </cell>
          <cell r="AI85">
            <v>266730</v>
          </cell>
          <cell r="AJ85">
            <v>93356</v>
          </cell>
          <cell r="AK85">
            <v>285370</v>
          </cell>
          <cell r="AL85">
            <v>99880</v>
          </cell>
          <cell r="AM85">
            <v>266730</v>
          </cell>
          <cell r="AN85">
            <v>93356</v>
          </cell>
        </row>
        <row r="86">
          <cell r="B86" t="str">
            <v>CAMBIAR TOPE SUSPENSION</v>
          </cell>
          <cell r="C86">
            <v>179000</v>
          </cell>
          <cell r="D86">
            <v>62650</v>
          </cell>
          <cell r="E86">
            <v>182461</v>
          </cell>
          <cell r="F86">
            <v>63861</v>
          </cell>
          <cell r="G86">
            <v>179000</v>
          </cell>
          <cell r="H86">
            <v>62650</v>
          </cell>
          <cell r="I86">
            <v>179000</v>
          </cell>
          <cell r="J86">
            <v>62650</v>
          </cell>
          <cell r="K86">
            <v>188021</v>
          </cell>
          <cell r="L86">
            <v>65807</v>
          </cell>
          <cell r="M86">
            <v>207451</v>
          </cell>
          <cell r="N86">
            <v>72608</v>
          </cell>
          <cell r="O86">
            <v>196798</v>
          </cell>
          <cell r="P86">
            <v>68879</v>
          </cell>
          <cell r="Q86">
            <v>244873</v>
          </cell>
          <cell r="R86">
            <v>85706</v>
          </cell>
          <cell r="S86">
            <v>243251</v>
          </cell>
          <cell r="T86">
            <v>85138</v>
          </cell>
          <cell r="U86">
            <v>229624</v>
          </cell>
          <cell r="V86">
            <v>80368</v>
          </cell>
          <cell r="W86">
            <v>186200</v>
          </cell>
          <cell r="X86">
            <v>65170</v>
          </cell>
          <cell r="Y86">
            <v>199072</v>
          </cell>
          <cell r="Z86">
            <v>69675</v>
          </cell>
          <cell r="AA86">
            <v>245775</v>
          </cell>
          <cell r="AB86">
            <v>86021</v>
          </cell>
          <cell r="AC86">
            <v>213834</v>
          </cell>
          <cell r="AD86">
            <v>74842</v>
          </cell>
          <cell r="AE86">
            <v>262480</v>
          </cell>
          <cell r="AF86">
            <v>91868</v>
          </cell>
          <cell r="AG86">
            <v>262480</v>
          </cell>
          <cell r="AH86">
            <v>91868</v>
          </cell>
          <cell r="AI86">
            <v>262480</v>
          </cell>
          <cell r="AJ86">
            <v>91868</v>
          </cell>
          <cell r="AK86">
            <v>275782</v>
          </cell>
          <cell r="AL86">
            <v>96524</v>
          </cell>
          <cell r="AM86">
            <v>262480</v>
          </cell>
          <cell r="AN86">
            <v>91868</v>
          </cell>
        </row>
        <row r="87">
          <cell r="B87" t="str">
            <v>CAMBIAR TURBOCARGADOR</v>
          </cell>
          <cell r="C87">
            <v>2153000</v>
          </cell>
          <cell r="D87">
            <v>753550</v>
          </cell>
          <cell r="E87">
            <v>2153000</v>
          </cell>
          <cell r="F87">
            <v>753550</v>
          </cell>
          <cell r="G87">
            <v>2153000</v>
          </cell>
          <cell r="H87">
            <v>753550</v>
          </cell>
          <cell r="I87">
            <v>2153000</v>
          </cell>
          <cell r="J87">
            <v>753550</v>
          </cell>
          <cell r="K87">
            <v>2153000</v>
          </cell>
          <cell r="L87">
            <v>753550</v>
          </cell>
          <cell r="M87">
            <v>2153000</v>
          </cell>
          <cell r="N87">
            <v>753550</v>
          </cell>
          <cell r="O87">
            <v>2153290</v>
          </cell>
          <cell r="P87">
            <v>753652</v>
          </cell>
          <cell r="Q87">
            <v>2607788</v>
          </cell>
          <cell r="R87">
            <v>912726</v>
          </cell>
          <cell r="S87">
            <v>2735885</v>
          </cell>
          <cell r="T87">
            <v>957560</v>
          </cell>
          <cell r="U87">
            <v>2382932</v>
          </cell>
          <cell r="V87">
            <v>834026</v>
          </cell>
          <cell r="W87">
            <v>2153000</v>
          </cell>
          <cell r="X87">
            <v>753550</v>
          </cell>
          <cell r="Y87">
            <v>2171742</v>
          </cell>
          <cell r="Z87">
            <v>760110</v>
          </cell>
          <cell r="AA87">
            <v>2680538</v>
          </cell>
          <cell r="AB87">
            <v>938188</v>
          </cell>
          <cell r="AC87">
            <v>2261080</v>
          </cell>
          <cell r="AD87">
            <v>791378</v>
          </cell>
          <cell r="AE87">
            <v>2827440</v>
          </cell>
          <cell r="AF87">
            <v>989604</v>
          </cell>
          <cell r="AG87">
            <v>2827440</v>
          </cell>
          <cell r="AH87">
            <v>989604</v>
          </cell>
          <cell r="AI87">
            <v>2827440</v>
          </cell>
          <cell r="AJ87">
            <v>989604</v>
          </cell>
          <cell r="AK87">
            <v>3062962</v>
          </cell>
          <cell r="AL87">
            <v>1072037</v>
          </cell>
          <cell r="AM87">
            <v>2827440</v>
          </cell>
          <cell r="AN87">
            <v>989604</v>
          </cell>
        </row>
        <row r="88">
          <cell r="B88" t="str">
            <v>CEPILLADA CULATA</v>
          </cell>
          <cell r="C88">
            <v>3008000</v>
          </cell>
          <cell r="D88">
            <v>1052800</v>
          </cell>
          <cell r="E88">
            <v>3008000</v>
          </cell>
          <cell r="F88">
            <v>1052800</v>
          </cell>
          <cell r="G88">
            <v>3008000</v>
          </cell>
          <cell r="H88">
            <v>1052800</v>
          </cell>
          <cell r="I88">
            <v>3008000</v>
          </cell>
          <cell r="J88">
            <v>1052800</v>
          </cell>
          <cell r="K88">
            <v>3132312</v>
          </cell>
          <cell r="L88">
            <v>1096309</v>
          </cell>
          <cell r="M88">
            <v>3187870</v>
          </cell>
          <cell r="N88">
            <v>1115755</v>
          </cell>
          <cell r="O88">
            <v>3190285</v>
          </cell>
          <cell r="P88">
            <v>1116600</v>
          </cell>
          <cell r="Q88">
            <v>3828258</v>
          </cell>
          <cell r="R88">
            <v>1339890</v>
          </cell>
          <cell r="S88">
            <v>3909801</v>
          </cell>
          <cell r="T88">
            <v>1368430</v>
          </cell>
          <cell r="U88">
            <v>3486711</v>
          </cell>
          <cell r="V88">
            <v>1220349</v>
          </cell>
          <cell r="W88">
            <v>3008000</v>
          </cell>
          <cell r="X88">
            <v>1052800</v>
          </cell>
          <cell r="Y88">
            <v>3348213</v>
          </cell>
          <cell r="Z88">
            <v>1171875</v>
          </cell>
          <cell r="AA88">
            <v>4013124</v>
          </cell>
          <cell r="AB88">
            <v>1404593</v>
          </cell>
          <cell r="AC88">
            <v>3263550</v>
          </cell>
          <cell r="AD88">
            <v>1142243</v>
          </cell>
          <cell r="AE88">
            <v>4171630</v>
          </cell>
          <cell r="AF88">
            <v>1460071</v>
          </cell>
          <cell r="AG88">
            <v>4171630</v>
          </cell>
          <cell r="AH88">
            <v>1460071</v>
          </cell>
          <cell r="AI88">
            <v>4171630</v>
          </cell>
          <cell r="AJ88">
            <v>1460071</v>
          </cell>
          <cell r="AK88">
            <v>4493412</v>
          </cell>
          <cell r="AL88">
            <v>1572694</v>
          </cell>
          <cell r="AM88">
            <v>4171630</v>
          </cell>
          <cell r="AN88">
            <v>1460071</v>
          </cell>
        </row>
        <row r="89">
          <cell r="B89" t="str">
            <v>CEPILLADO CAMPANAS</v>
          </cell>
          <cell r="C89">
            <v>618135</v>
          </cell>
          <cell r="D89">
            <v>216347</v>
          </cell>
          <cell r="E89">
            <v>653958</v>
          </cell>
          <cell r="F89">
            <v>228885</v>
          </cell>
          <cell r="G89">
            <v>607000</v>
          </cell>
          <cell r="H89">
            <v>212450</v>
          </cell>
          <cell r="I89">
            <v>678305</v>
          </cell>
          <cell r="J89">
            <v>237407</v>
          </cell>
          <cell r="K89">
            <v>746758</v>
          </cell>
          <cell r="L89">
            <v>261365</v>
          </cell>
          <cell r="M89">
            <v>707353</v>
          </cell>
          <cell r="N89">
            <v>247574</v>
          </cell>
          <cell r="O89">
            <v>685836</v>
          </cell>
          <cell r="P89">
            <v>240043</v>
          </cell>
          <cell r="Q89">
            <v>837983</v>
          </cell>
          <cell r="R89">
            <v>293294</v>
          </cell>
          <cell r="S89">
            <v>861074</v>
          </cell>
          <cell r="T89">
            <v>301376</v>
          </cell>
          <cell r="U89">
            <v>781143</v>
          </cell>
          <cell r="V89">
            <v>273400</v>
          </cell>
          <cell r="W89">
            <v>670174</v>
          </cell>
          <cell r="X89">
            <v>234561</v>
          </cell>
          <cell r="Y89">
            <v>706596</v>
          </cell>
          <cell r="Z89">
            <v>247309</v>
          </cell>
          <cell r="AA89">
            <v>894957</v>
          </cell>
          <cell r="AB89">
            <v>313235</v>
          </cell>
          <cell r="AC89">
            <v>747530</v>
          </cell>
          <cell r="AD89">
            <v>261636</v>
          </cell>
          <cell r="AE89">
            <v>905420</v>
          </cell>
          <cell r="AF89">
            <v>316897</v>
          </cell>
          <cell r="AG89">
            <v>905420</v>
          </cell>
          <cell r="AH89">
            <v>316897</v>
          </cell>
          <cell r="AI89">
            <v>905420</v>
          </cell>
          <cell r="AJ89">
            <v>316897</v>
          </cell>
          <cell r="AK89">
            <v>972501</v>
          </cell>
          <cell r="AL89">
            <v>340375</v>
          </cell>
          <cell r="AM89">
            <v>905420</v>
          </cell>
          <cell r="AN89">
            <v>316897</v>
          </cell>
        </row>
        <row r="90">
          <cell r="B90" t="str">
            <v>DESMONTAR Y MONTAR / CAMBIAR ENFRIADOR ACEITE</v>
          </cell>
          <cell r="C90">
            <v>607376</v>
          </cell>
          <cell r="D90">
            <v>212582</v>
          </cell>
          <cell r="E90">
            <v>671379</v>
          </cell>
          <cell r="F90">
            <v>234983</v>
          </cell>
          <cell r="G90">
            <v>603125</v>
          </cell>
          <cell r="H90">
            <v>211094</v>
          </cell>
          <cell r="I90">
            <v>668898</v>
          </cell>
          <cell r="J90">
            <v>234114</v>
          </cell>
          <cell r="K90">
            <v>736402</v>
          </cell>
          <cell r="L90">
            <v>257741</v>
          </cell>
          <cell r="M90">
            <v>700622</v>
          </cell>
          <cell r="N90">
            <v>245218</v>
          </cell>
          <cell r="O90">
            <v>746058</v>
          </cell>
          <cell r="P90">
            <v>261120</v>
          </cell>
          <cell r="Q90">
            <v>910860</v>
          </cell>
          <cell r="R90">
            <v>318801</v>
          </cell>
          <cell r="S90">
            <v>846204</v>
          </cell>
          <cell r="T90">
            <v>296171</v>
          </cell>
          <cell r="U90">
            <v>769182</v>
          </cell>
          <cell r="V90">
            <v>269214</v>
          </cell>
          <cell r="W90">
            <v>662211</v>
          </cell>
          <cell r="X90">
            <v>231774</v>
          </cell>
          <cell r="Y90">
            <v>691966</v>
          </cell>
          <cell r="Z90">
            <v>242188</v>
          </cell>
          <cell r="AA90">
            <v>853564</v>
          </cell>
          <cell r="AB90">
            <v>298747</v>
          </cell>
          <cell r="AC90">
            <v>763409</v>
          </cell>
          <cell r="AD90">
            <v>267193</v>
          </cell>
          <cell r="AE90">
            <v>910860</v>
          </cell>
          <cell r="AF90">
            <v>318801</v>
          </cell>
          <cell r="AG90">
            <v>910860</v>
          </cell>
          <cell r="AH90">
            <v>318801</v>
          </cell>
          <cell r="AI90">
            <v>910860</v>
          </cell>
          <cell r="AJ90">
            <v>318801</v>
          </cell>
          <cell r="AK90">
            <v>948319</v>
          </cell>
          <cell r="AL90">
            <v>331912</v>
          </cell>
          <cell r="AM90">
            <v>910860</v>
          </cell>
          <cell r="AN90">
            <v>318801</v>
          </cell>
        </row>
        <row r="91">
          <cell r="B91" t="str">
            <v>DESMONTAR Y MONTAR / CAMBIAR INTERCOOLER</v>
          </cell>
          <cell r="C91">
            <v>1410473</v>
          </cell>
          <cell r="D91">
            <v>493666</v>
          </cell>
          <cell r="E91">
            <v>1448659</v>
          </cell>
          <cell r="F91">
            <v>507031</v>
          </cell>
          <cell r="G91">
            <v>1427136</v>
          </cell>
          <cell r="H91">
            <v>499498</v>
          </cell>
          <cell r="I91">
            <v>1439600</v>
          </cell>
          <cell r="J91">
            <v>503860</v>
          </cell>
          <cell r="K91">
            <v>1584881</v>
          </cell>
          <cell r="L91">
            <v>554708</v>
          </cell>
          <cell r="M91">
            <v>1336000</v>
          </cell>
          <cell r="N91">
            <v>467600</v>
          </cell>
          <cell r="O91">
            <v>1667920</v>
          </cell>
          <cell r="P91">
            <v>583772</v>
          </cell>
          <cell r="Q91">
            <v>2100350</v>
          </cell>
          <cell r="R91">
            <v>735123</v>
          </cell>
          <cell r="S91">
            <v>1990425</v>
          </cell>
          <cell r="T91">
            <v>696649</v>
          </cell>
          <cell r="U91">
            <v>1818345</v>
          </cell>
          <cell r="V91">
            <v>636421</v>
          </cell>
          <cell r="W91">
            <v>1336000</v>
          </cell>
          <cell r="X91">
            <v>467600</v>
          </cell>
          <cell r="Y91">
            <v>1547030</v>
          </cell>
          <cell r="Z91">
            <v>541461</v>
          </cell>
          <cell r="AA91">
            <v>1995536</v>
          </cell>
          <cell r="AB91">
            <v>698438</v>
          </cell>
          <cell r="AC91">
            <v>1749548</v>
          </cell>
          <cell r="AD91">
            <v>612342</v>
          </cell>
          <cell r="AE91">
            <v>2100350</v>
          </cell>
          <cell r="AF91">
            <v>735123</v>
          </cell>
          <cell r="AG91">
            <v>2100350</v>
          </cell>
          <cell r="AH91">
            <v>735123</v>
          </cell>
          <cell r="AI91">
            <v>2100350</v>
          </cell>
          <cell r="AJ91">
            <v>735123</v>
          </cell>
          <cell r="AK91">
            <v>2189781</v>
          </cell>
          <cell r="AL91">
            <v>766423</v>
          </cell>
          <cell r="AM91">
            <v>2100350</v>
          </cell>
          <cell r="AN91">
            <v>735123</v>
          </cell>
        </row>
        <row r="92">
          <cell r="B92" t="str">
            <v>DESMONTAR Y MONTAR / CAMBIAR MULTIPLE ADMISION</v>
          </cell>
          <cell r="C92">
            <v>409281</v>
          </cell>
          <cell r="D92">
            <v>143248</v>
          </cell>
          <cell r="E92">
            <v>434732</v>
          </cell>
          <cell r="F92">
            <v>152156</v>
          </cell>
          <cell r="G92">
            <v>427471</v>
          </cell>
          <cell r="H92">
            <v>149615</v>
          </cell>
          <cell r="I92">
            <v>421839</v>
          </cell>
          <cell r="J92">
            <v>147644</v>
          </cell>
          <cell r="K92">
            <v>464410</v>
          </cell>
          <cell r="L92">
            <v>162544</v>
          </cell>
          <cell r="M92">
            <v>484667</v>
          </cell>
          <cell r="N92">
            <v>169633</v>
          </cell>
          <cell r="O92">
            <v>483686</v>
          </cell>
          <cell r="P92">
            <v>169290</v>
          </cell>
          <cell r="Q92">
            <v>581801</v>
          </cell>
          <cell r="R92">
            <v>203630</v>
          </cell>
          <cell r="S92">
            <v>596430</v>
          </cell>
          <cell r="T92">
            <v>208751</v>
          </cell>
          <cell r="U92">
            <v>522167</v>
          </cell>
          <cell r="V92">
            <v>182758</v>
          </cell>
          <cell r="W92">
            <v>430025</v>
          </cell>
          <cell r="X92">
            <v>150509</v>
          </cell>
          <cell r="Y92">
            <v>452572</v>
          </cell>
          <cell r="Z92">
            <v>158400</v>
          </cell>
          <cell r="AA92">
            <v>583496</v>
          </cell>
          <cell r="AB92">
            <v>204224</v>
          </cell>
          <cell r="AC92">
            <v>506221</v>
          </cell>
          <cell r="AD92">
            <v>177177</v>
          </cell>
          <cell r="AE92">
            <v>618460</v>
          </cell>
          <cell r="AF92">
            <v>216461</v>
          </cell>
          <cell r="AG92">
            <v>618460</v>
          </cell>
          <cell r="AH92">
            <v>216461</v>
          </cell>
          <cell r="AI92">
            <v>618460</v>
          </cell>
          <cell r="AJ92">
            <v>216461</v>
          </cell>
          <cell r="AK92">
            <v>641850</v>
          </cell>
          <cell r="AL92">
            <v>224648</v>
          </cell>
          <cell r="AM92">
            <v>618460</v>
          </cell>
          <cell r="AN92">
            <v>216461</v>
          </cell>
        </row>
        <row r="93">
          <cell r="B93" t="str">
            <v>DESMONTAR Y MONTAR / CAMBIAR MULTIPLE ESCAPE</v>
          </cell>
          <cell r="C93">
            <v>377462</v>
          </cell>
          <cell r="D93">
            <v>132112</v>
          </cell>
          <cell r="E93">
            <v>419673</v>
          </cell>
          <cell r="F93">
            <v>146886</v>
          </cell>
          <cell r="G93">
            <v>403063</v>
          </cell>
          <cell r="H93">
            <v>141072</v>
          </cell>
          <cell r="I93">
            <v>402347</v>
          </cell>
          <cell r="J93">
            <v>140821</v>
          </cell>
          <cell r="K93">
            <v>442951</v>
          </cell>
          <cell r="L93">
            <v>155033</v>
          </cell>
          <cell r="M93">
            <v>448574</v>
          </cell>
          <cell r="N93">
            <v>157001</v>
          </cell>
          <cell r="O93">
            <v>456119</v>
          </cell>
          <cell r="P93">
            <v>159642</v>
          </cell>
          <cell r="Q93">
            <v>542752</v>
          </cell>
          <cell r="R93">
            <v>189963</v>
          </cell>
          <cell r="S93">
            <v>560435</v>
          </cell>
          <cell r="T93">
            <v>196152</v>
          </cell>
          <cell r="U93">
            <v>496465</v>
          </cell>
          <cell r="V93">
            <v>173763</v>
          </cell>
          <cell r="W93">
            <v>403186</v>
          </cell>
          <cell r="X93">
            <v>141115</v>
          </cell>
          <cell r="Y93">
            <v>438419</v>
          </cell>
          <cell r="Z93">
            <v>153447</v>
          </cell>
          <cell r="AA93">
            <v>567806</v>
          </cell>
          <cell r="AB93">
            <v>198732</v>
          </cell>
          <cell r="AC93">
            <v>494659</v>
          </cell>
          <cell r="AD93">
            <v>173131</v>
          </cell>
          <cell r="AE93">
            <v>592790</v>
          </cell>
          <cell r="AF93">
            <v>207477</v>
          </cell>
          <cell r="AG93">
            <v>592790</v>
          </cell>
          <cell r="AH93">
            <v>207477</v>
          </cell>
          <cell r="AI93">
            <v>592790</v>
          </cell>
          <cell r="AJ93">
            <v>207477</v>
          </cell>
          <cell r="AK93">
            <v>619748</v>
          </cell>
          <cell r="AL93">
            <v>216912</v>
          </cell>
          <cell r="AM93">
            <v>592790</v>
          </cell>
          <cell r="AN93">
            <v>207477</v>
          </cell>
        </row>
        <row r="94">
          <cell r="B94" t="str">
            <v>DESMONTAR Y MONTAR / CAMBIAR RADIADOR</v>
          </cell>
          <cell r="C94">
            <v>446000</v>
          </cell>
          <cell r="D94">
            <v>156100</v>
          </cell>
          <cell r="E94">
            <v>484165</v>
          </cell>
          <cell r="F94">
            <v>169458</v>
          </cell>
          <cell r="G94">
            <v>461410</v>
          </cell>
          <cell r="H94">
            <v>161494</v>
          </cell>
          <cell r="I94">
            <v>449767</v>
          </cell>
          <cell r="J94">
            <v>157418</v>
          </cell>
          <cell r="K94">
            <v>495156</v>
          </cell>
          <cell r="L94">
            <v>173305</v>
          </cell>
          <cell r="M94">
            <v>526142</v>
          </cell>
          <cell r="N94">
            <v>184150</v>
          </cell>
          <cell r="O94">
            <v>522103</v>
          </cell>
          <cell r="P94">
            <v>182736</v>
          </cell>
          <cell r="Q94">
            <v>628265</v>
          </cell>
          <cell r="R94">
            <v>219893</v>
          </cell>
          <cell r="S94">
            <v>652629</v>
          </cell>
          <cell r="T94">
            <v>228420</v>
          </cell>
          <cell r="U94">
            <v>579603</v>
          </cell>
          <cell r="V94">
            <v>202861</v>
          </cell>
          <cell r="W94">
            <v>478873</v>
          </cell>
          <cell r="X94">
            <v>167606</v>
          </cell>
          <cell r="Y94">
            <v>526304</v>
          </cell>
          <cell r="Z94">
            <v>184206</v>
          </cell>
          <cell r="AA94">
            <v>662386</v>
          </cell>
          <cell r="AB94">
            <v>231835</v>
          </cell>
          <cell r="AC94">
            <v>560041</v>
          </cell>
          <cell r="AD94">
            <v>196014</v>
          </cell>
          <cell r="AE94">
            <v>689690</v>
          </cell>
          <cell r="AF94">
            <v>241392</v>
          </cell>
          <cell r="AG94">
            <v>689690</v>
          </cell>
          <cell r="AH94">
            <v>241392</v>
          </cell>
          <cell r="AI94">
            <v>689690</v>
          </cell>
          <cell r="AJ94">
            <v>241392</v>
          </cell>
          <cell r="AK94">
            <v>725212</v>
          </cell>
          <cell r="AL94">
            <v>253824</v>
          </cell>
          <cell r="AM94">
            <v>689690</v>
          </cell>
          <cell r="AN94">
            <v>241392</v>
          </cell>
        </row>
        <row r="95">
          <cell r="B95" t="str">
            <v>DESMONTAR Y MONTAR BOMBA INYECCION</v>
          </cell>
          <cell r="C95">
            <v>2365614</v>
          </cell>
          <cell r="D95">
            <v>827965</v>
          </cell>
          <cell r="E95">
            <v>2397158</v>
          </cell>
          <cell r="F95">
            <v>839005</v>
          </cell>
          <cell r="G95">
            <v>2312217</v>
          </cell>
          <cell r="H95">
            <v>809276</v>
          </cell>
          <cell r="I95">
            <v>2234000</v>
          </cell>
          <cell r="J95">
            <v>781900</v>
          </cell>
          <cell r="K95">
            <v>2438540</v>
          </cell>
          <cell r="L95">
            <v>853489</v>
          </cell>
          <cell r="M95">
            <v>2234000</v>
          </cell>
          <cell r="N95">
            <v>781900</v>
          </cell>
          <cell r="O95">
            <v>2553667</v>
          </cell>
          <cell r="P95">
            <v>893783</v>
          </cell>
          <cell r="Q95">
            <v>3218197</v>
          </cell>
          <cell r="R95">
            <v>1126369</v>
          </cell>
          <cell r="S95">
            <v>3235968</v>
          </cell>
          <cell r="T95">
            <v>1132589</v>
          </cell>
          <cell r="U95">
            <v>2234000</v>
          </cell>
          <cell r="V95">
            <v>781900</v>
          </cell>
          <cell r="W95">
            <v>2234000</v>
          </cell>
          <cell r="X95">
            <v>781900</v>
          </cell>
          <cell r="Y95">
            <v>2724622</v>
          </cell>
          <cell r="Z95">
            <v>953618</v>
          </cell>
          <cell r="AA95">
            <v>3324789</v>
          </cell>
          <cell r="AB95">
            <v>1163676</v>
          </cell>
          <cell r="AC95">
            <v>2703969</v>
          </cell>
          <cell r="AD95">
            <v>946389</v>
          </cell>
          <cell r="AE95">
            <v>3405780</v>
          </cell>
          <cell r="AF95">
            <v>1192023</v>
          </cell>
          <cell r="AG95">
            <v>3405780</v>
          </cell>
          <cell r="AH95">
            <v>1192023</v>
          </cell>
          <cell r="AI95">
            <v>3405780</v>
          </cell>
          <cell r="AJ95">
            <v>1192023</v>
          </cell>
          <cell r="AK95">
            <v>3619900</v>
          </cell>
          <cell r="AL95">
            <v>1266965</v>
          </cell>
          <cell r="AM95">
            <v>3405780</v>
          </cell>
          <cell r="AN95">
            <v>1192023</v>
          </cell>
        </row>
        <row r="96">
          <cell r="B96" t="str">
            <v>DESMONTAR Y MONTAR CAJA CAMBIOS</v>
          </cell>
          <cell r="C96">
            <v>885574</v>
          </cell>
          <cell r="D96">
            <v>309951</v>
          </cell>
          <cell r="E96">
            <v>878896</v>
          </cell>
          <cell r="F96">
            <v>307614</v>
          </cell>
          <cell r="G96">
            <v>833817</v>
          </cell>
          <cell r="H96">
            <v>291836</v>
          </cell>
          <cell r="I96">
            <v>789732</v>
          </cell>
          <cell r="J96">
            <v>276406</v>
          </cell>
          <cell r="K96">
            <v>869430</v>
          </cell>
          <cell r="L96">
            <v>304301</v>
          </cell>
          <cell r="M96">
            <v>952588</v>
          </cell>
          <cell r="N96">
            <v>333406</v>
          </cell>
          <cell r="O96">
            <v>915808</v>
          </cell>
          <cell r="P96">
            <v>320533</v>
          </cell>
          <cell r="Q96">
            <v>1170375</v>
          </cell>
          <cell r="R96">
            <v>409631</v>
          </cell>
          <cell r="S96">
            <v>1160673</v>
          </cell>
          <cell r="T96">
            <v>406236</v>
          </cell>
          <cell r="U96">
            <v>1160410</v>
          </cell>
          <cell r="V96">
            <v>406144</v>
          </cell>
          <cell r="W96">
            <v>845771</v>
          </cell>
          <cell r="X96">
            <v>296020</v>
          </cell>
          <cell r="Y96">
            <v>973281</v>
          </cell>
          <cell r="Z96">
            <v>340648</v>
          </cell>
          <cell r="AA96">
            <v>1183738</v>
          </cell>
          <cell r="AB96">
            <v>414308</v>
          </cell>
          <cell r="AC96">
            <v>999964</v>
          </cell>
          <cell r="AD96">
            <v>349987</v>
          </cell>
          <cell r="AE96">
            <v>1215160</v>
          </cell>
          <cell r="AF96">
            <v>425306</v>
          </cell>
          <cell r="AG96">
            <v>1215160</v>
          </cell>
          <cell r="AH96">
            <v>425306</v>
          </cell>
          <cell r="AI96">
            <v>1215160</v>
          </cell>
          <cell r="AJ96">
            <v>425306</v>
          </cell>
          <cell r="AK96">
            <v>1284543</v>
          </cell>
          <cell r="AL96">
            <v>449590</v>
          </cell>
          <cell r="AM96">
            <v>1215160</v>
          </cell>
          <cell r="AN96">
            <v>425306</v>
          </cell>
        </row>
        <row r="97">
          <cell r="B97" t="str">
            <v>DESMONTAR Y MONTAR CARDAN</v>
          </cell>
          <cell r="C97">
            <v>598946</v>
          </cell>
          <cell r="D97">
            <v>209631</v>
          </cell>
          <cell r="E97">
            <v>637842</v>
          </cell>
          <cell r="F97">
            <v>223245</v>
          </cell>
          <cell r="G97">
            <v>577920</v>
          </cell>
          <cell r="H97">
            <v>202272</v>
          </cell>
          <cell r="I97">
            <v>594037</v>
          </cell>
          <cell r="J97">
            <v>207913</v>
          </cell>
          <cell r="K97">
            <v>653986</v>
          </cell>
          <cell r="L97">
            <v>228895</v>
          </cell>
          <cell r="M97">
            <v>757460</v>
          </cell>
          <cell r="N97">
            <v>265111</v>
          </cell>
          <cell r="O97">
            <v>670184</v>
          </cell>
          <cell r="P97">
            <v>234564</v>
          </cell>
          <cell r="Q97">
            <v>799037</v>
          </cell>
          <cell r="R97">
            <v>279663</v>
          </cell>
          <cell r="S97">
            <v>866004</v>
          </cell>
          <cell r="T97">
            <v>303101</v>
          </cell>
          <cell r="U97">
            <v>755202</v>
          </cell>
          <cell r="V97">
            <v>264321</v>
          </cell>
          <cell r="W97">
            <v>569000</v>
          </cell>
          <cell r="X97">
            <v>199150</v>
          </cell>
          <cell r="Y97">
            <v>678785</v>
          </cell>
          <cell r="Z97">
            <v>237575</v>
          </cell>
          <cell r="AA97">
            <v>831487</v>
          </cell>
          <cell r="AB97">
            <v>291020</v>
          </cell>
          <cell r="AC97">
            <v>714932</v>
          </cell>
          <cell r="AD97">
            <v>250226</v>
          </cell>
          <cell r="AE97">
            <v>880430</v>
          </cell>
          <cell r="AF97">
            <v>308151</v>
          </cell>
          <cell r="AG97">
            <v>880430</v>
          </cell>
          <cell r="AH97">
            <v>308151</v>
          </cell>
          <cell r="AI97">
            <v>880430</v>
          </cell>
          <cell r="AJ97">
            <v>308151</v>
          </cell>
          <cell r="AK97">
            <v>918288</v>
          </cell>
          <cell r="AL97">
            <v>321401</v>
          </cell>
          <cell r="AM97">
            <v>880430</v>
          </cell>
          <cell r="AN97">
            <v>308151</v>
          </cell>
        </row>
        <row r="98">
          <cell r="B98" t="str">
            <v>DESMONTAR Y MONTAR CONSOLA/MILLARÉ</v>
          </cell>
          <cell r="C98">
            <v>883059</v>
          </cell>
          <cell r="D98">
            <v>309071</v>
          </cell>
          <cell r="E98">
            <v>877396</v>
          </cell>
          <cell r="F98">
            <v>307089</v>
          </cell>
          <cell r="G98">
            <v>825784</v>
          </cell>
          <cell r="H98">
            <v>289024</v>
          </cell>
          <cell r="I98">
            <v>832882</v>
          </cell>
          <cell r="J98">
            <v>291509</v>
          </cell>
          <cell r="K98">
            <v>916934</v>
          </cell>
          <cell r="L98">
            <v>320927</v>
          </cell>
          <cell r="M98">
            <v>1040620</v>
          </cell>
          <cell r="N98">
            <v>364217</v>
          </cell>
          <cell r="O98">
            <v>946028</v>
          </cell>
          <cell r="P98">
            <v>331110</v>
          </cell>
          <cell r="Q98">
            <v>1252404</v>
          </cell>
          <cell r="R98">
            <v>438341</v>
          </cell>
          <cell r="S98">
            <v>1142064</v>
          </cell>
          <cell r="T98">
            <v>399722</v>
          </cell>
          <cell r="U98">
            <v>1139717</v>
          </cell>
          <cell r="V98">
            <v>398901</v>
          </cell>
          <cell r="W98">
            <v>916237</v>
          </cell>
          <cell r="X98">
            <v>320683</v>
          </cell>
          <cell r="Y98">
            <v>1032366</v>
          </cell>
          <cell r="Z98">
            <v>361328</v>
          </cell>
          <cell r="AA98">
            <v>1194236</v>
          </cell>
          <cell r="AB98">
            <v>417983</v>
          </cell>
          <cell r="AC98">
            <v>1100969</v>
          </cell>
          <cell r="AD98">
            <v>385339</v>
          </cell>
          <cell r="AE98">
            <v>1320730</v>
          </cell>
          <cell r="AF98">
            <v>462256</v>
          </cell>
          <cell r="AG98">
            <v>1320730</v>
          </cell>
          <cell r="AH98">
            <v>462256</v>
          </cell>
          <cell r="AI98">
            <v>1320730</v>
          </cell>
          <cell r="AJ98">
            <v>462256</v>
          </cell>
          <cell r="AK98">
            <v>1335893</v>
          </cell>
          <cell r="AL98">
            <v>467563</v>
          </cell>
          <cell r="AM98">
            <v>1320730</v>
          </cell>
          <cell r="AN98">
            <v>462256</v>
          </cell>
        </row>
        <row r="99">
          <cell r="B99" t="str">
            <v>DESMONTAR Y MONTAR INYECTORES</v>
          </cell>
          <cell r="C99">
            <v>480796</v>
          </cell>
          <cell r="D99">
            <v>168279</v>
          </cell>
          <cell r="E99">
            <v>499559</v>
          </cell>
          <cell r="F99">
            <v>174846</v>
          </cell>
          <cell r="G99">
            <v>470151</v>
          </cell>
          <cell r="H99">
            <v>164553</v>
          </cell>
          <cell r="I99">
            <v>485644</v>
          </cell>
          <cell r="J99">
            <v>169975</v>
          </cell>
          <cell r="K99">
            <v>534654</v>
          </cell>
          <cell r="L99">
            <v>187129</v>
          </cell>
          <cell r="M99">
            <v>556507</v>
          </cell>
          <cell r="N99">
            <v>194777</v>
          </cell>
          <cell r="O99">
            <v>538716</v>
          </cell>
          <cell r="P99">
            <v>188551</v>
          </cell>
          <cell r="Q99">
            <v>649137</v>
          </cell>
          <cell r="R99">
            <v>227198</v>
          </cell>
          <cell r="S99">
            <v>667400</v>
          </cell>
          <cell r="T99">
            <v>233590</v>
          </cell>
          <cell r="U99">
            <v>590744</v>
          </cell>
          <cell r="V99">
            <v>206760</v>
          </cell>
          <cell r="W99">
            <v>490149</v>
          </cell>
          <cell r="X99">
            <v>171552</v>
          </cell>
          <cell r="Y99">
            <v>556298</v>
          </cell>
          <cell r="Z99">
            <v>194704</v>
          </cell>
          <cell r="AA99">
            <v>671839</v>
          </cell>
          <cell r="AB99">
            <v>235144</v>
          </cell>
          <cell r="AC99">
            <v>574617</v>
          </cell>
          <cell r="AD99">
            <v>201116</v>
          </cell>
          <cell r="AE99">
            <v>711110</v>
          </cell>
          <cell r="AF99">
            <v>248889</v>
          </cell>
          <cell r="AG99">
            <v>711110</v>
          </cell>
          <cell r="AH99">
            <v>248889</v>
          </cell>
          <cell r="AI99">
            <v>711110</v>
          </cell>
          <cell r="AJ99">
            <v>248889</v>
          </cell>
          <cell r="AK99">
            <v>742632</v>
          </cell>
          <cell r="AL99">
            <v>259921</v>
          </cell>
          <cell r="AM99">
            <v>711110</v>
          </cell>
          <cell r="AN99">
            <v>248889</v>
          </cell>
        </row>
        <row r="100">
          <cell r="B100" t="str">
            <v>ENGRASAR RODAMIENTOS</v>
          </cell>
          <cell r="C100">
            <v>452400</v>
          </cell>
          <cell r="D100">
            <v>158340</v>
          </cell>
          <cell r="E100">
            <v>466177</v>
          </cell>
          <cell r="F100">
            <v>163162</v>
          </cell>
          <cell r="G100">
            <v>440605</v>
          </cell>
          <cell r="H100">
            <v>154212</v>
          </cell>
          <cell r="I100">
            <v>432113</v>
          </cell>
          <cell r="J100">
            <v>151240</v>
          </cell>
          <cell r="K100">
            <v>475721</v>
          </cell>
          <cell r="L100">
            <v>166502</v>
          </cell>
          <cell r="M100">
            <v>520855</v>
          </cell>
          <cell r="N100">
            <v>182299</v>
          </cell>
          <cell r="O100">
            <v>504644</v>
          </cell>
          <cell r="P100">
            <v>176625</v>
          </cell>
          <cell r="Q100">
            <v>591948</v>
          </cell>
          <cell r="R100">
            <v>207182</v>
          </cell>
          <cell r="S100">
            <v>622577</v>
          </cell>
          <cell r="T100">
            <v>217902</v>
          </cell>
          <cell r="U100">
            <v>548434</v>
          </cell>
          <cell r="V100">
            <v>191952</v>
          </cell>
          <cell r="W100">
            <v>452301</v>
          </cell>
          <cell r="X100">
            <v>158305</v>
          </cell>
          <cell r="Y100">
            <v>501116</v>
          </cell>
          <cell r="Z100">
            <v>175391</v>
          </cell>
          <cell r="AA100">
            <v>640350</v>
          </cell>
          <cell r="AB100">
            <v>224123</v>
          </cell>
          <cell r="AC100">
            <v>546034</v>
          </cell>
          <cell r="AD100">
            <v>191112</v>
          </cell>
          <cell r="AE100">
            <v>658750</v>
          </cell>
          <cell r="AF100">
            <v>230563</v>
          </cell>
          <cell r="AG100">
            <v>658750</v>
          </cell>
          <cell r="AH100">
            <v>230563</v>
          </cell>
          <cell r="AI100">
            <v>658750</v>
          </cell>
          <cell r="AJ100">
            <v>230563</v>
          </cell>
          <cell r="AK100">
            <v>696033</v>
          </cell>
          <cell r="AL100">
            <v>243612</v>
          </cell>
          <cell r="AM100">
            <v>658750</v>
          </cell>
          <cell r="AN100">
            <v>230563</v>
          </cell>
        </row>
        <row r="101">
          <cell r="B101" t="str">
            <v xml:space="preserve">LATONERIA Y PINTURA BOOMPER </v>
          </cell>
          <cell r="C101">
            <v>2601104</v>
          </cell>
          <cell r="D101">
            <v>910386</v>
          </cell>
          <cell r="E101">
            <v>2855297</v>
          </cell>
          <cell r="F101">
            <v>999354</v>
          </cell>
          <cell r="G101">
            <v>2579553</v>
          </cell>
          <cell r="H101">
            <v>902844</v>
          </cell>
          <cell r="I101">
            <v>2543070</v>
          </cell>
          <cell r="J101">
            <v>890075</v>
          </cell>
          <cell r="K101">
            <v>2799710</v>
          </cell>
          <cell r="L101">
            <v>979899</v>
          </cell>
          <cell r="M101">
            <v>2922723</v>
          </cell>
          <cell r="N101">
            <v>1022953</v>
          </cell>
          <cell r="O101">
            <v>3007243</v>
          </cell>
          <cell r="P101">
            <v>1052535</v>
          </cell>
          <cell r="Q101">
            <v>3172266</v>
          </cell>
          <cell r="R101">
            <v>1110293</v>
          </cell>
          <cell r="S101">
            <v>3177951</v>
          </cell>
          <cell r="T101">
            <v>1112283</v>
          </cell>
          <cell r="U101">
            <v>2974753</v>
          </cell>
          <cell r="V101">
            <v>1041164</v>
          </cell>
          <cell r="W101">
            <v>2778342</v>
          </cell>
          <cell r="X101">
            <v>972420</v>
          </cell>
          <cell r="Y101">
            <v>2983991</v>
          </cell>
          <cell r="Z101">
            <v>1044397</v>
          </cell>
          <cell r="AA101">
            <v>3589226</v>
          </cell>
          <cell r="AB101">
            <v>1256229</v>
          </cell>
          <cell r="AC101">
            <v>3429533</v>
          </cell>
          <cell r="AD101">
            <v>1200337</v>
          </cell>
          <cell r="AE101">
            <v>3793550</v>
          </cell>
          <cell r="AF101">
            <v>1327743</v>
          </cell>
          <cell r="AG101">
            <v>3793550</v>
          </cell>
          <cell r="AH101">
            <v>1327743</v>
          </cell>
          <cell r="AI101">
            <v>3793550</v>
          </cell>
          <cell r="AJ101">
            <v>1327743</v>
          </cell>
          <cell r="AK101">
            <v>3959878</v>
          </cell>
          <cell r="AL101">
            <v>1385957</v>
          </cell>
          <cell r="AM101">
            <v>3793550</v>
          </cell>
          <cell r="AN101">
            <v>1327743</v>
          </cell>
        </row>
        <row r="102">
          <cell r="B102" t="str">
            <v xml:space="preserve">LATONERIA Y PINTURA CAPOT </v>
          </cell>
          <cell r="C102">
            <v>2812000</v>
          </cell>
          <cell r="D102">
            <v>984200</v>
          </cell>
          <cell r="E102">
            <v>3220763</v>
          </cell>
          <cell r="F102">
            <v>1127267</v>
          </cell>
          <cell r="G102">
            <v>2961670</v>
          </cell>
          <cell r="H102">
            <v>1036585</v>
          </cell>
          <cell r="I102">
            <v>2900999</v>
          </cell>
          <cell r="J102">
            <v>1015350</v>
          </cell>
          <cell r="K102">
            <v>3193760</v>
          </cell>
          <cell r="L102">
            <v>1117816</v>
          </cell>
          <cell r="M102">
            <v>3259228</v>
          </cell>
          <cell r="N102">
            <v>1140730</v>
          </cell>
          <cell r="O102">
            <v>3153808</v>
          </cell>
          <cell r="P102">
            <v>1103833</v>
          </cell>
          <cell r="Q102">
            <v>3603033</v>
          </cell>
          <cell r="R102">
            <v>1261062</v>
          </cell>
          <cell r="S102">
            <v>3620165</v>
          </cell>
          <cell r="T102">
            <v>1267058</v>
          </cell>
          <cell r="U102">
            <v>3323533</v>
          </cell>
          <cell r="V102">
            <v>1163237</v>
          </cell>
          <cell r="W102">
            <v>3003496</v>
          </cell>
          <cell r="X102">
            <v>1051224</v>
          </cell>
          <cell r="Y102">
            <v>3243509</v>
          </cell>
          <cell r="Z102">
            <v>1135228</v>
          </cell>
          <cell r="AA102">
            <v>4006940</v>
          </cell>
          <cell r="AB102">
            <v>1402429</v>
          </cell>
          <cell r="AC102">
            <v>3698100</v>
          </cell>
          <cell r="AD102">
            <v>1294335</v>
          </cell>
          <cell r="AE102">
            <v>4241160</v>
          </cell>
          <cell r="AF102">
            <v>1484406</v>
          </cell>
          <cell r="AG102">
            <v>4241160</v>
          </cell>
          <cell r="AH102">
            <v>1484406</v>
          </cell>
          <cell r="AI102">
            <v>4241160</v>
          </cell>
          <cell r="AJ102">
            <v>1484406</v>
          </cell>
          <cell r="AK102">
            <v>4448019</v>
          </cell>
          <cell r="AL102">
            <v>1556807</v>
          </cell>
          <cell r="AM102">
            <v>4241160</v>
          </cell>
          <cell r="AN102">
            <v>1484406</v>
          </cell>
        </row>
        <row r="103">
          <cell r="B103" t="str">
            <v xml:space="preserve">LATONERIA Y PINTURA GENERAL VEHICULO </v>
          </cell>
          <cell r="C103">
            <v>10468263</v>
          </cell>
          <cell r="D103">
            <v>3663892</v>
          </cell>
          <cell r="E103">
            <v>11644488</v>
          </cell>
          <cell r="F103">
            <v>4075571</v>
          </cell>
          <cell r="G103">
            <v>10938088</v>
          </cell>
          <cell r="H103">
            <v>3828331</v>
          </cell>
          <cell r="I103">
            <v>10412787</v>
          </cell>
          <cell r="J103">
            <v>3644475</v>
          </cell>
          <cell r="K103">
            <v>11463619</v>
          </cell>
          <cell r="L103">
            <v>4012267</v>
          </cell>
          <cell r="M103">
            <v>10190000</v>
          </cell>
          <cell r="N103">
            <v>3566500</v>
          </cell>
          <cell r="O103">
            <v>11932159</v>
          </cell>
          <cell r="P103">
            <v>4176256</v>
          </cell>
          <cell r="Q103">
            <v>11609814</v>
          </cell>
          <cell r="R103">
            <v>4063435</v>
          </cell>
          <cell r="S103">
            <v>12006482</v>
          </cell>
          <cell r="T103">
            <v>4202269</v>
          </cell>
          <cell r="U103">
            <v>11484575</v>
          </cell>
          <cell r="V103">
            <v>4019601</v>
          </cell>
          <cell r="W103">
            <v>10190000</v>
          </cell>
          <cell r="X103">
            <v>3566500</v>
          </cell>
          <cell r="Y103">
            <v>12662768</v>
          </cell>
          <cell r="Z103">
            <v>4431969</v>
          </cell>
          <cell r="AA103">
            <v>15446456</v>
          </cell>
          <cell r="AB103">
            <v>5406260</v>
          </cell>
          <cell r="AC103">
            <v>10411293</v>
          </cell>
          <cell r="AD103">
            <v>3643953</v>
          </cell>
          <cell r="AE103">
            <v>16000740</v>
          </cell>
          <cell r="AF103">
            <v>5600259</v>
          </cell>
          <cell r="AG103">
            <v>16000740</v>
          </cell>
          <cell r="AH103">
            <v>5600259</v>
          </cell>
          <cell r="AI103">
            <v>16000740</v>
          </cell>
          <cell r="AJ103">
            <v>5600259</v>
          </cell>
          <cell r="AK103">
            <v>16813892</v>
          </cell>
          <cell r="AL103">
            <v>5884862</v>
          </cell>
          <cell r="AM103">
            <v>16000740</v>
          </cell>
          <cell r="AN103">
            <v>5600259</v>
          </cell>
        </row>
        <row r="104">
          <cell r="B104" t="str">
            <v>LATONERIA Y PINTURA PUERTA</v>
          </cell>
          <cell r="C104">
            <v>2365603</v>
          </cell>
          <cell r="D104">
            <v>827961</v>
          </cell>
          <cell r="E104">
            <v>2444567</v>
          </cell>
          <cell r="F104">
            <v>855598</v>
          </cell>
          <cell r="G104">
            <v>2284029</v>
          </cell>
          <cell r="H104">
            <v>799410</v>
          </cell>
          <cell r="I104">
            <v>2281331</v>
          </cell>
          <cell r="J104">
            <v>798466</v>
          </cell>
          <cell r="K104">
            <v>2511557</v>
          </cell>
          <cell r="L104">
            <v>879045</v>
          </cell>
          <cell r="M104">
            <v>2636980</v>
          </cell>
          <cell r="N104">
            <v>922943</v>
          </cell>
          <cell r="O104">
            <v>2521704</v>
          </cell>
          <cell r="P104">
            <v>882596</v>
          </cell>
          <cell r="Q104">
            <v>2838094</v>
          </cell>
          <cell r="R104">
            <v>993333</v>
          </cell>
          <cell r="S104">
            <v>2939486</v>
          </cell>
          <cell r="T104">
            <v>1028820</v>
          </cell>
          <cell r="U104">
            <v>2975579</v>
          </cell>
          <cell r="V104">
            <v>1041453</v>
          </cell>
          <cell r="W104">
            <v>2374908</v>
          </cell>
          <cell r="X104">
            <v>831218</v>
          </cell>
          <cell r="Y104">
            <v>2689896</v>
          </cell>
          <cell r="Z104">
            <v>941464</v>
          </cell>
          <cell r="AA104">
            <v>3264779</v>
          </cell>
          <cell r="AB104">
            <v>1142673</v>
          </cell>
          <cell r="AC104">
            <v>2637848</v>
          </cell>
          <cell r="AD104">
            <v>923247</v>
          </cell>
          <cell r="AE104">
            <v>3414110</v>
          </cell>
          <cell r="AF104">
            <v>1194939</v>
          </cell>
          <cell r="AG104">
            <v>3414110</v>
          </cell>
          <cell r="AH104">
            <v>1194939</v>
          </cell>
          <cell r="AI104">
            <v>3414110</v>
          </cell>
          <cell r="AJ104">
            <v>1194939</v>
          </cell>
          <cell r="AK104">
            <v>3569605</v>
          </cell>
          <cell r="AL104">
            <v>1249362</v>
          </cell>
          <cell r="AM104">
            <v>3414110</v>
          </cell>
          <cell r="AN104">
            <v>1194939</v>
          </cell>
        </row>
        <row r="105">
          <cell r="B105" t="str">
            <v>LAVADO DE INYECTORES</v>
          </cell>
          <cell r="C105">
            <v>477095</v>
          </cell>
          <cell r="D105">
            <v>166983</v>
          </cell>
          <cell r="E105">
            <v>558727</v>
          </cell>
          <cell r="F105">
            <v>195554</v>
          </cell>
          <cell r="G105">
            <v>474789</v>
          </cell>
          <cell r="H105">
            <v>166176</v>
          </cell>
          <cell r="I105">
            <v>464667</v>
          </cell>
          <cell r="J105">
            <v>162633</v>
          </cell>
          <cell r="K105">
            <v>511560</v>
          </cell>
          <cell r="L105">
            <v>179046</v>
          </cell>
          <cell r="M105">
            <v>544842</v>
          </cell>
          <cell r="N105">
            <v>190695</v>
          </cell>
          <cell r="O105">
            <v>537293</v>
          </cell>
          <cell r="P105">
            <v>188053</v>
          </cell>
          <cell r="Q105">
            <v>668541</v>
          </cell>
          <cell r="R105">
            <v>233989</v>
          </cell>
          <cell r="S105">
            <v>667062</v>
          </cell>
          <cell r="T105">
            <v>233472</v>
          </cell>
          <cell r="U105">
            <v>614234</v>
          </cell>
          <cell r="V105">
            <v>214982</v>
          </cell>
          <cell r="W105">
            <v>478145</v>
          </cell>
          <cell r="X105">
            <v>167351</v>
          </cell>
          <cell r="Y105">
            <v>525426</v>
          </cell>
          <cell r="Z105">
            <v>183899</v>
          </cell>
          <cell r="AA105">
            <v>678877</v>
          </cell>
          <cell r="AB105">
            <v>237607</v>
          </cell>
          <cell r="AC105">
            <v>565672</v>
          </cell>
          <cell r="AD105">
            <v>197985</v>
          </cell>
          <cell r="AE105">
            <v>706860</v>
          </cell>
          <cell r="AF105">
            <v>247401</v>
          </cell>
          <cell r="AG105">
            <v>706860</v>
          </cell>
          <cell r="AH105">
            <v>247401</v>
          </cell>
          <cell r="AI105">
            <v>706860</v>
          </cell>
          <cell r="AJ105">
            <v>247401</v>
          </cell>
          <cell r="AK105">
            <v>742899</v>
          </cell>
          <cell r="AL105">
            <v>260015</v>
          </cell>
          <cell r="AM105">
            <v>706860</v>
          </cell>
          <cell r="AN105">
            <v>247401</v>
          </cell>
        </row>
        <row r="106">
          <cell r="B106" t="str">
            <v>LAVAR SISTEMA COMBUSTIBLE (incluye el desmontar, lavar y montar el tanque combustible y lineas de combustible, filtros)</v>
          </cell>
          <cell r="C106">
            <v>1090000</v>
          </cell>
          <cell r="D106">
            <v>381500</v>
          </cell>
          <cell r="E106">
            <v>1176169</v>
          </cell>
          <cell r="F106">
            <v>411659</v>
          </cell>
          <cell r="G106">
            <v>1090000</v>
          </cell>
          <cell r="H106">
            <v>381500</v>
          </cell>
          <cell r="I106">
            <v>1090000</v>
          </cell>
          <cell r="J106">
            <v>381500</v>
          </cell>
          <cell r="K106">
            <v>1107974</v>
          </cell>
          <cell r="L106">
            <v>387791</v>
          </cell>
          <cell r="M106">
            <v>1223174</v>
          </cell>
          <cell r="N106">
            <v>428111</v>
          </cell>
          <cell r="O106">
            <v>1169608</v>
          </cell>
          <cell r="P106">
            <v>409363</v>
          </cell>
          <cell r="Q106">
            <v>1448019</v>
          </cell>
          <cell r="R106">
            <v>506807</v>
          </cell>
          <cell r="S106">
            <v>1516016</v>
          </cell>
          <cell r="T106">
            <v>530606</v>
          </cell>
          <cell r="U106">
            <v>1332714</v>
          </cell>
          <cell r="V106">
            <v>466450</v>
          </cell>
          <cell r="W106">
            <v>1090000</v>
          </cell>
          <cell r="X106">
            <v>381500</v>
          </cell>
          <cell r="Y106">
            <v>1125317</v>
          </cell>
          <cell r="Z106">
            <v>393861</v>
          </cell>
          <cell r="AA106">
            <v>1454117</v>
          </cell>
          <cell r="AB106">
            <v>508941</v>
          </cell>
          <cell r="AC106">
            <v>1233288</v>
          </cell>
          <cell r="AD106">
            <v>431651</v>
          </cell>
          <cell r="AE106">
            <v>1518100</v>
          </cell>
          <cell r="AF106">
            <v>531335</v>
          </cell>
          <cell r="AG106">
            <v>1518100</v>
          </cell>
          <cell r="AH106">
            <v>531335</v>
          </cell>
          <cell r="AI106">
            <v>1518100</v>
          </cell>
          <cell r="AJ106">
            <v>531335</v>
          </cell>
          <cell r="AK106">
            <v>1630354</v>
          </cell>
          <cell r="AL106">
            <v>570624</v>
          </cell>
          <cell r="AM106">
            <v>1518100</v>
          </cell>
          <cell r="AN106">
            <v>531335</v>
          </cell>
        </row>
        <row r="107">
          <cell r="B107" t="str">
            <v>LAVAR Y PURGAR SISTEMA REFRIGERACION (sondeo de radiador, cambiar liquido refrigerante, revisar radiador, termostato, enfocador del ventildor, ventilador, tanque de expansión, manguieras, revisión de flan clutch, reemplazo de abrazaderas)</v>
          </cell>
          <cell r="C107">
            <v>804000</v>
          </cell>
          <cell r="D107">
            <v>281400</v>
          </cell>
          <cell r="E107">
            <v>822859</v>
          </cell>
          <cell r="F107">
            <v>288001</v>
          </cell>
          <cell r="G107">
            <v>804000</v>
          </cell>
          <cell r="H107">
            <v>281400</v>
          </cell>
          <cell r="I107">
            <v>804000</v>
          </cell>
          <cell r="J107">
            <v>281400</v>
          </cell>
          <cell r="K107">
            <v>830288</v>
          </cell>
          <cell r="L107">
            <v>290601</v>
          </cell>
          <cell r="M107">
            <v>883519</v>
          </cell>
          <cell r="N107">
            <v>309232</v>
          </cell>
          <cell r="O107">
            <v>839836</v>
          </cell>
          <cell r="P107">
            <v>293943</v>
          </cell>
          <cell r="Q107">
            <v>1070073</v>
          </cell>
          <cell r="R107">
            <v>374526</v>
          </cell>
          <cell r="S107">
            <v>1115208</v>
          </cell>
          <cell r="T107">
            <v>390323</v>
          </cell>
          <cell r="U107">
            <v>997280</v>
          </cell>
          <cell r="V107">
            <v>349048</v>
          </cell>
          <cell r="W107">
            <v>821615</v>
          </cell>
          <cell r="X107">
            <v>287565</v>
          </cell>
          <cell r="Y107">
            <v>848515</v>
          </cell>
          <cell r="Z107">
            <v>296980</v>
          </cell>
          <cell r="AA107">
            <v>1114476</v>
          </cell>
          <cell r="AB107">
            <v>390067</v>
          </cell>
          <cell r="AC107">
            <v>918503</v>
          </cell>
          <cell r="AD107">
            <v>321476</v>
          </cell>
          <cell r="AE107">
            <v>1137640</v>
          </cell>
          <cell r="AF107">
            <v>398174</v>
          </cell>
          <cell r="AG107">
            <v>1137640</v>
          </cell>
          <cell r="AH107">
            <v>398174</v>
          </cell>
          <cell r="AI107">
            <v>1137640</v>
          </cell>
          <cell r="AJ107">
            <v>398174</v>
          </cell>
          <cell r="AK107">
            <v>1230456</v>
          </cell>
          <cell r="AL107">
            <v>430660</v>
          </cell>
          <cell r="AM107">
            <v>1137640</v>
          </cell>
          <cell r="AN107">
            <v>398174</v>
          </cell>
        </row>
        <row r="108">
          <cell r="B108" t="str">
            <v>MANTENIMIENTO Y RECARGA DEL SISTEMA DE AIRE ACONDICIONADO (mantenimeinto y limpieza de evaporador con desmonte de millare, condensador, purga de linas de refrigeración con nitrogeno, cargue de refrigerante, cambiar aceite compresor)</v>
          </cell>
          <cell r="C108">
            <v>1603918</v>
          </cell>
          <cell r="D108">
            <v>561371</v>
          </cell>
          <cell r="E108">
            <v>1426139</v>
          </cell>
          <cell r="F108">
            <v>499149</v>
          </cell>
          <cell r="G108">
            <v>1345077</v>
          </cell>
          <cell r="H108">
            <v>470777</v>
          </cell>
          <cell r="I108">
            <v>1332849</v>
          </cell>
          <cell r="J108">
            <v>466497</v>
          </cell>
          <cell r="K108">
            <v>1467356</v>
          </cell>
          <cell r="L108">
            <v>513575</v>
          </cell>
          <cell r="M108">
            <v>1515952</v>
          </cell>
          <cell r="N108">
            <v>530583</v>
          </cell>
          <cell r="O108">
            <v>1467498</v>
          </cell>
          <cell r="P108">
            <v>513624</v>
          </cell>
          <cell r="Q108">
            <v>1833607</v>
          </cell>
          <cell r="R108">
            <v>641762</v>
          </cell>
          <cell r="S108">
            <v>1908218</v>
          </cell>
          <cell r="T108">
            <v>667876</v>
          </cell>
          <cell r="U108">
            <v>1648275</v>
          </cell>
          <cell r="V108">
            <v>576896</v>
          </cell>
          <cell r="W108">
            <v>1419267</v>
          </cell>
          <cell r="X108">
            <v>496743</v>
          </cell>
          <cell r="Y108">
            <v>1520764</v>
          </cell>
          <cell r="Z108">
            <v>532267</v>
          </cell>
          <cell r="AA108">
            <v>1988150</v>
          </cell>
          <cell r="AB108">
            <v>695853</v>
          </cell>
          <cell r="AC108">
            <v>1610592</v>
          </cell>
          <cell r="AD108">
            <v>563707</v>
          </cell>
          <cell r="AE108">
            <v>1988150</v>
          </cell>
          <cell r="AF108">
            <v>695853</v>
          </cell>
          <cell r="AG108">
            <v>1988150</v>
          </cell>
          <cell r="AH108">
            <v>695853</v>
          </cell>
          <cell r="AI108">
            <v>1988150</v>
          </cell>
          <cell r="AJ108">
            <v>695853</v>
          </cell>
          <cell r="AK108">
            <v>2214557</v>
          </cell>
          <cell r="AL108">
            <v>775095</v>
          </cell>
          <cell r="AM108">
            <v>1988150</v>
          </cell>
          <cell r="AN108">
            <v>695853</v>
          </cell>
        </row>
        <row r="109">
          <cell r="B109" t="str">
            <v>MEDIR COMPRESION Y VACIO MOTOR</v>
          </cell>
          <cell r="C109">
            <v>681296</v>
          </cell>
          <cell r="D109">
            <v>238454</v>
          </cell>
          <cell r="E109">
            <v>624989</v>
          </cell>
          <cell r="F109">
            <v>218746</v>
          </cell>
          <cell r="G109">
            <v>588506</v>
          </cell>
          <cell r="H109">
            <v>205977</v>
          </cell>
          <cell r="I109">
            <v>653220</v>
          </cell>
          <cell r="J109">
            <v>228627</v>
          </cell>
          <cell r="K109">
            <v>719141</v>
          </cell>
          <cell r="L109">
            <v>251699</v>
          </cell>
          <cell r="M109">
            <v>671080</v>
          </cell>
          <cell r="N109">
            <v>234878</v>
          </cell>
          <cell r="O109">
            <v>653966</v>
          </cell>
          <cell r="P109">
            <v>228888</v>
          </cell>
          <cell r="Q109">
            <v>801436</v>
          </cell>
          <cell r="R109">
            <v>280503</v>
          </cell>
          <cell r="S109">
            <v>849782</v>
          </cell>
          <cell r="T109">
            <v>297424</v>
          </cell>
          <cell r="U109">
            <v>717140</v>
          </cell>
          <cell r="V109">
            <v>250999</v>
          </cell>
          <cell r="W109">
            <v>609185</v>
          </cell>
          <cell r="X109">
            <v>213215</v>
          </cell>
          <cell r="Y109">
            <v>661778</v>
          </cell>
          <cell r="Z109">
            <v>231622</v>
          </cell>
          <cell r="AA109">
            <v>870519</v>
          </cell>
          <cell r="AB109">
            <v>304682</v>
          </cell>
          <cell r="AC109">
            <v>723005</v>
          </cell>
          <cell r="AD109">
            <v>253052</v>
          </cell>
          <cell r="AE109">
            <v>878220</v>
          </cell>
          <cell r="AF109">
            <v>307377</v>
          </cell>
          <cell r="AG109">
            <v>878220</v>
          </cell>
          <cell r="AH109">
            <v>307377</v>
          </cell>
          <cell r="AI109">
            <v>878220</v>
          </cell>
          <cell r="AJ109">
            <v>307377</v>
          </cell>
          <cell r="AK109">
            <v>940978</v>
          </cell>
          <cell r="AL109">
            <v>329342</v>
          </cell>
          <cell r="AM109">
            <v>878220</v>
          </cell>
          <cell r="AN109">
            <v>307377</v>
          </cell>
        </row>
        <row r="110">
          <cell r="B110" t="str">
            <v>POLICHADO</v>
          </cell>
          <cell r="C110">
            <v>440758</v>
          </cell>
          <cell r="D110">
            <v>154265</v>
          </cell>
          <cell r="E110">
            <v>437629</v>
          </cell>
          <cell r="F110">
            <v>153170</v>
          </cell>
          <cell r="G110">
            <v>417903</v>
          </cell>
          <cell r="H110">
            <v>146266</v>
          </cell>
          <cell r="I110">
            <v>459168</v>
          </cell>
          <cell r="J110">
            <v>160709</v>
          </cell>
          <cell r="K110">
            <v>505506</v>
          </cell>
          <cell r="L110">
            <v>176927</v>
          </cell>
          <cell r="M110">
            <v>484308</v>
          </cell>
          <cell r="N110">
            <v>169508</v>
          </cell>
          <cell r="O110">
            <v>475651</v>
          </cell>
          <cell r="P110">
            <v>166478</v>
          </cell>
          <cell r="Q110">
            <v>580919</v>
          </cell>
          <cell r="R110">
            <v>203322</v>
          </cell>
          <cell r="S110">
            <v>541721</v>
          </cell>
          <cell r="T110">
            <v>189602</v>
          </cell>
          <cell r="U110">
            <v>477528</v>
          </cell>
          <cell r="V110">
            <v>167135</v>
          </cell>
          <cell r="W110">
            <v>489104</v>
          </cell>
          <cell r="X110">
            <v>171186</v>
          </cell>
          <cell r="Y110">
            <v>473876</v>
          </cell>
          <cell r="Z110">
            <v>165857</v>
          </cell>
          <cell r="AA110">
            <v>597374</v>
          </cell>
          <cell r="AB110">
            <v>209081</v>
          </cell>
          <cell r="AC110">
            <v>472724</v>
          </cell>
          <cell r="AD110">
            <v>165453</v>
          </cell>
          <cell r="AE110">
            <v>620840</v>
          </cell>
          <cell r="AF110">
            <v>217294</v>
          </cell>
          <cell r="AG110">
            <v>620840</v>
          </cell>
          <cell r="AH110">
            <v>217294</v>
          </cell>
          <cell r="AI110">
            <v>620840</v>
          </cell>
          <cell r="AJ110">
            <v>217294</v>
          </cell>
          <cell r="AK110">
            <v>652906</v>
          </cell>
          <cell r="AL110">
            <v>228517</v>
          </cell>
          <cell r="AM110">
            <v>620840</v>
          </cell>
          <cell r="AN110">
            <v>217294</v>
          </cell>
        </row>
        <row r="111">
          <cell r="B111" t="str">
            <v>PRUEBA HIDROSTÁTICA BLOQUE MOTOR</v>
          </cell>
          <cell r="C111">
            <v>693039</v>
          </cell>
          <cell r="D111">
            <v>242564</v>
          </cell>
          <cell r="E111">
            <v>761821</v>
          </cell>
          <cell r="F111">
            <v>266637</v>
          </cell>
          <cell r="G111">
            <v>811995</v>
          </cell>
          <cell r="H111">
            <v>284198</v>
          </cell>
          <cell r="I111">
            <v>745815</v>
          </cell>
          <cell r="J111">
            <v>261035</v>
          </cell>
          <cell r="K111">
            <v>821081</v>
          </cell>
          <cell r="L111">
            <v>287378</v>
          </cell>
          <cell r="M111">
            <v>871766</v>
          </cell>
          <cell r="N111">
            <v>305118</v>
          </cell>
          <cell r="O111">
            <v>823631</v>
          </cell>
          <cell r="P111">
            <v>288271</v>
          </cell>
          <cell r="Q111">
            <v>1094120</v>
          </cell>
          <cell r="R111">
            <v>382942</v>
          </cell>
          <cell r="S111">
            <v>1016316</v>
          </cell>
          <cell r="T111">
            <v>355711</v>
          </cell>
          <cell r="U111">
            <v>960292</v>
          </cell>
          <cell r="V111">
            <v>336102</v>
          </cell>
          <cell r="W111">
            <v>844506</v>
          </cell>
          <cell r="X111">
            <v>295577</v>
          </cell>
          <cell r="Y111">
            <v>820640</v>
          </cell>
          <cell r="Z111">
            <v>287224</v>
          </cell>
          <cell r="AA111">
            <v>1020300</v>
          </cell>
          <cell r="AB111">
            <v>357105</v>
          </cell>
          <cell r="AC111">
            <v>908909</v>
          </cell>
          <cell r="AD111">
            <v>318118</v>
          </cell>
          <cell r="AE111">
            <v>1094120</v>
          </cell>
          <cell r="AF111">
            <v>382942</v>
          </cell>
          <cell r="AG111">
            <v>1094120</v>
          </cell>
          <cell r="AH111">
            <v>382942</v>
          </cell>
          <cell r="AI111">
            <v>1094120</v>
          </cell>
          <cell r="AJ111">
            <v>382942</v>
          </cell>
          <cell r="AK111">
            <v>1127330</v>
          </cell>
          <cell r="AL111">
            <v>394566</v>
          </cell>
          <cell r="AM111">
            <v>1094120</v>
          </cell>
          <cell r="AN111">
            <v>382942</v>
          </cell>
        </row>
        <row r="112">
          <cell r="B112" t="str">
            <v>PRUEBA HIDROSTÁTICA CULATA</v>
          </cell>
          <cell r="C112">
            <v>741018</v>
          </cell>
          <cell r="D112">
            <v>259356</v>
          </cell>
          <cell r="E112">
            <v>776376</v>
          </cell>
          <cell r="F112">
            <v>271732</v>
          </cell>
          <cell r="G112">
            <v>824307</v>
          </cell>
          <cell r="H112">
            <v>288507</v>
          </cell>
          <cell r="I112">
            <v>745591</v>
          </cell>
          <cell r="J112">
            <v>260957</v>
          </cell>
          <cell r="K112">
            <v>820834</v>
          </cell>
          <cell r="L112">
            <v>287292</v>
          </cell>
          <cell r="M112">
            <v>835857</v>
          </cell>
          <cell r="N112">
            <v>292550</v>
          </cell>
          <cell r="O112">
            <v>844736</v>
          </cell>
          <cell r="P112">
            <v>295658</v>
          </cell>
          <cell r="Q112">
            <v>1026190</v>
          </cell>
          <cell r="R112">
            <v>359167</v>
          </cell>
          <cell r="S112">
            <v>1104490</v>
          </cell>
          <cell r="T112">
            <v>386572</v>
          </cell>
          <cell r="U112">
            <v>933999</v>
          </cell>
          <cell r="V112">
            <v>326900</v>
          </cell>
          <cell r="W112">
            <v>776049</v>
          </cell>
          <cell r="X112">
            <v>271617</v>
          </cell>
          <cell r="Y112">
            <v>910856</v>
          </cell>
          <cell r="Z112">
            <v>318800</v>
          </cell>
          <cell r="AA112">
            <v>1054327</v>
          </cell>
          <cell r="AB112">
            <v>369014</v>
          </cell>
          <cell r="AC112">
            <v>892944</v>
          </cell>
          <cell r="AD112">
            <v>312530</v>
          </cell>
          <cell r="AE112">
            <v>1104490</v>
          </cell>
          <cell r="AF112">
            <v>386572</v>
          </cell>
          <cell r="AG112">
            <v>1104490</v>
          </cell>
          <cell r="AH112">
            <v>386572</v>
          </cell>
          <cell r="AI112">
            <v>1104490</v>
          </cell>
          <cell r="AJ112">
            <v>386572</v>
          </cell>
          <cell r="AK112">
            <v>1154928</v>
          </cell>
          <cell r="AL112">
            <v>404225</v>
          </cell>
          <cell r="AM112">
            <v>1104490</v>
          </cell>
          <cell r="AN112">
            <v>386572</v>
          </cell>
        </row>
        <row r="113">
          <cell r="B113" t="str">
            <v>RECARGAR AIRE ACONDICIONADO</v>
          </cell>
          <cell r="C113">
            <v>742873</v>
          </cell>
          <cell r="D113">
            <v>260006</v>
          </cell>
          <cell r="E113">
            <v>782205</v>
          </cell>
          <cell r="F113">
            <v>273772</v>
          </cell>
          <cell r="G113">
            <v>757284</v>
          </cell>
          <cell r="H113">
            <v>265049</v>
          </cell>
          <cell r="I113">
            <v>726269</v>
          </cell>
          <cell r="J113">
            <v>254194</v>
          </cell>
          <cell r="K113">
            <v>799562</v>
          </cell>
          <cell r="L113">
            <v>279847</v>
          </cell>
          <cell r="M113">
            <v>838160</v>
          </cell>
          <cell r="N113">
            <v>293356</v>
          </cell>
          <cell r="O113">
            <v>821461</v>
          </cell>
          <cell r="P113">
            <v>287511</v>
          </cell>
          <cell r="Q113">
            <v>1012369</v>
          </cell>
          <cell r="R113">
            <v>354329</v>
          </cell>
          <cell r="S113">
            <v>1084430</v>
          </cell>
          <cell r="T113">
            <v>379551</v>
          </cell>
          <cell r="U113">
            <v>930591</v>
          </cell>
          <cell r="V113">
            <v>325707</v>
          </cell>
          <cell r="W113">
            <v>762936</v>
          </cell>
          <cell r="X113">
            <v>267028</v>
          </cell>
          <cell r="Y113">
            <v>883462</v>
          </cell>
          <cell r="Z113">
            <v>309212</v>
          </cell>
          <cell r="AA113">
            <v>1037923</v>
          </cell>
          <cell r="AB113">
            <v>363273</v>
          </cell>
          <cell r="AC113">
            <v>916182</v>
          </cell>
          <cell r="AD113">
            <v>320664</v>
          </cell>
          <cell r="AE113">
            <v>1084430</v>
          </cell>
          <cell r="AF113">
            <v>379551</v>
          </cell>
          <cell r="AG113">
            <v>1084430</v>
          </cell>
          <cell r="AH113">
            <v>379551</v>
          </cell>
          <cell r="AI113">
            <v>1084430</v>
          </cell>
          <cell r="AJ113">
            <v>379551</v>
          </cell>
          <cell r="AK113">
            <v>1135990</v>
          </cell>
          <cell r="AL113">
            <v>397597</v>
          </cell>
          <cell r="AM113">
            <v>1084430</v>
          </cell>
          <cell r="AN113">
            <v>379551</v>
          </cell>
        </row>
        <row r="114">
          <cell r="B114" t="str">
            <v>RECTIFICADA DE CIGÜEÑAL</v>
          </cell>
          <cell r="C114">
            <v>1702321</v>
          </cell>
          <cell r="D114">
            <v>595812</v>
          </cell>
          <cell r="E114">
            <v>1836172</v>
          </cell>
          <cell r="F114">
            <v>642660</v>
          </cell>
          <cell r="G114">
            <v>1883604</v>
          </cell>
          <cell r="H114">
            <v>659261</v>
          </cell>
          <cell r="I114">
            <v>1715732</v>
          </cell>
          <cell r="J114">
            <v>600506</v>
          </cell>
          <cell r="K114">
            <v>1888879</v>
          </cell>
          <cell r="L114">
            <v>661108</v>
          </cell>
          <cell r="M114">
            <v>1995630</v>
          </cell>
          <cell r="N114">
            <v>698471</v>
          </cell>
          <cell r="O114">
            <v>2118438</v>
          </cell>
          <cell r="P114">
            <v>741453</v>
          </cell>
          <cell r="Q114">
            <v>1919583</v>
          </cell>
          <cell r="R114">
            <v>671854</v>
          </cell>
          <cell r="S114">
            <v>2208198</v>
          </cell>
          <cell r="T114">
            <v>772869</v>
          </cell>
          <cell r="U114">
            <v>1865858</v>
          </cell>
          <cell r="V114">
            <v>653050</v>
          </cell>
          <cell r="W114">
            <v>1673000</v>
          </cell>
          <cell r="X114">
            <v>585550</v>
          </cell>
          <cell r="Y114">
            <v>2011026</v>
          </cell>
          <cell r="Z114">
            <v>703859</v>
          </cell>
          <cell r="AA114">
            <v>2541734</v>
          </cell>
          <cell r="AB114">
            <v>889607</v>
          </cell>
          <cell r="AC114">
            <v>1756451</v>
          </cell>
          <cell r="AD114">
            <v>614758</v>
          </cell>
          <cell r="AE114">
            <v>2586550</v>
          </cell>
          <cell r="AF114">
            <v>905293</v>
          </cell>
          <cell r="AG114">
            <v>2586550</v>
          </cell>
          <cell r="AH114">
            <v>905293</v>
          </cell>
          <cell r="AI114">
            <v>2586550</v>
          </cell>
          <cell r="AJ114">
            <v>905293</v>
          </cell>
          <cell r="AK114">
            <v>2750024</v>
          </cell>
          <cell r="AL114">
            <v>962508</v>
          </cell>
          <cell r="AM114">
            <v>2586550</v>
          </cell>
          <cell r="AN114">
            <v>905293</v>
          </cell>
        </row>
        <row r="115">
          <cell r="B115" t="str">
            <v>RECTIFICAR CAMPANAS</v>
          </cell>
          <cell r="C115">
            <v>456969</v>
          </cell>
          <cell r="D115">
            <v>159939</v>
          </cell>
          <cell r="E115">
            <v>455030</v>
          </cell>
          <cell r="F115">
            <v>159261</v>
          </cell>
          <cell r="G115">
            <v>454926</v>
          </cell>
          <cell r="H115">
            <v>159224</v>
          </cell>
          <cell r="I115">
            <v>422218</v>
          </cell>
          <cell r="J115">
            <v>147776</v>
          </cell>
          <cell r="K115">
            <v>464827</v>
          </cell>
          <cell r="L115">
            <v>162689</v>
          </cell>
          <cell r="M115">
            <v>585057</v>
          </cell>
          <cell r="N115">
            <v>204770</v>
          </cell>
          <cell r="O115">
            <v>534010</v>
          </cell>
          <cell r="P115">
            <v>186904</v>
          </cell>
          <cell r="Q115">
            <v>641283</v>
          </cell>
          <cell r="R115">
            <v>224449</v>
          </cell>
          <cell r="S115">
            <v>619668</v>
          </cell>
          <cell r="T115">
            <v>216884</v>
          </cell>
          <cell r="U115">
            <v>588421</v>
          </cell>
          <cell r="V115">
            <v>205947</v>
          </cell>
          <cell r="W115">
            <v>491774</v>
          </cell>
          <cell r="X115">
            <v>172121</v>
          </cell>
          <cell r="Y115">
            <v>521030</v>
          </cell>
          <cell r="Z115">
            <v>182361</v>
          </cell>
          <cell r="AA115">
            <v>624651</v>
          </cell>
          <cell r="AB115">
            <v>218628</v>
          </cell>
          <cell r="AC115">
            <v>561750</v>
          </cell>
          <cell r="AD115">
            <v>196613</v>
          </cell>
          <cell r="AE115">
            <v>700060</v>
          </cell>
          <cell r="AF115">
            <v>245021</v>
          </cell>
          <cell r="AG115">
            <v>700060</v>
          </cell>
          <cell r="AH115">
            <v>245021</v>
          </cell>
          <cell r="AI115">
            <v>700060</v>
          </cell>
          <cell r="AJ115">
            <v>245021</v>
          </cell>
          <cell r="AK115">
            <v>698921</v>
          </cell>
          <cell r="AL115">
            <v>244622</v>
          </cell>
          <cell r="AM115">
            <v>700060</v>
          </cell>
          <cell r="AN115">
            <v>245021</v>
          </cell>
        </row>
        <row r="116">
          <cell r="B116" t="str">
            <v>RECTIFICAR CULATA</v>
          </cell>
          <cell r="C116">
            <v>3734000</v>
          </cell>
          <cell r="D116">
            <v>1306900</v>
          </cell>
          <cell r="E116">
            <v>4028431</v>
          </cell>
          <cell r="F116">
            <v>1409951</v>
          </cell>
          <cell r="G116">
            <v>3897026</v>
          </cell>
          <cell r="H116">
            <v>1363959</v>
          </cell>
          <cell r="I116">
            <v>3807282</v>
          </cell>
          <cell r="J116">
            <v>1332549</v>
          </cell>
          <cell r="K116">
            <v>4191503</v>
          </cell>
          <cell r="L116">
            <v>1467026</v>
          </cell>
          <cell r="M116">
            <v>4610567</v>
          </cell>
          <cell r="N116">
            <v>1613698</v>
          </cell>
          <cell r="O116">
            <v>4328438</v>
          </cell>
          <cell r="P116">
            <v>1514953</v>
          </cell>
          <cell r="Q116">
            <v>5295329</v>
          </cell>
          <cell r="R116">
            <v>1853365</v>
          </cell>
          <cell r="S116">
            <v>5401379</v>
          </cell>
          <cell r="T116">
            <v>1890483</v>
          </cell>
          <cell r="U116">
            <v>4918534</v>
          </cell>
          <cell r="V116">
            <v>1721487</v>
          </cell>
          <cell r="W116">
            <v>4041067</v>
          </cell>
          <cell r="X116">
            <v>1414373</v>
          </cell>
          <cell r="Y116">
            <v>3734000</v>
          </cell>
          <cell r="Z116">
            <v>1306900</v>
          </cell>
          <cell r="AA116">
            <v>5538774</v>
          </cell>
          <cell r="AB116">
            <v>1938571</v>
          </cell>
          <cell r="AC116">
            <v>4632241</v>
          </cell>
          <cell r="AD116">
            <v>1621284</v>
          </cell>
          <cell r="AE116">
            <v>5757560</v>
          </cell>
          <cell r="AF116">
            <v>2015146</v>
          </cell>
          <cell r="AG116">
            <v>5757560</v>
          </cell>
          <cell r="AH116">
            <v>2015146</v>
          </cell>
          <cell r="AI116">
            <v>5757560</v>
          </cell>
          <cell r="AJ116">
            <v>2015146</v>
          </cell>
          <cell r="AK116">
            <v>6062478</v>
          </cell>
          <cell r="AL116">
            <v>2121867</v>
          </cell>
          <cell r="AM116">
            <v>5757560</v>
          </cell>
          <cell r="AN116">
            <v>2015146</v>
          </cell>
        </row>
        <row r="117">
          <cell r="B117" t="str">
            <v>RECTIFICAR DISCO FRENO (incluye desmonte y montaje)</v>
          </cell>
          <cell r="C117">
            <v>2736000</v>
          </cell>
          <cell r="D117">
            <v>957600</v>
          </cell>
          <cell r="E117">
            <v>3012832</v>
          </cell>
          <cell r="F117">
            <v>1054491</v>
          </cell>
          <cell r="G117">
            <v>2871034</v>
          </cell>
          <cell r="H117">
            <v>1004862</v>
          </cell>
          <cell r="I117">
            <v>2897269</v>
          </cell>
          <cell r="J117">
            <v>1014044</v>
          </cell>
          <cell r="K117">
            <v>3189654</v>
          </cell>
          <cell r="L117">
            <v>1116379</v>
          </cell>
          <cell r="M117">
            <v>3195784</v>
          </cell>
          <cell r="N117">
            <v>1118524</v>
          </cell>
          <cell r="O117">
            <v>3189312</v>
          </cell>
          <cell r="P117">
            <v>1116259</v>
          </cell>
          <cell r="Q117">
            <v>3764232</v>
          </cell>
          <cell r="R117">
            <v>1317481</v>
          </cell>
          <cell r="S117">
            <v>4011390</v>
          </cell>
          <cell r="T117">
            <v>1403987</v>
          </cell>
          <cell r="U117">
            <v>3432101</v>
          </cell>
          <cell r="V117">
            <v>1201235</v>
          </cell>
          <cell r="W117">
            <v>2840931</v>
          </cell>
          <cell r="X117">
            <v>994326</v>
          </cell>
          <cell r="Y117">
            <v>2736000</v>
          </cell>
          <cell r="Z117">
            <v>957600</v>
          </cell>
          <cell r="AA117">
            <v>4057809</v>
          </cell>
          <cell r="AB117">
            <v>1420233</v>
          </cell>
          <cell r="AC117">
            <v>3299143</v>
          </cell>
          <cell r="AD117">
            <v>1154700</v>
          </cell>
          <cell r="AE117">
            <v>4247960</v>
          </cell>
          <cell r="AF117">
            <v>1486786</v>
          </cell>
          <cell r="AG117">
            <v>4247960</v>
          </cell>
          <cell r="AH117">
            <v>1486786</v>
          </cell>
          <cell r="AI117">
            <v>4247960</v>
          </cell>
          <cell r="AJ117">
            <v>1486786</v>
          </cell>
          <cell r="AK117">
            <v>4451573</v>
          </cell>
          <cell r="AL117">
            <v>1558051</v>
          </cell>
          <cell r="AM117">
            <v>4247960</v>
          </cell>
          <cell r="AN117">
            <v>1486786</v>
          </cell>
        </row>
        <row r="118">
          <cell r="B118" t="str">
            <v xml:space="preserve">RECTIFICAR RIN </v>
          </cell>
          <cell r="C118">
            <v>209518</v>
          </cell>
          <cell r="D118">
            <v>73331</v>
          </cell>
          <cell r="E118">
            <v>223438</v>
          </cell>
          <cell r="F118">
            <v>78203</v>
          </cell>
          <cell r="G118">
            <v>205148</v>
          </cell>
          <cell r="H118">
            <v>71802</v>
          </cell>
          <cell r="I118">
            <v>213328</v>
          </cell>
          <cell r="J118">
            <v>74665</v>
          </cell>
          <cell r="K118">
            <v>234857</v>
          </cell>
          <cell r="L118">
            <v>82200</v>
          </cell>
          <cell r="M118">
            <v>273953</v>
          </cell>
          <cell r="N118">
            <v>95884</v>
          </cell>
          <cell r="O118">
            <v>229270</v>
          </cell>
          <cell r="P118">
            <v>80245</v>
          </cell>
          <cell r="Q118">
            <v>285946</v>
          </cell>
          <cell r="R118">
            <v>100081</v>
          </cell>
          <cell r="S118">
            <v>293934</v>
          </cell>
          <cell r="T118">
            <v>102877</v>
          </cell>
          <cell r="U118">
            <v>264011</v>
          </cell>
          <cell r="V118">
            <v>92404</v>
          </cell>
          <cell r="W118">
            <v>243781</v>
          </cell>
          <cell r="X118">
            <v>85323</v>
          </cell>
          <cell r="Y118">
            <v>233091</v>
          </cell>
          <cell r="Z118">
            <v>81582</v>
          </cell>
          <cell r="AA118">
            <v>292703</v>
          </cell>
          <cell r="AB118">
            <v>102446</v>
          </cell>
          <cell r="AC118">
            <v>250665</v>
          </cell>
          <cell r="AD118">
            <v>87733</v>
          </cell>
          <cell r="AE118">
            <v>310420</v>
          </cell>
          <cell r="AF118">
            <v>108647</v>
          </cell>
          <cell r="AG118">
            <v>310420</v>
          </cell>
          <cell r="AH118">
            <v>108647</v>
          </cell>
          <cell r="AI118">
            <v>310420</v>
          </cell>
          <cell r="AJ118">
            <v>108647</v>
          </cell>
          <cell r="AK118">
            <v>324321</v>
          </cell>
          <cell r="AL118">
            <v>113512</v>
          </cell>
          <cell r="AM118">
            <v>310420</v>
          </cell>
          <cell r="AN118">
            <v>108647</v>
          </cell>
        </row>
        <row r="119">
          <cell r="B119" t="str">
            <v>RECTIFICAR VOLANTE MOTOR</v>
          </cell>
          <cell r="C119">
            <v>411388</v>
          </cell>
          <cell r="D119">
            <v>143986</v>
          </cell>
          <cell r="E119">
            <v>437791</v>
          </cell>
          <cell r="F119">
            <v>153227</v>
          </cell>
          <cell r="G119">
            <v>398000</v>
          </cell>
          <cell r="H119">
            <v>139300</v>
          </cell>
          <cell r="I119">
            <v>398194</v>
          </cell>
          <cell r="J119">
            <v>139368</v>
          </cell>
          <cell r="K119">
            <v>438379</v>
          </cell>
          <cell r="L119">
            <v>153433</v>
          </cell>
          <cell r="M119">
            <v>398000</v>
          </cell>
          <cell r="N119">
            <v>139300</v>
          </cell>
          <cell r="O119">
            <v>452341</v>
          </cell>
          <cell r="P119">
            <v>158319</v>
          </cell>
          <cell r="Q119">
            <v>450255</v>
          </cell>
          <cell r="R119">
            <v>157589</v>
          </cell>
          <cell r="S119">
            <v>555576</v>
          </cell>
          <cell r="T119">
            <v>194452</v>
          </cell>
          <cell r="U119">
            <v>415663</v>
          </cell>
          <cell r="V119">
            <v>145482</v>
          </cell>
          <cell r="W119">
            <v>398000</v>
          </cell>
          <cell r="X119">
            <v>139300</v>
          </cell>
          <cell r="Y119">
            <v>454937</v>
          </cell>
          <cell r="Z119">
            <v>159228</v>
          </cell>
          <cell r="AA119">
            <v>574797</v>
          </cell>
          <cell r="AB119">
            <v>201179</v>
          </cell>
          <cell r="AC119">
            <v>399617</v>
          </cell>
          <cell r="AD119">
            <v>139866</v>
          </cell>
          <cell r="AE119">
            <v>596020</v>
          </cell>
          <cell r="AF119">
            <v>208607</v>
          </cell>
          <cell r="AG119">
            <v>596020</v>
          </cell>
          <cell r="AH119">
            <v>208607</v>
          </cell>
          <cell r="AI119">
            <v>596020</v>
          </cell>
          <cell r="AJ119">
            <v>208607</v>
          </cell>
          <cell r="AK119">
            <v>632151</v>
          </cell>
          <cell r="AL119">
            <v>221253</v>
          </cell>
          <cell r="AM119">
            <v>596020</v>
          </cell>
          <cell r="AN119">
            <v>208607</v>
          </cell>
        </row>
        <row r="120">
          <cell r="B120" t="str">
            <v>REPARACION SISTEMA DE INYECCION</v>
          </cell>
          <cell r="C120">
            <v>7367063</v>
          </cell>
          <cell r="D120">
            <v>2578472</v>
          </cell>
          <cell r="E120">
            <v>6127440</v>
          </cell>
          <cell r="F120">
            <v>2144604</v>
          </cell>
          <cell r="G120">
            <v>5934322</v>
          </cell>
          <cell r="H120">
            <v>2077013</v>
          </cell>
          <cell r="I120">
            <v>6021001</v>
          </cell>
          <cell r="J120">
            <v>2107350</v>
          </cell>
          <cell r="K120">
            <v>6628625</v>
          </cell>
          <cell r="L120">
            <v>2320019</v>
          </cell>
          <cell r="M120">
            <v>5563000</v>
          </cell>
          <cell r="N120">
            <v>1947050</v>
          </cell>
          <cell r="O120">
            <v>6594194</v>
          </cell>
          <cell r="P120">
            <v>2307968</v>
          </cell>
          <cell r="Q120">
            <v>6015377</v>
          </cell>
          <cell r="R120">
            <v>2105382</v>
          </cell>
          <cell r="S120">
            <v>6023355</v>
          </cell>
          <cell r="T120">
            <v>2108174</v>
          </cell>
          <cell r="U120">
            <v>5563000</v>
          </cell>
          <cell r="V120">
            <v>1947050</v>
          </cell>
          <cell r="W120">
            <v>5563000</v>
          </cell>
          <cell r="X120">
            <v>1947050</v>
          </cell>
          <cell r="Y120">
            <v>7906619</v>
          </cell>
          <cell r="Z120">
            <v>2767317</v>
          </cell>
          <cell r="AA120">
            <v>8585346</v>
          </cell>
          <cell r="AB120">
            <v>3004871</v>
          </cell>
          <cell r="AC120">
            <v>5563000</v>
          </cell>
          <cell r="AD120">
            <v>1947050</v>
          </cell>
          <cell r="AE120">
            <v>10345860</v>
          </cell>
          <cell r="AF120">
            <v>3621051</v>
          </cell>
          <cell r="AG120">
            <v>10345860</v>
          </cell>
          <cell r="AH120">
            <v>3621051</v>
          </cell>
          <cell r="AI120">
            <v>10345860</v>
          </cell>
          <cell r="AJ120">
            <v>3621051</v>
          </cell>
          <cell r="AK120">
            <v>9795951</v>
          </cell>
          <cell r="AL120">
            <v>3428583</v>
          </cell>
          <cell r="AM120">
            <v>10345860</v>
          </cell>
          <cell r="AN120">
            <v>3621051</v>
          </cell>
        </row>
        <row r="121">
          <cell r="B121" t="str">
            <v>REPARAR ALTERNADOR (incluye desmontar y montar)</v>
          </cell>
          <cell r="C121">
            <v>894584</v>
          </cell>
          <cell r="D121">
            <v>313104</v>
          </cell>
          <cell r="E121">
            <v>772386</v>
          </cell>
          <cell r="F121">
            <v>270335</v>
          </cell>
          <cell r="G121">
            <v>754274</v>
          </cell>
          <cell r="H121">
            <v>263996</v>
          </cell>
          <cell r="I121">
            <v>721000</v>
          </cell>
          <cell r="J121">
            <v>252350</v>
          </cell>
          <cell r="K121">
            <v>789892</v>
          </cell>
          <cell r="L121">
            <v>276462</v>
          </cell>
          <cell r="M121">
            <v>1052590</v>
          </cell>
          <cell r="N121">
            <v>368407</v>
          </cell>
          <cell r="O121">
            <v>838032</v>
          </cell>
          <cell r="P121">
            <v>293311</v>
          </cell>
          <cell r="Q121">
            <v>1345114</v>
          </cell>
          <cell r="R121">
            <v>470790</v>
          </cell>
          <cell r="S121">
            <v>1077773</v>
          </cell>
          <cell r="T121">
            <v>377221</v>
          </cell>
          <cell r="U121">
            <v>1219810</v>
          </cell>
          <cell r="V121">
            <v>426934</v>
          </cell>
          <cell r="W121">
            <v>974839</v>
          </cell>
          <cell r="X121">
            <v>341194</v>
          </cell>
          <cell r="Y121">
            <v>1120321</v>
          </cell>
          <cell r="Z121">
            <v>392112</v>
          </cell>
          <cell r="AA121">
            <v>1079943</v>
          </cell>
          <cell r="AB121">
            <v>377980</v>
          </cell>
          <cell r="AC121">
            <v>1257139</v>
          </cell>
          <cell r="AD121">
            <v>439999</v>
          </cell>
          <cell r="AE121">
            <v>1366290</v>
          </cell>
          <cell r="AF121">
            <v>478202</v>
          </cell>
          <cell r="AG121">
            <v>1366290</v>
          </cell>
          <cell r="AH121">
            <v>478202</v>
          </cell>
          <cell r="AI121">
            <v>1366290</v>
          </cell>
          <cell r="AJ121">
            <v>478202</v>
          </cell>
          <cell r="AK121">
            <v>1260933</v>
          </cell>
          <cell r="AL121">
            <v>441327</v>
          </cell>
          <cell r="AM121">
            <v>1366290</v>
          </cell>
          <cell r="AN121">
            <v>478202</v>
          </cell>
        </row>
        <row r="122">
          <cell r="B122" t="str">
            <v>REPARAR CAJA DE VELOCIDADES</v>
          </cell>
          <cell r="C122">
            <v>10492663</v>
          </cell>
          <cell r="D122">
            <v>3672432</v>
          </cell>
          <cell r="E122">
            <v>12074128</v>
          </cell>
          <cell r="F122">
            <v>4225945</v>
          </cell>
          <cell r="G122">
            <v>10827044</v>
          </cell>
          <cell r="H122">
            <v>3789465</v>
          </cell>
          <cell r="I122">
            <v>11135849</v>
          </cell>
          <cell r="J122">
            <v>3897547</v>
          </cell>
          <cell r="K122">
            <v>12259650</v>
          </cell>
          <cell r="L122">
            <v>4290878</v>
          </cell>
          <cell r="M122">
            <v>10428000</v>
          </cell>
          <cell r="N122">
            <v>3649800</v>
          </cell>
          <cell r="O122">
            <v>12551261</v>
          </cell>
          <cell r="P122">
            <v>4392941</v>
          </cell>
          <cell r="Q122">
            <v>11231651</v>
          </cell>
          <cell r="R122">
            <v>3931078</v>
          </cell>
          <cell r="S122">
            <v>11882264</v>
          </cell>
          <cell r="T122">
            <v>4158792</v>
          </cell>
          <cell r="U122">
            <v>10428000</v>
          </cell>
          <cell r="V122">
            <v>3649800</v>
          </cell>
          <cell r="W122">
            <v>10428000</v>
          </cell>
          <cell r="X122">
            <v>3649800</v>
          </cell>
          <cell r="Y122">
            <v>12896804</v>
          </cell>
          <cell r="Z122">
            <v>4513881</v>
          </cell>
          <cell r="AA122">
            <v>15898090</v>
          </cell>
          <cell r="AB122">
            <v>5564332</v>
          </cell>
          <cell r="AC122">
            <v>11104370</v>
          </cell>
          <cell r="AD122">
            <v>3886530</v>
          </cell>
          <cell r="AE122">
            <v>16553410</v>
          </cell>
          <cell r="AF122">
            <v>5793694</v>
          </cell>
          <cell r="AG122">
            <v>16553410</v>
          </cell>
          <cell r="AH122">
            <v>5793694</v>
          </cell>
          <cell r="AI122">
            <v>16553410</v>
          </cell>
          <cell r="AJ122">
            <v>5793694</v>
          </cell>
          <cell r="AK122">
            <v>17313804</v>
          </cell>
          <cell r="AL122">
            <v>6059831</v>
          </cell>
          <cell r="AM122">
            <v>16553410</v>
          </cell>
          <cell r="AN122">
            <v>5793694</v>
          </cell>
        </row>
        <row r="123">
          <cell r="B123" t="str">
            <v>REPARAR CAJA DIRECCION</v>
          </cell>
          <cell r="C123">
            <v>1182807</v>
          </cell>
          <cell r="D123">
            <v>413982</v>
          </cell>
          <cell r="E123">
            <v>1177571</v>
          </cell>
          <cell r="F123">
            <v>412150</v>
          </cell>
          <cell r="G123">
            <v>1131440</v>
          </cell>
          <cell r="H123">
            <v>396004</v>
          </cell>
          <cell r="I123">
            <v>1134806</v>
          </cell>
          <cell r="J123">
            <v>397182</v>
          </cell>
          <cell r="K123">
            <v>1249327</v>
          </cell>
          <cell r="L123">
            <v>437264</v>
          </cell>
          <cell r="M123">
            <v>1273511</v>
          </cell>
          <cell r="N123">
            <v>445729</v>
          </cell>
          <cell r="O123">
            <v>1326671</v>
          </cell>
          <cell r="P123">
            <v>464335</v>
          </cell>
          <cell r="Q123">
            <v>1532548</v>
          </cell>
          <cell r="R123">
            <v>536392</v>
          </cell>
          <cell r="S123">
            <v>1565801</v>
          </cell>
          <cell r="T123">
            <v>548030</v>
          </cell>
          <cell r="U123">
            <v>1380948</v>
          </cell>
          <cell r="V123">
            <v>483332</v>
          </cell>
          <cell r="W123">
            <v>1190811</v>
          </cell>
          <cell r="X123">
            <v>416784</v>
          </cell>
          <cell r="Y123">
            <v>1387870</v>
          </cell>
          <cell r="Z123">
            <v>485755</v>
          </cell>
          <cell r="AA123">
            <v>1702890</v>
          </cell>
          <cell r="AB123">
            <v>596012</v>
          </cell>
          <cell r="AC123">
            <v>1402642</v>
          </cell>
          <cell r="AD123">
            <v>490925</v>
          </cell>
          <cell r="AE123">
            <v>1702890</v>
          </cell>
          <cell r="AF123">
            <v>596012</v>
          </cell>
          <cell r="AG123">
            <v>1702890</v>
          </cell>
          <cell r="AH123">
            <v>596012</v>
          </cell>
          <cell r="AI123">
            <v>1702890</v>
          </cell>
          <cell r="AJ123">
            <v>596012</v>
          </cell>
          <cell r="AK123">
            <v>1899480</v>
          </cell>
          <cell r="AL123">
            <v>664818</v>
          </cell>
          <cell r="AM123">
            <v>1702890</v>
          </cell>
          <cell r="AN123">
            <v>596012</v>
          </cell>
        </row>
        <row r="124">
          <cell r="B124" t="str">
            <v>REPARAR FUGA DE GAS REFRIGERANTE DE AIRE ACONDICIONADO</v>
          </cell>
          <cell r="C124">
            <v>603300</v>
          </cell>
          <cell r="D124">
            <v>211155</v>
          </cell>
          <cell r="E124">
            <v>583506</v>
          </cell>
          <cell r="F124">
            <v>204227</v>
          </cell>
          <cell r="G124">
            <v>559658</v>
          </cell>
          <cell r="H124">
            <v>195880</v>
          </cell>
          <cell r="I124">
            <v>553652</v>
          </cell>
          <cell r="J124">
            <v>193778</v>
          </cell>
          <cell r="K124">
            <v>609526</v>
          </cell>
          <cell r="L124">
            <v>213334</v>
          </cell>
          <cell r="M124">
            <v>650742</v>
          </cell>
          <cell r="N124">
            <v>227760</v>
          </cell>
          <cell r="O124">
            <v>614321</v>
          </cell>
          <cell r="P124">
            <v>215012</v>
          </cell>
          <cell r="Q124">
            <v>773807</v>
          </cell>
          <cell r="R124">
            <v>270832</v>
          </cell>
          <cell r="S124">
            <v>775271</v>
          </cell>
          <cell r="T124">
            <v>271345</v>
          </cell>
          <cell r="U124">
            <v>697077</v>
          </cell>
          <cell r="V124">
            <v>243977</v>
          </cell>
          <cell r="W124">
            <v>573475</v>
          </cell>
          <cell r="X124">
            <v>200716</v>
          </cell>
          <cell r="Y124">
            <v>691156</v>
          </cell>
          <cell r="Z124">
            <v>241905</v>
          </cell>
          <cell r="AA124">
            <v>838100</v>
          </cell>
          <cell r="AB124">
            <v>293335</v>
          </cell>
          <cell r="AC124">
            <v>709534</v>
          </cell>
          <cell r="AD124">
            <v>248337</v>
          </cell>
          <cell r="AE124">
            <v>838100</v>
          </cell>
          <cell r="AF124">
            <v>293335</v>
          </cell>
          <cell r="AG124">
            <v>838100</v>
          </cell>
          <cell r="AH124">
            <v>293335</v>
          </cell>
          <cell r="AI124">
            <v>838100</v>
          </cell>
          <cell r="AJ124">
            <v>293335</v>
          </cell>
          <cell r="AK124">
            <v>928518</v>
          </cell>
          <cell r="AL124">
            <v>324981</v>
          </cell>
          <cell r="AM124">
            <v>838100</v>
          </cell>
          <cell r="AN124">
            <v>293335</v>
          </cell>
        </row>
        <row r="125">
          <cell r="B125" t="str">
            <v>REPARAR FUGAS ACEITE MOTOR</v>
          </cell>
          <cell r="C125">
            <v>1007942</v>
          </cell>
          <cell r="D125">
            <v>352780</v>
          </cell>
          <cell r="E125">
            <v>1030883</v>
          </cell>
          <cell r="F125">
            <v>360809</v>
          </cell>
          <cell r="G125">
            <v>1002626</v>
          </cell>
          <cell r="H125">
            <v>350919</v>
          </cell>
          <cell r="I125">
            <v>991610</v>
          </cell>
          <cell r="J125">
            <v>347064</v>
          </cell>
          <cell r="K125">
            <v>1091681</v>
          </cell>
          <cell r="L125">
            <v>382088</v>
          </cell>
          <cell r="M125">
            <v>1155641</v>
          </cell>
          <cell r="N125">
            <v>404474</v>
          </cell>
          <cell r="O125">
            <v>1100414</v>
          </cell>
          <cell r="P125">
            <v>385145</v>
          </cell>
          <cell r="Q125">
            <v>1325437</v>
          </cell>
          <cell r="R125">
            <v>463903</v>
          </cell>
          <cell r="S125">
            <v>1403348</v>
          </cell>
          <cell r="T125">
            <v>491172</v>
          </cell>
          <cell r="U125">
            <v>1223668</v>
          </cell>
          <cell r="V125">
            <v>428284</v>
          </cell>
          <cell r="W125">
            <v>980939</v>
          </cell>
          <cell r="X125">
            <v>343329</v>
          </cell>
          <cell r="Y125">
            <v>1203487</v>
          </cell>
          <cell r="Z125">
            <v>421220</v>
          </cell>
          <cell r="AA125">
            <v>1449951</v>
          </cell>
          <cell r="AB125">
            <v>507483</v>
          </cell>
          <cell r="AC125">
            <v>1184359</v>
          </cell>
          <cell r="AD125">
            <v>414526</v>
          </cell>
          <cell r="AE125">
            <v>1481550</v>
          </cell>
          <cell r="AF125">
            <v>518543</v>
          </cell>
          <cell r="AG125">
            <v>1481550</v>
          </cell>
          <cell r="AH125">
            <v>518543</v>
          </cell>
          <cell r="AI125">
            <v>1481550</v>
          </cell>
          <cell r="AJ125">
            <v>518543</v>
          </cell>
          <cell r="AK125">
            <v>1576324</v>
          </cell>
          <cell r="AL125">
            <v>551713</v>
          </cell>
          <cell r="AM125">
            <v>1481550</v>
          </cell>
          <cell r="AN125">
            <v>518543</v>
          </cell>
        </row>
        <row r="126">
          <cell r="B126" t="str">
            <v>REPARAR FUGAS COMBUSTIBLE</v>
          </cell>
          <cell r="C126">
            <v>1049111</v>
          </cell>
          <cell r="D126">
            <v>367189</v>
          </cell>
          <cell r="E126">
            <v>1036000</v>
          </cell>
          <cell r="F126">
            <v>362600</v>
          </cell>
          <cell r="G126">
            <v>1036000</v>
          </cell>
          <cell r="H126">
            <v>362600</v>
          </cell>
          <cell r="I126">
            <v>1036000</v>
          </cell>
          <cell r="J126">
            <v>362600</v>
          </cell>
          <cell r="K126">
            <v>1079874</v>
          </cell>
          <cell r="L126">
            <v>377956</v>
          </cell>
          <cell r="M126">
            <v>1227838</v>
          </cell>
          <cell r="N126">
            <v>429743</v>
          </cell>
          <cell r="O126">
            <v>1089534</v>
          </cell>
          <cell r="P126">
            <v>381337</v>
          </cell>
          <cell r="Q126">
            <v>1425042</v>
          </cell>
          <cell r="R126">
            <v>498765</v>
          </cell>
          <cell r="S126">
            <v>1373844</v>
          </cell>
          <cell r="T126">
            <v>480845</v>
          </cell>
          <cell r="U126">
            <v>1331726</v>
          </cell>
          <cell r="V126">
            <v>466104</v>
          </cell>
          <cell r="W126">
            <v>1061634</v>
          </cell>
          <cell r="X126">
            <v>371572</v>
          </cell>
          <cell r="Y126">
            <v>1171593</v>
          </cell>
          <cell r="Z126">
            <v>410058</v>
          </cell>
          <cell r="AA126">
            <v>1393138</v>
          </cell>
          <cell r="AB126">
            <v>487598</v>
          </cell>
          <cell r="AC126">
            <v>1251608</v>
          </cell>
          <cell r="AD126">
            <v>438063</v>
          </cell>
          <cell r="AE126">
            <v>1540880</v>
          </cell>
          <cell r="AF126">
            <v>539308</v>
          </cell>
          <cell r="AG126">
            <v>1540880</v>
          </cell>
          <cell r="AH126">
            <v>539308</v>
          </cell>
          <cell r="AI126">
            <v>1540880</v>
          </cell>
          <cell r="AJ126">
            <v>539308</v>
          </cell>
          <cell r="AK126">
            <v>1588036</v>
          </cell>
          <cell r="AL126">
            <v>555813</v>
          </cell>
          <cell r="AM126">
            <v>1540880</v>
          </cell>
          <cell r="AN126">
            <v>539308</v>
          </cell>
        </row>
        <row r="127">
          <cell r="B127" t="str">
            <v>REPARAR INSTALACION ELECTRICA ACCESORIOS</v>
          </cell>
          <cell r="C127">
            <v>635000</v>
          </cell>
          <cell r="D127">
            <v>222250</v>
          </cell>
          <cell r="E127">
            <v>635000</v>
          </cell>
          <cell r="F127">
            <v>222250</v>
          </cell>
          <cell r="G127">
            <v>635000</v>
          </cell>
          <cell r="H127">
            <v>222250</v>
          </cell>
          <cell r="I127">
            <v>635000</v>
          </cell>
          <cell r="J127">
            <v>222250</v>
          </cell>
          <cell r="K127">
            <v>676534</v>
          </cell>
          <cell r="L127">
            <v>236787</v>
          </cell>
          <cell r="M127">
            <v>685411</v>
          </cell>
          <cell r="N127">
            <v>239894</v>
          </cell>
          <cell r="O127">
            <v>688116</v>
          </cell>
          <cell r="P127">
            <v>240841</v>
          </cell>
          <cell r="Q127">
            <v>824887</v>
          </cell>
          <cell r="R127">
            <v>288710</v>
          </cell>
          <cell r="S127">
            <v>844010</v>
          </cell>
          <cell r="T127">
            <v>295404</v>
          </cell>
          <cell r="U127">
            <v>766227</v>
          </cell>
          <cell r="V127">
            <v>268179</v>
          </cell>
          <cell r="W127">
            <v>635000</v>
          </cell>
          <cell r="X127">
            <v>222250</v>
          </cell>
          <cell r="Y127">
            <v>667080</v>
          </cell>
          <cell r="Z127">
            <v>233478</v>
          </cell>
          <cell r="AA127">
            <v>839839</v>
          </cell>
          <cell r="AB127">
            <v>293944</v>
          </cell>
          <cell r="AC127">
            <v>707078</v>
          </cell>
          <cell r="AD127">
            <v>247477</v>
          </cell>
          <cell r="AE127">
            <v>888930</v>
          </cell>
          <cell r="AF127">
            <v>311126</v>
          </cell>
          <cell r="AG127">
            <v>888930</v>
          </cell>
          <cell r="AH127">
            <v>311126</v>
          </cell>
          <cell r="AI127">
            <v>888930</v>
          </cell>
          <cell r="AJ127">
            <v>311126</v>
          </cell>
          <cell r="AK127">
            <v>947492</v>
          </cell>
          <cell r="AL127">
            <v>331622</v>
          </cell>
          <cell r="AM127">
            <v>888930</v>
          </cell>
          <cell r="AN127">
            <v>311126</v>
          </cell>
        </row>
        <row r="128">
          <cell r="B128" t="str">
            <v>REPARAR INYECTOR</v>
          </cell>
          <cell r="C128">
            <v>2562000</v>
          </cell>
          <cell r="D128">
            <v>896700</v>
          </cell>
          <cell r="E128">
            <v>2749905</v>
          </cell>
          <cell r="F128">
            <v>962467</v>
          </cell>
          <cell r="G128">
            <v>2714428</v>
          </cell>
          <cell r="H128">
            <v>950050</v>
          </cell>
          <cell r="I128">
            <v>2562000</v>
          </cell>
          <cell r="J128">
            <v>896700</v>
          </cell>
          <cell r="K128">
            <v>2796731</v>
          </cell>
          <cell r="L128">
            <v>978856</v>
          </cell>
          <cell r="M128">
            <v>2574816</v>
          </cell>
          <cell r="N128">
            <v>901186</v>
          </cell>
          <cell r="O128">
            <v>2963092</v>
          </cell>
          <cell r="P128">
            <v>1037082</v>
          </cell>
          <cell r="Q128">
            <v>2875786</v>
          </cell>
          <cell r="R128">
            <v>1006525</v>
          </cell>
          <cell r="S128">
            <v>2957312</v>
          </cell>
          <cell r="T128">
            <v>1035059</v>
          </cell>
          <cell r="U128">
            <v>2752389</v>
          </cell>
          <cell r="V128">
            <v>963336</v>
          </cell>
          <cell r="W128">
            <v>2562000</v>
          </cell>
          <cell r="X128">
            <v>896700</v>
          </cell>
          <cell r="Y128">
            <v>2901713</v>
          </cell>
          <cell r="Z128">
            <v>1015600</v>
          </cell>
          <cell r="AA128">
            <v>3666084</v>
          </cell>
          <cell r="AB128">
            <v>1283129</v>
          </cell>
          <cell r="AC128">
            <v>2562000</v>
          </cell>
          <cell r="AD128">
            <v>896700</v>
          </cell>
          <cell r="AE128">
            <v>3864100</v>
          </cell>
          <cell r="AF128">
            <v>1352435</v>
          </cell>
          <cell r="AG128">
            <v>3864100</v>
          </cell>
          <cell r="AH128">
            <v>1352435</v>
          </cell>
          <cell r="AI128">
            <v>3864100</v>
          </cell>
          <cell r="AJ128">
            <v>1352435</v>
          </cell>
          <cell r="AK128">
            <v>4060617</v>
          </cell>
          <cell r="AL128">
            <v>1421216</v>
          </cell>
          <cell r="AM128">
            <v>3864100</v>
          </cell>
          <cell r="AN128">
            <v>1352435</v>
          </cell>
        </row>
        <row r="129">
          <cell r="B129" t="str">
            <v>REPARAR MOTOR ARRANQUE (incluye desmontar y montar)</v>
          </cell>
          <cell r="C129">
            <v>831154</v>
          </cell>
          <cell r="D129">
            <v>290904</v>
          </cell>
          <cell r="E129">
            <v>902969</v>
          </cell>
          <cell r="F129">
            <v>316039</v>
          </cell>
          <cell r="G129">
            <v>876879</v>
          </cell>
          <cell r="H129">
            <v>306908</v>
          </cell>
          <cell r="I129">
            <v>824253</v>
          </cell>
          <cell r="J129">
            <v>288489</v>
          </cell>
          <cell r="K129">
            <v>907434</v>
          </cell>
          <cell r="L129">
            <v>317602</v>
          </cell>
          <cell r="M129">
            <v>1044140</v>
          </cell>
          <cell r="N129">
            <v>365449</v>
          </cell>
          <cell r="O129">
            <v>1011378</v>
          </cell>
          <cell r="P129">
            <v>353982</v>
          </cell>
          <cell r="Q129">
            <v>1226250</v>
          </cell>
          <cell r="R129">
            <v>429188</v>
          </cell>
          <cell r="S129">
            <v>1234595</v>
          </cell>
          <cell r="T129">
            <v>432108</v>
          </cell>
          <cell r="U129">
            <v>1156806</v>
          </cell>
          <cell r="V129">
            <v>404882</v>
          </cell>
          <cell r="W129">
            <v>884549</v>
          </cell>
          <cell r="X129">
            <v>309592</v>
          </cell>
          <cell r="Y129">
            <v>971692</v>
          </cell>
          <cell r="Z129">
            <v>340092</v>
          </cell>
          <cell r="AA129">
            <v>1197488</v>
          </cell>
          <cell r="AB129">
            <v>419121</v>
          </cell>
          <cell r="AC129">
            <v>1070809</v>
          </cell>
          <cell r="AD129">
            <v>374783</v>
          </cell>
          <cell r="AE129">
            <v>1269050</v>
          </cell>
          <cell r="AF129">
            <v>444168</v>
          </cell>
          <cell r="AG129">
            <v>1269050</v>
          </cell>
          <cell r="AH129">
            <v>444168</v>
          </cell>
          <cell r="AI129">
            <v>1269050</v>
          </cell>
          <cell r="AJ129">
            <v>444168</v>
          </cell>
          <cell r="AK129">
            <v>1319369</v>
          </cell>
          <cell r="AL129">
            <v>461779</v>
          </cell>
          <cell r="AM129">
            <v>1269050</v>
          </cell>
          <cell r="AN129">
            <v>444168</v>
          </cell>
        </row>
        <row r="130">
          <cell r="B130" t="str">
            <v>REPARAR MULTIPLE ADMISION / ESCAPE</v>
          </cell>
          <cell r="C130">
            <v>601619</v>
          </cell>
          <cell r="D130">
            <v>210567</v>
          </cell>
          <cell r="E130">
            <v>651828</v>
          </cell>
          <cell r="F130">
            <v>228140</v>
          </cell>
          <cell r="G130">
            <v>648647</v>
          </cell>
          <cell r="H130">
            <v>227026</v>
          </cell>
          <cell r="I130">
            <v>605855</v>
          </cell>
          <cell r="J130">
            <v>212049</v>
          </cell>
          <cell r="K130">
            <v>666996</v>
          </cell>
          <cell r="L130">
            <v>233449</v>
          </cell>
          <cell r="M130">
            <v>763042</v>
          </cell>
          <cell r="N130">
            <v>267065</v>
          </cell>
          <cell r="O130">
            <v>761819</v>
          </cell>
          <cell r="P130">
            <v>266637</v>
          </cell>
          <cell r="Q130">
            <v>890389</v>
          </cell>
          <cell r="R130">
            <v>311636</v>
          </cell>
          <cell r="S130">
            <v>859541</v>
          </cell>
          <cell r="T130">
            <v>300839</v>
          </cell>
          <cell r="U130">
            <v>807639</v>
          </cell>
          <cell r="V130">
            <v>282674</v>
          </cell>
          <cell r="W130">
            <v>660837</v>
          </cell>
          <cell r="X130">
            <v>231293</v>
          </cell>
          <cell r="Y130">
            <v>679505</v>
          </cell>
          <cell r="Z130">
            <v>237827</v>
          </cell>
          <cell r="AA130">
            <v>883846</v>
          </cell>
          <cell r="AB130">
            <v>309346</v>
          </cell>
          <cell r="AC130">
            <v>772717</v>
          </cell>
          <cell r="AD130">
            <v>270451</v>
          </cell>
          <cell r="AE130">
            <v>927860</v>
          </cell>
          <cell r="AF130">
            <v>324751</v>
          </cell>
          <cell r="AG130">
            <v>927860</v>
          </cell>
          <cell r="AH130">
            <v>324751</v>
          </cell>
          <cell r="AI130">
            <v>927860</v>
          </cell>
          <cell r="AJ130">
            <v>324751</v>
          </cell>
          <cell r="AK130">
            <v>969833</v>
          </cell>
          <cell r="AL130">
            <v>339442</v>
          </cell>
          <cell r="AM130">
            <v>927860</v>
          </cell>
          <cell r="AN130">
            <v>324751</v>
          </cell>
        </row>
        <row r="131">
          <cell r="B131" t="str">
            <v>REPARAR PUNTA HOMOCINETICA</v>
          </cell>
          <cell r="C131">
            <v>657000</v>
          </cell>
          <cell r="D131">
            <v>229950</v>
          </cell>
          <cell r="E131">
            <v>711269</v>
          </cell>
          <cell r="F131">
            <v>248922</v>
          </cell>
          <cell r="G131">
            <v>685027</v>
          </cell>
          <cell r="H131">
            <v>239759</v>
          </cell>
          <cell r="I131">
            <v>677650</v>
          </cell>
          <cell r="J131">
            <v>237178</v>
          </cell>
          <cell r="K131">
            <v>746036</v>
          </cell>
          <cell r="L131">
            <v>261113</v>
          </cell>
          <cell r="M131">
            <v>796047</v>
          </cell>
          <cell r="N131">
            <v>278616</v>
          </cell>
          <cell r="O131">
            <v>881614</v>
          </cell>
          <cell r="P131">
            <v>308565</v>
          </cell>
          <cell r="Q131">
            <v>906696</v>
          </cell>
          <cell r="R131">
            <v>317344</v>
          </cell>
          <cell r="S131">
            <v>949680</v>
          </cell>
          <cell r="T131">
            <v>332388</v>
          </cell>
          <cell r="U131">
            <v>865064</v>
          </cell>
          <cell r="V131">
            <v>302772</v>
          </cell>
          <cell r="W131">
            <v>696364</v>
          </cell>
          <cell r="X131">
            <v>243727</v>
          </cell>
          <cell r="Y131">
            <v>734869</v>
          </cell>
          <cell r="Z131">
            <v>257204</v>
          </cell>
          <cell r="AA131">
            <v>999181</v>
          </cell>
          <cell r="AB131">
            <v>349713</v>
          </cell>
          <cell r="AC131">
            <v>823011</v>
          </cell>
          <cell r="AD131">
            <v>288054</v>
          </cell>
          <cell r="AE131">
            <v>1022210</v>
          </cell>
          <cell r="AF131">
            <v>357774</v>
          </cell>
          <cell r="AG131">
            <v>1022210</v>
          </cell>
          <cell r="AH131">
            <v>357774</v>
          </cell>
          <cell r="AI131">
            <v>1022210</v>
          </cell>
          <cell r="AJ131">
            <v>357774</v>
          </cell>
          <cell r="AK131">
            <v>1082641</v>
          </cell>
          <cell r="AL131">
            <v>378924</v>
          </cell>
          <cell r="AM131">
            <v>1022210</v>
          </cell>
          <cell r="AN131">
            <v>357774</v>
          </cell>
        </row>
        <row r="132">
          <cell r="B132" t="str">
            <v>REPARAR RADIADOR (INCLUYE TAPON)</v>
          </cell>
          <cell r="C132">
            <v>841392</v>
          </cell>
          <cell r="D132">
            <v>294487</v>
          </cell>
          <cell r="E132">
            <v>858967</v>
          </cell>
          <cell r="F132">
            <v>300638</v>
          </cell>
          <cell r="G132">
            <v>825769</v>
          </cell>
          <cell r="H132">
            <v>289019</v>
          </cell>
          <cell r="I132">
            <v>813306</v>
          </cell>
          <cell r="J132">
            <v>284657</v>
          </cell>
          <cell r="K132">
            <v>895382</v>
          </cell>
          <cell r="L132">
            <v>313384</v>
          </cell>
          <cell r="M132">
            <v>941699</v>
          </cell>
          <cell r="N132">
            <v>329595</v>
          </cell>
          <cell r="O132">
            <v>1013110</v>
          </cell>
          <cell r="P132">
            <v>354589</v>
          </cell>
          <cell r="Q132">
            <v>1099347</v>
          </cell>
          <cell r="R132">
            <v>384771</v>
          </cell>
          <cell r="S132">
            <v>1125738</v>
          </cell>
          <cell r="T132">
            <v>394008</v>
          </cell>
          <cell r="U132">
            <v>1010689</v>
          </cell>
          <cell r="V132">
            <v>353741</v>
          </cell>
          <cell r="W132">
            <v>849750</v>
          </cell>
          <cell r="X132">
            <v>297413</v>
          </cell>
          <cell r="Y132">
            <v>984409</v>
          </cell>
          <cell r="Z132">
            <v>344543</v>
          </cell>
          <cell r="AA132">
            <v>1161138</v>
          </cell>
          <cell r="AB132">
            <v>406398</v>
          </cell>
          <cell r="AC132">
            <v>1023711</v>
          </cell>
          <cell r="AD132">
            <v>358299</v>
          </cell>
          <cell r="AE132">
            <v>1207000</v>
          </cell>
          <cell r="AF132">
            <v>422450</v>
          </cell>
          <cell r="AG132">
            <v>1207000</v>
          </cell>
          <cell r="AH132">
            <v>422450</v>
          </cell>
          <cell r="AI132">
            <v>1207000</v>
          </cell>
          <cell r="AJ132">
            <v>422450</v>
          </cell>
          <cell r="AK132">
            <v>1265996</v>
          </cell>
          <cell r="AL132">
            <v>443099</v>
          </cell>
          <cell r="AM132">
            <v>1207000</v>
          </cell>
          <cell r="AN132">
            <v>422450</v>
          </cell>
        </row>
        <row r="133">
          <cell r="B133" t="str">
            <v>REPARAR SILENCIADOR</v>
          </cell>
          <cell r="C133">
            <v>621875</v>
          </cell>
          <cell r="D133">
            <v>217656</v>
          </cell>
          <cell r="E133">
            <v>656798</v>
          </cell>
          <cell r="F133">
            <v>229879</v>
          </cell>
          <cell r="G133">
            <v>601835</v>
          </cell>
          <cell r="H133">
            <v>210642</v>
          </cell>
          <cell r="I133">
            <v>618185</v>
          </cell>
          <cell r="J133">
            <v>216365</v>
          </cell>
          <cell r="K133">
            <v>680570</v>
          </cell>
          <cell r="L133">
            <v>238200</v>
          </cell>
          <cell r="M133">
            <v>677379</v>
          </cell>
          <cell r="N133">
            <v>237083</v>
          </cell>
          <cell r="O133">
            <v>697352</v>
          </cell>
          <cell r="P133">
            <v>244073</v>
          </cell>
          <cell r="Q133">
            <v>800496</v>
          </cell>
          <cell r="R133">
            <v>280174</v>
          </cell>
          <cell r="S133">
            <v>851154</v>
          </cell>
          <cell r="T133">
            <v>297904</v>
          </cell>
          <cell r="U133">
            <v>749958</v>
          </cell>
          <cell r="V133">
            <v>262485</v>
          </cell>
          <cell r="W133">
            <v>615452</v>
          </cell>
          <cell r="X133">
            <v>215408</v>
          </cell>
          <cell r="Y133">
            <v>791491</v>
          </cell>
          <cell r="Z133">
            <v>277022</v>
          </cell>
          <cell r="AA133">
            <v>857900</v>
          </cell>
          <cell r="AB133">
            <v>300265</v>
          </cell>
          <cell r="AC133">
            <v>714012</v>
          </cell>
          <cell r="AD133">
            <v>249904</v>
          </cell>
          <cell r="AE133">
            <v>894030</v>
          </cell>
          <cell r="AF133">
            <v>312911</v>
          </cell>
          <cell r="AG133">
            <v>894030</v>
          </cell>
          <cell r="AH133">
            <v>312911</v>
          </cell>
          <cell r="AI133">
            <v>894030</v>
          </cell>
          <cell r="AJ133">
            <v>312911</v>
          </cell>
          <cell r="AK133">
            <v>938311</v>
          </cell>
          <cell r="AL133">
            <v>328409</v>
          </cell>
          <cell r="AM133">
            <v>894030</v>
          </cell>
          <cell r="AN133">
            <v>312911</v>
          </cell>
        </row>
        <row r="134">
          <cell r="B134" t="str">
            <v>REPARAR SISTEMA ELECTRICO ALTERNADOR</v>
          </cell>
          <cell r="C134">
            <v>683965</v>
          </cell>
          <cell r="D134">
            <v>239388</v>
          </cell>
          <cell r="E134">
            <v>695655</v>
          </cell>
          <cell r="F134">
            <v>243479</v>
          </cell>
          <cell r="G134">
            <v>657109</v>
          </cell>
          <cell r="H134">
            <v>229988</v>
          </cell>
          <cell r="I134">
            <v>654522</v>
          </cell>
          <cell r="J134">
            <v>229083</v>
          </cell>
          <cell r="K134">
            <v>720575</v>
          </cell>
          <cell r="L134">
            <v>252201</v>
          </cell>
          <cell r="M134">
            <v>845802</v>
          </cell>
          <cell r="N134">
            <v>296031</v>
          </cell>
          <cell r="O134">
            <v>752718</v>
          </cell>
          <cell r="P134">
            <v>263451</v>
          </cell>
          <cell r="Q134">
            <v>907269</v>
          </cell>
          <cell r="R134">
            <v>317544</v>
          </cell>
          <cell r="S134">
            <v>942444</v>
          </cell>
          <cell r="T134">
            <v>329855</v>
          </cell>
          <cell r="U134">
            <v>834649</v>
          </cell>
          <cell r="V134">
            <v>292127</v>
          </cell>
          <cell r="W134">
            <v>684978</v>
          </cell>
          <cell r="X134">
            <v>239742</v>
          </cell>
          <cell r="Y134">
            <v>873714</v>
          </cell>
          <cell r="Z134">
            <v>305800</v>
          </cell>
          <cell r="AA134">
            <v>937048</v>
          </cell>
          <cell r="AB134">
            <v>327967</v>
          </cell>
          <cell r="AC134">
            <v>780361</v>
          </cell>
          <cell r="AD134">
            <v>273126</v>
          </cell>
          <cell r="AE134">
            <v>1005380</v>
          </cell>
          <cell r="AF134">
            <v>351883</v>
          </cell>
          <cell r="AG134">
            <v>1005380</v>
          </cell>
          <cell r="AH134">
            <v>351883</v>
          </cell>
          <cell r="AI134">
            <v>1005380</v>
          </cell>
          <cell r="AJ134">
            <v>351883</v>
          </cell>
          <cell r="AK134">
            <v>1039515</v>
          </cell>
          <cell r="AL134">
            <v>363830</v>
          </cell>
          <cell r="AM134">
            <v>1005380</v>
          </cell>
          <cell r="AN134">
            <v>351883</v>
          </cell>
        </row>
        <row r="135">
          <cell r="B135" t="str">
            <v>REPARAR SISTEMA ELECTRICO ARRANQUE</v>
          </cell>
          <cell r="C135">
            <v>708206</v>
          </cell>
          <cell r="D135">
            <v>247872</v>
          </cell>
          <cell r="E135">
            <v>676699</v>
          </cell>
          <cell r="F135">
            <v>236845</v>
          </cell>
          <cell r="G135">
            <v>662454</v>
          </cell>
          <cell r="H135">
            <v>231859</v>
          </cell>
          <cell r="I135">
            <v>648583</v>
          </cell>
          <cell r="J135">
            <v>227004</v>
          </cell>
          <cell r="K135">
            <v>714036</v>
          </cell>
          <cell r="L135">
            <v>249913</v>
          </cell>
          <cell r="M135">
            <v>893603</v>
          </cell>
          <cell r="N135">
            <v>312761</v>
          </cell>
          <cell r="O135">
            <v>731723</v>
          </cell>
          <cell r="P135">
            <v>256103</v>
          </cell>
          <cell r="Q135">
            <v>968653</v>
          </cell>
          <cell r="R135">
            <v>339029</v>
          </cell>
          <cell r="S135">
            <v>927272</v>
          </cell>
          <cell r="T135">
            <v>324545</v>
          </cell>
          <cell r="U135">
            <v>900473</v>
          </cell>
          <cell r="V135">
            <v>315166</v>
          </cell>
          <cell r="W135">
            <v>741383</v>
          </cell>
          <cell r="X135">
            <v>259484</v>
          </cell>
          <cell r="Y135">
            <v>837069</v>
          </cell>
          <cell r="Z135">
            <v>292974</v>
          </cell>
          <cell r="AA135">
            <v>934728</v>
          </cell>
          <cell r="AB135">
            <v>327155</v>
          </cell>
          <cell r="AC135">
            <v>838937</v>
          </cell>
          <cell r="AD135">
            <v>293628</v>
          </cell>
          <cell r="AE135">
            <v>1045500</v>
          </cell>
          <cell r="AF135">
            <v>365925</v>
          </cell>
          <cell r="AG135">
            <v>1045500</v>
          </cell>
          <cell r="AH135">
            <v>365925</v>
          </cell>
          <cell r="AI135">
            <v>1045500</v>
          </cell>
          <cell r="AJ135">
            <v>365925</v>
          </cell>
          <cell r="AK135">
            <v>1051341</v>
          </cell>
          <cell r="AL135">
            <v>367969</v>
          </cell>
          <cell r="AM135">
            <v>1045500</v>
          </cell>
          <cell r="AN135">
            <v>365925</v>
          </cell>
        </row>
        <row r="136">
          <cell r="B136" t="str">
            <v>REPARAR SWITCH ENCENDIDO</v>
          </cell>
          <cell r="C136">
            <v>454633</v>
          </cell>
          <cell r="D136">
            <v>159122</v>
          </cell>
          <cell r="E136">
            <v>464837</v>
          </cell>
          <cell r="F136">
            <v>162693</v>
          </cell>
          <cell r="G136">
            <v>445000</v>
          </cell>
          <cell r="H136">
            <v>155750</v>
          </cell>
          <cell r="I136">
            <v>445000</v>
          </cell>
          <cell r="J136">
            <v>155750</v>
          </cell>
          <cell r="K136">
            <v>481568</v>
          </cell>
          <cell r="L136">
            <v>168549</v>
          </cell>
          <cell r="M136">
            <v>527388</v>
          </cell>
          <cell r="N136">
            <v>184586</v>
          </cell>
          <cell r="O136">
            <v>498547</v>
          </cell>
          <cell r="P136">
            <v>174491</v>
          </cell>
          <cell r="Q136">
            <v>605023</v>
          </cell>
          <cell r="R136">
            <v>211758</v>
          </cell>
          <cell r="S136">
            <v>640701</v>
          </cell>
          <cell r="T136">
            <v>224245</v>
          </cell>
          <cell r="U136">
            <v>564212</v>
          </cell>
          <cell r="V136">
            <v>197474</v>
          </cell>
          <cell r="W136">
            <v>477527</v>
          </cell>
          <cell r="X136">
            <v>167134</v>
          </cell>
          <cell r="Y136">
            <v>518367</v>
          </cell>
          <cell r="Z136">
            <v>181428</v>
          </cell>
          <cell r="AA136">
            <v>654827</v>
          </cell>
          <cell r="AB136">
            <v>229189</v>
          </cell>
          <cell r="AC136">
            <v>537807</v>
          </cell>
          <cell r="AD136">
            <v>188232</v>
          </cell>
          <cell r="AE136">
            <v>666740</v>
          </cell>
          <cell r="AF136">
            <v>233359</v>
          </cell>
          <cell r="AG136">
            <v>666740</v>
          </cell>
          <cell r="AH136">
            <v>233359</v>
          </cell>
          <cell r="AI136">
            <v>666740</v>
          </cell>
          <cell r="AJ136">
            <v>233359</v>
          </cell>
          <cell r="AK136">
            <v>713273</v>
          </cell>
          <cell r="AL136">
            <v>249646</v>
          </cell>
          <cell r="AM136">
            <v>666740</v>
          </cell>
          <cell r="AN136">
            <v>233359</v>
          </cell>
        </row>
        <row r="137">
          <cell r="B137" t="str">
            <v>REPARAR TANQUE COMBUSTIBLE (Incluye desmonte y montaje)</v>
          </cell>
          <cell r="C137">
            <v>870000</v>
          </cell>
          <cell r="D137">
            <v>304500</v>
          </cell>
          <cell r="E137">
            <v>944947</v>
          </cell>
          <cell r="F137">
            <v>330731</v>
          </cell>
          <cell r="G137">
            <v>879469</v>
          </cell>
          <cell r="H137">
            <v>307814</v>
          </cell>
          <cell r="I137">
            <v>889317</v>
          </cell>
          <cell r="J137">
            <v>311261</v>
          </cell>
          <cell r="K137">
            <v>979064</v>
          </cell>
          <cell r="L137">
            <v>342672</v>
          </cell>
          <cell r="M137">
            <v>1027845</v>
          </cell>
          <cell r="N137">
            <v>359746</v>
          </cell>
          <cell r="O137">
            <v>989038</v>
          </cell>
          <cell r="P137">
            <v>346163</v>
          </cell>
          <cell r="Q137">
            <v>1192740</v>
          </cell>
          <cell r="R137">
            <v>417459</v>
          </cell>
          <cell r="S137">
            <v>1231353</v>
          </cell>
          <cell r="T137">
            <v>430974</v>
          </cell>
          <cell r="U137">
            <v>1124354</v>
          </cell>
          <cell r="V137">
            <v>393524</v>
          </cell>
          <cell r="W137">
            <v>927738</v>
          </cell>
          <cell r="X137">
            <v>324708</v>
          </cell>
          <cell r="Y137">
            <v>995997</v>
          </cell>
          <cell r="Z137">
            <v>348599</v>
          </cell>
          <cell r="AA137">
            <v>1317330</v>
          </cell>
          <cell r="AB137">
            <v>461066</v>
          </cell>
          <cell r="AC137">
            <v>1060523</v>
          </cell>
          <cell r="AD137">
            <v>371183</v>
          </cell>
          <cell r="AE137">
            <v>1317330</v>
          </cell>
          <cell r="AF137">
            <v>461066</v>
          </cell>
          <cell r="AG137">
            <v>1317330</v>
          </cell>
          <cell r="AH137">
            <v>461066</v>
          </cell>
          <cell r="AI137">
            <v>1317330</v>
          </cell>
          <cell r="AJ137">
            <v>461066</v>
          </cell>
          <cell r="AK137">
            <v>1420112</v>
          </cell>
          <cell r="AL137">
            <v>497039</v>
          </cell>
          <cell r="AM137">
            <v>1317330</v>
          </cell>
          <cell r="AN137">
            <v>461066</v>
          </cell>
        </row>
        <row r="138">
          <cell r="B138" t="str">
            <v>REVISAR Y/O GRADUAR EMBRAGUE</v>
          </cell>
          <cell r="C138">
            <v>352514</v>
          </cell>
          <cell r="D138">
            <v>123380</v>
          </cell>
          <cell r="E138">
            <v>370122</v>
          </cell>
          <cell r="F138">
            <v>129543</v>
          </cell>
          <cell r="G138">
            <v>348428</v>
          </cell>
          <cell r="H138">
            <v>121950</v>
          </cell>
          <cell r="I138">
            <v>344086</v>
          </cell>
          <cell r="J138">
            <v>120430</v>
          </cell>
          <cell r="K138">
            <v>378810</v>
          </cell>
          <cell r="L138">
            <v>132584</v>
          </cell>
          <cell r="M138">
            <v>414742</v>
          </cell>
          <cell r="N138">
            <v>145160</v>
          </cell>
          <cell r="O138">
            <v>391867</v>
          </cell>
          <cell r="P138">
            <v>137153</v>
          </cell>
          <cell r="Q138">
            <v>499314</v>
          </cell>
          <cell r="R138">
            <v>174760</v>
          </cell>
          <cell r="S138">
            <v>485472</v>
          </cell>
          <cell r="T138">
            <v>169915</v>
          </cell>
          <cell r="U138">
            <v>480163</v>
          </cell>
          <cell r="V138">
            <v>168057</v>
          </cell>
          <cell r="W138">
            <v>361464</v>
          </cell>
          <cell r="X138">
            <v>126512</v>
          </cell>
          <cell r="Y138">
            <v>404419</v>
          </cell>
          <cell r="Z138">
            <v>141547</v>
          </cell>
          <cell r="AA138">
            <v>486417</v>
          </cell>
          <cell r="AB138">
            <v>170246</v>
          </cell>
          <cell r="AC138">
            <v>436218</v>
          </cell>
          <cell r="AD138">
            <v>152676</v>
          </cell>
          <cell r="AE138">
            <v>528360</v>
          </cell>
          <cell r="AF138">
            <v>184926</v>
          </cell>
          <cell r="AG138">
            <v>528360</v>
          </cell>
          <cell r="AH138">
            <v>184926</v>
          </cell>
          <cell r="AI138">
            <v>528360</v>
          </cell>
          <cell r="AJ138">
            <v>184926</v>
          </cell>
          <cell r="AK138">
            <v>538345</v>
          </cell>
          <cell r="AL138">
            <v>188421</v>
          </cell>
          <cell r="AM138">
            <v>528360</v>
          </cell>
          <cell r="AN138">
            <v>184926</v>
          </cell>
        </row>
        <row r="139">
          <cell r="B139" t="str">
            <v>REVISIÓN DE FRENOS (incluye graduación)</v>
          </cell>
          <cell r="C139">
            <v>589174</v>
          </cell>
          <cell r="D139">
            <v>206211</v>
          </cell>
          <cell r="E139">
            <v>673269</v>
          </cell>
          <cell r="F139">
            <v>235644</v>
          </cell>
          <cell r="G139">
            <v>605630</v>
          </cell>
          <cell r="H139">
            <v>211971</v>
          </cell>
          <cell r="I139">
            <v>606338</v>
          </cell>
          <cell r="J139">
            <v>212218</v>
          </cell>
          <cell r="K139">
            <v>667528</v>
          </cell>
          <cell r="L139">
            <v>233635</v>
          </cell>
          <cell r="M139">
            <v>674296</v>
          </cell>
          <cell r="N139">
            <v>236004</v>
          </cell>
          <cell r="O139">
            <v>681065</v>
          </cell>
          <cell r="P139">
            <v>238373</v>
          </cell>
          <cell r="Q139">
            <v>801748</v>
          </cell>
          <cell r="R139">
            <v>280612</v>
          </cell>
          <cell r="S139">
            <v>841745</v>
          </cell>
          <cell r="T139">
            <v>294611</v>
          </cell>
          <cell r="U139">
            <v>778250</v>
          </cell>
          <cell r="V139">
            <v>272388</v>
          </cell>
          <cell r="W139">
            <v>596973</v>
          </cell>
          <cell r="X139">
            <v>208941</v>
          </cell>
          <cell r="Y139">
            <v>663565</v>
          </cell>
          <cell r="Z139">
            <v>232248</v>
          </cell>
          <cell r="AA139">
            <v>838196</v>
          </cell>
          <cell r="AB139">
            <v>293369</v>
          </cell>
          <cell r="AC139">
            <v>779246</v>
          </cell>
          <cell r="AD139">
            <v>272736</v>
          </cell>
          <cell r="AE139">
            <v>888930</v>
          </cell>
          <cell r="AF139">
            <v>311126</v>
          </cell>
          <cell r="AG139">
            <v>888930</v>
          </cell>
          <cell r="AH139">
            <v>311126</v>
          </cell>
          <cell r="AI139">
            <v>888930</v>
          </cell>
          <cell r="AJ139">
            <v>311126</v>
          </cell>
          <cell r="AK139">
            <v>920299</v>
          </cell>
          <cell r="AL139">
            <v>322105</v>
          </cell>
          <cell r="AM139">
            <v>888930</v>
          </cell>
          <cell r="AN139">
            <v>311126</v>
          </cell>
        </row>
        <row r="140">
          <cell r="B140" t="str">
            <v>REVISIÓN ELÉCTRICA</v>
          </cell>
          <cell r="C140">
            <v>476072</v>
          </cell>
          <cell r="D140">
            <v>166625</v>
          </cell>
          <cell r="E140">
            <v>523749</v>
          </cell>
          <cell r="F140">
            <v>183312</v>
          </cell>
          <cell r="G140">
            <v>480681</v>
          </cell>
          <cell r="H140">
            <v>168238</v>
          </cell>
          <cell r="I140">
            <v>474688</v>
          </cell>
          <cell r="J140">
            <v>166141</v>
          </cell>
          <cell r="K140">
            <v>522593</v>
          </cell>
          <cell r="L140">
            <v>182908</v>
          </cell>
          <cell r="M140">
            <v>538198</v>
          </cell>
          <cell r="N140">
            <v>188369</v>
          </cell>
          <cell r="O140">
            <v>540586</v>
          </cell>
          <cell r="P140">
            <v>189205</v>
          </cell>
          <cell r="Q140">
            <v>647884</v>
          </cell>
          <cell r="R140">
            <v>226759</v>
          </cell>
          <cell r="S140">
            <v>675182</v>
          </cell>
          <cell r="T140">
            <v>236314</v>
          </cell>
          <cell r="U140">
            <v>596902</v>
          </cell>
          <cell r="V140">
            <v>208916</v>
          </cell>
          <cell r="W140">
            <v>470669</v>
          </cell>
          <cell r="X140">
            <v>164734</v>
          </cell>
          <cell r="Y140">
            <v>533005</v>
          </cell>
          <cell r="Z140">
            <v>186552</v>
          </cell>
          <cell r="AA140">
            <v>665127</v>
          </cell>
          <cell r="AB140">
            <v>232794</v>
          </cell>
          <cell r="AC140">
            <v>594914</v>
          </cell>
          <cell r="AD140">
            <v>208220</v>
          </cell>
          <cell r="AE140">
            <v>702610</v>
          </cell>
          <cell r="AF140">
            <v>245914</v>
          </cell>
          <cell r="AG140">
            <v>702610</v>
          </cell>
          <cell r="AH140">
            <v>245914</v>
          </cell>
          <cell r="AI140">
            <v>702610</v>
          </cell>
          <cell r="AJ140">
            <v>245914</v>
          </cell>
          <cell r="AK140">
            <v>729620</v>
          </cell>
          <cell r="AL140">
            <v>255367</v>
          </cell>
          <cell r="AM140">
            <v>702610</v>
          </cell>
          <cell r="AN140">
            <v>245914</v>
          </cell>
        </row>
        <row r="141">
          <cell r="B141" t="str">
            <v>REVISIÓN TECNICO MECÁNICA</v>
          </cell>
          <cell r="C141">
            <v>330000</v>
          </cell>
          <cell r="D141">
            <v>115500</v>
          </cell>
          <cell r="E141">
            <v>330000</v>
          </cell>
          <cell r="F141">
            <v>115500</v>
          </cell>
          <cell r="G141">
            <v>330000</v>
          </cell>
          <cell r="H141">
            <v>115500</v>
          </cell>
          <cell r="I141">
            <v>330000</v>
          </cell>
          <cell r="J141">
            <v>115500</v>
          </cell>
          <cell r="K141">
            <v>330000</v>
          </cell>
          <cell r="L141">
            <v>115500</v>
          </cell>
          <cell r="M141">
            <v>330000</v>
          </cell>
          <cell r="N141">
            <v>115500</v>
          </cell>
          <cell r="O141">
            <v>330000</v>
          </cell>
          <cell r="P141">
            <v>115500</v>
          </cell>
          <cell r="Q141">
            <v>330000</v>
          </cell>
          <cell r="R141">
            <v>115500</v>
          </cell>
          <cell r="S141">
            <v>330000</v>
          </cell>
          <cell r="T141">
            <v>115500</v>
          </cell>
          <cell r="U141">
            <v>330000</v>
          </cell>
          <cell r="V141">
            <v>115500</v>
          </cell>
          <cell r="W141">
            <v>330000</v>
          </cell>
          <cell r="X141">
            <v>115500</v>
          </cell>
          <cell r="Y141">
            <v>330000</v>
          </cell>
          <cell r="Z141">
            <v>115500</v>
          </cell>
          <cell r="AA141">
            <v>330000</v>
          </cell>
          <cell r="AB141">
            <v>115500</v>
          </cell>
          <cell r="AC141">
            <v>330000</v>
          </cell>
          <cell r="AD141">
            <v>115500</v>
          </cell>
          <cell r="AE141">
            <v>330000</v>
          </cell>
          <cell r="AF141">
            <v>115500</v>
          </cell>
          <cell r="AG141">
            <v>330000</v>
          </cell>
          <cell r="AH141">
            <v>115500</v>
          </cell>
          <cell r="AI141">
            <v>330000</v>
          </cell>
          <cell r="AJ141">
            <v>115500</v>
          </cell>
          <cell r="AK141">
            <v>348000</v>
          </cell>
          <cell r="AL141">
            <v>121800</v>
          </cell>
          <cell r="AM141">
            <v>330000</v>
          </cell>
          <cell r="AN141">
            <v>115500</v>
          </cell>
        </row>
        <row r="142">
          <cell r="B142" t="str">
            <v>ROTAR TODAS LAS LLANTAS</v>
          </cell>
          <cell r="C142">
            <v>255000</v>
          </cell>
          <cell r="D142">
            <v>89250</v>
          </cell>
          <cell r="E142">
            <v>255000</v>
          </cell>
          <cell r="F142">
            <v>89250</v>
          </cell>
          <cell r="G142">
            <v>255000</v>
          </cell>
          <cell r="H142">
            <v>89250</v>
          </cell>
          <cell r="I142">
            <v>255000</v>
          </cell>
          <cell r="J142">
            <v>89250</v>
          </cell>
          <cell r="K142">
            <v>255000</v>
          </cell>
          <cell r="L142">
            <v>89250</v>
          </cell>
          <cell r="M142">
            <v>255000</v>
          </cell>
          <cell r="N142">
            <v>89250</v>
          </cell>
          <cell r="O142">
            <v>255000</v>
          </cell>
          <cell r="P142">
            <v>89250</v>
          </cell>
          <cell r="Q142">
            <v>255000</v>
          </cell>
          <cell r="R142">
            <v>89250</v>
          </cell>
          <cell r="S142">
            <v>255000</v>
          </cell>
          <cell r="T142">
            <v>89250</v>
          </cell>
          <cell r="U142">
            <v>255000</v>
          </cell>
          <cell r="V142">
            <v>89250</v>
          </cell>
          <cell r="W142">
            <v>255000</v>
          </cell>
          <cell r="X142">
            <v>89250</v>
          </cell>
          <cell r="Y142">
            <v>255000</v>
          </cell>
          <cell r="Z142">
            <v>89250</v>
          </cell>
          <cell r="AA142">
            <v>255000</v>
          </cell>
          <cell r="AB142">
            <v>89250</v>
          </cell>
          <cell r="AC142">
            <v>255000</v>
          </cell>
          <cell r="AD142">
            <v>89250</v>
          </cell>
          <cell r="AE142">
            <v>255000</v>
          </cell>
          <cell r="AF142">
            <v>89250</v>
          </cell>
          <cell r="AG142">
            <v>255000</v>
          </cell>
          <cell r="AH142">
            <v>89250</v>
          </cell>
          <cell r="AI142">
            <v>255000</v>
          </cell>
          <cell r="AJ142">
            <v>89250</v>
          </cell>
          <cell r="AK142">
            <v>367868</v>
          </cell>
          <cell r="AL142">
            <v>128754</v>
          </cell>
          <cell r="AM142">
            <v>255000</v>
          </cell>
          <cell r="AN142">
            <v>89250</v>
          </cell>
        </row>
        <row r="143">
          <cell r="B143" t="str">
            <v>SERVICIO DE SCANNER</v>
          </cell>
          <cell r="C143">
            <v>401846</v>
          </cell>
          <cell r="D143">
            <v>140646</v>
          </cell>
          <cell r="E143">
            <v>425000</v>
          </cell>
          <cell r="F143">
            <v>148750</v>
          </cell>
          <cell r="G143">
            <v>385537</v>
          </cell>
          <cell r="H143">
            <v>134938</v>
          </cell>
          <cell r="I143">
            <v>380728</v>
          </cell>
          <cell r="J143">
            <v>133255</v>
          </cell>
          <cell r="K143">
            <v>419150</v>
          </cell>
          <cell r="L143">
            <v>146703</v>
          </cell>
          <cell r="M143">
            <v>425000</v>
          </cell>
          <cell r="N143">
            <v>148750</v>
          </cell>
          <cell r="O143">
            <v>425000</v>
          </cell>
          <cell r="P143">
            <v>148750</v>
          </cell>
          <cell r="Q143">
            <v>425000</v>
          </cell>
          <cell r="R143">
            <v>148750</v>
          </cell>
          <cell r="S143">
            <v>425000</v>
          </cell>
          <cell r="T143">
            <v>148750</v>
          </cell>
          <cell r="U143">
            <v>425000</v>
          </cell>
          <cell r="V143">
            <v>148750</v>
          </cell>
          <cell r="W143">
            <v>401980</v>
          </cell>
          <cell r="X143">
            <v>140693</v>
          </cell>
          <cell r="Y143">
            <v>422110</v>
          </cell>
          <cell r="Z143">
            <v>147739</v>
          </cell>
          <cell r="AA143">
            <v>425000</v>
          </cell>
          <cell r="AB143">
            <v>148750</v>
          </cell>
          <cell r="AC143">
            <v>425000</v>
          </cell>
          <cell r="AD143">
            <v>148750</v>
          </cell>
          <cell r="AE143">
            <v>425000</v>
          </cell>
          <cell r="AF143">
            <v>148750</v>
          </cell>
          <cell r="AG143">
            <v>425000</v>
          </cell>
          <cell r="AH143">
            <v>148750</v>
          </cell>
          <cell r="AI143">
            <v>425000</v>
          </cell>
          <cell r="AJ143">
            <v>148750</v>
          </cell>
          <cell r="AK143">
            <v>551743</v>
          </cell>
          <cell r="AL143">
            <v>193110</v>
          </cell>
          <cell r="AM143">
            <v>425000</v>
          </cell>
          <cell r="AN143">
            <v>148750</v>
          </cell>
        </row>
        <row r="144">
          <cell r="B144" t="str">
            <v>SINCRONIZACIÓN MOTOR GASOLINA (Contempla lavado y calibración inyectores, sistema inyección, calibración bomba inyeccion, limpiadores)</v>
          </cell>
          <cell r="C144">
            <v>796228</v>
          </cell>
          <cell r="D144">
            <v>278680</v>
          </cell>
          <cell r="E144">
            <v>777406</v>
          </cell>
          <cell r="F144">
            <v>272092</v>
          </cell>
          <cell r="G144">
            <v>765844</v>
          </cell>
          <cell r="H144">
            <v>268045</v>
          </cell>
          <cell r="I144">
            <v>766740</v>
          </cell>
          <cell r="J144">
            <v>268359</v>
          </cell>
          <cell r="K144">
            <v>844117</v>
          </cell>
          <cell r="L144">
            <v>295441</v>
          </cell>
          <cell r="M144">
            <v>722000</v>
          </cell>
          <cell r="N144">
            <v>252700</v>
          </cell>
          <cell r="O144">
            <v>881971</v>
          </cell>
          <cell r="P144">
            <v>308690</v>
          </cell>
          <cell r="Q144">
            <v>1007317</v>
          </cell>
          <cell r="R144">
            <v>352561</v>
          </cell>
          <cell r="S144">
            <v>1082627</v>
          </cell>
          <cell r="T144">
            <v>378919</v>
          </cell>
          <cell r="U144">
            <v>1046120</v>
          </cell>
          <cell r="V144">
            <v>366142</v>
          </cell>
          <cell r="W144">
            <v>722000</v>
          </cell>
          <cell r="X144">
            <v>252700</v>
          </cell>
          <cell r="Y144">
            <v>833436</v>
          </cell>
          <cell r="Z144">
            <v>291703</v>
          </cell>
          <cell r="AA144">
            <v>1085266</v>
          </cell>
          <cell r="AB144">
            <v>379843</v>
          </cell>
          <cell r="AC144">
            <v>904921</v>
          </cell>
          <cell r="AD144">
            <v>316722</v>
          </cell>
          <cell r="AE144">
            <v>1105000</v>
          </cell>
          <cell r="AF144">
            <v>386750</v>
          </cell>
          <cell r="AG144">
            <v>1105000</v>
          </cell>
          <cell r="AH144">
            <v>386750</v>
          </cell>
          <cell r="AI144">
            <v>1105000</v>
          </cell>
          <cell r="AJ144">
            <v>386750</v>
          </cell>
          <cell r="AK144">
            <v>1176956</v>
          </cell>
          <cell r="AL144">
            <v>411935</v>
          </cell>
          <cell r="AM144">
            <v>1105000</v>
          </cell>
          <cell r="AN144">
            <v>386750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85387-7F99-4F8A-8F0F-9F4BA27C8571}">
  <dimension ref="A1:IM251"/>
  <sheetViews>
    <sheetView topLeftCell="EI1" workbookViewId="0">
      <selection activeCell="EQ8" sqref="EQ8"/>
    </sheetView>
  </sheetViews>
  <sheetFormatPr baseColWidth="10" defaultColWidth="11.42578125" defaultRowHeight="15" x14ac:dyDescent="0.25"/>
  <cols>
    <col min="1" max="1" width="3.28515625" bestFit="1" customWidth="1"/>
    <col min="2" max="2" width="56.42578125" customWidth="1"/>
    <col min="3" max="3" width="14.7109375" customWidth="1"/>
    <col min="4" max="4" width="13.140625" customWidth="1"/>
    <col min="5" max="5" width="14" customWidth="1"/>
    <col min="6" max="6" width="11.42578125" customWidth="1"/>
    <col min="7" max="10" width="14" customWidth="1"/>
    <col min="11" max="11" width="17.140625" customWidth="1"/>
    <col min="12" max="12" width="14" customWidth="1"/>
    <col min="13" max="13" width="14.28515625" customWidth="1"/>
    <col min="14" max="15" width="11.42578125" customWidth="1"/>
    <col min="16" max="21" width="14" customWidth="1"/>
    <col min="22" max="22" width="13.42578125" customWidth="1"/>
    <col min="23" max="24" width="11.42578125" customWidth="1"/>
    <col min="25" max="28" width="14" customWidth="1"/>
    <col min="29" max="29" width="17.140625" customWidth="1"/>
    <col min="30" max="30" width="14" customWidth="1"/>
    <col min="31" max="31" width="11.85546875" customWidth="1"/>
    <col min="32" max="33" width="11.42578125" customWidth="1"/>
    <col min="34" max="37" width="14" customWidth="1"/>
    <col min="38" max="38" width="21.42578125" customWidth="1"/>
    <col min="39" max="39" width="14" customWidth="1"/>
    <col min="40" max="40" width="12" customWidth="1"/>
    <col min="41" max="42" width="11.42578125" customWidth="1"/>
    <col min="43" max="46" width="14" customWidth="1"/>
    <col min="47" max="47" width="20" customWidth="1"/>
    <col min="48" max="48" width="14" customWidth="1"/>
    <col min="49" max="49" width="12.5703125" customWidth="1"/>
    <col min="50" max="51" width="11.42578125" customWidth="1"/>
    <col min="52" max="55" width="14" customWidth="1"/>
    <col min="56" max="56" width="28.42578125" customWidth="1"/>
    <col min="57" max="57" width="14" customWidth="1"/>
    <col min="58" max="58" width="12.42578125" customWidth="1"/>
    <col min="59" max="60" width="11.42578125" customWidth="1"/>
    <col min="61" max="64" width="14" customWidth="1"/>
    <col min="65" max="65" width="21.7109375" customWidth="1"/>
    <col min="66" max="66" width="14" customWidth="1"/>
    <col min="67" max="67" width="12.140625" customWidth="1"/>
    <col min="68" max="69" width="11.42578125" customWidth="1"/>
    <col min="70" max="73" width="14" customWidth="1"/>
    <col min="74" max="74" width="28.5703125" customWidth="1"/>
    <col min="75" max="75" width="14" customWidth="1"/>
    <col min="76" max="76" width="12.85546875" customWidth="1"/>
    <col min="77" max="78" width="11.42578125" customWidth="1"/>
    <col min="79" max="82" width="14" customWidth="1"/>
    <col min="83" max="83" width="19.85546875" customWidth="1"/>
    <col min="84" max="84" width="14" customWidth="1"/>
    <col min="85" max="85" width="13" customWidth="1"/>
    <col min="86" max="87" width="11.42578125" customWidth="1"/>
    <col min="88" max="93" width="14" customWidth="1"/>
    <col min="94" max="94" width="13.28515625" customWidth="1"/>
    <col min="95" max="96" width="11.42578125" customWidth="1"/>
    <col min="97" max="102" width="14" customWidth="1"/>
    <col min="103" max="103" width="12.7109375" customWidth="1"/>
    <col min="104" max="105" width="11.42578125" customWidth="1"/>
    <col min="106" max="111" width="14" customWidth="1"/>
    <col min="112" max="112" width="12.85546875" customWidth="1"/>
    <col min="113" max="114" width="11.42578125" customWidth="1"/>
    <col min="115" max="120" width="14" customWidth="1"/>
    <col min="121" max="121" width="13" customWidth="1"/>
    <col min="122" max="123" width="11.42578125" customWidth="1"/>
    <col min="124" max="129" width="14" customWidth="1"/>
    <col min="130" max="130" width="12.140625" customWidth="1"/>
    <col min="131" max="132" width="11.42578125" customWidth="1"/>
    <col min="133" max="138" width="14" customWidth="1"/>
    <col min="139" max="139" width="12.85546875" customWidth="1"/>
    <col min="140" max="141" width="11.42578125" customWidth="1"/>
    <col min="142" max="147" width="14" customWidth="1"/>
    <col min="148" max="148" width="12.7109375" customWidth="1"/>
    <col min="149" max="150" width="11.42578125" customWidth="1"/>
    <col min="151" max="156" width="14" customWidth="1"/>
    <col min="157" max="157" width="12.140625" customWidth="1"/>
    <col min="158" max="159" width="11.42578125" customWidth="1"/>
    <col min="160" max="165" width="14" customWidth="1"/>
    <col min="166" max="166" width="13.7109375" customWidth="1"/>
    <col min="167" max="168" width="11.42578125" customWidth="1"/>
    <col min="169" max="174" width="14" customWidth="1"/>
    <col min="175" max="175" width="13.28515625" customWidth="1"/>
    <col min="176" max="177" width="11.42578125" customWidth="1"/>
    <col min="178" max="183" width="14" customWidth="1"/>
    <col min="184" max="184" width="12.85546875" customWidth="1"/>
    <col min="185" max="186" width="11.42578125" customWidth="1"/>
    <col min="187" max="192" width="14" customWidth="1"/>
    <col min="193" max="193" width="13.140625" customWidth="1"/>
    <col min="194" max="195" width="11.42578125" customWidth="1"/>
    <col min="196" max="201" width="14" customWidth="1"/>
    <col min="202" max="202" width="12.85546875" customWidth="1"/>
    <col min="203" max="204" width="11.42578125" customWidth="1"/>
    <col min="205" max="210" width="14" customWidth="1"/>
    <col min="211" max="211" width="12.7109375" customWidth="1"/>
    <col min="212" max="213" width="11.42578125" customWidth="1"/>
    <col min="214" max="219" width="14" customWidth="1"/>
    <col min="220" max="220" width="12.28515625" customWidth="1"/>
    <col min="221" max="222" width="11.42578125" customWidth="1"/>
    <col min="223" max="228" width="14" customWidth="1"/>
    <col min="229" max="229" width="12.140625" customWidth="1"/>
    <col min="230" max="231" width="11.42578125" customWidth="1"/>
    <col min="232" max="237" width="14" customWidth="1"/>
    <col min="238" max="238" width="12.7109375" customWidth="1"/>
    <col min="239" max="240" width="11.42578125" customWidth="1"/>
    <col min="241" max="245" width="14" customWidth="1"/>
    <col min="247" max="247" width="14" customWidth="1"/>
  </cols>
  <sheetData>
    <row r="1" spans="1:247" ht="17.25" customHeight="1" x14ac:dyDescent="0.25">
      <c r="A1" s="229" t="s">
        <v>0</v>
      </c>
      <c r="B1" s="230"/>
      <c r="C1" s="230"/>
      <c r="D1" s="230"/>
      <c r="E1" s="230"/>
      <c r="F1" s="230"/>
      <c r="N1" s="1"/>
      <c r="O1" s="1"/>
      <c r="P1" s="1"/>
      <c r="Q1" s="1"/>
      <c r="R1" s="1"/>
      <c r="S1" s="1"/>
      <c r="U1" s="1"/>
      <c r="V1" s="1"/>
      <c r="W1" s="1"/>
      <c r="X1" s="1"/>
      <c r="Y1" s="1"/>
      <c r="Z1" s="1"/>
      <c r="AA1" s="1"/>
      <c r="AB1" s="1"/>
      <c r="AD1" s="1"/>
      <c r="AE1" s="1"/>
      <c r="AF1" s="1"/>
      <c r="AG1" s="1"/>
      <c r="AH1" s="1"/>
      <c r="AI1" s="1"/>
      <c r="AJ1" s="1"/>
      <c r="AK1" s="1"/>
      <c r="AM1" s="1"/>
      <c r="AN1" s="1"/>
      <c r="AO1" s="1"/>
      <c r="AP1" s="1"/>
      <c r="AQ1" s="1"/>
      <c r="AR1" s="1"/>
      <c r="AS1" s="1"/>
      <c r="AT1" s="1"/>
      <c r="AV1" s="1"/>
      <c r="AW1" s="1"/>
      <c r="AX1" s="1"/>
      <c r="AY1" s="1"/>
      <c r="AZ1" s="1"/>
      <c r="BA1" s="1"/>
      <c r="BB1" s="1"/>
      <c r="BC1" s="1"/>
      <c r="BE1" s="1"/>
      <c r="BF1" s="1"/>
      <c r="BG1" s="1"/>
      <c r="BH1" s="1"/>
      <c r="BI1" s="1"/>
      <c r="BJ1" s="1"/>
      <c r="BK1" s="1"/>
      <c r="BL1" s="1"/>
      <c r="BN1" s="1"/>
      <c r="BO1" s="1"/>
      <c r="BP1" s="1"/>
      <c r="BQ1" s="1"/>
      <c r="BR1" s="1"/>
      <c r="BS1" s="1"/>
      <c r="BT1" s="1"/>
      <c r="BU1" s="1"/>
      <c r="BW1" s="1"/>
      <c r="BX1" s="1"/>
      <c r="BY1" s="1"/>
      <c r="BZ1" s="1"/>
      <c r="CA1" s="1"/>
      <c r="CB1" s="1"/>
      <c r="CC1" s="1"/>
      <c r="CD1" s="1"/>
      <c r="CF1" s="1"/>
      <c r="CG1" s="1"/>
      <c r="CH1" s="1"/>
      <c r="CI1" s="1"/>
      <c r="CJ1" s="1"/>
      <c r="CK1" s="1"/>
      <c r="CL1" s="1"/>
      <c r="CM1" s="1"/>
      <c r="CO1" s="1"/>
      <c r="CP1" s="1"/>
      <c r="CQ1" s="1"/>
      <c r="CR1" s="1"/>
      <c r="CS1" s="1"/>
      <c r="CT1" s="1"/>
      <c r="CU1" s="1"/>
      <c r="CV1" s="1"/>
      <c r="CX1" s="1"/>
      <c r="CY1" s="1"/>
      <c r="CZ1" s="1"/>
      <c r="DA1" s="1"/>
      <c r="DB1" s="1"/>
      <c r="DC1" s="1"/>
      <c r="DD1" s="1"/>
      <c r="DE1" s="1"/>
      <c r="DG1" s="1"/>
      <c r="DH1" s="1"/>
      <c r="DI1" s="1"/>
      <c r="DJ1" s="1"/>
      <c r="DK1" s="1"/>
      <c r="DL1" s="1"/>
      <c r="DM1" s="1"/>
      <c r="DN1" s="1"/>
      <c r="DP1" s="1"/>
      <c r="DQ1" s="1"/>
      <c r="DR1" s="1"/>
      <c r="DS1" s="1"/>
      <c r="DT1" s="1"/>
      <c r="DU1" s="1"/>
      <c r="DV1" s="1"/>
      <c r="DW1" s="1"/>
      <c r="DY1" s="1"/>
      <c r="DZ1" s="1"/>
      <c r="EA1" s="1"/>
      <c r="EB1" s="1"/>
      <c r="EC1" s="1"/>
      <c r="ED1" s="1"/>
      <c r="EE1" s="1"/>
      <c r="EF1" s="1"/>
      <c r="EH1" s="1"/>
      <c r="EI1" s="1"/>
      <c r="EJ1" s="1"/>
      <c r="EK1" s="1"/>
      <c r="EL1" s="1"/>
      <c r="EM1" s="1"/>
      <c r="EN1" s="1"/>
      <c r="EO1" s="1"/>
      <c r="EQ1" s="1"/>
      <c r="ER1" s="1"/>
      <c r="ES1" s="1"/>
      <c r="ET1" s="1"/>
      <c r="EU1" s="1"/>
      <c r="EV1" s="1"/>
      <c r="EW1" s="1"/>
      <c r="EX1" s="1"/>
      <c r="EZ1" s="1"/>
      <c r="FA1" s="1"/>
      <c r="FB1" s="1"/>
      <c r="FC1" s="1"/>
      <c r="FD1" s="1"/>
      <c r="FE1" s="1"/>
      <c r="FF1" s="1"/>
      <c r="FG1" s="1"/>
      <c r="FI1" s="1"/>
      <c r="FJ1" s="1"/>
      <c r="FK1" s="1"/>
      <c r="FL1" s="1"/>
      <c r="FM1" s="1"/>
      <c r="FN1" s="1"/>
      <c r="FO1" s="1"/>
      <c r="FP1" s="1"/>
      <c r="FR1" s="1"/>
      <c r="FS1" s="1"/>
      <c r="FT1" s="1"/>
      <c r="FU1" s="1"/>
      <c r="FV1" s="1"/>
      <c r="FW1" s="1"/>
      <c r="FX1" s="1"/>
      <c r="FY1" s="1"/>
      <c r="GA1" s="1"/>
      <c r="GB1" s="1"/>
      <c r="GC1" s="1"/>
      <c r="GD1" s="1"/>
      <c r="GE1" s="1"/>
      <c r="GF1" s="1"/>
      <c r="GG1" s="1"/>
      <c r="GH1" s="1"/>
      <c r="GJ1" s="1"/>
      <c r="GK1" s="1"/>
      <c r="GL1" s="1"/>
      <c r="GM1" s="1"/>
      <c r="GN1" s="1"/>
      <c r="GO1" s="1"/>
      <c r="GP1" s="1"/>
      <c r="GQ1" s="1"/>
      <c r="GS1" s="1"/>
      <c r="GT1" s="1"/>
      <c r="GU1" s="1"/>
      <c r="GV1" s="1"/>
      <c r="GW1" s="1"/>
      <c r="GX1" s="1"/>
      <c r="GY1" s="1"/>
      <c r="GZ1" s="1"/>
      <c r="HB1" s="1"/>
      <c r="HC1" s="1"/>
      <c r="HD1" s="1"/>
      <c r="HE1" s="1"/>
      <c r="HF1" s="1"/>
      <c r="HG1" s="1"/>
      <c r="HH1" s="1"/>
      <c r="HI1" s="1"/>
      <c r="HK1" s="1"/>
      <c r="HL1" s="1"/>
      <c r="HM1" s="1"/>
      <c r="HN1" s="1"/>
      <c r="HO1" s="1"/>
      <c r="HP1" s="1"/>
      <c r="HQ1" s="1"/>
      <c r="HR1" s="1"/>
      <c r="HT1" s="1"/>
      <c r="HU1" s="1"/>
      <c r="HV1" s="2"/>
      <c r="HW1" s="2"/>
      <c r="HX1" s="1"/>
      <c r="HY1" s="1"/>
      <c r="HZ1" s="1"/>
      <c r="IA1" s="1"/>
      <c r="IC1" s="1"/>
      <c r="IH1" s="1"/>
      <c r="II1" s="1"/>
      <c r="IJ1" s="1"/>
    </row>
    <row r="2" spans="1:247" ht="17.25" customHeight="1" x14ac:dyDescent="0.25">
      <c r="A2" s="229" t="s">
        <v>1</v>
      </c>
      <c r="B2" s="230"/>
      <c r="C2" s="230"/>
      <c r="D2" s="230"/>
      <c r="E2" s="230"/>
      <c r="F2" s="230"/>
      <c r="N2" s="1"/>
      <c r="O2" s="1"/>
      <c r="P2" s="1"/>
      <c r="Q2" s="1"/>
      <c r="R2" s="1"/>
      <c r="S2" s="1"/>
      <c r="U2" s="1"/>
      <c r="V2" s="1"/>
      <c r="W2" s="1"/>
      <c r="X2" s="1"/>
      <c r="Y2" s="1"/>
      <c r="Z2" s="1"/>
      <c r="AA2" s="1"/>
      <c r="AB2" s="1"/>
      <c r="AD2" s="1"/>
      <c r="AE2" s="1"/>
      <c r="AF2" s="1"/>
      <c r="AG2" s="1"/>
      <c r="AH2" s="1"/>
      <c r="AI2" s="1"/>
      <c r="AJ2" s="1"/>
      <c r="AK2" s="1"/>
      <c r="AM2" s="1"/>
      <c r="AN2" s="1"/>
      <c r="AO2" s="1"/>
      <c r="AP2" s="1"/>
      <c r="AQ2" s="1"/>
      <c r="AR2" s="1"/>
      <c r="AS2" s="1"/>
      <c r="AT2" s="1"/>
      <c r="AV2" s="1"/>
      <c r="AW2" s="1"/>
      <c r="AX2" s="1"/>
      <c r="AY2" s="1"/>
      <c r="AZ2" s="1"/>
      <c r="BA2" s="1"/>
      <c r="BB2" s="1"/>
      <c r="BC2" s="1"/>
      <c r="BE2" s="1"/>
      <c r="BF2" s="1"/>
      <c r="BG2" s="1"/>
      <c r="BH2" s="1"/>
      <c r="BI2" s="1"/>
      <c r="BJ2" s="1"/>
      <c r="BK2" s="1"/>
      <c r="BL2" s="1"/>
      <c r="BN2" s="1"/>
      <c r="BO2" s="1"/>
      <c r="BP2" s="1"/>
      <c r="BQ2" s="1"/>
      <c r="BR2" s="1"/>
      <c r="BS2" s="1"/>
      <c r="BT2" s="1"/>
      <c r="BU2" s="1"/>
      <c r="BW2" s="1"/>
      <c r="BX2" s="1"/>
      <c r="BY2" s="1"/>
      <c r="BZ2" s="1"/>
      <c r="CA2" s="1"/>
      <c r="CB2" s="1"/>
      <c r="CC2" s="1"/>
      <c r="CD2" s="1"/>
      <c r="CF2" s="1"/>
      <c r="CG2" s="1"/>
      <c r="CH2" s="1"/>
      <c r="CI2" s="1"/>
      <c r="CJ2" s="1"/>
      <c r="CK2" s="1"/>
      <c r="CL2" s="1"/>
      <c r="CM2" s="1"/>
      <c r="CO2" s="1"/>
      <c r="CP2" s="1"/>
      <c r="CQ2" s="1"/>
      <c r="CR2" s="1"/>
      <c r="CS2" s="1"/>
      <c r="CT2" s="1"/>
      <c r="CU2" s="1"/>
      <c r="CV2" s="1"/>
      <c r="CX2" s="1"/>
      <c r="CY2" s="1"/>
      <c r="CZ2" s="1"/>
      <c r="DA2" s="1"/>
      <c r="DB2" s="1"/>
      <c r="DC2" s="1"/>
      <c r="DD2" s="1"/>
      <c r="DE2" s="1"/>
      <c r="DG2" s="1"/>
      <c r="DH2" s="1"/>
      <c r="DI2" s="1"/>
      <c r="DJ2" s="1"/>
      <c r="DK2" s="1"/>
      <c r="DL2" s="1"/>
      <c r="DM2" s="1"/>
      <c r="DN2" s="1"/>
      <c r="DP2" s="1"/>
      <c r="DQ2" s="1"/>
      <c r="DR2" s="1"/>
      <c r="DS2" s="1"/>
      <c r="DT2" s="1"/>
      <c r="DU2" s="1"/>
      <c r="DV2" s="1"/>
      <c r="DW2" s="1"/>
      <c r="DY2" s="1"/>
      <c r="DZ2" s="1"/>
      <c r="EA2" s="1"/>
      <c r="EB2" s="1"/>
      <c r="EC2" s="1"/>
      <c r="ED2" s="1"/>
      <c r="EE2" s="1"/>
      <c r="EF2" s="1"/>
      <c r="EH2" s="1"/>
      <c r="EI2" s="1"/>
      <c r="EJ2" s="1"/>
      <c r="EK2" s="1"/>
      <c r="EL2" s="1"/>
      <c r="EM2" s="1"/>
      <c r="EN2" s="1"/>
      <c r="EO2" s="1"/>
      <c r="EQ2" s="1"/>
      <c r="ER2" s="1"/>
      <c r="ES2" s="1"/>
      <c r="ET2" s="1"/>
      <c r="EU2" s="1"/>
      <c r="EV2" s="1"/>
      <c r="EW2" s="1"/>
      <c r="EX2" s="1"/>
      <c r="EZ2" s="1"/>
      <c r="FA2" s="1"/>
      <c r="FB2" s="1"/>
      <c r="FC2" s="1"/>
      <c r="FD2" s="1"/>
      <c r="FE2" s="1"/>
      <c r="FF2" s="1"/>
      <c r="FG2" s="1"/>
      <c r="FI2" s="1"/>
      <c r="FJ2" s="1"/>
      <c r="FK2" s="1"/>
      <c r="FL2" s="1"/>
      <c r="FM2" s="1"/>
      <c r="FN2" s="1"/>
      <c r="FO2" s="1"/>
      <c r="FP2" s="1"/>
      <c r="FR2" s="1"/>
      <c r="FS2" s="1"/>
      <c r="FT2" s="1"/>
      <c r="FU2" s="1"/>
      <c r="FV2" s="1"/>
      <c r="FW2" s="1"/>
      <c r="FX2" s="1"/>
      <c r="FY2" s="1"/>
      <c r="GA2" s="1"/>
      <c r="GB2" s="1"/>
      <c r="GC2" s="1"/>
      <c r="GD2" s="1"/>
      <c r="GE2" s="1"/>
      <c r="GF2" s="1"/>
      <c r="GG2" s="1"/>
      <c r="GH2" s="1"/>
      <c r="GJ2" s="1"/>
      <c r="GK2" s="1"/>
      <c r="GL2" s="1"/>
      <c r="GM2" s="1"/>
      <c r="GN2" s="1"/>
      <c r="GO2" s="1"/>
      <c r="GP2" s="1"/>
      <c r="GQ2" s="1"/>
      <c r="GS2" s="1"/>
      <c r="GT2" s="1"/>
      <c r="GU2" s="1"/>
      <c r="GV2" s="1"/>
      <c r="GW2" s="1"/>
      <c r="GX2" s="1"/>
      <c r="GY2" s="1"/>
      <c r="GZ2" s="1"/>
      <c r="HB2" s="1"/>
      <c r="HC2" s="1"/>
      <c r="HD2" s="1"/>
      <c r="HE2" s="1"/>
      <c r="HF2" s="1"/>
      <c r="HG2" s="1"/>
      <c r="HH2" s="1"/>
      <c r="HI2" s="1"/>
      <c r="HK2" s="1"/>
      <c r="HL2" s="1"/>
      <c r="HM2" s="1"/>
      <c r="HN2" s="1"/>
      <c r="HO2" s="1"/>
      <c r="HP2" s="1"/>
      <c r="HQ2" s="1"/>
      <c r="HR2" s="1"/>
      <c r="HT2" s="1"/>
      <c r="HU2" s="1"/>
      <c r="HV2" s="2"/>
      <c r="HW2" s="2"/>
      <c r="HX2" s="1"/>
      <c r="HY2" s="1"/>
      <c r="HZ2" s="1"/>
      <c r="IA2" s="1"/>
      <c r="IC2" s="1"/>
      <c r="IH2" s="1"/>
      <c r="II2" s="1"/>
      <c r="IJ2" s="1"/>
    </row>
    <row r="3" spans="1:247" ht="17.25" customHeight="1" x14ac:dyDescent="0.25">
      <c r="A3" s="231" t="s">
        <v>2</v>
      </c>
      <c r="B3" s="230"/>
      <c r="C3" s="230"/>
      <c r="D3" s="230"/>
      <c r="E3" s="230"/>
      <c r="F3" s="230"/>
      <c r="N3" s="1"/>
      <c r="O3" s="1"/>
      <c r="P3" s="1"/>
      <c r="Q3" s="1"/>
      <c r="R3" s="1"/>
      <c r="S3" s="1"/>
      <c r="U3" s="1"/>
      <c r="V3" s="1"/>
      <c r="W3" s="1"/>
      <c r="X3" s="1"/>
      <c r="Y3" s="1"/>
      <c r="Z3" s="1"/>
      <c r="AA3" s="1"/>
      <c r="AB3" s="1"/>
      <c r="AD3" s="1"/>
      <c r="AE3" s="1"/>
      <c r="AF3" s="1"/>
      <c r="AG3" s="1"/>
      <c r="AH3" s="1"/>
      <c r="AI3" s="1"/>
      <c r="AJ3" s="1"/>
      <c r="AK3" s="1"/>
      <c r="AM3" s="1"/>
      <c r="AN3" s="1"/>
      <c r="AO3" s="1"/>
      <c r="AP3" s="1"/>
      <c r="AQ3" s="1"/>
      <c r="AR3" s="1"/>
      <c r="AS3" s="1"/>
      <c r="AT3" s="1"/>
      <c r="AV3" s="1"/>
      <c r="AW3" s="1"/>
      <c r="AX3" s="1"/>
      <c r="AY3" s="1"/>
      <c r="AZ3" s="1"/>
      <c r="BA3" s="1"/>
      <c r="BB3" s="1"/>
      <c r="BC3" s="1"/>
      <c r="BE3" s="1"/>
      <c r="BF3" s="1"/>
      <c r="BG3" s="1"/>
      <c r="BH3" s="1"/>
      <c r="BI3" s="1"/>
      <c r="BJ3" s="1"/>
      <c r="BK3" s="1"/>
      <c r="BL3" s="1"/>
      <c r="BN3" s="1"/>
      <c r="BO3" s="1"/>
      <c r="BP3" s="1"/>
      <c r="BQ3" s="1"/>
      <c r="BR3" s="1"/>
      <c r="BS3" s="1"/>
      <c r="BT3" s="1"/>
      <c r="BU3" s="1"/>
      <c r="BW3" s="1"/>
      <c r="BX3" s="1"/>
      <c r="BY3" s="1"/>
      <c r="BZ3" s="1"/>
      <c r="CA3" s="1"/>
      <c r="CB3" s="1"/>
      <c r="CC3" s="1"/>
      <c r="CD3" s="1"/>
      <c r="CF3" s="1"/>
      <c r="CG3" s="1"/>
      <c r="CH3" s="1"/>
      <c r="CI3" s="1"/>
      <c r="CJ3" s="1"/>
      <c r="CK3" s="1"/>
      <c r="CL3" s="1"/>
      <c r="CM3" s="1"/>
      <c r="CO3" s="1"/>
      <c r="CP3" s="1"/>
      <c r="CQ3" s="1"/>
      <c r="CR3" s="1"/>
      <c r="CS3" s="1"/>
      <c r="CT3" s="1"/>
      <c r="CU3" s="1"/>
      <c r="CV3" s="1"/>
      <c r="CX3" s="1"/>
      <c r="CY3" s="1"/>
      <c r="CZ3" s="1"/>
      <c r="DA3" s="1"/>
      <c r="DB3" s="1"/>
      <c r="DC3" s="1"/>
      <c r="DD3" s="1"/>
      <c r="DE3" s="1"/>
      <c r="DG3" s="1"/>
      <c r="DH3" s="1"/>
      <c r="DI3" s="1"/>
      <c r="DJ3" s="1"/>
      <c r="DK3" s="1"/>
      <c r="DL3" s="1"/>
      <c r="DM3" s="1"/>
      <c r="DN3" s="1"/>
      <c r="DP3" s="1"/>
      <c r="DQ3" s="1"/>
      <c r="DR3" s="1"/>
      <c r="DS3" s="1"/>
      <c r="DT3" s="1"/>
      <c r="DU3" s="1"/>
      <c r="DV3" s="1"/>
      <c r="DW3" s="1"/>
      <c r="DY3" s="1"/>
      <c r="DZ3" s="1"/>
      <c r="EA3" s="1"/>
      <c r="EB3" s="1"/>
      <c r="EC3" s="1"/>
      <c r="ED3" s="1"/>
      <c r="EE3" s="1"/>
      <c r="EF3" s="1"/>
      <c r="EH3" s="1"/>
      <c r="EI3" s="1"/>
      <c r="EJ3" s="1"/>
      <c r="EK3" s="1"/>
      <c r="EL3" s="1"/>
      <c r="EM3" s="1"/>
      <c r="EN3" s="1"/>
      <c r="EO3" s="1"/>
      <c r="EQ3" s="1"/>
      <c r="ER3" s="1"/>
      <c r="ES3" s="1"/>
      <c r="ET3" s="1"/>
      <c r="EU3" s="1"/>
      <c r="EV3" s="1"/>
      <c r="EW3" s="1"/>
      <c r="EX3" s="1"/>
      <c r="EZ3" s="1"/>
      <c r="FA3" s="1"/>
      <c r="FB3" s="1"/>
      <c r="FC3" s="1"/>
      <c r="FD3" s="1"/>
      <c r="FE3" s="1"/>
      <c r="FF3" s="1"/>
      <c r="FG3" s="1"/>
      <c r="FI3" s="1"/>
      <c r="FJ3" s="1"/>
      <c r="FK3" s="1"/>
      <c r="FL3" s="1"/>
      <c r="FM3" s="1"/>
      <c r="FN3" s="1"/>
      <c r="FO3" s="1"/>
      <c r="FP3" s="1"/>
      <c r="FR3" s="1"/>
      <c r="FS3" s="1"/>
      <c r="FT3" s="1"/>
      <c r="FU3" s="1"/>
      <c r="FV3" s="1"/>
      <c r="FW3" s="1"/>
      <c r="FX3" s="1"/>
      <c r="FY3" s="1"/>
      <c r="GA3" s="1"/>
      <c r="GB3" s="1"/>
      <c r="GC3" s="1"/>
      <c r="GD3" s="1"/>
      <c r="GE3" s="1"/>
      <c r="GF3" s="1"/>
      <c r="GG3" s="1"/>
      <c r="GH3" s="1"/>
      <c r="GJ3" s="1"/>
      <c r="GK3" s="1"/>
      <c r="GL3" s="1"/>
      <c r="GM3" s="1"/>
      <c r="GN3" s="1"/>
      <c r="GO3" s="1"/>
      <c r="GP3" s="1"/>
      <c r="GQ3" s="1"/>
      <c r="GS3" s="1"/>
      <c r="GT3" s="1"/>
      <c r="GU3" s="1"/>
      <c r="GV3" s="1"/>
      <c r="GW3" s="1"/>
      <c r="GX3" s="1"/>
      <c r="GY3" s="1"/>
      <c r="GZ3" s="1"/>
      <c r="HB3" s="1"/>
      <c r="HC3" s="1"/>
      <c r="HD3" s="1"/>
      <c r="HE3" s="1"/>
      <c r="HF3" s="1"/>
      <c r="HG3" s="1"/>
      <c r="HH3" s="1"/>
      <c r="HI3" s="1"/>
      <c r="HK3" s="1"/>
      <c r="HL3" s="1"/>
      <c r="HM3" s="1"/>
      <c r="HN3" s="1"/>
      <c r="HO3" s="1"/>
      <c r="HP3" s="1"/>
      <c r="HQ3" s="1"/>
      <c r="HR3" s="1"/>
      <c r="HT3" s="1"/>
      <c r="HU3" s="1"/>
      <c r="HV3" s="2"/>
      <c r="HW3" s="2"/>
      <c r="HX3" s="1"/>
      <c r="HY3" s="1"/>
      <c r="HZ3" s="1"/>
      <c r="IA3" s="1"/>
      <c r="IC3" s="1"/>
      <c r="IH3" s="1"/>
      <c r="II3" s="1"/>
      <c r="IJ3" s="1"/>
    </row>
    <row r="4" spans="1:247" ht="17.25" customHeight="1" x14ac:dyDescent="0.25">
      <c r="A4" s="229" t="s">
        <v>3</v>
      </c>
      <c r="B4" s="230"/>
      <c r="C4" s="230"/>
      <c r="D4" s="230"/>
      <c r="E4" s="230"/>
      <c r="F4" s="230"/>
      <c r="N4" s="1"/>
      <c r="O4" s="1"/>
      <c r="P4" s="1"/>
      <c r="Q4" s="1"/>
      <c r="R4" s="1"/>
      <c r="S4" s="1"/>
      <c r="U4" s="1"/>
      <c r="V4" s="1"/>
      <c r="W4" s="1"/>
      <c r="X4" s="1"/>
      <c r="Y4" s="1"/>
      <c r="Z4" s="1"/>
      <c r="AA4" s="1"/>
      <c r="AB4" s="1"/>
      <c r="AD4" s="1"/>
      <c r="AE4" s="1"/>
      <c r="AF4" s="1"/>
      <c r="AG4" s="1"/>
      <c r="AH4" s="1"/>
      <c r="AI4" s="1"/>
      <c r="AJ4" s="1"/>
      <c r="AK4" s="1"/>
      <c r="AM4" s="1"/>
      <c r="AN4" s="1"/>
      <c r="AO4" s="1"/>
      <c r="AP4" s="1"/>
      <c r="AQ4" s="1"/>
      <c r="AR4" s="1"/>
      <c r="AS4" s="1"/>
      <c r="AT4" s="1"/>
      <c r="AV4" s="1"/>
      <c r="AW4" s="1"/>
      <c r="AX4" s="1"/>
      <c r="AY4" s="1"/>
      <c r="AZ4" s="1"/>
      <c r="BA4" s="1"/>
      <c r="BB4" s="1"/>
      <c r="BC4" s="1"/>
      <c r="BE4" s="1"/>
      <c r="BF4" s="1"/>
      <c r="BG4" s="1"/>
      <c r="BH4" s="1"/>
      <c r="BI4" s="1"/>
      <c r="BJ4" s="1"/>
      <c r="BK4" s="1"/>
      <c r="BL4" s="1"/>
      <c r="BN4" s="1"/>
      <c r="BO4" s="1"/>
      <c r="BP4" s="1"/>
      <c r="BQ4" s="1"/>
      <c r="BR4" s="1"/>
      <c r="BS4" s="1"/>
      <c r="BT4" s="1"/>
      <c r="BU4" s="1"/>
      <c r="BW4" s="1"/>
      <c r="BX4" s="1"/>
      <c r="BY4" s="1"/>
      <c r="BZ4" s="1"/>
      <c r="CA4" s="1"/>
      <c r="CB4" s="1"/>
      <c r="CC4" s="1"/>
      <c r="CD4" s="1"/>
      <c r="CF4" s="1"/>
      <c r="CG4" s="1"/>
      <c r="CH4" s="1"/>
      <c r="CI4" s="1"/>
      <c r="CJ4" s="1"/>
      <c r="CK4" s="1"/>
      <c r="CL4" s="1"/>
      <c r="CM4" s="1"/>
      <c r="CO4" s="1"/>
      <c r="CP4" s="1"/>
      <c r="CQ4" s="1"/>
      <c r="CR4" s="1"/>
      <c r="CS4" s="1"/>
      <c r="CT4" s="1"/>
      <c r="CU4" s="1"/>
      <c r="CV4" s="1"/>
      <c r="CX4" s="1"/>
      <c r="CY4" s="1"/>
      <c r="CZ4" s="1"/>
      <c r="DA4" s="1"/>
      <c r="DB4" s="1"/>
      <c r="DC4" s="1"/>
      <c r="DD4" s="1"/>
      <c r="DE4" s="1"/>
      <c r="DG4" s="1"/>
      <c r="DH4" s="1"/>
      <c r="DI4" s="1"/>
      <c r="DJ4" s="1"/>
      <c r="DK4" s="1"/>
      <c r="DL4" s="1"/>
      <c r="DM4" s="1"/>
      <c r="DN4" s="1"/>
      <c r="DP4" s="1"/>
      <c r="DQ4" s="1"/>
      <c r="DR4" s="1"/>
      <c r="DS4" s="1"/>
      <c r="DT4" s="1"/>
      <c r="DU4" s="1"/>
      <c r="DV4" s="1"/>
      <c r="DW4" s="1"/>
      <c r="DY4" s="1"/>
      <c r="DZ4" s="1"/>
      <c r="EA4" s="1"/>
      <c r="EB4" s="1"/>
      <c r="EC4" s="1"/>
      <c r="ED4" s="1"/>
      <c r="EE4" s="1"/>
      <c r="EF4" s="1"/>
      <c r="EH4" s="1"/>
      <c r="EI4" s="1"/>
      <c r="EJ4" s="1"/>
      <c r="EK4" s="1"/>
      <c r="EL4" s="1"/>
      <c r="EM4" s="1"/>
      <c r="EN4" s="1"/>
      <c r="EO4" s="1"/>
      <c r="EQ4" s="1"/>
      <c r="ER4" s="1"/>
      <c r="ES4" s="1"/>
      <c r="ET4" s="1"/>
      <c r="EU4" s="1"/>
      <c r="EV4" s="1"/>
      <c r="EW4" s="1"/>
      <c r="EX4" s="1"/>
      <c r="EZ4" s="1"/>
      <c r="FA4" s="1"/>
      <c r="FB4" s="1"/>
      <c r="FC4" s="1"/>
      <c r="FD4" s="1"/>
      <c r="FE4" s="1"/>
      <c r="FF4" s="1"/>
      <c r="FG4" s="1"/>
      <c r="FI4" s="1"/>
      <c r="FJ4" s="1"/>
      <c r="FK4" s="1"/>
      <c r="FL4" s="1"/>
      <c r="FM4" s="1"/>
      <c r="FN4" s="1"/>
      <c r="FO4" s="1"/>
      <c r="FP4" s="1"/>
      <c r="FR4" s="1"/>
      <c r="FS4" s="1"/>
      <c r="FT4" s="1"/>
      <c r="FU4" s="1"/>
      <c r="FV4" s="1"/>
      <c r="FW4" s="1"/>
      <c r="FX4" s="1"/>
      <c r="FY4" s="1"/>
      <c r="GA4" s="1"/>
      <c r="GB4" s="1"/>
      <c r="GC4" s="1"/>
      <c r="GD4" s="1"/>
      <c r="GE4" s="1"/>
      <c r="GF4" s="1"/>
      <c r="GG4" s="1"/>
      <c r="GH4" s="1"/>
      <c r="GJ4" s="1"/>
      <c r="GK4" s="1"/>
      <c r="GL4" s="1"/>
      <c r="GM4" s="1"/>
      <c r="GN4" s="1"/>
      <c r="GO4" s="1"/>
      <c r="GP4" s="1"/>
      <c r="GQ4" s="1"/>
      <c r="GS4" s="1"/>
      <c r="GT4" s="1"/>
      <c r="GU4" s="1"/>
      <c r="GV4" s="1"/>
      <c r="GW4" s="1"/>
      <c r="GX4" s="1"/>
      <c r="GY4" s="1"/>
      <c r="GZ4" s="1"/>
      <c r="HB4" s="1"/>
      <c r="HC4" s="1"/>
      <c r="HD4" s="1"/>
      <c r="HE4" s="1"/>
      <c r="HF4" s="1"/>
      <c r="HG4" s="1"/>
      <c r="HH4" s="1"/>
      <c r="HI4" s="1"/>
      <c r="HK4" s="1"/>
      <c r="HL4" s="1"/>
      <c r="HM4" s="1"/>
      <c r="HN4" s="1"/>
      <c r="HO4" s="1"/>
      <c r="HP4" s="1"/>
      <c r="HQ4" s="1"/>
      <c r="HR4" s="1"/>
      <c r="HT4" s="1"/>
      <c r="HU4" s="1"/>
      <c r="HV4" s="2"/>
      <c r="HW4" s="2"/>
      <c r="HX4" s="1"/>
      <c r="HY4" s="1"/>
      <c r="HZ4" s="1"/>
      <c r="IA4" s="1"/>
      <c r="IC4" s="1"/>
      <c r="IH4" s="1"/>
      <c r="II4" s="1"/>
      <c r="IJ4" s="1"/>
    </row>
    <row r="5" spans="1:247" ht="15.75" thickBot="1" x14ac:dyDescent="0.3"/>
    <row r="6" spans="1:247" s="334" customFormat="1" ht="36.75" customHeight="1" thickBot="1" x14ac:dyDescent="0.3">
      <c r="A6" s="3" t="s">
        <v>4</v>
      </c>
      <c r="B6" s="4" t="s">
        <v>5</v>
      </c>
      <c r="C6" s="309" t="s">
        <v>6</v>
      </c>
      <c r="D6" s="310"/>
      <c r="E6" s="310"/>
      <c r="F6" s="310"/>
      <c r="G6" s="310"/>
      <c r="H6" s="310"/>
      <c r="I6" s="310"/>
      <c r="J6" s="310"/>
      <c r="K6" s="311"/>
      <c r="L6" s="232" t="s">
        <v>7</v>
      </c>
      <c r="M6" s="233"/>
      <c r="N6" s="233"/>
      <c r="O6" s="233"/>
      <c r="P6" s="233"/>
      <c r="Q6" s="233"/>
      <c r="R6" s="233"/>
      <c r="S6" s="233"/>
      <c r="T6" s="234"/>
      <c r="U6" s="312" t="s">
        <v>8</v>
      </c>
      <c r="V6" s="313"/>
      <c r="W6" s="313"/>
      <c r="X6" s="313"/>
      <c r="Y6" s="313"/>
      <c r="Z6" s="313"/>
      <c r="AA6" s="313"/>
      <c r="AB6" s="313"/>
      <c r="AC6" s="314"/>
      <c r="AD6" s="315" t="s">
        <v>9</v>
      </c>
      <c r="AE6" s="316"/>
      <c r="AF6" s="316"/>
      <c r="AG6" s="316"/>
      <c r="AH6" s="316"/>
      <c r="AI6" s="316"/>
      <c r="AJ6" s="316"/>
      <c r="AK6" s="316"/>
      <c r="AL6" s="317"/>
      <c r="AM6" s="318" t="s">
        <v>10</v>
      </c>
      <c r="AN6" s="319"/>
      <c r="AO6" s="319"/>
      <c r="AP6" s="319"/>
      <c r="AQ6" s="319"/>
      <c r="AR6" s="319"/>
      <c r="AS6" s="319"/>
      <c r="AT6" s="319"/>
      <c r="AU6" s="320"/>
      <c r="AV6" s="321" t="s">
        <v>11</v>
      </c>
      <c r="AW6" s="322"/>
      <c r="AX6" s="322"/>
      <c r="AY6" s="322"/>
      <c r="AZ6" s="322"/>
      <c r="BA6" s="322"/>
      <c r="BB6" s="322"/>
      <c r="BC6" s="322"/>
      <c r="BD6" s="323"/>
      <c r="BE6" s="324" t="s">
        <v>12</v>
      </c>
      <c r="BF6" s="325"/>
      <c r="BG6" s="325"/>
      <c r="BH6" s="325"/>
      <c r="BI6" s="325"/>
      <c r="BJ6" s="325"/>
      <c r="BK6" s="325"/>
      <c r="BL6" s="325"/>
      <c r="BM6" s="326"/>
      <c r="BN6" s="247" t="s">
        <v>13</v>
      </c>
      <c r="BO6" s="248"/>
      <c r="BP6" s="248"/>
      <c r="BQ6" s="248"/>
      <c r="BR6" s="248"/>
      <c r="BS6" s="248"/>
      <c r="BT6" s="248"/>
      <c r="BU6" s="248"/>
      <c r="BV6" s="249"/>
      <c r="BW6" s="238" t="s">
        <v>14</v>
      </c>
      <c r="BX6" s="239"/>
      <c r="BY6" s="239"/>
      <c r="BZ6" s="239"/>
      <c r="CA6" s="239"/>
      <c r="CB6" s="239"/>
      <c r="CC6" s="239"/>
      <c r="CD6" s="239"/>
      <c r="CE6" s="240"/>
      <c r="CF6" s="241" t="s">
        <v>15</v>
      </c>
      <c r="CG6" s="242"/>
      <c r="CH6" s="242"/>
      <c r="CI6" s="242"/>
      <c r="CJ6" s="242"/>
      <c r="CK6" s="242"/>
      <c r="CL6" s="242"/>
      <c r="CM6" s="242"/>
      <c r="CN6" s="243"/>
      <c r="CO6" s="244" t="s">
        <v>16</v>
      </c>
      <c r="CP6" s="245"/>
      <c r="CQ6" s="245"/>
      <c r="CR6" s="245"/>
      <c r="CS6" s="245"/>
      <c r="CT6" s="245"/>
      <c r="CU6" s="245"/>
      <c r="CV6" s="245"/>
      <c r="CW6" s="246"/>
      <c r="CX6" s="247" t="s">
        <v>17</v>
      </c>
      <c r="CY6" s="248"/>
      <c r="CZ6" s="248"/>
      <c r="DA6" s="248"/>
      <c r="DB6" s="248"/>
      <c r="DC6" s="248"/>
      <c r="DD6" s="248"/>
      <c r="DE6" s="248"/>
      <c r="DF6" s="249"/>
      <c r="DG6" s="250" t="s">
        <v>18</v>
      </c>
      <c r="DH6" s="251"/>
      <c r="DI6" s="251"/>
      <c r="DJ6" s="251"/>
      <c r="DK6" s="251"/>
      <c r="DL6" s="251"/>
      <c r="DM6" s="251"/>
      <c r="DN6" s="251"/>
      <c r="DO6" s="252"/>
      <c r="DP6" s="253" t="s">
        <v>19</v>
      </c>
      <c r="DQ6" s="254"/>
      <c r="DR6" s="254"/>
      <c r="DS6" s="254"/>
      <c r="DT6" s="254"/>
      <c r="DU6" s="254"/>
      <c r="DV6" s="254"/>
      <c r="DW6" s="254"/>
      <c r="DX6" s="255"/>
      <c r="DY6" s="241" t="s">
        <v>20</v>
      </c>
      <c r="DZ6" s="242"/>
      <c r="EA6" s="242"/>
      <c r="EB6" s="242"/>
      <c r="EC6" s="242"/>
      <c r="ED6" s="242"/>
      <c r="EE6" s="242"/>
      <c r="EF6" s="242"/>
      <c r="EG6" s="243"/>
      <c r="EH6" s="256" t="s">
        <v>21</v>
      </c>
      <c r="EI6" s="257"/>
      <c r="EJ6" s="257"/>
      <c r="EK6" s="257"/>
      <c r="EL6" s="257"/>
      <c r="EM6" s="257"/>
      <c r="EN6" s="257"/>
      <c r="EO6" s="257"/>
      <c r="EP6" s="258"/>
      <c r="EQ6" s="327" t="s">
        <v>22</v>
      </c>
      <c r="ER6" s="328"/>
      <c r="ES6" s="328"/>
      <c r="ET6" s="328"/>
      <c r="EU6" s="328"/>
      <c r="EV6" s="328"/>
      <c r="EW6" s="328"/>
      <c r="EX6" s="328"/>
      <c r="EY6" s="329"/>
      <c r="EZ6" s="327" t="s">
        <v>23</v>
      </c>
      <c r="FA6" s="328"/>
      <c r="FB6" s="328"/>
      <c r="FC6" s="328"/>
      <c r="FD6" s="328"/>
      <c r="FE6" s="328"/>
      <c r="FF6" s="328"/>
      <c r="FG6" s="328"/>
      <c r="FH6" s="329"/>
      <c r="FI6" s="327" t="s">
        <v>24</v>
      </c>
      <c r="FJ6" s="328"/>
      <c r="FK6" s="328"/>
      <c r="FL6" s="328"/>
      <c r="FM6" s="328"/>
      <c r="FN6" s="328"/>
      <c r="FO6" s="328"/>
      <c r="FP6" s="328"/>
      <c r="FQ6" s="329"/>
      <c r="FR6" s="327" t="s">
        <v>25</v>
      </c>
      <c r="FS6" s="328"/>
      <c r="FT6" s="328"/>
      <c r="FU6" s="328"/>
      <c r="FV6" s="328"/>
      <c r="FW6" s="328"/>
      <c r="FX6" s="328"/>
      <c r="FY6" s="328"/>
      <c r="FZ6" s="329"/>
      <c r="GA6" s="327" t="s">
        <v>26</v>
      </c>
      <c r="GB6" s="328"/>
      <c r="GC6" s="328"/>
      <c r="GD6" s="328"/>
      <c r="GE6" s="328"/>
      <c r="GF6" s="328"/>
      <c r="GG6" s="328"/>
      <c r="GH6" s="328"/>
      <c r="GI6" s="329"/>
      <c r="GJ6" s="327" t="s">
        <v>27</v>
      </c>
      <c r="GK6" s="328"/>
      <c r="GL6" s="328"/>
      <c r="GM6" s="328"/>
      <c r="GN6" s="328"/>
      <c r="GO6" s="328"/>
      <c r="GP6" s="328"/>
      <c r="GQ6" s="328"/>
      <c r="GR6" s="329"/>
      <c r="GS6" s="327" t="s">
        <v>28</v>
      </c>
      <c r="GT6" s="328"/>
      <c r="GU6" s="328"/>
      <c r="GV6" s="328"/>
      <c r="GW6" s="328"/>
      <c r="GX6" s="328"/>
      <c r="GY6" s="328"/>
      <c r="GZ6" s="328"/>
      <c r="HA6" s="329"/>
      <c r="HB6" s="327" t="s">
        <v>29</v>
      </c>
      <c r="HC6" s="328"/>
      <c r="HD6" s="328"/>
      <c r="HE6" s="328"/>
      <c r="HF6" s="328"/>
      <c r="HG6" s="328"/>
      <c r="HH6" s="328"/>
      <c r="HI6" s="328"/>
      <c r="HJ6" s="328"/>
      <c r="HK6" s="330" t="s">
        <v>30</v>
      </c>
      <c r="HL6" s="330"/>
      <c r="HM6" s="330"/>
      <c r="HN6" s="330"/>
      <c r="HO6" s="330"/>
      <c r="HP6" s="330"/>
      <c r="HQ6" s="330"/>
      <c r="HR6" s="330"/>
      <c r="HS6" s="330"/>
      <c r="HT6" s="331" t="s">
        <v>31</v>
      </c>
      <c r="HU6" s="332"/>
      <c r="HV6" s="332"/>
      <c r="HW6" s="332"/>
      <c r="HX6" s="332"/>
      <c r="HY6" s="332"/>
      <c r="HZ6" s="332"/>
      <c r="IA6" s="332"/>
      <c r="IB6" s="333"/>
      <c r="IC6" s="330" t="s">
        <v>32</v>
      </c>
      <c r="ID6" s="330"/>
      <c r="IE6" s="330"/>
      <c r="IF6" s="330"/>
      <c r="IG6" s="330"/>
      <c r="IH6" s="330"/>
      <c r="II6" s="330"/>
      <c r="IJ6" s="330"/>
      <c r="IK6" s="330"/>
    </row>
    <row r="7" spans="1:247" ht="51" x14ac:dyDescent="0.25">
      <c r="A7" s="5"/>
      <c r="B7" s="109"/>
      <c r="C7" s="104" t="s">
        <v>33</v>
      </c>
      <c r="D7" s="104" t="s">
        <v>34</v>
      </c>
      <c r="E7" s="110" t="s">
        <v>35</v>
      </c>
      <c r="F7" s="104" t="s">
        <v>36</v>
      </c>
      <c r="G7" s="104" t="s">
        <v>37</v>
      </c>
      <c r="H7" s="104" t="s">
        <v>38</v>
      </c>
      <c r="I7" s="104" t="s">
        <v>39</v>
      </c>
      <c r="J7" s="104" t="s">
        <v>40</v>
      </c>
      <c r="K7" s="104" t="s">
        <v>41</v>
      </c>
      <c r="L7" s="111" t="s">
        <v>33</v>
      </c>
      <c r="M7" s="111" t="s">
        <v>34</v>
      </c>
      <c r="N7" s="111" t="s">
        <v>35</v>
      </c>
      <c r="O7" s="111" t="s">
        <v>36</v>
      </c>
      <c r="P7" s="111" t="s">
        <v>37</v>
      </c>
      <c r="Q7" s="111" t="s">
        <v>38</v>
      </c>
      <c r="R7" s="111" t="s">
        <v>39</v>
      </c>
      <c r="S7" s="111" t="s">
        <v>40</v>
      </c>
      <c r="T7" s="111" t="s">
        <v>41</v>
      </c>
      <c r="U7" s="112" t="s">
        <v>33</v>
      </c>
      <c r="V7" s="112" t="s">
        <v>34</v>
      </c>
      <c r="W7" s="112" t="s">
        <v>35</v>
      </c>
      <c r="X7" s="112" t="s">
        <v>36</v>
      </c>
      <c r="Y7" s="112" t="s">
        <v>37</v>
      </c>
      <c r="Z7" s="112" t="s">
        <v>38</v>
      </c>
      <c r="AA7" s="112" t="s">
        <v>39</v>
      </c>
      <c r="AB7" s="112" t="s">
        <v>40</v>
      </c>
      <c r="AC7" s="112" t="s">
        <v>41</v>
      </c>
      <c r="AD7" s="113" t="s">
        <v>33</v>
      </c>
      <c r="AE7" s="113" t="s">
        <v>34</v>
      </c>
      <c r="AF7" s="113" t="s">
        <v>35</v>
      </c>
      <c r="AG7" s="131" t="s">
        <v>36</v>
      </c>
      <c r="AH7" s="113" t="s">
        <v>37</v>
      </c>
      <c r="AI7" s="113" t="s">
        <v>38</v>
      </c>
      <c r="AJ7" s="113" t="s">
        <v>39</v>
      </c>
      <c r="AK7" s="181" t="s">
        <v>40</v>
      </c>
      <c r="AL7" s="181" t="s">
        <v>41</v>
      </c>
      <c r="AM7" s="132" t="s">
        <v>33</v>
      </c>
      <c r="AN7" s="132" t="s">
        <v>34</v>
      </c>
      <c r="AO7" s="114" t="s">
        <v>35</v>
      </c>
      <c r="AP7" s="135" t="s">
        <v>36</v>
      </c>
      <c r="AQ7" s="114" t="s">
        <v>37</v>
      </c>
      <c r="AR7" s="114" t="s">
        <v>38</v>
      </c>
      <c r="AS7" s="114" t="s">
        <v>39</v>
      </c>
      <c r="AT7" s="132" t="s">
        <v>40</v>
      </c>
      <c r="AU7" s="132" t="s">
        <v>41</v>
      </c>
      <c r="AV7" s="136" t="s">
        <v>33</v>
      </c>
      <c r="AW7" s="136" t="s">
        <v>34</v>
      </c>
      <c r="AX7" s="115" t="s">
        <v>35</v>
      </c>
      <c r="AY7" s="115" t="s">
        <v>36</v>
      </c>
      <c r="AZ7" s="115" t="s">
        <v>37</v>
      </c>
      <c r="BA7" s="115" t="s">
        <v>38</v>
      </c>
      <c r="BB7" s="115" t="s">
        <v>39</v>
      </c>
      <c r="BC7" s="115" t="s">
        <v>40</v>
      </c>
      <c r="BD7" s="115" t="s">
        <v>41</v>
      </c>
      <c r="BE7" s="116" t="s">
        <v>33</v>
      </c>
      <c r="BF7" s="116" t="s">
        <v>34</v>
      </c>
      <c r="BG7" s="116" t="s">
        <v>35</v>
      </c>
      <c r="BH7" s="141" t="s">
        <v>36</v>
      </c>
      <c r="BI7" s="116" t="s">
        <v>37</v>
      </c>
      <c r="BJ7" s="116" t="s">
        <v>38</v>
      </c>
      <c r="BK7" s="116" t="s">
        <v>39</v>
      </c>
      <c r="BL7" s="116" t="s">
        <v>40</v>
      </c>
      <c r="BM7" s="116" t="s">
        <v>41</v>
      </c>
      <c r="BN7" s="143" t="s">
        <v>33</v>
      </c>
      <c r="BO7" s="143" t="s">
        <v>34</v>
      </c>
      <c r="BP7" s="117" t="s">
        <v>35</v>
      </c>
      <c r="BQ7" s="117" t="s">
        <v>36</v>
      </c>
      <c r="BR7" s="117" t="s">
        <v>37</v>
      </c>
      <c r="BS7" s="117" t="s">
        <v>38</v>
      </c>
      <c r="BT7" s="117" t="s">
        <v>39</v>
      </c>
      <c r="BU7" s="117" t="s">
        <v>40</v>
      </c>
      <c r="BV7" s="117" t="s">
        <v>41</v>
      </c>
      <c r="BW7" s="118" t="s">
        <v>33</v>
      </c>
      <c r="BX7" s="118" t="s">
        <v>34</v>
      </c>
      <c r="BY7" s="118" t="s">
        <v>35</v>
      </c>
      <c r="BZ7" s="118" t="s">
        <v>36</v>
      </c>
      <c r="CA7" s="118" t="s">
        <v>37</v>
      </c>
      <c r="CB7" s="118" t="s">
        <v>38</v>
      </c>
      <c r="CC7" s="118" t="s">
        <v>39</v>
      </c>
      <c r="CD7" s="118" t="s">
        <v>40</v>
      </c>
      <c r="CE7" s="118" t="s">
        <v>41</v>
      </c>
      <c r="CF7" s="157" t="s">
        <v>33</v>
      </c>
      <c r="CG7" s="157" t="s">
        <v>34</v>
      </c>
      <c r="CH7" s="119" t="s">
        <v>35</v>
      </c>
      <c r="CI7" s="119" t="s">
        <v>36</v>
      </c>
      <c r="CJ7" s="119" t="s">
        <v>37</v>
      </c>
      <c r="CK7" s="119" t="s">
        <v>38</v>
      </c>
      <c r="CL7" s="119" t="s">
        <v>39</v>
      </c>
      <c r="CM7" s="119" t="s">
        <v>40</v>
      </c>
      <c r="CN7" s="119" t="s">
        <v>41</v>
      </c>
      <c r="CO7" s="120" t="s">
        <v>33</v>
      </c>
      <c r="CP7" s="120" t="s">
        <v>34</v>
      </c>
      <c r="CQ7" s="120" t="s">
        <v>35</v>
      </c>
      <c r="CR7" s="120" t="s">
        <v>36</v>
      </c>
      <c r="CS7" s="120" t="s">
        <v>37</v>
      </c>
      <c r="CT7" s="120" t="s">
        <v>38</v>
      </c>
      <c r="CU7" s="120" t="s">
        <v>39</v>
      </c>
      <c r="CV7" s="120" t="s">
        <v>40</v>
      </c>
      <c r="CW7" s="120" t="s">
        <v>41</v>
      </c>
      <c r="CX7" s="121" t="s">
        <v>33</v>
      </c>
      <c r="CY7" s="121" t="s">
        <v>34</v>
      </c>
      <c r="CZ7" s="121" t="s">
        <v>35</v>
      </c>
      <c r="DA7" s="121" t="s">
        <v>36</v>
      </c>
      <c r="DB7" s="121" t="s">
        <v>37</v>
      </c>
      <c r="DC7" s="121" t="s">
        <v>38</v>
      </c>
      <c r="DD7" s="121" t="s">
        <v>39</v>
      </c>
      <c r="DE7" s="121" t="s">
        <v>40</v>
      </c>
      <c r="DF7" s="121" t="s">
        <v>41</v>
      </c>
      <c r="DG7" s="122" t="s">
        <v>33</v>
      </c>
      <c r="DH7" s="122" t="s">
        <v>34</v>
      </c>
      <c r="DI7" s="122" t="s">
        <v>35</v>
      </c>
      <c r="DJ7" s="152" t="s">
        <v>36</v>
      </c>
      <c r="DK7" s="122" t="s">
        <v>37</v>
      </c>
      <c r="DL7" s="122" t="s">
        <v>38</v>
      </c>
      <c r="DM7" s="122" t="s">
        <v>39</v>
      </c>
      <c r="DN7" s="122" t="s">
        <v>40</v>
      </c>
      <c r="DO7" s="122" t="s">
        <v>41</v>
      </c>
      <c r="DP7" s="153" t="s">
        <v>33</v>
      </c>
      <c r="DQ7" s="153" t="s">
        <v>34</v>
      </c>
      <c r="DR7" s="123" t="s">
        <v>35</v>
      </c>
      <c r="DS7" s="156" t="s">
        <v>36</v>
      </c>
      <c r="DT7" s="123" t="s">
        <v>37</v>
      </c>
      <c r="DU7" s="123" t="s">
        <v>38</v>
      </c>
      <c r="DV7" s="123" t="s">
        <v>39</v>
      </c>
      <c r="DW7" s="123" t="s">
        <v>40</v>
      </c>
      <c r="DX7" s="123" t="s">
        <v>41</v>
      </c>
      <c r="DY7" s="157" t="s">
        <v>33</v>
      </c>
      <c r="DZ7" s="157" t="s">
        <v>34</v>
      </c>
      <c r="EA7" s="119" t="s">
        <v>35</v>
      </c>
      <c r="EB7" s="119" t="s">
        <v>36</v>
      </c>
      <c r="EC7" s="119" t="s">
        <v>37</v>
      </c>
      <c r="ED7" s="119" t="s">
        <v>38</v>
      </c>
      <c r="EE7" s="119" t="s">
        <v>39</v>
      </c>
      <c r="EF7" s="119" t="s">
        <v>40</v>
      </c>
      <c r="EG7" s="119" t="s">
        <v>41</v>
      </c>
      <c r="EH7" s="112" t="s">
        <v>33</v>
      </c>
      <c r="EI7" s="112" t="s">
        <v>34</v>
      </c>
      <c r="EJ7" s="112" t="s">
        <v>35</v>
      </c>
      <c r="EK7" s="160" t="s">
        <v>36</v>
      </c>
      <c r="EL7" s="112" t="s">
        <v>37</v>
      </c>
      <c r="EM7" s="112" t="s">
        <v>38</v>
      </c>
      <c r="EN7" s="112" t="s">
        <v>39</v>
      </c>
      <c r="EO7" s="112" t="s">
        <v>40</v>
      </c>
      <c r="EP7" s="112" t="s">
        <v>41</v>
      </c>
      <c r="EQ7" s="353" t="s">
        <v>33</v>
      </c>
      <c r="ER7" s="161" t="s">
        <v>34</v>
      </c>
      <c r="ES7" s="124" t="s">
        <v>35</v>
      </c>
      <c r="ET7" s="124" t="s">
        <v>36</v>
      </c>
      <c r="EU7" s="124" t="s">
        <v>37</v>
      </c>
      <c r="EV7" s="124" t="s">
        <v>38</v>
      </c>
      <c r="EW7" s="124" t="s">
        <v>39</v>
      </c>
      <c r="EX7" s="124" t="s">
        <v>40</v>
      </c>
      <c r="EY7" s="124" t="s">
        <v>41</v>
      </c>
      <c r="EZ7" s="124" t="s">
        <v>42</v>
      </c>
      <c r="FA7" s="124" t="s">
        <v>34</v>
      </c>
      <c r="FB7" s="124" t="s">
        <v>35</v>
      </c>
      <c r="FC7" s="124" t="s">
        <v>36</v>
      </c>
      <c r="FD7" s="124" t="s">
        <v>37</v>
      </c>
      <c r="FE7" s="124" t="s">
        <v>38</v>
      </c>
      <c r="FF7" s="124" t="s">
        <v>39</v>
      </c>
      <c r="FG7" s="124" t="s">
        <v>40</v>
      </c>
      <c r="FH7" s="124" t="s">
        <v>41</v>
      </c>
      <c r="FI7" s="124" t="s">
        <v>42</v>
      </c>
      <c r="FJ7" s="124" t="s">
        <v>34</v>
      </c>
      <c r="FK7" s="124" t="s">
        <v>35</v>
      </c>
      <c r="FL7" s="124" t="s">
        <v>36</v>
      </c>
      <c r="FM7" s="124" t="s">
        <v>37</v>
      </c>
      <c r="FN7" s="124" t="s">
        <v>38</v>
      </c>
      <c r="FO7" s="124" t="s">
        <v>39</v>
      </c>
      <c r="FP7" s="124" t="s">
        <v>40</v>
      </c>
      <c r="FQ7" s="124" t="s">
        <v>41</v>
      </c>
      <c r="FR7" s="124" t="s">
        <v>42</v>
      </c>
      <c r="FS7" s="124" t="s">
        <v>34</v>
      </c>
      <c r="FT7" s="124" t="s">
        <v>35</v>
      </c>
      <c r="FU7" s="124" t="s">
        <v>36</v>
      </c>
      <c r="FV7" s="124" t="s">
        <v>37</v>
      </c>
      <c r="FW7" s="124" t="s">
        <v>38</v>
      </c>
      <c r="FX7" s="124" t="s">
        <v>39</v>
      </c>
      <c r="FY7" s="124" t="s">
        <v>40</v>
      </c>
      <c r="FZ7" s="124" t="s">
        <v>41</v>
      </c>
      <c r="GA7" s="124" t="s">
        <v>42</v>
      </c>
      <c r="GB7" s="124" t="s">
        <v>34</v>
      </c>
      <c r="GC7" s="124" t="s">
        <v>35</v>
      </c>
      <c r="GD7" s="164" t="s">
        <v>36</v>
      </c>
      <c r="GE7" s="124" t="s">
        <v>37</v>
      </c>
      <c r="GF7" s="124" t="s">
        <v>38</v>
      </c>
      <c r="GG7" s="124" t="s">
        <v>39</v>
      </c>
      <c r="GH7" s="124" t="s">
        <v>40</v>
      </c>
      <c r="GI7" s="124" t="s">
        <v>41</v>
      </c>
      <c r="GJ7" s="161" t="s">
        <v>42</v>
      </c>
      <c r="GK7" s="161" t="s">
        <v>34</v>
      </c>
      <c r="GL7" s="124" t="s">
        <v>35</v>
      </c>
      <c r="GM7" s="124" t="s">
        <v>36</v>
      </c>
      <c r="GN7" s="124" t="s">
        <v>37</v>
      </c>
      <c r="GO7" s="124" t="s">
        <v>38</v>
      </c>
      <c r="GP7" s="124" t="s">
        <v>39</v>
      </c>
      <c r="GQ7" s="124" t="s">
        <v>40</v>
      </c>
      <c r="GR7" s="124" t="s">
        <v>41</v>
      </c>
      <c r="GS7" s="124" t="s">
        <v>42</v>
      </c>
      <c r="GT7" s="124" t="s">
        <v>34</v>
      </c>
      <c r="GU7" s="124" t="s">
        <v>35</v>
      </c>
      <c r="GV7" s="124" t="s">
        <v>36</v>
      </c>
      <c r="GW7" s="124" t="s">
        <v>37</v>
      </c>
      <c r="GX7" s="124" t="s">
        <v>38</v>
      </c>
      <c r="GY7" s="124" t="s">
        <v>39</v>
      </c>
      <c r="GZ7" s="124" t="s">
        <v>40</v>
      </c>
      <c r="HA7" s="124" t="s">
        <v>41</v>
      </c>
      <c r="HB7" s="124" t="s">
        <v>42</v>
      </c>
      <c r="HC7" s="124" t="s">
        <v>34</v>
      </c>
      <c r="HD7" s="124" t="s">
        <v>35</v>
      </c>
      <c r="HE7" s="124" t="s">
        <v>36</v>
      </c>
      <c r="HF7" s="124" t="s">
        <v>37</v>
      </c>
      <c r="HG7" s="124" t="s">
        <v>38</v>
      </c>
      <c r="HH7" s="124" t="s">
        <v>39</v>
      </c>
      <c r="HI7" s="124" t="s">
        <v>40</v>
      </c>
      <c r="HJ7" s="124" t="s">
        <v>41</v>
      </c>
      <c r="HK7" s="124" t="s">
        <v>42</v>
      </c>
      <c r="HL7" s="124" t="s">
        <v>34</v>
      </c>
      <c r="HM7" s="124" t="s">
        <v>35</v>
      </c>
      <c r="HN7" s="124" t="s">
        <v>36</v>
      </c>
      <c r="HO7" s="124" t="s">
        <v>37</v>
      </c>
      <c r="HP7" s="124" t="s">
        <v>38</v>
      </c>
      <c r="HQ7" s="124" t="s">
        <v>39</v>
      </c>
      <c r="HR7" s="124" t="s">
        <v>40</v>
      </c>
      <c r="HS7" s="124" t="s">
        <v>41</v>
      </c>
      <c r="HT7" s="124" t="s">
        <v>42</v>
      </c>
      <c r="HU7" s="124" t="s">
        <v>34</v>
      </c>
      <c r="HV7" s="124" t="s">
        <v>35</v>
      </c>
      <c r="HW7" s="124" t="s">
        <v>36</v>
      </c>
      <c r="HX7" s="124" t="s">
        <v>37</v>
      </c>
      <c r="HY7" s="124" t="s">
        <v>38</v>
      </c>
      <c r="HZ7" s="124" t="s">
        <v>39</v>
      </c>
      <c r="IA7" s="124" t="s">
        <v>40</v>
      </c>
      <c r="IB7" s="124" t="s">
        <v>41</v>
      </c>
      <c r="IC7" s="124" t="s">
        <v>42</v>
      </c>
      <c r="ID7" s="124" t="s">
        <v>34</v>
      </c>
      <c r="IE7" s="124" t="s">
        <v>35</v>
      </c>
      <c r="IF7" s="124" t="s">
        <v>36</v>
      </c>
      <c r="IG7" s="124" t="s">
        <v>37</v>
      </c>
      <c r="IH7" s="124" t="s">
        <v>38</v>
      </c>
      <c r="II7" s="124" t="s">
        <v>39</v>
      </c>
      <c r="IJ7" s="124" t="s">
        <v>40</v>
      </c>
      <c r="IK7" s="124" t="s">
        <v>41</v>
      </c>
      <c r="IM7" s="124" t="s">
        <v>37</v>
      </c>
    </row>
    <row r="8" spans="1:247" ht="27" x14ac:dyDescent="0.25">
      <c r="A8" s="12">
        <v>1</v>
      </c>
      <c r="B8" s="13" t="s">
        <v>43</v>
      </c>
      <c r="C8" s="14">
        <f>VLOOKUP(B8,[1]Hoja1!$B$9:$D$244,3,0)</f>
        <v>536305</v>
      </c>
      <c r="D8" s="14">
        <v>1962000</v>
      </c>
      <c r="E8" s="15">
        <v>2848000</v>
      </c>
      <c r="F8" s="97">
        <v>2762600</v>
      </c>
      <c r="G8" s="105">
        <f>AVERAGE(C8:F8)</f>
        <v>2027226.25</v>
      </c>
      <c r="H8" s="105">
        <f>MEDIAN(C8:F8)</f>
        <v>2362300</v>
      </c>
      <c r="I8" s="107">
        <f>HARMEAN(C8:F8)</f>
        <v>1295590.1740099075</v>
      </c>
      <c r="J8" s="107">
        <f>C8*1.051</f>
        <v>563656.55499999993</v>
      </c>
      <c r="K8" s="107">
        <f t="shared" ref="K8:K71" si="0">+J8+(J8*20.5%)</f>
        <v>679206.14877499989</v>
      </c>
      <c r="L8" s="101">
        <f>VLOOKUP(B8,[1]Hoja1!$B$9:$L$244,11,0)</f>
        <v>536305</v>
      </c>
      <c r="M8" s="101">
        <v>1992000</v>
      </c>
      <c r="N8" s="16">
        <v>2848000</v>
      </c>
      <c r="O8" s="69">
        <v>2705600</v>
      </c>
      <c r="P8" s="34">
        <f>AVERAGE(L8:O8)</f>
        <v>2020476.25</v>
      </c>
      <c r="Q8" s="34">
        <f>MEDIAN(L8:O8)</f>
        <v>2348800</v>
      </c>
      <c r="R8" s="34">
        <f>HARMEAN(L8:O8)</f>
        <v>1295611.1671873515</v>
      </c>
      <c r="S8" s="174">
        <f>L8*1.051</f>
        <v>563656.55499999993</v>
      </c>
      <c r="T8" s="174">
        <f t="shared" ref="T8:T71" si="1">+S8+(S8*20.5%)</f>
        <v>679206.14877499989</v>
      </c>
      <c r="U8" s="126">
        <f>VLOOKUP(B8,[1]Hoja1!$B$9:$T$9,19,0)</f>
        <v>619236</v>
      </c>
      <c r="V8" s="126">
        <v>2265000</v>
      </c>
      <c r="W8" s="17">
        <v>2278400</v>
      </c>
      <c r="X8" s="73">
        <v>2164500</v>
      </c>
      <c r="Y8" s="17">
        <f>AVERAGE(U8:X8)</f>
        <v>1831784</v>
      </c>
      <c r="Z8" s="17">
        <f>MEDIAN(U8:X8)</f>
        <v>2214750</v>
      </c>
      <c r="AA8" s="17">
        <f>HARMEAN(U8:X8)</f>
        <v>1352585.470852402</v>
      </c>
      <c r="AB8" s="176">
        <f>U8*1.051</f>
        <v>650817.03599999996</v>
      </c>
      <c r="AC8" s="176">
        <f t="shared" ref="AC8:AC71" si="2">+AB8+(AB8*20.5%)</f>
        <v>784234.52837999992</v>
      </c>
      <c r="AD8" s="129">
        <f>VLOOKUP(B8,[1]Hoja1!$B$9:$V$244,21,0)</f>
        <v>536305</v>
      </c>
      <c r="AE8" s="129">
        <v>1916000</v>
      </c>
      <c r="AF8" s="18">
        <v>2164480</v>
      </c>
      <c r="AG8" s="74">
        <v>2056300</v>
      </c>
      <c r="AH8" s="18">
        <f>AVERAGE(AD8:AG8)</f>
        <v>1668271.25</v>
      </c>
      <c r="AI8" s="18">
        <f>MEDIAN(AD8:AG8)</f>
        <v>1986150</v>
      </c>
      <c r="AJ8" s="18">
        <f>HARMEAN(AD8:AG8)</f>
        <v>1199455.5485538566</v>
      </c>
      <c r="AK8" s="177">
        <f>AD8*1.051</f>
        <v>563656.55499999993</v>
      </c>
      <c r="AL8" s="177">
        <f t="shared" ref="AL8:AL71" si="3">+AK8+(AK8*20.5%)</f>
        <v>679206.14877499989</v>
      </c>
      <c r="AM8" s="133">
        <f>VLOOKUP(B8,[1]Hoja1!$B$9:$X$9,23,0)</f>
        <v>543825</v>
      </c>
      <c r="AN8" s="133">
        <v>1943000</v>
      </c>
      <c r="AO8" s="19">
        <v>1936640</v>
      </c>
      <c r="AP8" s="77">
        <v>1820400</v>
      </c>
      <c r="AQ8" s="19">
        <f>AVERAGE(AM8:AP8)</f>
        <v>1560966.25</v>
      </c>
      <c r="AR8" s="19">
        <f>MEDIAN(AM8:AP8)</f>
        <v>1878520</v>
      </c>
      <c r="AS8" s="19">
        <f>HARMEAN(AM8:AP8)</f>
        <v>1169870.1417032855</v>
      </c>
      <c r="AT8" s="178">
        <f>AM8*1.051</f>
        <v>571560.07499999995</v>
      </c>
      <c r="AU8" s="178">
        <f t="shared" ref="AU8:AU71" si="4">+AT8+(AT8*20.5%)</f>
        <v>688729.89037499996</v>
      </c>
      <c r="AV8" s="137">
        <f>VLOOKUP(B8,[1]Hoja1!$B$9:$Z$244,25,0)</f>
        <v>487550</v>
      </c>
      <c r="AW8" s="137">
        <v>1784000</v>
      </c>
      <c r="AX8" s="20">
        <v>1936640</v>
      </c>
      <c r="AY8" s="79">
        <v>1801100</v>
      </c>
      <c r="AZ8" s="20">
        <f>AVERAGE(AV8:AY8)</f>
        <v>1502322.5</v>
      </c>
      <c r="BA8" s="20">
        <f>MEDIAN(AV8:AY8)</f>
        <v>1792550</v>
      </c>
      <c r="BB8" s="20">
        <f>HARMEAN(AV8:AY8)</f>
        <v>1086016.7964327128</v>
      </c>
      <c r="BC8" s="179">
        <f>AV8*1.051</f>
        <v>512415.05</v>
      </c>
      <c r="BD8" s="179">
        <f t="shared" ref="BD8:BD71" si="5">+BC8+(BC8*20.5%)</f>
        <v>617460.13524999993</v>
      </c>
      <c r="BE8" s="139">
        <f>VLOOKUP(B8,[1]Hoja1!$B$9:$AB$244,27,0)</f>
        <v>536305</v>
      </c>
      <c r="BF8" s="139">
        <v>2146000</v>
      </c>
      <c r="BG8" s="21">
        <v>2278400</v>
      </c>
      <c r="BH8" s="80">
        <v>2255600</v>
      </c>
      <c r="BI8" s="21">
        <f>AVERAGE(BE8:BH8)</f>
        <v>1804076.25</v>
      </c>
      <c r="BJ8" s="21">
        <f>MEDIAN(BE8:BH8)</f>
        <v>2200800</v>
      </c>
      <c r="BK8" s="21">
        <f>HARMEAN(BE8:BH8)</f>
        <v>1245004.667932847</v>
      </c>
      <c r="BL8" s="21">
        <f>BE8*1.051</f>
        <v>563656.55499999993</v>
      </c>
      <c r="BM8" s="21">
        <f t="shared" ref="BM8:BM71" si="6">+BL8+(BL8*20.5%)</f>
        <v>679206.14877499989</v>
      </c>
      <c r="BN8" s="144">
        <f>VLOOKUP(B8,[1]Hoja1!$B$9:$AD$244,29,0)</f>
        <v>536305</v>
      </c>
      <c r="BO8" s="144">
        <v>1916000</v>
      </c>
      <c r="BP8" s="22">
        <v>2278400</v>
      </c>
      <c r="BQ8" s="82">
        <v>2210000</v>
      </c>
      <c r="BR8" s="22">
        <f>AVERAGE(BN8:BQ8)</f>
        <v>1735176.25</v>
      </c>
      <c r="BS8" s="22">
        <f>MEDIAN(BN8:BQ8)</f>
        <v>2063000</v>
      </c>
      <c r="BT8" s="22">
        <f>HARMEAN(BN8:BQ8)</f>
        <v>1220284.3698985449</v>
      </c>
      <c r="BU8" s="22">
        <f>BN8*1.051</f>
        <v>563656.55499999993</v>
      </c>
      <c r="BV8" s="22">
        <f t="shared" ref="BV8:BV71" si="7">+BU8+(BU8*20.5%)</f>
        <v>679206.14877499989</v>
      </c>
      <c r="BW8" s="146">
        <f>VLOOKUP(B8,[1]Hoja1!$B$9:$AF$244,31,0)</f>
        <v>516709</v>
      </c>
      <c r="BX8" s="146">
        <v>1480000</v>
      </c>
      <c r="BY8" s="23">
        <v>1936640</v>
      </c>
      <c r="BZ8" s="84">
        <v>1839800</v>
      </c>
      <c r="CA8" s="23">
        <f>AVERAGE(BW8:BZ8)</f>
        <v>1443287.25</v>
      </c>
      <c r="CB8" s="23">
        <f>MEDIAN(BW8:BZ8)</f>
        <v>1659900</v>
      </c>
      <c r="CC8" s="23">
        <f>HARMEAN(BW8:BZ8)</f>
        <v>1089652.0649599549</v>
      </c>
      <c r="CD8" s="23">
        <f>BW8*1.051</f>
        <v>543061.15899999999</v>
      </c>
      <c r="CE8" s="23">
        <f t="shared" ref="CE8:CE71" si="8">+CD8+(CD8*20.5%)</f>
        <v>654388.69659499999</v>
      </c>
      <c r="CF8" s="158">
        <f>VLOOKUP(B8,[1]Hoja1!$B$9:$AJ$244,35,0)</f>
        <v>487550</v>
      </c>
      <c r="CG8" s="158">
        <v>1400000</v>
      </c>
      <c r="CH8" s="24">
        <v>1316900</v>
      </c>
      <c r="CI8" s="25">
        <v>1211500</v>
      </c>
      <c r="CJ8" s="24">
        <f>AVERAGE(CF8:CI8)</f>
        <v>1103987.5</v>
      </c>
      <c r="CK8" s="24">
        <f>MEDIAN(CF8:CI8)</f>
        <v>1264200</v>
      </c>
      <c r="CL8" s="24">
        <f>HARMEAN(CF8:CI8)</f>
        <v>919510.73589915095</v>
      </c>
      <c r="CM8" s="24">
        <f>CF8*1.051</f>
        <v>512415.05</v>
      </c>
      <c r="CN8" s="24">
        <f t="shared" ref="CN8:CN71" si="9">+CM8+(CM8*20.5%)</f>
        <v>617460.13524999993</v>
      </c>
      <c r="CO8" s="148">
        <f>VLOOKUP(B8,[1]Hoja1!$B$9:$AL$244,37,0)</f>
        <v>487550</v>
      </c>
      <c r="CP8" s="148">
        <v>1750000</v>
      </c>
      <c r="CQ8" s="26">
        <v>1936640</v>
      </c>
      <c r="CR8" s="149">
        <v>1859200</v>
      </c>
      <c r="CS8" s="26">
        <f>AVERAGE(CO8:CR8)</f>
        <v>1508347.5</v>
      </c>
      <c r="CT8" s="26">
        <f>MEDIAN(CO8:CR8)</f>
        <v>1804600</v>
      </c>
      <c r="CU8" s="26">
        <f>HARMEAN(CO8:CR8)</f>
        <v>1087924.9423310761</v>
      </c>
      <c r="CV8" s="26">
        <f>CO8*1.051</f>
        <v>512415.05</v>
      </c>
      <c r="CW8" s="26">
        <f t="shared" ref="CW8:CW71" si="10">+CV8+(CV8*20.5%)</f>
        <v>617460.13524999993</v>
      </c>
      <c r="CX8" s="27">
        <f>VLOOKUP(B8,[1]Hoja1!$B$9:$AN$244,39,0)</f>
        <v>536305</v>
      </c>
      <c r="CY8" s="27">
        <v>1770000</v>
      </c>
      <c r="CZ8" s="28">
        <v>2164480</v>
      </c>
      <c r="DA8" s="86">
        <v>2013000</v>
      </c>
      <c r="DB8" s="28">
        <f>AVERAGE(CX8:DA8)</f>
        <v>1620946.25</v>
      </c>
      <c r="DC8" s="28">
        <f>MEDIAN(CX8:DA8)</f>
        <v>1891500</v>
      </c>
      <c r="DD8" s="28">
        <f>HARMEAN(CX8:DA8)</f>
        <v>1180512.7703453444</v>
      </c>
      <c r="DE8" s="28">
        <f>CX8*1.051</f>
        <v>563656.55499999993</v>
      </c>
      <c r="DF8" s="28">
        <f t="shared" ref="DF8:DF71" si="11">+DE8+(DE8*20.5%)</f>
        <v>679206.14877499989</v>
      </c>
      <c r="DG8" s="150">
        <f>VLOOKUP(B8,[1]Hoja1!$B$9:$AR$244,43,0)</f>
        <v>598080</v>
      </c>
      <c r="DH8" s="150">
        <v>2051000</v>
      </c>
      <c r="DI8" s="29">
        <v>1708800</v>
      </c>
      <c r="DJ8" s="88">
        <v>1537900</v>
      </c>
      <c r="DK8" s="29">
        <f>AVERAGE(DG8:DJ8)</f>
        <v>1473945</v>
      </c>
      <c r="DL8" s="29">
        <f>MEDIAN(DG8:DJ8)</f>
        <v>1623350</v>
      </c>
      <c r="DM8" s="29">
        <f>HARMEAN(DG8:DJ8)</f>
        <v>1178193.6996187279</v>
      </c>
      <c r="DN8" s="29">
        <f>DG8*1.051</f>
        <v>628582.07999999996</v>
      </c>
      <c r="DO8" s="29">
        <f t="shared" ref="DO8:DO71" si="12">+DN8+(DN8*20.5%)</f>
        <v>757441.40639999998</v>
      </c>
      <c r="DP8" s="154">
        <f>VLOOKUP(B8,[1]Hoja1!$B$9:$AT$244,45,0)</f>
        <v>598080</v>
      </c>
      <c r="DQ8" s="154">
        <v>2188000</v>
      </c>
      <c r="DR8" s="30">
        <v>1708800</v>
      </c>
      <c r="DS8" s="90">
        <v>1657500</v>
      </c>
      <c r="DT8" s="30">
        <f>AVERAGE(DP8:DS8)</f>
        <v>1538095</v>
      </c>
      <c r="DU8" s="30">
        <f>MEDIAN(DP8:DS8)</f>
        <v>1683150</v>
      </c>
      <c r="DV8" s="30">
        <f>HARMEAN(DP8:DS8)</f>
        <v>1205698.2181930463</v>
      </c>
      <c r="DW8" s="30">
        <f>DP8*1.051</f>
        <v>628582.07999999996</v>
      </c>
      <c r="DX8" s="30">
        <f t="shared" ref="DX8:DX71" si="13">+DW8+(DW8*20.5%)</f>
        <v>757441.40639999998</v>
      </c>
      <c r="DY8" s="158">
        <f>VLOOKUP(B8,[1]Hoja1!$B$9:$AV$244,47,0)</f>
        <v>677824</v>
      </c>
      <c r="DZ8" s="158">
        <v>2330000</v>
      </c>
      <c r="EA8" s="24">
        <v>1936640</v>
      </c>
      <c r="EB8" s="25">
        <v>1878500</v>
      </c>
      <c r="EC8" s="24">
        <f>AVERAGE(DY8:EB8)</f>
        <v>1705741</v>
      </c>
      <c r="ED8" s="24">
        <f>MEDIAN(DY8:EB8)</f>
        <v>1907570</v>
      </c>
      <c r="EE8" s="24">
        <f>HARMEAN(DY8:EB8)</f>
        <v>1354466.7917456066</v>
      </c>
      <c r="EF8" s="24">
        <f>DY8*1.051</f>
        <v>712393.02399999998</v>
      </c>
      <c r="EG8" s="24">
        <f t="shared" ref="EG8:EG71" si="14">+EF8+(EF8*20.5%)</f>
        <v>858433.5939199999</v>
      </c>
      <c r="EH8" s="126">
        <f>VLOOKUP(B8,[1]Hoja1!$B$9:$AX$244,49,0)</f>
        <v>732114</v>
      </c>
      <c r="EI8" s="126">
        <v>2615000</v>
      </c>
      <c r="EJ8" s="17">
        <v>2563200</v>
      </c>
      <c r="EK8" s="73">
        <v>2435000</v>
      </c>
      <c r="EL8" s="17">
        <f>AVERAGE(EH8:EK8)</f>
        <v>2086328.5</v>
      </c>
      <c r="EM8" s="17">
        <f>MEDIAN(EH8:EK8)</f>
        <v>2499100</v>
      </c>
      <c r="EN8" s="17">
        <f>HARMEAN(EH8:EK8)</f>
        <v>1569161.8154923622</v>
      </c>
      <c r="EO8" s="17">
        <f>EH8*1.051</f>
        <v>769451.8139999999</v>
      </c>
      <c r="EP8" s="17">
        <f t="shared" ref="EP8:EP71" si="15">+EO8+(EO8*20.5%)</f>
        <v>927189.43586999993</v>
      </c>
      <c r="EQ8" s="162">
        <f>VLOOKUP(B8,[1]Hoja1!$B$9:$AZ$244,51,0)</f>
        <v>686317</v>
      </c>
      <c r="ER8" s="162">
        <v>2256000</v>
      </c>
      <c r="ES8" s="32">
        <v>2563200</v>
      </c>
      <c r="ET8" s="94">
        <v>2460700</v>
      </c>
      <c r="EU8" s="32">
        <f>AVERAGE(EQ8:ET8)</f>
        <v>1991554.25</v>
      </c>
      <c r="EV8" s="32">
        <f>MEDIAN(EQ8:ET8)</f>
        <v>2358350</v>
      </c>
      <c r="EW8" s="32">
        <f>HARMEAN(EQ8:ET8)</f>
        <v>1483216.9494045451</v>
      </c>
      <c r="EX8" s="32">
        <f>EQ8*1.2081</f>
        <v>829139.56770000001</v>
      </c>
      <c r="EY8" s="32">
        <f t="shared" ref="EY8:EY71" si="16">+EX8+(EX8*20.5%)</f>
        <v>999113.17907850002</v>
      </c>
      <c r="EZ8" s="172">
        <f>VLOOKUP(B8,'[2]RESPUESTOS '!$B$11:$BH$246,59,0)</f>
        <v>373632</v>
      </c>
      <c r="FA8" s="162">
        <v>2265000</v>
      </c>
      <c r="FB8" s="32">
        <v>2034200</v>
      </c>
      <c r="FC8" s="94">
        <v>1993500</v>
      </c>
      <c r="FD8" s="32">
        <f>AVERAGE(EZ8:FC8)</f>
        <v>1666583</v>
      </c>
      <c r="FE8" s="32">
        <f>MEDIAN(EZ8:FC8)</f>
        <v>2013850</v>
      </c>
      <c r="FF8" s="32">
        <f>HARMEAN(EZ8:FC8)</f>
        <v>972962.48334746063</v>
      </c>
      <c r="FG8" s="32">
        <f>EZ8*1.2081</f>
        <v>451384.81919999997</v>
      </c>
      <c r="FH8" s="32">
        <f t="shared" ref="FH8:FH71" si="17">+FG8+(FG8*20.5%)</f>
        <v>543918.70713599992</v>
      </c>
      <c r="FI8" s="172">
        <f>VLOOKUP(B8,'[2]RESPUESTOS '!$B$11:$CJ$246,87,0)</f>
        <v>406530</v>
      </c>
      <c r="FJ8" s="162">
        <v>2718000</v>
      </c>
      <c r="FK8" s="32">
        <v>2200000</v>
      </c>
      <c r="FL8" s="94">
        <v>2156000</v>
      </c>
      <c r="FM8" s="32">
        <f>AVERAGE(FI8:FL8)</f>
        <v>1870132.5</v>
      </c>
      <c r="FN8" s="32">
        <f>MEDIAN(FI8:FL8)</f>
        <v>2178000</v>
      </c>
      <c r="FO8" s="32">
        <f>HARMEAN(FI8:FL8)</f>
        <v>1067769.1752387718</v>
      </c>
      <c r="FP8" s="32">
        <f>FI8*1.2081</f>
        <v>491128.89299999998</v>
      </c>
      <c r="FQ8" s="32">
        <f t="shared" ref="FQ8:FQ71" si="18">+FP8+(FP8*20.5%)</f>
        <v>591810.31606500002</v>
      </c>
      <c r="FR8" s="172">
        <f>VLOOKUP(B8,'[2]RESPUESTOS '!$B$11:$BX$246,75,0)</f>
        <v>380537</v>
      </c>
      <c r="FS8" s="162">
        <v>2265000</v>
      </c>
      <c r="FT8" s="32">
        <v>2034200</v>
      </c>
      <c r="FU8" s="94">
        <v>1973200</v>
      </c>
      <c r="FV8" s="32">
        <f>AVERAGE(FR8:FU8)</f>
        <v>1663234.25</v>
      </c>
      <c r="FW8" s="32">
        <f>MEDIAN(FR8:FU8)</f>
        <v>2003700</v>
      </c>
      <c r="FX8" s="32">
        <f>HARMEAN(FR8:FU8)</f>
        <v>983344.30861536379</v>
      </c>
      <c r="FY8" s="32">
        <f>FR8*1.2081</f>
        <v>459726.74969999999</v>
      </c>
      <c r="FZ8" s="32">
        <f t="shared" ref="FZ8:FZ71" si="19">+FY8+(FY8*20.5%)</f>
        <v>553970.73338849994</v>
      </c>
      <c r="GA8" s="172">
        <f>VLOOKUP(B8,'[2]RESPUESTOS '!$B$11:$CN$246,91,0)</f>
        <v>425081</v>
      </c>
      <c r="GB8" s="162">
        <v>2605000</v>
      </c>
      <c r="GC8" s="32">
        <v>2145000</v>
      </c>
      <c r="GD8" s="94">
        <v>2059200</v>
      </c>
      <c r="GE8" s="32">
        <f>AVERAGE(GA8:GD8)</f>
        <v>1808570.25</v>
      </c>
      <c r="GF8" s="32">
        <f>MEDIAN(GA8:GD8)</f>
        <v>2102100</v>
      </c>
      <c r="GG8" s="32">
        <f>HARMEAN(GA8:GD8)</f>
        <v>1084541.0807219837</v>
      </c>
      <c r="GH8" s="32">
        <f>GA8*1.2081</f>
        <v>513540.35609999998</v>
      </c>
      <c r="GI8" s="32">
        <f t="shared" ref="GI8:GI71" si="20">+GH8+(GH8*20.5%)</f>
        <v>618816.12910049991</v>
      </c>
      <c r="GJ8" s="172">
        <f>VLOOKUP(B8,'[2]RESPUESTOS '!$B$11:$T$246,19,0)</f>
        <v>309171</v>
      </c>
      <c r="GK8" s="162">
        <v>1770000</v>
      </c>
      <c r="GL8" s="32">
        <v>1725000</v>
      </c>
      <c r="GM8" s="94">
        <v>1673300</v>
      </c>
      <c r="GN8" s="32">
        <f>AVERAGE(GJ8:GM8)</f>
        <v>1369367.75</v>
      </c>
      <c r="GO8" s="32">
        <f>MEDIAN(GJ8:GM8)</f>
        <v>1699150</v>
      </c>
      <c r="GP8" s="32">
        <f>HARMEAN(GJ8:GM8)</f>
        <v>803735.86461808241</v>
      </c>
      <c r="GQ8" s="32">
        <f>GJ8*1.2081</f>
        <v>373509.48509999999</v>
      </c>
      <c r="GR8" s="32">
        <f t="shared" ref="GR8:GR71" si="21">+GQ8+(GQ8*20.5%)</f>
        <v>450078.92954549997</v>
      </c>
      <c r="GS8" s="172">
        <f>VLOOKUP(B8,'[2]RESPUESTOS '!$B$11:$H$246,7,0)</f>
        <v>271938</v>
      </c>
      <c r="GT8" s="162">
        <v>1400000</v>
      </c>
      <c r="GU8" s="32">
        <v>1035000</v>
      </c>
      <c r="GV8" s="94">
        <v>993600</v>
      </c>
      <c r="GW8" s="32">
        <f>AVERAGE(GS8:GV8)</f>
        <v>925134.5</v>
      </c>
      <c r="GX8" s="32">
        <f>MEDIAN(GS8:GV8)</f>
        <v>1014300</v>
      </c>
      <c r="GY8" s="32">
        <f>HARMEAN(GS8:GV8)</f>
        <v>628513.85289019463</v>
      </c>
      <c r="GZ8" s="32">
        <f>GS8*1.2081</f>
        <v>328528.2978</v>
      </c>
      <c r="HA8" s="32">
        <f t="shared" ref="HA8:HA71" si="22">+GZ8+(GZ8*20.5%)</f>
        <v>395876.598849</v>
      </c>
      <c r="HB8" s="172">
        <f>VLOOKUP(B8,'[2]RESPUESTOS '!$B$11:$D$246,3,0)</f>
        <v>270187</v>
      </c>
      <c r="HC8" s="162">
        <v>1400000</v>
      </c>
      <c r="HD8" s="32">
        <v>1035000</v>
      </c>
      <c r="HE8" s="94">
        <v>1004000</v>
      </c>
      <c r="HF8" s="32">
        <f>AVERAGE(HB8:HE8)</f>
        <v>927296.75</v>
      </c>
      <c r="HG8" s="32">
        <f>MEDIAN(HB8:HE8)</f>
        <v>1019500</v>
      </c>
      <c r="HH8" s="32">
        <f>HARMEAN(HB8:HE8)</f>
        <v>627192.67079525266</v>
      </c>
      <c r="HI8" s="32">
        <f>HB8*1.2081</f>
        <v>326412.91469999996</v>
      </c>
      <c r="HJ8" s="32">
        <f t="shared" ref="HJ8:HJ71" si="23">+HI8+(HI8*20.5%)</f>
        <v>393327.56221349997</v>
      </c>
      <c r="HK8" s="172">
        <f>VLOOKUP(B8,'[2]RESPUESTOS '!$B$11:$CB$246,79,0)</f>
        <v>411223</v>
      </c>
      <c r="HL8" s="162">
        <v>2615000</v>
      </c>
      <c r="HM8" s="32">
        <v>2145000</v>
      </c>
      <c r="HN8" s="94">
        <v>2102000</v>
      </c>
      <c r="HO8" s="32">
        <f>AVERAGE(HK8:HN8)</f>
        <v>1818305.75</v>
      </c>
      <c r="HP8" s="32">
        <f>MEDIAN(HK8:HN8)</f>
        <v>2123500</v>
      </c>
      <c r="HQ8" s="32">
        <f>HARMEAN(HK8:HN8)</f>
        <v>1064929.3739786155</v>
      </c>
      <c r="HR8" s="32">
        <f>HK8*1.2081</f>
        <v>496798.50630000001</v>
      </c>
      <c r="HS8" s="32">
        <f t="shared" ref="HS8:HS71" si="24">+HR8+(HR8*20.5%)</f>
        <v>598642.20009150007</v>
      </c>
      <c r="HT8" s="172">
        <v>1300068</v>
      </c>
      <c r="HU8" s="162">
        <v>2615000</v>
      </c>
      <c r="HV8" s="32">
        <v>2848000</v>
      </c>
      <c r="HW8" s="94">
        <v>2734100</v>
      </c>
      <c r="HX8" s="32">
        <f>AVERAGE(HU8:HW8)</f>
        <v>2732366.6666666665</v>
      </c>
      <c r="HY8" s="32">
        <f>MEDIAN(HU8:HW8)</f>
        <v>2734100</v>
      </c>
      <c r="HZ8" s="32">
        <f t="shared" ref="HZ8:HZ71" si="25">HARMEAN(HU8:HW8)</f>
        <v>2729049.4795316868</v>
      </c>
      <c r="IA8" s="32">
        <f>HT8*1.2081</f>
        <v>1570612.1507999999</v>
      </c>
      <c r="IB8" s="32">
        <f t="shared" ref="IB8:IB71" si="26">+IA8+(IA8*20.5%)</f>
        <v>1892587.6417139999</v>
      </c>
      <c r="IC8" s="172">
        <v>1386000</v>
      </c>
      <c r="ID8" s="162">
        <v>2265000</v>
      </c>
      <c r="IE8" s="32">
        <v>2848000</v>
      </c>
      <c r="IF8" s="94">
        <v>2705600</v>
      </c>
      <c r="IG8" s="32">
        <f>AVERAGE(ID8:IF8)</f>
        <v>2606200</v>
      </c>
      <c r="IH8" s="32">
        <f>MEDIAN(ID8:IF8)</f>
        <v>2705600</v>
      </c>
      <c r="II8" s="32">
        <f>HARMEAN(ID8:IF8)</f>
        <v>2581248.0431318316</v>
      </c>
      <c r="IJ8" s="32">
        <f>IC8*1.2081</f>
        <v>1674426.5999999999</v>
      </c>
      <c r="IK8" s="32">
        <f t="shared" ref="IK8:IK71" si="27">+IJ8+(IJ8*20.5%)</f>
        <v>2017684.0529999998</v>
      </c>
      <c r="IM8" s="32">
        <f>(K8+T8+AC8+AL8+AU8+BD8+BM8+BV8+CE8+CN8+CW8+DF8+DO8+DX8+EG8+EP8+EY8+FH8+FQ8+FZ8+GI8+GR8+HA8+HJ8+HS8+IB8+IK8)/27</f>
        <v>755974.15950081486</v>
      </c>
    </row>
    <row r="9" spans="1:247" ht="27" x14ac:dyDescent="0.25">
      <c r="A9" s="12">
        <v>2</v>
      </c>
      <c r="B9" s="13" t="s">
        <v>44</v>
      </c>
      <c r="C9" s="14">
        <f>VLOOKUP(B9,[1]Hoja1!$B$9:$D$244,3,0)</f>
        <v>668861</v>
      </c>
      <c r="D9" s="14">
        <v>2447000</v>
      </c>
      <c r="E9" s="15">
        <v>3823000</v>
      </c>
      <c r="F9" s="97">
        <v>3746500</v>
      </c>
      <c r="G9" s="105">
        <f t="shared" ref="G9:G72" si="28">AVERAGE(C9:F9)</f>
        <v>2671340.25</v>
      </c>
      <c r="H9" s="105">
        <f t="shared" ref="H9:H72" si="29">MEDIAN(C9:F9)</f>
        <v>3096750</v>
      </c>
      <c r="I9" s="107">
        <f t="shared" ref="I9:I72" si="30">HARMEAN(C9:F9)</f>
        <v>1644579.2241423819</v>
      </c>
      <c r="J9" s="107">
        <f>C9*1.051</f>
        <v>702972.91099999996</v>
      </c>
      <c r="K9" s="107">
        <f t="shared" si="0"/>
        <v>847082.357755</v>
      </c>
      <c r="L9" s="101">
        <f>VLOOKUP(B9,[1]Hoja1!$B$9:$L$244,11,0)</f>
        <v>685815</v>
      </c>
      <c r="M9" s="101">
        <v>2548000</v>
      </c>
      <c r="N9" s="34">
        <v>3823000</v>
      </c>
      <c r="O9" s="70">
        <v>3670100</v>
      </c>
      <c r="P9" s="34">
        <f t="shared" ref="P9:P72" si="31">AVERAGE(L9:O9)</f>
        <v>2681728.75</v>
      </c>
      <c r="Q9" s="34">
        <f t="shared" ref="Q9:Q72" si="32">MEDIAN(L9:O9)</f>
        <v>3109050</v>
      </c>
      <c r="R9" s="34">
        <f t="shared" ref="R9:R72" si="33">HARMEAN(L9:O9)</f>
        <v>1677408.6029635556</v>
      </c>
      <c r="S9" s="174">
        <f t="shared" ref="S9:S72" si="34">L9*1.051</f>
        <v>720791.56499999994</v>
      </c>
      <c r="T9" s="174">
        <f t="shared" si="1"/>
        <v>868553.83582499996</v>
      </c>
      <c r="U9" s="126">
        <f>[1]Hoja1!$T$10</f>
        <v>660856</v>
      </c>
      <c r="V9" s="126">
        <v>2417000</v>
      </c>
      <c r="W9" s="17">
        <v>3058400</v>
      </c>
      <c r="X9" s="73">
        <v>2936100</v>
      </c>
      <c r="Y9" s="17">
        <f t="shared" ref="Y9:Y72" si="35">AVERAGE(U9:X9)</f>
        <v>2268089</v>
      </c>
      <c r="Z9" s="17">
        <f t="shared" ref="Z9:Z72" si="36">MEDIAN(U9:X9)</f>
        <v>2676550</v>
      </c>
      <c r="AA9" s="17">
        <f t="shared" ref="AA9:AA72" si="37">HARMEAN(U9:X9)</f>
        <v>1541734.0495776311</v>
      </c>
      <c r="AB9" s="176">
        <f t="shared" ref="AB9:AB72" si="38">U9*1.051</f>
        <v>694559.65599999996</v>
      </c>
      <c r="AC9" s="176">
        <f t="shared" si="2"/>
        <v>836944.38547999994</v>
      </c>
      <c r="AD9" s="129">
        <f>VLOOKUP(B9,[1]Hoja1!$B$9:$V$244,21,0)</f>
        <v>728853</v>
      </c>
      <c r="AE9" s="129">
        <v>2604000</v>
      </c>
      <c r="AF9" s="18">
        <v>2905480</v>
      </c>
      <c r="AG9" s="74">
        <v>2731200</v>
      </c>
      <c r="AH9" s="18">
        <f t="shared" ref="AH9:AH72" si="39">AVERAGE(AD9:AG9)</f>
        <v>2242383.25</v>
      </c>
      <c r="AI9" s="18">
        <f t="shared" ref="AI9:AI72" si="40">MEDIAN(AD9:AG9)</f>
        <v>2667600</v>
      </c>
      <c r="AJ9" s="18">
        <f t="shared" ref="AJ9:AJ72" si="41">HARMEAN(AD9:AG9)</f>
        <v>1621823.261505205</v>
      </c>
      <c r="AK9" s="177">
        <f t="shared" ref="AK9:AK72" si="42">AD9*1.051</f>
        <v>766024.50299999991</v>
      </c>
      <c r="AL9" s="177">
        <f t="shared" si="3"/>
        <v>923059.5261149999</v>
      </c>
      <c r="AM9" s="133">
        <f>VLOOKUP(B9,[1]Hoja1!$B$9:$X$244,23,0)</f>
        <v>687007</v>
      </c>
      <c r="AN9" s="133">
        <v>2454000</v>
      </c>
      <c r="AO9" s="19">
        <v>2599640</v>
      </c>
      <c r="AP9" s="77">
        <v>2391700</v>
      </c>
      <c r="AQ9" s="19">
        <f t="shared" ref="AQ9:AQ72" si="43">AVERAGE(AM9:AP9)</f>
        <v>2033086.75</v>
      </c>
      <c r="AR9" s="19">
        <f t="shared" ref="AR9:AR72" si="44">MEDIAN(AM9:AP9)</f>
        <v>2422850</v>
      </c>
      <c r="AS9" s="19">
        <f t="shared" ref="AS9:AS72" si="45">HARMEAN(AM9:AP9)</f>
        <v>1500449.1072003024</v>
      </c>
      <c r="AT9" s="178">
        <f t="shared" ref="AT9:AT72" si="46">AM9*1.051</f>
        <v>722044.35699999996</v>
      </c>
      <c r="AU9" s="178">
        <f t="shared" si="4"/>
        <v>870063.45018499997</v>
      </c>
      <c r="AV9" s="137">
        <f>VLOOKUP(B9,[1]Hoja1!$B$9:$Z$244,25,0)</f>
        <v>564900</v>
      </c>
      <c r="AW9" s="137">
        <v>2066000</v>
      </c>
      <c r="AX9" s="20">
        <v>2599640</v>
      </c>
      <c r="AY9" s="79">
        <v>2469700</v>
      </c>
      <c r="AZ9" s="20">
        <f t="shared" ref="AZ9:AZ72" si="47">AVERAGE(AV9:AY9)</f>
        <v>1925060</v>
      </c>
      <c r="BA9" s="20">
        <f t="shared" ref="BA9:BA72" si="48">MEDIAN(AV9:AY9)</f>
        <v>2267850</v>
      </c>
      <c r="BB9" s="20">
        <f t="shared" ref="BB9:BB72" si="49">HARMEAN(AV9:AY9)</f>
        <v>1314134.6802200337</v>
      </c>
      <c r="BC9" s="179">
        <f t="shared" ref="BC9:BC72" si="50">AV9*1.051</f>
        <v>593709.89999999991</v>
      </c>
      <c r="BD9" s="179">
        <f t="shared" si="5"/>
        <v>715420.42949999985</v>
      </c>
      <c r="BE9" s="139">
        <f>VLOOKUP(B9,[1]Hoja1!$B$9:$AB$244,27,0)</f>
        <v>621390</v>
      </c>
      <c r="BF9" s="139">
        <v>2486000</v>
      </c>
      <c r="BG9" s="21">
        <v>3058400</v>
      </c>
      <c r="BH9" s="80">
        <v>2966600</v>
      </c>
      <c r="BI9" s="21">
        <f t="shared" ref="BI9:BI72" si="51">AVERAGE(BE9:BH9)</f>
        <v>2283097.5</v>
      </c>
      <c r="BJ9" s="21">
        <f t="shared" ref="BJ9:BJ72" si="52">MEDIAN(BE9:BH9)</f>
        <v>2726300</v>
      </c>
      <c r="BK9" s="21">
        <f t="shared" ref="BK9:BK72" si="53">HARMEAN(BE9:BH9)</f>
        <v>1494990.3916477645</v>
      </c>
      <c r="BL9" s="21">
        <f t="shared" ref="BL9:BL72" si="54">BE9*1.051</f>
        <v>653080.89</v>
      </c>
      <c r="BM9" s="21">
        <f t="shared" si="6"/>
        <v>786962.47245</v>
      </c>
      <c r="BN9" s="144">
        <f>VLOOKUP(B9,[1]Hoja1!$B$9:$AD$244,29,0)</f>
        <v>621390</v>
      </c>
      <c r="BO9" s="144">
        <v>2220000</v>
      </c>
      <c r="BP9" s="22">
        <v>3058400</v>
      </c>
      <c r="BQ9" s="82">
        <v>2997200</v>
      </c>
      <c r="BR9" s="22">
        <f t="shared" ref="BR9:BR72" si="55">AVERAGE(BN9:BQ9)</f>
        <v>2224247.5</v>
      </c>
      <c r="BS9" s="22">
        <f t="shared" ref="BS9:BS72" si="56">MEDIAN(BN9:BQ9)</f>
        <v>2608600</v>
      </c>
      <c r="BT9" s="22">
        <f t="shared" ref="BT9:BT72" si="57">HARMEAN(BN9:BQ9)</f>
        <v>1470394.259697878</v>
      </c>
      <c r="BU9" s="22">
        <f t="shared" ref="BU9:BU72" si="58">BN9*1.051</f>
        <v>653080.89</v>
      </c>
      <c r="BV9" s="22">
        <f t="shared" si="7"/>
        <v>786962.47245</v>
      </c>
      <c r="BW9" s="146">
        <f>VLOOKUP(B9,[1]Hoja1!$B$9:$AF$244,31,0)</f>
        <v>598606</v>
      </c>
      <c r="BX9" s="146">
        <v>1720000</v>
      </c>
      <c r="BY9" s="23">
        <v>2599640</v>
      </c>
      <c r="BZ9" s="84">
        <v>2417700</v>
      </c>
      <c r="CA9" s="23">
        <f t="shared" ref="CA9:CA72" si="59">AVERAGE(BW9:BZ9)</f>
        <v>1833986.5</v>
      </c>
      <c r="CB9" s="23">
        <f t="shared" ref="CB9:CB72" si="60">MEDIAN(BW9:BZ9)</f>
        <v>2068850</v>
      </c>
      <c r="CC9" s="23">
        <f t="shared" ref="CC9:CC72" si="61">HARMEAN(BW9:BZ9)</f>
        <v>1311377.3151953528</v>
      </c>
      <c r="CD9" s="23">
        <f t="shared" ref="CD9:CD72" si="62">BW9*1.051</f>
        <v>629134.90599999996</v>
      </c>
      <c r="CE9" s="23">
        <f t="shared" si="8"/>
        <v>758107.56172999996</v>
      </c>
      <c r="CF9" s="158">
        <f>VLOOKUP(B9,[1]Hoja1!$B$9:$AJ$244,35,0)</f>
        <v>564900</v>
      </c>
      <c r="CG9" s="158">
        <v>1620000</v>
      </c>
      <c r="CH9" s="24">
        <v>1767800</v>
      </c>
      <c r="CI9" s="25">
        <v>1732400</v>
      </c>
      <c r="CJ9" s="24">
        <f t="shared" ref="CJ9:CJ72" si="63">AVERAGE(CF9:CI9)</f>
        <v>1421275</v>
      </c>
      <c r="CK9" s="24">
        <f t="shared" ref="CK9:CK72" si="64">MEDIAN(CF9:CI9)</f>
        <v>1676200</v>
      </c>
      <c r="CL9" s="24">
        <f t="shared" ref="CL9:CL72" si="65">HARMEAN(CF9:CI9)</f>
        <v>1133010.467923308</v>
      </c>
      <c r="CM9" s="24">
        <f t="shared" ref="CM9:CM72" si="66">CF9*1.051</f>
        <v>593709.89999999991</v>
      </c>
      <c r="CN9" s="24">
        <f t="shared" si="9"/>
        <v>715420.42949999985</v>
      </c>
      <c r="CO9" s="148">
        <f>VLOOKUP(B9,[1]Hoja1!$B$9:$AL$244,37,0)</f>
        <v>664022</v>
      </c>
      <c r="CP9" s="148">
        <v>2380000</v>
      </c>
      <c r="CQ9" s="26">
        <v>2599640</v>
      </c>
      <c r="CR9" s="149">
        <v>2469700</v>
      </c>
      <c r="CS9" s="26">
        <f t="shared" ref="CS9:CS72" si="67">AVERAGE(CO9:CR9)</f>
        <v>2028340.5</v>
      </c>
      <c r="CT9" s="26">
        <f t="shared" ref="CT9:CT72" si="68">MEDIAN(CO9:CR9)</f>
        <v>2424850</v>
      </c>
      <c r="CU9" s="26">
        <f t="shared" ref="CU9:CU72" si="69">HARMEAN(CO9:CR9)</f>
        <v>1472906.7681917211</v>
      </c>
      <c r="CV9" s="26">
        <f t="shared" ref="CV9:CV72" si="70">CO9*1.051</f>
        <v>697887.12199999997</v>
      </c>
      <c r="CW9" s="26">
        <f t="shared" si="10"/>
        <v>840953.98200999992</v>
      </c>
      <c r="CX9" s="27">
        <f>VLOOKUP(B9,[1]Hoja1!$B$9:$AN$244,39,0)</f>
        <v>641113</v>
      </c>
      <c r="CY9" s="27">
        <v>2110000</v>
      </c>
      <c r="CZ9" s="28">
        <v>2905480</v>
      </c>
      <c r="DA9" s="86">
        <v>2760000</v>
      </c>
      <c r="DB9" s="28">
        <f t="shared" ref="DB9:DB72" si="71">AVERAGE(CX9:DA9)</f>
        <v>2104148.25</v>
      </c>
      <c r="DC9" s="28">
        <f t="shared" ref="DC9:DC72" si="72">MEDIAN(CX9:DA9)</f>
        <v>2435000</v>
      </c>
      <c r="DD9" s="28">
        <f t="shared" ref="DD9:DD72" si="73">HARMEAN(CX9:DA9)</f>
        <v>1459738.3372613876</v>
      </c>
      <c r="DE9" s="28">
        <f t="shared" ref="DE9:DE72" si="74">CX9*1.051</f>
        <v>673809.76299999992</v>
      </c>
      <c r="DF9" s="28">
        <f t="shared" si="11"/>
        <v>811940.76441499987</v>
      </c>
      <c r="DG9" s="150">
        <f>VLOOKUP(B9,[1]Hoja1!$B$9:$AR$244,43,0)</f>
        <v>802830</v>
      </c>
      <c r="DH9" s="150">
        <v>2753000</v>
      </c>
      <c r="DI9" s="29">
        <v>2293800</v>
      </c>
      <c r="DJ9" s="88">
        <v>2202000</v>
      </c>
      <c r="DK9" s="29">
        <f t="shared" ref="DK9:DK72" si="75">AVERAGE(DG9:DJ9)</f>
        <v>2012907.5</v>
      </c>
      <c r="DL9" s="29">
        <f t="shared" ref="DL9:DL72" si="76">MEDIAN(DG9:DJ9)</f>
        <v>2247900</v>
      </c>
      <c r="DM9" s="29">
        <f t="shared" ref="DM9:DM72" si="77">HARMEAN(DG9:DJ9)</f>
        <v>1600688.7956249639</v>
      </c>
      <c r="DN9" s="29">
        <f t="shared" ref="DN9:DN72" si="78">DG9*1.051</f>
        <v>843774.33</v>
      </c>
      <c r="DO9" s="29">
        <f t="shared" si="12"/>
        <v>1016748.06765</v>
      </c>
      <c r="DP9" s="154">
        <f>VLOOKUP(B9,[1]Hoja1!$B$9:$AT$244,45,0)</f>
        <v>802830</v>
      </c>
      <c r="DQ9" s="154">
        <v>2937000</v>
      </c>
      <c r="DR9" s="30">
        <v>2293800</v>
      </c>
      <c r="DS9" s="90">
        <v>2179100</v>
      </c>
      <c r="DT9" s="30">
        <f t="shared" ref="DT9:DT72" si="79">AVERAGE(DP9:DS9)</f>
        <v>2053182.5</v>
      </c>
      <c r="DU9" s="30">
        <f t="shared" ref="DU9:DU72" si="80">MEDIAN(DP9:DS9)</f>
        <v>2236450</v>
      </c>
      <c r="DV9" s="30">
        <f t="shared" ref="DV9:DV72" si="81">HARMEAN(DP9:DS9)</f>
        <v>1612292.0821866433</v>
      </c>
      <c r="DW9" s="30">
        <f t="shared" ref="DW9:DW72" si="82">DP9*1.051</f>
        <v>843774.33</v>
      </c>
      <c r="DX9" s="30">
        <f t="shared" si="13"/>
        <v>1016748.06765</v>
      </c>
      <c r="DY9" s="158">
        <f>VLOOKUP(B9,[1]Hoja1!$B$9:$AV$244,47,0)</f>
        <v>909874</v>
      </c>
      <c r="DZ9" s="158">
        <v>3120000</v>
      </c>
      <c r="EA9" s="24">
        <v>2599640</v>
      </c>
      <c r="EB9" s="25">
        <v>2469700</v>
      </c>
      <c r="EC9" s="24">
        <f t="shared" ref="EC9:EC72" si="83">AVERAGE(DY9:EB9)</f>
        <v>2274803.5</v>
      </c>
      <c r="ED9" s="24">
        <f t="shared" ref="ED9:ED72" si="84">MEDIAN(DY9:EB9)</f>
        <v>2534670</v>
      </c>
      <c r="EE9" s="24">
        <f t="shared" ref="EE9:EE72" si="85">HARMEAN(DY9:EB9)</f>
        <v>1810657.5311505601</v>
      </c>
      <c r="EF9" s="24">
        <f t="shared" ref="EF9:EF72" si="86">DY9*1.051</f>
        <v>956277.57399999991</v>
      </c>
      <c r="EG9" s="24">
        <f t="shared" si="14"/>
        <v>1152314.4766699998</v>
      </c>
      <c r="EH9" s="126">
        <f>VLOOKUP(B9,[1]Hoja1!$B$9:$AX$244,49,0)</f>
        <v>968101</v>
      </c>
      <c r="EI9" s="126">
        <v>3458000</v>
      </c>
      <c r="EJ9" s="17">
        <v>3440700</v>
      </c>
      <c r="EK9" s="73">
        <v>3199900</v>
      </c>
      <c r="EL9" s="17">
        <f t="shared" ref="EL9:EL72" si="87">AVERAGE(EH9:EK9)</f>
        <v>2766675.25</v>
      </c>
      <c r="EM9" s="17">
        <f t="shared" ref="EM9:EM72" si="88">MEDIAN(EH9:EK9)</f>
        <v>3320300</v>
      </c>
      <c r="EN9" s="17">
        <f t="shared" ref="EN9:EN72" si="89">HARMEAN(EH9:EK9)</f>
        <v>2077616.7784268209</v>
      </c>
      <c r="EO9" s="17">
        <f t="shared" ref="EO9:EO72" si="90">EH9*1.051</f>
        <v>1017474.151</v>
      </c>
      <c r="EP9" s="17">
        <f t="shared" si="15"/>
        <v>1226056.3519549998</v>
      </c>
      <c r="EQ9" s="162">
        <f>VLOOKUP(B9,[1]Hoja1!$B$9:$AZ$244,51,0)</f>
        <v>835664</v>
      </c>
      <c r="ER9" s="162">
        <v>2746000</v>
      </c>
      <c r="ES9" s="32">
        <v>3440700</v>
      </c>
      <c r="ET9" s="94">
        <v>3199900</v>
      </c>
      <c r="EU9" s="32">
        <f t="shared" ref="EU9:EU72" si="91">AVERAGE(EQ9:ET9)</f>
        <v>2555566</v>
      </c>
      <c r="EV9" s="32">
        <f t="shared" ref="EV9:EV72" si="92">MEDIAN(EQ9:ET9)</f>
        <v>2972950</v>
      </c>
      <c r="EW9" s="32">
        <f t="shared" ref="EW9:EW72" si="93">HARMEAN(EQ9:ET9)</f>
        <v>1848456.5462456718</v>
      </c>
      <c r="EX9" s="32">
        <f t="shared" ref="EX9:EX72" si="94">EQ9*1.2081</f>
        <v>1009565.6784</v>
      </c>
      <c r="EY9" s="32">
        <f t="shared" si="16"/>
        <v>1216526.6424719999</v>
      </c>
      <c r="EZ9" s="172">
        <f>VLOOKUP(B9,'[2]RESPUESTOS '!$B$11:$BH$246,59,0)</f>
        <v>524512</v>
      </c>
      <c r="FA9" s="162">
        <v>2417000</v>
      </c>
      <c r="FB9" s="32">
        <v>2747800</v>
      </c>
      <c r="FC9" s="94">
        <v>2610400</v>
      </c>
      <c r="FD9" s="32">
        <f t="shared" ref="FD9:FD72" si="95">AVERAGE(EZ9:FC9)</f>
        <v>2074928</v>
      </c>
      <c r="FE9" s="32">
        <f t="shared" ref="FE9:FE72" si="96">MEDIAN(EZ9:FC9)</f>
        <v>2513700</v>
      </c>
      <c r="FF9" s="32">
        <f t="shared" ref="FF9:FF72" si="97">HARMEAN(EZ9:FC9)</f>
        <v>1304086.7246641493</v>
      </c>
      <c r="FG9" s="32">
        <f t="shared" ref="FG9:FG72" si="98">EZ9*1.2081</f>
        <v>633662.94719999994</v>
      </c>
      <c r="FH9" s="32">
        <f t="shared" si="17"/>
        <v>763563.85137599986</v>
      </c>
      <c r="FI9" s="172">
        <f>VLOOKUP(B9,'[2]RESPUESTOS '!$B$11:$CJ$246,87,0)</f>
        <v>514489</v>
      </c>
      <c r="FJ9" s="162">
        <v>2900400</v>
      </c>
      <c r="FK9" s="32">
        <v>2810800</v>
      </c>
      <c r="FL9" s="94">
        <v>2670300</v>
      </c>
      <c r="FM9" s="32">
        <f t="shared" ref="FM9:FM72" si="99">AVERAGE(FI9:FL9)</f>
        <v>2223997.25</v>
      </c>
      <c r="FN9" s="32">
        <f t="shared" ref="FN9:FN72" si="100">MEDIAN(FI9:FL9)</f>
        <v>2740550</v>
      </c>
      <c r="FO9" s="32">
        <f t="shared" ref="FO9:FO72" si="101">HARMEAN(FI9:FL9)</f>
        <v>1325066.4471155186</v>
      </c>
      <c r="FP9" s="32">
        <f t="shared" ref="FP9:FP72" si="102">FI9*1.2081</f>
        <v>621554.16090000002</v>
      </c>
      <c r="FQ9" s="32">
        <f t="shared" si="18"/>
        <v>748972.76388450002</v>
      </c>
      <c r="FR9" s="172">
        <f>VLOOKUP(B9,'[2]RESPUESTOS '!$B$11:$BX$246,75,0)</f>
        <v>480845</v>
      </c>
      <c r="FS9" s="162">
        <v>2417000</v>
      </c>
      <c r="FT9" s="32">
        <v>2623200</v>
      </c>
      <c r="FU9" s="94">
        <v>2570700</v>
      </c>
      <c r="FV9" s="32">
        <f t="shared" ref="FV9:FV72" si="103">AVERAGE(FR9:FU9)</f>
        <v>2022936.25</v>
      </c>
      <c r="FW9" s="32">
        <f t="shared" ref="FW9:FW72" si="104">MEDIAN(FR9:FU9)</f>
        <v>2493850</v>
      </c>
      <c r="FX9" s="32">
        <f t="shared" ref="FX9:FX72" si="105">HARMEAN(FR9:FU9)</f>
        <v>1225632.4467743761</v>
      </c>
      <c r="FY9" s="32">
        <f t="shared" ref="FY9:FY72" si="106">FR9*1.2081</f>
        <v>580908.84450000001</v>
      </c>
      <c r="FZ9" s="32">
        <f t="shared" si="19"/>
        <v>699995.15762249997</v>
      </c>
      <c r="GA9" s="172">
        <f>VLOOKUP(B9,'[2]RESPUESTOS '!$B$11:$CN$246,91,0)</f>
        <v>556064</v>
      </c>
      <c r="GB9" s="162">
        <v>2780000</v>
      </c>
      <c r="GC9" s="32">
        <v>2841600</v>
      </c>
      <c r="GD9" s="94">
        <v>2756400</v>
      </c>
      <c r="GE9" s="32">
        <f t="shared" ref="GE9:GE72" si="107">AVERAGE(GA9:GD9)</f>
        <v>2233516</v>
      </c>
      <c r="GF9" s="32">
        <f t="shared" ref="GF9:GF72" si="108">MEDIAN(GA9:GD9)</f>
        <v>2768200</v>
      </c>
      <c r="GG9" s="32">
        <f t="shared" ref="GG9:GG72" si="109">HARMEAN(GA9:GD9)</f>
        <v>1392382.9779974006</v>
      </c>
      <c r="GH9" s="32">
        <f t="shared" ref="GH9:GH72" si="110">GA9*1.2081</f>
        <v>671780.91839999997</v>
      </c>
      <c r="GI9" s="32">
        <f t="shared" si="20"/>
        <v>809496.00667199993</v>
      </c>
      <c r="GJ9" s="172">
        <f>VLOOKUP(B9,'[2]RESPUESTOS '!$B$11:$T$246,19,0)</f>
        <v>400131</v>
      </c>
      <c r="GK9" s="162">
        <v>2110000</v>
      </c>
      <c r="GL9" s="32">
        <v>2109200</v>
      </c>
      <c r="GM9" s="94">
        <v>2067000</v>
      </c>
      <c r="GN9" s="32">
        <f t="shared" ref="GN9:GN72" si="111">AVERAGE(GJ9:GM9)</f>
        <v>1671582.75</v>
      </c>
      <c r="GO9" s="32">
        <f t="shared" ref="GO9:GO72" si="112">MEDIAN(GJ9:GM9)</f>
        <v>2088100</v>
      </c>
      <c r="GP9" s="32">
        <f t="shared" ref="GP9:GP72" si="113">HARMEAN(GJ9:GM9)</f>
        <v>1017547.2171543926</v>
      </c>
      <c r="GQ9" s="32">
        <f t="shared" ref="GQ9:GQ72" si="114">GJ9*1.2081</f>
        <v>483398.2611</v>
      </c>
      <c r="GR9" s="32">
        <f t="shared" si="21"/>
        <v>582494.90462549997</v>
      </c>
      <c r="GS9" s="172">
        <f>VLOOKUP(B9,'[2]RESPUESTOS '!$B$11:$H$246,7,0)</f>
        <v>398992</v>
      </c>
      <c r="GT9" s="162">
        <v>1620000</v>
      </c>
      <c r="GU9" s="32">
        <v>1265500</v>
      </c>
      <c r="GV9" s="94">
        <v>1176900</v>
      </c>
      <c r="GW9" s="32">
        <f t="shared" ref="GW9:GW72" si="115">AVERAGE(GS9:GV9)</f>
        <v>1115348</v>
      </c>
      <c r="GX9" s="32">
        <f t="shared" ref="GX9:GX72" si="116">MEDIAN(GS9:GV9)</f>
        <v>1221200</v>
      </c>
      <c r="GY9" s="32">
        <f t="shared" ref="GY9:GY72" si="117">HARMEAN(GS9:GV9)</f>
        <v>839720.2400015943</v>
      </c>
      <c r="GZ9" s="32">
        <f t="shared" ref="GZ9:GZ72" si="118">GS9*1.2081</f>
        <v>482022.2352</v>
      </c>
      <c r="HA9" s="32">
        <f t="shared" si="22"/>
        <v>580836.79341599997</v>
      </c>
      <c r="HB9" s="172">
        <f>VLOOKUP(B9,'[2]RESPUESTOS '!$B$11:$D$246,3,0)</f>
        <v>438887</v>
      </c>
      <c r="HC9" s="162">
        <v>1620000</v>
      </c>
      <c r="HD9" s="32">
        <v>1265500</v>
      </c>
      <c r="HE9" s="94">
        <v>1240200</v>
      </c>
      <c r="HF9" s="32">
        <f t="shared" ref="HF9:HF72" si="119">AVERAGE(HB9:HE9)</f>
        <v>1141146.75</v>
      </c>
      <c r="HG9" s="32">
        <f t="shared" ref="HG9:HG72" si="120">MEDIAN(HB9:HE9)</f>
        <v>1252850</v>
      </c>
      <c r="HH9" s="32">
        <f t="shared" ref="HH9:HH72" si="121">HARMEAN(HB9:HE9)</f>
        <v>890412.91332723119</v>
      </c>
      <c r="HI9" s="32">
        <f t="shared" ref="HI9:HI72" si="122">HB9*1.2081</f>
        <v>530219.38469999994</v>
      </c>
      <c r="HJ9" s="32">
        <f t="shared" si="23"/>
        <v>638914.35856349987</v>
      </c>
      <c r="HK9" s="172">
        <f>VLOOKUP(B9,'[2]RESPUESTOS '!$B$11:$CB$246,79,0)</f>
        <v>523270</v>
      </c>
      <c r="HL9" s="162">
        <v>3458000</v>
      </c>
      <c r="HM9" s="32">
        <v>2841600</v>
      </c>
      <c r="HN9" s="94">
        <v>2700000</v>
      </c>
      <c r="HO9" s="32">
        <f t="shared" ref="HO9:HO72" si="123">AVERAGE(HK9:HN9)</f>
        <v>2380717.5</v>
      </c>
      <c r="HP9" s="32">
        <f t="shared" ref="HP9:HP72" si="124">MEDIAN(HK9:HN9)</f>
        <v>2770800</v>
      </c>
      <c r="HQ9" s="32">
        <f t="shared" ref="HQ9:HQ72" si="125">HARMEAN(HK9:HN9)</f>
        <v>1368677.8021565769</v>
      </c>
      <c r="HR9" s="32">
        <f t="shared" ref="HR9:HR72" si="126">HK9*1.2081</f>
        <v>632162.48699999996</v>
      </c>
      <c r="HS9" s="32">
        <f t="shared" si="24"/>
        <v>761755.79683499993</v>
      </c>
      <c r="HT9" s="172">
        <v>1709036</v>
      </c>
      <c r="HU9" s="162">
        <v>3458000</v>
      </c>
      <c r="HV9" s="32">
        <v>3823000</v>
      </c>
      <c r="HW9" s="94">
        <v>3631900</v>
      </c>
      <c r="HX9" s="32">
        <f t="shared" ref="HX9:HX72" si="127">AVERAGE(HU9:HW9)</f>
        <v>3637633.3333333335</v>
      </c>
      <c r="HY9" s="32">
        <f t="shared" ref="HY9:HY72" si="128">MEDIAN(HU9:HW9)</f>
        <v>3631900</v>
      </c>
      <c r="HZ9" s="32">
        <f t="shared" si="25"/>
        <v>3631534.1069191969</v>
      </c>
      <c r="IA9" s="32">
        <f t="shared" ref="IA9:IA72" si="129">HT9*1.2081</f>
        <v>2064686.3916</v>
      </c>
      <c r="IB9" s="32">
        <f t="shared" si="26"/>
        <v>2487947.101878</v>
      </c>
      <c r="IC9" s="172">
        <v>1822000</v>
      </c>
      <c r="ID9" s="162">
        <v>2417000</v>
      </c>
      <c r="IE9" s="32">
        <v>3823000</v>
      </c>
      <c r="IF9" s="94">
        <v>3670100</v>
      </c>
      <c r="IG9" s="32">
        <f t="shared" ref="IG9:IG72" si="130">AVERAGE(ID9:IF9)</f>
        <v>3303366.6666666665</v>
      </c>
      <c r="IH9" s="32">
        <f t="shared" ref="IH9:IH72" si="131">MEDIAN(ID9:IF9)</f>
        <v>3670100</v>
      </c>
      <c r="II9" s="32">
        <f t="shared" ref="II9:II72" si="132">HARMEAN(ID9:IF9)</f>
        <v>3165281.9862132007</v>
      </c>
      <c r="IJ9" s="32">
        <f t="shared" ref="IJ9:IJ72" si="133">IC9*1.2081</f>
        <v>2201158.1999999997</v>
      </c>
      <c r="IK9" s="32">
        <f t="shared" si="27"/>
        <v>2652395.6309999996</v>
      </c>
      <c r="IM9" s="32">
        <f t="shared" ref="IM9:IM72" si="134">(K9+T9+AC9+AL9+AU9+BD9+BM9+BV9+CE9+CN9+CW9+DF9+DO9+DX9+EG9+EP9+EY9+FH9+FQ9+FZ9+GI9+GR9+HA9+HJ9+HS9+IB9+IK9)/27</f>
        <v>967268.06072907418</v>
      </c>
    </row>
    <row r="10" spans="1:247" ht="67.5" x14ac:dyDescent="0.25">
      <c r="A10" s="12">
        <v>3</v>
      </c>
      <c r="B10" s="13" t="s">
        <v>45</v>
      </c>
      <c r="C10" s="14">
        <v>711671</v>
      </c>
      <c r="D10" s="14">
        <v>2603000</v>
      </c>
      <c r="E10" s="15">
        <v>4256500</v>
      </c>
      <c r="F10" s="97">
        <v>4043700</v>
      </c>
      <c r="G10" s="105">
        <f t="shared" si="28"/>
        <v>2903717.75</v>
      </c>
      <c r="H10" s="105">
        <f t="shared" si="29"/>
        <v>3323350</v>
      </c>
      <c r="I10" s="107">
        <f>HARMEAN(D10:F10)</f>
        <v>3462583.1716152797</v>
      </c>
      <c r="J10" s="107">
        <f>+C10*1.051</f>
        <v>747966.2209999999</v>
      </c>
      <c r="K10" s="107">
        <f t="shared" si="0"/>
        <v>901299.29630499985</v>
      </c>
      <c r="L10" s="183">
        <v>712770</v>
      </c>
      <c r="M10" s="101">
        <v>2648000</v>
      </c>
      <c r="N10" s="34">
        <v>4256500</v>
      </c>
      <c r="O10" s="70">
        <v>3958500</v>
      </c>
      <c r="P10" s="34">
        <f t="shared" si="31"/>
        <v>2893942.5</v>
      </c>
      <c r="Q10" s="34">
        <f t="shared" si="32"/>
        <v>3303250</v>
      </c>
      <c r="R10" s="34">
        <f>HARMEAN(M10:O10)</f>
        <v>3467409.3761416189</v>
      </c>
      <c r="S10" s="174">
        <f t="shared" si="34"/>
        <v>749121.2699999999</v>
      </c>
      <c r="T10" s="174">
        <f t="shared" si="1"/>
        <v>902691.13034999988</v>
      </c>
      <c r="U10" s="126">
        <v>717524</v>
      </c>
      <c r="V10" s="126">
        <v>2625000</v>
      </c>
      <c r="W10" s="17">
        <v>3405200</v>
      </c>
      <c r="X10" s="73">
        <v>3371100</v>
      </c>
      <c r="Y10" s="17">
        <f t="shared" si="35"/>
        <v>2529706</v>
      </c>
      <c r="Z10" s="17">
        <f t="shared" si="36"/>
        <v>2998050</v>
      </c>
      <c r="AA10" s="17">
        <f>HARMEAN(V10:X10)</f>
        <v>3088771.3911743942</v>
      </c>
      <c r="AB10" s="176">
        <f t="shared" si="38"/>
        <v>754117.72399999993</v>
      </c>
      <c r="AC10" s="176">
        <f t="shared" si="2"/>
        <v>908711.8574199999</v>
      </c>
      <c r="AD10" s="129">
        <v>796426</v>
      </c>
      <c r="AE10" s="129">
        <v>2845000</v>
      </c>
      <c r="AF10" s="18">
        <v>3234940</v>
      </c>
      <c r="AG10" s="74">
        <v>2976100</v>
      </c>
      <c r="AH10" s="18">
        <f t="shared" si="39"/>
        <v>2463116.5</v>
      </c>
      <c r="AI10" s="18">
        <f t="shared" si="40"/>
        <v>2910550</v>
      </c>
      <c r="AJ10" s="18">
        <f>HARMEAN(AE10:AG10)</f>
        <v>3010147.786837826</v>
      </c>
      <c r="AK10" s="177">
        <f t="shared" si="42"/>
        <v>837043.72599999991</v>
      </c>
      <c r="AL10" s="177">
        <f t="shared" si="3"/>
        <v>1008637.6898299998</v>
      </c>
      <c r="AM10" s="133">
        <v>750395</v>
      </c>
      <c r="AN10" s="133">
        <v>2680000</v>
      </c>
      <c r="AO10" s="19">
        <v>2894420</v>
      </c>
      <c r="AP10" s="77">
        <v>2836500</v>
      </c>
      <c r="AQ10" s="19">
        <f t="shared" si="43"/>
        <v>2290328.75</v>
      </c>
      <c r="AR10" s="19">
        <f t="shared" si="44"/>
        <v>2758250</v>
      </c>
      <c r="AS10" s="19">
        <f>HARMEAN(AN10:AP10)</f>
        <v>2800665.8493708572</v>
      </c>
      <c r="AT10" s="178">
        <f t="shared" si="46"/>
        <v>788665.1449999999</v>
      </c>
      <c r="AU10" s="178">
        <f t="shared" si="4"/>
        <v>950341.49972499989</v>
      </c>
      <c r="AV10" s="137">
        <v>601650</v>
      </c>
      <c r="AW10" s="137">
        <v>2201000</v>
      </c>
      <c r="AX10" s="20">
        <v>2894420</v>
      </c>
      <c r="AY10" s="79">
        <v>2605000</v>
      </c>
      <c r="AZ10" s="20">
        <f t="shared" si="47"/>
        <v>2075517.5</v>
      </c>
      <c r="BA10" s="20">
        <f t="shared" si="48"/>
        <v>2403000</v>
      </c>
      <c r="BB10" s="20">
        <f>HARMEAN(AW10:AY10)</f>
        <v>2534407.8446416706</v>
      </c>
      <c r="BC10" s="179">
        <f t="shared" si="50"/>
        <v>632334.14999999991</v>
      </c>
      <c r="BD10" s="179">
        <f t="shared" si="5"/>
        <v>761962.65074999991</v>
      </c>
      <c r="BE10" s="139">
        <v>661815</v>
      </c>
      <c r="BF10" s="139">
        <v>2648000</v>
      </c>
      <c r="BG10" s="21">
        <v>3405200</v>
      </c>
      <c r="BH10" s="80">
        <v>3234900</v>
      </c>
      <c r="BI10" s="21">
        <f t="shared" si="51"/>
        <v>2487478.75</v>
      </c>
      <c r="BJ10" s="21">
        <f t="shared" si="52"/>
        <v>2941450</v>
      </c>
      <c r="BK10" s="21">
        <f>HARMEAN(BF10:BH10)</f>
        <v>3059848.8751236629</v>
      </c>
      <c r="BL10" s="21">
        <f t="shared" si="54"/>
        <v>695567.56499999994</v>
      </c>
      <c r="BM10" s="21">
        <f t="shared" si="6"/>
        <v>838158.91582499992</v>
      </c>
      <c r="BN10" s="144">
        <v>661815</v>
      </c>
      <c r="BO10" s="144">
        <v>2364000</v>
      </c>
      <c r="BP10" s="22">
        <v>3405200</v>
      </c>
      <c r="BQ10" s="82">
        <v>3371100</v>
      </c>
      <c r="BR10" s="22">
        <f t="shared" si="55"/>
        <v>2450528.75</v>
      </c>
      <c r="BS10" s="22">
        <f t="shared" si="56"/>
        <v>2867550</v>
      </c>
      <c r="BT10" s="22">
        <f>HARMEAN(BO10:BQ10)</f>
        <v>2960566.9343200759</v>
      </c>
      <c r="BU10" s="22">
        <f t="shared" si="58"/>
        <v>695567.56499999994</v>
      </c>
      <c r="BV10" s="22">
        <f t="shared" si="7"/>
        <v>838158.91582499992</v>
      </c>
      <c r="BW10" s="146">
        <v>637657</v>
      </c>
      <c r="BX10" s="146">
        <v>1830000</v>
      </c>
      <c r="BY10" s="23">
        <v>2894420</v>
      </c>
      <c r="BZ10" s="84">
        <v>2720800</v>
      </c>
      <c r="CA10" s="23">
        <f t="shared" si="59"/>
        <v>2020719.25</v>
      </c>
      <c r="CB10" s="23">
        <f t="shared" si="60"/>
        <v>2275400</v>
      </c>
      <c r="CC10" s="23">
        <f>HARMEAN(BX10:BZ10)</f>
        <v>2381936.5220256317</v>
      </c>
      <c r="CD10" s="23">
        <f t="shared" si="62"/>
        <v>670177.50699999998</v>
      </c>
      <c r="CE10" s="23">
        <f t="shared" si="8"/>
        <v>807563.89593499992</v>
      </c>
      <c r="CF10" s="158">
        <v>684817</v>
      </c>
      <c r="CG10" s="158">
        <v>1960000</v>
      </c>
      <c r="CH10" s="24">
        <v>1968200</v>
      </c>
      <c r="CI10" s="25">
        <v>1909200</v>
      </c>
      <c r="CJ10" s="24">
        <f t="shared" si="63"/>
        <v>1630554.25</v>
      </c>
      <c r="CK10" s="24">
        <f t="shared" si="64"/>
        <v>1934600</v>
      </c>
      <c r="CL10" s="24">
        <f>HARMEAN(CG10:CI10)</f>
        <v>1945446.9156871818</v>
      </c>
      <c r="CM10" s="24">
        <f t="shared" si="66"/>
        <v>719742.6669999999</v>
      </c>
      <c r="CN10" s="24">
        <f t="shared" si="9"/>
        <v>867289.91373499983</v>
      </c>
      <c r="CO10" s="148">
        <v>764969</v>
      </c>
      <c r="CP10" s="148">
        <v>2740000</v>
      </c>
      <c r="CQ10" s="26">
        <v>2894420</v>
      </c>
      <c r="CR10" s="149">
        <v>2778600</v>
      </c>
      <c r="CS10" s="26">
        <f t="shared" si="67"/>
        <v>2294497.25</v>
      </c>
      <c r="CT10" s="26">
        <f t="shared" si="68"/>
        <v>2759300</v>
      </c>
      <c r="CU10" s="26">
        <f>HARMEAN(CP10:CR10)</f>
        <v>2802823.2448311117</v>
      </c>
      <c r="CV10" s="26">
        <f t="shared" si="70"/>
        <v>803982.41899999999</v>
      </c>
      <c r="CW10" s="26">
        <f t="shared" si="10"/>
        <v>968798.81489499996</v>
      </c>
      <c r="CX10" s="27">
        <v>661815</v>
      </c>
      <c r="CY10" s="27">
        <v>2180000</v>
      </c>
      <c r="CZ10" s="28">
        <v>3234940</v>
      </c>
      <c r="DA10" s="86">
        <v>3106000</v>
      </c>
      <c r="DB10" s="28">
        <f t="shared" si="71"/>
        <v>2295688.75</v>
      </c>
      <c r="DC10" s="28">
        <f t="shared" si="72"/>
        <v>2643000</v>
      </c>
      <c r="DD10" s="28">
        <f>HARMEAN(CY10:DA10)</f>
        <v>2752804.12935194</v>
      </c>
      <c r="DE10" s="28">
        <f t="shared" si="74"/>
        <v>695567.56499999994</v>
      </c>
      <c r="DF10" s="28">
        <f t="shared" si="11"/>
        <v>838158.91582499992</v>
      </c>
      <c r="DG10" s="150">
        <v>893865</v>
      </c>
      <c r="DH10" s="150">
        <v>3065000</v>
      </c>
      <c r="DI10" s="29">
        <v>2553900</v>
      </c>
      <c r="DJ10" s="88">
        <v>2426200</v>
      </c>
      <c r="DK10" s="29">
        <f t="shared" si="75"/>
        <v>2234741.25</v>
      </c>
      <c r="DL10" s="29">
        <f t="shared" si="76"/>
        <v>2490050</v>
      </c>
      <c r="DM10" s="29">
        <f>HARMEAN(DH10:DJ10)</f>
        <v>2654892.0237553972</v>
      </c>
      <c r="DN10" s="29">
        <f t="shared" si="78"/>
        <v>939452.11499999999</v>
      </c>
      <c r="DO10" s="29">
        <f t="shared" si="12"/>
        <v>1132039.7985749999</v>
      </c>
      <c r="DP10" s="154">
        <v>893865</v>
      </c>
      <c r="DQ10" s="154">
        <v>3269000</v>
      </c>
      <c r="DR10" s="30">
        <v>2553900</v>
      </c>
      <c r="DS10" s="90">
        <v>2451700</v>
      </c>
      <c r="DT10" s="30">
        <f t="shared" si="79"/>
        <v>2292116.25</v>
      </c>
      <c r="DU10" s="30">
        <f t="shared" si="80"/>
        <v>2502800</v>
      </c>
      <c r="DV10" s="30">
        <f>HARMEAN(DQ10:DS10)</f>
        <v>2714091.6134451469</v>
      </c>
      <c r="DW10" s="30">
        <f t="shared" si="82"/>
        <v>939452.11499999999</v>
      </c>
      <c r="DX10" s="30">
        <f t="shared" si="13"/>
        <v>1132039.7985749999</v>
      </c>
      <c r="DY10" s="158">
        <v>1013047</v>
      </c>
      <c r="DZ10" s="158">
        <v>3480000</v>
      </c>
      <c r="EA10" s="24">
        <v>2894420</v>
      </c>
      <c r="EB10" s="25">
        <v>2778600</v>
      </c>
      <c r="EC10" s="24">
        <f t="shared" si="83"/>
        <v>2541516.75</v>
      </c>
      <c r="ED10" s="24">
        <f t="shared" si="84"/>
        <v>2836510</v>
      </c>
      <c r="EE10" s="24">
        <f>HARMEAN(DZ10:EB10)</f>
        <v>3021932.7206911901</v>
      </c>
      <c r="EF10" s="24">
        <f t="shared" si="86"/>
        <v>1064712.3969999999</v>
      </c>
      <c r="EG10" s="24">
        <f t="shared" si="14"/>
        <v>1282978.4383849998</v>
      </c>
      <c r="EH10" s="126">
        <v>1049798</v>
      </c>
      <c r="EI10" s="126">
        <v>3750000</v>
      </c>
      <c r="EJ10" s="17">
        <v>3830850</v>
      </c>
      <c r="EK10" s="73">
        <v>3601000</v>
      </c>
      <c r="EL10" s="17">
        <f t="shared" si="87"/>
        <v>3057912</v>
      </c>
      <c r="EM10" s="17">
        <f t="shared" si="88"/>
        <v>3675500</v>
      </c>
      <c r="EN10" s="17">
        <f>HARMEAN(EI10:EK10)</f>
        <v>3724829.5654452806</v>
      </c>
      <c r="EO10" s="17">
        <f t="shared" si="90"/>
        <v>1103337.6979999999</v>
      </c>
      <c r="EP10" s="17">
        <f t="shared" si="15"/>
        <v>1329521.9260899997</v>
      </c>
      <c r="EQ10" s="162">
        <v>901132</v>
      </c>
      <c r="ER10" s="162">
        <v>2961000</v>
      </c>
      <c r="ES10" s="32">
        <v>3830850</v>
      </c>
      <c r="ET10" s="94">
        <v>3524400</v>
      </c>
      <c r="EU10" s="32">
        <f t="shared" si="91"/>
        <v>2804345.5</v>
      </c>
      <c r="EV10" s="32">
        <f t="shared" si="92"/>
        <v>3242700</v>
      </c>
      <c r="EW10" s="32">
        <f t="shared" si="93"/>
        <v>2007816.4399690197</v>
      </c>
      <c r="EX10" s="32">
        <f t="shared" si="94"/>
        <v>1088657.5692</v>
      </c>
      <c r="EY10" s="32">
        <f t="shared" si="16"/>
        <v>1311832.3708860001</v>
      </c>
      <c r="EZ10" s="172">
        <v>619389</v>
      </c>
      <c r="FA10" s="162">
        <v>2625000</v>
      </c>
      <c r="FB10" s="32">
        <v>3002800</v>
      </c>
      <c r="FC10" s="94">
        <v>2882700</v>
      </c>
      <c r="FD10" s="32">
        <f t="shared" si="95"/>
        <v>2282472.25</v>
      </c>
      <c r="FE10" s="32">
        <f t="shared" si="96"/>
        <v>2753850</v>
      </c>
      <c r="FF10" s="32">
        <f>HARMEAN(FA10:FC10)</f>
        <v>2827862.6300347042</v>
      </c>
      <c r="FG10" s="32">
        <f t="shared" si="98"/>
        <v>748283.85089999996</v>
      </c>
      <c r="FH10" s="32">
        <f t="shared" si="17"/>
        <v>901682.04033449991</v>
      </c>
      <c r="FI10" s="172">
        <v>558307</v>
      </c>
      <c r="FJ10" s="162">
        <v>3150000</v>
      </c>
      <c r="FK10" s="32">
        <v>3037200</v>
      </c>
      <c r="FL10" s="94">
        <v>2855000</v>
      </c>
      <c r="FM10" s="32">
        <f t="shared" si="99"/>
        <v>2400126.75</v>
      </c>
      <c r="FN10" s="32">
        <f t="shared" si="100"/>
        <v>2946100</v>
      </c>
      <c r="FO10" s="32">
        <f>HARMEAN(FJ10:FL10)</f>
        <v>3009106.6397920414</v>
      </c>
      <c r="FP10" s="32">
        <f t="shared" si="102"/>
        <v>674490.68669999996</v>
      </c>
      <c r="FQ10" s="32">
        <f t="shared" si="18"/>
        <v>812761.2774735</v>
      </c>
      <c r="FR10" s="172">
        <v>536116</v>
      </c>
      <c r="FS10" s="162">
        <v>2625000</v>
      </c>
      <c r="FT10" s="32">
        <v>2936600</v>
      </c>
      <c r="FU10" s="94">
        <v>2789800</v>
      </c>
      <c r="FV10" s="32">
        <f t="shared" si="103"/>
        <v>2221879</v>
      </c>
      <c r="FW10" s="32">
        <f t="shared" si="104"/>
        <v>2707400</v>
      </c>
      <c r="FX10" s="32">
        <f>HARMEAN(FS10:FU10)</f>
        <v>2777955.5676229405</v>
      </c>
      <c r="FY10" s="32">
        <f t="shared" si="106"/>
        <v>647681.73959999997</v>
      </c>
      <c r="FZ10" s="32">
        <f t="shared" si="19"/>
        <v>780456.49621799996</v>
      </c>
      <c r="GA10" s="172">
        <v>582179</v>
      </c>
      <c r="GB10" s="162">
        <v>3019000</v>
      </c>
      <c r="GC10" s="32">
        <v>3193600</v>
      </c>
      <c r="GD10" s="94">
        <v>3129700</v>
      </c>
      <c r="GE10" s="32">
        <f t="shared" si="107"/>
        <v>2481119.75</v>
      </c>
      <c r="GF10" s="32">
        <f t="shared" si="108"/>
        <v>3074350</v>
      </c>
      <c r="GG10" s="32">
        <f>HARMEAN(GB10:GD10)</f>
        <v>3112416.7464353037</v>
      </c>
      <c r="GH10" s="32">
        <f t="shared" si="110"/>
        <v>703330.44990000001</v>
      </c>
      <c r="GI10" s="32">
        <f t="shared" si="20"/>
        <v>847513.19212949998</v>
      </c>
      <c r="GJ10" s="172">
        <v>516747</v>
      </c>
      <c r="GK10" s="162">
        <v>2180000</v>
      </c>
      <c r="GL10" s="32">
        <v>2777200</v>
      </c>
      <c r="GM10" s="94">
        <v>2749400</v>
      </c>
      <c r="GN10" s="32">
        <f t="shared" si="111"/>
        <v>2055836.75</v>
      </c>
      <c r="GO10" s="32">
        <f t="shared" si="112"/>
        <v>2464700</v>
      </c>
      <c r="GP10" s="32">
        <f>HARMEAN(GK10:GM10)</f>
        <v>2536984.5589919914</v>
      </c>
      <c r="GQ10" s="32">
        <f t="shared" si="114"/>
        <v>624282.05070000002</v>
      </c>
      <c r="GR10" s="32">
        <f t="shared" si="21"/>
        <v>752259.87109350006</v>
      </c>
      <c r="GS10" s="172">
        <v>519510</v>
      </c>
      <c r="GT10" s="162">
        <v>1960000</v>
      </c>
      <c r="GU10" s="32">
        <v>1666300</v>
      </c>
      <c r="GV10" s="94">
        <v>1533000</v>
      </c>
      <c r="GW10" s="32">
        <f t="shared" si="115"/>
        <v>1419702.5</v>
      </c>
      <c r="GX10" s="32">
        <f t="shared" si="116"/>
        <v>1599650</v>
      </c>
      <c r="GY10" s="32">
        <f>HARMEAN(GT10:GV10)</f>
        <v>1701981.0415240072</v>
      </c>
      <c r="GZ10" s="32">
        <f t="shared" si="118"/>
        <v>627620.03099999996</v>
      </c>
      <c r="HA10" s="32">
        <f t="shared" si="22"/>
        <v>756282.1373549999</v>
      </c>
      <c r="HB10" s="172">
        <v>508864</v>
      </c>
      <c r="HC10" s="162">
        <v>1960000</v>
      </c>
      <c r="HD10" s="32">
        <v>1666300</v>
      </c>
      <c r="HE10" s="94">
        <v>1583000</v>
      </c>
      <c r="HF10" s="32">
        <f t="shared" si="119"/>
        <v>1429541</v>
      </c>
      <c r="HG10" s="32">
        <f t="shared" si="120"/>
        <v>1624650</v>
      </c>
      <c r="HH10" s="32">
        <f>HARMEAN(HC10:HE10)</f>
        <v>1722110.9371467957</v>
      </c>
      <c r="HI10" s="32">
        <f t="shared" si="122"/>
        <v>614758.59840000002</v>
      </c>
      <c r="HJ10" s="32">
        <f t="shared" si="23"/>
        <v>740784.111072</v>
      </c>
      <c r="HK10" s="172">
        <v>586585</v>
      </c>
      <c r="HL10" s="162">
        <v>3750000</v>
      </c>
      <c r="HM10" s="32">
        <v>3193600</v>
      </c>
      <c r="HN10" s="94">
        <v>3066000</v>
      </c>
      <c r="HO10" s="32">
        <f t="shared" si="123"/>
        <v>2649046.25</v>
      </c>
      <c r="HP10" s="32">
        <f t="shared" si="124"/>
        <v>3129800</v>
      </c>
      <c r="HQ10" s="32">
        <f>HARMEAN(HL10:HN10)</f>
        <v>3311438.1792393592</v>
      </c>
      <c r="HR10" s="32">
        <f t="shared" si="126"/>
        <v>708653.33849999995</v>
      </c>
      <c r="HS10" s="32">
        <f t="shared" si="24"/>
        <v>853927.27289249992</v>
      </c>
      <c r="HT10" s="172">
        <v>1709036</v>
      </c>
      <c r="HU10" s="162">
        <v>3750000</v>
      </c>
      <c r="HV10" s="32">
        <v>4256500</v>
      </c>
      <c r="HW10" s="94">
        <v>4086200</v>
      </c>
      <c r="HX10" s="32">
        <f t="shared" si="127"/>
        <v>4030900</v>
      </c>
      <c r="HY10" s="32">
        <f t="shared" si="128"/>
        <v>4086200</v>
      </c>
      <c r="HZ10" s="32">
        <f t="shared" si="25"/>
        <v>4019682.3817784609</v>
      </c>
      <c r="IA10" s="32">
        <f t="shared" si="129"/>
        <v>2064686.3916</v>
      </c>
      <c r="IB10" s="32">
        <f t="shared" si="26"/>
        <v>2487947.101878</v>
      </c>
      <c r="IC10" s="172">
        <v>1822000</v>
      </c>
      <c r="ID10" s="162">
        <v>2625000</v>
      </c>
      <c r="IE10" s="32">
        <v>4256500</v>
      </c>
      <c r="IF10" s="94">
        <v>4213900</v>
      </c>
      <c r="IG10" s="32">
        <f t="shared" si="130"/>
        <v>3698466.6666666665</v>
      </c>
      <c r="IH10" s="32">
        <f t="shared" si="131"/>
        <v>4213900</v>
      </c>
      <c r="II10" s="32">
        <f t="shared" si="132"/>
        <v>3516186.5925950971</v>
      </c>
      <c r="IJ10" s="32">
        <f t="shared" si="133"/>
        <v>2201158.1999999997</v>
      </c>
      <c r="IK10" s="32">
        <f t="shared" si="27"/>
        <v>2652395.6309999996</v>
      </c>
      <c r="IM10" s="32">
        <f t="shared" si="134"/>
        <v>1050599.8133473147</v>
      </c>
    </row>
    <row r="11" spans="1:247" ht="67.5" x14ac:dyDescent="0.25">
      <c r="A11" s="12">
        <v>4</v>
      </c>
      <c r="B11" s="13" t="s">
        <v>46</v>
      </c>
      <c r="C11" s="14">
        <v>957618</v>
      </c>
      <c r="D11" s="14">
        <v>3503000</v>
      </c>
      <c r="E11" s="15">
        <v>5330000</v>
      </c>
      <c r="F11" s="97">
        <v>5116800</v>
      </c>
      <c r="G11" s="105">
        <f t="shared" si="28"/>
        <v>3726854.5</v>
      </c>
      <c r="H11" s="105">
        <f t="shared" si="29"/>
        <v>4309900</v>
      </c>
      <c r="I11" s="107">
        <f>HARMEAN(D11:F11)</f>
        <v>4487514.5793762328</v>
      </c>
      <c r="J11" s="107">
        <f>+C11*1.051</f>
        <v>1006456.5179999999</v>
      </c>
      <c r="K11" s="107">
        <f t="shared" si="0"/>
        <v>1212780.1041899999</v>
      </c>
      <c r="L11" s="184">
        <v>952382</v>
      </c>
      <c r="M11" s="101">
        <v>3538000</v>
      </c>
      <c r="N11" s="34">
        <v>5330000</v>
      </c>
      <c r="O11" s="70">
        <v>5010200</v>
      </c>
      <c r="P11" s="34">
        <f t="shared" si="31"/>
        <v>3707645.5</v>
      </c>
      <c r="Q11" s="34">
        <f t="shared" si="32"/>
        <v>4274100</v>
      </c>
      <c r="R11" s="34">
        <f>HARMEAN(M11:O11)</f>
        <v>4478576.813722848</v>
      </c>
      <c r="S11" s="174">
        <f t="shared" si="34"/>
        <v>1000953.482</v>
      </c>
      <c r="T11" s="174">
        <f t="shared" si="1"/>
        <v>1206148.9458099999</v>
      </c>
      <c r="U11" s="126">
        <v>948373</v>
      </c>
      <c r="V11" s="126">
        <v>3469000</v>
      </c>
      <c r="W11" s="17">
        <v>4264000</v>
      </c>
      <c r="X11" s="73">
        <v>4136100</v>
      </c>
      <c r="Y11" s="17">
        <f t="shared" si="35"/>
        <v>3204368.25</v>
      </c>
      <c r="Z11" s="17">
        <f t="shared" si="36"/>
        <v>3802550</v>
      </c>
      <c r="AA11" s="17">
        <f>HARMEAN(V11:X11)</f>
        <v>3923811.4075572239</v>
      </c>
      <c r="AB11" s="176">
        <f t="shared" si="38"/>
        <v>996740.02299999993</v>
      </c>
      <c r="AC11" s="176">
        <f t="shared" si="2"/>
        <v>1201071.7277149998</v>
      </c>
      <c r="AD11" s="129">
        <v>1010714</v>
      </c>
      <c r="AE11" s="129">
        <v>3610000</v>
      </c>
      <c r="AF11" s="18">
        <v>4050800</v>
      </c>
      <c r="AG11" s="74">
        <v>3969800</v>
      </c>
      <c r="AH11" s="18">
        <f t="shared" si="39"/>
        <v>3160328.5</v>
      </c>
      <c r="AI11" s="18">
        <f t="shared" si="40"/>
        <v>3789900</v>
      </c>
      <c r="AJ11" s="18">
        <f>HARMEAN(AE11:AG11)</f>
        <v>3867100.7105267295</v>
      </c>
      <c r="AK11" s="177">
        <f t="shared" si="42"/>
        <v>1062260.4139999999</v>
      </c>
      <c r="AL11" s="177">
        <f t="shared" si="3"/>
        <v>1280023.7988699998</v>
      </c>
      <c r="AM11" s="133">
        <v>954324</v>
      </c>
      <c r="AN11" s="133">
        <v>3409000</v>
      </c>
      <c r="AO11" s="19">
        <v>3624400</v>
      </c>
      <c r="AP11" s="77">
        <v>3443200</v>
      </c>
      <c r="AQ11" s="19">
        <f t="shared" si="43"/>
        <v>2857731</v>
      </c>
      <c r="AR11" s="19">
        <f t="shared" si="44"/>
        <v>3426100</v>
      </c>
      <c r="AS11" s="19">
        <f>HARMEAN(AN11:AP11)</f>
        <v>3489685.1823871275</v>
      </c>
      <c r="AT11" s="178">
        <f t="shared" si="46"/>
        <v>1002994.524</v>
      </c>
      <c r="AU11" s="178">
        <f t="shared" si="4"/>
        <v>1208608.40142</v>
      </c>
      <c r="AV11" s="137">
        <v>762790</v>
      </c>
      <c r="AW11" s="137">
        <v>2790000</v>
      </c>
      <c r="AX11" s="20">
        <v>3624400</v>
      </c>
      <c r="AY11" s="79">
        <v>3479400</v>
      </c>
      <c r="AZ11" s="20">
        <f t="shared" si="47"/>
        <v>2664147.5</v>
      </c>
      <c r="BA11" s="20">
        <f t="shared" si="48"/>
        <v>3134700</v>
      </c>
      <c r="BB11" s="20">
        <f>HARMEAN(AW11:AY11)</f>
        <v>3254726.0924869948</v>
      </c>
      <c r="BC11" s="179">
        <f t="shared" si="50"/>
        <v>801692.28999999992</v>
      </c>
      <c r="BD11" s="179">
        <f t="shared" si="5"/>
        <v>966039.20944999997</v>
      </c>
      <c r="BE11" s="139">
        <v>844668</v>
      </c>
      <c r="BF11" s="139">
        <v>3379000</v>
      </c>
      <c r="BG11" s="21">
        <v>4264000</v>
      </c>
      <c r="BH11" s="80">
        <v>4093400</v>
      </c>
      <c r="BI11" s="21">
        <f t="shared" si="51"/>
        <v>3145267</v>
      </c>
      <c r="BJ11" s="21">
        <f t="shared" si="52"/>
        <v>3736200</v>
      </c>
      <c r="BK11" s="21">
        <f>HARMEAN(BF11:BH11)</f>
        <v>3872152.7829958932</v>
      </c>
      <c r="BL11" s="21">
        <f t="shared" si="54"/>
        <v>887746.06799999997</v>
      </c>
      <c r="BM11" s="21">
        <f t="shared" si="6"/>
        <v>1069734.0119399999</v>
      </c>
      <c r="BN11" s="144">
        <v>824056</v>
      </c>
      <c r="BO11" s="144">
        <v>2944000</v>
      </c>
      <c r="BP11" s="22">
        <v>4264000</v>
      </c>
      <c r="BQ11" s="82">
        <v>4050800</v>
      </c>
      <c r="BR11" s="22">
        <f t="shared" si="55"/>
        <v>3020714</v>
      </c>
      <c r="BS11" s="22">
        <f t="shared" si="56"/>
        <v>3497400</v>
      </c>
      <c r="BT11" s="22">
        <f>HARMEAN(BO11:BQ11)</f>
        <v>3653812.0021242695</v>
      </c>
      <c r="BU11" s="22">
        <f t="shared" si="58"/>
        <v>866082.85599999991</v>
      </c>
      <c r="BV11" s="22">
        <f t="shared" si="7"/>
        <v>1043629.8414799999</v>
      </c>
      <c r="BW11" s="146">
        <v>792671</v>
      </c>
      <c r="BX11" s="146">
        <v>2270000</v>
      </c>
      <c r="BY11" s="23">
        <v>3624400</v>
      </c>
      <c r="BZ11" s="84">
        <v>3443200</v>
      </c>
      <c r="CA11" s="23">
        <f t="shared" si="59"/>
        <v>2532567.75</v>
      </c>
      <c r="CB11" s="23">
        <f t="shared" si="60"/>
        <v>2856600</v>
      </c>
      <c r="CC11" s="23">
        <f>HARMEAN(BX11:BZ11)</f>
        <v>2979548.7347094761</v>
      </c>
      <c r="CD11" s="23">
        <f t="shared" si="62"/>
        <v>833097.2209999999</v>
      </c>
      <c r="CE11" s="23">
        <f t="shared" si="8"/>
        <v>1003882.1513049998</v>
      </c>
      <c r="CF11" s="158">
        <v>832811</v>
      </c>
      <c r="CG11" s="158">
        <v>2380000</v>
      </c>
      <c r="CH11" s="24">
        <v>2464600</v>
      </c>
      <c r="CI11" s="25">
        <v>2415300</v>
      </c>
      <c r="CJ11" s="24">
        <f t="shared" si="63"/>
        <v>2023177.75</v>
      </c>
      <c r="CK11" s="24">
        <f t="shared" si="64"/>
        <v>2397650</v>
      </c>
      <c r="CL11" s="24">
        <f>HARMEAN(CG11:CI11)</f>
        <v>2419470.6134317969</v>
      </c>
      <c r="CM11" s="24">
        <f t="shared" si="66"/>
        <v>875284.36099999992</v>
      </c>
      <c r="CN11" s="24">
        <f t="shared" si="9"/>
        <v>1054717.6550049998</v>
      </c>
      <c r="CO11" s="148">
        <v>904872</v>
      </c>
      <c r="CP11" s="148">
        <v>3240000</v>
      </c>
      <c r="CQ11" s="26">
        <v>3624400</v>
      </c>
      <c r="CR11" s="149">
        <v>3370700</v>
      </c>
      <c r="CS11" s="26">
        <f t="shared" si="67"/>
        <v>2784993</v>
      </c>
      <c r="CT11" s="26">
        <f t="shared" si="68"/>
        <v>3305350</v>
      </c>
      <c r="CU11" s="26">
        <f>HARMEAN(CP11:CR11)</f>
        <v>3404355.7864953368</v>
      </c>
      <c r="CV11" s="26">
        <f t="shared" si="70"/>
        <v>951020.47199999995</v>
      </c>
      <c r="CW11" s="26">
        <f t="shared" si="10"/>
        <v>1145979.66876</v>
      </c>
      <c r="CX11" s="27">
        <v>889274</v>
      </c>
      <c r="CY11" s="27">
        <v>2930000</v>
      </c>
      <c r="CZ11" s="28">
        <v>4050800</v>
      </c>
      <c r="DA11" s="86">
        <v>3929000</v>
      </c>
      <c r="DB11" s="28">
        <f t="shared" si="71"/>
        <v>2949768.5</v>
      </c>
      <c r="DC11" s="28">
        <f t="shared" si="72"/>
        <v>3429500</v>
      </c>
      <c r="DD11" s="28">
        <f>HARMEAN(CY11:DA11)</f>
        <v>3560072.6426715162</v>
      </c>
      <c r="DE11" s="28">
        <f t="shared" si="74"/>
        <v>934626.97399999993</v>
      </c>
      <c r="DF11" s="28">
        <f t="shared" si="11"/>
        <v>1126225.50367</v>
      </c>
      <c r="DG11" s="150">
        <v>1119300</v>
      </c>
      <c r="DH11" s="150">
        <v>3838000</v>
      </c>
      <c r="DI11" s="29">
        <v>3198000</v>
      </c>
      <c r="DJ11" s="88">
        <v>3070100</v>
      </c>
      <c r="DK11" s="29">
        <f t="shared" si="75"/>
        <v>2806350</v>
      </c>
      <c r="DL11" s="29">
        <f t="shared" si="76"/>
        <v>3134050</v>
      </c>
      <c r="DM11" s="29">
        <f>HARMEAN(DH11:DJ11)</f>
        <v>3337152.1668941746</v>
      </c>
      <c r="DN11" s="29">
        <f t="shared" si="78"/>
        <v>1176384.2999999998</v>
      </c>
      <c r="DO11" s="29">
        <f t="shared" si="12"/>
        <v>1417543.0814999999</v>
      </c>
      <c r="DP11" s="154">
        <v>1119300</v>
      </c>
      <c r="DQ11" s="154">
        <v>4094000</v>
      </c>
      <c r="DR11" s="30">
        <v>3198000</v>
      </c>
      <c r="DS11" s="90">
        <v>3102100</v>
      </c>
      <c r="DT11" s="30">
        <f t="shared" si="79"/>
        <v>2878350</v>
      </c>
      <c r="DU11" s="30">
        <f t="shared" si="80"/>
        <v>3150050</v>
      </c>
      <c r="DV11" s="30">
        <f>HARMEAN(DQ11:DS11)</f>
        <v>3411736.563889401</v>
      </c>
      <c r="DW11" s="30">
        <f t="shared" si="82"/>
        <v>1176384.2999999998</v>
      </c>
      <c r="DX11" s="30">
        <f t="shared" si="13"/>
        <v>1417543.0814999999</v>
      </c>
      <c r="DY11" s="158">
        <v>1268540</v>
      </c>
      <c r="DZ11" s="158">
        <v>4350000</v>
      </c>
      <c r="EA11" s="24">
        <v>3624400</v>
      </c>
      <c r="EB11" s="25">
        <v>3515700</v>
      </c>
      <c r="EC11" s="24">
        <f t="shared" si="83"/>
        <v>3189660</v>
      </c>
      <c r="ED11" s="24">
        <f t="shared" si="84"/>
        <v>3570050</v>
      </c>
      <c r="EE11" s="24">
        <f>HARMEAN(DZ11:EB11)</f>
        <v>3796357.4616671917</v>
      </c>
      <c r="EF11" s="24">
        <f t="shared" si="86"/>
        <v>1333235.5399999998</v>
      </c>
      <c r="EG11" s="24">
        <f t="shared" si="14"/>
        <v>1606548.8256999997</v>
      </c>
      <c r="EH11" s="126">
        <v>1371697</v>
      </c>
      <c r="EI11" s="126">
        <v>4899000</v>
      </c>
      <c r="EJ11" s="17">
        <v>4797000</v>
      </c>
      <c r="EK11" s="73">
        <v>4557200</v>
      </c>
      <c r="EL11" s="17">
        <f t="shared" si="87"/>
        <v>3906224.25</v>
      </c>
      <c r="EM11" s="17">
        <f t="shared" si="88"/>
        <v>4677100</v>
      </c>
      <c r="EN11" s="17">
        <f>HARMEAN(EI11:EK11)</f>
        <v>4746685.9920407133</v>
      </c>
      <c r="EO11" s="17">
        <f t="shared" si="90"/>
        <v>1441653.547</v>
      </c>
      <c r="EP11" s="17">
        <f t="shared" si="15"/>
        <v>1737192.5241350001</v>
      </c>
      <c r="EQ11" s="162">
        <v>1200081</v>
      </c>
      <c r="ER11" s="162">
        <v>3944000</v>
      </c>
      <c r="ES11" s="32">
        <v>4797000</v>
      </c>
      <c r="ET11" s="94">
        <v>4317300</v>
      </c>
      <c r="EU11" s="32">
        <f t="shared" si="91"/>
        <v>3564595.25</v>
      </c>
      <c r="EV11" s="32">
        <f t="shared" si="92"/>
        <v>4130650</v>
      </c>
      <c r="EW11" s="32">
        <f t="shared" si="93"/>
        <v>2619658.3748710412</v>
      </c>
      <c r="EX11" s="32">
        <f t="shared" si="94"/>
        <v>1449817.8561</v>
      </c>
      <c r="EY11" s="32">
        <f t="shared" si="16"/>
        <v>1747030.5166004999</v>
      </c>
      <c r="EZ11" s="172">
        <v>801106</v>
      </c>
      <c r="FA11" s="162">
        <v>3469000</v>
      </c>
      <c r="FB11" s="32">
        <v>3934200</v>
      </c>
      <c r="FC11" s="94">
        <v>3894900</v>
      </c>
      <c r="FD11" s="32">
        <f t="shared" si="95"/>
        <v>3024801.5</v>
      </c>
      <c r="FE11" s="32">
        <f t="shared" si="96"/>
        <v>3681950</v>
      </c>
      <c r="FF11" s="32">
        <f>HARMEAN(FA11:FC11)</f>
        <v>3753778.1987651349</v>
      </c>
      <c r="FG11" s="32">
        <f t="shared" si="98"/>
        <v>967816.15859999997</v>
      </c>
      <c r="FH11" s="32">
        <f t="shared" si="17"/>
        <v>1166218.4711130001</v>
      </c>
      <c r="FI11" s="172">
        <v>724634</v>
      </c>
      <c r="FJ11" s="162">
        <v>4162800</v>
      </c>
      <c r="FK11" s="32">
        <v>3857800</v>
      </c>
      <c r="FL11" s="94">
        <v>3549200</v>
      </c>
      <c r="FM11" s="32">
        <f t="shared" si="99"/>
        <v>3073608.5</v>
      </c>
      <c r="FN11" s="32">
        <f t="shared" si="100"/>
        <v>3703500</v>
      </c>
      <c r="FO11" s="32">
        <f>HARMEAN(FJ11:FL11)</f>
        <v>3840286.7831040677</v>
      </c>
      <c r="FP11" s="32">
        <f t="shared" si="102"/>
        <v>875430.33539999998</v>
      </c>
      <c r="FQ11" s="32">
        <f t="shared" si="18"/>
        <v>1054893.554157</v>
      </c>
      <c r="FR11" s="172">
        <v>717851</v>
      </c>
      <c r="FS11" s="162">
        <v>3469000</v>
      </c>
      <c r="FT11" s="32">
        <v>3875000</v>
      </c>
      <c r="FU11" s="94">
        <v>3642500</v>
      </c>
      <c r="FV11" s="32">
        <f t="shared" si="103"/>
        <v>2926087.75</v>
      </c>
      <c r="FW11" s="32">
        <f t="shared" si="104"/>
        <v>3555750</v>
      </c>
      <c r="FX11" s="32">
        <f>HARMEAN(FS11:FU11)</f>
        <v>3654664.6568379803</v>
      </c>
      <c r="FY11" s="32">
        <f t="shared" si="106"/>
        <v>867235.79310000001</v>
      </c>
      <c r="FZ11" s="32">
        <f t="shared" si="19"/>
        <v>1045019.1306855</v>
      </c>
      <c r="GA11" s="172">
        <v>765207</v>
      </c>
      <c r="GB11" s="162">
        <v>3990000</v>
      </c>
      <c r="GC11" s="32">
        <v>4214200</v>
      </c>
      <c r="GD11" s="94">
        <v>4003500</v>
      </c>
      <c r="GE11" s="32">
        <f t="shared" si="107"/>
        <v>3243226.75</v>
      </c>
      <c r="GF11" s="32">
        <f t="shared" si="108"/>
        <v>3996750</v>
      </c>
      <c r="GG11" s="32">
        <f>HARMEAN(GB11:GD11)</f>
        <v>4066688.4331838014</v>
      </c>
      <c r="GH11" s="32">
        <f t="shared" si="110"/>
        <v>924446.57669999998</v>
      </c>
      <c r="GI11" s="32">
        <f t="shared" si="20"/>
        <v>1113958.1249235</v>
      </c>
      <c r="GJ11" s="172">
        <v>695964</v>
      </c>
      <c r="GK11" s="162">
        <v>2930000</v>
      </c>
      <c r="GL11" s="32">
        <v>3750200</v>
      </c>
      <c r="GM11" s="94">
        <v>3562700</v>
      </c>
      <c r="GN11" s="32">
        <f t="shared" si="111"/>
        <v>2734716</v>
      </c>
      <c r="GO11" s="32">
        <f t="shared" si="112"/>
        <v>3246350</v>
      </c>
      <c r="GP11" s="32">
        <f>HARMEAN(GK11:GM11)</f>
        <v>3375962.8537422251</v>
      </c>
      <c r="GQ11" s="32">
        <f t="shared" si="114"/>
        <v>840794.10839999991</v>
      </c>
      <c r="GR11" s="32">
        <f t="shared" si="21"/>
        <v>1013156.9006219999</v>
      </c>
      <c r="GS11" s="172">
        <v>664030</v>
      </c>
      <c r="GT11" s="162">
        <v>2380000</v>
      </c>
      <c r="GU11" s="32">
        <v>2250100</v>
      </c>
      <c r="GV11" s="94">
        <v>2025100</v>
      </c>
      <c r="GW11" s="32">
        <f t="shared" si="115"/>
        <v>1829807.5</v>
      </c>
      <c r="GX11" s="32">
        <f t="shared" si="116"/>
        <v>2137600</v>
      </c>
      <c r="GY11" s="32">
        <f>HARMEAN(GT11:GV11)</f>
        <v>2208487.8251660704</v>
      </c>
      <c r="GZ11" s="32">
        <f t="shared" si="118"/>
        <v>802214.64299999992</v>
      </c>
      <c r="HA11" s="32">
        <f t="shared" si="22"/>
        <v>966668.64481499989</v>
      </c>
      <c r="HB11" s="172">
        <v>681996</v>
      </c>
      <c r="HC11" s="162">
        <v>2380000</v>
      </c>
      <c r="HD11" s="32">
        <v>2250100</v>
      </c>
      <c r="HE11" s="94">
        <v>2160100</v>
      </c>
      <c r="HF11" s="32">
        <f t="shared" si="119"/>
        <v>1868049</v>
      </c>
      <c r="HG11" s="32">
        <f t="shared" si="120"/>
        <v>2205100</v>
      </c>
      <c r="HH11" s="32">
        <f>HARMEAN(HC11:HE11)</f>
        <v>2259828.633216443</v>
      </c>
      <c r="HI11" s="32">
        <f t="shared" si="122"/>
        <v>823919.3676</v>
      </c>
      <c r="HJ11" s="32">
        <f t="shared" si="23"/>
        <v>992822.83795800002</v>
      </c>
      <c r="HK11" s="172">
        <v>766707</v>
      </c>
      <c r="HL11" s="162">
        <v>4899000</v>
      </c>
      <c r="HM11" s="32">
        <v>4214200</v>
      </c>
      <c r="HN11" s="94">
        <v>4172000</v>
      </c>
      <c r="HO11" s="32">
        <f t="shared" si="123"/>
        <v>3512976.75</v>
      </c>
      <c r="HP11" s="32">
        <f t="shared" si="124"/>
        <v>4193100</v>
      </c>
      <c r="HQ11" s="32">
        <f>HARMEAN(HL11:HN11)</f>
        <v>4404578.4737062138</v>
      </c>
      <c r="HR11" s="32">
        <f t="shared" si="126"/>
        <v>926258.7267</v>
      </c>
      <c r="HS11" s="32">
        <f t="shared" si="24"/>
        <v>1116141.7656735</v>
      </c>
      <c r="HT11" s="172">
        <v>1709036</v>
      </c>
      <c r="HU11" s="162">
        <v>4899000</v>
      </c>
      <c r="HV11" s="32">
        <v>5330000</v>
      </c>
      <c r="HW11" s="94">
        <v>4956900</v>
      </c>
      <c r="HX11" s="32">
        <f t="shared" si="127"/>
        <v>5061966.666666667</v>
      </c>
      <c r="HY11" s="32">
        <f t="shared" si="128"/>
        <v>4956900</v>
      </c>
      <c r="HZ11" s="32">
        <f t="shared" si="25"/>
        <v>5054934.1484890683</v>
      </c>
      <c r="IA11" s="32">
        <f t="shared" si="129"/>
        <v>2064686.3916</v>
      </c>
      <c r="IB11" s="32">
        <f t="shared" si="26"/>
        <v>2487947.101878</v>
      </c>
      <c r="IC11" s="172">
        <v>1822000</v>
      </c>
      <c r="ID11" s="162">
        <v>3469000</v>
      </c>
      <c r="IE11" s="32">
        <v>5330000</v>
      </c>
      <c r="IF11" s="94">
        <v>5170100</v>
      </c>
      <c r="IG11" s="32">
        <f t="shared" si="130"/>
        <v>4656366.666666667</v>
      </c>
      <c r="IH11" s="32">
        <f t="shared" si="131"/>
        <v>5170100</v>
      </c>
      <c r="II11" s="32">
        <f t="shared" si="132"/>
        <v>4482263.9313630508</v>
      </c>
      <c r="IJ11" s="32">
        <f t="shared" si="133"/>
        <v>2201158.1999999997</v>
      </c>
      <c r="IK11" s="32">
        <f t="shared" si="27"/>
        <v>2652395.6309999996</v>
      </c>
      <c r="IM11" s="32">
        <f t="shared" si="134"/>
        <v>1298293.3782176296</v>
      </c>
    </row>
    <row r="12" spans="1:247" x14ac:dyDescent="0.25">
      <c r="A12" s="12">
        <v>5</v>
      </c>
      <c r="B12" s="35" t="s">
        <v>47</v>
      </c>
      <c r="C12" s="14">
        <f>VLOOKUP(B12,[1]Hoja1!$B$9:$D$244,3,0)</f>
        <v>42021</v>
      </c>
      <c r="D12" s="14">
        <v>120000</v>
      </c>
      <c r="E12" s="15">
        <v>233000</v>
      </c>
      <c r="F12" s="97">
        <v>230700</v>
      </c>
      <c r="G12" s="105">
        <f t="shared" si="28"/>
        <v>156430.25</v>
      </c>
      <c r="H12" s="105">
        <f t="shared" si="29"/>
        <v>175350</v>
      </c>
      <c r="I12" s="107">
        <f t="shared" si="30"/>
        <v>98141.596741721354</v>
      </c>
      <c r="J12" s="107">
        <f t="shared" ref="J12:J72" si="135">C12*1.051</f>
        <v>44164.070999999996</v>
      </c>
      <c r="K12" s="107">
        <f t="shared" si="0"/>
        <v>53217.705554999993</v>
      </c>
      <c r="L12" s="101">
        <f>VLOOKUP(B12,[1]Hoja1!$B$9:$L$244,11,0)</f>
        <v>35568</v>
      </c>
      <c r="M12" s="101">
        <v>120000</v>
      </c>
      <c r="N12" s="34">
        <v>233000</v>
      </c>
      <c r="O12" s="70">
        <v>226000</v>
      </c>
      <c r="P12" s="34">
        <f t="shared" si="31"/>
        <v>153642</v>
      </c>
      <c r="Q12" s="34">
        <f t="shared" si="32"/>
        <v>173000</v>
      </c>
      <c r="R12" s="34">
        <f t="shared" si="33"/>
        <v>88563.923680730295</v>
      </c>
      <c r="S12" s="174">
        <f t="shared" si="34"/>
        <v>37381.968000000001</v>
      </c>
      <c r="T12" s="174">
        <f t="shared" si="1"/>
        <v>45045.271439999997</v>
      </c>
      <c r="U12" s="126">
        <f>VLOOKUP(B12,[1]Hoja1!$B$9:$T$244,19,0)</f>
        <v>37147</v>
      </c>
      <c r="V12" s="126">
        <v>120000</v>
      </c>
      <c r="W12" s="17">
        <v>186400</v>
      </c>
      <c r="X12" s="73">
        <v>177100</v>
      </c>
      <c r="Y12" s="17">
        <f t="shared" si="35"/>
        <v>130161.75</v>
      </c>
      <c r="Z12" s="17">
        <f t="shared" si="36"/>
        <v>148550</v>
      </c>
      <c r="AA12" s="17">
        <f t="shared" si="37"/>
        <v>86458.928267936775</v>
      </c>
      <c r="AB12" s="176">
        <f t="shared" si="38"/>
        <v>39041.496999999996</v>
      </c>
      <c r="AC12" s="176">
        <f t="shared" si="2"/>
        <v>47045.003884999998</v>
      </c>
      <c r="AD12" s="129">
        <f>VLOOKUP(B12,[1]Hoja1!$B$9:$V$244,21,0)</f>
        <v>42306</v>
      </c>
      <c r="AE12" s="129">
        <v>120000</v>
      </c>
      <c r="AF12" s="18">
        <v>177080</v>
      </c>
      <c r="AG12" s="74">
        <v>168200</v>
      </c>
      <c r="AH12" s="18">
        <f t="shared" si="39"/>
        <v>126896.5</v>
      </c>
      <c r="AI12" s="18">
        <f t="shared" si="40"/>
        <v>144100</v>
      </c>
      <c r="AJ12" s="18">
        <f t="shared" si="41"/>
        <v>91820.807259725916</v>
      </c>
      <c r="AK12" s="177">
        <f t="shared" si="42"/>
        <v>44463.606</v>
      </c>
      <c r="AL12" s="177">
        <f t="shared" si="3"/>
        <v>53578.645230000002</v>
      </c>
      <c r="AM12" s="133">
        <f>VLOOKUP(B12,[1]Hoja1!$B$9:$X$244,23,0)</f>
        <v>39822</v>
      </c>
      <c r="AN12" s="133">
        <v>120000</v>
      </c>
      <c r="AO12" s="19">
        <v>158440</v>
      </c>
      <c r="AP12" s="77">
        <v>153700</v>
      </c>
      <c r="AQ12" s="19">
        <f t="shared" si="43"/>
        <v>117990.5</v>
      </c>
      <c r="AR12" s="19">
        <f t="shared" si="44"/>
        <v>136850</v>
      </c>
      <c r="AS12" s="19">
        <f t="shared" si="45"/>
        <v>86462.559312535086</v>
      </c>
      <c r="AT12" s="178">
        <f t="shared" si="46"/>
        <v>41852.921999999999</v>
      </c>
      <c r="AU12" s="178">
        <f t="shared" si="4"/>
        <v>50432.771009999997</v>
      </c>
      <c r="AV12" s="137">
        <f>VLOOKUP(B12,[1]Hoja1!$B$9:$Z$244,25,0)</f>
        <v>30800</v>
      </c>
      <c r="AW12" s="137">
        <v>120000</v>
      </c>
      <c r="AX12" s="20">
        <v>158440</v>
      </c>
      <c r="AY12" s="79">
        <v>142600</v>
      </c>
      <c r="AZ12" s="20">
        <f t="shared" si="47"/>
        <v>112960</v>
      </c>
      <c r="BA12" s="20">
        <f t="shared" si="48"/>
        <v>131300</v>
      </c>
      <c r="BB12" s="20">
        <f t="shared" si="49"/>
        <v>73902.966791947241</v>
      </c>
      <c r="BC12" s="179">
        <f t="shared" si="50"/>
        <v>32370.799999999999</v>
      </c>
      <c r="BD12" s="179">
        <f t="shared" si="5"/>
        <v>39006.813999999998</v>
      </c>
      <c r="BE12" s="139">
        <f>VLOOKUP(B12,[1]Hoja1!$B$9:$AB$244,27,0)</f>
        <v>33880</v>
      </c>
      <c r="BF12" s="139">
        <v>120000</v>
      </c>
      <c r="BG12" s="21">
        <v>186400</v>
      </c>
      <c r="BH12" s="80">
        <v>180800</v>
      </c>
      <c r="BI12" s="21">
        <f t="shared" si="51"/>
        <v>130270</v>
      </c>
      <c r="BJ12" s="21">
        <f t="shared" si="52"/>
        <v>150400</v>
      </c>
      <c r="BK12" s="21">
        <f t="shared" si="53"/>
        <v>82059.61045627296</v>
      </c>
      <c r="BL12" s="21">
        <f t="shared" si="54"/>
        <v>35607.879999999997</v>
      </c>
      <c r="BM12" s="21">
        <f t="shared" si="6"/>
        <v>42907.4954</v>
      </c>
      <c r="BN12" s="144">
        <f>VLOOKUP(B12,[1]Hoja1!$B$9:$AD$244,29,0)</f>
        <v>33880</v>
      </c>
      <c r="BO12" s="144">
        <v>120000</v>
      </c>
      <c r="BP12" s="22">
        <v>186400</v>
      </c>
      <c r="BQ12" s="82">
        <v>180800</v>
      </c>
      <c r="BR12" s="22">
        <f t="shared" si="55"/>
        <v>130270</v>
      </c>
      <c r="BS12" s="22">
        <f t="shared" si="56"/>
        <v>150400</v>
      </c>
      <c r="BT12" s="22">
        <f t="shared" si="57"/>
        <v>82059.61045627296</v>
      </c>
      <c r="BU12" s="22">
        <f t="shared" si="58"/>
        <v>35607.879999999997</v>
      </c>
      <c r="BV12" s="22">
        <f t="shared" si="7"/>
        <v>42907.4954</v>
      </c>
      <c r="BW12" s="146">
        <f>VLOOKUP(B12,[1]Hoja1!$B$9:$AF$244,31,0)</f>
        <v>32297</v>
      </c>
      <c r="BX12" s="146">
        <v>120000</v>
      </c>
      <c r="BY12" s="23">
        <v>158440</v>
      </c>
      <c r="BZ12" s="84">
        <v>152100</v>
      </c>
      <c r="CA12" s="23">
        <f t="shared" si="59"/>
        <v>115709.25</v>
      </c>
      <c r="CB12" s="23">
        <f t="shared" si="60"/>
        <v>136050</v>
      </c>
      <c r="CC12" s="23">
        <f t="shared" si="61"/>
        <v>76654.607587857579</v>
      </c>
      <c r="CD12" s="23">
        <f t="shared" si="62"/>
        <v>33944.146999999997</v>
      </c>
      <c r="CE12" s="23">
        <f t="shared" si="8"/>
        <v>40902.697134999995</v>
      </c>
      <c r="CF12" s="158">
        <f>VLOOKUP(B12,[1]Hoja1!$B$9:$AJ$244,35,0)</f>
        <v>31287</v>
      </c>
      <c r="CG12" s="158">
        <v>120000</v>
      </c>
      <c r="CH12" s="24">
        <v>107700</v>
      </c>
      <c r="CI12" s="25">
        <v>102300</v>
      </c>
      <c r="CJ12" s="24">
        <f t="shared" si="63"/>
        <v>90321.75</v>
      </c>
      <c r="CK12" s="24">
        <f t="shared" si="64"/>
        <v>105000</v>
      </c>
      <c r="CL12" s="24">
        <f t="shared" si="65"/>
        <v>67390.31252132688</v>
      </c>
      <c r="CM12" s="24">
        <f t="shared" si="66"/>
        <v>32882.636999999995</v>
      </c>
      <c r="CN12" s="24">
        <f t="shared" si="9"/>
        <v>39623.577584999992</v>
      </c>
      <c r="CO12" s="148">
        <f>VLOOKUP(B12,[1]Hoja1!$B$9:$AL$244,37,0)</f>
        <v>35473</v>
      </c>
      <c r="CP12" s="148">
        <v>120000</v>
      </c>
      <c r="CQ12" s="26">
        <v>158440</v>
      </c>
      <c r="CR12" s="149">
        <v>148900</v>
      </c>
      <c r="CS12" s="26">
        <f t="shared" si="67"/>
        <v>115703.25</v>
      </c>
      <c r="CT12" s="26">
        <f t="shared" si="68"/>
        <v>134450</v>
      </c>
      <c r="CU12" s="26">
        <f t="shared" si="69"/>
        <v>80724.515020835097</v>
      </c>
      <c r="CV12" s="26">
        <f t="shared" si="70"/>
        <v>37282.123</v>
      </c>
      <c r="CW12" s="26">
        <f t="shared" si="10"/>
        <v>44924.958214999999</v>
      </c>
      <c r="CX12" s="27">
        <f>VLOOKUP(B12,[1]Hoja1!$B$9:$AN$244,39,0)</f>
        <v>38375</v>
      </c>
      <c r="CY12" s="27">
        <v>120000</v>
      </c>
      <c r="CZ12" s="28">
        <v>177080</v>
      </c>
      <c r="DA12" s="86">
        <v>165000</v>
      </c>
      <c r="DB12" s="28">
        <f t="shared" si="71"/>
        <v>125113.75</v>
      </c>
      <c r="DC12" s="28">
        <f t="shared" si="72"/>
        <v>142500</v>
      </c>
      <c r="DD12" s="28">
        <f t="shared" si="73"/>
        <v>86768.391947403099</v>
      </c>
      <c r="DE12" s="28">
        <f t="shared" si="74"/>
        <v>40332.125</v>
      </c>
      <c r="DF12" s="28">
        <f t="shared" si="11"/>
        <v>48600.210625</v>
      </c>
      <c r="DG12" s="150">
        <f>VLOOKUP(B12,[1]Hoja1!$B$9:$AR$244,43,0)</f>
        <v>46053</v>
      </c>
      <c r="DH12" s="150">
        <v>120000</v>
      </c>
      <c r="DI12" s="29">
        <v>139800</v>
      </c>
      <c r="DJ12" s="88">
        <v>130000</v>
      </c>
      <c r="DK12" s="29">
        <f t="shared" si="75"/>
        <v>108963.25</v>
      </c>
      <c r="DL12" s="29">
        <f t="shared" si="76"/>
        <v>125000</v>
      </c>
      <c r="DM12" s="29">
        <f t="shared" si="77"/>
        <v>89101.09036340157</v>
      </c>
      <c r="DN12" s="29">
        <f t="shared" si="78"/>
        <v>48401.702999999994</v>
      </c>
      <c r="DO12" s="29">
        <f t="shared" si="12"/>
        <v>58324.052114999991</v>
      </c>
      <c r="DP12" s="154">
        <f>VLOOKUP(B12,[1]Hoja1!$B$9:$AT$244,45,0)</f>
        <v>48930</v>
      </c>
      <c r="DQ12" s="154">
        <v>120000</v>
      </c>
      <c r="DR12" s="30">
        <v>139800</v>
      </c>
      <c r="DS12" s="90">
        <v>137000</v>
      </c>
      <c r="DT12" s="30">
        <f t="shared" si="79"/>
        <v>111432.5</v>
      </c>
      <c r="DU12" s="30">
        <f t="shared" si="80"/>
        <v>128500</v>
      </c>
      <c r="DV12" s="30">
        <f t="shared" si="81"/>
        <v>92543.238936052527</v>
      </c>
      <c r="DW12" s="30">
        <f t="shared" si="82"/>
        <v>51425.43</v>
      </c>
      <c r="DX12" s="30">
        <f t="shared" si="13"/>
        <v>61967.643150000004</v>
      </c>
      <c r="DY12" s="158">
        <f>VLOOKUP(B12,[1]Hoja1!$B$9:$AV$244,47,0)</f>
        <v>55264</v>
      </c>
      <c r="DZ12" s="158">
        <v>120000</v>
      </c>
      <c r="EA12" s="24">
        <v>158440</v>
      </c>
      <c r="EB12" s="25">
        <v>155300</v>
      </c>
      <c r="EC12" s="24">
        <f t="shared" si="83"/>
        <v>122251</v>
      </c>
      <c r="ED12" s="24">
        <f t="shared" si="84"/>
        <v>137650</v>
      </c>
      <c r="EE12" s="24">
        <f t="shared" si="85"/>
        <v>102095.55408030962</v>
      </c>
      <c r="EF12" s="24">
        <f t="shared" si="86"/>
        <v>58082.464</v>
      </c>
      <c r="EG12" s="24">
        <f t="shared" si="14"/>
        <v>69989.369120000003</v>
      </c>
      <c r="EH12" s="126">
        <f>VLOOKUP(B12,[1]Hoja1!$B$9:$AX$244,49,0)</f>
        <v>54571</v>
      </c>
      <c r="EI12" s="126">
        <v>120000</v>
      </c>
      <c r="EJ12" s="17">
        <v>209700</v>
      </c>
      <c r="EK12" s="73">
        <v>201300</v>
      </c>
      <c r="EL12" s="17">
        <f t="shared" si="87"/>
        <v>146392.75</v>
      </c>
      <c r="EM12" s="17">
        <f t="shared" si="88"/>
        <v>160650</v>
      </c>
      <c r="EN12" s="17">
        <f t="shared" si="89"/>
        <v>109906.68141527922</v>
      </c>
      <c r="EO12" s="17">
        <f t="shared" si="90"/>
        <v>57354.120999999999</v>
      </c>
      <c r="EP12" s="17">
        <f t="shared" si="15"/>
        <v>69111.715805</v>
      </c>
      <c r="EQ12" s="162">
        <f>VLOOKUP(B12,[1]Hoja1!$B$9:$AZ$244,51,0)</f>
        <v>46053</v>
      </c>
      <c r="ER12" s="162">
        <v>120000</v>
      </c>
      <c r="ES12" s="32">
        <v>209700</v>
      </c>
      <c r="ET12" s="94">
        <v>201300</v>
      </c>
      <c r="EU12" s="32">
        <f t="shared" si="91"/>
        <v>144263.25</v>
      </c>
      <c r="EV12" s="32">
        <f t="shared" si="92"/>
        <v>160650</v>
      </c>
      <c r="EW12" s="32">
        <f t="shared" si="93"/>
        <v>100543.25421642992</v>
      </c>
      <c r="EX12" s="32">
        <f t="shared" si="94"/>
        <v>55636.629300000001</v>
      </c>
      <c r="EY12" s="32">
        <f t="shared" si="16"/>
        <v>67042.138306499997</v>
      </c>
      <c r="EZ12" s="172">
        <f>VLOOKUP(B12,'[2]RESPUESTOS '!$B$11:$BH$246,59,0)</f>
        <v>29459</v>
      </c>
      <c r="FA12" s="162">
        <v>120000</v>
      </c>
      <c r="FB12" s="32">
        <v>153000</v>
      </c>
      <c r="FC12" s="94">
        <v>148400</v>
      </c>
      <c r="FD12" s="32">
        <f t="shared" si="95"/>
        <v>112714.75</v>
      </c>
      <c r="FE12" s="32">
        <f t="shared" si="96"/>
        <v>134200</v>
      </c>
      <c r="FF12" s="32">
        <f t="shared" si="97"/>
        <v>72002.911558402076</v>
      </c>
      <c r="FG12" s="32">
        <f t="shared" si="98"/>
        <v>35589.4179</v>
      </c>
      <c r="FH12" s="32">
        <f t="shared" si="17"/>
        <v>42885.2485695</v>
      </c>
      <c r="FI12" s="172">
        <f>VLOOKUP(B12,'[2]RESPUESTOS '!$B$11:$CJ$246,87,0)</f>
        <v>30840</v>
      </c>
      <c r="FJ12" s="162">
        <v>120000</v>
      </c>
      <c r="FK12" s="32">
        <v>157600</v>
      </c>
      <c r="FL12" s="94">
        <v>154400</v>
      </c>
      <c r="FM12" s="32">
        <f t="shared" si="99"/>
        <v>115710</v>
      </c>
      <c r="FN12" s="32">
        <f t="shared" si="100"/>
        <v>137200</v>
      </c>
      <c r="FO12" s="32">
        <f t="shared" si="101"/>
        <v>74653.862978462872</v>
      </c>
      <c r="FP12" s="32">
        <f t="shared" si="102"/>
        <v>37257.803999999996</v>
      </c>
      <c r="FQ12" s="32">
        <f t="shared" si="18"/>
        <v>44895.653819999992</v>
      </c>
      <c r="FR12" s="172">
        <f>VLOOKUP(B12,'[2]RESPUESTOS '!$B$11:$BX$246,75,0)</f>
        <v>27015</v>
      </c>
      <c r="FS12" s="162">
        <v>120000</v>
      </c>
      <c r="FT12" s="32">
        <v>144200</v>
      </c>
      <c r="FU12" s="94">
        <v>132700</v>
      </c>
      <c r="FV12" s="32">
        <f t="shared" si="103"/>
        <v>105978.75</v>
      </c>
      <c r="FW12" s="32">
        <f t="shared" si="104"/>
        <v>126350</v>
      </c>
      <c r="FX12" s="32">
        <f t="shared" si="105"/>
        <v>66866.806317656359</v>
      </c>
      <c r="FY12" s="32">
        <f t="shared" si="106"/>
        <v>32636.821499999998</v>
      </c>
      <c r="FZ12" s="32">
        <f t="shared" si="19"/>
        <v>39327.369907499997</v>
      </c>
      <c r="GA12" s="172">
        <f>VLOOKUP(B12,'[2]RESPUESTOS '!$B$11:$CN$246,91,0)</f>
        <v>33522</v>
      </c>
      <c r="GB12" s="162">
        <v>120000</v>
      </c>
      <c r="GC12" s="32">
        <v>186400</v>
      </c>
      <c r="GD12" s="94">
        <v>175200</v>
      </c>
      <c r="GE12" s="32">
        <f t="shared" si="107"/>
        <v>128780.5</v>
      </c>
      <c r="GF12" s="32">
        <f t="shared" si="108"/>
        <v>147600</v>
      </c>
      <c r="GG12" s="32">
        <f t="shared" si="109"/>
        <v>81239.621712921711</v>
      </c>
      <c r="GH12" s="32">
        <f t="shared" si="110"/>
        <v>40497.928199999995</v>
      </c>
      <c r="GI12" s="32">
        <f t="shared" si="20"/>
        <v>48800.003480999992</v>
      </c>
      <c r="GJ12" s="172">
        <f>VLOOKUP(B12,'[2]RESPUESTOS '!$B$11:$T$246,19,0)</f>
        <v>26451</v>
      </c>
      <c r="GK12" s="162">
        <v>120000</v>
      </c>
      <c r="GL12" s="32">
        <v>141000</v>
      </c>
      <c r="GM12" s="94">
        <v>136800</v>
      </c>
      <c r="GN12" s="32">
        <f t="shared" si="111"/>
        <v>106062.75</v>
      </c>
      <c r="GO12" s="32">
        <f t="shared" si="112"/>
        <v>128400</v>
      </c>
      <c r="GP12" s="32">
        <f t="shared" si="113"/>
        <v>66070.678892457945</v>
      </c>
      <c r="GQ12" s="32">
        <f t="shared" si="114"/>
        <v>31955.453099999999</v>
      </c>
      <c r="GR12" s="32">
        <f t="shared" si="21"/>
        <v>38506.320985499995</v>
      </c>
      <c r="GS12" s="172">
        <f>VLOOKUP(B12,'[2]RESPUESTOS '!$B$11:$H$246,7,0)</f>
        <v>24915</v>
      </c>
      <c r="GT12" s="162">
        <v>120000</v>
      </c>
      <c r="GU12" s="32">
        <v>84600</v>
      </c>
      <c r="GV12" s="94">
        <v>81200</v>
      </c>
      <c r="GW12" s="32">
        <f t="shared" si="115"/>
        <v>77678.75</v>
      </c>
      <c r="GX12" s="32">
        <f t="shared" si="116"/>
        <v>82900</v>
      </c>
      <c r="GY12" s="32">
        <f t="shared" si="117"/>
        <v>55092.32155167131</v>
      </c>
      <c r="GZ12" s="32">
        <f t="shared" si="118"/>
        <v>30099.8115</v>
      </c>
      <c r="HA12" s="32">
        <f t="shared" si="22"/>
        <v>36270.2728575</v>
      </c>
      <c r="HB12" s="172">
        <f>VLOOKUP(B12,'[2]RESPUESTOS '!$B$11:$D$246,3,0)</f>
        <v>25185</v>
      </c>
      <c r="HC12" s="162">
        <v>120000</v>
      </c>
      <c r="HD12" s="32">
        <v>84600</v>
      </c>
      <c r="HE12" s="94">
        <v>83800</v>
      </c>
      <c r="HF12" s="32">
        <f t="shared" si="119"/>
        <v>78396.25</v>
      </c>
      <c r="HG12" s="32">
        <f t="shared" si="120"/>
        <v>84200</v>
      </c>
      <c r="HH12" s="32">
        <f t="shared" si="121"/>
        <v>55715.728340847221</v>
      </c>
      <c r="HI12" s="32">
        <f t="shared" si="122"/>
        <v>30425.998499999998</v>
      </c>
      <c r="HJ12" s="32">
        <f t="shared" si="23"/>
        <v>36663.328192499997</v>
      </c>
      <c r="HK12" s="172">
        <f>VLOOKUP(B12,'[2]RESPUESTOS '!$B$11:$CB$246,79,0)</f>
        <v>34651</v>
      </c>
      <c r="HL12" s="162">
        <v>120000</v>
      </c>
      <c r="HM12" s="32">
        <v>186400</v>
      </c>
      <c r="HN12" s="94">
        <v>181000</v>
      </c>
      <c r="HO12" s="32">
        <f t="shared" si="123"/>
        <v>130512.75</v>
      </c>
      <c r="HP12" s="32">
        <f t="shared" si="124"/>
        <v>150500</v>
      </c>
      <c r="HQ12" s="32">
        <f t="shared" si="125"/>
        <v>83190.872324108612</v>
      </c>
      <c r="HR12" s="32">
        <f t="shared" si="126"/>
        <v>41861.873099999997</v>
      </c>
      <c r="HS12" s="32">
        <f t="shared" si="24"/>
        <v>50443.557085499997</v>
      </c>
      <c r="HT12" s="172">
        <v>47226.423999999999</v>
      </c>
      <c r="HU12" s="162">
        <v>120000</v>
      </c>
      <c r="HV12" s="32">
        <v>233000</v>
      </c>
      <c r="HW12" s="94">
        <v>219000</v>
      </c>
      <c r="HX12" s="32">
        <f t="shared" si="127"/>
        <v>190666.66666666666</v>
      </c>
      <c r="HY12" s="32">
        <f t="shared" si="128"/>
        <v>219000</v>
      </c>
      <c r="HZ12" s="32">
        <f t="shared" si="25"/>
        <v>174505.97053207559</v>
      </c>
      <c r="IA12" s="32">
        <f t="shared" si="129"/>
        <v>57054.2428344</v>
      </c>
      <c r="IB12" s="32">
        <f t="shared" si="26"/>
        <v>68750.362615452003</v>
      </c>
      <c r="IC12" s="172">
        <v>50348</v>
      </c>
      <c r="ID12" s="162">
        <v>120000</v>
      </c>
      <c r="IE12" s="32">
        <v>233000</v>
      </c>
      <c r="IF12" s="94">
        <v>221400</v>
      </c>
      <c r="IG12" s="32">
        <f t="shared" si="130"/>
        <v>191466.66666666666</v>
      </c>
      <c r="IH12" s="32">
        <f t="shared" si="131"/>
        <v>221400</v>
      </c>
      <c r="II12" s="32">
        <f t="shared" si="132"/>
        <v>175009.86672848687</v>
      </c>
      <c r="IJ12" s="32">
        <f t="shared" si="133"/>
        <v>60825.418799999999</v>
      </c>
      <c r="IK12" s="32">
        <f t="shared" si="27"/>
        <v>73294.629654000004</v>
      </c>
      <c r="IM12" s="32">
        <f t="shared" si="134"/>
        <v>50165.344857220451</v>
      </c>
    </row>
    <row r="13" spans="1:247" x14ac:dyDescent="0.25">
      <c r="A13" s="12">
        <v>6</v>
      </c>
      <c r="B13" s="35" t="s">
        <v>48</v>
      </c>
      <c r="C13" s="14">
        <f>VLOOKUP(B13,[1]Hoja1!$B$9:$D$244,3,0)</f>
        <v>26965</v>
      </c>
      <c r="D13" s="14">
        <v>100000</v>
      </c>
      <c r="E13" s="15">
        <v>151750</v>
      </c>
      <c r="F13" s="97">
        <v>147200</v>
      </c>
      <c r="G13" s="105">
        <f t="shared" si="28"/>
        <v>106478.75</v>
      </c>
      <c r="H13" s="105">
        <f t="shared" si="29"/>
        <v>123600</v>
      </c>
      <c r="I13" s="107">
        <f t="shared" si="30"/>
        <v>66150.281668703901</v>
      </c>
      <c r="J13" s="107">
        <f t="shared" si="135"/>
        <v>28340.214999999997</v>
      </c>
      <c r="K13" s="107">
        <f t="shared" si="0"/>
        <v>34149.959074999992</v>
      </c>
      <c r="L13" s="101">
        <f>VLOOKUP(B13,[1]Hoja1!$B$9:$L$244,11,0)</f>
        <v>24739</v>
      </c>
      <c r="M13" s="101">
        <v>100000</v>
      </c>
      <c r="N13" s="34">
        <v>151750</v>
      </c>
      <c r="O13" s="70">
        <v>144200</v>
      </c>
      <c r="P13" s="34">
        <f t="shared" si="31"/>
        <v>105172.25</v>
      </c>
      <c r="Q13" s="34">
        <f t="shared" si="32"/>
        <v>122100</v>
      </c>
      <c r="R13" s="34">
        <f t="shared" si="33"/>
        <v>62552.187747708696</v>
      </c>
      <c r="S13" s="174">
        <f t="shared" si="34"/>
        <v>26000.688999999998</v>
      </c>
      <c r="T13" s="174">
        <f t="shared" si="1"/>
        <v>31330.830244999997</v>
      </c>
      <c r="U13" s="126">
        <f>VLOOKUP(B13,[1]Hoja1!$B$9:$T$244,19,0)</f>
        <v>25619</v>
      </c>
      <c r="V13" s="126">
        <v>100000</v>
      </c>
      <c r="W13" s="17">
        <v>121400</v>
      </c>
      <c r="X13" s="73">
        <v>116500</v>
      </c>
      <c r="Y13" s="17">
        <f t="shared" si="35"/>
        <v>90879.75</v>
      </c>
      <c r="Z13" s="17">
        <f t="shared" si="36"/>
        <v>108250</v>
      </c>
      <c r="AA13" s="17">
        <f t="shared" si="37"/>
        <v>60740.007895759263</v>
      </c>
      <c r="AB13" s="176">
        <f t="shared" si="38"/>
        <v>26925.569</v>
      </c>
      <c r="AC13" s="176">
        <f t="shared" si="2"/>
        <v>32445.310644999998</v>
      </c>
      <c r="AD13" s="129">
        <f>VLOOKUP(B13,[1]Hoja1!$B$9:$V$244,21,0)</f>
        <v>28737</v>
      </c>
      <c r="AE13" s="129">
        <v>100000</v>
      </c>
      <c r="AF13" s="18">
        <v>115330</v>
      </c>
      <c r="AG13" s="74">
        <v>111900</v>
      </c>
      <c r="AH13" s="18">
        <f t="shared" si="39"/>
        <v>88991.75</v>
      </c>
      <c r="AI13" s="18">
        <f t="shared" si="40"/>
        <v>105950</v>
      </c>
      <c r="AJ13" s="18">
        <f t="shared" si="41"/>
        <v>64096.745143363441</v>
      </c>
      <c r="AK13" s="177">
        <f t="shared" si="42"/>
        <v>30202.587</v>
      </c>
      <c r="AL13" s="177">
        <f t="shared" si="3"/>
        <v>36394.117335000003</v>
      </c>
      <c r="AM13" s="133">
        <f>VLOOKUP(B13,[1]Hoja1!$B$9:$X$244,23,0)</f>
        <v>27105</v>
      </c>
      <c r="AN13" s="133">
        <v>100000</v>
      </c>
      <c r="AO13" s="19">
        <v>103190</v>
      </c>
      <c r="AP13" s="77">
        <v>101100</v>
      </c>
      <c r="AQ13" s="19">
        <f t="shared" si="43"/>
        <v>82848.75</v>
      </c>
      <c r="AR13" s="19">
        <f t="shared" si="44"/>
        <v>100550</v>
      </c>
      <c r="AS13" s="19">
        <f t="shared" si="45"/>
        <v>60172.435764828151</v>
      </c>
      <c r="AT13" s="178">
        <f t="shared" si="46"/>
        <v>28487.355</v>
      </c>
      <c r="AU13" s="178">
        <f t="shared" si="4"/>
        <v>34327.262774999996</v>
      </c>
      <c r="AV13" s="137">
        <f>VLOOKUP(B13,[1]Hoja1!$B$9:$Z$244,25,0)</f>
        <v>21700</v>
      </c>
      <c r="AW13" s="137">
        <v>100000</v>
      </c>
      <c r="AX13" s="20">
        <v>103190</v>
      </c>
      <c r="AY13" s="79">
        <v>99100</v>
      </c>
      <c r="AZ13" s="20">
        <f t="shared" si="47"/>
        <v>80997.5</v>
      </c>
      <c r="BA13" s="20">
        <f t="shared" si="48"/>
        <v>99550</v>
      </c>
      <c r="BB13" s="20">
        <f t="shared" si="49"/>
        <v>52725.494025686559</v>
      </c>
      <c r="BC13" s="179">
        <f t="shared" si="50"/>
        <v>22806.699999999997</v>
      </c>
      <c r="BD13" s="179">
        <f t="shared" si="5"/>
        <v>27482.073499999995</v>
      </c>
      <c r="BE13" s="139">
        <f>VLOOKUP(B13,[1]Hoja1!$B$9:$AB$244,27,0)</f>
        <v>23870</v>
      </c>
      <c r="BF13" s="139">
        <v>100000</v>
      </c>
      <c r="BG13" s="21">
        <v>121400</v>
      </c>
      <c r="BH13" s="80">
        <v>119000</v>
      </c>
      <c r="BI13" s="21">
        <f t="shared" si="51"/>
        <v>91067.5</v>
      </c>
      <c r="BJ13" s="21">
        <f t="shared" si="52"/>
        <v>109500</v>
      </c>
      <c r="BK13" s="21">
        <f t="shared" si="53"/>
        <v>58365.034373952542</v>
      </c>
      <c r="BL13" s="21">
        <f t="shared" si="54"/>
        <v>25087.37</v>
      </c>
      <c r="BM13" s="21">
        <f t="shared" si="6"/>
        <v>30230.280849999999</v>
      </c>
      <c r="BN13" s="144">
        <f>VLOOKUP(B13,[1]Hoja1!$B$9:$AD$244,29,0)</f>
        <v>23870</v>
      </c>
      <c r="BO13" s="144">
        <v>100000</v>
      </c>
      <c r="BP13" s="22">
        <v>121400</v>
      </c>
      <c r="BQ13" s="82">
        <v>111700</v>
      </c>
      <c r="BR13" s="22">
        <f t="shared" si="55"/>
        <v>89242.5</v>
      </c>
      <c r="BS13" s="22">
        <f t="shared" si="56"/>
        <v>105850</v>
      </c>
      <c r="BT13" s="22">
        <f t="shared" si="57"/>
        <v>57901.051521192785</v>
      </c>
      <c r="BU13" s="22">
        <f t="shared" si="58"/>
        <v>25087.37</v>
      </c>
      <c r="BV13" s="22">
        <f t="shared" si="7"/>
        <v>30230.280849999999</v>
      </c>
      <c r="BW13" s="146">
        <f>VLOOKUP(B13,[1]Hoja1!$B$9:$AF$244,31,0)</f>
        <v>22878</v>
      </c>
      <c r="BX13" s="146">
        <v>100000</v>
      </c>
      <c r="BY13" s="23">
        <v>103190</v>
      </c>
      <c r="BZ13" s="84">
        <v>96000</v>
      </c>
      <c r="CA13" s="23">
        <f t="shared" si="59"/>
        <v>80517</v>
      </c>
      <c r="CB13" s="23">
        <f t="shared" si="60"/>
        <v>98000</v>
      </c>
      <c r="CC13" s="23">
        <f t="shared" si="61"/>
        <v>54187.587864307461</v>
      </c>
      <c r="CD13" s="23">
        <f t="shared" si="62"/>
        <v>24044.777999999998</v>
      </c>
      <c r="CE13" s="23">
        <f t="shared" si="8"/>
        <v>28973.957489999997</v>
      </c>
      <c r="CF13" s="158">
        <f>VLOOKUP(B13,[1]Hoja1!$B$9:$AJ$244,35,0)</f>
        <v>21999</v>
      </c>
      <c r="CG13" s="158">
        <v>100000</v>
      </c>
      <c r="CH13" s="24">
        <v>70200</v>
      </c>
      <c r="CI13" s="25">
        <v>67400</v>
      </c>
      <c r="CJ13" s="24">
        <f t="shared" si="63"/>
        <v>64899.75</v>
      </c>
      <c r="CK13" s="24">
        <f t="shared" si="64"/>
        <v>68800</v>
      </c>
      <c r="CL13" s="24">
        <f t="shared" si="65"/>
        <v>47315.764182098188</v>
      </c>
      <c r="CM13" s="24">
        <f t="shared" si="66"/>
        <v>23120.948999999997</v>
      </c>
      <c r="CN13" s="24">
        <f t="shared" si="9"/>
        <v>27860.743544999998</v>
      </c>
      <c r="CO13" s="148">
        <f>VLOOKUP(B13,[1]Hoja1!$B$9:$AL$244,37,0)</f>
        <v>23307</v>
      </c>
      <c r="CP13" s="148">
        <v>100000</v>
      </c>
      <c r="CQ13" s="26">
        <v>103190</v>
      </c>
      <c r="CR13" s="149">
        <v>100100</v>
      </c>
      <c r="CS13" s="26">
        <f t="shared" si="67"/>
        <v>81649.25</v>
      </c>
      <c r="CT13" s="26">
        <f t="shared" si="68"/>
        <v>100050</v>
      </c>
      <c r="CU13" s="26">
        <f t="shared" si="69"/>
        <v>55106.714155201684</v>
      </c>
      <c r="CV13" s="26">
        <f t="shared" si="70"/>
        <v>24495.656999999999</v>
      </c>
      <c r="CW13" s="26">
        <f t="shared" si="10"/>
        <v>29517.266684999999</v>
      </c>
      <c r="CX13" s="27">
        <f>VLOOKUP(B13,[1]Hoja1!$B$9:$AN$244,39,0)</f>
        <v>25391</v>
      </c>
      <c r="CY13" s="27">
        <v>100000</v>
      </c>
      <c r="CZ13" s="28">
        <v>115330</v>
      </c>
      <c r="DA13" s="86">
        <v>110000</v>
      </c>
      <c r="DB13" s="28">
        <f t="shared" si="71"/>
        <v>87680.25</v>
      </c>
      <c r="DC13" s="28">
        <f t="shared" si="72"/>
        <v>105000</v>
      </c>
      <c r="DD13" s="28">
        <f t="shared" si="73"/>
        <v>59571.933686395765</v>
      </c>
      <c r="DE13" s="28">
        <f t="shared" si="74"/>
        <v>26685.940999999999</v>
      </c>
      <c r="DF13" s="28">
        <f t="shared" si="11"/>
        <v>32156.558904999998</v>
      </c>
      <c r="DG13" s="150">
        <f>VLOOKUP(B13,[1]Hoja1!$B$9:$AR$244,43,0)</f>
        <v>31053</v>
      </c>
      <c r="DH13" s="150">
        <v>100000</v>
      </c>
      <c r="DI13" s="29">
        <v>91050</v>
      </c>
      <c r="DJ13" s="88">
        <v>85600</v>
      </c>
      <c r="DK13" s="29">
        <f t="shared" si="75"/>
        <v>76925.75</v>
      </c>
      <c r="DL13" s="29">
        <f t="shared" si="76"/>
        <v>88325</v>
      </c>
      <c r="DM13" s="29">
        <f t="shared" si="77"/>
        <v>61663.470337787265</v>
      </c>
      <c r="DN13" s="29">
        <f t="shared" si="78"/>
        <v>32636.702999999998</v>
      </c>
      <c r="DO13" s="29">
        <f t="shared" si="12"/>
        <v>39327.227114999994</v>
      </c>
      <c r="DP13" s="154">
        <f>VLOOKUP(B13,[1]Hoja1!$B$9:$AT$244,45,0)</f>
        <v>31868</v>
      </c>
      <c r="DQ13" s="154">
        <v>100000</v>
      </c>
      <c r="DR13" s="30">
        <v>91050</v>
      </c>
      <c r="DS13" s="90">
        <v>86500</v>
      </c>
      <c r="DT13" s="30">
        <f t="shared" si="79"/>
        <v>77354.5</v>
      </c>
      <c r="DU13" s="30">
        <f t="shared" si="80"/>
        <v>88775</v>
      </c>
      <c r="DV13" s="30">
        <f t="shared" si="81"/>
        <v>62575.177995808466</v>
      </c>
      <c r="DW13" s="30">
        <f t="shared" si="82"/>
        <v>33493.267999999996</v>
      </c>
      <c r="DX13" s="30">
        <f t="shared" si="13"/>
        <v>40359.387939999993</v>
      </c>
      <c r="DY13" s="158">
        <f>VLOOKUP(B13,[1]Hoja1!$B$9:$AV$244,47,0)</f>
        <v>36117</v>
      </c>
      <c r="DZ13" s="158">
        <v>100000</v>
      </c>
      <c r="EA13" s="24">
        <v>103190</v>
      </c>
      <c r="EB13" s="25">
        <v>98000</v>
      </c>
      <c r="EC13" s="24">
        <f t="shared" si="83"/>
        <v>84326.75</v>
      </c>
      <c r="ED13" s="24">
        <f t="shared" si="84"/>
        <v>99000</v>
      </c>
      <c r="EE13" s="24">
        <f t="shared" si="85"/>
        <v>69465.265207422344</v>
      </c>
      <c r="EF13" s="24">
        <f t="shared" si="86"/>
        <v>37958.966999999997</v>
      </c>
      <c r="EG13" s="24">
        <f t="shared" si="14"/>
        <v>45740.555234999993</v>
      </c>
      <c r="EH13" s="126">
        <f>VLOOKUP(B13,[1]Hoja1!$B$9:$AX$244,49,0)</f>
        <v>35883</v>
      </c>
      <c r="EI13" s="126">
        <v>100000</v>
      </c>
      <c r="EJ13" s="17">
        <v>136575</v>
      </c>
      <c r="EK13" s="73">
        <v>127000</v>
      </c>
      <c r="EL13" s="17">
        <f t="shared" si="87"/>
        <v>99864.5</v>
      </c>
      <c r="EM13" s="17">
        <f t="shared" si="88"/>
        <v>113500</v>
      </c>
      <c r="EN13" s="17">
        <f t="shared" si="89"/>
        <v>75380.175314926251</v>
      </c>
      <c r="EO13" s="17">
        <f t="shared" si="90"/>
        <v>37713.032999999996</v>
      </c>
      <c r="EP13" s="17">
        <f t="shared" si="15"/>
        <v>45444.204764999995</v>
      </c>
      <c r="EQ13" s="162">
        <f>VLOOKUP(B13,[1]Hoja1!$B$9:$AZ$244,51,0)</f>
        <v>31053</v>
      </c>
      <c r="ER13" s="162">
        <v>100000</v>
      </c>
      <c r="ES13" s="32">
        <v>136575</v>
      </c>
      <c r="ET13" s="94">
        <v>127000</v>
      </c>
      <c r="EU13" s="32">
        <f t="shared" si="91"/>
        <v>98657</v>
      </c>
      <c r="EV13" s="32">
        <f t="shared" si="92"/>
        <v>113500</v>
      </c>
      <c r="EW13" s="32">
        <f t="shared" si="93"/>
        <v>69687.615790481999</v>
      </c>
      <c r="EX13" s="32">
        <f t="shared" si="94"/>
        <v>37515.129300000001</v>
      </c>
      <c r="EY13" s="32">
        <f t="shared" si="16"/>
        <v>45205.730806499996</v>
      </c>
      <c r="EZ13" s="172">
        <f>VLOOKUP(B13,'[2]RESPUESTOS '!$B$11:$BH$246,59,0)</f>
        <v>19243</v>
      </c>
      <c r="FA13" s="162">
        <v>100000</v>
      </c>
      <c r="FB13" s="32">
        <v>102800</v>
      </c>
      <c r="FC13" s="94">
        <v>97700</v>
      </c>
      <c r="FD13" s="32">
        <f t="shared" si="95"/>
        <v>79935.75</v>
      </c>
      <c r="FE13" s="32">
        <f t="shared" si="96"/>
        <v>98850</v>
      </c>
      <c r="FF13" s="32">
        <f t="shared" si="97"/>
        <v>48822.171213783113</v>
      </c>
      <c r="FG13" s="32">
        <f t="shared" si="98"/>
        <v>23247.4683</v>
      </c>
      <c r="FH13" s="32">
        <f t="shared" si="17"/>
        <v>28013.199301500001</v>
      </c>
      <c r="FI13" s="172">
        <f>VLOOKUP(B13,'[2]RESPUESTOS '!$B$11:$CJ$246,87,0)</f>
        <v>20088</v>
      </c>
      <c r="FJ13" s="162">
        <v>100000</v>
      </c>
      <c r="FK13" s="32">
        <v>110200</v>
      </c>
      <c r="FL13" s="94">
        <v>104700</v>
      </c>
      <c r="FM13" s="32">
        <f t="shared" si="99"/>
        <v>83747</v>
      </c>
      <c r="FN13" s="32">
        <f t="shared" si="100"/>
        <v>102350</v>
      </c>
      <c r="FO13" s="32">
        <f t="shared" si="101"/>
        <v>51016.196529547873</v>
      </c>
      <c r="FP13" s="32">
        <f t="shared" si="102"/>
        <v>24268.3128</v>
      </c>
      <c r="FQ13" s="32">
        <f t="shared" si="18"/>
        <v>29243.316923999999</v>
      </c>
      <c r="FR13" s="172">
        <f>VLOOKUP(B13,'[2]RESPUESTOS '!$B$11:$BX$246,75,0)</f>
        <v>18780</v>
      </c>
      <c r="FS13" s="162">
        <v>100000</v>
      </c>
      <c r="FT13" s="32">
        <v>101200</v>
      </c>
      <c r="FU13" s="94">
        <v>99200</v>
      </c>
      <c r="FV13" s="32">
        <f t="shared" si="103"/>
        <v>79795</v>
      </c>
      <c r="FW13" s="32">
        <f t="shared" si="104"/>
        <v>99600</v>
      </c>
      <c r="FX13" s="32">
        <f t="shared" si="105"/>
        <v>48071.027210837092</v>
      </c>
      <c r="FY13" s="32">
        <f t="shared" si="106"/>
        <v>22688.117999999999</v>
      </c>
      <c r="FZ13" s="32">
        <f t="shared" si="19"/>
        <v>27339.18219</v>
      </c>
      <c r="GA13" s="172">
        <f>VLOOKUP(B13,'[2]RESPUESTOS '!$B$11:$CN$246,91,0)</f>
        <v>22163</v>
      </c>
      <c r="GB13" s="162">
        <v>100000</v>
      </c>
      <c r="GC13" s="32">
        <v>121400</v>
      </c>
      <c r="GD13" s="94">
        <v>111700</v>
      </c>
      <c r="GE13" s="32">
        <f t="shared" si="107"/>
        <v>88815.75</v>
      </c>
      <c r="GF13" s="32">
        <f t="shared" si="108"/>
        <v>105850</v>
      </c>
      <c r="GG13" s="32">
        <f t="shared" si="109"/>
        <v>55317.361133414219</v>
      </c>
      <c r="GH13" s="32">
        <f t="shared" si="110"/>
        <v>26775.120299999999</v>
      </c>
      <c r="GI13" s="32">
        <f t="shared" si="20"/>
        <v>32264.019961499998</v>
      </c>
      <c r="GJ13" s="172">
        <f>VLOOKUP(B13,'[2]RESPUESTOS '!$B$11:$T$246,19,0)</f>
        <v>18837</v>
      </c>
      <c r="GK13" s="162">
        <v>100000</v>
      </c>
      <c r="GL13" s="32">
        <v>99600</v>
      </c>
      <c r="GM13" s="94">
        <v>91600</v>
      </c>
      <c r="GN13" s="32">
        <f t="shared" si="111"/>
        <v>77509.25</v>
      </c>
      <c r="GO13" s="32">
        <f t="shared" si="112"/>
        <v>95600</v>
      </c>
      <c r="GP13" s="32">
        <f t="shared" si="113"/>
        <v>47594.003643562442</v>
      </c>
      <c r="GQ13" s="32">
        <f t="shared" si="114"/>
        <v>22756.9797</v>
      </c>
      <c r="GR13" s="32">
        <f t="shared" si="21"/>
        <v>27422.1605385</v>
      </c>
      <c r="GS13" s="172">
        <f>VLOOKUP(B13,'[2]RESPUESTOS '!$B$11:$H$246,7,0)</f>
        <v>16785</v>
      </c>
      <c r="GT13" s="162">
        <v>100000</v>
      </c>
      <c r="GU13" s="32">
        <v>59800</v>
      </c>
      <c r="GV13" s="94">
        <v>55600</v>
      </c>
      <c r="GW13" s="32">
        <f t="shared" si="115"/>
        <v>58046.25</v>
      </c>
      <c r="GX13" s="32">
        <f t="shared" si="116"/>
        <v>57700</v>
      </c>
      <c r="GY13" s="32">
        <f t="shared" si="117"/>
        <v>38356.418707636112</v>
      </c>
      <c r="GZ13" s="32">
        <f t="shared" si="118"/>
        <v>20277.958500000001</v>
      </c>
      <c r="HA13" s="32">
        <f t="shared" si="22"/>
        <v>24434.9399925</v>
      </c>
      <c r="HB13" s="172">
        <f>VLOOKUP(B13,'[2]RESPUESTOS '!$B$11:$D$246,3,0)</f>
        <v>16093</v>
      </c>
      <c r="HC13" s="162">
        <v>100000</v>
      </c>
      <c r="HD13" s="32">
        <v>59800</v>
      </c>
      <c r="HE13" s="94">
        <v>58000</v>
      </c>
      <c r="HF13" s="32">
        <f t="shared" si="119"/>
        <v>58473.25</v>
      </c>
      <c r="HG13" s="32">
        <f t="shared" si="120"/>
        <v>58900</v>
      </c>
      <c r="HH13" s="32">
        <f t="shared" si="121"/>
        <v>37699.356983550839</v>
      </c>
      <c r="HI13" s="32">
        <f t="shared" si="122"/>
        <v>19441.953300000001</v>
      </c>
      <c r="HJ13" s="32">
        <f t="shared" si="23"/>
        <v>23427.553726500002</v>
      </c>
      <c r="HK13" s="172">
        <f>VLOOKUP(B13,'[2]RESPUESTOS '!$B$11:$CB$246,79,0)</f>
        <v>23269</v>
      </c>
      <c r="HL13" s="162">
        <v>100000</v>
      </c>
      <c r="HM13" s="32">
        <v>121400</v>
      </c>
      <c r="HN13" s="94">
        <v>115000</v>
      </c>
      <c r="HO13" s="32">
        <f t="shared" si="123"/>
        <v>89917.25</v>
      </c>
      <c r="HP13" s="32">
        <f t="shared" si="124"/>
        <v>107500</v>
      </c>
      <c r="HQ13" s="32">
        <f t="shared" si="125"/>
        <v>57217.634640652017</v>
      </c>
      <c r="HR13" s="32">
        <f t="shared" si="126"/>
        <v>28111.278899999998</v>
      </c>
      <c r="HS13" s="32">
        <f t="shared" si="24"/>
        <v>33874.0910745</v>
      </c>
      <c r="HT13" s="172">
        <v>61943.644</v>
      </c>
      <c r="HU13" s="162">
        <v>100000</v>
      </c>
      <c r="HV13" s="32">
        <v>151750</v>
      </c>
      <c r="HW13" s="94">
        <v>147200</v>
      </c>
      <c r="HX13" s="32">
        <f t="shared" si="127"/>
        <v>132983.33333333334</v>
      </c>
      <c r="HY13" s="32">
        <f t="shared" si="128"/>
        <v>147200</v>
      </c>
      <c r="HZ13" s="32">
        <f t="shared" si="25"/>
        <v>128296.88738450698</v>
      </c>
      <c r="IA13" s="32">
        <f t="shared" si="129"/>
        <v>74834.116316400003</v>
      </c>
      <c r="IB13" s="32">
        <f t="shared" si="26"/>
        <v>90175.110161261997</v>
      </c>
      <c r="IC13" s="172">
        <v>66038</v>
      </c>
      <c r="ID13" s="162">
        <v>100000</v>
      </c>
      <c r="IE13" s="32">
        <v>151750</v>
      </c>
      <c r="IF13" s="94">
        <v>145700</v>
      </c>
      <c r="IG13" s="32">
        <f t="shared" si="130"/>
        <v>132483.33333333334</v>
      </c>
      <c r="IH13" s="32">
        <f t="shared" si="131"/>
        <v>145700</v>
      </c>
      <c r="II13" s="32">
        <f t="shared" si="132"/>
        <v>127914.29366227637</v>
      </c>
      <c r="IJ13" s="32">
        <f t="shared" si="133"/>
        <v>79780.507799999992</v>
      </c>
      <c r="IK13" s="32">
        <f t="shared" si="27"/>
        <v>96135.51189899999</v>
      </c>
      <c r="IM13" s="32">
        <f t="shared" si="134"/>
        <v>37166.845686324508</v>
      </c>
    </row>
    <row r="14" spans="1:247" x14ac:dyDescent="0.25">
      <c r="A14" s="12">
        <v>7</v>
      </c>
      <c r="B14" s="35" t="s">
        <v>49</v>
      </c>
      <c r="C14" s="14">
        <f>VLOOKUP(B14,[1]Hoja1!$B$9:$D$244,3,0)</f>
        <v>33864</v>
      </c>
      <c r="D14" s="14">
        <v>120000</v>
      </c>
      <c r="E14" s="15">
        <v>181500</v>
      </c>
      <c r="F14" s="97">
        <v>172400</v>
      </c>
      <c r="G14" s="105">
        <f t="shared" si="28"/>
        <v>126941</v>
      </c>
      <c r="H14" s="105">
        <f t="shared" si="29"/>
        <v>146200</v>
      </c>
      <c r="I14" s="107">
        <f t="shared" si="30"/>
        <v>81344.918675081484</v>
      </c>
      <c r="J14" s="107">
        <f t="shared" si="135"/>
        <v>35591.063999999998</v>
      </c>
      <c r="K14" s="107">
        <f t="shared" si="0"/>
        <v>42887.232120000001</v>
      </c>
      <c r="L14" s="101">
        <f>VLOOKUP(B14,[1]Hoja1!$B$9:$L$244,11,0)</f>
        <v>30191</v>
      </c>
      <c r="M14" s="101">
        <v>120000</v>
      </c>
      <c r="N14" s="34">
        <v>181500</v>
      </c>
      <c r="O14" s="70">
        <v>168800</v>
      </c>
      <c r="P14" s="34">
        <f t="shared" si="31"/>
        <v>125122.75</v>
      </c>
      <c r="Q14" s="34">
        <f t="shared" si="32"/>
        <v>144400</v>
      </c>
      <c r="R14" s="34">
        <f t="shared" si="33"/>
        <v>75629.235903390159</v>
      </c>
      <c r="S14" s="174">
        <f t="shared" si="34"/>
        <v>31730.740999999998</v>
      </c>
      <c r="T14" s="174">
        <f t="shared" si="1"/>
        <v>38235.542904999995</v>
      </c>
      <c r="U14" s="126">
        <f>VLOOKUP(B14,[1]Hoja1!$B$9:$T$244,19,0)</f>
        <v>31551</v>
      </c>
      <c r="V14" s="126">
        <v>120000</v>
      </c>
      <c r="W14" s="17">
        <v>145200</v>
      </c>
      <c r="X14" s="73">
        <v>140800</v>
      </c>
      <c r="Y14" s="17">
        <f t="shared" si="35"/>
        <v>109387.75</v>
      </c>
      <c r="Z14" s="17">
        <f t="shared" si="36"/>
        <v>130400</v>
      </c>
      <c r="AA14" s="17">
        <f t="shared" si="37"/>
        <v>74050.247867949511</v>
      </c>
      <c r="AB14" s="176">
        <f t="shared" si="38"/>
        <v>33160.100999999995</v>
      </c>
      <c r="AC14" s="176">
        <f t="shared" si="2"/>
        <v>39957.921704999993</v>
      </c>
      <c r="AD14" s="129">
        <f>VLOOKUP(B14,[1]Hoja1!$B$9:$V$244,21,0)</f>
        <v>34535</v>
      </c>
      <c r="AE14" s="129">
        <v>120000</v>
      </c>
      <c r="AF14" s="18">
        <v>137940</v>
      </c>
      <c r="AG14" s="74">
        <v>135200</v>
      </c>
      <c r="AH14" s="18">
        <f t="shared" si="39"/>
        <v>106918.75</v>
      </c>
      <c r="AI14" s="18">
        <f t="shared" si="40"/>
        <v>127600</v>
      </c>
      <c r="AJ14" s="18">
        <f t="shared" si="41"/>
        <v>77018.693737074602</v>
      </c>
      <c r="AK14" s="177">
        <f t="shared" si="42"/>
        <v>36296.284999999996</v>
      </c>
      <c r="AL14" s="177">
        <f t="shared" si="3"/>
        <v>43737.023424999992</v>
      </c>
      <c r="AM14" s="133">
        <f>VLOOKUP(B14,[1]Hoja1!$B$9:$X$244,23,0)</f>
        <v>32556</v>
      </c>
      <c r="AN14" s="133">
        <v>120000</v>
      </c>
      <c r="AO14" s="19">
        <v>123420</v>
      </c>
      <c r="AP14" s="77">
        <v>122200</v>
      </c>
      <c r="AQ14" s="19">
        <f t="shared" si="43"/>
        <v>99544</v>
      </c>
      <c r="AR14" s="19">
        <f t="shared" si="44"/>
        <v>121100</v>
      </c>
      <c r="AS14" s="19">
        <f t="shared" si="45"/>
        <v>72286.511476521104</v>
      </c>
      <c r="AT14" s="178">
        <f t="shared" si="46"/>
        <v>34216.356</v>
      </c>
      <c r="AU14" s="178">
        <f t="shared" si="4"/>
        <v>41230.708979999996</v>
      </c>
      <c r="AV14" s="137">
        <f>VLOOKUP(B14,[1]Hoja1!$B$9:$Z$244,25,0)</f>
        <v>26600</v>
      </c>
      <c r="AW14" s="137">
        <v>120000</v>
      </c>
      <c r="AX14" s="20">
        <v>123420</v>
      </c>
      <c r="AY14" s="79">
        <v>117200</v>
      </c>
      <c r="AZ14" s="20">
        <f t="shared" si="47"/>
        <v>96805</v>
      </c>
      <c r="BA14" s="20">
        <f t="shared" si="48"/>
        <v>118600</v>
      </c>
      <c r="BB14" s="20">
        <f t="shared" si="49"/>
        <v>63936.415466567763</v>
      </c>
      <c r="BC14" s="179">
        <f t="shared" si="50"/>
        <v>27956.6</v>
      </c>
      <c r="BD14" s="179">
        <f t="shared" si="5"/>
        <v>33687.702999999994</v>
      </c>
      <c r="BE14" s="139">
        <f>VLOOKUP(B14,[1]Hoja1!$B$9:$AB$244,27,0)</f>
        <v>29260</v>
      </c>
      <c r="BF14" s="139">
        <v>120000</v>
      </c>
      <c r="BG14" s="21">
        <v>145200</v>
      </c>
      <c r="BH14" s="80">
        <v>137900</v>
      </c>
      <c r="BI14" s="21">
        <f t="shared" si="51"/>
        <v>108090</v>
      </c>
      <c r="BJ14" s="21">
        <f t="shared" si="52"/>
        <v>128950</v>
      </c>
      <c r="BK14" s="21">
        <f t="shared" si="53"/>
        <v>70611.037769043338</v>
      </c>
      <c r="BL14" s="21">
        <f t="shared" si="54"/>
        <v>30752.26</v>
      </c>
      <c r="BM14" s="21">
        <f t="shared" si="6"/>
        <v>37056.473299999998</v>
      </c>
      <c r="BN14" s="144">
        <f>VLOOKUP(B14,[1]Hoja1!$B$9:$AD$244,29,0)</f>
        <v>29260</v>
      </c>
      <c r="BO14" s="144">
        <v>120000</v>
      </c>
      <c r="BP14" s="22">
        <v>145200</v>
      </c>
      <c r="BQ14" s="82">
        <v>142300</v>
      </c>
      <c r="BR14" s="22">
        <f t="shared" si="55"/>
        <v>109190</v>
      </c>
      <c r="BS14" s="22">
        <f t="shared" si="56"/>
        <v>131150</v>
      </c>
      <c r="BT14" s="22">
        <f t="shared" si="57"/>
        <v>70891.640011054333</v>
      </c>
      <c r="BU14" s="22">
        <f t="shared" si="58"/>
        <v>30752.26</v>
      </c>
      <c r="BV14" s="22">
        <f t="shared" si="7"/>
        <v>37056.473299999998</v>
      </c>
      <c r="BW14" s="146">
        <f>VLOOKUP(B14,[1]Hoja1!$B$9:$AF$244,31,0)</f>
        <v>27926</v>
      </c>
      <c r="BX14" s="146">
        <v>120000</v>
      </c>
      <c r="BY14" s="23">
        <v>123420</v>
      </c>
      <c r="BZ14" s="84">
        <v>113500</v>
      </c>
      <c r="CA14" s="23">
        <f t="shared" si="59"/>
        <v>96211.5</v>
      </c>
      <c r="CB14" s="23">
        <f t="shared" si="60"/>
        <v>116750</v>
      </c>
      <c r="CC14" s="23">
        <f t="shared" si="61"/>
        <v>65514.437906211097</v>
      </c>
      <c r="CD14" s="23">
        <f t="shared" si="62"/>
        <v>29350.225999999999</v>
      </c>
      <c r="CE14" s="23">
        <f t="shared" si="8"/>
        <v>35367.02233</v>
      </c>
      <c r="CF14" s="158">
        <f>VLOOKUP(B14,[1]Hoja1!$B$9:$AJ$244,35,0)</f>
        <v>26600</v>
      </c>
      <c r="CG14" s="158">
        <v>120000</v>
      </c>
      <c r="CH14" s="24">
        <v>83900</v>
      </c>
      <c r="CI14" s="25">
        <v>83100</v>
      </c>
      <c r="CJ14" s="24">
        <f t="shared" si="63"/>
        <v>78400</v>
      </c>
      <c r="CK14" s="24">
        <f t="shared" si="64"/>
        <v>83500</v>
      </c>
      <c r="CL14" s="24">
        <f t="shared" si="65"/>
        <v>57241.014220318015</v>
      </c>
      <c r="CM14" s="24">
        <f t="shared" si="66"/>
        <v>27956.6</v>
      </c>
      <c r="CN14" s="24">
        <f t="shared" si="9"/>
        <v>33687.702999999994</v>
      </c>
      <c r="CO14" s="148">
        <f>VLOOKUP(B14,[1]Hoja1!$B$9:$AL$244,37,0)</f>
        <v>28942</v>
      </c>
      <c r="CP14" s="148">
        <v>120000</v>
      </c>
      <c r="CQ14" s="26">
        <v>123420</v>
      </c>
      <c r="CR14" s="149">
        <v>117200</v>
      </c>
      <c r="CS14" s="26">
        <f t="shared" si="67"/>
        <v>97390.5</v>
      </c>
      <c r="CT14" s="26">
        <f t="shared" si="68"/>
        <v>118600</v>
      </c>
      <c r="CU14" s="26">
        <f t="shared" si="69"/>
        <v>67204.263355936942</v>
      </c>
      <c r="CV14" s="26">
        <f t="shared" si="70"/>
        <v>30418.041999999998</v>
      </c>
      <c r="CW14" s="26">
        <f t="shared" si="10"/>
        <v>36653.740609999993</v>
      </c>
      <c r="CX14" s="27">
        <f>VLOOKUP(B14,[1]Hoja1!$B$9:$AN$244,39,0)</f>
        <v>31102</v>
      </c>
      <c r="CY14" s="27">
        <v>120000</v>
      </c>
      <c r="CZ14" s="28">
        <v>137940</v>
      </c>
      <c r="DA14" s="86">
        <v>124000</v>
      </c>
      <c r="DB14" s="28">
        <f t="shared" si="71"/>
        <v>103260.5</v>
      </c>
      <c r="DC14" s="28">
        <f t="shared" si="72"/>
        <v>122000</v>
      </c>
      <c r="DD14" s="28">
        <f t="shared" si="73"/>
        <v>71685.035641204566</v>
      </c>
      <c r="DE14" s="28">
        <f t="shared" si="74"/>
        <v>32688.201999999997</v>
      </c>
      <c r="DF14" s="28">
        <f t="shared" si="11"/>
        <v>39389.283409999996</v>
      </c>
      <c r="DG14" s="150">
        <f>VLOOKUP(B14,[1]Hoja1!$B$9:$AR$244,43,0)</f>
        <v>38115</v>
      </c>
      <c r="DH14" s="150">
        <v>120000</v>
      </c>
      <c r="DI14" s="29">
        <v>108900</v>
      </c>
      <c r="DJ14" s="88">
        <v>105600</v>
      </c>
      <c r="DK14" s="29">
        <f t="shared" si="75"/>
        <v>93153.75</v>
      </c>
      <c r="DL14" s="29">
        <f t="shared" si="76"/>
        <v>107250</v>
      </c>
      <c r="DM14" s="29">
        <f t="shared" si="77"/>
        <v>75156.668823366301</v>
      </c>
      <c r="DN14" s="29">
        <f t="shared" si="78"/>
        <v>40058.864999999998</v>
      </c>
      <c r="DO14" s="29">
        <f t="shared" si="12"/>
        <v>48270.932325000002</v>
      </c>
      <c r="DP14" s="154">
        <f>VLOOKUP(B14,[1]Hoja1!$B$9:$AT$244,45,0)</f>
        <v>38115</v>
      </c>
      <c r="DQ14" s="154">
        <v>120000</v>
      </c>
      <c r="DR14" s="30">
        <v>108900</v>
      </c>
      <c r="DS14" s="90">
        <v>102400</v>
      </c>
      <c r="DT14" s="30">
        <f t="shared" si="79"/>
        <v>92353.75</v>
      </c>
      <c r="DU14" s="30">
        <f t="shared" si="80"/>
        <v>105650</v>
      </c>
      <c r="DV14" s="30">
        <f t="shared" si="81"/>
        <v>74741.090330419684</v>
      </c>
      <c r="DW14" s="30">
        <f t="shared" si="82"/>
        <v>40058.864999999998</v>
      </c>
      <c r="DX14" s="30">
        <f t="shared" si="13"/>
        <v>48270.932325000002</v>
      </c>
      <c r="DY14" s="158">
        <f>VLOOKUP(B14,[1]Hoja1!$B$9:$AV$244,47,0)</f>
        <v>43197</v>
      </c>
      <c r="DZ14" s="158">
        <v>120000</v>
      </c>
      <c r="EA14" s="24">
        <v>123420</v>
      </c>
      <c r="EB14" s="25">
        <v>116000</v>
      </c>
      <c r="EC14" s="24">
        <f t="shared" si="83"/>
        <v>100654.25</v>
      </c>
      <c r="ED14" s="24">
        <f t="shared" si="84"/>
        <v>118000</v>
      </c>
      <c r="EE14" s="24">
        <f t="shared" si="85"/>
        <v>82976.890063136991</v>
      </c>
      <c r="EF14" s="24">
        <f t="shared" si="86"/>
        <v>45400.046999999999</v>
      </c>
      <c r="EG14" s="24">
        <f t="shared" si="14"/>
        <v>54707.056635000001</v>
      </c>
      <c r="EH14" s="126">
        <f>VLOOKUP(B14,[1]Hoja1!$B$9:$AX$244,49,0)</f>
        <v>44282</v>
      </c>
      <c r="EI14" s="126">
        <v>120000</v>
      </c>
      <c r="EJ14" s="17">
        <v>163350</v>
      </c>
      <c r="EK14" s="73">
        <v>150300</v>
      </c>
      <c r="EL14" s="17">
        <f t="shared" si="87"/>
        <v>119483</v>
      </c>
      <c r="EM14" s="17">
        <f t="shared" si="88"/>
        <v>135150</v>
      </c>
      <c r="EN14" s="17">
        <f t="shared" si="89"/>
        <v>91551.916941827454</v>
      </c>
      <c r="EO14" s="17">
        <f t="shared" si="90"/>
        <v>46540.381999999998</v>
      </c>
      <c r="EP14" s="17">
        <f t="shared" si="15"/>
        <v>56081.160309999999</v>
      </c>
      <c r="EQ14" s="162">
        <f>VLOOKUP(B14,[1]Hoja1!$B$9:$AZ$244,51,0)</f>
        <v>38444</v>
      </c>
      <c r="ER14" s="162">
        <v>120000</v>
      </c>
      <c r="ES14" s="32">
        <v>163350</v>
      </c>
      <c r="ET14" s="94">
        <v>155200</v>
      </c>
      <c r="EU14" s="32">
        <f t="shared" si="91"/>
        <v>119248.5</v>
      </c>
      <c r="EV14" s="32">
        <f t="shared" si="92"/>
        <v>137600</v>
      </c>
      <c r="EW14" s="32">
        <f t="shared" si="93"/>
        <v>85269.087255680512</v>
      </c>
      <c r="EX14" s="32">
        <f t="shared" si="94"/>
        <v>46444.196400000001</v>
      </c>
      <c r="EY14" s="32">
        <f t="shared" si="16"/>
        <v>55965.256662</v>
      </c>
      <c r="EZ14" s="172">
        <f>VLOOKUP(B14,'[2]RESPUESTOS '!$B$11:$BH$246,59,0)</f>
        <v>23192</v>
      </c>
      <c r="FA14" s="162">
        <v>120000</v>
      </c>
      <c r="FB14" s="32">
        <v>126600</v>
      </c>
      <c r="FC14" s="94">
        <v>121500</v>
      </c>
      <c r="FD14" s="32">
        <f t="shared" si="95"/>
        <v>97823</v>
      </c>
      <c r="FE14" s="32">
        <f t="shared" si="96"/>
        <v>120750</v>
      </c>
      <c r="FF14" s="32">
        <f t="shared" si="97"/>
        <v>59188.236160811924</v>
      </c>
      <c r="FG14" s="32">
        <f t="shared" si="98"/>
        <v>28018.2552</v>
      </c>
      <c r="FH14" s="32">
        <f t="shared" si="17"/>
        <v>33761.997516000003</v>
      </c>
      <c r="FI14" s="172">
        <f>VLOOKUP(B14,'[2]RESPUESTOS '!$B$11:$CJ$246,87,0)</f>
        <v>24476</v>
      </c>
      <c r="FJ14" s="162">
        <v>120000</v>
      </c>
      <c r="FK14" s="32">
        <v>134800</v>
      </c>
      <c r="FL14" s="94">
        <v>130800</v>
      </c>
      <c r="FM14" s="32">
        <f t="shared" si="99"/>
        <v>102519</v>
      </c>
      <c r="FN14" s="32">
        <f t="shared" si="100"/>
        <v>125400</v>
      </c>
      <c r="FO14" s="32">
        <f t="shared" si="101"/>
        <v>62253.573145935516</v>
      </c>
      <c r="FP14" s="32">
        <f t="shared" si="102"/>
        <v>29569.455599999998</v>
      </c>
      <c r="FQ14" s="32">
        <f t="shared" si="18"/>
        <v>35631.193997999995</v>
      </c>
      <c r="FR14" s="172">
        <f>VLOOKUP(B14,'[2]RESPUESTOS '!$B$11:$BX$246,75,0)</f>
        <v>21975</v>
      </c>
      <c r="FS14" s="162">
        <v>120000</v>
      </c>
      <c r="FT14" s="32">
        <v>117400</v>
      </c>
      <c r="FU14" s="94">
        <v>111500</v>
      </c>
      <c r="FV14" s="32">
        <f t="shared" si="103"/>
        <v>92718.75</v>
      </c>
      <c r="FW14" s="32">
        <f t="shared" si="104"/>
        <v>114450</v>
      </c>
      <c r="FX14" s="32">
        <f t="shared" si="105"/>
        <v>56080.462552774785</v>
      </c>
      <c r="FY14" s="32">
        <f t="shared" si="106"/>
        <v>26547.997499999998</v>
      </c>
      <c r="FZ14" s="32">
        <f t="shared" si="19"/>
        <v>31990.336987499999</v>
      </c>
      <c r="GA14" s="172">
        <f>VLOOKUP(B14,'[2]RESPUESTOS '!$B$11:$CN$246,91,0)</f>
        <v>26853</v>
      </c>
      <c r="GB14" s="162">
        <v>120000</v>
      </c>
      <c r="GC14" s="32">
        <v>145200</v>
      </c>
      <c r="GD14" s="94">
        <v>142300</v>
      </c>
      <c r="GE14" s="32">
        <f t="shared" si="107"/>
        <v>108588.25</v>
      </c>
      <c r="GF14" s="32">
        <f t="shared" si="108"/>
        <v>131150</v>
      </c>
      <c r="GG14" s="32">
        <f t="shared" si="109"/>
        <v>67240.927101832189</v>
      </c>
      <c r="GH14" s="32">
        <f t="shared" si="110"/>
        <v>32441.1093</v>
      </c>
      <c r="GI14" s="32">
        <f t="shared" si="20"/>
        <v>39091.536706500003</v>
      </c>
      <c r="GJ14" s="172">
        <f>VLOOKUP(B14,'[2]RESPUESTOS '!$B$11:$T$246,19,0)</f>
        <v>23576</v>
      </c>
      <c r="GK14" s="162">
        <v>120000</v>
      </c>
      <c r="GL14" s="32">
        <v>123000</v>
      </c>
      <c r="GM14" s="94">
        <v>120500</v>
      </c>
      <c r="GN14" s="32">
        <f t="shared" si="111"/>
        <v>96769</v>
      </c>
      <c r="GO14" s="32">
        <f t="shared" si="112"/>
        <v>120250</v>
      </c>
      <c r="GP14" s="32">
        <f t="shared" si="113"/>
        <v>59543.137909864199</v>
      </c>
      <c r="GQ14" s="32">
        <f t="shared" si="114"/>
        <v>28482.1656</v>
      </c>
      <c r="GR14" s="32">
        <f t="shared" si="21"/>
        <v>34321.009548000002</v>
      </c>
      <c r="GS14" s="172">
        <f>VLOOKUP(B14,'[2]RESPUESTOS '!$B$11:$H$246,7,0)</f>
        <v>19916</v>
      </c>
      <c r="GT14" s="162">
        <v>120000</v>
      </c>
      <c r="GU14" s="32">
        <v>73800</v>
      </c>
      <c r="GV14" s="94">
        <v>70100</v>
      </c>
      <c r="GW14" s="32">
        <f t="shared" si="115"/>
        <v>70954</v>
      </c>
      <c r="GX14" s="32">
        <f t="shared" si="116"/>
        <v>71950</v>
      </c>
      <c r="GY14" s="32">
        <f t="shared" si="117"/>
        <v>46317.906070790312</v>
      </c>
      <c r="GZ14" s="32">
        <f t="shared" si="118"/>
        <v>24060.5196</v>
      </c>
      <c r="HA14" s="32">
        <f t="shared" si="22"/>
        <v>28992.926117999999</v>
      </c>
      <c r="HB14" s="172">
        <f>VLOOKUP(B14,'[2]RESPUESTOS '!$B$11:$D$246,3,0)</f>
        <v>19476</v>
      </c>
      <c r="HC14" s="162">
        <v>120000</v>
      </c>
      <c r="HD14" s="32">
        <v>73800</v>
      </c>
      <c r="HE14" s="94">
        <v>70100</v>
      </c>
      <c r="HF14" s="32">
        <f t="shared" si="119"/>
        <v>70844</v>
      </c>
      <c r="HG14" s="32">
        <f t="shared" si="120"/>
        <v>71950</v>
      </c>
      <c r="HH14" s="32">
        <f t="shared" si="121"/>
        <v>45717.394758194125</v>
      </c>
      <c r="HI14" s="32">
        <f t="shared" si="122"/>
        <v>23528.955599999998</v>
      </c>
      <c r="HJ14" s="32">
        <f t="shared" si="23"/>
        <v>28352.391497999997</v>
      </c>
      <c r="HK14" s="172">
        <f>VLOOKUP(B14,'[2]RESPUESTOS '!$B$11:$CB$246,79,0)</f>
        <v>26469</v>
      </c>
      <c r="HL14" s="162">
        <v>120000</v>
      </c>
      <c r="HM14" s="32">
        <v>145200</v>
      </c>
      <c r="HN14" s="94">
        <v>139000</v>
      </c>
      <c r="HO14" s="32">
        <f t="shared" si="123"/>
        <v>107667.25</v>
      </c>
      <c r="HP14" s="32">
        <f t="shared" si="124"/>
        <v>129500</v>
      </c>
      <c r="HQ14" s="32">
        <f t="shared" si="125"/>
        <v>66451.060817639853</v>
      </c>
      <c r="HR14" s="32">
        <f t="shared" si="126"/>
        <v>31977.198899999999</v>
      </c>
      <c r="HS14" s="32">
        <f t="shared" si="24"/>
        <v>38532.524674499997</v>
      </c>
      <c r="HT14" s="172">
        <v>47226.423999999999</v>
      </c>
      <c r="HU14" s="162">
        <v>120000</v>
      </c>
      <c r="HV14" s="32">
        <v>181500</v>
      </c>
      <c r="HW14" s="94">
        <v>172400</v>
      </c>
      <c r="HX14" s="32">
        <f t="shared" si="127"/>
        <v>157966.66666666666</v>
      </c>
      <c r="HY14" s="32">
        <f t="shared" si="128"/>
        <v>172400</v>
      </c>
      <c r="HZ14" s="32">
        <f t="shared" si="25"/>
        <v>152722.74690680139</v>
      </c>
      <c r="IA14" s="32">
        <f t="shared" si="129"/>
        <v>57054.2428344</v>
      </c>
      <c r="IB14" s="32">
        <f t="shared" si="26"/>
        <v>68750.362615452003</v>
      </c>
      <c r="IC14" s="172">
        <v>50348</v>
      </c>
      <c r="ID14" s="162">
        <v>120000</v>
      </c>
      <c r="IE14" s="32">
        <v>181500</v>
      </c>
      <c r="IF14" s="94">
        <v>176100</v>
      </c>
      <c r="IG14" s="32">
        <f t="shared" si="130"/>
        <v>159200</v>
      </c>
      <c r="IH14" s="32">
        <f t="shared" si="131"/>
        <v>176100</v>
      </c>
      <c r="II14" s="32">
        <f t="shared" si="132"/>
        <v>153676.18864454553</v>
      </c>
      <c r="IJ14" s="32">
        <f t="shared" si="133"/>
        <v>60825.418799999999</v>
      </c>
      <c r="IK14" s="32">
        <f t="shared" si="27"/>
        <v>73294.629654000004</v>
      </c>
      <c r="IM14" s="32">
        <f t="shared" si="134"/>
        <v>42035.595394738957</v>
      </c>
    </row>
    <row r="15" spans="1:247" x14ac:dyDescent="0.25">
      <c r="A15" s="12">
        <v>8</v>
      </c>
      <c r="B15" s="35" t="s">
        <v>50</v>
      </c>
      <c r="C15" s="14">
        <f>VLOOKUP(B15,[1]Hoja1!$B$9:$D$244,3,0)</f>
        <v>59309</v>
      </c>
      <c r="D15" s="14">
        <v>200000</v>
      </c>
      <c r="E15" s="15">
        <v>338750</v>
      </c>
      <c r="F15" s="97">
        <v>325200</v>
      </c>
      <c r="G15" s="105">
        <f t="shared" si="28"/>
        <v>230814.75</v>
      </c>
      <c r="H15" s="105">
        <f t="shared" si="29"/>
        <v>262600</v>
      </c>
      <c r="I15" s="107">
        <f t="shared" si="30"/>
        <v>143431.34104893036</v>
      </c>
      <c r="J15" s="107">
        <f t="shared" si="135"/>
        <v>62333.758999999998</v>
      </c>
      <c r="K15" s="107">
        <f t="shared" si="0"/>
        <v>75112.179594999994</v>
      </c>
      <c r="L15" s="101">
        <f>VLOOKUP(B15,[1]Hoja1!$B$9:$L$244,11,0)</f>
        <v>54886</v>
      </c>
      <c r="M15" s="101">
        <v>200000</v>
      </c>
      <c r="N15" s="34">
        <v>338750</v>
      </c>
      <c r="O15" s="70">
        <v>318400</v>
      </c>
      <c r="P15" s="34">
        <f t="shared" si="31"/>
        <v>228009</v>
      </c>
      <c r="Q15" s="34">
        <f t="shared" si="32"/>
        <v>259200</v>
      </c>
      <c r="R15" s="34">
        <f t="shared" si="33"/>
        <v>136461.41354810263</v>
      </c>
      <c r="S15" s="174">
        <f t="shared" si="34"/>
        <v>57685.185999999994</v>
      </c>
      <c r="T15" s="174">
        <f t="shared" si="1"/>
        <v>69510.649129999991</v>
      </c>
      <c r="U15" s="126">
        <f>VLOOKUP(B15,[1]Hoja1!$B$9:$T$244,19,0)</f>
        <v>57729</v>
      </c>
      <c r="V15" s="126">
        <v>200000</v>
      </c>
      <c r="W15" s="17">
        <v>271000</v>
      </c>
      <c r="X15" s="73">
        <v>265600</v>
      </c>
      <c r="Y15" s="17">
        <f t="shared" si="35"/>
        <v>198582.25</v>
      </c>
      <c r="Z15" s="17">
        <f t="shared" si="36"/>
        <v>232800</v>
      </c>
      <c r="AA15" s="17">
        <f t="shared" si="37"/>
        <v>134330.00157950644</v>
      </c>
      <c r="AB15" s="176">
        <f t="shared" si="38"/>
        <v>60673.178999999996</v>
      </c>
      <c r="AC15" s="176">
        <f t="shared" si="2"/>
        <v>73111.180694999988</v>
      </c>
      <c r="AD15" s="129">
        <f>VLOOKUP(B15,[1]Hoja1!$B$9:$V$244,21,0)</f>
        <v>62431</v>
      </c>
      <c r="AE15" s="129">
        <v>200000</v>
      </c>
      <c r="AF15" s="18">
        <v>257450</v>
      </c>
      <c r="AG15" s="74">
        <v>254900</v>
      </c>
      <c r="AH15" s="18">
        <f t="shared" si="39"/>
        <v>193695.25</v>
      </c>
      <c r="AI15" s="18">
        <f t="shared" si="40"/>
        <v>227450</v>
      </c>
      <c r="AJ15" s="18">
        <f t="shared" si="41"/>
        <v>138768.23765297545</v>
      </c>
      <c r="AK15" s="177">
        <f t="shared" si="42"/>
        <v>65614.981</v>
      </c>
      <c r="AL15" s="177">
        <f t="shared" si="3"/>
        <v>79066.052104999995</v>
      </c>
      <c r="AM15" s="133">
        <f>VLOOKUP(B15,[1]Hoja1!$B$9:$X$244,23,0)</f>
        <v>58800</v>
      </c>
      <c r="AN15" s="133">
        <v>200000</v>
      </c>
      <c r="AO15" s="19">
        <v>230350</v>
      </c>
      <c r="AP15" s="77">
        <v>218800</v>
      </c>
      <c r="AQ15" s="19">
        <f t="shared" si="43"/>
        <v>176987.5</v>
      </c>
      <c r="AR15" s="19">
        <f t="shared" si="44"/>
        <v>209400</v>
      </c>
      <c r="AS15" s="19">
        <f t="shared" si="45"/>
        <v>129372.7733967783</v>
      </c>
      <c r="AT15" s="178">
        <f t="shared" si="46"/>
        <v>61798.799999999996</v>
      </c>
      <c r="AU15" s="178">
        <f t="shared" si="4"/>
        <v>74467.553999999989</v>
      </c>
      <c r="AV15" s="137">
        <f>VLOOKUP(B15,[1]Hoja1!$B$9:$Z$244,25,0)</f>
        <v>46200</v>
      </c>
      <c r="AW15" s="137">
        <v>200000</v>
      </c>
      <c r="AX15" s="20">
        <v>230350</v>
      </c>
      <c r="AY15" s="79">
        <v>221100</v>
      </c>
      <c r="AZ15" s="20">
        <f t="shared" si="47"/>
        <v>174412.5</v>
      </c>
      <c r="BA15" s="20">
        <f t="shared" si="48"/>
        <v>210550</v>
      </c>
      <c r="BB15" s="20">
        <f t="shared" si="49"/>
        <v>112647.23809165634</v>
      </c>
      <c r="BC15" s="179">
        <f t="shared" si="50"/>
        <v>48556.2</v>
      </c>
      <c r="BD15" s="179">
        <f t="shared" si="5"/>
        <v>58510.220999999998</v>
      </c>
      <c r="BE15" s="139">
        <f>VLOOKUP(B15,[1]Hoja1!$B$9:$AB$244,27,0)</f>
        <v>50820</v>
      </c>
      <c r="BF15" s="139">
        <v>200000</v>
      </c>
      <c r="BG15" s="21">
        <v>271000</v>
      </c>
      <c r="BH15" s="80">
        <v>254700</v>
      </c>
      <c r="BI15" s="21">
        <f t="shared" si="51"/>
        <v>194130</v>
      </c>
      <c r="BJ15" s="21">
        <f t="shared" si="52"/>
        <v>227350</v>
      </c>
      <c r="BK15" s="21">
        <f t="shared" si="53"/>
        <v>123863.87035160736</v>
      </c>
      <c r="BL15" s="21">
        <f t="shared" si="54"/>
        <v>53411.82</v>
      </c>
      <c r="BM15" s="21">
        <f t="shared" si="6"/>
        <v>64361.2431</v>
      </c>
      <c r="BN15" s="144">
        <f>VLOOKUP(B15,[1]Hoja1!$B$9:$AD$244,29,0)</f>
        <v>50820</v>
      </c>
      <c r="BO15" s="144">
        <v>200000</v>
      </c>
      <c r="BP15" s="22">
        <v>271000</v>
      </c>
      <c r="BQ15" s="82">
        <v>249300</v>
      </c>
      <c r="BR15" s="22">
        <f t="shared" si="55"/>
        <v>192780</v>
      </c>
      <c r="BS15" s="22">
        <f t="shared" si="56"/>
        <v>224650</v>
      </c>
      <c r="BT15" s="22">
        <f t="shared" si="57"/>
        <v>123538.53620966713</v>
      </c>
      <c r="BU15" s="22">
        <f t="shared" si="58"/>
        <v>53411.82</v>
      </c>
      <c r="BV15" s="22">
        <f t="shared" si="7"/>
        <v>64361.2431</v>
      </c>
      <c r="BW15" s="146">
        <f>VLOOKUP(B15,[1]Hoja1!$B$9:$AF$244,31,0)</f>
        <v>48787</v>
      </c>
      <c r="BX15" s="146">
        <v>200000</v>
      </c>
      <c r="BY15" s="23">
        <v>230350</v>
      </c>
      <c r="BZ15" s="84">
        <v>207300</v>
      </c>
      <c r="CA15" s="23">
        <f t="shared" si="59"/>
        <v>171609.25</v>
      </c>
      <c r="CB15" s="23">
        <f t="shared" si="60"/>
        <v>203650</v>
      </c>
      <c r="CC15" s="23">
        <f t="shared" si="61"/>
        <v>115398.78444324617</v>
      </c>
      <c r="CD15" s="23">
        <f t="shared" si="62"/>
        <v>51275.136999999995</v>
      </c>
      <c r="CE15" s="23">
        <f t="shared" si="8"/>
        <v>61786.540084999993</v>
      </c>
      <c r="CF15" s="158">
        <f>VLOOKUP(B15,[1]Hoja1!$B$9:$AJ$244,35,0)</f>
        <v>46200</v>
      </c>
      <c r="CG15" s="158">
        <v>200000</v>
      </c>
      <c r="CH15" s="24">
        <v>156600</v>
      </c>
      <c r="CI15" s="25">
        <v>151900</v>
      </c>
      <c r="CJ15" s="24">
        <f t="shared" si="63"/>
        <v>138675</v>
      </c>
      <c r="CK15" s="24">
        <f t="shared" si="64"/>
        <v>154250</v>
      </c>
      <c r="CL15" s="24">
        <f t="shared" si="65"/>
        <v>100974.41278048644</v>
      </c>
      <c r="CM15" s="24">
        <f t="shared" si="66"/>
        <v>48556.2</v>
      </c>
      <c r="CN15" s="24">
        <f t="shared" si="9"/>
        <v>58510.220999999998</v>
      </c>
      <c r="CO15" s="148">
        <f>VLOOKUP(B15,[1]Hoja1!$B$9:$AL$244,37,0)</f>
        <v>50243</v>
      </c>
      <c r="CP15" s="148">
        <v>200000</v>
      </c>
      <c r="CQ15" s="26">
        <v>230350</v>
      </c>
      <c r="CR15" s="149">
        <v>214200</v>
      </c>
      <c r="CS15" s="26">
        <f t="shared" si="67"/>
        <v>173698.25</v>
      </c>
      <c r="CT15" s="26">
        <f t="shared" si="68"/>
        <v>207100</v>
      </c>
      <c r="CU15" s="26">
        <f t="shared" si="69"/>
        <v>117948.78544893536</v>
      </c>
      <c r="CV15" s="26">
        <f t="shared" si="70"/>
        <v>52805.392999999996</v>
      </c>
      <c r="CW15" s="26">
        <f t="shared" si="10"/>
        <v>63630.498564999994</v>
      </c>
      <c r="CX15" s="27">
        <f>VLOOKUP(B15,[1]Hoja1!$B$9:$AN$244,39,0)</f>
        <v>59408</v>
      </c>
      <c r="CY15" s="27">
        <v>200000</v>
      </c>
      <c r="CZ15" s="28">
        <v>257450</v>
      </c>
      <c r="DA15" s="86">
        <v>247000</v>
      </c>
      <c r="DB15" s="28">
        <f t="shared" si="71"/>
        <v>190964.5</v>
      </c>
      <c r="DC15" s="28">
        <f t="shared" si="72"/>
        <v>223500</v>
      </c>
      <c r="DD15" s="28">
        <f t="shared" si="73"/>
        <v>134383.39549774962</v>
      </c>
      <c r="DE15" s="28">
        <f t="shared" si="74"/>
        <v>62437.807999999997</v>
      </c>
      <c r="DF15" s="28">
        <f t="shared" si="11"/>
        <v>75237.558640000003</v>
      </c>
      <c r="DG15" s="150">
        <f>VLOOKUP(B15,[1]Hoja1!$B$9:$AR$244,43,0)</f>
        <v>68277</v>
      </c>
      <c r="DH15" s="150">
        <v>200000</v>
      </c>
      <c r="DI15" s="29">
        <v>203250</v>
      </c>
      <c r="DJ15" s="88">
        <v>193100</v>
      </c>
      <c r="DK15" s="29">
        <f t="shared" si="75"/>
        <v>166156.75</v>
      </c>
      <c r="DL15" s="29">
        <f t="shared" si="76"/>
        <v>196550</v>
      </c>
      <c r="DM15" s="29">
        <f t="shared" si="77"/>
        <v>134476.68256169817</v>
      </c>
      <c r="DN15" s="29">
        <f t="shared" si="78"/>
        <v>71759.126999999993</v>
      </c>
      <c r="DO15" s="29">
        <f t="shared" si="12"/>
        <v>86469.748034999997</v>
      </c>
      <c r="DP15" s="154">
        <f>VLOOKUP(B15,[1]Hoja1!$B$9:$AT$244,45,0)</f>
        <v>71138</v>
      </c>
      <c r="DQ15" s="154">
        <v>200000</v>
      </c>
      <c r="DR15" s="30">
        <v>203250</v>
      </c>
      <c r="DS15" s="90">
        <v>187000</v>
      </c>
      <c r="DT15" s="30">
        <f t="shared" si="79"/>
        <v>165347</v>
      </c>
      <c r="DU15" s="30">
        <f t="shared" si="80"/>
        <v>193500</v>
      </c>
      <c r="DV15" s="30">
        <f t="shared" si="81"/>
        <v>136403.1898300481</v>
      </c>
      <c r="DW15" s="30">
        <f t="shared" si="82"/>
        <v>74766.038</v>
      </c>
      <c r="DX15" s="30">
        <f t="shared" si="13"/>
        <v>90093.075790000003</v>
      </c>
      <c r="DY15" s="158">
        <f>VLOOKUP(B15,[1]Hoja1!$B$9:$AV$244,47,0)</f>
        <v>80623</v>
      </c>
      <c r="DZ15" s="158">
        <v>200000</v>
      </c>
      <c r="EA15" s="24">
        <v>230350</v>
      </c>
      <c r="EB15" s="25">
        <v>211900</v>
      </c>
      <c r="EC15" s="24">
        <f t="shared" si="83"/>
        <v>180718.25</v>
      </c>
      <c r="ED15" s="24">
        <f t="shared" si="84"/>
        <v>205950</v>
      </c>
      <c r="EE15" s="24">
        <f t="shared" si="85"/>
        <v>151149.6698236205</v>
      </c>
      <c r="EF15" s="24">
        <f t="shared" si="86"/>
        <v>84734.773000000001</v>
      </c>
      <c r="EG15" s="24">
        <f t="shared" si="14"/>
        <v>102105.401465</v>
      </c>
      <c r="EH15" s="126">
        <f>VLOOKUP(B15,[1]Hoja1!$B$9:$AX$244,49,0)</f>
        <v>81361</v>
      </c>
      <c r="EI15" s="126">
        <v>200000</v>
      </c>
      <c r="EJ15" s="17">
        <v>304875</v>
      </c>
      <c r="EK15" s="73">
        <v>274400</v>
      </c>
      <c r="EL15" s="17">
        <f t="shared" si="87"/>
        <v>215159</v>
      </c>
      <c r="EM15" s="17">
        <f t="shared" si="88"/>
        <v>237200</v>
      </c>
      <c r="EN15" s="17">
        <f t="shared" si="89"/>
        <v>165185.1710078711</v>
      </c>
      <c r="EO15" s="17">
        <f t="shared" si="90"/>
        <v>85510.410999999993</v>
      </c>
      <c r="EP15" s="17">
        <f t="shared" si="15"/>
        <v>103040.04525499999</v>
      </c>
      <c r="EQ15" s="162">
        <f>VLOOKUP(B15,[1]Hoja1!$B$9:$AZ$244,51,0)</f>
        <v>68277</v>
      </c>
      <c r="ER15" s="162">
        <v>200000</v>
      </c>
      <c r="ES15" s="32">
        <v>304875</v>
      </c>
      <c r="ET15" s="94">
        <v>292700</v>
      </c>
      <c r="EU15" s="32">
        <f t="shared" si="91"/>
        <v>216463</v>
      </c>
      <c r="EV15" s="32">
        <f t="shared" si="92"/>
        <v>246350</v>
      </c>
      <c r="EW15" s="32">
        <f t="shared" si="93"/>
        <v>151844.60417532831</v>
      </c>
      <c r="EX15" s="32">
        <f t="shared" si="94"/>
        <v>82485.443700000003</v>
      </c>
      <c r="EY15" s="32">
        <f t="shared" si="16"/>
        <v>99394.959658500011</v>
      </c>
      <c r="EZ15" s="172">
        <f>VLOOKUP(B15,'[2]RESPUESTOS '!$B$11:$BH$246,59,0)</f>
        <v>41625</v>
      </c>
      <c r="FA15" s="162">
        <v>200000</v>
      </c>
      <c r="FB15" s="32">
        <v>229400</v>
      </c>
      <c r="FC15" s="94">
        <v>222500</v>
      </c>
      <c r="FD15" s="32">
        <f t="shared" si="95"/>
        <v>173381.25</v>
      </c>
      <c r="FE15" s="32">
        <f t="shared" si="96"/>
        <v>211250</v>
      </c>
      <c r="FF15" s="32">
        <f t="shared" si="97"/>
        <v>105603.30069582027</v>
      </c>
      <c r="FG15" s="32">
        <f t="shared" si="98"/>
        <v>50287.162499999999</v>
      </c>
      <c r="FH15" s="32">
        <f t="shared" si="17"/>
        <v>60596.030812500001</v>
      </c>
      <c r="FI15" s="172">
        <f>VLOOKUP(B15,'[2]RESPUESTOS '!$B$11:$CJ$246,87,0)</f>
        <v>41975</v>
      </c>
      <c r="FJ15" s="162">
        <v>200000</v>
      </c>
      <c r="FK15" s="32">
        <v>233400</v>
      </c>
      <c r="FL15" s="94">
        <v>228700</v>
      </c>
      <c r="FM15" s="32">
        <f t="shared" si="99"/>
        <v>176018.75</v>
      </c>
      <c r="FN15" s="32">
        <f t="shared" si="100"/>
        <v>214350</v>
      </c>
      <c r="FO15" s="32">
        <f t="shared" si="101"/>
        <v>106721.4925489552</v>
      </c>
      <c r="FP15" s="32">
        <f t="shared" si="102"/>
        <v>50709.997499999998</v>
      </c>
      <c r="FQ15" s="32">
        <f t="shared" si="18"/>
        <v>61105.546987499998</v>
      </c>
      <c r="FR15" s="172">
        <f>VLOOKUP(B15,'[2]RESPUESTOS '!$B$11:$BX$246,75,0)</f>
        <v>37419</v>
      </c>
      <c r="FS15" s="162">
        <v>200000</v>
      </c>
      <c r="FT15" s="32">
        <v>193200</v>
      </c>
      <c r="FU15" s="94">
        <v>187400</v>
      </c>
      <c r="FV15" s="32">
        <f t="shared" si="103"/>
        <v>154504.75</v>
      </c>
      <c r="FW15" s="32">
        <f t="shared" si="104"/>
        <v>190300</v>
      </c>
      <c r="FX15" s="32">
        <f t="shared" si="105"/>
        <v>94704.695652984257</v>
      </c>
      <c r="FY15" s="32">
        <f t="shared" si="106"/>
        <v>45205.893899999995</v>
      </c>
      <c r="FZ15" s="32">
        <f t="shared" si="19"/>
        <v>54473.102149499995</v>
      </c>
      <c r="GA15" s="172">
        <f>VLOOKUP(B15,'[2]RESPUESTOS '!$B$11:$CN$246,91,0)</f>
        <v>49407</v>
      </c>
      <c r="GB15" s="162">
        <v>200000</v>
      </c>
      <c r="GC15" s="32">
        <v>256600</v>
      </c>
      <c r="GD15" s="94">
        <v>243800</v>
      </c>
      <c r="GE15" s="32">
        <f t="shared" si="107"/>
        <v>187451.75</v>
      </c>
      <c r="GF15" s="32">
        <f t="shared" si="108"/>
        <v>221900</v>
      </c>
      <c r="GG15" s="32">
        <f t="shared" si="109"/>
        <v>120340.97720126998</v>
      </c>
      <c r="GH15" s="32">
        <f t="shared" si="110"/>
        <v>59688.596699999995</v>
      </c>
      <c r="GI15" s="32">
        <f t="shared" si="20"/>
        <v>71924.759023499995</v>
      </c>
      <c r="GJ15" s="172">
        <f>VLOOKUP(B15,'[2]RESPUESTOS '!$B$11:$T$246,19,0)</f>
        <v>36400</v>
      </c>
      <c r="GK15" s="162">
        <v>200000</v>
      </c>
      <c r="GL15" s="32">
        <v>202400</v>
      </c>
      <c r="GM15" s="94">
        <v>186200</v>
      </c>
      <c r="GN15" s="32">
        <f t="shared" si="111"/>
        <v>156250</v>
      </c>
      <c r="GO15" s="32">
        <f t="shared" si="112"/>
        <v>193100</v>
      </c>
      <c r="GP15" s="32">
        <f t="shared" si="113"/>
        <v>93493.31363558973</v>
      </c>
      <c r="GQ15" s="32">
        <f t="shared" si="114"/>
        <v>43974.84</v>
      </c>
      <c r="GR15" s="32">
        <f t="shared" si="21"/>
        <v>52989.682199999996</v>
      </c>
      <c r="GS15" s="172">
        <f>VLOOKUP(B15,'[2]RESPUESTOS '!$B$11:$H$246,7,0)</f>
        <v>37535</v>
      </c>
      <c r="GT15" s="162">
        <v>200000</v>
      </c>
      <c r="GU15" s="32">
        <v>121400</v>
      </c>
      <c r="GV15" s="94">
        <v>116500</v>
      </c>
      <c r="GW15" s="32">
        <f t="shared" si="115"/>
        <v>118858.75</v>
      </c>
      <c r="GX15" s="32">
        <f t="shared" si="116"/>
        <v>118950</v>
      </c>
      <c r="GY15" s="32">
        <f t="shared" si="117"/>
        <v>82537.662932593579</v>
      </c>
      <c r="GZ15" s="32">
        <f t="shared" si="118"/>
        <v>45346.033499999998</v>
      </c>
      <c r="HA15" s="32">
        <f t="shared" si="22"/>
        <v>54641.970367499998</v>
      </c>
      <c r="HB15" s="172">
        <f>VLOOKUP(B15,'[2]RESPUESTOS '!$B$11:$D$246,3,0)</f>
        <v>33948</v>
      </c>
      <c r="HC15" s="162">
        <v>200000</v>
      </c>
      <c r="HD15" s="32">
        <v>121400</v>
      </c>
      <c r="HE15" s="94">
        <v>116500</v>
      </c>
      <c r="HF15" s="32">
        <f t="shared" si="119"/>
        <v>117962</v>
      </c>
      <c r="HG15" s="32">
        <f t="shared" si="120"/>
        <v>118950</v>
      </c>
      <c r="HH15" s="32">
        <f t="shared" si="121"/>
        <v>78006.558643613767</v>
      </c>
      <c r="HI15" s="32">
        <f t="shared" si="122"/>
        <v>41012.578799999996</v>
      </c>
      <c r="HJ15" s="32">
        <f t="shared" si="23"/>
        <v>49420.157453999993</v>
      </c>
      <c r="HK15" s="172">
        <f>VLOOKUP(B15,'[2]RESPUESTOS '!$B$11:$CB$246,79,0)</f>
        <v>46910</v>
      </c>
      <c r="HL15" s="162">
        <v>200000</v>
      </c>
      <c r="HM15" s="32">
        <v>256600</v>
      </c>
      <c r="HN15" s="94">
        <v>249000</v>
      </c>
      <c r="HO15" s="32">
        <f t="shared" si="123"/>
        <v>188127.5</v>
      </c>
      <c r="HP15" s="32">
        <f t="shared" si="124"/>
        <v>224500</v>
      </c>
      <c r="HQ15" s="32">
        <f t="shared" si="125"/>
        <v>116854.52148825832</v>
      </c>
      <c r="HR15" s="32">
        <f t="shared" si="126"/>
        <v>56671.970999999998</v>
      </c>
      <c r="HS15" s="32">
        <f t="shared" si="24"/>
        <v>68289.725055000003</v>
      </c>
      <c r="HT15" s="172">
        <v>98651.335999999996</v>
      </c>
      <c r="HU15" s="162">
        <v>200000</v>
      </c>
      <c r="HV15" s="32">
        <v>338750</v>
      </c>
      <c r="HW15" s="94">
        <v>315000</v>
      </c>
      <c r="HX15" s="32">
        <f t="shared" si="127"/>
        <v>284583.33333333331</v>
      </c>
      <c r="HY15" s="32">
        <f t="shared" si="128"/>
        <v>315000</v>
      </c>
      <c r="HZ15" s="32">
        <f t="shared" si="25"/>
        <v>269623.35167004453</v>
      </c>
      <c r="IA15" s="32">
        <f t="shared" si="129"/>
        <v>119180.67902159999</v>
      </c>
      <c r="IB15" s="32">
        <f t="shared" si="26"/>
        <v>143612.71822102799</v>
      </c>
      <c r="IC15" s="172">
        <v>105172</v>
      </c>
      <c r="ID15" s="162">
        <v>200000</v>
      </c>
      <c r="IE15" s="32">
        <v>338750</v>
      </c>
      <c r="IF15" s="94">
        <v>332000</v>
      </c>
      <c r="IG15" s="32">
        <f t="shared" si="130"/>
        <v>290250</v>
      </c>
      <c r="IH15" s="32">
        <f t="shared" si="131"/>
        <v>332000</v>
      </c>
      <c r="II15" s="32">
        <f t="shared" si="132"/>
        <v>273620.82598382095</v>
      </c>
      <c r="IJ15" s="32">
        <f t="shared" si="133"/>
        <v>127058.2932</v>
      </c>
      <c r="IK15" s="32">
        <f t="shared" si="27"/>
        <v>153105.24330599999</v>
      </c>
      <c r="IM15" s="32">
        <f t="shared" si="134"/>
        <v>76626.93728870475</v>
      </c>
    </row>
    <row r="16" spans="1:247" x14ac:dyDescent="0.25">
      <c r="A16" s="12">
        <v>9</v>
      </c>
      <c r="B16" s="35" t="s">
        <v>51</v>
      </c>
      <c r="C16" s="14">
        <f>VLOOKUP(B16,[1]Hoja1!$B$9:$D$244,3,0)</f>
        <v>72529</v>
      </c>
      <c r="D16" s="14">
        <v>180000</v>
      </c>
      <c r="E16" s="15">
        <v>407500</v>
      </c>
      <c r="F16" s="97">
        <v>395300</v>
      </c>
      <c r="G16" s="105">
        <f t="shared" si="28"/>
        <v>263832.25</v>
      </c>
      <c r="H16" s="105">
        <f t="shared" si="29"/>
        <v>287650</v>
      </c>
      <c r="I16" s="107">
        <f t="shared" si="30"/>
        <v>164427.33112778916</v>
      </c>
      <c r="J16" s="107">
        <f t="shared" si="135"/>
        <v>76227.978999999992</v>
      </c>
      <c r="K16" s="107">
        <f t="shared" si="0"/>
        <v>91854.714694999988</v>
      </c>
      <c r="L16" s="101">
        <f>VLOOKUP(B16,[1]Hoja1!$B$9:$L$244,11,0)</f>
        <v>65447</v>
      </c>
      <c r="M16" s="101">
        <v>180000</v>
      </c>
      <c r="N16" s="34">
        <v>407500</v>
      </c>
      <c r="O16" s="70">
        <v>387100</v>
      </c>
      <c r="P16" s="34">
        <f t="shared" si="31"/>
        <v>260011.75</v>
      </c>
      <c r="Q16" s="34">
        <f t="shared" si="32"/>
        <v>283550</v>
      </c>
      <c r="R16" s="34">
        <f t="shared" si="33"/>
        <v>154604.94145741066</v>
      </c>
      <c r="S16" s="174">
        <f t="shared" si="34"/>
        <v>68784.796999999991</v>
      </c>
      <c r="T16" s="174">
        <f t="shared" si="1"/>
        <v>82885.680384999985</v>
      </c>
      <c r="U16" s="126">
        <f>VLOOKUP(B16,[1]Hoja1!$B$9:$T$244,19,0)</f>
        <v>63307</v>
      </c>
      <c r="V16" s="126">
        <v>180000</v>
      </c>
      <c r="W16" s="17">
        <v>326000</v>
      </c>
      <c r="X16" s="73">
        <v>309700</v>
      </c>
      <c r="Y16" s="17">
        <f t="shared" si="35"/>
        <v>219751.75</v>
      </c>
      <c r="Z16" s="17">
        <f t="shared" si="36"/>
        <v>244850</v>
      </c>
      <c r="AA16" s="17">
        <f t="shared" si="37"/>
        <v>144675.85814106738</v>
      </c>
      <c r="AB16" s="176">
        <f t="shared" si="38"/>
        <v>66535.656999999992</v>
      </c>
      <c r="AC16" s="176">
        <f t="shared" si="2"/>
        <v>80175.466684999992</v>
      </c>
      <c r="AD16" s="129">
        <f>VLOOKUP(B16,[1]Hoja1!$B$9:$V$244,21,0)</f>
        <v>74093</v>
      </c>
      <c r="AE16" s="129">
        <v>180000</v>
      </c>
      <c r="AF16" s="18">
        <v>309700</v>
      </c>
      <c r="AG16" s="74">
        <v>294200</v>
      </c>
      <c r="AH16" s="18">
        <f t="shared" si="39"/>
        <v>214498.25</v>
      </c>
      <c r="AI16" s="18">
        <f t="shared" si="40"/>
        <v>237100</v>
      </c>
      <c r="AJ16" s="18">
        <f t="shared" si="41"/>
        <v>155762.7141345946</v>
      </c>
      <c r="AK16" s="177">
        <f t="shared" si="42"/>
        <v>77871.743000000002</v>
      </c>
      <c r="AL16" s="177">
        <f t="shared" si="3"/>
        <v>93835.450314999995</v>
      </c>
      <c r="AM16" s="133">
        <f>VLOOKUP(B16,[1]Hoja1!$B$9:$X$244,23,0)</f>
        <v>69754</v>
      </c>
      <c r="AN16" s="133">
        <v>180000</v>
      </c>
      <c r="AO16" s="19">
        <v>277100</v>
      </c>
      <c r="AP16" s="77">
        <v>268800</v>
      </c>
      <c r="AQ16" s="19">
        <f t="shared" si="43"/>
        <v>198913.5</v>
      </c>
      <c r="AR16" s="19">
        <f t="shared" si="44"/>
        <v>224400</v>
      </c>
      <c r="AS16" s="19">
        <f t="shared" si="45"/>
        <v>146947.02192812721</v>
      </c>
      <c r="AT16" s="178">
        <f t="shared" si="46"/>
        <v>73311.453999999998</v>
      </c>
      <c r="AU16" s="178">
        <f t="shared" si="4"/>
        <v>88340.302069999991</v>
      </c>
      <c r="AV16" s="137">
        <f>VLOOKUP(B16,[1]Hoja1!$B$9:$Z$244,25,0)</f>
        <v>53900</v>
      </c>
      <c r="AW16" s="137">
        <v>180000</v>
      </c>
      <c r="AX16" s="20">
        <v>277100</v>
      </c>
      <c r="AY16" s="79">
        <v>257700</v>
      </c>
      <c r="AZ16" s="20">
        <f t="shared" si="47"/>
        <v>192175</v>
      </c>
      <c r="BA16" s="20">
        <f t="shared" si="48"/>
        <v>218850</v>
      </c>
      <c r="BB16" s="20">
        <f t="shared" si="49"/>
        <v>126591.42063964125</v>
      </c>
      <c r="BC16" s="179">
        <f t="shared" si="50"/>
        <v>56648.899999999994</v>
      </c>
      <c r="BD16" s="179">
        <f t="shared" si="5"/>
        <v>68261.924499999994</v>
      </c>
      <c r="BE16" s="139">
        <f>VLOOKUP(B16,[1]Hoja1!$B$9:$AB$244,27,0)</f>
        <v>59290</v>
      </c>
      <c r="BF16" s="139">
        <v>180000</v>
      </c>
      <c r="BG16" s="21">
        <v>326000</v>
      </c>
      <c r="BH16" s="80">
        <v>299900</v>
      </c>
      <c r="BI16" s="21">
        <f t="shared" si="51"/>
        <v>216297.5</v>
      </c>
      <c r="BJ16" s="21">
        <f t="shared" si="52"/>
        <v>239950</v>
      </c>
      <c r="BK16" s="21">
        <f t="shared" si="53"/>
        <v>138774.51716919866</v>
      </c>
      <c r="BL16" s="21">
        <f t="shared" si="54"/>
        <v>62313.789999999994</v>
      </c>
      <c r="BM16" s="21">
        <f t="shared" si="6"/>
        <v>75088.116949999996</v>
      </c>
      <c r="BN16" s="144">
        <f>VLOOKUP(B16,[1]Hoja1!$B$9:$AD$244,29,0)</f>
        <v>59290</v>
      </c>
      <c r="BO16" s="144">
        <v>180000</v>
      </c>
      <c r="BP16" s="22">
        <v>326000</v>
      </c>
      <c r="BQ16" s="82">
        <v>319500</v>
      </c>
      <c r="BR16" s="22">
        <f t="shared" si="55"/>
        <v>221197.5</v>
      </c>
      <c r="BS16" s="22">
        <f t="shared" si="56"/>
        <v>249750</v>
      </c>
      <c r="BT16" s="22">
        <f t="shared" si="57"/>
        <v>139766.40203114174</v>
      </c>
      <c r="BU16" s="22">
        <f t="shared" si="58"/>
        <v>62313.789999999994</v>
      </c>
      <c r="BV16" s="22">
        <f t="shared" si="7"/>
        <v>75088.116949999996</v>
      </c>
      <c r="BW16" s="146">
        <f>VLOOKUP(B16,[1]Hoja1!$B$9:$AF$244,31,0)</f>
        <v>56768</v>
      </c>
      <c r="BX16" s="146">
        <v>180000</v>
      </c>
      <c r="BY16" s="23">
        <v>277100</v>
      </c>
      <c r="BZ16" s="84">
        <v>266000</v>
      </c>
      <c r="CA16" s="23">
        <f t="shared" si="59"/>
        <v>194967</v>
      </c>
      <c r="CB16" s="23">
        <f t="shared" si="60"/>
        <v>223000</v>
      </c>
      <c r="CC16" s="23">
        <f t="shared" si="61"/>
        <v>130978.69614002496</v>
      </c>
      <c r="CD16" s="23">
        <f t="shared" si="62"/>
        <v>59663.167999999998</v>
      </c>
      <c r="CE16" s="23">
        <f t="shared" si="8"/>
        <v>71894.117440000002</v>
      </c>
      <c r="CF16" s="158">
        <f>VLOOKUP(B16,[1]Hoja1!$B$9:$AJ$244,35,0)</f>
        <v>53900</v>
      </c>
      <c r="CG16" s="158">
        <v>180000</v>
      </c>
      <c r="CH16" s="24">
        <v>188400</v>
      </c>
      <c r="CI16" s="25">
        <v>179000</v>
      </c>
      <c r="CJ16" s="24">
        <f t="shared" si="63"/>
        <v>150325</v>
      </c>
      <c r="CK16" s="24">
        <f t="shared" si="64"/>
        <v>179500</v>
      </c>
      <c r="CL16" s="24">
        <f t="shared" si="65"/>
        <v>114276.31405852019</v>
      </c>
      <c r="CM16" s="24">
        <f t="shared" si="66"/>
        <v>56648.899999999994</v>
      </c>
      <c r="CN16" s="24">
        <f t="shared" si="9"/>
        <v>68261.924499999994</v>
      </c>
      <c r="CO16" s="148">
        <f>VLOOKUP(B16,[1]Hoja1!$B$9:$AL$244,37,0)</f>
        <v>59764</v>
      </c>
      <c r="CP16" s="148">
        <v>180000</v>
      </c>
      <c r="CQ16" s="26">
        <v>277100</v>
      </c>
      <c r="CR16" s="149">
        <v>260500</v>
      </c>
      <c r="CS16" s="26">
        <f t="shared" si="67"/>
        <v>194341</v>
      </c>
      <c r="CT16" s="26">
        <f t="shared" si="68"/>
        <v>220250</v>
      </c>
      <c r="CU16" s="26">
        <f t="shared" si="69"/>
        <v>134518.83108296478</v>
      </c>
      <c r="CV16" s="26">
        <f t="shared" si="70"/>
        <v>62811.963999999993</v>
      </c>
      <c r="CW16" s="26">
        <f t="shared" si="10"/>
        <v>75688.416619999989</v>
      </c>
      <c r="CX16" s="27">
        <f>VLOOKUP(B16,[1]Hoja1!$B$9:$AN$244,39,0)</f>
        <v>79871</v>
      </c>
      <c r="CY16" s="27">
        <v>180000</v>
      </c>
      <c r="CZ16" s="28">
        <v>309700</v>
      </c>
      <c r="DA16" s="86">
        <v>279000</v>
      </c>
      <c r="DB16" s="28">
        <f t="shared" si="71"/>
        <v>212142.75</v>
      </c>
      <c r="DC16" s="28">
        <f t="shared" si="72"/>
        <v>229500</v>
      </c>
      <c r="DD16" s="28">
        <f t="shared" si="73"/>
        <v>160714.18184554373</v>
      </c>
      <c r="DE16" s="28">
        <f t="shared" si="74"/>
        <v>83944.420999999988</v>
      </c>
      <c r="DF16" s="28">
        <f t="shared" si="11"/>
        <v>101153.02730499998</v>
      </c>
      <c r="DG16" s="150">
        <f>VLOOKUP(B16,[1]Hoja1!$B$9:$AR$244,43,0)</f>
        <v>80160</v>
      </c>
      <c r="DH16" s="150">
        <v>180000</v>
      </c>
      <c r="DI16" s="29">
        <v>244500</v>
      </c>
      <c r="DJ16" s="88">
        <v>227400</v>
      </c>
      <c r="DK16" s="29">
        <f t="shared" si="75"/>
        <v>183015</v>
      </c>
      <c r="DL16" s="29">
        <f t="shared" si="76"/>
        <v>203700</v>
      </c>
      <c r="DM16" s="29">
        <f t="shared" si="77"/>
        <v>150840.24207814567</v>
      </c>
      <c r="DN16" s="29">
        <f t="shared" si="78"/>
        <v>84248.159999999989</v>
      </c>
      <c r="DO16" s="29">
        <f t="shared" si="12"/>
        <v>101519.03279999999</v>
      </c>
      <c r="DP16" s="154">
        <f>VLOOKUP(B16,[1]Hoja1!$B$9:$AT$244,45,0)</f>
        <v>85575</v>
      </c>
      <c r="DQ16" s="154">
        <v>180000</v>
      </c>
      <c r="DR16" s="30">
        <v>244500</v>
      </c>
      <c r="DS16" s="90">
        <v>239600</v>
      </c>
      <c r="DT16" s="30">
        <f t="shared" si="79"/>
        <v>187418.75</v>
      </c>
      <c r="DU16" s="30">
        <f t="shared" si="80"/>
        <v>209800</v>
      </c>
      <c r="DV16" s="30">
        <f t="shared" si="81"/>
        <v>156833.13950579235</v>
      </c>
      <c r="DW16" s="30">
        <f t="shared" si="82"/>
        <v>89939.324999999997</v>
      </c>
      <c r="DX16" s="30">
        <f t="shared" si="13"/>
        <v>108376.886625</v>
      </c>
      <c r="DY16" s="158">
        <f>VLOOKUP(B16,[1]Hoja1!$B$9:$AV$244,47,0)</f>
        <v>96192</v>
      </c>
      <c r="DZ16" s="158">
        <v>180000</v>
      </c>
      <c r="EA16" s="24">
        <v>277100</v>
      </c>
      <c r="EB16" s="25">
        <v>271600</v>
      </c>
      <c r="EC16" s="24">
        <f t="shared" si="83"/>
        <v>206223</v>
      </c>
      <c r="ED16" s="24">
        <f t="shared" si="84"/>
        <v>225800</v>
      </c>
      <c r="EE16" s="24">
        <f t="shared" si="85"/>
        <v>172101.33213414522</v>
      </c>
      <c r="EF16" s="24">
        <f t="shared" si="86"/>
        <v>101097.79199999999</v>
      </c>
      <c r="EG16" s="24">
        <f t="shared" si="14"/>
        <v>121822.83935999998</v>
      </c>
      <c r="EH16" s="126">
        <f>VLOOKUP(B16,[1]Hoja1!$B$9:$AX$244,49,0)</f>
        <v>94050</v>
      </c>
      <c r="EI16" s="126">
        <v>180000</v>
      </c>
      <c r="EJ16" s="17">
        <v>366750</v>
      </c>
      <c r="EK16" s="73">
        <v>352100</v>
      </c>
      <c r="EL16" s="17">
        <f t="shared" si="87"/>
        <v>248225</v>
      </c>
      <c r="EM16" s="17">
        <f t="shared" si="88"/>
        <v>266050</v>
      </c>
      <c r="EN16" s="17">
        <f t="shared" si="89"/>
        <v>183866.17483697046</v>
      </c>
      <c r="EO16" s="17">
        <f t="shared" si="90"/>
        <v>98846.549999999988</v>
      </c>
      <c r="EP16" s="17">
        <f t="shared" si="15"/>
        <v>119110.09274999998</v>
      </c>
      <c r="EQ16" s="162">
        <f>VLOOKUP(B16,[1]Hoja1!$B$9:$AZ$244,51,0)</f>
        <v>80160</v>
      </c>
      <c r="ER16" s="162">
        <v>180000</v>
      </c>
      <c r="ES16" s="32">
        <v>366750</v>
      </c>
      <c r="ET16" s="94">
        <v>355700</v>
      </c>
      <c r="EU16" s="32">
        <f t="shared" si="91"/>
        <v>245652.5</v>
      </c>
      <c r="EV16" s="32">
        <f t="shared" si="92"/>
        <v>267850</v>
      </c>
      <c r="EW16" s="32">
        <f t="shared" si="93"/>
        <v>169717.2178609643</v>
      </c>
      <c r="EX16" s="32">
        <f t="shared" si="94"/>
        <v>96841.296000000002</v>
      </c>
      <c r="EY16" s="32">
        <f t="shared" si="16"/>
        <v>116693.76168</v>
      </c>
      <c r="EZ16" s="172">
        <f>VLOOKUP(B16,'[2]RESPUESTOS '!$B$11:$BH$246,59,0)</f>
        <v>48590</v>
      </c>
      <c r="FA16" s="162">
        <v>180000</v>
      </c>
      <c r="FB16" s="32">
        <v>267600</v>
      </c>
      <c r="FC16" s="94">
        <v>262200</v>
      </c>
      <c r="FD16" s="32">
        <f t="shared" si="95"/>
        <v>189597.5</v>
      </c>
      <c r="FE16" s="32">
        <f t="shared" si="96"/>
        <v>221100</v>
      </c>
      <c r="FF16" s="32">
        <f t="shared" si="97"/>
        <v>118741.13546964276</v>
      </c>
      <c r="FG16" s="32">
        <f t="shared" si="98"/>
        <v>58701.578999999998</v>
      </c>
      <c r="FH16" s="32">
        <f t="shared" si="17"/>
        <v>70735.402694999997</v>
      </c>
      <c r="FI16" s="172">
        <f>VLOOKUP(B16,'[2]RESPUESTOS '!$B$11:$CJ$246,87,0)</f>
        <v>49448</v>
      </c>
      <c r="FJ16" s="162">
        <v>180000</v>
      </c>
      <c r="FK16" s="32">
        <v>267600</v>
      </c>
      <c r="FL16" s="94">
        <v>264900</v>
      </c>
      <c r="FM16" s="32">
        <f t="shared" si="99"/>
        <v>190487</v>
      </c>
      <c r="FN16" s="32">
        <f t="shared" si="100"/>
        <v>222450</v>
      </c>
      <c r="FO16" s="32">
        <f t="shared" si="101"/>
        <v>120153.49387434979</v>
      </c>
      <c r="FP16" s="32">
        <f t="shared" si="102"/>
        <v>59738.128799999999</v>
      </c>
      <c r="FQ16" s="32">
        <f t="shared" si="18"/>
        <v>71984.445204000003</v>
      </c>
      <c r="FR16" s="172">
        <f>VLOOKUP(B16,'[2]RESPUESTOS '!$B$11:$BX$246,75,0)</f>
        <v>42418</v>
      </c>
      <c r="FS16" s="162">
        <v>180000</v>
      </c>
      <c r="FT16" s="32">
        <v>229600</v>
      </c>
      <c r="FU16" s="94">
        <v>225000</v>
      </c>
      <c r="FV16" s="32">
        <f t="shared" si="103"/>
        <v>169254.5</v>
      </c>
      <c r="FW16" s="32">
        <f t="shared" si="104"/>
        <v>202500</v>
      </c>
      <c r="FX16" s="32">
        <f t="shared" si="105"/>
        <v>105456.59263201646</v>
      </c>
      <c r="FY16" s="32">
        <f t="shared" si="106"/>
        <v>51245.185799999999</v>
      </c>
      <c r="FZ16" s="32">
        <f t="shared" si="19"/>
        <v>61750.448888999999</v>
      </c>
      <c r="GA16" s="172">
        <f>VLOOKUP(B16,'[2]RESPUESTOS '!$B$11:$CN$246,91,0)</f>
        <v>59145</v>
      </c>
      <c r="GB16" s="162">
        <v>180000</v>
      </c>
      <c r="GC16" s="32">
        <v>313800</v>
      </c>
      <c r="GD16" s="94">
        <v>304400</v>
      </c>
      <c r="GE16" s="32">
        <f t="shared" si="107"/>
        <v>214336.25</v>
      </c>
      <c r="GF16" s="32">
        <f t="shared" si="108"/>
        <v>242200</v>
      </c>
      <c r="GG16" s="32">
        <f t="shared" si="109"/>
        <v>138240.64687700363</v>
      </c>
      <c r="GH16" s="32">
        <f t="shared" si="110"/>
        <v>71453.074500000002</v>
      </c>
      <c r="GI16" s="32">
        <f t="shared" si="20"/>
        <v>86100.954772500001</v>
      </c>
      <c r="GJ16" s="172">
        <f>VLOOKUP(B16,'[2]RESPUESTOS '!$B$11:$T$246,19,0)</f>
        <v>43353</v>
      </c>
      <c r="GK16" s="162">
        <v>180000</v>
      </c>
      <c r="GL16" s="32">
        <v>240400</v>
      </c>
      <c r="GM16" s="94">
        <v>235600</v>
      </c>
      <c r="GN16" s="32">
        <f t="shared" si="111"/>
        <v>174838.25</v>
      </c>
      <c r="GO16" s="32">
        <f t="shared" si="112"/>
        <v>207800</v>
      </c>
      <c r="GP16" s="32">
        <f t="shared" si="113"/>
        <v>108031.5343023984</v>
      </c>
      <c r="GQ16" s="32">
        <f t="shared" si="114"/>
        <v>52374.759299999998</v>
      </c>
      <c r="GR16" s="32">
        <f t="shared" si="21"/>
        <v>63111.584956499995</v>
      </c>
      <c r="GS16" s="172">
        <f>VLOOKUP(B16,'[2]RESPUESTOS '!$B$11:$H$246,7,0)</f>
        <v>43711</v>
      </c>
      <c r="GT16" s="162">
        <v>180000</v>
      </c>
      <c r="GU16" s="32">
        <v>144200</v>
      </c>
      <c r="GV16" s="94">
        <v>139900</v>
      </c>
      <c r="GW16" s="32">
        <f t="shared" si="115"/>
        <v>126952.75</v>
      </c>
      <c r="GX16" s="32">
        <f t="shared" si="116"/>
        <v>142050</v>
      </c>
      <c r="GY16" s="32">
        <f t="shared" si="117"/>
        <v>94082.520645629222</v>
      </c>
      <c r="GZ16" s="32">
        <f t="shared" si="118"/>
        <v>52807.259099999996</v>
      </c>
      <c r="HA16" s="32">
        <f t="shared" si="22"/>
        <v>63632.747215499992</v>
      </c>
      <c r="HB16" s="172">
        <f>VLOOKUP(B16,'[2]RESPUESTOS '!$B$11:$D$246,3,0)</f>
        <v>44289</v>
      </c>
      <c r="HC16" s="162">
        <v>180000</v>
      </c>
      <c r="HD16" s="32">
        <v>144200</v>
      </c>
      <c r="HE16" s="94">
        <v>139900</v>
      </c>
      <c r="HF16" s="32">
        <f t="shared" si="119"/>
        <v>127097.25</v>
      </c>
      <c r="HG16" s="32">
        <f t="shared" si="120"/>
        <v>142050</v>
      </c>
      <c r="HH16" s="32">
        <f t="shared" si="121"/>
        <v>94747.885259932693</v>
      </c>
      <c r="HI16" s="32">
        <f t="shared" si="122"/>
        <v>53505.5409</v>
      </c>
      <c r="HJ16" s="32">
        <f t="shared" si="23"/>
        <v>64474.176784499999</v>
      </c>
      <c r="HK16" s="172">
        <f>VLOOKUP(B16,'[2]RESPUESTOS '!$B$11:$CB$246,79,0)</f>
        <v>56819</v>
      </c>
      <c r="HL16" s="162">
        <v>180000</v>
      </c>
      <c r="HM16" s="32">
        <v>313800</v>
      </c>
      <c r="HN16" s="94">
        <v>308000</v>
      </c>
      <c r="HO16" s="32">
        <f t="shared" si="123"/>
        <v>214654.75</v>
      </c>
      <c r="HP16" s="32">
        <f t="shared" si="124"/>
        <v>244000</v>
      </c>
      <c r="HQ16" s="32">
        <f t="shared" si="125"/>
        <v>135186.29349025904</v>
      </c>
      <c r="HR16" s="32">
        <f t="shared" si="126"/>
        <v>68643.033899999995</v>
      </c>
      <c r="HS16" s="32">
        <f t="shared" si="24"/>
        <v>82714.855849499989</v>
      </c>
      <c r="HT16" s="172">
        <v>73873.127999999997</v>
      </c>
      <c r="HU16" s="162">
        <v>180000</v>
      </c>
      <c r="HV16" s="32">
        <v>407500</v>
      </c>
      <c r="HW16" s="94">
        <v>383100</v>
      </c>
      <c r="HX16" s="32">
        <f t="shared" si="127"/>
        <v>323533.33333333331</v>
      </c>
      <c r="HY16" s="32">
        <f t="shared" si="128"/>
        <v>383100</v>
      </c>
      <c r="HZ16" s="32">
        <f t="shared" si="25"/>
        <v>282490.4560248307</v>
      </c>
      <c r="IA16" s="32">
        <f t="shared" si="129"/>
        <v>89246.125936799988</v>
      </c>
      <c r="IB16" s="32">
        <f t="shared" si="26"/>
        <v>107541.58175384399</v>
      </c>
      <c r="IC16" s="172">
        <v>78756</v>
      </c>
      <c r="ID16" s="162">
        <v>180000</v>
      </c>
      <c r="IE16" s="32">
        <v>407500</v>
      </c>
      <c r="IF16" s="94">
        <v>387100</v>
      </c>
      <c r="IG16" s="32">
        <f t="shared" si="130"/>
        <v>324866.66666666669</v>
      </c>
      <c r="IH16" s="32">
        <f t="shared" si="131"/>
        <v>387100</v>
      </c>
      <c r="II16" s="32">
        <f t="shared" si="132"/>
        <v>283209.76489607967</v>
      </c>
      <c r="IJ16" s="32">
        <f t="shared" si="133"/>
        <v>95145.123599999992</v>
      </c>
      <c r="IK16" s="32">
        <f t="shared" si="27"/>
        <v>114649.87393799999</v>
      </c>
      <c r="IM16" s="32">
        <f t="shared" si="134"/>
        <v>86175.775692160882</v>
      </c>
    </row>
    <row r="17" spans="1:247" x14ac:dyDescent="0.25">
      <c r="A17" s="12">
        <v>10</v>
      </c>
      <c r="B17" s="35" t="s">
        <v>52</v>
      </c>
      <c r="C17" s="14">
        <f>VLOOKUP(B17,[1]Hoja1!$B$9:$D$244,3,0)</f>
        <v>73391</v>
      </c>
      <c r="D17" s="14">
        <v>180000</v>
      </c>
      <c r="E17" s="15">
        <v>413500</v>
      </c>
      <c r="F17" s="97">
        <v>405200</v>
      </c>
      <c r="G17" s="105">
        <f t="shared" si="28"/>
        <v>268022.75</v>
      </c>
      <c r="H17" s="105">
        <f t="shared" si="29"/>
        <v>292600</v>
      </c>
      <c r="I17" s="107">
        <f t="shared" si="30"/>
        <v>166199.22276096698</v>
      </c>
      <c r="J17" s="107">
        <f t="shared" si="135"/>
        <v>77133.940999999992</v>
      </c>
      <c r="K17" s="107">
        <f t="shared" si="0"/>
        <v>92946.398904999995</v>
      </c>
      <c r="L17" s="101">
        <f>VLOOKUP(B17,[1]Hoja1!$B$9:$L$244,11,0)</f>
        <v>64542</v>
      </c>
      <c r="M17" s="101">
        <v>180000</v>
      </c>
      <c r="N17" s="34">
        <v>413500</v>
      </c>
      <c r="O17" s="70">
        <v>397000</v>
      </c>
      <c r="P17" s="34">
        <f t="shared" si="31"/>
        <v>263760.5</v>
      </c>
      <c r="Q17" s="34">
        <f t="shared" si="32"/>
        <v>288500</v>
      </c>
      <c r="R17" s="34">
        <f t="shared" si="33"/>
        <v>153925.40221966125</v>
      </c>
      <c r="S17" s="174">
        <f t="shared" si="34"/>
        <v>67833.641999999993</v>
      </c>
      <c r="T17" s="174">
        <f t="shared" si="1"/>
        <v>81739.538609999989</v>
      </c>
      <c r="U17" s="126">
        <f>VLOOKUP(B17,[1]Hoja1!$B$9:$T$244,19,0)</f>
        <v>63485</v>
      </c>
      <c r="V17" s="126">
        <v>180000</v>
      </c>
      <c r="W17" s="17">
        <v>330800</v>
      </c>
      <c r="X17" s="73">
        <v>311000</v>
      </c>
      <c r="Y17" s="17">
        <f t="shared" si="35"/>
        <v>221321.25</v>
      </c>
      <c r="Z17" s="17">
        <f t="shared" si="36"/>
        <v>245500</v>
      </c>
      <c r="AA17" s="17">
        <f t="shared" si="37"/>
        <v>145213.13981149465</v>
      </c>
      <c r="AB17" s="176">
        <f t="shared" si="38"/>
        <v>66722.735000000001</v>
      </c>
      <c r="AC17" s="176">
        <f t="shared" si="2"/>
        <v>80400.895675000007</v>
      </c>
      <c r="AD17" s="129">
        <f>VLOOKUP(B17,[1]Hoja1!$B$9:$V$244,21,0)</f>
        <v>73646</v>
      </c>
      <c r="AE17" s="129">
        <v>180000</v>
      </c>
      <c r="AF17" s="18">
        <v>314260</v>
      </c>
      <c r="AG17" s="74">
        <v>304800</v>
      </c>
      <c r="AH17" s="18">
        <f t="shared" si="39"/>
        <v>218176.5</v>
      </c>
      <c r="AI17" s="18">
        <f t="shared" si="40"/>
        <v>242400</v>
      </c>
      <c r="AJ17" s="18">
        <f t="shared" si="41"/>
        <v>156268.65480098143</v>
      </c>
      <c r="AK17" s="177">
        <f t="shared" si="42"/>
        <v>77401.945999999996</v>
      </c>
      <c r="AL17" s="177">
        <f t="shared" si="3"/>
        <v>93269.344929999992</v>
      </c>
      <c r="AM17" s="133">
        <f>VLOOKUP(B17,[1]Hoja1!$B$9:$X$244,23,0)</f>
        <v>69245</v>
      </c>
      <c r="AN17" s="133">
        <v>180000</v>
      </c>
      <c r="AO17" s="19">
        <v>281180</v>
      </c>
      <c r="AP17" s="77">
        <v>258700</v>
      </c>
      <c r="AQ17" s="19">
        <f t="shared" si="43"/>
        <v>197281.25</v>
      </c>
      <c r="AR17" s="19">
        <f t="shared" si="44"/>
        <v>219350</v>
      </c>
      <c r="AS17" s="19">
        <f t="shared" si="45"/>
        <v>145884.48857522593</v>
      </c>
      <c r="AT17" s="178">
        <f t="shared" si="46"/>
        <v>72776.494999999995</v>
      </c>
      <c r="AU17" s="178">
        <f t="shared" si="4"/>
        <v>87695.676474999986</v>
      </c>
      <c r="AV17" s="137">
        <f>VLOOKUP(B17,[1]Hoja1!$B$9:$Z$244,25,0)</f>
        <v>53915</v>
      </c>
      <c r="AW17" s="137">
        <v>180000</v>
      </c>
      <c r="AX17" s="20">
        <v>281180</v>
      </c>
      <c r="AY17" s="79">
        <v>264300</v>
      </c>
      <c r="AZ17" s="20">
        <f t="shared" si="47"/>
        <v>194848.75</v>
      </c>
      <c r="BA17" s="20">
        <f t="shared" si="48"/>
        <v>222150</v>
      </c>
      <c r="BB17" s="20">
        <f t="shared" si="49"/>
        <v>127213.1529429574</v>
      </c>
      <c r="BC17" s="179">
        <f t="shared" si="50"/>
        <v>56664.664999999994</v>
      </c>
      <c r="BD17" s="179">
        <f t="shared" si="5"/>
        <v>68280.921324999988</v>
      </c>
      <c r="BE17" s="139">
        <f>VLOOKUP(B17,[1]Hoja1!$B$9:$AB$244,27,0)</f>
        <v>58135</v>
      </c>
      <c r="BF17" s="139">
        <v>180000</v>
      </c>
      <c r="BG17" s="21">
        <v>330800</v>
      </c>
      <c r="BH17" s="80">
        <v>324200</v>
      </c>
      <c r="BI17" s="21">
        <f t="shared" si="51"/>
        <v>223283.75</v>
      </c>
      <c r="BJ17" s="21">
        <f t="shared" si="52"/>
        <v>252100</v>
      </c>
      <c r="BK17" s="21">
        <f t="shared" si="53"/>
        <v>138579.07036427927</v>
      </c>
      <c r="BL17" s="21">
        <f t="shared" si="54"/>
        <v>61099.884999999995</v>
      </c>
      <c r="BM17" s="21">
        <f t="shared" si="6"/>
        <v>73625.361424999996</v>
      </c>
      <c r="BN17" s="144">
        <f>VLOOKUP(B17,[1]Hoja1!$B$9:$AD$244,29,0)</f>
        <v>58135</v>
      </c>
      <c r="BO17" s="144">
        <v>180000</v>
      </c>
      <c r="BP17" s="22">
        <v>330800</v>
      </c>
      <c r="BQ17" s="82">
        <v>320900</v>
      </c>
      <c r="BR17" s="22">
        <f t="shared" si="55"/>
        <v>222458.75</v>
      </c>
      <c r="BS17" s="22">
        <f t="shared" si="56"/>
        <v>250450</v>
      </c>
      <c r="BT17" s="22">
        <f t="shared" si="57"/>
        <v>138426.94924498472</v>
      </c>
      <c r="BU17" s="22">
        <f t="shared" si="58"/>
        <v>61099.884999999995</v>
      </c>
      <c r="BV17" s="22">
        <f t="shared" si="7"/>
        <v>73625.361424999996</v>
      </c>
      <c r="BW17" s="146">
        <f>VLOOKUP(B17,[1]Hoja1!$B$9:$AF$244,31,0)</f>
        <v>55813</v>
      </c>
      <c r="BX17" s="146">
        <v>180000</v>
      </c>
      <c r="BY17" s="23">
        <v>281180</v>
      </c>
      <c r="BZ17" s="84">
        <v>261500</v>
      </c>
      <c r="CA17" s="23">
        <f t="shared" si="59"/>
        <v>194623.25</v>
      </c>
      <c r="CB17" s="23">
        <f t="shared" si="60"/>
        <v>220750</v>
      </c>
      <c r="CC17" s="23">
        <f t="shared" si="61"/>
        <v>129646.78047423327</v>
      </c>
      <c r="CD17" s="23">
        <f t="shared" si="62"/>
        <v>58659.462999999996</v>
      </c>
      <c r="CE17" s="23">
        <f t="shared" si="8"/>
        <v>70684.652914999999</v>
      </c>
      <c r="CF17" s="158">
        <f>VLOOKUP(B17,[1]Hoja1!$B$9:$AJ$244,35,0)</f>
        <v>52850</v>
      </c>
      <c r="CG17" s="158">
        <v>180000</v>
      </c>
      <c r="CH17" s="24">
        <v>191200</v>
      </c>
      <c r="CI17" s="25">
        <v>183600</v>
      </c>
      <c r="CJ17" s="24">
        <f t="shared" si="63"/>
        <v>151912.5</v>
      </c>
      <c r="CK17" s="24">
        <f t="shared" si="64"/>
        <v>181800</v>
      </c>
      <c r="CL17" s="24">
        <f t="shared" si="65"/>
        <v>113785.77195994749</v>
      </c>
      <c r="CM17" s="24">
        <f t="shared" si="66"/>
        <v>55545.35</v>
      </c>
      <c r="CN17" s="24">
        <f t="shared" si="9"/>
        <v>66932.14675</v>
      </c>
      <c r="CO17" s="148">
        <f>VLOOKUP(B17,[1]Hoja1!$B$9:$AL$244,37,0)</f>
        <v>58828</v>
      </c>
      <c r="CP17" s="148">
        <v>180000</v>
      </c>
      <c r="CQ17" s="26">
        <v>281180</v>
      </c>
      <c r="CR17" s="149">
        <v>267100</v>
      </c>
      <c r="CS17" s="26">
        <f t="shared" si="67"/>
        <v>196777</v>
      </c>
      <c r="CT17" s="26">
        <f t="shared" si="68"/>
        <v>223550</v>
      </c>
      <c r="CU17" s="26">
        <f t="shared" si="69"/>
        <v>133982.61081375033</v>
      </c>
      <c r="CV17" s="26">
        <f t="shared" si="70"/>
        <v>61828.227999999996</v>
      </c>
      <c r="CW17" s="26">
        <f t="shared" si="10"/>
        <v>74503.014739999999</v>
      </c>
      <c r="CX17" s="27">
        <f>VLOOKUP(B17,[1]Hoja1!$B$9:$AN$244,39,0)</f>
        <v>76965</v>
      </c>
      <c r="CY17" s="27">
        <v>180000</v>
      </c>
      <c r="CZ17" s="28">
        <v>314260</v>
      </c>
      <c r="DA17" s="86">
        <v>302000</v>
      </c>
      <c r="DB17" s="28">
        <f t="shared" si="71"/>
        <v>218306.25</v>
      </c>
      <c r="DC17" s="28">
        <f t="shared" si="72"/>
        <v>241000</v>
      </c>
      <c r="DD17" s="28">
        <f t="shared" si="73"/>
        <v>159732.85493613663</v>
      </c>
      <c r="DE17" s="28">
        <f t="shared" si="74"/>
        <v>80890.214999999997</v>
      </c>
      <c r="DF17" s="28">
        <f t="shared" si="11"/>
        <v>97472.709074999992</v>
      </c>
      <c r="DG17" s="150">
        <f>VLOOKUP(B17,[1]Hoja1!$B$9:$AR$244,43,0)</f>
        <v>79947</v>
      </c>
      <c r="DH17" s="150">
        <v>180000</v>
      </c>
      <c r="DI17" s="29">
        <v>248100</v>
      </c>
      <c r="DJ17" s="88">
        <v>233200</v>
      </c>
      <c r="DK17" s="29">
        <f t="shared" si="75"/>
        <v>185311.75</v>
      </c>
      <c r="DL17" s="29">
        <f t="shared" si="76"/>
        <v>206600</v>
      </c>
      <c r="DM17" s="29">
        <f t="shared" si="77"/>
        <v>151614.85108433149</v>
      </c>
      <c r="DN17" s="29">
        <f t="shared" si="78"/>
        <v>84024.296999999991</v>
      </c>
      <c r="DO17" s="29">
        <f t="shared" si="12"/>
        <v>101249.27788499999</v>
      </c>
      <c r="DP17" s="154">
        <f>VLOOKUP(B17,[1]Hoja1!$B$9:$AT$244,45,0)</f>
        <v>86835</v>
      </c>
      <c r="DQ17" s="154">
        <v>180000</v>
      </c>
      <c r="DR17" s="30">
        <v>248100</v>
      </c>
      <c r="DS17" s="90">
        <v>235700</v>
      </c>
      <c r="DT17" s="30">
        <f t="shared" si="79"/>
        <v>187658.75</v>
      </c>
      <c r="DU17" s="30">
        <f t="shared" si="80"/>
        <v>207850</v>
      </c>
      <c r="DV17" s="30">
        <f t="shared" si="81"/>
        <v>157822.28303747476</v>
      </c>
      <c r="DW17" s="30">
        <f t="shared" si="82"/>
        <v>91263.584999999992</v>
      </c>
      <c r="DX17" s="30">
        <f t="shared" si="13"/>
        <v>109972.61992499999</v>
      </c>
      <c r="DY17" s="158">
        <f>VLOOKUP(B17,[1]Hoja1!$B$9:$AV$244,47,0)</f>
        <v>95936</v>
      </c>
      <c r="DZ17" s="158">
        <v>180000</v>
      </c>
      <c r="EA17" s="24">
        <v>281180</v>
      </c>
      <c r="EB17" s="25">
        <v>267100</v>
      </c>
      <c r="EC17" s="24">
        <f t="shared" si="83"/>
        <v>206054</v>
      </c>
      <c r="ED17" s="24">
        <f t="shared" si="84"/>
        <v>223550</v>
      </c>
      <c r="EE17" s="24">
        <f t="shared" si="85"/>
        <v>171824.78846913166</v>
      </c>
      <c r="EF17" s="24">
        <f t="shared" si="86"/>
        <v>100828.73599999999</v>
      </c>
      <c r="EG17" s="24">
        <f t="shared" si="14"/>
        <v>121498.62687999998</v>
      </c>
      <c r="EH17" s="126">
        <f>VLOOKUP(B17,[1]Hoja1!$B$9:$AX$244,49,0)</f>
        <v>92657</v>
      </c>
      <c r="EI17" s="126">
        <v>180000</v>
      </c>
      <c r="EJ17" s="17">
        <v>372150</v>
      </c>
      <c r="EK17" s="73">
        <v>346100</v>
      </c>
      <c r="EL17" s="17">
        <f t="shared" si="87"/>
        <v>247726.75</v>
      </c>
      <c r="EM17" s="17">
        <f t="shared" si="88"/>
        <v>263050</v>
      </c>
      <c r="EN17" s="17">
        <f t="shared" si="89"/>
        <v>182444.50402569477</v>
      </c>
      <c r="EO17" s="17">
        <f t="shared" si="90"/>
        <v>97382.506999999998</v>
      </c>
      <c r="EP17" s="17">
        <f t="shared" si="15"/>
        <v>117345.920935</v>
      </c>
      <c r="EQ17" s="162">
        <f>VLOOKUP(B17,[1]Hoja1!$B$9:$AZ$244,51,0)</f>
        <v>79947</v>
      </c>
      <c r="ER17" s="162">
        <v>180000</v>
      </c>
      <c r="ES17" s="32">
        <v>372150</v>
      </c>
      <c r="ET17" s="94">
        <v>346100</v>
      </c>
      <c r="EU17" s="32">
        <f t="shared" si="91"/>
        <v>244549.25</v>
      </c>
      <c r="EV17" s="32">
        <f t="shared" si="92"/>
        <v>263050</v>
      </c>
      <c r="EW17" s="32">
        <f t="shared" si="93"/>
        <v>169202.81110665188</v>
      </c>
      <c r="EX17" s="32">
        <f t="shared" si="94"/>
        <v>96583.970699999991</v>
      </c>
      <c r="EY17" s="32">
        <f t="shared" si="16"/>
        <v>116383.68469349999</v>
      </c>
      <c r="EZ17" s="172">
        <f>VLOOKUP(B17,'[2]RESPUESTOS '!$B$11:$BH$246,59,0)</f>
        <v>48916</v>
      </c>
      <c r="FA17" s="162">
        <v>180000</v>
      </c>
      <c r="FB17" s="32">
        <v>263400</v>
      </c>
      <c r="FC17" s="94">
        <v>250200</v>
      </c>
      <c r="FD17" s="32">
        <f t="shared" si="95"/>
        <v>185629</v>
      </c>
      <c r="FE17" s="32">
        <f t="shared" si="96"/>
        <v>215100</v>
      </c>
      <c r="FF17" s="32">
        <f t="shared" si="97"/>
        <v>118370.95257902412</v>
      </c>
      <c r="FG17" s="32">
        <f t="shared" si="98"/>
        <v>59095.419600000001</v>
      </c>
      <c r="FH17" s="32">
        <f t="shared" si="17"/>
        <v>71209.980618000001</v>
      </c>
      <c r="FI17" s="172">
        <f>VLOOKUP(B17,'[2]RESPUESTOS '!$B$11:$CJ$246,87,0)</f>
        <v>49121</v>
      </c>
      <c r="FJ17" s="162">
        <v>180000</v>
      </c>
      <c r="FK17" s="32">
        <v>265600</v>
      </c>
      <c r="FL17" s="94">
        <v>252300</v>
      </c>
      <c r="FM17" s="32">
        <f t="shared" si="99"/>
        <v>186755.25</v>
      </c>
      <c r="FN17" s="32">
        <f t="shared" si="100"/>
        <v>216150</v>
      </c>
      <c r="FO17" s="32">
        <f t="shared" si="101"/>
        <v>118898.84330688104</v>
      </c>
      <c r="FP17" s="32">
        <f t="shared" si="102"/>
        <v>59343.080099999999</v>
      </c>
      <c r="FQ17" s="32">
        <f t="shared" si="18"/>
        <v>71508.411520499998</v>
      </c>
      <c r="FR17" s="172">
        <f>VLOOKUP(B17,'[2]RESPUESTOS '!$B$11:$BX$246,75,0)</f>
        <v>40860</v>
      </c>
      <c r="FS17" s="162">
        <v>180000</v>
      </c>
      <c r="FT17" s="32">
        <v>225800</v>
      </c>
      <c r="FU17" s="94">
        <v>223500</v>
      </c>
      <c r="FV17" s="32">
        <f t="shared" si="103"/>
        <v>167540</v>
      </c>
      <c r="FW17" s="32">
        <f t="shared" si="104"/>
        <v>201750</v>
      </c>
      <c r="FX17" s="32">
        <f t="shared" si="105"/>
        <v>102742.3487658027</v>
      </c>
      <c r="FY17" s="32">
        <f t="shared" si="106"/>
        <v>49362.966</v>
      </c>
      <c r="FZ17" s="32">
        <f t="shared" si="19"/>
        <v>59482.374029999999</v>
      </c>
      <c r="GA17" s="172">
        <f>VLOOKUP(B17,'[2]RESPUESTOS '!$B$11:$CN$246,91,0)</f>
        <v>56073</v>
      </c>
      <c r="GB17" s="162">
        <v>180000</v>
      </c>
      <c r="GC17" s="32">
        <v>304000</v>
      </c>
      <c r="GD17" s="94">
        <v>297900</v>
      </c>
      <c r="GE17" s="32">
        <f t="shared" si="107"/>
        <v>209493.25</v>
      </c>
      <c r="GF17" s="32">
        <f t="shared" si="108"/>
        <v>238950</v>
      </c>
      <c r="GG17" s="32">
        <f t="shared" si="109"/>
        <v>133174.60921002421</v>
      </c>
      <c r="GH17" s="32">
        <f t="shared" si="110"/>
        <v>67741.791299999997</v>
      </c>
      <c r="GI17" s="32">
        <f t="shared" si="20"/>
        <v>81628.858516499997</v>
      </c>
      <c r="GJ17" s="172">
        <f>VLOOKUP(B17,'[2]RESPUESTOS '!$B$11:$T$246,19,0)</f>
        <v>43056</v>
      </c>
      <c r="GK17" s="162">
        <v>180000</v>
      </c>
      <c r="GL17" s="32">
        <v>238600</v>
      </c>
      <c r="GM17" s="94">
        <v>231400</v>
      </c>
      <c r="GN17" s="32">
        <f t="shared" si="111"/>
        <v>173264</v>
      </c>
      <c r="GO17" s="32">
        <f t="shared" si="112"/>
        <v>205700</v>
      </c>
      <c r="GP17" s="32">
        <f t="shared" si="113"/>
        <v>107256.55405637455</v>
      </c>
      <c r="GQ17" s="32">
        <f t="shared" si="114"/>
        <v>52015.953600000001</v>
      </c>
      <c r="GR17" s="32">
        <f t="shared" si="21"/>
        <v>62679.224088000003</v>
      </c>
      <c r="GS17" s="172">
        <f>VLOOKUP(B17,'[2]RESPUESTOS '!$B$11:$H$246,7,0)</f>
        <v>40571</v>
      </c>
      <c r="GT17" s="162">
        <v>180000</v>
      </c>
      <c r="GU17" s="32">
        <v>143200</v>
      </c>
      <c r="GV17" s="94">
        <v>133200</v>
      </c>
      <c r="GW17" s="32">
        <f t="shared" si="115"/>
        <v>124242.75</v>
      </c>
      <c r="GX17" s="32">
        <f t="shared" si="116"/>
        <v>138200</v>
      </c>
      <c r="GY17" s="32">
        <f t="shared" si="117"/>
        <v>89496.568644473198</v>
      </c>
      <c r="GZ17" s="32">
        <f t="shared" si="118"/>
        <v>49013.825099999995</v>
      </c>
      <c r="HA17" s="32">
        <f t="shared" si="22"/>
        <v>59061.659245499992</v>
      </c>
      <c r="HB17" s="172">
        <f>VLOOKUP(B17,'[2]RESPUESTOS '!$B$11:$D$246,3,0)</f>
        <v>41860</v>
      </c>
      <c r="HC17" s="162">
        <v>180000</v>
      </c>
      <c r="HD17" s="32">
        <v>143200</v>
      </c>
      <c r="HE17" s="94">
        <v>140300</v>
      </c>
      <c r="HF17" s="32">
        <f t="shared" si="119"/>
        <v>126340</v>
      </c>
      <c r="HG17" s="32">
        <f t="shared" si="120"/>
        <v>141750</v>
      </c>
      <c r="HH17" s="32">
        <f t="shared" si="121"/>
        <v>91836.780455632892</v>
      </c>
      <c r="HI17" s="32">
        <f t="shared" si="122"/>
        <v>50571.065999999999</v>
      </c>
      <c r="HJ17" s="32">
        <f t="shared" si="23"/>
        <v>60938.134529999996</v>
      </c>
      <c r="HK17" s="172">
        <f>VLOOKUP(B17,'[2]RESPUESTOS '!$B$11:$CB$246,79,0)</f>
        <v>55882</v>
      </c>
      <c r="HL17" s="162">
        <v>180000</v>
      </c>
      <c r="HM17" s="32">
        <v>304000</v>
      </c>
      <c r="HN17" s="94">
        <v>289000</v>
      </c>
      <c r="HO17" s="32">
        <f t="shared" si="123"/>
        <v>207220.5</v>
      </c>
      <c r="HP17" s="32">
        <f t="shared" si="124"/>
        <v>234500</v>
      </c>
      <c r="HQ17" s="32">
        <f t="shared" si="125"/>
        <v>132449.95081714177</v>
      </c>
      <c r="HR17" s="32">
        <f t="shared" si="126"/>
        <v>67511.044200000004</v>
      </c>
      <c r="HS17" s="32">
        <f t="shared" si="24"/>
        <v>81350.808260999998</v>
      </c>
      <c r="HT17" s="172">
        <v>73873.127999999997</v>
      </c>
      <c r="HU17" s="162">
        <v>180000</v>
      </c>
      <c r="HV17" s="32">
        <v>413500</v>
      </c>
      <c r="HW17" s="94">
        <v>392800</v>
      </c>
      <c r="HX17" s="32">
        <f t="shared" si="127"/>
        <v>328766.66666666669</v>
      </c>
      <c r="HY17" s="32">
        <f t="shared" si="128"/>
        <v>392800</v>
      </c>
      <c r="HZ17" s="32">
        <f t="shared" si="25"/>
        <v>285177.60621777835</v>
      </c>
      <c r="IA17" s="32">
        <f t="shared" si="129"/>
        <v>89246.125936799988</v>
      </c>
      <c r="IB17" s="32">
        <f t="shared" si="26"/>
        <v>107541.58175384399</v>
      </c>
      <c r="IC17" s="172">
        <v>78756</v>
      </c>
      <c r="ID17" s="162">
        <v>180000</v>
      </c>
      <c r="IE17" s="32">
        <v>413500</v>
      </c>
      <c r="IF17" s="94">
        <v>388700</v>
      </c>
      <c r="IG17" s="32">
        <f t="shared" si="130"/>
        <v>327400</v>
      </c>
      <c r="IH17" s="32">
        <f t="shared" si="131"/>
        <v>388700</v>
      </c>
      <c r="II17" s="32">
        <f t="shared" si="132"/>
        <v>284451.49987652537</v>
      </c>
      <c r="IJ17" s="32">
        <f t="shared" si="133"/>
        <v>95145.123599999992</v>
      </c>
      <c r="IK17" s="32">
        <f t="shared" si="27"/>
        <v>114649.87393799999</v>
      </c>
      <c r="IM17" s="32">
        <f t="shared" si="134"/>
        <v>85099.150335920131</v>
      </c>
    </row>
    <row r="18" spans="1:247" x14ac:dyDescent="0.25">
      <c r="A18" s="12">
        <v>11</v>
      </c>
      <c r="B18" s="35" t="s">
        <v>53</v>
      </c>
      <c r="C18" s="14">
        <f>VLOOKUP(B18,[1]Hoja1!$B$9:$D$244,3,0)</f>
        <v>61620</v>
      </c>
      <c r="D18" s="14">
        <v>180000</v>
      </c>
      <c r="E18" s="15">
        <v>343500</v>
      </c>
      <c r="F18" s="97">
        <v>326300</v>
      </c>
      <c r="G18" s="105">
        <f t="shared" si="28"/>
        <v>227855</v>
      </c>
      <c r="H18" s="105">
        <f t="shared" si="29"/>
        <v>253150</v>
      </c>
      <c r="I18" s="107">
        <f t="shared" si="30"/>
        <v>144092.60641262648</v>
      </c>
      <c r="J18" s="107">
        <f t="shared" si="135"/>
        <v>64762.619999999995</v>
      </c>
      <c r="K18" s="107">
        <f t="shared" si="0"/>
        <v>78038.9571</v>
      </c>
      <c r="L18" s="101">
        <f>VLOOKUP(B18,[1]Hoja1!$B$9:$L$244,11,0)</f>
        <v>50763</v>
      </c>
      <c r="M18" s="101">
        <v>180000</v>
      </c>
      <c r="N18" s="34">
        <v>343500</v>
      </c>
      <c r="O18" s="70">
        <v>319500</v>
      </c>
      <c r="P18" s="34">
        <f t="shared" si="31"/>
        <v>223440.75</v>
      </c>
      <c r="Q18" s="34">
        <f t="shared" si="32"/>
        <v>249750</v>
      </c>
      <c r="R18" s="34">
        <f t="shared" si="33"/>
        <v>127811.69141612141</v>
      </c>
      <c r="S18" s="174">
        <f t="shared" si="34"/>
        <v>53351.912999999993</v>
      </c>
      <c r="T18" s="174">
        <f t="shared" si="1"/>
        <v>64289.055164999991</v>
      </c>
      <c r="U18" s="126">
        <f>VLOOKUP(B18,[1]Hoja1!$B$9:$T$244,19,0)</f>
        <v>51750</v>
      </c>
      <c r="V18" s="126">
        <v>180000</v>
      </c>
      <c r="W18" s="17">
        <v>274800</v>
      </c>
      <c r="X18" s="73">
        <v>252800</v>
      </c>
      <c r="Y18" s="17">
        <f t="shared" si="35"/>
        <v>189837.5</v>
      </c>
      <c r="Z18" s="17">
        <f t="shared" si="36"/>
        <v>216400</v>
      </c>
      <c r="AA18" s="17">
        <f t="shared" si="37"/>
        <v>123175.71589493303</v>
      </c>
      <c r="AB18" s="176">
        <f t="shared" si="38"/>
        <v>54389.25</v>
      </c>
      <c r="AC18" s="176">
        <f t="shared" si="2"/>
        <v>65539.046249999999</v>
      </c>
      <c r="AD18" s="129">
        <f>VLOOKUP(B18,[1]Hoja1!$B$9:$V$244,21,0)</f>
        <v>60662</v>
      </c>
      <c r="AE18" s="129">
        <v>180000</v>
      </c>
      <c r="AF18" s="18">
        <v>261060</v>
      </c>
      <c r="AG18" s="74">
        <v>240200</v>
      </c>
      <c r="AH18" s="18">
        <f t="shared" si="39"/>
        <v>185480.5</v>
      </c>
      <c r="AI18" s="18">
        <f t="shared" si="40"/>
        <v>210100</v>
      </c>
      <c r="AJ18" s="18">
        <f t="shared" si="41"/>
        <v>133182.06303179462</v>
      </c>
      <c r="AK18" s="177">
        <f t="shared" si="42"/>
        <v>63755.761999999995</v>
      </c>
      <c r="AL18" s="177">
        <f t="shared" si="3"/>
        <v>76825.693209999998</v>
      </c>
      <c r="AM18" s="133">
        <f>VLOOKUP(B18,[1]Hoja1!$B$9:$X$244,23,0)</f>
        <v>57020</v>
      </c>
      <c r="AN18" s="133">
        <v>180000</v>
      </c>
      <c r="AO18" s="19">
        <v>233580</v>
      </c>
      <c r="AP18" s="77">
        <v>228900</v>
      </c>
      <c r="AQ18" s="19">
        <f t="shared" si="43"/>
        <v>174875</v>
      </c>
      <c r="AR18" s="19">
        <f t="shared" si="44"/>
        <v>204450</v>
      </c>
      <c r="AS18" s="19">
        <f t="shared" si="45"/>
        <v>126011.3591091218</v>
      </c>
      <c r="AT18" s="178">
        <f t="shared" si="46"/>
        <v>59928.02</v>
      </c>
      <c r="AU18" s="178">
        <f t="shared" si="4"/>
        <v>72213.2641</v>
      </c>
      <c r="AV18" s="137">
        <f>VLOOKUP(B18,[1]Hoja1!$B$9:$Z$244,25,0)</f>
        <v>43050</v>
      </c>
      <c r="AW18" s="137">
        <v>180000</v>
      </c>
      <c r="AX18" s="20">
        <v>233580</v>
      </c>
      <c r="AY18" s="79">
        <v>226600</v>
      </c>
      <c r="AZ18" s="20">
        <f t="shared" si="47"/>
        <v>170807.5</v>
      </c>
      <c r="BA18" s="20">
        <f t="shared" si="48"/>
        <v>203300</v>
      </c>
      <c r="BB18" s="20">
        <f t="shared" si="49"/>
        <v>106727.54293133591</v>
      </c>
      <c r="BC18" s="179">
        <f t="shared" si="50"/>
        <v>45245.549999999996</v>
      </c>
      <c r="BD18" s="179">
        <f t="shared" si="5"/>
        <v>54520.887749999994</v>
      </c>
      <c r="BE18" s="139">
        <f>VLOOKUP(B18,[1]Hoja1!$B$9:$AB$244,27,0)</f>
        <v>47355</v>
      </c>
      <c r="BF18" s="139">
        <v>180000</v>
      </c>
      <c r="BG18" s="21">
        <v>274800</v>
      </c>
      <c r="BH18" s="80">
        <v>261100</v>
      </c>
      <c r="BI18" s="21">
        <f t="shared" si="51"/>
        <v>190813.75</v>
      </c>
      <c r="BJ18" s="21">
        <f t="shared" si="52"/>
        <v>220550</v>
      </c>
      <c r="BK18" s="21">
        <f t="shared" si="53"/>
        <v>117159.09037389247</v>
      </c>
      <c r="BL18" s="21">
        <f t="shared" si="54"/>
        <v>49770.104999999996</v>
      </c>
      <c r="BM18" s="21">
        <f t="shared" si="6"/>
        <v>59972.976524999991</v>
      </c>
      <c r="BN18" s="144">
        <f>VLOOKUP(B18,[1]Hoja1!$B$9:$AD$244,29,0)</f>
        <v>47355</v>
      </c>
      <c r="BO18" s="144">
        <v>180000</v>
      </c>
      <c r="BP18" s="22">
        <v>274800</v>
      </c>
      <c r="BQ18" s="82">
        <v>269300</v>
      </c>
      <c r="BR18" s="22">
        <f t="shared" si="55"/>
        <v>192863.75</v>
      </c>
      <c r="BS18" s="22">
        <f t="shared" si="56"/>
        <v>224650</v>
      </c>
      <c r="BT18" s="22">
        <f t="shared" si="57"/>
        <v>117560.64866808872</v>
      </c>
      <c r="BU18" s="22">
        <f t="shared" si="58"/>
        <v>49770.104999999996</v>
      </c>
      <c r="BV18" s="22">
        <f t="shared" si="7"/>
        <v>59972.976524999991</v>
      </c>
      <c r="BW18" s="146">
        <f>VLOOKUP(B18,[1]Hoja1!$B$9:$AF$244,31,0)</f>
        <v>45455</v>
      </c>
      <c r="BX18" s="146">
        <v>180000</v>
      </c>
      <c r="BY18" s="23">
        <v>233580</v>
      </c>
      <c r="BZ18" s="84">
        <v>221900</v>
      </c>
      <c r="CA18" s="23">
        <f t="shared" si="59"/>
        <v>170233.75</v>
      </c>
      <c r="CB18" s="23">
        <f t="shared" si="60"/>
        <v>200950</v>
      </c>
      <c r="CC18" s="23">
        <f t="shared" si="61"/>
        <v>110062.28331134983</v>
      </c>
      <c r="CD18" s="23">
        <f t="shared" si="62"/>
        <v>47773.204999999994</v>
      </c>
      <c r="CE18" s="23">
        <f t="shared" si="8"/>
        <v>57566.712024999993</v>
      </c>
      <c r="CF18" s="158">
        <f>VLOOKUP(B18,[1]Hoja1!$B$9:$AJ$244,35,0)</f>
        <v>43050</v>
      </c>
      <c r="CG18" s="158">
        <v>180000</v>
      </c>
      <c r="CH18" s="24">
        <v>158800</v>
      </c>
      <c r="CI18" s="25">
        <v>154000</v>
      </c>
      <c r="CJ18" s="24">
        <f t="shared" si="63"/>
        <v>133962.5</v>
      </c>
      <c r="CK18" s="24">
        <f t="shared" si="64"/>
        <v>156400</v>
      </c>
      <c r="CL18" s="24">
        <f t="shared" si="65"/>
        <v>96211.445853847021</v>
      </c>
      <c r="CM18" s="24">
        <f t="shared" si="66"/>
        <v>45245.549999999996</v>
      </c>
      <c r="CN18" s="24">
        <f t="shared" si="9"/>
        <v>54520.887749999994</v>
      </c>
      <c r="CO18" s="148">
        <f>VLOOKUP(B18,[1]Hoja1!$B$9:$AL$244,37,0)</f>
        <v>48155</v>
      </c>
      <c r="CP18" s="148">
        <v>180000</v>
      </c>
      <c r="CQ18" s="26">
        <v>233580</v>
      </c>
      <c r="CR18" s="149">
        <v>224200</v>
      </c>
      <c r="CS18" s="26">
        <f t="shared" si="67"/>
        <v>171483.75</v>
      </c>
      <c r="CT18" s="26">
        <f t="shared" si="68"/>
        <v>202100</v>
      </c>
      <c r="CU18" s="26">
        <f t="shared" si="69"/>
        <v>114079.31910492413</v>
      </c>
      <c r="CV18" s="26">
        <f t="shared" si="70"/>
        <v>50610.904999999999</v>
      </c>
      <c r="CW18" s="26">
        <f t="shared" si="10"/>
        <v>60986.140524999995</v>
      </c>
      <c r="CX18" s="27">
        <f>VLOOKUP(B18,[1]Hoja1!$B$9:$AN$244,39,0)</f>
        <v>59395</v>
      </c>
      <c r="CY18" s="27">
        <v>180000</v>
      </c>
      <c r="CZ18" s="28">
        <v>261060</v>
      </c>
      <c r="DA18" s="86">
        <v>248000</v>
      </c>
      <c r="DB18" s="28">
        <f t="shared" si="71"/>
        <v>187113.75</v>
      </c>
      <c r="DC18" s="28">
        <f t="shared" si="72"/>
        <v>214000</v>
      </c>
      <c r="DD18" s="28">
        <f t="shared" si="73"/>
        <v>132210.49295344247</v>
      </c>
      <c r="DE18" s="28">
        <f t="shared" si="74"/>
        <v>62424.144999999997</v>
      </c>
      <c r="DF18" s="28">
        <f t="shared" si="11"/>
        <v>75221.094725000003</v>
      </c>
      <c r="DG18" s="150">
        <f>VLOOKUP(B18,[1]Hoja1!$B$9:$AR$244,43,0)</f>
        <v>66557</v>
      </c>
      <c r="DH18" s="150">
        <v>180000</v>
      </c>
      <c r="DI18" s="29">
        <v>206100</v>
      </c>
      <c r="DJ18" s="88">
        <v>195800</v>
      </c>
      <c r="DK18" s="29">
        <f t="shared" si="75"/>
        <v>162114.25</v>
      </c>
      <c r="DL18" s="29">
        <f t="shared" si="76"/>
        <v>187900</v>
      </c>
      <c r="DM18" s="29">
        <f t="shared" si="77"/>
        <v>130977.75474895729</v>
      </c>
      <c r="DN18" s="29">
        <f t="shared" si="78"/>
        <v>69951.406999999992</v>
      </c>
      <c r="DO18" s="29">
        <f t="shared" si="12"/>
        <v>84291.445434999987</v>
      </c>
      <c r="DP18" s="154">
        <f>VLOOKUP(B18,[1]Hoja1!$B$9:$AT$244,45,0)</f>
        <v>72135</v>
      </c>
      <c r="DQ18" s="154">
        <v>180000</v>
      </c>
      <c r="DR18" s="30">
        <v>206100</v>
      </c>
      <c r="DS18" s="90">
        <v>199900</v>
      </c>
      <c r="DT18" s="30">
        <f t="shared" si="79"/>
        <v>164533.75</v>
      </c>
      <c r="DU18" s="30">
        <f t="shared" si="80"/>
        <v>189950</v>
      </c>
      <c r="DV18" s="30">
        <f t="shared" si="81"/>
        <v>136644.84671854138</v>
      </c>
      <c r="DW18" s="30">
        <f t="shared" si="82"/>
        <v>75813.884999999995</v>
      </c>
      <c r="DX18" s="30">
        <f t="shared" si="13"/>
        <v>91355.731424999991</v>
      </c>
      <c r="DY18" s="158">
        <f>VLOOKUP(B18,[1]Hoja1!$B$9:$AV$244,47,0)</f>
        <v>79869</v>
      </c>
      <c r="DZ18" s="158">
        <v>180000</v>
      </c>
      <c r="EA18" s="24">
        <v>233580</v>
      </c>
      <c r="EB18" s="25">
        <v>226600</v>
      </c>
      <c r="EC18" s="24">
        <f t="shared" si="83"/>
        <v>180012.25</v>
      </c>
      <c r="ED18" s="24">
        <f t="shared" si="84"/>
        <v>203300</v>
      </c>
      <c r="EE18" s="24">
        <f t="shared" si="85"/>
        <v>149419.26892863671</v>
      </c>
      <c r="EF18" s="24">
        <f t="shared" si="86"/>
        <v>83942.318999999989</v>
      </c>
      <c r="EG18" s="24">
        <f t="shared" si="14"/>
        <v>101150.49439499999</v>
      </c>
      <c r="EH18" s="126">
        <f>VLOOKUP(B18,[1]Hoja1!$B$9:$AX$244,49,0)</f>
        <v>74339</v>
      </c>
      <c r="EI18" s="126">
        <v>180000</v>
      </c>
      <c r="EJ18" s="17">
        <v>309150</v>
      </c>
      <c r="EK18" s="73">
        <v>293700</v>
      </c>
      <c r="EL18" s="17">
        <f t="shared" si="87"/>
        <v>214297.25</v>
      </c>
      <c r="EM18" s="17">
        <f t="shared" si="88"/>
        <v>236850</v>
      </c>
      <c r="EN18" s="17">
        <f t="shared" si="89"/>
        <v>155963.93130642315</v>
      </c>
      <c r="EO18" s="17">
        <f t="shared" si="90"/>
        <v>78130.28899999999</v>
      </c>
      <c r="EP18" s="17">
        <f t="shared" si="15"/>
        <v>94146.998244999981</v>
      </c>
      <c r="EQ18" s="162">
        <f>VLOOKUP(B18,[1]Hoja1!$B$9:$AZ$244,51,0)</f>
        <v>66557</v>
      </c>
      <c r="ER18" s="162">
        <v>180000</v>
      </c>
      <c r="ES18" s="32">
        <v>309150</v>
      </c>
      <c r="ET18" s="94">
        <v>293700</v>
      </c>
      <c r="EU18" s="32">
        <f t="shared" si="91"/>
        <v>212351.75</v>
      </c>
      <c r="EV18" s="32">
        <f t="shared" si="92"/>
        <v>236850</v>
      </c>
      <c r="EW18" s="32">
        <f t="shared" si="93"/>
        <v>146951.94947133705</v>
      </c>
      <c r="EX18" s="32">
        <f t="shared" si="94"/>
        <v>80407.511700000003</v>
      </c>
      <c r="EY18" s="32">
        <f t="shared" si="16"/>
        <v>96891.051598499995</v>
      </c>
      <c r="EZ18" s="172">
        <f>VLOOKUP(B18,'[2]RESPUESTOS '!$B$11:$BH$246,59,0)</f>
        <v>39656</v>
      </c>
      <c r="FA18" s="162">
        <v>180000</v>
      </c>
      <c r="FB18" s="32">
        <v>210400</v>
      </c>
      <c r="FC18" s="94">
        <v>197800</v>
      </c>
      <c r="FD18" s="32">
        <f t="shared" si="95"/>
        <v>156964</v>
      </c>
      <c r="FE18" s="32">
        <f t="shared" si="96"/>
        <v>188900</v>
      </c>
      <c r="FF18" s="32">
        <f t="shared" si="97"/>
        <v>98568.577179246364</v>
      </c>
      <c r="FG18" s="32">
        <f t="shared" si="98"/>
        <v>47908.4136</v>
      </c>
      <c r="FH18" s="32">
        <f t="shared" si="17"/>
        <v>57729.638387999999</v>
      </c>
      <c r="FI18" s="172">
        <f>VLOOKUP(B18,'[2]RESPUESTOS '!$B$11:$CJ$246,87,0)</f>
        <v>40002</v>
      </c>
      <c r="FJ18" s="162">
        <v>180000</v>
      </c>
      <c r="FK18" s="32">
        <v>215400</v>
      </c>
      <c r="FL18" s="94">
        <v>208900</v>
      </c>
      <c r="FM18" s="32">
        <f t="shared" si="99"/>
        <v>161075.5</v>
      </c>
      <c r="FN18" s="32">
        <f t="shared" si="100"/>
        <v>194450</v>
      </c>
      <c r="FO18" s="32">
        <f t="shared" si="101"/>
        <v>100040.48996791118</v>
      </c>
      <c r="FP18" s="32">
        <f t="shared" si="102"/>
        <v>48326.4162</v>
      </c>
      <c r="FQ18" s="32">
        <f t="shared" si="18"/>
        <v>58233.331521</v>
      </c>
      <c r="FR18" s="172">
        <f>VLOOKUP(B18,'[2]RESPUESTOS '!$B$11:$BX$246,75,0)</f>
        <v>36311</v>
      </c>
      <c r="FS18" s="162">
        <v>180000</v>
      </c>
      <c r="FT18" s="32">
        <v>202600</v>
      </c>
      <c r="FU18" s="94">
        <v>192500</v>
      </c>
      <c r="FV18" s="32">
        <f t="shared" si="103"/>
        <v>152852.75</v>
      </c>
      <c r="FW18" s="32">
        <f t="shared" si="104"/>
        <v>186250</v>
      </c>
      <c r="FX18" s="32">
        <f t="shared" si="105"/>
        <v>92536.773084268236</v>
      </c>
      <c r="FY18" s="32">
        <f t="shared" si="106"/>
        <v>43867.319100000001</v>
      </c>
      <c r="FZ18" s="32">
        <f t="shared" si="19"/>
        <v>52860.119515500002</v>
      </c>
      <c r="GA18" s="172">
        <f>VLOOKUP(B18,'[2]RESPUESTOS '!$B$11:$CN$246,91,0)</f>
        <v>50205</v>
      </c>
      <c r="GB18" s="162">
        <v>180000</v>
      </c>
      <c r="GC18" s="32">
        <v>274800</v>
      </c>
      <c r="GD18" s="94">
        <v>272100</v>
      </c>
      <c r="GE18" s="32">
        <f t="shared" si="107"/>
        <v>194276.25</v>
      </c>
      <c r="GF18" s="32">
        <f t="shared" si="108"/>
        <v>226050</v>
      </c>
      <c r="GG18" s="32">
        <f t="shared" si="109"/>
        <v>121995.7776763703</v>
      </c>
      <c r="GH18" s="32">
        <f t="shared" si="110"/>
        <v>60652.660499999998</v>
      </c>
      <c r="GI18" s="32">
        <f t="shared" si="20"/>
        <v>73086.455902499991</v>
      </c>
      <c r="GJ18" s="172">
        <f>VLOOKUP(B18,'[2]RESPUESTOS '!$B$11:$T$246,19,0)</f>
        <v>35433</v>
      </c>
      <c r="GK18" s="162">
        <v>180000</v>
      </c>
      <c r="GL18" s="32">
        <v>190800</v>
      </c>
      <c r="GM18" s="94">
        <v>187000</v>
      </c>
      <c r="GN18" s="32">
        <f t="shared" si="111"/>
        <v>148308.25</v>
      </c>
      <c r="GO18" s="32">
        <f t="shared" si="112"/>
        <v>183500</v>
      </c>
      <c r="GP18" s="32">
        <f t="shared" si="113"/>
        <v>90158.078313244958</v>
      </c>
      <c r="GQ18" s="32">
        <f t="shared" si="114"/>
        <v>42806.607299999996</v>
      </c>
      <c r="GR18" s="32">
        <f t="shared" si="21"/>
        <v>51581.961796499992</v>
      </c>
      <c r="GS18" s="172">
        <f>VLOOKUP(B18,'[2]RESPUESTOS '!$B$11:$H$246,7,0)</f>
        <v>32548</v>
      </c>
      <c r="GT18" s="162">
        <v>180000</v>
      </c>
      <c r="GU18" s="32">
        <v>114500</v>
      </c>
      <c r="GV18" s="94">
        <v>108800</v>
      </c>
      <c r="GW18" s="32">
        <f t="shared" si="115"/>
        <v>108962</v>
      </c>
      <c r="GX18" s="32">
        <f t="shared" si="116"/>
        <v>111650</v>
      </c>
      <c r="GY18" s="32">
        <f t="shared" si="117"/>
        <v>73795.005305652303</v>
      </c>
      <c r="GZ18" s="32">
        <f t="shared" si="118"/>
        <v>39321.238799999999</v>
      </c>
      <c r="HA18" s="32">
        <f t="shared" si="22"/>
        <v>47382.092753999998</v>
      </c>
      <c r="HB18" s="172">
        <f>VLOOKUP(B18,'[2]RESPUESTOS '!$B$11:$D$246,3,0)</f>
        <v>33670</v>
      </c>
      <c r="HC18" s="162">
        <v>180000</v>
      </c>
      <c r="HD18" s="32">
        <v>114500</v>
      </c>
      <c r="HE18" s="94">
        <v>108800</v>
      </c>
      <c r="HF18" s="32">
        <f t="shared" si="119"/>
        <v>109242.5</v>
      </c>
      <c r="HG18" s="32">
        <f t="shared" si="120"/>
        <v>111650</v>
      </c>
      <c r="HH18" s="32">
        <f t="shared" si="121"/>
        <v>75215.700511029718</v>
      </c>
      <c r="HI18" s="32">
        <f t="shared" si="122"/>
        <v>40676.726999999999</v>
      </c>
      <c r="HJ18" s="32">
        <f t="shared" si="23"/>
        <v>49015.456034999996</v>
      </c>
      <c r="HK18" s="172">
        <f>VLOOKUP(B18,'[2]RESPUESTOS '!$B$11:$CB$246,79,0)</f>
        <v>51346</v>
      </c>
      <c r="HL18" s="162">
        <v>180000</v>
      </c>
      <c r="HM18" s="32">
        <v>274800</v>
      </c>
      <c r="HN18" s="94">
        <v>258000</v>
      </c>
      <c r="HO18" s="32">
        <f t="shared" si="123"/>
        <v>191036.5</v>
      </c>
      <c r="HP18" s="32">
        <f t="shared" si="124"/>
        <v>219000</v>
      </c>
      <c r="HQ18" s="32">
        <f t="shared" si="125"/>
        <v>122902.02962418969</v>
      </c>
      <c r="HR18" s="32">
        <f t="shared" si="126"/>
        <v>62031.102599999998</v>
      </c>
      <c r="HS18" s="32">
        <f t="shared" si="24"/>
        <v>74747.478632999992</v>
      </c>
      <c r="HT18" s="172">
        <v>73873.127999999997</v>
      </c>
      <c r="HU18" s="162">
        <v>180000</v>
      </c>
      <c r="HV18" s="32">
        <v>343500</v>
      </c>
      <c r="HW18" s="94">
        <v>329800</v>
      </c>
      <c r="HX18" s="32">
        <f t="shared" si="127"/>
        <v>284433.33333333331</v>
      </c>
      <c r="HY18" s="32">
        <f t="shared" si="128"/>
        <v>329800</v>
      </c>
      <c r="HZ18" s="32">
        <f t="shared" si="25"/>
        <v>260894.42055473314</v>
      </c>
      <c r="IA18" s="32">
        <f t="shared" si="129"/>
        <v>89246.125936799988</v>
      </c>
      <c r="IB18" s="32">
        <f t="shared" si="26"/>
        <v>107541.58175384399</v>
      </c>
      <c r="IC18" s="172">
        <v>78756</v>
      </c>
      <c r="ID18" s="162">
        <v>180000</v>
      </c>
      <c r="IE18" s="32">
        <v>343500</v>
      </c>
      <c r="IF18" s="94">
        <v>316000</v>
      </c>
      <c r="IG18" s="32">
        <f t="shared" si="130"/>
        <v>279833.33333333331</v>
      </c>
      <c r="IH18" s="32">
        <f t="shared" si="131"/>
        <v>316000</v>
      </c>
      <c r="II18" s="32">
        <f t="shared" si="132"/>
        <v>257924.2792269511</v>
      </c>
      <c r="IJ18" s="32">
        <f t="shared" si="133"/>
        <v>95145.123599999992</v>
      </c>
      <c r="IK18" s="32">
        <f t="shared" si="27"/>
        <v>114649.87393799999</v>
      </c>
      <c r="IM18" s="32">
        <f t="shared" si="134"/>
        <v>71641.903814290519</v>
      </c>
    </row>
    <row r="19" spans="1:247" x14ac:dyDescent="0.25">
      <c r="A19" s="12">
        <v>12</v>
      </c>
      <c r="B19" s="36" t="s">
        <v>54</v>
      </c>
      <c r="C19" s="14">
        <f>VLOOKUP(B19,[1]Hoja1!$B$9:$D$244,3,0)</f>
        <v>10510</v>
      </c>
      <c r="D19" s="14">
        <v>40000</v>
      </c>
      <c r="E19" s="15">
        <v>60500</v>
      </c>
      <c r="F19" s="97">
        <v>56900</v>
      </c>
      <c r="G19" s="105">
        <f t="shared" si="28"/>
        <v>41977.5</v>
      </c>
      <c r="H19" s="105">
        <f t="shared" si="29"/>
        <v>48450</v>
      </c>
      <c r="I19" s="107">
        <f t="shared" si="30"/>
        <v>25931.744323079463</v>
      </c>
      <c r="J19" s="107">
        <f t="shared" si="135"/>
        <v>11046.009999999998</v>
      </c>
      <c r="K19" s="107">
        <f t="shared" si="0"/>
        <v>13310.442049999998</v>
      </c>
      <c r="L19" s="101">
        <f>VLOOKUP(B19,[1]Hoja1!$B$9:$L$244,11,0)</f>
        <v>10234</v>
      </c>
      <c r="M19" s="101">
        <v>40000</v>
      </c>
      <c r="N19" s="34">
        <v>60500</v>
      </c>
      <c r="O19" s="70">
        <v>55700</v>
      </c>
      <c r="P19" s="34">
        <f t="shared" si="31"/>
        <v>41608.5</v>
      </c>
      <c r="Q19" s="34">
        <f t="shared" si="32"/>
        <v>47850</v>
      </c>
      <c r="R19" s="34">
        <f t="shared" si="33"/>
        <v>25445.980408469808</v>
      </c>
      <c r="S19" s="174">
        <f t="shared" si="34"/>
        <v>10755.933999999999</v>
      </c>
      <c r="T19" s="174">
        <f t="shared" si="1"/>
        <v>12960.900469999999</v>
      </c>
      <c r="U19" s="126">
        <f>VLOOKUP(B19,[1]Hoja1!$B$9:$T$244,19,0)</f>
        <v>11644</v>
      </c>
      <c r="V19" s="126">
        <v>40000</v>
      </c>
      <c r="W19" s="17">
        <v>48400</v>
      </c>
      <c r="X19" s="73">
        <v>47400</v>
      </c>
      <c r="Y19" s="17">
        <f t="shared" si="35"/>
        <v>36861</v>
      </c>
      <c r="Z19" s="17">
        <f t="shared" si="36"/>
        <v>43700</v>
      </c>
      <c r="AA19" s="17">
        <f t="shared" si="37"/>
        <v>26205.563367571151</v>
      </c>
      <c r="AB19" s="176">
        <f t="shared" si="38"/>
        <v>12237.843999999999</v>
      </c>
      <c r="AC19" s="176">
        <f t="shared" si="2"/>
        <v>14746.602019999998</v>
      </c>
      <c r="AD19" s="129">
        <f>VLOOKUP(B19,[1]Hoja1!$B$9:$V$244,21,0)</f>
        <v>11627</v>
      </c>
      <c r="AE19" s="129">
        <v>40000</v>
      </c>
      <c r="AF19" s="18">
        <v>45980</v>
      </c>
      <c r="AG19" s="74">
        <v>45100</v>
      </c>
      <c r="AH19" s="18">
        <f t="shared" si="39"/>
        <v>35676.75</v>
      </c>
      <c r="AI19" s="18">
        <f t="shared" si="40"/>
        <v>42550</v>
      </c>
      <c r="AJ19" s="18">
        <f t="shared" si="41"/>
        <v>25818.404056940697</v>
      </c>
      <c r="AK19" s="177">
        <f t="shared" si="42"/>
        <v>12219.976999999999</v>
      </c>
      <c r="AL19" s="177">
        <f t="shared" si="3"/>
        <v>14725.072284999998</v>
      </c>
      <c r="AM19" s="133">
        <f>VLOOKUP(B19,[1]Hoja1!$B$9:$X$244,23,0)</f>
        <v>11003</v>
      </c>
      <c r="AN19" s="133">
        <v>40000</v>
      </c>
      <c r="AO19" s="19">
        <v>41140</v>
      </c>
      <c r="AP19" s="77">
        <v>37800</v>
      </c>
      <c r="AQ19" s="19">
        <f t="shared" si="43"/>
        <v>32485.75</v>
      </c>
      <c r="AR19" s="19">
        <f t="shared" si="44"/>
        <v>38900</v>
      </c>
      <c r="AS19" s="19">
        <f t="shared" si="45"/>
        <v>24002.893650468719</v>
      </c>
      <c r="AT19" s="178">
        <f t="shared" si="46"/>
        <v>11564.152999999998</v>
      </c>
      <c r="AU19" s="178">
        <f t="shared" si="4"/>
        <v>13934.804364999998</v>
      </c>
      <c r="AV19" s="137">
        <f>VLOOKUP(B19,[1]Hoja1!$B$9:$Z$244,25,0)</f>
        <v>9154</v>
      </c>
      <c r="AW19" s="137">
        <v>40000</v>
      </c>
      <c r="AX19" s="20">
        <v>41140</v>
      </c>
      <c r="AY19" s="79">
        <v>39100</v>
      </c>
      <c r="AZ19" s="20">
        <f t="shared" si="47"/>
        <v>32348.5</v>
      </c>
      <c r="BA19" s="20">
        <f t="shared" si="48"/>
        <v>39550</v>
      </c>
      <c r="BB19" s="20">
        <f t="shared" si="49"/>
        <v>21724.424816213803</v>
      </c>
      <c r="BC19" s="179">
        <f t="shared" si="50"/>
        <v>9620.8539999999994</v>
      </c>
      <c r="BD19" s="179">
        <f t="shared" si="5"/>
        <v>11593.129069999999</v>
      </c>
      <c r="BE19" s="139">
        <f>VLOOKUP(B19,[1]Hoja1!$B$9:$AB$244,27,0)</f>
        <v>9240</v>
      </c>
      <c r="BF19" s="139">
        <v>40000</v>
      </c>
      <c r="BG19" s="21">
        <v>48400</v>
      </c>
      <c r="BH19" s="80">
        <v>46900</v>
      </c>
      <c r="BI19" s="21">
        <f t="shared" si="51"/>
        <v>36135</v>
      </c>
      <c r="BJ19" s="21">
        <f t="shared" si="52"/>
        <v>43450</v>
      </c>
      <c r="BK19" s="21">
        <f t="shared" si="53"/>
        <v>22829.978200506725</v>
      </c>
      <c r="BL19" s="21">
        <f t="shared" si="54"/>
        <v>9711.24</v>
      </c>
      <c r="BM19" s="21">
        <f t="shared" si="6"/>
        <v>11702.0442</v>
      </c>
      <c r="BN19" s="144">
        <f>VLOOKUP(B19,[1]Hoja1!$B$9:$AD$244,29,0)</f>
        <v>10666</v>
      </c>
      <c r="BO19" s="144">
        <v>40000</v>
      </c>
      <c r="BP19" s="22">
        <v>48400</v>
      </c>
      <c r="BQ19" s="82">
        <v>46000</v>
      </c>
      <c r="BR19" s="22">
        <f t="shared" si="55"/>
        <v>36266.5</v>
      </c>
      <c r="BS19" s="22">
        <f t="shared" si="56"/>
        <v>43000</v>
      </c>
      <c r="BT19" s="22">
        <f t="shared" si="57"/>
        <v>24820.647983199615</v>
      </c>
      <c r="BU19" s="22">
        <f t="shared" si="58"/>
        <v>11209.965999999999</v>
      </c>
      <c r="BV19" s="22">
        <f t="shared" si="7"/>
        <v>13508.009029999997</v>
      </c>
      <c r="BW19" s="146">
        <f>VLOOKUP(B19,[1]Hoja1!$B$9:$AF$244,31,0)</f>
        <v>8801</v>
      </c>
      <c r="BX19" s="146">
        <v>40000</v>
      </c>
      <c r="BY19" s="23">
        <v>41140</v>
      </c>
      <c r="BZ19" s="84">
        <v>39500</v>
      </c>
      <c r="CA19" s="23">
        <f t="shared" si="59"/>
        <v>32360.25</v>
      </c>
      <c r="CB19" s="23">
        <f t="shared" si="60"/>
        <v>39750</v>
      </c>
      <c r="CC19" s="23">
        <f t="shared" si="61"/>
        <v>21248.661538182296</v>
      </c>
      <c r="CD19" s="23">
        <f t="shared" si="62"/>
        <v>9249.8509999999987</v>
      </c>
      <c r="CE19" s="23">
        <f t="shared" si="8"/>
        <v>11146.070454999999</v>
      </c>
      <c r="CF19" s="158">
        <f>VLOOKUP(B19,[1]Hoja1!$B$9:$AJ$244,35,0)</f>
        <v>8953</v>
      </c>
      <c r="CG19" s="158">
        <v>40000</v>
      </c>
      <c r="CH19" s="24">
        <v>28000</v>
      </c>
      <c r="CI19" s="25">
        <v>27400</v>
      </c>
      <c r="CJ19" s="24">
        <f t="shared" si="63"/>
        <v>26088.25</v>
      </c>
      <c r="CK19" s="24">
        <f t="shared" si="64"/>
        <v>27700</v>
      </c>
      <c r="CL19" s="24">
        <f t="shared" si="65"/>
        <v>19147.455687855017</v>
      </c>
      <c r="CM19" s="24">
        <f t="shared" si="66"/>
        <v>9409.6029999999992</v>
      </c>
      <c r="CN19" s="24">
        <f t="shared" si="9"/>
        <v>11338.571614999999</v>
      </c>
      <c r="CO19" s="148">
        <f>VLOOKUP(B19,[1]Hoja1!$B$9:$AL$244,37,0)</f>
        <v>10399</v>
      </c>
      <c r="CP19" s="148">
        <v>40000</v>
      </c>
      <c r="CQ19" s="26">
        <v>41140</v>
      </c>
      <c r="CR19" s="149">
        <v>38300</v>
      </c>
      <c r="CS19" s="26">
        <f t="shared" si="67"/>
        <v>32459.75</v>
      </c>
      <c r="CT19" s="26">
        <f t="shared" si="68"/>
        <v>39150</v>
      </c>
      <c r="CU19" s="26">
        <f t="shared" si="69"/>
        <v>23312.740855839653</v>
      </c>
      <c r="CV19" s="26">
        <f t="shared" si="70"/>
        <v>10929.349</v>
      </c>
      <c r="CW19" s="26">
        <f t="shared" si="10"/>
        <v>13169.865545000001</v>
      </c>
      <c r="CX19" s="27">
        <f>VLOOKUP(B19,[1]Hoja1!$B$9:$AN$244,39,0)</f>
        <v>9333</v>
      </c>
      <c r="CY19" s="27">
        <v>40000</v>
      </c>
      <c r="CZ19" s="28">
        <v>45980</v>
      </c>
      <c r="DA19" s="86">
        <v>44000</v>
      </c>
      <c r="DB19" s="28">
        <f t="shared" si="71"/>
        <v>34828.25</v>
      </c>
      <c r="DC19" s="28">
        <f t="shared" si="72"/>
        <v>42000</v>
      </c>
      <c r="DD19" s="28">
        <f t="shared" si="73"/>
        <v>22647.165728632895</v>
      </c>
      <c r="DE19" s="28">
        <f t="shared" si="74"/>
        <v>9808.9830000000002</v>
      </c>
      <c r="DF19" s="28">
        <f t="shared" si="11"/>
        <v>11819.824515</v>
      </c>
      <c r="DG19" s="150">
        <f>VLOOKUP(B19,[1]Hoja1!$B$9:$AR$244,43,0)</f>
        <v>12705</v>
      </c>
      <c r="DH19" s="150">
        <v>40000</v>
      </c>
      <c r="DI19" s="29">
        <v>36300</v>
      </c>
      <c r="DJ19" s="88">
        <v>34800</v>
      </c>
      <c r="DK19" s="29">
        <f t="shared" si="75"/>
        <v>30951.25</v>
      </c>
      <c r="DL19" s="29">
        <f t="shared" si="76"/>
        <v>35550</v>
      </c>
      <c r="DM19" s="29">
        <f t="shared" si="77"/>
        <v>25001.092052613614</v>
      </c>
      <c r="DN19" s="29">
        <f t="shared" si="78"/>
        <v>13352.955</v>
      </c>
      <c r="DO19" s="29">
        <f t="shared" si="12"/>
        <v>16090.310775</v>
      </c>
      <c r="DP19" s="154">
        <f>VLOOKUP(B19,[1]Hoja1!$B$9:$AT$244,45,0)</f>
        <v>12705</v>
      </c>
      <c r="DQ19" s="154">
        <v>40000</v>
      </c>
      <c r="DR19" s="30">
        <v>36300</v>
      </c>
      <c r="DS19" s="90">
        <v>35600</v>
      </c>
      <c r="DT19" s="30">
        <f t="shared" si="79"/>
        <v>31151.25</v>
      </c>
      <c r="DU19" s="30">
        <f t="shared" si="80"/>
        <v>35950</v>
      </c>
      <c r="DV19" s="30">
        <f t="shared" si="81"/>
        <v>25102.407369251356</v>
      </c>
      <c r="DW19" s="30">
        <f t="shared" si="82"/>
        <v>13352.955</v>
      </c>
      <c r="DX19" s="30">
        <f t="shared" si="13"/>
        <v>16090.310775</v>
      </c>
      <c r="DY19" s="158">
        <f>VLOOKUP(B19,[1]Hoja1!$B$9:$AV$244,47,0)</f>
        <v>14399</v>
      </c>
      <c r="DZ19" s="158">
        <v>40000</v>
      </c>
      <c r="EA19" s="24">
        <v>41140</v>
      </c>
      <c r="EB19" s="25">
        <v>40300</v>
      </c>
      <c r="EC19" s="24">
        <f t="shared" si="83"/>
        <v>33959.75</v>
      </c>
      <c r="ED19" s="24">
        <f t="shared" si="84"/>
        <v>40150</v>
      </c>
      <c r="EE19" s="24">
        <f t="shared" si="85"/>
        <v>27860.894827294251</v>
      </c>
      <c r="EF19" s="24">
        <f t="shared" si="86"/>
        <v>15133.348999999998</v>
      </c>
      <c r="EG19" s="24">
        <f t="shared" si="14"/>
        <v>18235.685544999997</v>
      </c>
      <c r="EH19" s="126">
        <f>VLOOKUP(B19,[1]Hoja1!$B$9:$AX$244,49,0)</f>
        <v>15226</v>
      </c>
      <c r="EI19" s="126">
        <v>40000</v>
      </c>
      <c r="EJ19" s="17">
        <v>54450</v>
      </c>
      <c r="EK19" s="73">
        <v>52300</v>
      </c>
      <c r="EL19" s="17">
        <f t="shared" si="87"/>
        <v>40494</v>
      </c>
      <c r="EM19" s="17">
        <f t="shared" si="88"/>
        <v>46150</v>
      </c>
      <c r="EN19" s="17">
        <f t="shared" si="89"/>
        <v>31210.240342215111</v>
      </c>
      <c r="EO19" s="17">
        <f t="shared" si="90"/>
        <v>16002.526</v>
      </c>
      <c r="EP19" s="17">
        <f t="shared" si="15"/>
        <v>19283.043829999999</v>
      </c>
      <c r="EQ19" s="162">
        <f>VLOOKUP(B19,[1]Hoja1!$B$9:$AZ$244,51,0)</f>
        <v>15532</v>
      </c>
      <c r="ER19" s="162">
        <v>40000</v>
      </c>
      <c r="ES19" s="32">
        <v>54450</v>
      </c>
      <c r="ET19" s="94">
        <v>49000</v>
      </c>
      <c r="EU19" s="32">
        <f t="shared" si="91"/>
        <v>39745.5</v>
      </c>
      <c r="EV19" s="32">
        <f t="shared" si="92"/>
        <v>44500</v>
      </c>
      <c r="EW19" s="32">
        <f t="shared" si="93"/>
        <v>31211.754619086129</v>
      </c>
      <c r="EX19" s="32">
        <f t="shared" si="94"/>
        <v>18764.209199999998</v>
      </c>
      <c r="EY19" s="32">
        <f t="shared" si="16"/>
        <v>22610.872085999996</v>
      </c>
      <c r="EZ19" s="172">
        <f>VLOOKUP(B19,'[2]RESPUESTOS '!$B$11:$BH$246,59,0)</f>
        <v>7916</v>
      </c>
      <c r="FA19" s="162">
        <v>40000</v>
      </c>
      <c r="FB19" s="32">
        <v>42400</v>
      </c>
      <c r="FC19" s="94">
        <v>39000</v>
      </c>
      <c r="FD19" s="32">
        <f t="shared" si="95"/>
        <v>32329</v>
      </c>
      <c r="FE19" s="32">
        <f t="shared" si="96"/>
        <v>39500</v>
      </c>
      <c r="FF19" s="32">
        <f t="shared" si="97"/>
        <v>19944.916250961483</v>
      </c>
      <c r="FG19" s="32">
        <f t="shared" si="98"/>
        <v>9563.3195999999989</v>
      </c>
      <c r="FH19" s="32">
        <f t="shared" si="17"/>
        <v>11523.800117999999</v>
      </c>
      <c r="FI19" s="172">
        <f>VLOOKUP(B19,'[2]RESPUESTOS '!$B$11:$CJ$246,87,0)</f>
        <v>7803</v>
      </c>
      <c r="FJ19" s="162">
        <v>40000</v>
      </c>
      <c r="FK19" s="32">
        <v>41400</v>
      </c>
      <c r="FL19" s="94">
        <v>38100</v>
      </c>
      <c r="FM19" s="32">
        <f t="shared" si="99"/>
        <v>31825.75</v>
      </c>
      <c r="FN19" s="32">
        <f t="shared" si="100"/>
        <v>39050</v>
      </c>
      <c r="FO19" s="32">
        <f t="shared" si="101"/>
        <v>19650.501483259053</v>
      </c>
      <c r="FP19" s="32">
        <f t="shared" si="102"/>
        <v>9426.8042999999998</v>
      </c>
      <c r="FQ19" s="32">
        <f t="shared" si="18"/>
        <v>11359.299181499999</v>
      </c>
      <c r="FR19" s="172">
        <f>VLOOKUP(B19,'[2]RESPUESTOS '!$B$11:$BX$246,75,0)</f>
        <v>8261</v>
      </c>
      <c r="FS19" s="162">
        <v>40000</v>
      </c>
      <c r="FT19" s="32">
        <v>44400</v>
      </c>
      <c r="FU19" s="94">
        <v>43100</v>
      </c>
      <c r="FV19" s="32">
        <f t="shared" si="103"/>
        <v>33940.25</v>
      </c>
      <c r="FW19" s="32">
        <f t="shared" si="104"/>
        <v>41550</v>
      </c>
      <c r="FX19" s="32">
        <f t="shared" si="105"/>
        <v>20857.765280622913</v>
      </c>
      <c r="FY19" s="32">
        <f t="shared" si="106"/>
        <v>9980.1140999999989</v>
      </c>
      <c r="FZ19" s="32">
        <f t="shared" si="19"/>
        <v>12026.037490499999</v>
      </c>
      <c r="GA19" s="172">
        <f>VLOOKUP(B19,'[2]RESPUESTOS '!$B$11:$CN$246,91,0)</f>
        <v>8144</v>
      </c>
      <c r="GB19" s="162">
        <v>40000</v>
      </c>
      <c r="GC19" s="32">
        <v>44400</v>
      </c>
      <c r="GD19" s="94">
        <v>42200</v>
      </c>
      <c r="GE19" s="32">
        <f t="shared" si="107"/>
        <v>33686</v>
      </c>
      <c r="GF19" s="32">
        <f t="shared" si="108"/>
        <v>41100</v>
      </c>
      <c r="GG19" s="32">
        <f t="shared" si="109"/>
        <v>20617.601396483919</v>
      </c>
      <c r="GH19" s="32">
        <f t="shared" si="110"/>
        <v>9838.7664000000004</v>
      </c>
      <c r="GI19" s="32">
        <f t="shared" si="20"/>
        <v>11855.713512</v>
      </c>
      <c r="GJ19" s="172">
        <f>VLOOKUP(B19,'[2]RESPUESTOS '!$B$11:$T$246,19,0)</f>
        <v>7970</v>
      </c>
      <c r="GK19" s="162">
        <v>40000</v>
      </c>
      <c r="GL19" s="32">
        <v>42800</v>
      </c>
      <c r="GM19" s="94">
        <v>40700</v>
      </c>
      <c r="GN19" s="32">
        <f t="shared" si="111"/>
        <v>32867.5</v>
      </c>
      <c r="GO19" s="32">
        <f t="shared" si="112"/>
        <v>40350</v>
      </c>
      <c r="GP19" s="32">
        <f t="shared" si="113"/>
        <v>20160.779699981395</v>
      </c>
      <c r="GQ19" s="32">
        <f t="shared" si="114"/>
        <v>9628.5569999999989</v>
      </c>
      <c r="GR19" s="32">
        <f t="shared" si="21"/>
        <v>11602.411184999999</v>
      </c>
      <c r="GS19" s="172">
        <f>VLOOKUP(B19,'[2]RESPUESTOS '!$B$11:$H$246,7,0)</f>
        <v>7610</v>
      </c>
      <c r="GT19" s="162">
        <v>40000</v>
      </c>
      <c r="GU19" s="32">
        <v>25700</v>
      </c>
      <c r="GV19" s="94">
        <v>23100</v>
      </c>
      <c r="GW19" s="32">
        <f t="shared" si="115"/>
        <v>24102.5</v>
      </c>
      <c r="GX19" s="32">
        <f t="shared" si="116"/>
        <v>24400</v>
      </c>
      <c r="GY19" s="32">
        <f t="shared" si="117"/>
        <v>16763.99606657324</v>
      </c>
      <c r="GZ19" s="32">
        <f t="shared" si="118"/>
        <v>9193.6409999999996</v>
      </c>
      <c r="HA19" s="32">
        <f t="shared" si="22"/>
        <v>11078.337405</v>
      </c>
      <c r="HB19" s="172">
        <f>VLOOKUP(B19,'[2]RESPUESTOS '!$B$11:$D$246,3,0)</f>
        <v>8406</v>
      </c>
      <c r="HC19" s="162">
        <v>40000</v>
      </c>
      <c r="HD19" s="32">
        <v>25700</v>
      </c>
      <c r="HE19" s="94">
        <v>24200</v>
      </c>
      <c r="HF19" s="32">
        <f t="shared" si="119"/>
        <v>24576.5</v>
      </c>
      <c r="HG19" s="32">
        <f t="shared" si="120"/>
        <v>24950</v>
      </c>
      <c r="HH19" s="32">
        <f t="shared" si="121"/>
        <v>17841.574043525947</v>
      </c>
      <c r="HI19" s="32">
        <f t="shared" si="122"/>
        <v>10155.2886</v>
      </c>
      <c r="HJ19" s="32">
        <f t="shared" si="23"/>
        <v>12237.122762999999</v>
      </c>
      <c r="HK19" s="172">
        <f>VLOOKUP(B19,'[2]RESPUESTOS '!$B$11:$CB$246,79,0)</f>
        <v>8512</v>
      </c>
      <c r="HL19" s="162">
        <v>40000</v>
      </c>
      <c r="HM19" s="32">
        <v>44400</v>
      </c>
      <c r="HN19" s="94">
        <v>41000</v>
      </c>
      <c r="HO19" s="32">
        <f t="shared" si="123"/>
        <v>33478</v>
      </c>
      <c r="HP19" s="32">
        <f t="shared" si="124"/>
        <v>40500</v>
      </c>
      <c r="HQ19" s="32">
        <f t="shared" si="125"/>
        <v>21119.996650294692</v>
      </c>
      <c r="HR19" s="32">
        <f t="shared" si="126"/>
        <v>10283.3472</v>
      </c>
      <c r="HS19" s="32">
        <f t="shared" si="24"/>
        <v>12391.433376000001</v>
      </c>
      <c r="HT19" s="172">
        <v>47528.46</v>
      </c>
      <c r="HU19" s="162">
        <v>40000</v>
      </c>
      <c r="HV19" s="32">
        <v>60500</v>
      </c>
      <c r="HW19" s="94">
        <v>56300</v>
      </c>
      <c r="HX19" s="32">
        <f t="shared" si="127"/>
        <v>52266.666666666664</v>
      </c>
      <c r="HY19" s="32">
        <f t="shared" si="128"/>
        <v>56300</v>
      </c>
      <c r="HZ19" s="32">
        <f t="shared" si="25"/>
        <v>50597.97107010887</v>
      </c>
      <c r="IA19" s="32">
        <f>HT19*1.2081</f>
        <v>57419.132525999994</v>
      </c>
      <c r="IB19" s="32">
        <f t="shared" si="26"/>
        <v>69190.054693829996</v>
      </c>
      <c r="IC19" s="172">
        <v>50670</v>
      </c>
      <c r="ID19" s="162">
        <v>40000</v>
      </c>
      <c r="IE19" s="32">
        <v>60500</v>
      </c>
      <c r="IF19" s="94">
        <v>59300</v>
      </c>
      <c r="IG19" s="32">
        <f t="shared" si="130"/>
        <v>53266.666666666664</v>
      </c>
      <c r="IH19" s="32">
        <f t="shared" si="131"/>
        <v>59300</v>
      </c>
      <c r="II19" s="32">
        <f t="shared" si="132"/>
        <v>51376.608808243771</v>
      </c>
      <c r="IJ19" s="32">
        <f t="shared" si="133"/>
        <v>61214.426999999996</v>
      </c>
      <c r="IK19" s="32">
        <f t="shared" si="27"/>
        <v>73763.38453499999</v>
      </c>
      <c r="IM19" s="32">
        <f t="shared" si="134"/>
        <v>17899.746403364068</v>
      </c>
    </row>
    <row r="20" spans="1:247" x14ac:dyDescent="0.25">
      <c r="A20" s="12">
        <v>13</v>
      </c>
      <c r="B20" s="37" t="s">
        <v>55</v>
      </c>
      <c r="C20" s="14">
        <f>VLOOKUP(B20,[1]Hoja1!$B$9:$D$244,3,0)</f>
        <v>29041</v>
      </c>
      <c r="D20" s="14">
        <v>100000</v>
      </c>
      <c r="E20" s="15">
        <v>151750</v>
      </c>
      <c r="F20" s="97">
        <v>139600</v>
      </c>
      <c r="G20" s="105">
        <f t="shared" si="28"/>
        <v>105097.75</v>
      </c>
      <c r="H20" s="105">
        <f t="shared" si="29"/>
        <v>119800</v>
      </c>
      <c r="I20" s="107">
        <f t="shared" si="30"/>
        <v>68743.658254298964</v>
      </c>
      <c r="J20" s="107">
        <f t="shared" si="135"/>
        <v>30522.090999999997</v>
      </c>
      <c r="K20" s="107">
        <f t="shared" si="0"/>
        <v>36779.119654999995</v>
      </c>
      <c r="L20" s="101">
        <f>VLOOKUP(B20,[1]Hoja1!$B$9:$L$244,11,0)</f>
        <v>24255</v>
      </c>
      <c r="M20" s="101">
        <v>100000</v>
      </c>
      <c r="N20" s="34">
        <v>151750</v>
      </c>
      <c r="O20" s="70">
        <v>136600</v>
      </c>
      <c r="P20" s="34">
        <f t="shared" si="31"/>
        <v>103151.25</v>
      </c>
      <c r="Q20" s="34">
        <f t="shared" si="32"/>
        <v>118300</v>
      </c>
      <c r="R20" s="34">
        <f t="shared" si="33"/>
        <v>61407.104462123942</v>
      </c>
      <c r="S20" s="174">
        <f t="shared" si="34"/>
        <v>25492.004999999997</v>
      </c>
      <c r="T20" s="174">
        <f t="shared" si="1"/>
        <v>30717.866024999996</v>
      </c>
      <c r="U20" s="126">
        <f>VLOOKUP(B20,[1]Hoja1!$B$9:$T$244,19,0)</f>
        <v>24255</v>
      </c>
      <c r="V20" s="126">
        <v>100000</v>
      </c>
      <c r="W20" s="17">
        <v>121400</v>
      </c>
      <c r="X20" s="73">
        <v>115300</v>
      </c>
      <c r="Y20" s="17">
        <f t="shared" si="35"/>
        <v>90238.75</v>
      </c>
      <c r="Z20" s="17">
        <f t="shared" si="36"/>
        <v>107650</v>
      </c>
      <c r="AA20" s="17">
        <f t="shared" si="37"/>
        <v>58703.642904054817</v>
      </c>
      <c r="AB20" s="176">
        <f t="shared" si="38"/>
        <v>25492.004999999997</v>
      </c>
      <c r="AC20" s="176">
        <f t="shared" si="2"/>
        <v>30717.866024999996</v>
      </c>
      <c r="AD20" s="129">
        <f>VLOOKUP(B20,[1]Hoja1!$B$9:$V$244,21,0)</f>
        <v>28257</v>
      </c>
      <c r="AE20" s="129">
        <v>100000</v>
      </c>
      <c r="AF20" s="18">
        <v>115330</v>
      </c>
      <c r="AG20" s="74">
        <v>106100</v>
      </c>
      <c r="AH20" s="18">
        <f t="shared" si="39"/>
        <v>87421.75</v>
      </c>
      <c r="AI20" s="18">
        <f t="shared" si="40"/>
        <v>103050</v>
      </c>
      <c r="AJ20" s="18">
        <f t="shared" si="41"/>
        <v>63006.709271041138</v>
      </c>
      <c r="AK20" s="177">
        <f t="shared" si="42"/>
        <v>29698.106999999996</v>
      </c>
      <c r="AL20" s="177">
        <f t="shared" si="3"/>
        <v>35786.218934999997</v>
      </c>
      <c r="AM20" s="133">
        <f>VLOOKUP(B20,[1]Hoja1!$B$9:$X$244,23,0)</f>
        <v>26571</v>
      </c>
      <c r="AN20" s="133">
        <v>100000</v>
      </c>
      <c r="AO20" s="19">
        <v>103190</v>
      </c>
      <c r="AP20" s="77">
        <v>101100</v>
      </c>
      <c r="AQ20" s="19">
        <f t="shared" si="43"/>
        <v>82715.25</v>
      </c>
      <c r="AR20" s="19">
        <f t="shared" si="44"/>
        <v>100550</v>
      </c>
      <c r="AS20" s="19">
        <f t="shared" si="45"/>
        <v>59508.68973751337</v>
      </c>
      <c r="AT20" s="178">
        <f t="shared" si="46"/>
        <v>27926.120999999999</v>
      </c>
      <c r="AU20" s="178">
        <f t="shared" si="4"/>
        <v>33650.975805000002</v>
      </c>
      <c r="AV20" s="137">
        <f>VLOOKUP(B20,[1]Hoja1!$B$9:$Z$244,25,0)</f>
        <v>22050</v>
      </c>
      <c r="AW20" s="137">
        <v>100000</v>
      </c>
      <c r="AX20" s="20">
        <v>103190</v>
      </c>
      <c r="AY20" s="79">
        <v>96000</v>
      </c>
      <c r="AZ20" s="20">
        <f t="shared" si="47"/>
        <v>80310</v>
      </c>
      <c r="BA20" s="20">
        <f t="shared" si="48"/>
        <v>98000</v>
      </c>
      <c r="BB20" s="20">
        <f t="shared" si="49"/>
        <v>53008.917270330006</v>
      </c>
      <c r="BC20" s="179">
        <f t="shared" si="50"/>
        <v>23174.55</v>
      </c>
      <c r="BD20" s="179">
        <f t="shared" si="5"/>
        <v>27925.332749999998</v>
      </c>
      <c r="BE20" s="139">
        <f>VLOOKUP(B20,[1]Hoja1!$B$9:$AB$244,27,0)</f>
        <v>24255</v>
      </c>
      <c r="BF20" s="139">
        <v>100000</v>
      </c>
      <c r="BG20" s="21">
        <v>121400</v>
      </c>
      <c r="BH20" s="80">
        <v>119000</v>
      </c>
      <c r="BI20" s="21">
        <f t="shared" si="51"/>
        <v>91163.75</v>
      </c>
      <c r="BJ20" s="21">
        <f t="shared" si="52"/>
        <v>109500</v>
      </c>
      <c r="BK20" s="21">
        <f t="shared" si="53"/>
        <v>58936.890801547481</v>
      </c>
      <c r="BL20" s="21">
        <f t="shared" si="54"/>
        <v>25492.004999999997</v>
      </c>
      <c r="BM20" s="21">
        <f t="shared" si="6"/>
        <v>30717.866024999996</v>
      </c>
      <c r="BN20" s="144">
        <f>VLOOKUP(B20,[1]Hoja1!$B$9:$AD$244,29,0)</f>
        <v>24255</v>
      </c>
      <c r="BO20" s="144">
        <v>100000</v>
      </c>
      <c r="BP20" s="22">
        <v>121400</v>
      </c>
      <c r="BQ20" s="82">
        <v>116500</v>
      </c>
      <c r="BR20" s="22">
        <f t="shared" si="55"/>
        <v>90538.75</v>
      </c>
      <c r="BS20" s="22">
        <f t="shared" si="56"/>
        <v>108250</v>
      </c>
      <c r="BT20" s="22">
        <f t="shared" si="57"/>
        <v>58780.709450602204</v>
      </c>
      <c r="BU20" s="22">
        <f t="shared" si="58"/>
        <v>25492.004999999997</v>
      </c>
      <c r="BV20" s="22">
        <f t="shared" si="7"/>
        <v>30717.866024999996</v>
      </c>
      <c r="BW20" s="146">
        <f>VLOOKUP(B20,[1]Hoja1!$B$9:$AF$244,31,0)</f>
        <v>23140</v>
      </c>
      <c r="BX20" s="146">
        <v>100000</v>
      </c>
      <c r="BY20" s="23">
        <v>103190</v>
      </c>
      <c r="BZ20" s="84">
        <v>100100</v>
      </c>
      <c r="CA20" s="23">
        <f t="shared" si="59"/>
        <v>81607.5</v>
      </c>
      <c r="CB20" s="23">
        <f t="shared" si="60"/>
        <v>100050</v>
      </c>
      <c r="CC20" s="23">
        <f t="shared" si="61"/>
        <v>54872.632671029525</v>
      </c>
      <c r="CD20" s="23">
        <f t="shared" si="62"/>
        <v>24320.14</v>
      </c>
      <c r="CE20" s="23">
        <f t="shared" si="8"/>
        <v>29305.768700000001</v>
      </c>
      <c r="CF20" s="158">
        <f>VLOOKUP(B20,[1]Hoja1!$B$9:$AJ$244,35,0)</f>
        <v>22050</v>
      </c>
      <c r="CG20" s="158">
        <v>100000</v>
      </c>
      <c r="CH20" s="24">
        <v>70200</v>
      </c>
      <c r="CI20" s="25">
        <v>66700</v>
      </c>
      <c r="CJ20" s="24">
        <f t="shared" si="63"/>
        <v>64737.5</v>
      </c>
      <c r="CK20" s="24">
        <f t="shared" si="64"/>
        <v>68450</v>
      </c>
      <c r="CL20" s="24">
        <f t="shared" si="65"/>
        <v>47287.476885528202</v>
      </c>
      <c r="CM20" s="24">
        <f t="shared" si="66"/>
        <v>23174.55</v>
      </c>
      <c r="CN20" s="24">
        <f t="shared" si="9"/>
        <v>27925.332749999998</v>
      </c>
      <c r="CO20" s="148">
        <f>VLOOKUP(B20,[1]Hoja1!$B$9:$AL$244,37,0)</f>
        <v>24644</v>
      </c>
      <c r="CP20" s="148">
        <v>100000</v>
      </c>
      <c r="CQ20" s="26">
        <v>103190</v>
      </c>
      <c r="CR20" s="149">
        <v>94900</v>
      </c>
      <c r="CS20" s="26">
        <f t="shared" si="67"/>
        <v>80683.5</v>
      </c>
      <c r="CT20" s="26">
        <f t="shared" si="68"/>
        <v>97450</v>
      </c>
      <c r="CU20" s="26">
        <f t="shared" si="69"/>
        <v>56492.309789015853</v>
      </c>
      <c r="CV20" s="26">
        <f t="shared" si="70"/>
        <v>25900.843999999997</v>
      </c>
      <c r="CW20" s="26">
        <f t="shared" si="10"/>
        <v>31210.517019999996</v>
      </c>
      <c r="CX20" s="27">
        <f>VLOOKUP(B20,[1]Hoja1!$B$9:$AN$244,39,0)</f>
        <v>25654</v>
      </c>
      <c r="CY20" s="27">
        <v>100000</v>
      </c>
      <c r="CZ20" s="28">
        <v>115330</v>
      </c>
      <c r="DA20" s="86">
        <v>107000</v>
      </c>
      <c r="DB20" s="28">
        <f t="shared" si="71"/>
        <v>86996</v>
      </c>
      <c r="DC20" s="28">
        <f t="shared" si="72"/>
        <v>103500</v>
      </c>
      <c r="DD20" s="28">
        <f t="shared" si="73"/>
        <v>59704.307368703958</v>
      </c>
      <c r="DE20" s="28">
        <f t="shared" si="74"/>
        <v>26962.353999999999</v>
      </c>
      <c r="DF20" s="28">
        <f t="shared" si="11"/>
        <v>32489.636569999999</v>
      </c>
      <c r="DG20" s="150">
        <f>VLOOKUP(B20,[1]Hoja1!$B$9:$AR$244,43,0)</f>
        <v>30384</v>
      </c>
      <c r="DH20" s="150">
        <v>100000</v>
      </c>
      <c r="DI20" s="29">
        <v>91050</v>
      </c>
      <c r="DJ20" s="88">
        <v>84700</v>
      </c>
      <c r="DK20" s="29">
        <f t="shared" si="75"/>
        <v>76533.5</v>
      </c>
      <c r="DL20" s="29">
        <f t="shared" si="76"/>
        <v>87875</v>
      </c>
      <c r="DM20" s="29">
        <f t="shared" si="77"/>
        <v>60881.493271194675</v>
      </c>
      <c r="DN20" s="29">
        <f t="shared" si="78"/>
        <v>31933.583999999999</v>
      </c>
      <c r="DO20" s="29">
        <f t="shared" si="12"/>
        <v>38479.968719999997</v>
      </c>
      <c r="DP20" s="154">
        <f>VLOOKUP(B20,[1]Hoja1!$B$9:$AT$244,45,0)</f>
        <v>31868</v>
      </c>
      <c r="DQ20" s="154">
        <v>100000</v>
      </c>
      <c r="DR20" s="30">
        <v>91050</v>
      </c>
      <c r="DS20" s="90">
        <v>90100</v>
      </c>
      <c r="DT20" s="30">
        <f t="shared" si="79"/>
        <v>78254.5</v>
      </c>
      <c r="DU20" s="30">
        <f t="shared" si="80"/>
        <v>90575</v>
      </c>
      <c r="DV20" s="30">
        <f t="shared" si="81"/>
        <v>63030.64345293471</v>
      </c>
      <c r="DW20" s="30">
        <f t="shared" si="82"/>
        <v>33493.267999999996</v>
      </c>
      <c r="DX20" s="30">
        <f t="shared" si="13"/>
        <v>40359.387939999993</v>
      </c>
      <c r="DY20" s="158">
        <f>VLOOKUP(B20,[1]Hoja1!$B$9:$AV$244,47,0)</f>
        <v>36117</v>
      </c>
      <c r="DZ20" s="158">
        <v>100000</v>
      </c>
      <c r="EA20" s="24">
        <v>103190</v>
      </c>
      <c r="EB20" s="25">
        <v>102200</v>
      </c>
      <c r="EC20" s="24">
        <f t="shared" si="83"/>
        <v>85376.75</v>
      </c>
      <c r="ED20" s="24">
        <f t="shared" si="84"/>
        <v>101100</v>
      </c>
      <c r="EE20" s="24">
        <f t="shared" si="85"/>
        <v>69974.856551587232</v>
      </c>
      <c r="EF20" s="24">
        <f t="shared" si="86"/>
        <v>37958.966999999997</v>
      </c>
      <c r="EG20" s="24">
        <f t="shared" si="14"/>
        <v>45740.555234999993</v>
      </c>
      <c r="EH20" s="126">
        <f>VLOOKUP(B20,[1]Hoja1!$B$9:$AX$244,49,0)</f>
        <v>35048</v>
      </c>
      <c r="EI20" s="126">
        <v>100000</v>
      </c>
      <c r="EJ20" s="17">
        <v>136575</v>
      </c>
      <c r="EK20" s="73">
        <v>132500</v>
      </c>
      <c r="EL20" s="17">
        <f t="shared" si="87"/>
        <v>101030.75</v>
      </c>
      <c r="EM20" s="17">
        <f t="shared" si="88"/>
        <v>116250</v>
      </c>
      <c r="EN20" s="17">
        <f t="shared" si="89"/>
        <v>74904.329431592312</v>
      </c>
      <c r="EO20" s="17">
        <f t="shared" si="90"/>
        <v>36835.447999999997</v>
      </c>
      <c r="EP20" s="17">
        <f t="shared" si="15"/>
        <v>44386.714839999993</v>
      </c>
      <c r="EQ20" s="162">
        <f>VLOOKUP(B20,[1]Hoja1!$B$9:$AZ$244,51,0)</f>
        <v>30384</v>
      </c>
      <c r="ER20" s="162">
        <v>100000</v>
      </c>
      <c r="ES20" s="32">
        <v>136575</v>
      </c>
      <c r="ET20" s="94">
        <v>131100</v>
      </c>
      <c r="EU20" s="32">
        <f t="shared" si="91"/>
        <v>99514.75</v>
      </c>
      <c r="EV20" s="32">
        <f t="shared" si="92"/>
        <v>115550</v>
      </c>
      <c r="EW20" s="32">
        <f t="shared" si="93"/>
        <v>69130.227994141082</v>
      </c>
      <c r="EX20" s="32">
        <f t="shared" si="94"/>
        <v>36706.910400000001</v>
      </c>
      <c r="EY20" s="32">
        <f t="shared" si="16"/>
        <v>44231.827032000001</v>
      </c>
      <c r="EZ20" s="172">
        <f>VLOOKUP(B20,'[2]RESPUESTOS '!$B$11:$BH$246,59,0)</f>
        <v>17596</v>
      </c>
      <c r="FA20" s="162">
        <v>100000</v>
      </c>
      <c r="FB20" s="32">
        <v>95800</v>
      </c>
      <c r="FC20" s="94">
        <v>93900</v>
      </c>
      <c r="FD20" s="32">
        <f t="shared" si="95"/>
        <v>76824</v>
      </c>
      <c r="FE20" s="32">
        <f t="shared" si="96"/>
        <v>94850</v>
      </c>
      <c r="FF20" s="32">
        <f t="shared" si="97"/>
        <v>45496.351120451473</v>
      </c>
      <c r="FG20" s="32">
        <f t="shared" si="98"/>
        <v>21257.727599999998</v>
      </c>
      <c r="FH20" s="32">
        <f t="shared" si="17"/>
        <v>25615.561757999996</v>
      </c>
      <c r="FI20" s="172">
        <f>VLOOKUP(B20,'[2]RESPUESTOS '!$B$11:$CJ$246,87,0)</f>
        <v>21273</v>
      </c>
      <c r="FJ20" s="162">
        <v>100000</v>
      </c>
      <c r="FK20" s="32">
        <v>110600</v>
      </c>
      <c r="FL20" s="94">
        <v>108400</v>
      </c>
      <c r="FM20" s="32">
        <f t="shared" si="99"/>
        <v>85068.25</v>
      </c>
      <c r="FN20" s="32">
        <f t="shared" si="100"/>
        <v>104200</v>
      </c>
      <c r="FO20" s="32">
        <f t="shared" si="101"/>
        <v>53138.754861621986</v>
      </c>
      <c r="FP20" s="32">
        <f t="shared" si="102"/>
        <v>25699.9113</v>
      </c>
      <c r="FQ20" s="32">
        <f t="shared" si="18"/>
        <v>30968.393116499999</v>
      </c>
      <c r="FR20" s="172">
        <f>VLOOKUP(B20,'[2]RESPUESTOS '!$B$11:$BX$246,75,0)</f>
        <v>18909</v>
      </c>
      <c r="FS20" s="162">
        <v>100000</v>
      </c>
      <c r="FT20" s="32">
        <v>101200</v>
      </c>
      <c r="FU20" s="94">
        <v>93100</v>
      </c>
      <c r="FV20" s="32">
        <f t="shared" si="103"/>
        <v>78302.25</v>
      </c>
      <c r="FW20" s="32">
        <f t="shared" si="104"/>
        <v>96550</v>
      </c>
      <c r="FX20" s="32">
        <f t="shared" si="105"/>
        <v>47899.928738580988</v>
      </c>
      <c r="FY20" s="32">
        <f t="shared" si="106"/>
        <v>22843.962899999999</v>
      </c>
      <c r="FZ20" s="32">
        <f t="shared" si="19"/>
        <v>27526.9752945</v>
      </c>
      <c r="GA20" s="172">
        <f>VLOOKUP(B20,'[2]RESPUESTOS '!$B$11:$CN$246,91,0)</f>
        <v>22851</v>
      </c>
      <c r="GB20" s="162">
        <v>100000</v>
      </c>
      <c r="GC20" s="32">
        <v>121400</v>
      </c>
      <c r="GD20" s="94">
        <v>117800</v>
      </c>
      <c r="GE20" s="32">
        <f t="shared" si="107"/>
        <v>90512.75</v>
      </c>
      <c r="GF20" s="32">
        <f t="shared" si="108"/>
        <v>108900</v>
      </c>
      <c r="GG20" s="32">
        <f t="shared" si="109"/>
        <v>56747.281885457684</v>
      </c>
      <c r="GH20" s="32">
        <f t="shared" si="110"/>
        <v>27606.293099999999</v>
      </c>
      <c r="GI20" s="32">
        <f t="shared" si="20"/>
        <v>33265.5831855</v>
      </c>
      <c r="GJ20" s="172">
        <f>VLOOKUP(B20,'[2]RESPUESTOS '!$B$11:$T$246,19,0)</f>
        <v>19159</v>
      </c>
      <c r="GK20" s="162">
        <v>100000</v>
      </c>
      <c r="GL20" s="32">
        <v>102000</v>
      </c>
      <c r="GM20" s="94">
        <v>97900</v>
      </c>
      <c r="GN20" s="32">
        <f t="shared" si="111"/>
        <v>79764.75</v>
      </c>
      <c r="GO20" s="32">
        <f t="shared" si="112"/>
        <v>98950</v>
      </c>
      <c r="GP20" s="32">
        <f t="shared" si="113"/>
        <v>48653.977302912725</v>
      </c>
      <c r="GQ20" s="32">
        <f t="shared" si="114"/>
        <v>23145.9879</v>
      </c>
      <c r="GR20" s="32">
        <f t="shared" si="21"/>
        <v>27890.915419500001</v>
      </c>
      <c r="GS20" s="172">
        <f>VLOOKUP(B20,'[2]RESPUESTOS '!$B$11:$H$246,7,0)</f>
        <v>15844</v>
      </c>
      <c r="GT20" s="162">
        <v>100000</v>
      </c>
      <c r="GU20" s="32">
        <v>61200</v>
      </c>
      <c r="GV20" s="94">
        <v>58800</v>
      </c>
      <c r="GW20" s="32">
        <f t="shared" si="115"/>
        <v>58961</v>
      </c>
      <c r="GX20" s="32">
        <f t="shared" si="116"/>
        <v>60000</v>
      </c>
      <c r="GY20" s="32">
        <f t="shared" si="117"/>
        <v>37572.074896107129</v>
      </c>
      <c r="GZ20" s="32">
        <f t="shared" si="118"/>
        <v>19141.136399999999</v>
      </c>
      <c r="HA20" s="32">
        <f t="shared" si="22"/>
        <v>23065.069361999998</v>
      </c>
      <c r="HB20" s="172">
        <f>VLOOKUP(B20,'[2]RESPUESTOS '!$B$11:$D$246,3,0)</f>
        <v>17320</v>
      </c>
      <c r="HC20" s="162">
        <v>100000</v>
      </c>
      <c r="HD20" s="32">
        <v>61200</v>
      </c>
      <c r="HE20" s="94">
        <v>56300</v>
      </c>
      <c r="HF20" s="32">
        <f t="shared" si="119"/>
        <v>58705</v>
      </c>
      <c r="HG20" s="32">
        <f t="shared" si="120"/>
        <v>58750</v>
      </c>
      <c r="HH20" s="32">
        <f t="shared" si="121"/>
        <v>39277.84570721128</v>
      </c>
      <c r="HI20" s="32">
        <f t="shared" si="122"/>
        <v>20924.291999999998</v>
      </c>
      <c r="HJ20" s="32">
        <f t="shared" si="23"/>
        <v>25213.771859999997</v>
      </c>
      <c r="HK20" s="172">
        <f>VLOOKUP(B20,'[2]RESPUESTOS '!$B$11:$CB$246,79,0)</f>
        <v>22355</v>
      </c>
      <c r="HL20" s="162">
        <v>100000</v>
      </c>
      <c r="HM20" s="32">
        <v>121400</v>
      </c>
      <c r="HN20" s="94">
        <v>119000</v>
      </c>
      <c r="HO20" s="32">
        <f t="shared" si="123"/>
        <v>90688.75</v>
      </c>
      <c r="HP20" s="32">
        <f t="shared" si="124"/>
        <v>109500</v>
      </c>
      <c r="HQ20" s="32">
        <f t="shared" si="125"/>
        <v>56043.35409134777</v>
      </c>
      <c r="HR20" s="32">
        <f t="shared" si="126"/>
        <v>27007.075499999999</v>
      </c>
      <c r="HS20" s="32">
        <f t="shared" si="24"/>
        <v>32543.525977499998</v>
      </c>
      <c r="HT20" s="172">
        <v>117850.32</v>
      </c>
      <c r="HU20" s="162">
        <v>100000</v>
      </c>
      <c r="HV20" s="32">
        <v>151750</v>
      </c>
      <c r="HW20" s="94">
        <v>139600</v>
      </c>
      <c r="HX20" s="32">
        <f t="shared" si="127"/>
        <v>130450</v>
      </c>
      <c r="HY20" s="32">
        <f t="shared" si="128"/>
        <v>139600</v>
      </c>
      <c r="HZ20" s="32">
        <f t="shared" si="25"/>
        <v>126299.25297053017</v>
      </c>
      <c r="IA20" s="32">
        <f>HT20*1.2081</f>
        <v>142374.97159200002</v>
      </c>
      <c r="IB20" s="32">
        <f t="shared" si="26"/>
        <v>171561.84076836001</v>
      </c>
      <c r="IC20" s="172">
        <v>125640</v>
      </c>
      <c r="ID20" s="162">
        <v>100000</v>
      </c>
      <c r="IE20" s="32">
        <v>151750</v>
      </c>
      <c r="IF20" s="94">
        <v>144200</v>
      </c>
      <c r="IG20" s="32">
        <f t="shared" si="130"/>
        <v>131983.33333333334</v>
      </c>
      <c r="IH20" s="32">
        <f t="shared" si="131"/>
        <v>144200</v>
      </c>
      <c r="II20" s="32">
        <f t="shared" si="132"/>
        <v>127526.08671580801</v>
      </c>
      <c r="IJ20" s="32">
        <f t="shared" si="133"/>
        <v>151785.68400000001</v>
      </c>
      <c r="IK20" s="32">
        <f t="shared" si="27"/>
        <v>182901.74922</v>
      </c>
      <c r="IM20" s="32">
        <f t="shared" si="134"/>
        <v>43396.155778291104</v>
      </c>
    </row>
    <row r="21" spans="1:247" x14ac:dyDescent="0.25">
      <c r="A21" s="12">
        <v>14</v>
      </c>
      <c r="B21" s="36" t="s">
        <v>56</v>
      </c>
      <c r="C21" s="14">
        <f>VLOOKUP(B21,[1]Hoja1!$B$9:$D$244,3,0)</f>
        <v>6863854</v>
      </c>
      <c r="D21" s="14">
        <v>25103000</v>
      </c>
      <c r="E21" s="15">
        <v>39821750</v>
      </c>
      <c r="F21" s="97">
        <v>39025300</v>
      </c>
      <c r="G21" s="105">
        <f t="shared" si="28"/>
        <v>27703476</v>
      </c>
      <c r="H21" s="105">
        <f t="shared" si="29"/>
        <v>32064150</v>
      </c>
      <c r="I21" s="107">
        <f t="shared" si="30"/>
        <v>16930290.453047428</v>
      </c>
      <c r="J21" s="107">
        <f t="shared" si="135"/>
        <v>7213910.5539999995</v>
      </c>
      <c r="K21" s="107">
        <f t="shared" si="0"/>
        <v>8692762.2175699994</v>
      </c>
      <c r="L21" s="101">
        <f>VLOOKUP(B21,[1]Hoja1!$B$9:$L$244,11,0)</f>
        <v>6333953</v>
      </c>
      <c r="M21" s="101">
        <v>23527000</v>
      </c>
      <c r="N21" s="34">
        <v>39821750</v>
      </c>
      <c r="O21" s="70">
        <v>38228900</v>
      </c>
      <c r="P21" s="34">
        <f t="shared" si="31"/>
        <v>26977900.75</v>
      </c>
      <c r="Q21" s="34">
        <f t="shared" si="32"/>
        <v>30877950</v>
      </c>
      <c r="R21" s="34">
        <f t="shared" si="33"/>
        <v>15894854.151460085</v>
      </c>
      <c r="S21" s="174">
        <f t="shared" si="34"/>
        <v>6656984.6029999992</v>
      </c>
      <c r="T21" s="174">
        <f t="shared" si="1"/>
        <v>8021666.4466149993</v>
      </c>
      <c r="U21" s="126">
        <f>VLOOKUP(B21,[1]Hoja1!$B$9:$T$244,19,0)</f>
        <v>4828285</v>
      </c>
      <c r="V21" s="126">
        <v>17658000</v>
      </c>
      <c r="W21" s="17">
        <v>31857400</v>
      </c>
      <c r="X21" s="73">
        <v>30901700</v>
      </c>
      <c r="Y21" s="17">
        <f t="shared" si="35"/>
        <v>21311346.25</v>
      </c>
      <c r="Z21" s="17">
        <f t="shared" si="36"/>
        <v>24279850</v>
      </c>
      <c r="AA21" s="17">
        <f t="shared" si="37"/>
        <v>12213927.191240488</v>
      </c>
      <c r="AB21" s="176">
        <f t="shared" si="38"/>
        <v>5074527.5349999992</v>
      </c>
      <c r="AC21" s="176">
        <f t="shared" si="2"/>
        <v>6114805.6796749989</v>
      </c>
      <c r="AD21" s="129">
        <f>VLOOKUP(B21,[1]Hoja1!$B$9:$V$244,21,0)</f>
        <v>5852494</v>
      </c>
      <c r="AE21" s="129">
        <v>20902000</v>
      </c>
      <c r="AF21" s="18">
        <v>30264530</v>
      </c>
      <c r="AG21" s="74">
        <v>29659200</v>
      </c>
      <c r="AH21" s="18">
        <f t="shared" si="39"/>
        <v>21669556</v>
      </c>
      <c r="AI21" s="18">
        <f t="shared" si="40"/>
        <v>25280600</v>
      </c>
      <c r="AJ21" s="18">
        <f t="shared" si="41"/>
        <v>14012079.935555207</v>
      </c>
      <c r="AK21" s="177">
        <f t="shared" si="42"/>
        <v>6150971.1939999992</v>
      </c>
      <c r="AL21" s="177">
        <f t="shared" si="3"/>
        <v>7411920.2887699995</v>
      </c>
      <c r="AM21" s="133">
        <f>VLOOKUP(B21,[1]Hoja1!$B$9:$X$244,23,0)</f>
        <v>5383873</v>
      </c>
      <c r="AN21" s="133">
        <v>19229000</v>
      </c>
      <c r="AO21" s="19">
        <v>27078790</v>
      </c>
      <c r="AP21" s="77">
        <v>26266400</v>
      </c>
      <c r="AQ21" s="19">
        <f t="shared" si="43"/>
        <v>19489515.75</v>
      </c>
      <c r="AR21" s="19">
        <f t="shared" si="44"/>
        <v>22747700</v>
      </c>
      <c r="AS21" s="19">
        <f t="shared" si="45"/>
        <v>12789956.187317479</v>
      </c>
      <c r="AT21" s="178">
        <f t="shared" si="46"/>
        <v>5658450.523</v>
      </c>
      <c r="AU21" s="178">
        <f t="shared" si="4"/>
        <v>6818432.8802150004</v>
      </c>
      <c r="AV21" s="137">
        <f>VLOOKUP(B21,[1]Hoja1!$B$9:$Z$244,25,0)</f>
        <v>4389350</v>
      </c>
      <c r="AW21" s="137">
        <v>16053000</v>
      </c>
      <c r="AX21" s="20">
        <v>27078790</v>
      </c>
      <c r="AY21" s="79">
        <v>25454100</v>
      </c>
      <c r="AZ21" s="20">
        <f t="shared" si="47"/>
        <v>18243810</v>
      </c>
      <c r="BA21" s="20">
        <f t="shared" si="48"/>
        <v>20753550</v>
      </c>
      <c r="BB21" s="20">
        <f t="shared" si="49"/>
        <v>10919012.57903292</v>
      </c>
      <c r="BC21" s="179">
        <f t="shared" si="50"/>
        <v>4613206.8499999996</v>
      </c>
      <c r="BD21" s="179">
        <f t="shared" si="5"/>
        <v>5558914.2542499993</v>
      </c>
      <c r="BE21" s="139">
        <f>VLOOKUP(B21,[1]Hoja1!$B$9:$AB$244,27,0)</f>
        <v>4828285</v>
      </c>
      <c r="BF21" s="139">
        <v>19314000</v>
      </c>
      <c r="BG21" s="21">
        <v>31857400</v>
      </c>
      <c r="BH21" s="80">
        <v>31538800</v>
      </c>
      <c r="BI21" s="21">
        <f t="shared" si="51"/>
        <v>21884621.25</v>
      </c>
      <c r="BJ21" s="21">
        <f t="shared" si="52"/>
        <v>25426400</v>
      </c>
      <c r="BK21" s="21">
        <f t="shared" si="53"/>
        <v>12422913.903005291</v>
      </c>
      <c r="BL21" s="21">
        <f t="shared" si="54"/>
        <v>5074527.5349999992</v>
      </c>
      <c r="BM21" s="21">
        <f t="shared" si="6"/>
        <v>6114805.6796749989</v>
      </c>
      <c r="BN21" s="144">
        <f>VLOOKUP(B21,[1]Hoja1!$B$9:$AD$244,29,0)</f>
        <v>4828285</v>
      </c>
      <c r="BO21" s="144">
        <v>17244000</v>
      </c>
      <c r="BP21" s="22">
        <v>31857400</v>
      </c>
      <c r="BQ21" s="82">
        <v>31538800</v>
      </c>
      <c r="BR21" s="22">
        <f t="shared" si="55"/>
        <v>21367121.25</v>
      </c>
      <c r="BS21" s="22">
        <f t="shared" si="56"/>
        <v>24391400</v>
      </c>
      <c r="BT21" s="22">
        <f t="shared" si="57"/>
        <v>12187656.236864474</v>
      </c>
      <c r="BU21" s="22">
        <f t="shared" si="58"/>
        <v>5074527.5349999992</v>
      </c>
      <c r="BV21" s="22">
        <f t="shared" si="7"/>
        <v>6114805.6796749989</v>
      </c>
      <c r="BW21" s="146">
        <f>VLOOKUP(B21,[1]Hoja1!$B$9:$AF$244,31,0)</f>
        <v>4652633</v>
      </c>
      <c r="BX21" s="146">
        <v>13300000</v>
      </c>
      <c r="BY21" s="23">
        <v>27078790</v>
      </c>
      <c r="BZ21" s="84">
        <v>25183300</v>
      </c>
      <c r="CA21" s="23">
        <f t="shared" si="59"/>
        <v>17553680.75</v>
      </c>
      <c r="CB21" s="23">
        <f t="shared" si="60"/>
        <v>19241650</v>
      </c>
      <c r="CC21" s="23">
        <f t="shared" si="61"/>
        <v>10906369.54374237</v>
      </c>
      <c r="CD21" s="23">
        <f t="shared" si="62"/>
        <v>4889917.2829999998</v>
      </c>
      <c r="CE21" s="23">
        <f t="shared" si="8"/>
        <v>5892350.3260149993</v>
      </c>
      <c r="CF21" s="158">
        <f>VLOOKUP(B21,[1]Hoja1!$B$9:$AJ$244,35,0)</f>
        <v>4389350</v>
      </c>
      <c r="CG21" s="158">
        <v>12550000</v>
      </c>
      <c r="CH21" s="24">
        <v>18413600</v>
      </c>
      <c r="CI21" s="25">
        <v>17308800</v>
      </c>
      <c r="CJ21" s="24">
        <f t="shared" si="63"/>
        <v>13165437.5</v>
      </c>
      <c r="CK21" s="24">
        <f t="shared" si="64"/>
        <v>14929400</v>
      </c>
      <c r="CL21" s="24">
        <f t="shared" si="65"/>
        <v>9533179.1392452363</v>
      </c>
      <c r="CM21" s="24">
        <f t="shared" si="66"/>
        <v>4613206.8499999996</v>
      </c>
      <c r="CN21" s="24">
        <f t="shared" si="9"/>
        <v>5558914.2542499993</v>
      </c>
      <c r="CO21" s="148">
        <f>VLOOKUP(B21,[1]Hoja1!$B$9:$AL$244,37,0)</f>
        <v>5441918</v>
      </c>
      <c r="CP21" s="148">
        <v>19440000</v>
      </c>
      <c r="CQ21" s="26">
        <v>27078790</v>
      </c>
      <c r="CR21" s="149">
        <v>24370900</v>
      </c>
      <c r="CS21" s="26">
        <f t="shared" si="67"/>
        <v>19082902</v>
      </c>
      <c r="CT21" s="26">
        <f t="shared" si="68"/>
        <v>21905450</v>
      </c>
      <c r="CU21" s="26">
        <f t="shared" si="69"/>
        <v>12772987.276860604</v>
      </c>
      <c r="CV21" s="26">
        <f t="shared" si="70"/>
        <v>5719455.818</v>
      </c>
      <c r="CW21" s="26">
        <f t="shared" si="10"/>
        <v>6891944.2606899999</v>
      </c>
      <c r="CX21" s="27">
        <f>VLOOKUP(B21,[1]Hoja1!$B$9:$AN$244,39,0)</f>
        <v>6267425</v>
      </c>
      <c r="CY21" s="27">
        <v>20600000</v>
      </c>
      <c r="CZ21" s="28">
        <v>30264530</v>
      </c>
      <c r="DA21" s="86">
        <v>28449000</v>
      </c>
      <c r="DB21" s="28">
        <f t="shared" si="71"/>
        <v>21395238.75</v>
      </c>
      <c r="DC21" s="28">
        <f t="shared" si="72"/>
        <v>24524500</v>
      </c>
      <c r="DD21" s="28">
        <f t="shared" si="73"/>
        <v>14477465.728421427</v>
      </c>
      <c r="DE21" s="28">
        <f t="shared" si="74"/>
        <v>6587063.6749999998</v>
      </c>
      <c r="DF21" s="28">
        <f t="shared" si="11"/>
        <v>7937411.7283749999</v>
      </c>
      <c r="DG21" s="150">
        <f>VLOOKUP(B21,[1]Hoja1!$B$9:$AR$244,43,0)</f>
        <v>4389350</v>
      </c>
      <c r="DH21" s="150">
        <v>15050000</v>
      </c>
      <c r="DI21" s="29">
        <v>23893050</v>
      </c>
      <c r="DJ21" s="88">
        <v>21981600</v>
      </c>
      <c r="DK21" s="29">
        <f t="shared" si="75"/>
        <v>16328500</v>
      </c>
      <c r="DL21" s="29">
        <f t="shared" si="76"/>
        <v>18515800</v>
      </c>
      <c r="DM21" s="29">
        <f t="shared" si="77"/>
        <v>10481765.068474839</v>
      </c>
      <c r="DN21" s="29">
        <f t="shared" si="78"/>
        <v>4613206.8499999996</v>
      </c>
      <c r="DO21" s="29">
        <f t="shared" si="12"/>
        <v>5558914.2542499993</v>
      </c>
      <c r="DP21" s="154">
        <f>VLOOKUP(B21,[1]Hoja1!$B$9:$AT$244,45,0)</f>
        <v>8362568</v>
      </c>
      <c r="DQ21" s="154">
        <v>30584000</v>
      </c>
      <c r="DR21" s="30">
        <v>23893050</v>
      </c>
      <c r="DS21" s="90">
        <v>22698400</v>
      </c>
      <c r="DT21" s="30">
        <f t="shared" si="79"/>
        <v>21384504.5</v>
      </c>
      <c r="DU21" s="30">
        <f t="shared" si="80"/>
        <v>23295725</v>
      </c>
      <c r="DV21" s="30">
        <f t="shared" si="81"/>
        <v>16793565.070154715</v>
      </c>
      <c r="DW21" s="30">
        <f t="shared" si="82"/>
        <v>8789058.9680000003</v>
      </c>
      <c r="DX21" s="30">
        <f t="shared" si="13"/>
        <v>10590816.056439999</v>
      </c>
      <c r="DY21" s="158">
        <f>VLOOKUP(B21,[1]Hoja1!$B$9:$AV$244,47,0)</f>
        <v>4828285</v>
      </c>
      <c r="DZ21" s="158">
        <v>16560000</v>
      </c>
      <c r="EA21" s="24">
        <v>27078790</v>
      </c>
      <c r="EB21" s="25">
        <v>25724900</v>
      </c>
      <c r="EC21" s="24">
        <f t="shared" si="83"/>
        <v>18547993.75</v>
      </c>
      <c r="ED21" s="24">
        <f t="shared" si="84"/>
        <v>21142450</v>
      </c>
      <c r="EE21" s="24">
        <f t="shared" si="85"/>
        <v>11651566.906689174</v>
      </c>
      <c r="EF21" s="24">
        <f t="shared" si="86"/>
        <v>5074527.5349999992</v>
      </c>
      <c r="EG21" s="24">
        <f t="shared" si="14"/>
        <v>6114805.6796749989</v>
      </c>
      <c r="EH21" s="126">
        <f>VLOOKUP(B21,[1]Hoja1!$B$9:$AX$244,49,0)</f>
        <v>9699166</v>
      </c>
      <c r="EI21" s="126">
        <v>34640000</v>
      </c>
      <c r="EJ21" s="17">
        <v>35839575</v>
      </c>
      <c r="EK21" s="73">
        <v>33330800</v>
      </c>
      <c r="EL21" s="17">
        <f t="shared" si="87"/>
        <v>28377385.25</v>
      </c>
      <c r="EM21" s="17">
        <f t="shared" si="88"/>
        <v>33985400</v>
      </c>
      <c r="EN21" s="17">
        <f t="shared" si="89"/>
        <v>21066557.110247634</v>
      </c>
      <c r="EO21" s="17">
        <f t="shared" si="90"/>
        <v>10193823.466</v>
      </c>
      <c r="EP21" s="17">
        <f t="shared" si="15"/>
        <v>12283557.276529999</v>
      </c>
      <c r="EQ21" s="162">
        <f>VLOOKUP(B21,[1]Hoja1!$B$9:$AZ$244,51,0)</f>
        <v>4389350</v>
      </c>
      <c r="ER21" s="162">
        <v>14423000</v>
      </c>
      <c r="ES21" s="32">
        <v>35839575</v>
      </c>
      <c r="ET21" s="94">
        <v>32255600</v>
      </c>
      <c r="EU21" s="32">
        <f t="shared" si="91"/>
        <v>21726881.25</v>
      </c>
      <c r="EV21" s="32">
        <f t="shared" si="92"/>
        <v>23339300</v>
      </c>
      <c r="EW21" s="32">
        <f t="shared" si="93"/>
        <v>11233987.417348986</v>
      </c>
      <c r="EX21" s="32">
        <f t="shared" si="94"/>
        <v>5302773.7349999994</v>
      </c>
      <c r="EY21" s="32">
        <f t="shared" si="16"/>
        <v>6389842.3506749989</v>
      </c>
      <c r="EZ21" s="172">
        <f>VLOOKUP(B21,'[2]RESPUESTOS '!$B$11:$BH$246,59,0)</f>
        <v>4953577</v>
      </c>
      <c r="FA21" s="162">
        <v>17658000</v>
      </c>
      <c r="FB21" s="32">
        <v>26462800</v>
      </c>
      <c r="FC21" s="94">
        <v>25139700</v>
      </c>
      <c r="FD21" s="32">
        <f t="shared" si="95"/>
        <v>18553519.25</v>
      </c>
      <c r="FE21" s="32">
        <f t="shared" si="96"/>
        <v>21398850</v>
      </c>
      <c r="FF21" s="32">
        <f t="shared" si="97"/>
        <v>11902193.877656342</v>
      </c>
      <c r="FG21" s="32">
        <f t="shared" si="98"/>
        <v>5984416.3736999994</v>
      </c>
      <c r="FH21" s="32">
        <f t="shared" si="17"/>
        <v>7211221.7303084992</v>
      </c>
      <c r="FI21" s="172">
        <f>VLOOKUP(B21,'[2]RESPUESTOS '!$B$11:$CJ$246,87,0)</f>
        <v>4224400</v>
      </c>
      <c r="FJ21" s="162">
        <v>21189600</v>
      </c>
      <c r="FK21" s="32">
        <v>21643200</v>
      </c>
      <c r="FL21" s="94">
        <v>19911700</v>
      </c>
      <c r="FM21" s="32">
        <f t="shared" si="99"/>
        <v>16742225</v>
      </c>
      <c r="FN21" s="32">
        <f t="shared" si="100"/>
        <v>20550650</v>
      </c>
      <c r="FO21" s="32">
        <f t="shared" si="101"/>
        <v>10516944.98079828</v>
      </c>
      <c r="FP21" s="32">
        <f t="shared" si="102"/>
        <v>5103497.6399999997</v>
      </c>
      <c r="FQ21" s="32">
        <f t="shared" si="18"/>
        <v>6149714.6561999992</v>
      </c>
      <c r="FR21" s="172">
        <f>VLOOKUP(B21,'[2]RESPUESTOS '!$B$11:$BX$246,75,0)</f>
        <v>4127373</v>
      </c>
      <c r="FS21" s="162">
        <v>17658000</v>
      </c>
      <c r="FT21" s="32">
        <v>22300200</v>
      </c>
      <c r="FU21" s="94">
        <v>21854200</v>
      </c>
      <c r="FV21" s="32">
        <f t="shared" si="103"/>
        <v>16484943.25</v>
      </c>
      <c r="FW21" s="32">
        <f t="shared" si="104"/>
        <v>19756100</v>
      </c>
      <c r="FX21" s="32">
        <f t="shared" si="105"/>
        <v>10269131.876986748</v>
      </c>
      <c r="FY21" s="32">
        <f t="shared" si="106"/>
        <v>4986279.3213</v>
      </c>
      <c r="FZ21" s="32">
        <f t="shared" si="19"/>
        <v>6008466.5821665004</v>
      </c>
      <c r="GA21" s="172">
        <f>VLOOKUP(B21,'[2]RESPUESTOS '!$B$11:$CN$246,91,0)</f>
        <v>5901650</v>
      </c>
      <c r="GB21" s="162">
        <v>20307000</v>
      </c>
      <c r="GC21" s="32">
        <v>31857400</v>
      </c>
      <c r="GD21" s="94">
        <v>29308800</v>
      </c>
      <c r="GE21" s="32">
        <f t="shared" si="107"/>
        <v>21843712.5</v>
      </c>
      <c r="GF21" s="32">
        <f t="shared" si="108"/>
        <v>24807900</v>
      </c>
      <c r="GG21" s="32">
        <f t="shared" si="109"/>
        <v>14074715.79599971</v>
      </c>
      <c r="GH21" s="32">
        <f t="shared" si="110"/>
        <v>7129783.3649999993</v>
      </c>
      <c r="GI21" s="32">
        <f t="shared" si="20"/>
        <v>8591388.954824999</v>
      </c>
      <c r="GJ21" s="172">
        <f>VLOOKUP(B21,'[2]RESPUESTOS '!$B$11:$T$246,19,0)</f>
        <v>2352005</v>
      </c>
      <c r="GK21" s="162">
        <v>20600000</v>
      </c>
      <c r="GL21" s="32">
        <v>10640000</v>
      </c>
      <c r="GM21" s="94">
        <v>10533600</v>
      </c>
      <c r="GN21" s="32">
        <f t="shared" si="111"/>
        <v>11031401.25</v>
      </c>
      <c r="GO21" s="32">
        <f t="shared" si="112"/>
        <v>10586800</v>
      </c>
      <c r="GP21" s="32">
        <f t="shared" si="113"/>
        <v>6036531.9926548032</v>
      </c>
      <c r="GQ21" s="32">
        <f t="shared" si="114"/>
        <v>2841457.2404999998</v>
      </c>
      <c r="GR21" s="32">
        <f t="shared" si="21"/>
        <v>3423955.9748024996</v>
      </c>
      <c r="GS21" s="172">
        <f>VLOOKUP(B21,'[2]RESPUESTOS '!$B$11:$H$246,7,0)</f>
        <v>1189670</v>
      </c>
      <c r="GT21" s="162">
        <v>12550000</v>
      </c>
      <c r="GU21" s="32">
        <v>2300000</v>
      </c>
      <c r="GV21" s="94">
        <v>2070000</v>
      </c>
      <c r="GW21" s="32">
        <f t="shared" si="115"/>
        <v>4527417.5</v>
      </c>
      <c r="GX21" s="32">
        <f t="shared" si="116"/>
        <v>2185000</v>
      </c>
      <c r="GY21" s="32">
        <f t="shared" si="117"/>
        <v>2176130.6808708305</v>
      </c>
      <c r="GZ21" s="32">
        <f t="shared" si="118"/>
        <v>1437240.327</v>
      </c>
      <c r="HA21" s="32">
        <f t="shared" si="22"/>
        <v>1731874.5940350001</v>
      </c>
      <c r="HB21" s="172">
        <f>VLOOKUP(B21,'[2]RESPUESTOS '!$B$11:$D$246,3,0)</f>
        <v>1457479</v>
      </c>
      <c r="HC21" s="162">
        <v>12550000</v>
      </c>
      <c r="HD21" s="32">
        <v>2300000</v>
      </c>
      <c r="HE21" s="94">
        <v>2254000</v>
      </c>
      <c r="HF21" s="32">
        <f t="shared" si="119"/>
        <v>4640369.75</v>
      </c>
      <c r="HG21" s="32">
        <f t="shared" si="120"/>
        <v>2277000</v>
      </c>
      <c r="HH21" s="32">
        <f t="shared" si="121"/>
        <v>2432741.0370320464</v>
      </c>
      <c r="HI21" s="32">
        <f t="shared" si="122"/>
        <v>1760780.3798999998</v>
      </c>
      <c r="HJ21" s="32">
        <f t="shared" si="23"/>
        <v>2121740.3577794996</v>
      </c>
      <c r="HK21" s="172">
        <f>VLOOKUP(B21,'[2]RESPUESTOS '!$B$11:$CB$246,79,0)</f>
        <v>5851417</v>
      </c>
      <c r="HL21" s="162">
        <v>34640000</v>
      </c>
      <c r="HM21" s="32">
        <v>31857400</v>
      </c>
      <c r="HN21" s="94">
        <v>30265000</v>
      </c>
      <c r="HO21" s="32">
        <f t="shared" si="123"/>
        <v>25653454.25</v>
      </c>
      <c r="HP21" s="32">
        <f t="shared" si="124"/>
        <v>31061200</v>
      </c>
      <c r="HQ21" s="32">
        <f t="shared" si="125"/>
        <v>15140132.299098572</v>
      </c>
      <c r="HR21" s="32">
        <f t="shared" si="126"/>
        <v>7069096.8777000001</v>
      </c>
      <c r="HS21" s="32">
        <f t="shared" si="24"/>
        <v>8518261.7376285009</v>
      </c>
      <c r="HT21" s="172">
        <v>25213158.600000001</v>
      </c>
      <c r="HU21" s="162">
        <v>34640000</v>
      </c>
      <c r="HV21" s="32">
        <v>39821750</v>
      </c>
      <c r="HW21" s="94">
        <v>35839600</v>
      </c>
      <c r="HX21" s="32">
        <f t="shared" si="127"/>
        <v>36767116.666666664</v>
      </c>
      <c r="HY21" s="32">
        <f t="shared" si="128"/>
        <v>35839600</v>
      </c>
      <c r="HZ21" s="32">
        <f t="shared" si="25"/>
        <v>36637926.835691445</v>
      </c>
      <c r="IA21" s="32">
        <f t="shared" si="129"/>
        <v>30460016.904660001</v>
      </c>
      <c r="IB21" s="32">
        <f t="shared" si="26"/>
        <v>36704320.370115303</v>
      </c>
      <c r="IC21" s="172">
        <v>26879700</v>
      </c>
      <c r="ID21" s="162">
        <v>17658000</v>
      </c>
      <c r="IE21" s="32">
        <v>39821750</v>
      </c>
      <c r="IF21" s="94">
        <v>38627100</v>
      </c>
      <c r="IG21" s="32">
        <f t="shared" si="130"/>
        <v>32035616.666666668</v>
      </c>
      <c r="IH21" s="32">
        <f t="shared" si="131"/>
        <v>38627100</v>
      </c>
      <c r="II21" s="32">
        <f t="shared" si="132"/>
        <v>27872746.384326335</v>
      </c>
      <c r="IJ21" s="32">
        <f t="shared" si="133"/>
        <v>32473365.57</v>
      </c>
      <c r="IK21" s="32">
        <f t="shared" si="27"/>
        <v>39130405.511849999</v>
      </c>
      <c r="IM21" s="32">
        <f t="shared" si="134"/>
        <v>8950297.0290020648</v>
      </c>
    </row>
    <row r="22" spans="1:247" x14ac:dyDescent="0.25">
      <c r="A22" s="12">
        <v>15</v>
      </c>
      <c r="B22" s="36" t="s">
        <v>57</v>
      </c>
      <c r="C22" s="14">
        <f>VLOOKUP(B22,[1]Hoja1!$B$9:$D$244,3,0)</f>
        <v>612420</v>
      </c>
      <c r="D22" s="14">
        <v>2240000</v>
      </c>
      <c r="E22" s="15">
        <v>3552750</v>
      </c>
      <c r="F22" s="97">
        <v>3375100</v>
      </c>
      <c r="G22" s="105">
        <f t="shared" si="28"/>
        <v>2445067.5</v>
      </c>
      <c r="H22" s="105">
        <f t="shared" si="29"/>
        <v>2807550</v>
      </c>
      <c r="I22" s="107">
        <f t="shared" si="30"/>
        <v>1505426.391393214</v>
      </c>
      <c r="J22" s="107">
        <f t="shared" si="135"/>
        <v>643653.41999999993</v>
      </c>
      <c r="K22" s="107">
        <f t="shared" si="0"/>
        <v>775602.37109999987</v>
      </c>
      <c r="L22" s="101">
        <f>VLOOKUP(B22,[1]Hoja1!$B$9:$L$244,11,0)</f>
        <v>574676</v>
      </c>
      <c r="M22" s="101">
        <v>2135000</v>
      </c>
      <c r="N22" s="34">
        <v>3552750</v>
      </c>
      <c r="O22" s="70">
        <v>3304100</v>
      </c>
      <c r="P22" s="34">
        <f t="shared" si="31"/>
        <v>2391631.5</v>
      </c>
      <c r="Q22" s="34">
        <f t="shared" si="32"/>
        <v>2719550</v>
      </c>
      <c r="R22" s="34">
        <f t="shared" si="33"/>
        <v>1432345.9663505796</v>
      </c>
      <c r="S22" s="174">
        <f t="shared" si="34"/>
        <v>603984.47599999991</v>
      </c>
      <c r="T22" s="174">
        <f t="shared" si="1"/>
        <v>727801.29357999982</v>
      </c>
      <c r="U22" s="126">
        <f>VLOOKUP(B22,[1]Hoja1!$B$9:$T$244,19,0)</f>
        <v>557897</v>
      </c>
      <c r="V22" s="126">
        <v>2041000</v>
      </c>
      <c r="W22" s="17">
        <v>2842200</v>
      </c>
      <c r="X22" s="73">
        <v>2785400</v>
      </c>
      <c r="Y22" s="17">
        <f t="shared" si="35"/>
        <v>2056624.25</v>
      </c>
      <c r="Z22" s="17">
        <f t="shared" si="36"/>
        <v>2413200</v>
      </c>
      <c r="AA22" s="17">
        <f t="shared" si="37"/>
        <v>1336337.2189603436</v>
      </c>
      <c r="AB22" s="176">
        <f t="shared" si="38"/>
        <v>586349.74699999997</v>
      </c>
      <c r="AC22" s="176">
        <f t="shared" si="2"/>
        <v>706551.44513499993</v>
      </c>
      <c r="AD22" s="129">
        <f>VLOOKUP(B22,[1]Hoja1!$B$9:$V$244,21,0)</f>
        <v>665954</v>
      </c>
      <c r="AE22" s="129">
        <v>2379000</v>
      </c>
      <c r="AF22" s="18">
        <v>2700090</v>
      </c>
      <c r="AG22" s="74">
        <v>2619100</v>
      </c>
      <c r="AH22" s="18">
        <f t="shared" si="39"/>
        <v>2091036</v>
      </c>
      <c r="AI22" s="18">
        <f t="shared" si="40"/>
        <v>2499050</v>
      </c>
      <c r="AJ22" s="18">
        <f t="shared" si="41"/>
        <v>1495820.0415887006</v>
      </c>
      <c r="AK22" s="177">
        <f t="shared" si="42"/>
        <v>699917.65399999998</v>
      </c>
      <c r="AL22" s="177">
        <f t="shared" si="3"/>
        <v>843400.77307</v>
      </c>
      <c r="AM22" s="133">
        <f>VLOOKUP(B22,[1]Hoja1!$B$9:$X$244,23,0)</f>
        <v>628682</v>
      </c>
      <c r="AN22" s="133">
        <v>2246000</v>
      </c>
      <c r="AO22" s="19">
        <v>2415870</v>
      </c>
      <c r="AP22" s="77">
        <v>2367600</v>
      </c>
      <c r="AQ22" s="19">
        <f t="shared" si="43"/>
        <v>1914538</v>
      </c>
      <c r="AR22" s="19">
        <f t="shared" si="44"/>
        <v>2306800</v>
      </c>
      <c r="AS22" s="19">
        <f t="shared" si="45"/>
        <v>1392678.3955056544</v>
      </c>
      <c r="AT22" s="178">
        <f t="shared" si="46"/>
        <v>660744.78200000001</v>
      </c>
      <c r="AU22" s="178">
        <f t="shared" si="4"/>
        <v>796197.46230999997</v>
      </c>
      <c r="AV22" s="137">
        <f>VLOOKUP(B22,[1]Hoja1!$B$9:$Z$244,25,0)</f>
        <v>484050</v>
      </c>
      <c r="AW22" s="137">
        <v>1771000</v>
      </c>
      <c r="AX22" s="20">
        <v>2415870</v>
      </c>
      <c r="AY22" s="79">
        <v>2295100</v>
      </c>
      <c r="AZ22" s="20">
        <f t="shared" si="47"/>
        <v>1741505</v>
      </c>
      <c r="BA22" s="20">
        <f t="shared" si="48"/>
        <v>2033050</v>
      </c>
      <c r="BB22" s="20">
        <f t="shared" si="49"/>
        <v>1149360.7378280119</v>
      </c>
      <c r="BC22" s="179">
        <f t="shared" si="50"/>
        <v>508736.55</v>
      </c>
      <c r="BD22" s="179">
        <f t="shared" si="5"/>
        <v>613027.54275000002</v>
      </c>
      <c r="BE22" s="139">
        <f>VLOOKUP(B22,[1]Hoja1!$B$9:$AB$244,27,0)</f>
        <v>532455</v>
      </c>
      <c r="BF22" s="139">
        <v>2130000</v>
      </c>
      <c r="BG22" s="21">
        <v>2842200</v>
      </c>
      <c r="BH22" s="80">
        <v>2700100</v>
      </c>
      <c r="BI22" s="21">
        <f t="shared" si="51"/>
        <v>2051188.75</v>
      </c>
      <c r="BJ22" s="21">
        <f t="shared" si="52"/>
        <v>2415050</v>
      </c>
      <c r="BK22" s="21">
        <f t="shared" si="53"/>
        <v>1303027.8037850454</v>
      </c>
      <c r="BL22" s="21">
        <f t="shared" si="54"/>
        <v>559610.20499999996</v>
      </c>
      <c r="BM22" s="21">
        <f t="shared" si="6"/>
        <v>674330.29702499998</v>
      </c>
      <c r="BN22" s="144">
        <f>VLOOKUP(B22,[1]Hoja1!$B$9:$AD$244,29,0)</f>
        <v>532455</v>
      </c>
      <c r="BO22" s="144">
        <v>1902000</v>
      </c>
      <c r="BP22" s="22">
        <v>2842200</v>
      </c>
      <c r="BQ22" s="82">
        <v>2756900</v>
      </c>
      <c r="BR22" s="22">
        <f t="shared" si="55"/>
        <v>2008388.75</v>
      </c>
      <c r="BS22" s="22">
        <f t="shared" si="56"/>
        <v>2329450</v>
      </c>
      <c r="BT22" s="22">
        <f t="shared" si="57"/>
        <v>1282700.149840411</v>
      </c>
      <c r="BU22" s="22">
        <f t="shared" si="58"/>
        <v>559610.20499999996</v>
      </c>
      <c r="BV22" s="22">
        <f t="shared" si="7"/>
        <v>674330.29702499998</v>
      </c>
      <c r="BW22" s="146">
        <f>VLOOKUP(B22,[1]Hoja1!$B$9:$AF$244,31,0)</f>
        <v>512745</v>
      </c>
      <c r="BX22" s="146">
        <v>1470000</v>
      </c>
      <c r="BY22" s="23">
        <v>2415870</v>
      </c>
      <c r="BZ22" s="84">
        <v>2295100</v>
      </c>
      <c r="CA22" s="23">
        <f t="shared" si="59"/>
        <v>1673428.75</v>
      </c>
      <c r="CB22" s="23">
        <f t="shared" si="60"/>
        <v>1882550</v>
      </c>
      <c r="CC22" s="23">
        <f t="shared" si="61"/>
        <v>1149359.3285406367</v>
      </c>
      <c r="CD22" s="23">
        <f t="shared" si="62"/>
        <v>538894.995</v>
      </c>
      <c r="CE22" s="23">
        <f t="shared" si="8"/>
        <v>649368.46897499997</v>
      </c>
      <c r="CF22" s="158">
        <f>VLOOKUP(B22,[1]Hoja1!$B$9:$AJ$244,35,0)</f>
        <v>505911</v>
      </c>
      <c r="CG22" s="158">
        <v>1450000</v>
      </c>
      <c r="CH22" s="24">
        <v>1642800</v>
      </c>
      <c r="CI22" s="25">
        <v>1511400</v>
      </c>
      <c r="CJ22" s="24">
        <f t="shared" si="63"/>
        <v>1277527.75</v>
      </c>
      <c r="CK22" s="24">
        <f t="shared" si="64"/>
        <v>1480700</v>
      </c>
      <c r="CL22" s="24">
        <f t="shared" si="65"/>
        <v>1016094.307131181</v>
      </c>
      <c r="CM22" s="24">
        <f t="shared" si="66"/>
        <v>531712.46100000001</v>
      </c>
      <c r="CN22" s="24">
        <f t="shared" si="9"/>
        <v>640713.51550500002</v>
      </c>
      <c r="CO22" s="148">
        <f>VLOOKUP(B22,[1]Hoja1!$B$9:$AL$244,37,0)</f>
        <v>555119</v>
      </c>
      <c r="CP22" s="148">
        <v>1990000</v>
      </c>
      <c r="CQ22" s="26">
        <v>2415870</v>
      </c>
      <c r="CR22" s="149">
        <v>2319200</v>
      </c>
      <c r="CS22" s="26">
        <f t="shared" si="67"/>
        <v>1820047.25</v>
      </c>
      <c r="CT22" s="26">
        <f t="shared" si="68"/>
        <v>2154600</v>
      </c>
      <c r="CU22" s="26">
        <f t="shared" si="69"/>
        <v>1270228.048542965</v>
      </c>
      <c r="CV22" s="26">
        <f t="shared" si="70"/>
        <v>583430.06900000002</v>
      </c>
      <c r="CW22" s="26">
        <f t="shared" si="10"/>
        <v>703033.23314500006</v>
      </c>
      <c r="CX22" s="27">
        <f>VLOOKUP(B22,[1]Hoja1!$B$9:$AN$244,39,0)</f>
        <v>562971</v>
      </c>
      <c r="CY22" s="27">
        <v>1850000</v>
      </c>
      <c r="CZ22" s="28">
        <v>2700090</v>
      </c>
      <c r="DA22" s="86">
        <v>2619000</v>
      </c>
      <c r="DB22" s="28">
        <f t="shared" si="71"/>
        <v>1933015.25</v>
      </c>
      <c r="DC22" s="28">
        <f t="shared" si="72"/>
        <v>2234500</v>
      </c>
      <c r="DD22" s="28">
        <f t="shared" si="73"/>
        <v>1303350.1454120476</v>
      </c>
      <c r="DE22" s="28">
        <f t="shared" si="74"/>
        <v>591682.52099999995</v>
      </c>
      <c r="DF22" s="28">
        <f t="shared" si="11"/>
        <v>712977.43780499999</v>
      </c>
      <c r="DG22" s="150">
        <f>VLOOKUP(B22,[1]Hoja1!$B$9:$AR$244,43,0)</f>
        <v>680570</v>
      </c>
      <c r="DH22" s="150">
        <v>2334000</v>
      </c>
      <c r="DI22" s="29">
        <v>2131650</v>
      </c>
      <c r="DJ22" s="88">
        <v>1918500</v>
      </c>
      <c r="DK22" s="29">
        <f t="shared" si="75"/>
        <v>1766180</v>
      </c>
      <c r="DL22" s="29">
        <f t="shared" si="76"/>
        <v>2025075</v>
      </c>
      <c r="DM22" s="29">
        <f t="shared" si="77"/>
        <v>1384961.8003835429</v>
      </c>
      <c r="DN22" s="29">
        <f t="shared" si="78"/>
        <v>715279.07</v>
      </c>
      <c r="DO22" s="29">
        <f t="shared" si="12"/>
        <v>861911.27934999997</v>
      </c>
      <c r="DP22" s="154">
        <f>VLOOKUP(B22,[1]Hoja1!$B$9:$AT$244,45,0)</f>
        <v>746078</v>
      </c>
      <c r="DQ22" s="154">
        <v>2729000</v>
      </c>
      <c r="DR22" s="30">
        <v>2131650</v>
      </c>
      <c r="DS22" s="90">
        <v>2067700</v>
      </c>
      <c r="DT22" s="30">
        <f t="shared" si="79"/>
        <v>1918607</v>
      </c>
      <c r="DU22" s="30">
        <f t="shared" si="80"/>
        <v>2099675</v>
      </c>
      <c r="DV22" s="30">
        <f t="shared" si="81"/>
        <v>1504027.2168879737</v>
      </c>
      <c r="DW22" s="30">
        <f t="shared" si="82"/>
        <v>784127.978</v>
      </c>
      <c r="DX22" s="30">
        <f t="shared" si="13"/>
        <v>944874.21348999999</v>
      </c>
      <c r="DY22" s="158">
        <f>VLOOKUP(B22,[1]Hoja1!$B$9:$AV$244,47,0)</f>
        <v>816684</v>
      </c>
      <c r="DZ22" s="158">
        <v>2810000</v>
      </c>
      <c r="EA22" s="24">
        <v>2415870</v>
      </c>
      <c r="EB22" s="25">
        <v>2343400</v>
      </c>
      <c r="EC22" s="24">
        <f t="shared" si="83"/>
        <v>2096488.5</v>
      </c>
      <c r="ED22" s="24">
        <f t="shared" si="84"/>
        <v>2379635</v>
      </c>
      <c r="EE22" s="24">
        <f t="shared" si="85"/>
        <v>1652212.8043406864</v>
      </c>
      <c r="EF22" s="24">
        <f t="shared" si="86"/>
        <v>858334.88399999996</v>
      </c>
      <c r="EG22" s="24">
        <f t="shared" si="14"/>
        <v>1034293.53522</v>
      </c>
      <c r="EH22" s="126">
        <f>VLOOKUP(B22,[1]Hoja1!$B$9:$AX$244,49,0)</f>
        <v>852513</v>
      </c>
      <c r="EI22" s="126">
        <v>3045000</v>
      </c>
      <c r="EJ22" s="17">
        <v>3197475</v>
      </c>
      <c r="EK22" s="73">
        <v>3037600</v>
      </c>
      <c r="EL22" s="17">
        <f t="shared" si="87"/>
        <v>2533147</v>
      </c>
      <c r="EM22" s="17">
        <f t="shared" si="88"/>
        <v>3041300</v>
      </c>
      <c r="EN22" s="17">
        <f t="shared" si="89"/>
        <v>1866225.3196485906</v>
      </c>
      <c r="EO22" s="17">
        <f t="shared" si="90"/>
        <v>895991.16299999994</v>
      </c>
      <c r="EP22" s="17">
        <f t="shared" si="15"/>
        <v>1079669.3514149999</v>
      </c>
      <c r="EQ22" s="162">
        <f>VLOOKUP(B22,[1]Hoja1!$B$9:$AZ$244,51,0)</f>
        <v>680570</v>
      </c>
      <c r="ER22" s="162">
        <v>2237000</v>
      </c>
      <c r="ES22" s="32">
        <v>3197475</v>
      </c>
      <c r="ET22" s="94">
        <v>3069600</v>
      </c>
      <c r="EU22" s="32">
        <f t="shared" si="91"/>
        <v>2296161.25</v>
      </c>
      <c r="EV22" s="32">
        <f t="shared" si="92"/>
        <v>2653300</v>
      </c>
      <c r="EW22" s="32">
        <f t="shared" si="93"/>
        <v>1565615.3546986098</v>
      </c>
      <c r="EX22" s="32">
        <f t="shared" si="94"/>
        <v>822196.61699999997</v>
      </c>
      <c r="EY22" s="32">
        <f t="shared" si="16"/>
        <v>990746.92348499992</v>
      </c>
      <c r="EZ22" s="172">
        <f>VLOOKUP(B22,'[2]RESPUESTOS '!$B$11:$BH$246,59,0)</f>
        <v>451979</v>
      </c>
      <c r="FA22" s="162">
        <v>2041000</v>
      </c>
      <c r="FB22" s="32">
        <v>2333600</v>
      </c>
      <c r="FC22" s="94">
        <v>2263600</v>
      </c>
      <c r="FD22" s="32">
        <f t="shared" si="95"/>
        <v>1772544.75</v>
      </c>
      <c r="FE22" s="32">
        <f t="shared" si="96"/>
        <v>2152300</v>
      </c>
      <c r="FF22" s="32">
        <f t="shared" si="97"/>
        <v>1119587.4150956182</v>
      </c>
      <c r="FG22" s="32">
        <f t="shared" si="98"/>
        <v>546035.82990000001</v>
      </c>
      <c r="FH22" s="32">
        <f t="shared" si="17"/>
        <v>657973.17502950004</v>
      </c>
      <c r="FI22" s="172">
        <f>VLOOKUP(B22,'[2]RESPUESTOS '!$B$11:$CJ$246,87,0)</f>
        <v>488269</v>
      </c>
      <c r="FJ22" s="162">
        <v>2449200</v>
      </c>
      <c r="FK22" s="32">
        <v>2541800</v>
      </c>
      <c r="FL22" s="94">
        <v>2491000</v>
      </c>
      <c r="FM22" s="32">
        <f t="shared" si="99"/>
        <v>1992567.25</v>
      </c>
      <c r="FN22" s="32">
        <f t="shared" si="100"/>
        <v>2470100</v>
      </c>
      <c r="FO22" s="32">
        <f t="shared" si="101"/>
        <v>1230309.2256058624</v>
      </c>
      <c r="FP22" s="32">
        <f t="shared" si="102"/>
        <v>589877.77890000003</v>
      </c>
      <c r="FQ22" s="32">
        <f t="shared" si="18"/>
        <v>710802.72357450007</v>
      </c>
      <c r="FR22" s="172">
        <f>VLOOKUP(B22,'[2]RESPUESTOS '!$B$11:$BX$246,75,0)</f>
        <v>428680</v>
      </c>
      <c r="FS22" s="162">
        <v>2041000</v>
      </c>
      <c r="FT22" s="32">
        <v>2282200</v>
      </c>
      <c r="FU22" s="94">
        <v>2099600</v>
      </c>
      <c r="FV22" s="32">
        <f t="shared" si="103"/>
        <v>1712870</v>
      </c>
      <c r="FW22" s="32">
        <f t="shared" si="104"/>
        <v>2070300</v>
      </c>
      <c r="FX22" s="32">
        <f t="shared" si="105"/>
        <v>1070333.4394038036</v>
      </c>
      <c r="FY22" s="32">
        <f t="shared" si="106"/>
        <v>517888.30799999996</v>
      </c>
      <c r="FZ22" s="32">
        <f t="shared" si="19"/>
        <v>624055.41113999998</v>
      </c>
      <c r="GA22" s="172">
        <f>VLOOKUP(B22,'[2]RESPUESTOS '!$B$11:$CN$246,91,0)</f>
        <v>525200</v>
      </c>
      <c r="GB22" s="162">
        <v>2348000</v>
      </c>
      <c r="GC22" s="32">
        <v>2842200</v>
      </c>
      <c r="GD22" s="94">
        <v>2785400</v>
      </c>
      <c r="GE22" s="32">
        <f t="shared" si="107"/>
        <v>2125200</v>
      </c>
      <c r="GF22" s="32">
        <f t="shared" si="108"/>
        <v>2566700</v>
      </c>
      <c r="GG22" s="32">
        <f t="shared" si="109"/>
        <v>1315449.3942047877</v>
      </c>
      <c r="GH22" s="32">
        <f t="shared" si="110"/>
        <v>634494.12</v>
      </c>
      <c r="GI22" s="32">
        <f t="shared" si="20"/>
        <v>764565.41460000002</v>
      </c>
      <c r="GJ22" s="172">
        <f>VLOOKUP(B22,'[2]RESPUESTOS '!$B$11:$T$246,19,0)</f>
        <v>487490</v>
      </c>
      <c r="GK22" s="162">
        <v>1850000</v>
      </c>
      <c r="GL22" s="32">
        <v>2265400</v>
      </c>
      <c r="GM22" s="94">
        <v>2197400</v>
      </c>
      <c r="GN22" s="32">
        <f t="shared" si="111"/>
        <v>1700072.5</v>
      </c>
      <c r="GO22" s="32">
        <f t="shared" si="112"/>
        <v>2023700</v>
      </c>
      <c r="GP22" s="32">
        <f t="shared" si="113"/>
        <v>1146666.9934998786</v>
      </c>
      <c r="GQ22" s="32">
        <f t="shared" si="114"/>
        <v>588936.66899999999</v>
      </c>
      <c r="GR22" s="32">
        <f t="shared" si="21"/>
        <v>709668.68614499993</v>
      </c>
      <c r="GS22" s="172">
        <f>VLOOKUP(B22,'[2]RESPUESTOS '!$B$11:$H$246,7,0)</f>
        <v>398363</v>
      </c>
      <c r="GT22" s="162">
        <v>1450000</v>
      </c>
      <c r="GU22" s="32">
        <v>1359200</v>
      </c>
      <c r="GV22" s="94">
        <v>1304800</v>
      </c>
      <c r="GW22" s="32">
        <f t="shared" si="115"/>
        <v>1128090.75</v>
      </c>
      <c r="GX22" s="32">
        <f t="shared" si="116"/>
        <v>1332000</v>
      </c>
      <c r="GY22" s="32">
        <f t="shared" si="117"/>
        <v>850691.63499559392</v>
      </c>
      <c r="GZ22" s="32">
        <f t="shared" si="118"/>
        <v>481262.34029999998</v>
      </c>
      <c r="HA22" s="32">
        <f t="shared" si="22"/>
        <v>579921.1200615</v>
      </c>
      <c r="HB22" s="172">
        <f>VLOOKUP(B22,'[2]RESPUESTOS '!$B$11:$D$246,3,0)</f>
        <v>383768</v>
      </c>
      <c r="HC22" s="162">
        <v>1450000</v>
      </c>
      <c r="HD22" s="32">
        <v>1359200</v>
      </c>
      <c r="HE22" s="94">
        <v>1291200</v>
      </c>
      <c r="HF22" s="32">
        <f t="shared" si="119"/>
        <v>1121042</v>
      </c>
      <c r="HG22" s="32">
        <f t="shared" si="120"/>
        <v>1325200</v>
      </c>
      <c r="HH22" s="32">
        <f t="shared" si="121"/>
        <v>832362.86807697674</v>
      </c>
      <c r="HI22" s="32">
        <f t="shared" si="122"/>
        <v>463630.12079999998</v>
      </c>
      <c r="HJ22" s="32">
        <f t="shared" si="23"/>
        <v>558674.29556400003</v>
      </c>
      <c r="HK22" s="172">
        <f>VLOOKUP(B22,'[2]RESPUESTOS '!$B$11:$CB$246,79,0)</f>
        <v>517093</v>
      </c>
      <c r="HL22" s="162">
        <v>3045000</v>
      </c>
      <c r="HM22" s="32">
        <v>2842200</v>
      </c>
      <c r="HN22" s="94">
        <v>2757000</v>
      </c>
      <c r="HO22" s="32">
        <f t="shared" si="123"/>
        <v>2290323.25</v>
      </c>
      <c r="HP22" s="32">
        <f t="shared" si="124"/>
        <v>2799600</v>
      </c>
      <c r="HQ22" s="32">
        <f t="shared" si="125"/>
        <v>1343702.8927475302</v>
      </c>
      <c r="HR22" s="32">
        <f t="shared" si="126"/>
        <v>624700.05330000003</v>
      </c>
      <c r="HS22" s="32">
        <f t="shared" si="24"/>
        <v>752763.56422649999</v>
      </c>
      <c r="HT22" s="172">
        <v>2879228.52</v>
      </c>
      <c r="HU22" s="162">
        <v>3045000</v>
      </c>
      <c r="HV22" s="32">
        <v>3552750</v>
      </c>
      <c r="HW22" s="94">
        <v>3410600</v>
      </c>
      <c r="HX22" s="32">
        <f t="shared" si="127"/>
        <v>3336116.6666666665</v>
      </c>
      <c r="HY22" s="32">
        <f t="shared" si="128"/>
        <v>3410600</v>
      </c>
      <c r="HZ22" s="32">
        <f t="shared" si="25"/>
        <v>3321954.2892012862</v>
      </c>
      <c r="IA22" s="32">
        <f t="shared" si="129"/>
        <v>3478395.9750119997</v>
      </c>
      <c r="IB22" s="32">
        <f t="shared" si="26"/>
        <v>4191467.1498894598</v>
      </c>
      <c r="IC22" s="172">
        <v>3069540</v>
      </c>
      <c r="ID22" s="162">
        <v>2041000</v>
      </c>
      <c r="IE22" s="32">
        <v>3552750</v>
      </c>
      <c r="IF22" s="94">
        <v>3481700</v>
      </c>
      <c r="IG22" s="32">
        <f t="shared" si="130"/>
        <v>3025150</v>
      </c>
      <c r="IH22" s="32">
        <f t="shared" si="131"/>
        <v>3481700</v>
      </c>
      <c r="II22" s="32">
        <f t="shared" si="132"/>
        <v>2833813.773460269</v>
      </c>
      <c r="IJ22" s="32">
        <f t="shared" si="133"/>
        <v>3708311.2739999997</v>
      </c>
      <c r="IK22" s="32">
        <f t="shared" si="27"/>
        <v>4468515.0851699999</v>
      </c>
      <c r="IM22" s="32">
        <f t="shared" si="134"/>
        <v>1016564.2987327948</v>
      </c>
    </row>
    <row r="23" spans="1:247" x14ac:dyDescent="0.25">
      <c r="A23" s="12">
        <v>16</v>
      </c>
      <c r="B23" s="36" t="s">
        <v>58</v>
      </c>
      <c r="C23" s="14">
        <f>VLOOKUP(B23,[1]Hoja1!$B$9:$D$244,3,0)</f>
        <v>565198</v>
      </c>
      <c r="D23" s="14">
        <v>2068000</v>
      </c>
      <c r="E23" s="15">
        <v>3313750</v>
      </c>
      <c r="F23" s="97">
        <v>3214300</v>
      </c>
      <c r="G23" s="105">
        <f t="shared" si="28"/>
        <v>2290312</v>
      </c>
      <c r="H23" s="105">
        <f t="shared" si="29"/>
        <v>2641150</v>
      </c>
      <c r="I23" s="107">
        <f t="shared" si="30"/>
        <v>1395803.3945342903</v>
      </c>
      <c r="J23" s="107">
        <f t="shared" si="135"/>
        <v>594023.098</v>
      </c>
      <c r="K23" s="107">
        <f t="shared" si="0"/>
        <v>715797.83308999997</v>
      </c>
      <c r="L23" s="101">
        <f>VLOOKUP(B23,[1]Hoja1!$B$9:$L$244,11,0)</f>
        <v>555209</v>
      </c>
      <c r="M23" s="101">
        <v>2063000</v>
      </c>
      <c r="N23" s="34">
        <v>3313750</v>
      </c>
      <c r="O23" s="70">
        <v>3148100</v>
      </c>
      <c r="P23" s="34">
        <f t="shared" si="31"/>
        <v>2270014.75</v>
      </c>
      <c r="Q23" s="34">
        <f t="shared" si="32"/>
        <v>2605550</v>
      </c>
      <c r="R23" s="34">
        <f t="shared" si="33"/>
        <v>1376803.9216737365</v>
      </c>
      <c r="S23" s="174">
        <f t="shared" si="34"/>
        <v>583524.65899999999</v>
      </c>
      <c r="T23" s="174">
        <f t="shared" si="1"/>
        <v>703147.21409499994</v>
      </c>
      <c r="U23" s="126">
        <f>VLOOKUP(B23,[1]Hoja1!$B$9:$T$244,19,0)</f>
        <v>553736</v>
      </c>
      <c r="V23" s="126">
        <v>2026000</v>
      </c>
      <c r="W23" s="17">
        <v>2651000</v>
      </c>
      <c r="X23" s="73">
        <v>2624500</v>
      </c>
      <c r="Y23" s="17">
        <f t="shared" si="35"/>
        <v>1963809</v>
      </c>
      <c r="Z23" s="17">
        <f t="shared" si="36"/>
        <v>2325250</v>
      </c>
      <c r="AA23" s="17">
        <f t="shared" si="37"/>
        <v>1308156.0177628435</v>
      </c>
      <c r="AB23" s="176">
        <f t="shared" si="38"/>
        <v>581976.53599999996</v>
      </c>
      <c r="AC23" s="176">
        <f t="shared" si="2"/>
        <v>701281.72587999993</v>
      </c>
      <c r="AD23" s="129">
        <f>VLOOKUP(B23,[1]Hoja1!$B$9:$V$244,21,0)</f>
        <v>650041</v>
      </c>
      <c r="AE23" s="129">
        <v>2322000</v>
      </c>
      <c r="AF23" s="18">
        <v>2518450</v>
      </c>
      <c r="AG23" s="74">
        <v>2468100</v>
      </c>
      <c r="AH23" s="18">
        <f t="shared" si="39"/>
        <v>1989647.75</v>
      </c>
      <c r="AI23" s="18">
        <f t="shared" si="40"/>
        <v>2395050</v>
      </c>
      <c r="AJ23" s="18">
        <f t="shared" si="41"/>
        <v>1443382.9504203093</v>
      </c>
      <c r="AK23" s="177">
        <f t="shared" si="42"/>
        <v>683193.09100000001</v>
      </c>
      <c r="AL23" s="177">
        <f t="shared" si="3"/>
        <v>823247.67465499998</v>
      </c>
      <c r="AM23" s="133">
        <f>VLOOKUP(B23,[1]Hoja1!$B$9:$X$244,23,0)</f>
        <v>614461</v>
      </c>
      <c r="AN23" s="133">
        <v>2195000</v>
      </c>
      <c r="AO23" s="19">
        <v>2253350</v>
      </c>
      <c r="AP23" s="77">
        <v>2140700</v>
      </c>
      <c r="AQ23" s="19">
        <f t="shared" si="43"/>
        <v>1800877.75</v>
      </c>
      <c r="AR23" s="19">
        <f t="shared" si="44"/>
        <v>2167850</v>
      </c>
      <c r="AS23" s="19">
        <f t="shared" si="45"/>
        <v>1336030.3014810365</v>
      </c>
      <c r="AT23" s="178">
        <f t="shared" si="46"/>
        <v>645798.51099999994</v>
      </c>
      <c r="AU23" s="178">
        <f t="shared" si="4"/>
        <v>778187.20575499989</v>
      </c>
      <c r="AV23" s="137">
        <f>VLOOKUP(B23,[1]Hoja1!$B$9:$Z$244,25,0)</f>
        <v>499450</v>
      </c>
      <c r="AW23" s="137">
        <v>1827000</v>
      </c>
      <c r="AX23" s="20">
        <v>2253350</v>
      </c>
      <c r="AY23" s="79">
        <v>2163200</v>
      </c>
      <c r="AZ23" s="20">
        <f t="shared" si="47"/>
        <v>1685750</v>
      </c>
      <c r="BA23" s="20">
        <f t="shared" si="48"/>
        <v>1995100</v>
      </c>
      <c r="BB23" s="20">
        <f t="shared" si="49"/>
        <v>1157538.1650319428</v>
      </c>
      <c r="BC23" s="179">
        <f t="shared" si="50"/>
        <v>524921.94999999995</v>
      </c>
      <c r="BD23" s="179">
        <f t="shared" si="5"/>
        <v>632530.94974999991</v>
      </c>
      <c r="BE23" s="139">
        <f>VLOOKUP(B23,[1]Hoja1!$B$9:$AB$244,27,0)</f>
        <v>549395</v>
      </c>
      <c r="BF23" s="139">
        <v>2198000</v>
      </c>
      <c r="BG23" s="21">
        <v>2651000</v>
      </c>
      <c r="BH23" s="80">
        <v>2571500</v>
      </c>
      <c r="BI23" s="21">
        <f t="shared" si="51"/>
        <v>1992473.75</v>
      </c>
      <c r="BJ23" s="21">
        <f t="shared" si="52"/>
        <v>2384750</v>
      </c>
      <c r="BK23" s="21">
        <f t="shared" si="53"/>
        <v>1315254.1540549959</v>
      </c>
      <c r="BL23" s="21">
        <f t="shared" si="54"/>
        <v>577414.14500000002</v>
      </c>
      <c r="BM23" s="21">
        <f t="shared" si="6"/>
        <v>695784.04472500004</v>
      </c>
      <c r="BN23" s="144">
        <f>VLOOKUP(B23,[1]Hoja1!$B$9:$AD$244,29,0)</f>
        <v>549395</v>
      </c>
      <c r="BO23" s="144">
        <v>1963000</v>
      </c>
      <c r="BP23" s="22">
        <v>2651000</v>
      </c>
      <c r="BQ23" s="82">
        <v>2518500</v>
      </c>
      <c r="BR23" s="22">
        <f t="shared" si="55"/>
        <v>1920473.75</v>
      </c>
      <c r="BS23" s="22">
        <f t="shared" si="56"/>
        <v>2240750</v>
      </c>
      <c r="BT23" s="22">
        <f t="shared" si="57"/>
        <v>1288707.0163571425</v>
      </c>
      <c r="BU23" s="22">
        <f t="shared" si="58"/>
        <v>577414.14500000002</v>
      </c>
      <c r="BV23" s="22">
        <f t="shared" si="7"/>
        <v>695784.04472500004</v>
      </c>
      <c r="BW23" s="146">
        <f>VLOOKUP(B23,[1]Hoja1!$B$9:$AF$244,31,0)</f>
        <v>529122</v>
      </c>
      <c r="BX23" s="146">
        <v>1520000</v>
      </c>
      <c r="BY23" s="23">
        <v>2253350</v>
      </c>
      <c r="BZ23" s="84">
        <v>2028000</v>
      </c>
      <c r="CA23" s="23">
        <f t="shared" si="59"/>
        <v>1582618</v>
      </c>
      <c r="CB23" s="23">
        <f t="shared" si="60"/>
        <v>1774000</v>
      </c>
      <c r="CC23" s="23">
        <f t="shared" si="61"/>
        <v>1147875.5265820923</v>
      </c>
      <c r="CD23" s="23">
        <f t="shared" si="62"/>
        <v>556107.22199999995</v>
      </c>
      <c r="CE23" s="23">
        <f t="shared" si="8"/>
        <v>670109.20250999997</v>
      </c>
      <c r="CF23" s="158">
        <f>VLOOKUP(B23,[1]Hoja1!$B$9:$AJ$244,35,0)</f>
        <v>499450</v>
      </c>
      <c r="CG23" s="158">
        <v>1430000</v>
      </c>
      <c r="CH23" s="24">
        <v>1532300</v>
      </c>
      <c r="CI23" s="25">
        <v>1501700</v>
      </c>
      <c r="CJ23" s="24">
        <f t="shared" si="63"/>
        <v>1240862.5</v>
      </c>
      <c r="CK23" s="24">
        <f t="shared" si="64"/>
        <v>1465850</v>
      </c>
      <c r="CL23" s="24">
        <f t="shared" si="65"/>
        <v>995017.74556629767</v>
      </c>
      <c r="CM23" s="24">
        <f t="shared" si="66"/>
        <v>524921.94999999995</v>
      </c>
      <c r="CN23" s="24">
        <f t="shared" si="9"/>
        <v>632530.94974999991</v>
      </c>
      <c r="CO23" s="148">
        <f>VLOOKUP(B23,[1]Hoja1!$B$9:$AL$244,37,0)</f>
        <v>553848</v>
      </c>
      <c r="CP23" s="148">
        <v>1980000</v>
      </c>
      <c r="CQ23" s="26">
        <v>2253350</v>
      </c>
      <c r="CR23" s="149">
        <v>2095600</v>
      </c>
      <c r="CS23" s="26">
        <f t="shared" si="67"/>
        <v>1720699.5</v>
      </c>
      <c r="CT23" s="26">
        <f t="shared" si="68"/>
        <v>2037800</v>
      </c>
      <c r="CU23" s="26">
        <f t="shared" si="69"/>
        <v>1237786.8938706361</v>
      </c>
      <c r="CV23" s="26">
        <f t="shared" si="70"/>
        <v>582094.24800000002</v>
      </c>
      <c r="CW23" s="26">
        <f t="shared" si="10"/>
        <v>701423.56884000008</v>
      </c>
      <c r="CX23" s="27">
        <f>VLOOKUP(B23,[1]Hoja1!$B$9:$AN$244,39,0)</f>
        <v>549395</v>
      </c>
      <c r="CY23" s="27">
        <v>1810000</v>
      </c>
      <c r="CZ23" s="28">
        <v>2518450</v>
      </c>
      <c r="DA23" s="86">
        <v>2393000</v>
      </c>
      <c r="DB23" s="28">
        <f t="shared" si="71"/>
        <v>1817711.25</v>
      </c>
      <c r="DC23" s="28">
        <f t="shared" si="72"/>
        <v>2101500</v>
      </c>
      <c r="DD23" s="28">
        <f t="shared" si="73"/>
        <v>1254852.6193959236</v>
      </c>
      <c r="DE23" s="28">
        <f t="shared" si="74"/>
        <v>577414.14500000002</v>
      </c>
      <c r="DF23" s="28">
        <f t="shared" si="11"/>
        <v>695784.04472500004</v>
      </c>
      <c r="DG23" s="150">
        <f>VLOOKUP(B23,[1]Hoja1!$B$9:$AR$244,43,0)</f>
        <v>686449</v>
      </c>
      <c r="DH23" s="150">
        <v>2354000</v>
      </c>
      <c r="DI23" s="29">
        <v>1988250</v>
      </c>
      <c r="DJ23" s="88">
        <v>1908700</v>
      </c>
      <c r="DK23" s="29">
        <f t="shared" si="75"/>
        <v>1734349.75</v>
      </c>
      <c r="DL23" s="29">
        <f t="shared" si="76"/>
        <v>1948475</v>
      </c>
      <c r="DM23" s="29">
        <f t="shared" si="77"/>
        <v>1375301.5966805553</v>
      </c>
      <c r="DN23" s="29">
        <f t="shared" si="78"/>
        <v>721457.89899999998</v>
      </c>
      <c r="DO23" s="29">
        <f t="shared" si="12"/>
        <v>869356.76829499996</v>
      </c>
      <c r="DP23" s="154">
        <f>VLOOKUP(B23,[1]Hoja1!$B$9:$AT$244,45,0)</f>
        <v>695888</v>
      </c>
      <c r="DQ23" s="154">
        <v>2545000</v>
      </c>
      <c r="DR23" s="30">
        <v>1988250</v>
      </c>
      <c r="DS23" s="90">
        <v>1829200</v>
      </c>
      <c r="DT23" s="30">
        <f t="shared" si="79"/>
        <v>1764584.5</v>
      </c>
      <c r="DU23" s="30">
        <f t="shared" si="80"/>
        <v>1908725</v>
      </c>
      <c r="DV23" s="30">
        <f t="shared" si="81"/>
        <v>1389090.4530473098</v>
      </c>
      <c r="DW23" s="30">
        <f t="shared" si="82"/>
        <v>731378.28799999994</v>
      </c>
      <c r="DX23" s="30">
        <f t="shared" si="13"/>
        <v>881310.8370399999</v>
      </c>
      <c r="DY23" s="158">
        <f>VLOOKUP(B23,[1]Hoja1!$B$9:$AV$244,47,0)</f>
        <v>788673</v>
      </c>
      <c r="DZ23" s="158">
        <v>2710000</v>
      </c>
      <c r="EA23" s="24">
        <v>2253350</v>
      </c>
      <c r="EB23" s="25">
        <v>2073100</v>
      </c>
      <c r="EC23" s="24">
        <f t="shared" si="83"/>
        <v>1956280.75</v>
      </c>
      <c r="ED23" s="24">
        <f t="shared" si="84"/>
        <v>2163225</v>
      </c>
      <c r="EE23" s="24">
        <f t="shared" si="85"/>
        <v>1560604.4675232458</v>
      </c>
      <c r="EF23" s="24">
        <f t="shared" si="86"/>
        <v>828895.32299999997</v>
      </c>
      <c r="EG23" s="24">
        <f t="shared" si="14"/>
        <v>998818.86421499995</v>
      </c>
      <c r="EH23" s="126">
        <f>VLOOKUP(B23,[1]Hoja1!$B$9:$AX$244,49,0)</f>
        <v>773627</v>
      </c>
      <c r="EI23" s="126">
        <v>2763000</v>
      </c>
      <c r="EJ23" s="17">
        <v>2982375</v>
      </c>
      <c r="EK23" s="73">
        <v>2684100</v>
      </c>
      <c r="EL23" s="17">
        <f t="shared" si="87"/>
        <v>2300775.5</v>
      </c>
      <c r="EM23" s="17">
        <f t="shared" si="88"/>
        <v>2723550</v>
      </c>
      <c r="EN23" s="17">
        <f t="shared" si="89"/>
        <v>1693189.3250106114</v>
      </c>
      <c r="EO23" s="17">
        <f t="shared" si="90"/>
        <v>813081.97699999996</v>
      </c>
      <c r="EP23" s="17">
        <f t="shared" si="15"/>
        <v>979763.78228499996</v>
      </c>
      <c r="EQ23" s="162">
        <f>VLOOKUP(B23,[1]Hoja1!$B$9:$AZ$244,51,0)</f>
        <v>686449</v>
      </c>
      <c r="ER23" s="162">
        <v>2256000</v>
      </c>
      <c r="ES23" s="32">
        <v>2982375</v>
      </c>
      <c r="ET23" s="94">
        <v>2833300</v>
      </c>
      <c r="EU23" s="32">
        <f t="shared" si="91"/>
        <v>2189531</v>
      </c>
      <c r="EV23" s="32">
        <f t="shared" si="92"/>
        <v>2544650</v>
      </c>
      <c r="EW23" s="32">
        <f t="shared" si="93"/>
        <v>1545425.7963381503</v>
      </c>
      <c r="EX23" s="32">
        <f t="shared" si="94"/>
        <v>829299.03689999995</v>
      </c>
      <c r="EY23" s="32">
        <f t="shared" si="16"/>
        <v>999305.33946449996</v>
      </c>
      <c r="EZ23" s="172">
        <f>VLOOKUP(B23,'[2]RESPUESTOS '!$B$11:$BH$246,59,0)</f>
        <v>401372</v>
      </c>
      <c r="FA23" s="162">
        <v>2026000</v>
      </c>
      <c r="FB23" s="32">
        <v>2209200</v>
      </c>
      <c r="FC23" s="94">
        <v>2165000</v>
      </c>
      <c r="FD23" s="32">
        <f t="shared" si="95"/>
        <v>1700393</v>
      </c>
      <c r="FE23" s="32">
        <f t="shared" si="96"/>
        <v>2095500</v>
      </c>
      <c r="FF23" s="32">
        <f t="shared" si="97"/>
        <v>1025750.4296438965</v>
      </c>
      <c r="FG23" s="32">
        <f t="shared" si="98"/>
        <v>484897.51319999999</v>
      </c>
      <c r="FH23" s="32">
        <f t="shared" si="17"/>
        <v>584301.50340599997</v>
      </c>
      <c r="FI23" s="172">
        <f>VLOOKUP(B23,'[2]RESPUESTOS '!$B$11:$CJ$246,87,0)</f>
        <v>484047</v>
      </c>
      <c r="FJ23" s="162">
        <v>2431200</v>
      </c>
      <c r="FK23" s="32">
        <v>2580200</v>
      </c>
      <c r="FL23" s="94">
        <v>2502800</v>
      </c>
      <c r="FM23" s="32">
        <f t="shared" si="99"/>
        <v>1999561.75</v>
      </c>
      <c r="FN23" s="32">
        <f t="shared" si="100"/>
        <v>2467000</v>
      </c>
      <c r="FO23" s="32">
        <f t="shared" si="101"/>
        <v>1225357.3152989286</v>
      </c>
      <c r="FP23" s="32">
        <f t="shared" si="102"/>
        <v>584777.18070000003</v>
      </c>
      <c r="FQ23" s="32">
        <f t="shared" si="18"/>
        <v>704656.50274350005</v>
      </c>
      <c r="FR23" s="172">
        <f>VLOOKUP(B23,'[2]RESPUESTOS '!$B$11:$BX$246,75,0)</f>
        <v>421257</v>
      </c>
      <c r="FS23" s="162">
        <v>2026000</v>
      </c>
      <c r="FT23" s="32">
        <v>2267000</v>
      </c>
      <c r="FU23" s="94">
        <v>2221700</v>
      </c>
      <c r="FV23" s="32">
        <f t="shared" si="103"/>
        <v>1733989.25</v>
      </c>
      <c r="FW23" s="32">
        <f t="shared" si="104"/>
        <v>2123850</v>
      </c>
      <c r="FX23" s="32">
        <f t="shared" si="105"/>
        <v>1064212.2851352068</v>
      </c>
      <c r="FY23" s="32">
        <f t="shared" si="106"/>
        <v>508920.58169999998</v>
      </c>
      <c r="FZ23" s="32">
        <f t="shared" si="19"/>
        <v>613249.30094849993</v>
      </c>
      <c r="GA23" s="172">
        <f>VLOOKUP(B23,'[2]RESPUESTOS '!$B$11:$CN$246,91,0)</f>
        <v>485239</v>
      </c>
      <c r="GB23" s="162">
        <v>2330000</v>
      </c>
      <c r="GC23" s="32">
        <v>2651000</v>
      </c>
      <c r="GD23" s="94">
        <v>2438900</v>
      </c>
      <c r="GE23" s="32">
        <f t="shared" si="107"/>
        <v>1976284.75</v>
      </c>
      <c r="GF23" s="32">
        <f t="shared" si="108"/>
        <v>2384450</v>
      </c>
      <c r="GG23" s="32">
        <f t="shared" si="109"/>
        <v>1220531.1423890514</v>
      </c>
      <c r="GH23" s="32">
        <f t="shared" si="110"/>
        <v>586217.23589999997</v>
      </c>
      <c r="GI23" s="32">
        <f t="shared" si="20"/>
        <v>706391.76925949997</v>
      </c>
      <c r="GJ23" s="172">
        <f>VLOOKUP(B23,'[2]RESPUESTOS '!$B$11:$T$246,19,0)</f>
        <v>451081</v>
      </c>
      <c r="GK23" s="162">
        <v>1810000</v>
      </c>
      <c r="GL23" s="32">
        <v>2318800</v>
      </c>
      <c r="GM23" s="94">
        <v>2202900</v>
      </c>
      <c r="GN23" s="32">
        <f t="shared" si="111"/>
        <v>1695695.25</v>
      </c>
      <c r="GO23" s="32">
        <f t="shared" si="112"/>
        <v>2006450</v>
      </c>
      <c r="GP23" s="32">
        <f t="shared" si="113"/>
        <v>1094514.7563761072</v>
      </c>
      <c r="GQ23" s="32">
        <f t="shared" si="114"/>
        <v>544950.95609999995</v>
      </c>
      <c r="GR23" s="32">
        <f t="shared" si="21"/>
        <v>656665.90210049995</v>
      </c>
      <c r="GS23" s="172">
        <f>VLOOKUP(B23,'[2]RESPUESTOS '!$B$11:$H$246,7,0)</f>
        <v>396902</v>
      </c>
      <c r="GT23" s="162">
        <v>1430000</v>
      </c>
      <c r="GU23" s="32">
        <v>1391300</v>
      </c>
      <c r="GV23" s="94">
        <v>1321700</v>
      </c>
      <c r="GW23" s="32">
        <f t="shared" si="115"/>
        <v>1134975.5</v>
      </c>
      <c r="GX23" s="32">
        <f t="shared" si="116"/>
        <v>1356500</v>
      </c>
      <c r="GY23" s="32">
        <f t="shared" si="117"/>
        <v>852121.19883746526</v>
      </c>
      <c r="GZ23" s="32">
        <f t="shared" si="118"/>
        <v>479497.30619999999</v>
      </c>
      <c r="HA23" s="32">
        <f t="shared" si="22"/>
        <v>577794.25397099997</v>
      </c>
      <c r="HB23" s="172">
        <f>VLOOKUP(B23,'[2]RESPUESTOS '!$B$11:$D$246,3,0)</f>
        <v>385454</v>
      </c>
      <c r="HC23" s="162">
        <v>1430000</v>
      </c>
      <c r="HD23" s="32">
        <v>1391300</v>
      </c>
      <c r="HE23" s="94">
        <v>1349600</v>
      </c>
      <c r="HF23" s="32">
        <f t="shared" si="119"/>
        <v>1139088.5</v>
      </c>
      <c r="HG23" s="32">
        <f t="shared" si="120"/>
        <v>1370450</v>
      </c>
      <c r="HH23" s="32">
        <f t="shared" si="121"/>
        <v>841510.62096052547</v>
      </c>
      <c r="HI23" s="32">
        <f t="shared" si="122"/>
        <v>465666.97739999997</v>
      </c>
      <c r="HJ23" s="32">
        <f t="shared" si="23"/>
        <v>561128.70776699996</v>
      </c>
      <c r="HK23" s="172">
        <f>VLOOKUP(B23,'[2]RESPUESTOS '!$B$11:$CB$246,79,0)</f>
        <v>496241</v>
      </c>
      <c r="HL23" s="162">
        <v>2763000</v>
      </c>
      <c r="HM23" s="32">
        <v>2651000</v>
      </c>
      <c r="HN23" s="94">
        <v>2598000</v>
      </c>
      <c r="HO23" s="32">
        <f t="shared" si="123"/>
        <v>2127060.25</v>
      </c>
      <c r="HP23" s="32">
        <f t="shared" si="124"/>
        <v>2624500</v>
      </c>
      <c r="HQ23" s="32">
        <f t="shared" si="125"/>
        <v>1274208.7901631927</v>
      </c>
      <c r="HR23" s="32">
        <f t="shared" si="126"/>
        <v>599508.75209999993</v>
      </c>
      <c r="HS23" s="32">
        <f t="shared" si="24"/>
        <v>722408.0462804999</v>
      </c>
      <c r="HT23" s="172">
        <v>2601655.56</v>
      </c>
      <c r="HU23" s="162">
        <v>2763000</v>
      </c>
      <c r="HV23" s="32">
        <v>3313750</v>
      </c>
      <c r="HW23" s="94">
        <v>3081800</v>
      </c>
      <c r="HX23" s="32">
        <f t="shared" si="127"/>
        <v>3052850</v>
      </c>
      <c r="HY23" s="32">
        <f t="shared" si="128"/>
        <v>3081800</v>
      </c>
      <c r="HZ23" s="32">
        <f t="shared" si="25"/>
        <v>3035871.7100920561</v>
      </c>
      <c r="IA23" s="32">
        <f t="shared" si="129"/>
        <v>3143060.0820359997</v>
      </c>
      <c r="IB23" s="32">
        <f t="shared" si="26"/>
        <v>3787387.3988533798</v>
      </c>
      <c r="IC23" s="172">
        <v>2773620</v>
      </c>
      <c r="ID23" s="162">
        <v>2026000</v>
      </c>
      <c r="IE23" s="32">
        <v>3313750</v>
      </c>
      <c r="IF23" s="94">
        <v>3280600</v>
      </c>
      <c r="IG23" s="32">
        <f t="shared" si="130"/>
        <v>2873450</v>
      </c>
      <c r="IH23" s="32">
        <f t="shared" si="131"/>
        <v>3280600</v>
      </c>
      <c r="II23" s="32">
        <f t="shared" si="132"/>
        <v>2726829.9394616033</v>
      </c>
      <c r="IJ23" s="32">
        <f t="shared" si="133"/>
        <v>3350810.3219999997</v>
      </c>
      <c r="IK23" s="32">
        <f t="shared" si="27"/>
        <v>4037726.4380099997</v>
      </c>
      <c r="IM23" s="32">
        <f t="shared" si="134"/>
        <v>967624.95826442121</v>
      </c>
    </row>
    <row r="24" spans="1:247" x14ac:dyDescent="0.25">
      <c r="A24" s="12">
        <v>17</v>
      </c>
      <c r="B24" s="36" t="s">
        <v>59</v>
      </c>
      <c r="C24" s="14">
        <f>VLOOKUP(B24,[1]Hoja1!$B$9:$D$244,3,0)</f>
        <v>1072433</v>
      </c>
      <c r="D24" s="14">
        <v>3923000</v>
      </c>
      <c r="E24" s="15">
        <v>6296500</v>
      </c>
      <c r="F24" s="97">
        <v>6170600</v>
      </c>
      <c r="G24" s="105">
        <f t="shared" si="28"/>
        <v>4365633.25</v>
      </c>
      <c r="H24" s="105">
        <f t="shared" si="29"/>
        <v>5046800</v>
      </c>
      <c r="I24" s="107">
        <f t="shared" si="30"/>
        <v>2652091.9556636526</v>
      </c>
      <c r="J24" s="107">
        <f t="shared" si="135"/>
        <v>1127127.0829999999</v>
      </c>
      <c r="K24" s="107">
        <f t="shared" si="0"/>
        <v>1358188.1350149999</v>
      </c>
      <c r="L24" s="101">
        <f>VLOOKUP(B24,[1]Hoja1!$B$9:$L$244,11,0)</f>
        <v>1098108</v>
      </c>
      <c r="M24" s="101">
        <v>4079000</v>
      </c>
      <c r="N24" s="34">
        <v>6296500</v>
      </c>
      <c r="O24" s="70">
        <v>6044600</v>
      </c>
      <c r="P24" s="34">
        <f t="shared" si="31"/>
        <v>4379552</v>
      </c>
      <c r="Q24" s="34">
        <f t="shared" si="32"/>
        <v>5061800</v>
      </c>
      <c r="R24" s="34">
        <f t="shared" si="33"/>
        <v>2702573.6427458175</v>
      </c>
      <c r="S24" s="174">
        <f t="shared" si="34"/>
        <v>1154111.5079999999</v>
      </c>
      <c r="T24" s="174">
        <f t="shared" si="1"/>
        <v>1390704.3671399998</v>
      </c>
      <c r="U24" s="126">
        <f>VLOOKUP(B24,[1]Hoja1!$B$9:$T$244,19,0)</f>
        <v>360745</v>
      </c>
      <c r="V24" s="126">
        <v>1320000</v>
      </c>
      <c r="W24" s="17">
        <v>5037200</v>
      </c>
      <c r="X24" s="73">
        <v>4785300</v>
      </c>
      <c r="Y24" s="17">
        <f t="shared" si="35"/>
        <v>2875811.25</v>
      </c>
      <c r="Z24" s="17">
        <f t="shared" si="36"/>
        <v>3052650</v>
      </c>
      <c r="AA24" s="17">
        <f t="shared" si="37"/>
        <v>1015972.8061598056</v>
      </c>
      <c r="AB24" s="176">
        <f t="shared" si="38"/>
        <v>379142.995</v>
      </c>
      <c r="AC24" s="176">
        <f t="shared" si="2"/>
        <v>456867.30897499999</v>
      </c>
      <c r="AD24" s="129">
        <f>VLOOKUP(B24,[1]Hoja1!$B$9:$V$244,21,0)</f>
        <v>763955</v>
      </c>
      <c r="AE24" s="129">
        <v>2729000</v>
      </c>
      <c r="AF24" s="18">
        <v>4785340</v>
      </c>
      <c r="AG24" s="74">
        <v>4546100</v>
      </c>
      <c r="AH24" s="18">
        <f t="shared" si="39"/>
        <v>3206098.75</v>
      </c>
      <c r="AI24" s="18">
        <f t="shared" si="40"/>
        <v>3637550</v>
      </c>
      <c r="AJ24" s="18">
        <f t="shared" si="41"/>
        <v>1900822.1826665301</v>
      </c>
      <c r="AK24" s="177">
        <f t="shared" si="42"/>
        <v>802916.70499999996</v>
      </c>
      <c r="AL24" s="177">
        <f t="shared" si="3"/>
        <v>967514.629525</v>
      </c>
      <c r="AM24" s="133">
        <f>VLOOKUP(B24,[1]Hoja1!$B$9:$X$244,23,0)</f>
        <v>700176</v>
      </c>
      <c r="AN24" s="133">
        <v>2501000</v>
      </c>
      <c r="AO24" s="19">
        <v>4281620</v>
      </c>
      <c r="AP24" s="77">
        <v>4110400</v>
      </c>
      <c r="AQ24" s="19">
        <f t="shared" si="43"/>
        <v>2898299</v>
      </c>
      <c r="AR24" s="19">
        <f t="shared" si="44"/>
        <v>3305700</v>
      </c>
      <c r="AS24" s="19">
        <f t="shared" si="45"/>
        <v>1735437.5882422843</v>
      </c>
      <c r="AT24" s="178">
        <f t="shared" si="46"/>
        <v>735884.97599999991</v>
      </c>
      <c r="AU24" s="178">
        <f t="shared" si="4"/>
        <v>886741.39607999986</v>
      </c>
      <c r="AV24" s="137">
        <f>VLOOKUP(B24,[1]Hoja1!$B$9:$Z$244,25,0)</f>
        <v>327950</v>
      </c>
      <c r="AW24" s="137">
        <v>1200000</v>
      </c>
      <c r="AX24" s="20">
        <v>4281620</v>
      </c>
      <c r="AY24" s="79">
        <v>3981900</v>
      </c>
      <c r="AZ24" s="20">
        <f t="shared" si="47"/>
        <v>2447867.5</v>
      </c>
      <c r="BA24" s="20">
        <f t="shared" si="48"/>
        <v>2590950</v>
      </c>
      <c r="BB24" s="20">
        <f t="shared" si="49"/>
        <v>915903.67227569874</v>
      </c>
      <c r="BC24" s="179">
        <f t="shared" si="50"/>
        <v>344675.44999999995</v>
      </c>
      <c r="BD24" s="179">
        <f t="shared" si="5"/>
        <v>415333.91724999994</v>
      </c>
      <c r="BE24" s="139">
        <f>VLOOKUP(B24,[1]Hoja1!$B$9:$AB$244,27,0)</f>
        <v>1068842</v>
      </c>
      <c r="BF24" s="139">
        <v>4276000</v>
      </c>
      <c r="BG24" s="21">
        <v>5037200</v>
      </c>
      <c r="BH24" s="80">
        <v>4634200</v>
      </c>
      <c r="BI24" s="21">
        <f t="shared" si="51"/>
        <v>3754060.5</v>
      </c>
      <c r="BJ24" s="21">
        <f t="shared" si="52"/>
        <v>4455100</v>
      </c>
      <c r="BK24" s="21">
        <f t="shared" si="53"/>
        <v>2525626.6417787606</v>
      </c>
      <c r="BL24" s="21">
        <f t="shared" si="54"/>
        <v>1123352.942</v>
      </c>
      <c r="BM24" s="21">
        <f t="shared" si="6"/>
        <v>1353640.2951100001</v>
      </c>
      <c r="BN24" s="144">
        <f>VLOOKUP(B24,[1]Hoja1!$B$9:$AD$244,29,0)</f>
        <v>360745</v>
      </c>
      <c r="BO24" s="144">
        <v>1289000</v>
      </c>
      <c r="BP24" s="22">
        <v>5037200</v>
      </c>
      <c r="BQ24" s="82">
        <v>4835700</v>
      </c>
      <c r="BR24" s="22">
        <f t="shared" si="55"/>
        <v>2880661.25</v>
      </c>
      <c r="BS24" s="22">
        <f t="shared" si="56"/>
        <v>3062350</v>
      </c>
      <c r="BT24" s="22">
        <f t="shared" si="57"/>
        <v>1011850.1144194317</v>
      </c>
      <c r="BU24" s="22">
        <f t="shared" si="58"/>
        <v>379142.995</v>
      </c>
      <c r="BV24" s="22">
        <f t="shared" si="7"/>
        <v>456867.30897499999</v>
      </c>
      <c r="BW24" s="146">
        <f>VLOOKUP(B24,[1]Hoja1!$B$9:$AF$244,31,0)</f>
        <v>347519</v>
      </c>
      <c r="BX24" s="146">
        <v>1000000</v>
      </c>
      <c r="BY24" s="23">
        <v>4281620</v>
      </c>
      <c r="BZ24" s="84">
        <v>4110400</v>
      </c>
      <c r="CA24" s="23">
        <f t="shared" si="59"/>
        <v>2434884.75</v>
      </c>
      <c r="CB24" s="23">
        <f t="shared" si="60"/>
        <v>2555200</v>
      </c>
      <c r="CC24" s="23">
        <f t="shared" si="61"/>
        <v>918614.79596687621</v>
      </c>
      <c r="CD24" s="23">
        <f t="shared" si="62"/>
        <v>365242.46899999998</v>
      </c>
      <c r="CE24" s="23">
        <f t="shared" si="8"/>
        <v>440117.17514499999</v>
      </c>
      <c r="CF24" s="158">
        <f>VLOOKUP(B24,[1]Hoja1!$B$9:$AJ$244,35,0)</f>
        <v>327950</v>
      </c>
      <c r="CG24" s="158">
        <v>940000</v>
      </c>
      <c r="CH24" s="24">
        <v>2911500</v>
      </c>
      <c r="CI24" s="25">
        <v>2765900</v>
      </c>
      <c r="CJ24" s="24">
        <f t="shared" si="63"/>
        <v>1736337.5</v>
      </c>
      <c r="CK24" s="24">
        <f t="shared" si="64"/>
        <v>1852950</v>
      </c>
      <c r="CL24" s="24">
        <f t="shared" si="65"/>
        <v>830205.07957334758</v>
      </c>
      <c r="CM24" s="24">
        <f t="shared" si="66"/>
        <v>344675.44999999995</v>
      </c>
      <c r="CN24" s="24">
        <f t="shared" si="9"/>
        <v>415333.91724999994</v>
      </c>
      <c r="CO24" s="148">
        <f>VLOOKUP(B24,[1]Hoja1!$B$9:$AL$244,37,0)</f>
        <v>327950</v>
      </c>
      <c r="CP24" s="148">
        <v>1180000</v>
      </c>
      <c r="CQ24" s="26">
        <v>4281620</v>
      </c>
      <c r="CR24" s="149">
        <v>4067500</v>
      </c>
      <c r="CS24" s="26">
        <f t="shared" si="67"/>
        <v>2464267.5</v>
      </c>
      <c r="CT24" s="26">
        <f t="shared" si="68"/>
        <v>2623750</v>
      </c>
      <c r="CU24" s="26">
        <f t="shared" si="69"/>
        <v>914053.66865300143</v>
      </c>
      <c r="CV24" s="26">
        <f t="shared" si="70"/>
        <v>344675.44999999995</v>
      </c>
      <c r="CW24" s="26">
        <f t="shared" si="10"/>
        <v>415333.91724999994</v>
      </c>
      <c r="CX24" s="27">
        <f>VLOOKUP(B24,[1]Hoja1!$B$9:$AN$244,39,0)</f>
        <v>1042543</v>
      </c>
      <c r="CY24" s="27">
        <v>3430000</v>
      </c>
      <c r="CZ24" s="28">
        <v>4785340</v>
      </c>
      <c r="DA24" s="86">
        <v>4450000</v>
      </c>
      <c r="DB24" s="28">
        <f t="shared" si="71"/>
        <v>3426970.75</v>
      </c>
      <c r="DC24" s="28">
        <f t="shared" si="72"/>
        <v>3940000</v>
      </c>
      <c r="DD24" s="28">
        <f t="shared" si="73"/>
        <v>2374692.0875897496</v>
      </c>
      <c r="DE24" s="28">
        <f t="shared" si="74"/>
        <v>1095712.693</v>
      </c>
      <c r="DF24" s="28">
        <f t="shared" si="11"/>
        <v>1320333.795065</v>
      </c>
      <c r="DG24" s="150">
        <f>VLOOKUP(B24,[1]Hoja1!$B$9:$AR$244,43,0)</f>
        <v>344164</v>
      </c>
      <c r="DH24" s="150">
        <v>1180000</v>
      </c>
      <c r="DI24" s="29">
        <v>3777900</v>
      </c>
      <c r="DJ24" s="88">
        <v>3513400</v>
      </c>
      <c r="DK24" s="29">
        <f t="shared" si="75"/>
        <v>2203866</v>
      </c>
      <c r="DL24" s="29">
        <f t="shared" si="76"/>
        <v>2346700</v>
      </c>
      <c r="DM24" s="29">
        <f t="shared" si="77"/>
        <v>929719.90491153859</v>
      </c>
      <c r="DN24" s="29">
        <f t="shared" si="78"/>
        <v>361716.364</v>
      </c>
      <c r="DO24" s="29">
        <f t="shared" si="12"/>
        <v>435868.21862</v>
      </c>
      <c r="DP24" s="154">
        <f>VLOOKUP(B24,[1]Hoja1!$B$9:$AT$244,45,0)</f>
        <v>1322265</v>
      </c>
      <c r="DQ24" s="154">
        <v>4836000</v>
      </c>
      <c r="DR24" s="30">
        <v>3777900</v>
      </c>
      <c r="DS24" s="90">
        <v>3702300</v>
      </c>
      <c r="DT24" s="30">
        <f t="shared" si="79"/>
        <v>3409616.25</v>
      </c>
      <c r="DU24" s="30">
        <f t="shared" si="80"/>
        <v>3740100</v>
      </c>
      <c r="DV24" s="30">
        <f t="shared" si="81"/>
        <v>2670476.1802510205</v>
      </c>
      <c r="DW24" s="30">
        <f t="shared" si="82"/>
        <v>1389700.5149999999</v>
      </c>
      <c r="DX24" s="30">
        <f t="shared" si="13"/>
        <v>1674589.1205749998</v>
      </c>
      <c r="DY24" s="158">
        <f>VLOOKUP(B24,[1]Hoja1!$B$9:$AV$244,47,0)</f>
        <v>412997</v>
      </c>
      <c r="DZ24" s="158">
        <v>1420000</v>
      </c>
      <c r="EA24" s="24">
        <v>4281620</v>
      </c>
      <c r="EB24" s="25">
        <v>4196000</v>
      </c>
      <c r="EC24" s="24">
        <f t="shared" si="83"/>
        <v>2577654.25</v>
      </c>
      <c r="ED24" s="24">
        <f t="shared" si="84"/>
        <v>2808000</v>
      </c>
      <c r="EE24" s="24">
        <f t="shared" si="85"/>
        <v>1111905.1609730979</v>
      </c>
      <c r="EF24" s="24">
        <f t="shared" si="86"/>
        <v>434059.84699999995</v>
      </c>
      <c r="EG24" s="24">
        <f t="shared" si="14"/>
        <v>523042.11563499994</v>
      </c>
      <c r="EH24" s="126">
        <f>VLOOKUP(B24,[1]Hoja1!$B$9:$AX$244,49,0)</f>
        <v>1645000</v>
      </c>
      <c r="EI24" s="126">
        <v>5875000</v>
      </c>
      <c r="EJ24" s="17">
        <v>5666850</v>
      </c>
      <c r="EK24" s="73">
        <v>5440200</v>
      </c>
      <c r="EL24" s="17">
        <f t="shared" si="87"/>
        <v>4656762.5</v>
      </c>
      <c r="EM24" s="17">
        <f t="shared" si="88"/>
        <v>5553525</v>
      </c>
      <c r="EN24" s="17">
        <f t="shared" si="89"/>
        <v>3513712.2337613446</v>
      </c>
      <c r="EO24" s="17">
        <f t="shared" si="90"/>
        <v>1728895</v>
      </c>
      <c r="EP24" s="17">
        <f t="shared" si="15"/>
        <v>2083318.4750000001</v>
      </c>
      <c r="EQ24" s="162">
        <f>VLOOKUP(B24,[1]Hoja1!$B$9:$AZ$244,51,0)</f>
        <v>344164</v>
      </c>
      <c r="ER24" s="162">
        <v>1131000</v>
      </c>
      <c r="ES24" s="32">
        <v>5666850</v>
      </c>
      <c r="ET24" s="94">
        <v>5440200</v>
      </c>
      <c r="EU24" s="32">
        <f t="shared" si="91"/>
        <v>3145553.5</v>
      </c>
      <c r="EV24" s="32">
        <f t="shared" si="92"/>
        <v>3285600</v>
      </c>
      <c r="EW24" s="32">
        <f t="shared" si="93"/>
        <v>963844.62922631274</v>
      </c>
      <c r="EX24" s="32">
        <f t="shared" si="94"/>
        <v>415784.52840000001</v>
      </c>
      <c r="EY24" s="32">
        <f t="shared" si="16"/>
        <v>501020.356722</v>
      </c>
      <c r="EZ24" s="172">
        <f>VLOOKUP(B24,'[2]RESPUESTOS '!$B$11:$BH$246,59,0)</f>
        <v>848600</v>
      </c>
      <c r="FA24" s="162">
        <v>1320000</v>
      </c>
      <c r="FB24" s="32">
        <v>4657600</v>
      </c>
      <c r="FC24" s="94">
        <v>4611000</v>
      </c>
      <c r="FD24" s="32">
        <f t="shared" si="95"/>
        <v>2859300</v>
      </c>
      <c r="FE24" s="32">
        <f t="shared" si="96"/>
        <v>2965500</v>
      </c>
      <c r="FF24" s="32">
        <f t="shared" si="97"/>
        <v>1689501.1148640004</v>
      </c>
      <c r="FG24" s="32">
        <f t="shared" si="98"/>
        <v>1025193.6599999999</v>
      </c>
      <c r="FH24" s="32">
        <f t="shared" si="17"/>
        <v>1235358.3602999998</v>
      </c>
      <c r="FI24" s="172">
        <f>VLOOKUP(B24,'[2]RESPUESTOS '!$B$11:$CJ$246,87,0)</f>
        <v>321404</v>
      </c>
      <c r="FJ24" s="162">
        <v>1584000</v>
      </c>
      <c r="FK24" s="32">
        <v>1699400</v>
      </c>
      <c r="FL24" s="94">
        <v>1665400</v>
      </c>
      <c r="FM24" s="32">
        <f t="shared" si="99"/>
        <v>1317551</v>
      </c>
      <c r="FN24" s="32">
        <f t="shared" si="100"/>
        <v>1624700</v>
      </c>
      <c r="FO24" s="32">
        <f t="shared" si="101"/>
        <v>811102.13659044786</v>
      </c>
      <c r="FP24" s="32">
        <f t="shared" si="102"/>
        <v>388288.17239999998</v>
      </c>
      <c r="FQ24" s="32">
        <f t="shared" si="18"/>
        <v>467887.24774199998</v>
      </c>
      <c r="FR24" s="172">
        <f>VLOOKUP(B24,'[2]RESPUESTOS '!$B$11:$BX$246,75,0)</f>
        <v>375801</v>
      </c>
      <c r="FS24" s="162">
        <v>1320000</v>
      </c>
      <c r="FT24" s="32">
        <v>1937600</v>
      </c>
      <c r="FU24" s="94">
        <v>1879500</v>
      </c>
      <c r="FV24" s="32">
        <f t="shared" si="103"/>
        <v>1378225.25</v>
      </c>
      <c r="FW24" s="32">
        <f t="shared" si="104"/>
        <v>1599750</v>
      </c>
      <c r="FX24" s="32">
        <f t="shared" si="105"/>
        <v>895512.2251335535</v>
      </c>
      <c r="FY24" s="32">
        <f t="shared" si="106"/>
        <v>454005.18809999997</v>
      </c>
      <c r="FZ24" s="32">
        <f t="shared" si="19"/>
        <v>547076.25166049995</v>
      </c>
      <c r="GA24" s="172">
        <f>VLOOKUP(B24,'[2]RESPUESTOS '!$B$11:$CN$246,91,0)</f>
        <v>960726</v>
      </c>
      <c r="GB24" s="162">
        <v>1518000</v>
      </c>
      <c r="GC24" s="32">
        <v>4657600</v>
      </c>
      <c r="GD24" s="94">
        <v>4564400</v>
      </c>
      <c r="GE24" s="32">
        <f t="shared" si="107"/>
        <v>2925181.5</v>
      </c>
      <c r="GF24" s="32">
        <f t="shared" si="108"/>
        <v>3041200</v>
      </c>
      <c r="GG24" s="32">
        <f t="shared" si="109"/>
        <v>1874914.4038735705</v>
      </c>
      <c r="GH24" s="32">
        <f t="shared" si="110"/>
        <v>1160653.0806</v>
      </c>
      <c r="GI24" s="32">
        <f t="shared" si="20"/>
        <v>1398586.9621230001</v>
      </c>
      <c r="GJ24" s="172">
        <f>VLOOKUP(B24,'[2]RESPUESTOS '!$B$11:$T$246,19,0)</f>
        <v>211975</v>
      </c>
      <c r="GK24" s="162">
        <v>3430000</v>
      </c>
      <c r="GL24" s="32">
        <v>1120800</v>
      </c>
      <c r="GM24" s="94">
        <v>1076000</v>
      </c>
      <c r="GN24" s="32">
        <f t="shared" si="111"/>
        <v>1459693.75</v>
      </c>
      <c r="GO24" s="32">
        <f t="shared" si="112"/>
        <v>1098400</v>
      </c>
      <c r="GP24" s="32">
        <f t="shared" si="113"/>
        <v>585594.0490044558</v>
      </c>
      <c r="GQ24" s="32">
        <f t="shared" si="114"/>
        <v>256086.9975</v>
      </c>
      <c r="GR24" s="32">
        <f t="shared" si="21"/>
        <v>308584.83198750002</v>
      </c>
      <c r="GS24" s="172">
        <f>VLOOKUP(B24,'[2]RESPUESTOS '!$B$11:$H$246,7,0)</f>
        <v>148183</v>
      </c>
      <c r="GT24" s="162">
        <v>940000</v>
      </c>
      <c r="GU24" s="32">
        <v>672500</v>
      </c>
      <c r="GV24" s="94">
        <v>645600</v>
      </c>
      <c r="GW24" s="32">
        <f t="shared" si="115"/>
        <v>601570.75</v>
      </c>
      <c r="GX24" s="32">
        <f t="shared" si="116"/>
        <v>659050</v>
      </c>
      <c r="GY24" s="32">
        <f t="shared" si="117"/>
        <v>368725.5204080618</v>
      </c>
      <c r="GZ24" s="32">
        <f t="shared" si="118"/>
        <v>179019.8823</v>
      </c>
      <c r="HA24" s="32">
        <f t="shared" si="22"/>
        <v>215718.95817150001</v>
      </c>
      <c r="HB24" s="172">
        <f>VLOOKUP(B24,'[2]RESPUESTOS '!$B$11:$D$246,3,0)</f>
        <v>136536</v>
      </c>
      <c r="HC24" s="162">
        <v>940000</v>
      </c>
      <c r="HD24" s="32">
        <v>672500</v>
      </c>
      <c r="HE24" s="94">
        <v>659100</v>
      </c>
      <c r="HF24" s="32">
        <f t="shared" si="119"/>
        <v>602034</v>
      </c>
      <c r="HG24" s="32">
        <f t="shared" si="120"/>
        <v>665800</v>
      </c>
      <c r="HH24" s="32">
        <f t="shared" si="121"/>
        <v>351120.05753349955</v>
      </c>
      <c r="HI24" s="32">
        <f t="shared" si="122"/>
        <v>164949.1416</v>
      </c>
      <c r="HJ24" s="32">
        <f t="shared" si="23"/>
        <v>198763.71562800001</v>
      </c>
      <c r="HK24" s="172">
        <f>VLOOKUP(B24,'[2]RESPUESTOS '!$B$11:$CB$246,79,0)</f>
        <v>859106</v>
      </c>
      <c r="HL24" s="162">
        <v>5875000</v>
      </c>
      <c r="HM24" s="32">
        <v>4657600</v>
      </c>
      <c r="HN24" s="94">
        <v>4611000</v>
      </c>
      <c r="HO24" s="32">
        <f t="shared" si="123"/>
        <v>4000676.5</v>
      </c>
      <c r="HP24" s="32">
        <f t="shared" si="124"/>
        <v>4634300</v>
      </c>
      <c r="HQ24" s="32">
        <f t="shared" si="125"/>
        <v>2265276.2771343063</v>
      </c>
      <c r="HR24" s="32">
        <f t="shared" si="126"/>
        <v>1037885.9586</v>
      </c>
      <c r="HS24" s="32">
        <f t="shared" si="24"/>
        <v>1250652.580113</v>
      </c>
      <c r="HT24" s="172">
        <v>4769209.41</v>
      </c>
      <c r="HU24" s="162">
        <v>5875000</v>
      </c>
      <c r="HV24" s="32">
        <v>6296500</v>
      </c>
      <c r="HW24" s="94">
        <v>5981700</v>
      </c>
      <c r="HX24" s="32">
        <f t="shared" si="127"/>
        <v>6051066.666666667</v>
      </c>
      <c r="HY24" s="32">
        <f t="shared" si="128"/>
        <v>5981700</v>
      </c>
      <c r="HZ24" s="32">
        <f t="shared" si="25"/>
        <v>6045855.2451207088</v>
      </c>
      <c r="IA24" s="32">
        <f t="shared" si="129"/>
        <v>5761681.8882210003</v>
      </c>
      <c r="IB24" s="32">
        <f t="shared" si="26"/>
        <v>6942826.6753063053</v>
      </c>
      <c r="IC24" s="172">
        <v>5084445</v>
      </c>
      <c r="ID24" s="162">
        <v>1320000</v>
      </c>
      <c r="IE24" s="32">
        <v>6296500</v>
      </c>
      <c r="IF24" s="94">
        <v>5981700</v>
      </c>
      <c r="IG24" s="32">
        <f t="shared" si="130"/>
        <v>4532733.333333333</v>
      </c>
      <c r="IH24" s="32">
        <f t="shared" si="131"/>
        <v>5981700</v>
      </c>
      <c r="II24" s="32">
        <f t="shared" si="132"/>
        <v>2768624.1324055064</v>
      </c>
      <c r="IJ24" s="32">
        <f t="shared" si="133"/>
        <v>6142518.0044999998</v>
      </c>
      <c r="IK24" s="32">
        <f t="shared" si="27"/>
        <v>7401734.1954224994</v>
      </c>
      <c r="IM24" s="32">
        <f t="shared" si="134"/>
        <v>1298592.7491772708</v>
      </c>
    </row>
    <row r="25" spans="1:247" x14ac:dyDescent="0.25">
      <c r="A25" s="12">
        <v>18</v>
      </c>
      <c r="B25" s="38" t="s">
        <v>60</v>
      </c>
      <c r="C25" s="14">
        <f>VLOOKUP(B25,[1]Hoja1!$B$9:$D$244,3,0)</f>
        <v>19864</v>
      </c>
      <c r="D25" s="14">
        <v>73000</v>
      </c>
      <c r="E25" s="15">
        <v>111000</v>
      </c>
      <c r="F25" s="97">
        <v>109900</v>
      </c>
      <c r="G25" s="105">
        <f t="shared" si="28"/>
        <v>78441</v>
      </c>
      <c r="H25" s="105">
        <f t="shared" si="29"/>
        <v>91450</v>
      </c>
      <c r="I25" s="107">
        <f t="shared" si="30"/>
        <v>48691.923105728842</v>
      </c>
      <c r="J25" s="107">
        <f t="shared" si="135"/>
        <v>20877.063999999998</v>
      </c>
      <c r="K25" s="107">
        <f t="shared" si="0"/>
        <v>25156.862119999998</v>
      </c>
      <c r="L25" s="101">
        <f>VLOOKUP(B25,[1]Hoja1!$B$9:$L$244,11,0)</f>
        <v>17751</v>
      </c>
      <c r="M25" s="101">
        <v>66000</v>
      </c>
      <c r="N25" s="34">
        <v>111000</v>
      </c>
      <c r="O25" s="70">
        <v>107700</v>
      </c>
      <c r="P25" s="34">
        <f t="shared" si="31"/>
        <v>75612.75</v>
      </c>
      <c r="Q25" s="34">
        <f t="shared" si="32"/>
        <v>86850</v>
      </c>
      <c r="R25" s="34">
        <f t="shared" si="33"/>
        <v>44553.139450330913</v>
      </c>
      <c r="S25" s="174">
        <f t="shared" si="34"/>
        <v>18656.300999999999</v>
      </c>
      <c r="T25" s="174">
        <f t="shared" si="1"/>
        <v>22480.842704999999</v>
      </c>
      <c r="U25" s="126">
        <f>VLOOKUP(B25,[1]Hoja1!$B$9:$T$244,19,0)</f>
        <v>16555</v>
      </c>
      <c r="V25" s="126">
        <v>61000</v>
      </c>
      <c r="W25" s="17">
        <v>88800</v>
      </c>
      <c r="X25" s="73">
        <v>86100</v>
      </c>
      <c r="Y25" s="17">
        <f t="shared" si="35"/>
        <v>63113.75</v>
      </c>
      <c r="Z25" s="17">
        <f t="shared" si="36"/>
        <v>73550</v>
      </c>
      <c r="AA25" s="17">
        <f t="shared" si="37"/>
        <v>40130.90004929452</v>
      </c>
      <c r="AB25" s="176">
        <f t="shared" si="38"/>
        <v>17399.305</v>
      </c>
      <c r="AC25" s="176">
        <f t="shared" si="2"/>
        <v>20966.162525</v>
      </c>
      <c r="AD25" s="129">
        <f>VLOOKUP(B25,[1]Hoja1!$B$9:$V$244,21,0)</f>
        <v>20137</v>
      </c>
      <c r="AE25" s="129">
        <v>72000</v>
      </c>
      <c r="AF25" s="18">
        <v>84360</v>
      </c>
      <c r="AG25" s="74">
        <v>81000</v>
      </c>
      <c r="AH25" s="18">
        <f t="shared" si="39"/>
        <v>64374.25</v>
      </c>
      <c r="AI25" s="18">
        <f t="shared" si="40"/>
        <v>76500</v>
      </c>
      <c r="AJ25" s="18">
        <f t="shared" si="41"/>
        <v>45584.898950499221</v>
      </c>
      <c r="AK25" s="177">
        <f t="shared" si="42"/>
        <v>21163.986999999997</v>
      </c>
      <c r="AL25" s="177">
        <f t="shared" si="3"/>
        <v>25502.604334999996</v>
      </c>
      <c r="AM25" s="133">
        <f>VLOOKUP(B25,[1]Hoja1!$B$9:$X$244,23,0)</f>
        <v>18930</v>
      </c>
      <c r="AN25" s="133">
        <v>68000</v>
      </c>
      <c r="AO25" s="19">
        <v>75480</v>
      </c>
      <c r="AP25" s="77">
        <v>74700</v>
      </c>
      <c r="AQ25" s="19">
        <f t="shared" si="43"/>
        <v>59277.5</v>
      </c>
      <c r="AR25" s="19">
        <f t="shared" si="44"/>
        <v>71350</v>
      </c>
      <c r="AS25" s="19">
        <f t="shared" si="45"/>
        <v>42477.49674105474</v>
      </c>
      <c r="AT25" s="178">
        <f t="shared" si="46"/>
        <v>19895.43</v>
      </c>
      <c r="AU25" s="178">
        <f t="shared" si="4"/>
        <v>23973.993150000002</v>
      </c>
      <c r="AV25" s="137">
        <f>VLOOKUP(B25,[1]Hoja1!$B$9:$Z$244,25,0)</f>
        <v>15050</v>
      </c>
      <c r="AW25" s="137">
        <v>56000</v>
      </c>
      <c r="AX25" s="20">
        <v>75480</v>
      </c>
      <c r="AY25" s="79">
        <v>69400</v>
      </c>
      <c r="AZ25" s="20">
        <f t="shared" si="47"/>
        <v>53982.5</v>
      </c>
      <c r="BA25" s="20">
        <f t="shared" si="48"/>
        <v>62700</v>
      </c>
      <c r="BB25" s="20">
        <f t="shared" si="49"/>
        <v>35727.016608019097</v>
      </c>
      <c r="BC25" s="179">
        <f t="shared" si="50"/>
        <v>15817.55</v>
      </c>
      <c r="BD25" s="179">
        <f t="shared" si="5"/>
        <v>19060.14775</v>
      </c>
      <c r="BE25" s="139">
        <f>VLOOKUP(B25,[1]Hoja1!$B$9:$AB$244,27,0)</f>
        <v>16555</v>
      </c>
      <c r="BF25" s="139">
        <v>67000</v>
      </c>
      <c r="BG25" s="21">
        <v>88800</v>
      </c>
      <c r="BH25" s="80">
        <v>87000</v>
      </c>
      <c r="BI25" s="21">
        <f t="shared" si="51"/>
        <v>64838.75</v>
      </c>
      <c r="BJ25" s="21">
        <f t="shared" si="52"/>
        <v>77000</v>
      </c>
      <c r="BK25" s="21">
        <f t="shared" si="53"/>
        <v>40780.706316136377</v>
      </c>
      <c r="BL25" s="21">
        <f t="shared" si="54"/>
        <v>17399.305</v>
      </c>
      <c r="BM25" s="21">
        <f t="shared" si="6"/>
        <v>20966.162525</v>
      </c>
      <c r="BN25" s="144">
        <f>VLOOKUP(B25,[1]Hoja1!$B$9:$AD$244,29,0)</f>
        <v>16555</v>
      </c>
      <c r="BO25" s="144">
        <v>60000</v>
      </c>
      <c r="BP25" s="22">
        <v>88800</v>
      </c>
      <c r="BQ25" s="82">
        <v>86100</v>
      </c>
      <c r="BR25" s="22">
        <f t="shared" si="55"/>
        <v>62863.75</v>
      </c>
      <c r="BS25" s="22">
        <f t="shared" si="56"/>
        <v>73050</v>
      </c>
      <c r="BT25" s="22">
        <f t="shared" si="57"/>
        <v>40021.194682923364</v>
      </c>
      <c r="BU25" s="22">
        <f t="shared" si="58"/>
        <v>17399.305</v>
      </c>
      <c r="BV25" s="22">
        <f t="shared" si="7"/>
        <v>20966.162525</v>
      </c>
      <c r="BW25" s="146">
        <f>VLOOKUP(B25,[1]Hoja1!$B$9:$AF$244,31,0)</f>
        <v>15698</v>
      </c>
      <c r="BX25" s="146">
        <v>50000</v>
      </c>
      <c r="BY25" s="23">
        <v>75480</v>
      </c>
      <c r="BZ25" s="84">
        <v>67900</v>
      </c>
      <c r="CA25" s="23">
        <f t="shared" si="59"/>
        <v>52269.5</v>
      </c>
      <c r="CB25" s="23">
        <f t="shared" si="60"/>
        <v>58950</v>
      </c>
      <c r="CC25" s="23">
        <f t="shared" si="61"/>
        <v>35817.111001927864</v>
      </c>
      <c r="CD25" s="23">
        <f t="shared" si="62"/>
        <v>16498.597999999998</v>
      </c>
      <c r="CE25" s="23">
        <f t="shared" si="8"/>
        <v>19880.810589999997</v>
      </c>
      <c r="CF25" s="158">
        <f>VLOOKUP(B25,[1]Hoja1!$B$9:$AJ$244,35,0)</f>
        <v>15299</v>
      </c>
      <c r="CG25" s="158">
        <v>50000</v>
      </c>
      <c r="CH25" s="24">
        <v>51300</v>
      </c>
      <c r="CI25" s="25">
        <v>49800</v>
      </c>
      <c r="CJ25" s="24">
        <f t="shared" si="63"/>
        <v>41599.75</v>
      </c>
      <c r="CK25" s="24">
        <f t="shared" si="64"/>
        <v>49900</v>
      </c>
      <c r="CL25" s="24">
        <f t="shared" si="65"/>
        <v>32016.072596654263</v>
      </c>
      <c r="CM25" s="24">
        <f t="shared" si="66"/>
        <v>16079.249</v>
      </c>
      <c r="CN25" s="24">
        <f t="shared" si="9"/>
        <v>19375.495045</v>
      </c>
      <c r="CO25" s="148">
        <f>VLOOKUP(B25,[1]Hoja1!$B$9:$AL$244,37,0)</f>
        <v>17648</v>
      </c>
      <c r="CP25" s="148">
        <v>70000</v>
      </c>
      <c r="CQ25" s="26">
        <v>75480</v>
      </c>
      <c r="CR25" s="149">
        <v>72500</v>
      </c>
      <c r="CS25" s="26">
        <f t="shared" si="67"/>
        <v>58907</v>
      </c>
      <c r="CT25" s="26">
        <f t="shared" si="68"/>
        <v>71250</v>
      </c>
      <c r="CU25" s="26">
        <f t="shared" si="69"/>
        <v>40820.073230224807</v>
      </c>
      <c r="CV25" s="26">
        <f t="shared" si="70"/>
        <v>18548.047999999999</v>
      </c>
      <c r="CW25" s="26">
        <f t="shared" si="10"/>
        <v>22350.397839999998</v>
      </c>
      <c r="CX25" s="27">
        <f>VLOOKUP(B25,[1]Hoja1!$B$9:$AN$244,39,0)</f>
        <v>19079</v>
      </c>
      <c r="CY25" s="27">
        <v>70000</v>
      </c>
      <c r="CZ25" s="28">
        <v>84360</v>
      </c>
      <c r="DA25" s="86">
        <v>79000</v>
      </c>
      <c r="DB25" s="28">
        <f t="shared" si="71"/>
        <v>63109.75</v>
      </c>
      <c r="DC25" s="28">
        <f t="shared" si="72"/>
        <v>74500</v>
      </c>
      <c r="DD25" s="28">
        <f t="shared" si="73"/>
        <v>43854.095294830979</v>
      </c>
      <c r="DE25" s="28">
        <f t="shared" si="74"/>
        <v>20052.028999999999</v>
      </c>
      <c r="DF25" s="28">
        <f t="shared" si="11"/>
        <v>24162.694944999999</v>
      </c>
      <c r="DG25" s="150">
        <f>VLOOKUP(B25,[1]Hoja1!$B$9:$AR$244,43,0)</f>
        <v>19965</v>
      </c>
      <c r="DH25" s="150">
        <v>69000</v>
      </c>
      <c r="DI25" s="29">
        <v>66600</v>
      </c>
      <c r="DJ25" s="88">
        <v>63300</v>
      </c>
      <c r="DK25" s="29">
        <f t="shared" si="75"/>
        <v>54716.25</v>
      </c>
      <c r="DL25" s="29">
        <f t="shared" si="76"/>
        <v>64950</v>
      </c>
      <c r="DM25" s="29">
        <f t="shared" si="77"/>
        <v>41931.705471381101</v>
      </c>
      <c r="DN25" s="29">
        <f t="shared" si="78"/>
        <v>20983.215</v>
      </c>
      <c r="DO25" s="29">
        <f t="shared" si="12"/>
        <v>25284.774075000001</v>
      </c>
      <c r="DP25" s="154">
        <f>VLOOKUP(B25,[1]Hoja1!$B$9:$AT$244,45,0)</f>
        <v>23310</v>
      </c>
      <c r="DQ25" s="154">
        <v>86000</v>
      </c>
      <c r="DR25" s="30">
        <v>66600</v>
      </c>
      <c r="DS25" s="90">
        <v>61300</v>
      </c>
      <c r="DT25" s="30">
        <f t="shared" si="79"/>
        <v>59302.5</v>
      </c>
      <c r="DU25" s="30">
        <f t="shared" si="80"/>
        <v>63950</v>
      </c>
      <c r="DV25" s="30">
        <f t="shared" si="81"/>
        <v>46589.541550333248</v>
      </c>
      <c r="DW25" s="30">
        <f t="shared" si="82"/>
        <v>24498.809999999998</v>
      </c>
      <c r="DX25" s="30">
        <f t="shared" si="13"/>
        <v>29521.066049999998</v>
      </c>
      <c r="DY25" s="158">
        <f>VLOOKUP(B25,[1]Hoja1!$B$9:$AV$244,47,0)</f>
        <v>23958</v>
      </c>
      <c r="DZ25" s="158">
        <v>90000</v>
      </c>
      <c r="EA25" s="24">
        <v>75480</v>
      </c>
      <c r="EB25" s="25">
        <v>69400</v>
      </c>
      <c r="EC25" s="24">
        <f t="shared" si="83"/>
        <v>64709.5</v>
      </c>
      <c r="ED25" s="24">
        <f t="shared" si="84"/>
        <v>72440</v>
      </c>
      <c r="EE25" s="24">
        <f t="shared" si="85"/>
        <v>49684.141248386855</v>
      </c>
      <c r="EF25" s="24">
        <f t="shared" si="86"/>
        <v>25179.858</v>
      </c>
      <c r="EG25" s="24">
        <f t="shared" si="14"/>
        <v>30341.728889999999</v>
      </c>
      <c r="EH25" s="126">
        <f>VLOOKUP(B25,[1]Hoja1!$B$9:$AX$244,49,0)</f>
        <v>26397</v>
      </c>
      <c r="EI25" s="126">
        <v>95000</v>
      </c>
      <c r="EJ25" s="17">
        <v>99900</v>
      </c>
      <c r="EK25" s="73">
        <v>89900</v>
      </c>
      <c r="EL25" s="17">
        <f t="shared" si="87"/>
        <v>77799.25</v>
      </c>
      <c r="EM25" s="17">
        <f t="shared" si="88"/>
        <v>92450</v>
      </c>
      <c r="EN25" s="17">
        <f t="shared" si="89"/>
        <v>57518.461655573185</v>
      </c>
      <c r="EO25" s="17">
        <f t="shared" si="90"/>
        <v>27743.246999999999</v>
      </c>
      <c r="EP25" s="17">
        <f t="shared" si="15"/>
        <v>33430.612634999998</v>
      </c>
      <c r="EQ25" s="162">
        <f>VLOOKUP(B25,[1]Hoja1!$B$9:$AZ$244,51,0)</f>
        <v>19965</v>
      </c>
      <c r="ER25" s="162">
        <v>66000</v>
      </c>
      <c r="ES25" s="32">
        <v>99900</v>
      </c>
      <c r="ET25" s="94">
        <v>92900</v>
      </c>
      <c r="EU25" s="32">
        <f t="shared" si="91"/>
        <v>69691.25</v>
      </c>
      <c r="EV25" s="32">
        <f t="shared" si="92"/>
        <v>79450</v>
      </c>
      <c r="EW25" s="32">
        <f t="shared" si="93"/>
        <v>46504.359598413263</v>
      </c>
      <c r="EX25" s="32">
        <f t="shared" si="94"/>
        <v>24119.716499999999</v>
      </c>
      <c r="EY25" s="32">
        <f t="shared" si="16"/>
        <v>29064.258382499997</v>
      </c>
      <c r="EZ25" s="172">
        <f>VLOOKUP(B25,'[2]RESPUESTOS '!$B$11:$BH$246,59,0)</f>
        <v>13534</v>
      </c>
      <c r="FA25" s="162">
        <v>61000</v>
      </c>
      <c r="FB25" s="32">
        <v>75000</v>
      </c>
      <c r="FC25" s="94">
        <v>71300</v>
      </c>
      <c r="FD25" s="32">
        <f t="shared" si="95"/>
        <v>55208.5</v>
      </c>
      <c r="FE25" s="32">
        <f t="shared" si="96"/>
        <v>66150</v>
      </c>
      <c r="FF25" s="32">
        <f t="shared" si="97"/>
        <v>34002.03803800897</v>
      </c>
      <c r="FG25" s="32">
        <f t="shared" si="98"/>
        <v>16350.4254</v>
      </c>
      <c r="FH25" s="32">
        <f t="shared" si="17"/>
        <v>19702.262607000001</v>
      </c>
      <c r="FI25" s="172">
        <f>VLOOKUP(B25,'[2]RESPUESTOS '!$B$11:$CJ$246,87,0)</f>
        <v>14215</v>
      </c>
      <c r="FJ25" s="162">
        <v>73200</v>
      </c>
      <c r="FK25" s="32">
        <v>76400</v>
      </c>
      <c r="FL25" s="94">
        <v>72600</v>
      </c>
      <c r="FM25" s="32">
        <f t="shared" si="99"/>
        <v>59103.75</v>
      </c>
      <c r="FN25" s="32">
        <f t="shared" si="100"/>
        <v>72900</v>
      </c>
      <c r="FO25" s="32">
        <f t="shared" si="101"/>
        <v>36077.464727465747</v>
      </c>
      <c r="FP25" s="32">
        <f t="shared" si="102"/>
        <v>17173.141499999998</v>
      </c>
      <c r="FQ25" s="32">
        <f t="shared" si="18"/>
        <v>20693.635507499996</v>
      </c>
      <c r="FR25" s="172">
        <f>VLOOKUP(B25,'[2]RESPUESTOS '!$B$11:$BX$246,75,0)</f>
        <v>13461</v>
      </c>
      <c r="FS25" s="162">
        <v>61000</v>
      </c>
      <c r="FT25" s="32">
        <v>69200</v>
      </c>
      <c r="FU25" s="94">
        <v>67800</v>
      </c>
      <c r="FV25" s="32">
        <f t="shared" si="103"/>
        <v>52865.25</v>
      </c>
      <c r="FW25" s="32">
        <f t="shared" si="104"/>
        <v>64400</v>
      </c>
      <c r="FX25" s="32">
        <f t="shared" si="105"/>
        <v>33366.071554130249</v>
      </c>
      <c r="FY25" s="32">
        <f t="shared" si="106"/>
        <v>16262.2341</v>
      </c>
      <c r="FZ25" s="32">
        <f t="shared" si="19"/>
        <v>19595.9920905</v>
      </c>
      <c r="GA25" s="172">
        <f>VLOOKUP(B25,'[2]RESPUESTOS '!$B$11:$CN$246,91,0)</f>
        <v>17796</v>
      </c>
      <c r="GB25" s="162">
        <v>71000</v>
      </c>
      <c r="GC25" s="32">
        <v>87400</v>
      </c>
      <c r="GD25" s="94">
        <v>84800</v>
      </c>
      <c r="GE25" s="32">
        <f t="shared" si="107"/>
        <v>65249</v>
      </c>
      <c r="GF25" s="32">
        <f t="shared" si="108"/>
        <v>77900</v>
      </c>
      <c r="GG25" s="32">
        <f t="shared" si="109"/>
        <v>42775.711534005597</v>
      </c>
      <c r="GH25" s="32">
        <f t="shared" si="110"/>
        <v>21499.347599999997</v>
      </c>
      <c r="GI25" s="32">
        <f t="shared" si="20"/>
        <v>25906.713857999996</v>
      </c>
      <c r="GJ25" s="172">
        <f>VLOOKUP(B25,'[2]RESPUESTOS '!$B$11:$T$246,19,0)</f>
        <v>13014</v>
      </c>
      <c r="GK25" s="162">
        <v>70000</v>
      </c>
      <c r="GL25" s="32">
        <v>70800</v>
      </c>
      <c r="GM25" s="94">
        <v>68700</v>
      </c>
      <c r="GN25" s="32">
        <f t="shared" si="111"/>
        <v>55628.5</v>
      </c>
      <c r="GO25" s="32">
        <f t="shared" si="112"/>
        <v>69350</v>
      </c>
      <c r="GP25" s="32">
        <f t="shared" si="113"/>
        <v>33387.205082555345</v>
      </c>
      <c r="GQ25" s="32">
        <f t="shared" si="114"/>
        <v>15722.213399999999</v>
      </c>
      <c r="GR25" s="32">
        <f t="shared" si="21"/>
        <v>18945.267146999999</v>
      </c>
      <c r="GS25" s="172">
        <f>VLOOKUP(B25,'[2]RESPUESTOS '!$B$11:$H$246,7,0)</f>
        <v>12178</v>
      </c>
      <c r="GT25" s="162">
        <v>50000</v>
      </c>
      <c r="GU25" s="32">
        <v>42500</v>
      </c>
      <c r="GV25" s="94">
        <v>39500</v>
      </c>
      <c r="GW25" s="32">
        <f t="shared" si="115"/>
        <v>36044.5</v>
      </c>
      <c r="GX25" s="32">
        <f t="shared" si="116"/>
        <v>41000</v>
      </c>
      <c r="GY25" s="32">
        <f t="shared" si="117"/>
        <v>26496.882183488822</v>
      </c>
      <c r="GZ25" s="32">
        <f t="shared" si="118"/>
        <v>14712.2418</v>
      </c>
      <c r="HA25" s="32">
        <f t="shared" si="22"/>
        <v>17728.251368999998</v>
      </c>
      <c r="HB25" s="172">
        <f>VLOOKUP(B25,'[2]RESPUESTOS '!$B$11:$D$246,3,0)</f>
        <v>11063</v>
      </c>
      <c r="HC25" s="162">
        <v>50000</v>
      </c>
      <c r="HD25" s="32">
        <v>42500</v>
      </c>
      <c r="HE25" s="94">
        <v>42100</v>
      </c>
      <c r="HF25" s="32">
        <f t="shared" si="119"/>
        <v>36415.75</v>
      </c>
      <c r="HG25" s="32">
        <f t="shared" si="120"/>
        <v>42300</v>
      </c>
      <c r="HH25" s="32">
        <f t="shared" si="121"/>
        <v>25368.835014844935</v>
      </c>
      <c r="HI25" s="32">
        <f t="shared" si="122"/>
        <v>13365.210299999999</v>
      </c>
      <c r="HJ25" s="32">
        <f t="shared" si="23"/>
        <v>16105.078411499999</v>
      </c>
      <c r="HK25" s="172">
        <f>VLOOKUP(B25,'[2]RESPUESTOS '!$B$11:$CB$246,79,0)</f>
        <v>16191</v>
      </c>
      <c r="HL25" s="162">
        <v>95000</v>
      </c>
      <c r="HM25" s="32">
        <v>87400</v>
      </c>
      <c r="HN25" s="94">
        <v>83000</v>
      </c>
      <c r="HO25" s="32">
        <f t="shared" si="123"/>
        <v>70397.75</v>
      </c>
      <c r="HP25" s="32">
        <f t="shared" si="124"/>
        <v>85200</v>
      </c>
      <c r="HQ25" s="32">
        <f t="shared" si="125"/>
        <v>41762.86750377783</v>
      </c>
      <c r="HR25" s="32">
        <f t="shared" si="126"/>
        <v>19560.347099999999</v>
      </c>
      <c r="HS25" s="32">
        <f t="shared" si="24"/>
        <v>23570.2182555</v>
      </c>
      <c r="HT25" s="172">
        <v>89991.72</v>
      </c>
      <c r="HU25" s="162">
        <v>95000</v>
      </c>
      <c r="HV25" s="32">
        <v>111000</v>
      </c>
      <c r="HW25" s="94">
        <v>106600</v>
      </c>
      <c r="HX25" s="32">
        <f t="shared" si="127"/>
        <v>104200</v>
      </c>
      <c r="HY25" s="32">
        <f t="shared" si="128"/>
        <v>106600</v>
      </c>
      <c r="HZ25" s="32">
        <f t="shared" si="25"/>
        <v>103748.1156513232</v>
      </c>
      <c r="IA25" s="32">
        <f t="shared" si="129"/>
        <v>108718.99693199999</v>
      </c>
      <c r="IB25" s="32">
        <f t="shared" si="26"/>
        <v>131006.39130305999</v>
      </c>
      <c r="IC25" s="172">
        <v>95940</v>
      </c>
      <c r="ID25" s="162">
        <v>61000</v>
      </c>
      <c r="IE25" s="32">
        <v>111000</v>
      </c>
      <c r="IF25" s="94">
        <v>107700</v>
      </c>
      <c r="IG25" s="32">
        <f t="shared" si="130"/>
        <v>93233.333333333328</v>
      </c>
      <c r="IH25" s="32">
        <f t="shared" si="131"/>
        <v>107700</v>
      </c>
      <c r="II25" s="32">
        <f t="shared" si="132"/>
        <v>86486.479755212407</v>
      </c>
      <c r="IJ25" s="32">
        <f t="shared" si="133"/>
        <v>115905.114</v>
      </c>
      <c r="IK25" s="32">
        <f t="shared" si="27"/>
        <v>139665.66237000001</v>
      </c>
      <c r="IM25" s="32">
        <f t="shared" si="134"/>
        <v>31311.268481724444</v>
      </c>
    </row>
    <row r="26" spans="1:247" x14ac:dyDescent="0.25">
      <c r="A26" s="12">
        <v>19</v>
      </c>
      <c r="B26" s="38" t="s">
        <v>61</v>
      </c>
      <c r="C26" s="14">
        <f>VLOOKUP(B26,[1]Hoja1!$B$9:$D$244,3,0)</f>
        <v>18899</v>
      </c>
      <c r="D26" s="14">
        <v>70000</v>
      </c>
      <c r="E26" s="15">
        <v>103000</v>
      </c>
      <c r="F26" s="97">
        <v>97900</v>
      </c>
      <c r="G26" s="105">
        <f t="shared" si="28"/>
        <v>72449.75</v>
      </c>
      <c r="H26" s="105">
        <f t="shared" si="29"/>
        <v>83950</v>
      </c>
      <c r="I26" s="107">
        <f t="shared" si="30"/>
        <v>45912.728777556993</v>
      </c>
      <c r="J26" s="107">
        <f t="shared" si="135"/>
        <v>19862.848999999998</v>
      </c>
      <c r="K26" s="107">
        <f t="shared" si="0"/>
        <v>23934.733044999997</v>
      </c>
      <c r="L26" s="101">
        <f>VLOOKUP(B26,[1]Hoja1!$B$9:$L$244,11,0)</f>
        <v>16285</v>
      </c>
      <c r="M26" s="101">
        <v>61000</v>
      </c>
      <c r="N26" s="34">
        <v>103000</v>
      </c>
      <c r="O26" s="70">
        <v>95800</v>
      </c>
      <c r="P26" s="34">
        <f t="shared" si="31"/>
        <v>69021.25</v>
      </c>
      <c r="Q26" s="34">
        <f t="shared" si="32"/>
        <v>78400</v>
      </c>
      <c r="R26" s="34">
        <f t="shared" si="33"/>
        <v>40838.497719936189</v>
      </c>
      <c r="S26" s="174">
        <f t="shared" si="34"/>
        <v>17115.535</v>
      </c>
      <c r="T26" s="174">
        <f t="shared" si="1"/>
        <v>20624.219675</v>
      </c>
      <c r="U26" s="126">
        <f>VLOOKUP(B26,[1]Hoja1!$B$9:$T$244,19,0)</f>
        <v>17239</v>
      </c>
      <c r="V26" s="126">
        <v>64000</v>
      </c>
      <c r="W26" s="17">
        <v>82400</v>
      </c>
      <c r="X26" s="73">
        <v>75800</v>
      </c>
      <c r="Y26" s="17">
        <f t="shared" si="35"/>
        <v>59859.75</v>
      </c>
      <c r="Z26" s="17">
        <f t="shared" si="36"/>
        <v>69900</v>
      </c>
      <c r="AA26" s="17">
        <f t="shared" si="37"/>
        <v>40419.743036531763</v>
      </c>
      <c r="AB26" s="176">
        <f t="shared" si="38"/>
        <v>18118.188999999998</v>
      </c>
      <c r="AC26" s="176">
        <f t="shared" si="2"/>
        <v>21832.417744999999</v>
      </c>
      <c r="AD26" s="129">
        <f>VLOOKUP(B26,[1]Hoja1!$B$9:$V$244,21,0)</f>
        <v>19293</v>
      </c>
      <c r="AE26" s="129">
        <v>69000</v>
      </c>
      <c r="AF26" s="18">
        <v>78280</v>
      </c>
      <c r="AG26" s="74">
        <v>77500</v>
      </c>
      <c r="AH26" s="18">
        <f t="shared" si="39"/>
        <v>61018.25</v>
      </c>
      <c r="AI26" s="18">
        <f t="shared" si="40"/>
        <v>73250</v>
      </c>
      <c r="AJ26" s="18">
        <f t="shared" si="41"/>
        <v>43476.887904540847</v>
      </c>
      <c r="AK26" s="177">
        <f t="shared" si="42"/>
        <v>20276.942999999999</v>
      </c>
      <c r="AL26" s="177">
        <f t="shared" si="3"/>
        <v>24433.716314999998</v>
      </c>
      <c r="AM26" s="133">
        <f>VLOOKUP(B26,[1]Hoja1!$B$9:$X$244,23,0)</f>
        <v>18193</v>
      </c>
      <c r="AN26" s="133">
        <v>65000</v>
      </c>
      <c r="AO26" s="19">
        <v>70040</v>
      </c>
      <c r="AP26" s="77">
        <v>67900</v>
      </c>
      <c r="AQ26" s="19">
        <f t="shared" si="43"/>
        <v>55283.25</v>
      </c>
      <c r="AR26" s="19">
        <f t="shared" si="44"/>
        <v>66450</v>
      </c>
      <c r="AS26" s="19">
        <f t="shared" si="45"/>
        <v>40259.307235864573</v>
      </c>
      <c r="AT26" s="178">
        <f t="shared" si="46"/>
        <v>19120.842999999997</v>
      </c>
      <c r="AU26" s="178">
        <f t="shared" si="4"/>
        <v>23040.615814999997</v>
      </c>
      <c r="AV26" s="137">
        <f>VLOOKUP(B26,[1]Hoja1!$B$9:$Z$244,25,0)</f>
        <v>14350</v>
      </c>
      <c r="AW26" s="137">
        <v>53000</v>
      </c>
      <c r="AX26" s="20">
        <v>70040</v>
      </c>
      <c r="AY26" s="79">
        <v>63000</v>
      </c>
      <c r="AZ26" s="20">
        <f t="shared" si="47"/>
        <v>50097.5</v>
      </c>
      <c r="BA26" s="20">
        <f t="shared" si="48"/>
        <v>58000</v>
      </c>
      <c r="BB26" s="20">
        <f t="shared" si="49"/>
        <v>33697.006241940937</v>
      </c>
      <c r="BC26" s="179">
        <f t="shared" si="50"/>
        <v>15081.849999999999</v>
      </c>
      <c r="BD26" s="179">
        <f t="shared" si="5"/>
        <v>18173.629249999998</v>
      </c>
      <c r="BE26" s="139">
        <f>VLOOKUP(B26,[1]Hoja1!$B$9:$AB$244,27,0)</f>
        <v>15785</v>
      </c>
      <c r="BF26" s="139">
        <v>64000</v>
      </c>
      <c r="BG26" s="21">
        <v>82400</v>
      </c>
      <c r="BH26" s="80">
        <v>75800</v>
      </c>
      <c r="BI26" s="21">
        <f t="shared" si="51"/>
        <v>59496.25</v>
      </c>
      <c r="BJ26" s="21">
        <f t="shared" si="52"/>
        <v>69900</v>
      </c>
      <c r="BK26" s="21">
        <f t="shared" si="53"/>
        <v>38349.139592612861</v>
      </c>
      <c r="BL26" s="21">
        <f t="shared" si="54"/>
        <v>16590.035</v>
      </c>
      <c r="BM26" s="21">
        <f t="shared" si="6"/>
        <v>19990.992174999999</v>
      </c>
      <c r="BN26" s="144">
        <f>VLOOKUP(B26,[1]Hoja1!$B$9:$AD$244,29,0)</f>
        <v>15785</v>
      </c>
      <c r="BO26" s="144">
        <v>57000</v>
      </c>
      <c r="BP26" s="22">
        <v>82400</v>
      </c>
      <c r="BQ26" s="82">
        <v>80800</v>
      </c>
      <c r="BR26" s="22">
        <f t="shared" si="55"/>
        <v>58996.25</v>
      </c>
      <c r="BS26" s="22">
        <f t="shared" si="56"/>
        <v>68900</v>
      </c>
      <c r="BT26" s="22">
        <f t="shared" si="57"/>
        <v>37948.03496914047</v>
      </c>
      <c r="BU26" s="22">
        <f t="shared" si="58"/>
        <v>16590.035</v>
      </c>
      <c r="BV26" s="22">
        <f t="shared" si="7"/>
        <v>19990.992174999999</v>
      </c>
      <c r="BW26" s="146">
        <f>VLOOKUP(B26,[1]Hoja1!$B$9:$AF$244,31,0)</f>
        <v>15143</v>
      </c>
      <c r="BX26" s="146">
        <v>50000</v>
      </c>
      <c r="BY26" s="23">
        <v>70040</v>
      </c>
      <c r="BZ26" s="84">
        <v>67200</v>
      </c>
      <c r="CA26" s="23">
        <f t="shared" si="59"/>
        <v>50595.75</v>
      </c>
      <c r="CB26" s="23">
        <f t="shared" si="60"/>
        <v>58600</v>
      </c>
      <c r="CC26" s="23">
        <f t="shared" si="61"/>
        <v>34723.542162670645</v>
      </c>
      <c r="CD26" s="23">
        <f t="shared" si="62"/>
        <v>15915.293</v>
      </c>
      <c r="CE26" s="23">
        <f t="shared" si="8"/>
        <v>19177.928065</v>
      </c>
      <c r="CF26" s="158">
        <f>VLOOKUP(B26,[1]Hoja1!$B$9:$AJ$244,35,0)</f>
        <v>14470</v>
      </c>
      <c r="CG26" s="158">
        <v>50000</v>
      </c>
      <c r="CH26" s="24">
        <v>47600</v>
      </c>
      <c r="CI26" s="25">
        <v>46600</v>
      </c>
      <c r="CJ26" s="24">
        <f t="shared" si="63"/>
        <v>39667.5</v>
      </c>
      <c r="CK26" s="24">
        <f t="shared" si="64"/>
        <v>47100</v>
      </c>
      <c r="CL26" s="24">
        <f t="shared" si="65"/>
        <v>30400.650667324004</v>
      </c>
      <c r="CM26" s="24">
        <f t="shared" si="66"/>
        <v>15207.97</v>
      </c>
      <c r="CN26" s="24">
        <f t="shared" si="9"/>
        <v>18325.60385</v>
      </c>
      <c r="CO26" s="148">
        <f>VLOOKUP(B26,[1]Hoja1!$B$9:$AL$244,37,0)</f>
        <v>17016</v>
      </c>
      <c r="CP26" s="148">
        <v>70000</v>
      </c>
      <c r="CQ26" s="26">
        <v>70040</v>
      </c>
      <c r="CR26" s="149">
        <v>67900</v>
      </c>
      <c r="CS26" s="26">
        <f t="shared" si="67"/>
        <v>56239</v>
      </c>
      <c r="CT26" s="26">
        <f t="shared" si="68"/>
        <v>68950</v>
      </c>
      <c r="CU26" s="26">
        <f t="shared" si="69"/>
        <v>39193.004815172295</v>
      </c>
      <c r="CV26" s="26">
        <f t="shared" si="70"/>
        <v>17883.815999999999</v>
      </c>
      <c r="CW26" s="26">
        <f t="shared" si="10"/>
        <v>21549.99828</v>
      </c>
      <c r="CX26" s="27">
        <f>VLOOKUP(B26,[1]Hoja1!$B$9:$AN$244,39,0)</f>
        <v>17764</v>
      </c>
      <c r="CY26" s="27">
        <v>60000</v>
      </c>
      <c r="CZ26" s="28">
        <v>78280</v>
      </c>
      <c r="DA26" s="86">
        <v>74000</v>
      </c>
      <c r="DB26" s="28">
        <f t="shared" si="71"/>
        <v>57511</v>
      </c>
      <c r="DC26" s="28">
        <f t="shared" si="72"/>
        <v>67000</v>
      </c>
      <c r="DD26" s="28">
        <f t="shared" si="73"/>
        <v>40302.891209696922</v>
      </c>
      <c r="DE26" s="28">
        <f t="shared" si="74"/>
        <v>18669.964</v>
      </c>
      <c r="DF26" s="28">
        <f t="shared" si="11"/>
        <v>22497.306619999999</v>
      </c>
      <c r="DG26" s="150">
        <f>VLOOKUP(B26,[1]Hoja1!$B$9:$AR$244,43,0)</f>
        <v>21630</v>
      </c>
      <c r="DH26" s="150">
        <v>75000</v>
      </c>
      <c r="DI26" s="29">
        <v>61800</v>
      </c>
      <c r="DJ26" s="88">
        <v>59300</v>
      </c>
      <c r="DK26" s="29">
        <f t="shared" si="75"/>
        <v>54432.5</v>
      </c>
      <c r="DL26" s="29">
        <f t="shared" si="76"/>
        <v>60550</v>
      </c>
      <c r="DM26" s="29">
        <f t="shared" si="77"/>
        <v>43191.854470417333</v>
      </c>
      <c r="DN26" s="29">
        <f t="shared" si="78"/>
        <v>22733.129999999997</v>
      </c>
      <c r="DO26" s="29">
        <f t="shared" si="12"/>
        <v>27393.421649999997</v>
      </c>
      <c r="DP26" s="154">
        <f>VLOOKUP(B26,[1]Hoja1!$B$9:$AT$244,45,0)</f>
        <v>21630</v>
      </c>
      <c r="DQ26" s="154">
        <v>80000</v>
      </c>
      <c r="DR26" s="30">
        <v>61800</v>
      </c>
      <c r="DS26" s="90">
        <v>60600</v>
      </c>
      <c r="DT26" s="30">
        <f t="shared" si="79"/>
        <v>56007.5</v>
      </c>
      <c r="DU26" s="30">
        <f t="shared" si="80"/>
        <v>61200</v>
      </c>
      <c r="DV26" s="30">
        <f t="shared" si="81"/>
        <v>43756.511855128389</v>
      </c>
      <c r="DW26" s="30">
        <f t="shared" si="82"/>
        <v>22733.129999999997</v>
      </c>
      <c r="DX26" s="30">
        <f t="shared" si="13"/>
        <v>27393.421649999997</v>
      </c>
      <c r="DY26" s="158">
        <f>VLOOKUP(B26,[1]Hoja1!$B$9:$AV$244,47,0)</f>
        <v>24514</v>
      </c>
      <c r="DZ26" s="158">
        <v>90000</v>
      </c>
      <c r="EA26" s="24">
        <v>70040</v>
      </c>
      <c r="EB26" s="25">
        <v>68600</v>
      </c>
      <c r="EC26" s="24">
        <f t="shared" si="83"/>
        <v>63288.5</v>
      </c>
      <c r="ED26" s="24">
        <f t="shared" si="84"/>
        <v>69320</v>
      </c>
      <c r="EE26" s="24">
        <f t="shared" si="85"/>
        <v>49530.118596850196</v>
      </c>
      <c r="EF26" s="24">
        <f t="shared" si="86"/>
        <v>25764.214</v>
      </c>
      <c r="EG26" s="24">
        <f t="shared" si="14"/>
        <v>31045.87787</v>
      </c>
      <c r="EH26" s="126">
        <f>VLOOKUP(B26,[1]Hoja1!$B$9:$AX$244,49,0)</f>
        <v>24327</v>
      </c>
      <c r="EI26" s="126">
        <v>87000</v>
      </c>
      <c r="EJ26" s="17">
        <v>92700</v>
      </c>
      <c r="EK26" s="73">
        <v>89000</v>
      </c>
      <c r="EL26" s="17">
        <f t="shared" si="87"/>
        <v>73256.75</v>
      </c>
      <c r="EM26" s="17">
        <f t="shared" si="88"/>
        <v>88000</v>
      </c>
      <c r="EN26" s="17">
        <f t="shared" si="89"/>
        <v>53601.85444490362</v>
      </c>
      <c r="EO26" s="17">
        <f t="shared" si="90"/>
        <v>25567.677</v>
      </c>
      <c r="EP26" s="17">
        <f t="shared" si="15"/>
        <v>30809.050784999999</v>
      </c>
      <c r="EQ26" s="162">
        <f>VLOOKUP(B26,[1]Hoja1!$B$9:$AZ$244,51,0)</f>
        <v>21649</v>
      </c>
      <c r="ER26" s="162">
        <v>72000</v>
      </c>
      <c r="ES26" s="32">
        <v>92700</v>
      </c>
      <c r="ET26" s="94">
        <v>87100</v>
      </c>
      <c r="EU26" s="32">
        <f t="shared" si="91"/>
        <v>68362.25</v>
      </c>
      <c r="EV26" s="32">
        <f t="shared" si="92"/>
        <v>79550</v>
      </c>
      <c r="EW26" s="32">
        <f t="shared" si="93"/>
        <v>48573.787583206162</v>
      </c>
      <c r="EX26" s="32">
        <f t="shared" si="94"/>
        <v>26154.156899999998</v>
      </c>
      <c r="EY26" s="32">
        <f t="shared" si="16"/>
        <v>31515.759064499998</v>
      </c>
      <c r="EZ26" s="172">
        <f>VLOOKUP(B26,'[2]RESPUESTOS '!$B$11:$BH$246,59,0)</f>
        <v>12895</v>
      </c>
      <c r="FA26" s="162">
        <v>64000</v>
      </c>
      <c r="FB26" s="32">
        <v>68600</v>
      </c>
      <c r="FC26" s="94">
        <v>66500</v>
      </c>
      <c r="FD26" s="32">
        <f t="shared" si="95"/>
        <v>52998.75</v>
      </c>
      <c r="FE26" s="32">
        <f t="shared" si="96"/>
        <v>65250</v>
      </c>
      <c r="FF26" s="32">
        <f t="shared" si="97"/>
        <v>32576.130703557254</v>
      </c>
      <c r="FG26" s="32">
        <f t="shared" si="98"/>
        <v>15578.449499999999</v>
      </c>
      <c r="FH26" s="32">
        <f t="shared" si="17"/>
        <v>18772.0316475</v>
      </c>
      <c r="FI26" s="172">
        <f>VLOOKUP(B26,'[2]RESPUESTOS '!$B$11:$CJ$246,87,0)</f>
        <v>13454</v>
      </c>
      <c r="FJ26" s="162">
        <v>76800</v>
      </c>
      <c r="FK26" s="32">
        <v>73000</v>
      </c>
      <c r="FL26" s="94">
        <v>70100</v>
      </c>
      <c r="FM26" s="32">
        <f t="shared" si="99"/>
        <v>58338.5</v>
      </c>
      <c r="FN26" s="32">
        <f t="shared" si="100"/>
        <v>71550</v>
      </c>
      <c r="FO26" s="32">
        <f t="shared" si="101"/>
        <v>34688.456292036186</v>
      </c>
      <c r="FP26" s="32">
        <f t="shared" si="102"/>
        <v>16253.777399999999</v>
      </c>
      <c r="FQ26" s="32">
        <f t="shared" si="18"/>
        <v>19585.801766999997</v>
      </c>
      <c r="FR26" s="172">
        <f>VLOOKUP(B26,'[2]RESPUESTOS '!$B$11:$BX$246,75,0)</f>
        <v>12419</v>
      </c>
      <c r="FS26" s="162">
        <v>64000</v>
      </c>
      <c r="FT26" s="32">
        <v>65000</v>
      </c>
      <c r="FU26" s="94">
        <v>61800</v>
      </c>
      <c r="FV26" s="32">
        <f t="shared" si="103"/>
        <v>50804.75</v>
      </c>
      <c r="FW26" s="32">
        <f t="shared" si="104"/>
        <v>62900</v>
      </c>
      <c r="FX26" s="32">
        <f t="shared" si="105"/>
        <v>31320.317464991727</v>
      </c>
      <c r="FY26" s="32">
        <f t="shared" si="106"/>
        <v>15003.393899999999</v>
      </c>
      <c r="FZ26" s="32">
        <f t="shared" si="19"/>
        <v>18079.089649499998</v>
      </c>
      <c r="GA26" s="172">
        <f>VLOOKUP(B26,'[2]RESPUESTOS '!$B$11:$CN$246,91,0)</f>
        <v>15865</v>
      </c>
      <c r="GB26" s="162">
        <v>74000</v>
      </c>
      <c r="GC26" s="32">
        <v>82400</v>
      </c>
      <c r="GD26" s="94">
        <v>80800</v>
      </c>
      <c r="GE26" s="32">
        <f t="shared" si="107"/>
        <v>63266.25</v>
      </c>
      <c r="GF26" s="32">
        <f t="shared" si="108"/>
        <v>77400</v>
      </c>
      <c r="GG26" s="32">
        <f t="shared" si="109"/>
        <v>39581.424636653086</v>
      </c>
      <c r="GH26" s="32">
        <f t="shared" si="110"/>
        <v>19166.5065</v>
      </c>
      <c r="GI26" s="32">
        <f t="shared" si="20"/>
        <v>23095.640332499999</v>
      </c>
      <c r="GJ26" s="172">
        <f>VLOOKUP(B26,'[2]RESPUESTOS '!$B$11:$T$246,19,0)</f>
        <v>12126</v>
      </c>
      <c r="GK26" s="162">
        <v>60000</v>
      </c>
      <c r="GL26" s="32">
        <v>66600</v>
      </c>
      <c r="GM26" s="94">
        <v>65300</v>
      </c>
      <c r="GN26" s="32">
        <f t="shared" si="111"/>
        <v>51006.5</v>
      </c>
      <c r="GO26" s="32">
        <f t="shared" si="112"/>
        <v>62650</v>
      </c>
      <c r="GP26" s="32">
        <f t="shared" si="113"/>
        <v>30896.8483641936</v>
      </c>
      <c r="GQ26" s="32">
        <f t="shared" si="114"/>
        <v>14649.420599999999</v>
      </c>
      <c r="GR26" s="32">
        <f t="shared" si="21"/>
        <v>17652.551822999998</v>
      </c>
      <c r="GS26" s="172">
        <f>VLOOKUP(B26,'[2]RESPUESTOS '!$B$11:$H$246,7,0)</f>
        <v>11256</v>
      </c>
      <c r="GT26" s="162">
        <v>50000</v>
      </c>
      <c r="GU26" s="32">
        <v>40000</v>
      </c>
      <c r="GV26" s="94">
        <v>37600</v>
      </c>
      <c r="GW26" s="32">
        <f t="shared" si="115"/>
        <v>34714</v>
      </c>
      <c r="GX26" s="32">
        <f t="shared" si="116"/>
        <v>38800</v>
      </c>
      <c r="GY26" s="32">
        <f t="shared" si="117"/>
        <v>24931.865662603192</v>
      </c>
      <c r="GZ26" s="32">
        <f t="shared" si="118"/>
        <v>13598.373599999999</v>
      </c>
      <c r="HA26" s="32">
        <f t="shared" si="22"/>
        <v>16386.040187999999</v>
      </c>
      <c r="HB26" s="172">
        <f>VLOOKUP(B26,'[2]RESPUESTOS '!$B$11:$D$246,3,0)</f>
        <v>10208</v>
      </c>
      <c r="HC26" s="162">
        <v>50000</v>
      </c>
      <c r="HD26" s="32">
        <v>40000</v>
      </c>
      <c r="HE26" s="94">
        <v>38000</v>
      </c>
      <c r="HF26" s="32">
        <f t="shared" si="119"/>
        <v>34552</v>
      </c>
      <c r="HG26" s="32">
        <f t="shared" si="120"/>
        <v>39000</v>
      </c>
      <c r="HH26" s="32">
        <f t="shared" si="121"/>
        <v>23629.744784331306</v>
      </c>
      <c r="HI26" s="32">
        <f t="shared" si="122"/>
        <v>12332.284799999999</v>
      </c>
      <c r="HJ26" s="32">
        <f t="shared" si="23"/>
        <v>14860.403183999999</v>
      </c>
      <c r="HK26" s="172">
        <f>VLOOKUP(B26,'[2]RESPUESTOS '!$B$11:$CB$246,79,0)</f>
        <v>15226</v>
      </c>
      <c r="HL26" s="162">
        <v>87000</v>
      </c>
      <c r="HM26" s="32">
        <v>82400</v>
      </c>
      <c r="HN26" s="94">
        <v>80000</v>
      </c>
      <c r="HO26" s="32">
        <f t="shared" si="123"/>
        <v>66156.5</v>
      </c>
      <c r="HP26" s="32">
        <f t="shared" si="124"/>
        <v>81200</v>
      </c>
      <c r="HQ26" s="32">
        <f t="shared" si="125"/>
        <v>39289.910915039458</v>
      </c>
      <c r="HR26" s="32">
        <f t="shared" si="126"/>
        <v>18394.530599999998</v>
      </c>
      <c r="HS26" s="32">
        <f t="shared" si="24"/>
        <v>22165.409372999999</v>
      </c>
      <c r="HT26" s="172">
        <v>84335.58</v>
      </c>
      <c r="HU26" s="162">
        <v>87000</v>
      </c>
      <c r="HV26" s="32">
        <v>103000</v>
      </c>
      <c r="HW26" s="94">
        <v>99900</v>
      </c>
      <c r="HX26" s="32">
        <f t="shared" si="127"/>
        <v>96633.333333333328</v>
      </c>
      <c r="HY26" s="32">
        <f t="shared" si="128"/>
        <v>99900</v>
      </c>
      <c r="HZ26" s="32">
        <f t="shared" si="25"/>
        <v>96113.796435473487</v>
      </c>
      <c r="IA26" s="32">
        <f t="shared" si="129"/>
        <v>101885.81419799999</v>
      </c>
      <c r="IB26" s="32">
        <f t="shared" si="26"/>
        <v>122772.40610858999</v>
      </c>
      <c r="IC26" s="172">
        <v>89910</v>
      </c>
      <c r="ID26" s="162">
        <v>64000</v>
      </c>
      <c r="IE26" s="32">
        <v>103000</v>
      </c>
      <c r="IF26" s="94">
        <v>94800</v>
      </c>
      <c r="IG26" s="32">
        <f t="shared" si="130"/>
        <v>87266.666666666672</v>
      </c>
      <c r="IH26" s="32">
        <f t="shared" si="131"/>
        <v>94800</v>
      </c>
      <c r="II26" s="32">
        <f t="shared" si="132"/>
        <v>83606.771437235773</v>
      </c>
      <c r="IJ26" s="32">
        <f t="shared" si="133"/>
        <v>108620.27099999999</v>
      </c>
      <c r="IK26" s="32">
        <f t="shared" si="27"/>
        <v>130887.42655499998</v>
      </c>
      <c r="IM26" s="32">
        <f t="shared" si="134"/>
        <v>29851.35128361444</v>
      </c>
    </row>
    <row r="27" spans="1:247" x14ac:dyDescent="0.25">
      <c r="A27" s="12">
        <v>20</v>
      </c>
      <c r="B27" s="38" t="s">
        <v>62</v>
      </c>
      <c r="C27" s="14">
        <f>VLOOKUP(B27,[1]Hoja1!$B$9:$D$244,3,0)</f>
        <v>19579</v>
      </c>
      <c r="D27" s="14">
        <v>72000</v>
      </c>
      <c r="E27" s="15">
        <v>106250</v>
      </c>
      <c r="F27" s="97">
        <v>103100</v>
      </c>
      <c r="G27" s="105">
        <f t="shared" si="28"/>
        <v>75232.25</v>
      </c>
      <c r="H27" s="105">
        <f t="shared" si="29"/>
        <v>87550</v>
      </c>
      <c r="I27" s="107">
        <f t="shared" si="30"/>
        <v>47576.508465556086</v>
      </c>
      <c r="J27" s="107">
        <f t="shared" si="135"/>
        <v>20577.528999999999</v>
      </c>
      <c r="K27" s="107">
        <f t="shared" si="0"/>
        <v>24795.922444999997</v>
      </c>
      <c r="L27" s="101">
        <f>VLOOKUP(B27,[1]Hoja1!$B$9:$L$244,11,0)</f>
        <v>17359</v>
      </c>
      <c r="M27" s="101">
        <v>65000</v>
      </c>
      <c r="N27" s="34">
        <v>106250</v>
      </c>
      <c r="O27" s="70">
        <v>100900</v>
      </c>
      <c r="P27" s="34">
        <f t="shared" si="31"/>
        <v>72377.25</v>
      </c>
      <c r="Q27" s="34">
        <f t="shared" si="32"/>
        <v>82950</v>
      </c>
      <c r="R27" s="34">
        <f t="shared" si="33"/>
        <v>43330.284238813234</v>
      </c>
      <c r="S27" s="174">
        <f t="shared" si="34"/>
        <v>18244.308999999997</v>
      </c>
      <c r="T27" s="174">
        <f t="shared" si="1"/>
        <v>21984.392344999997</v>
      </c>
      <c r="U27" s="126">
        <f>VLOOKUP(B27,[1]Hoja1!$B$9:$T$244,19,0)</f>
        <v>17591</v>
      </c>
      <c r="V27" s="126">
        <v>65000</v>
      </c>
      <c r="W27" s="17">
        <v>85000</v>
      </c>
      <c r="X27" s="73">
        <v>83300</v>
      </c>
      <c r="Y27" s="17">
        <f t="shared" si="35"/>
        <v>62722.75</v>
      </c>
      <c r="Z27" s="17">
        <f t="shared" si="36"/>
        <v>74150</v>
      </c>
      <c r="AA27" s="17">
        <f t="shared" si="37"/>
        <v>41666.070050587332</v>
      </c>
      <c r="AB27" s="176">
        <f t="shared" si="38"/>
        <v>18488.141</v>
      </c>
      <c r="AC27" s="176">
        <f t="shared" si="2"/>
        <v>22278.209905</v>
      </c>
      <c r="AD27" s="129">
        <f>VLOOKUP(B27,[1]Hoja1!$B$9:$V$244,21,0)</f>
        <v>19776</v>
      </c>
      <c r="AE27" s="129">
        <v>71000</v>
      </c>
      <c r="AF27" s="18">
        <v>80750</v>
      </c>
      <c r="AG27" s="74">
        <v>78300</v>
      </c>
      <c r="AH27" s="18">
        <f t="shared" si="39"/>
        <v>62456.5</v>
      </c>
      <c r="AI27" s="18">
        <f t="shared" si="40"/>
        <v>74650</v>
      </c>
      <c r="AJ27" s="18">
        <f t="shared" si="41"/>
        <v>44540.382897583717</v>
      </c>
      <c r="AK27" s="177">
        <f t="shared" si="42"/>
        <v>20784.575999999997</v>
      </c>
      <c r="AL27" s="177">
        <f t="shared" si="3"/>
        <v>25045.414079999995</v>
      </c>
      <c r="AM27" s="133">
        <f>VLOOKUP(B27,[1]Hoja1!$B$9:$X$244,23,0)</f>
        <v>18639</v>
      </c>
      <c r="AN27" s="133">
        <v>67000</v>
      </c>
      <c r="AO27" s="19">
        <v>72250</v>
      </c>
      <c r="AP27" s="77">
        <v>68600</v>
      </c>
      <c r="AQ27" s="19">
        <f t="shared" si="43"/>
        <v>56622.25</v>
      </c>
      <c r="AR27" s="19">
        <f t="shared" si="44"/>
        <v>67800</v>
      </c>
      <c r="AS27" s="19">
        <f t="shared" si="45"/>
        <v>41239.489987703942</v>
      </c>
      <c r="AT27" s="178">
        <f t="shared" si="46"/>
        <v>19589.589</v>
      </c>
      <c r="AU27" s="178">
        <f t="shared" si="4"/>
        <v>23605.454744999999</v>
      </c>
      <c r="AV27" s="137">
        <f>VLOOKUP(B27,[1]Hoja1!$B$9:$Z$244,25,0)</f>
        <v>14700</v>
      </c>
      <c r="AW27" s="137">
        <v>54000</v>
      </c>
      <c r="AX27" s="20">
        <v>72250</v>
      </c>
      <c r="AY27" s="79">
        <v>69400</v>
      </c>
      <c r="AZ27" s="20">
        <f t="shared" si="47"/>
        <v>52587.5</v>
      </c>
      <c r="BA27" s="20">
        <f t="shared" si="48"/>
        <v>61700</v>
      </c>
      <c r="BB27" s="20">
        <f t="shared" si="49"/>
        <v>34844.485911048338</v>
      </c>
      <c r="BC27" s="179">
        <f t="shared" si="50"/>
        <v>15449.699999999999</v>
      </c>
      <c r="BD27" s="179">
        <f t="shared" si="5"/>
        <v>18616.888499999997</v>
      </c>
      <c r="BE27" s="139">
        <f>VLOOKUP(B27,[1]Hoja1!$B$9:$AB$244,27,0)</f>
        <v>16170</v>
      </c>
      <c r="BF27" s="139">
        <v>65000</v>
      </c>
      <c r="BG27" s="21">
        <v>85000</v>
      </c>
      <c r="BH27" s="80">
        <v>83300</v>
      </c>
      <c r="BI27" s="21">
        <f t="shared" si="51"/>
        <v>62367.5</v>
      </c>
      <c r="BJ27" s="21">
        <f t="shared" si="52"/>
        <v>74150</v>
      </c>
      <c r="BK27" s="21">
        <f t="shared" si="53"/>
        <v>39605.120248254461</v>
      </c>
      <c r="BL27" s="21">
        <f t="shared" si="54"/>
        <v>16994.669999999998</v>
      </c>
      <c r="BM27" s="21">
        <f t="shared" si="6"/>
        <v>20478.57735</v>
      </c>
      <c r="BN27" s="144">
        <f>VLOOKUP(B27,[1]Hoja1!$B$9:$AD$244,29,0)</f>
        <v>16170</v>
      </c>
      <c r="BO27" s="144">
        <v>58000</v>
      </c>
      <c r="BP27" s="22">
        <v>85000</v>
      </c>
      <c r="BQ27" s="82">
        <v>80800</v>
      </c>
      <c r="BR27" s="22">
        <f t="shared" si="55"/>
        <v>59992.5</v>
      </c>
      <c r="BS27" s="22">
        <f t="shared" si="56"/>
        <v>69400</v>
      </c>
      <c r="BT27" s="22">
        <f t="shared" si="57"/>
        <v>38750.211965241855</v>
      </c>
      <c r="BU27" s="22">
        <f t="shared" si="58"/>
        <v>16994.669999999998</v>
      </c>
      <c r="BV27" s="22">
        <f t="shared" si="7"/>
        <v>20478.57735</v>
      </c>
      <c r="BW27" s="146">
        <f>VLOOKUP(B27,[1]Hoja1!$B$9:$AF$244,31,0)</f>
        <v>15524</v>
      </c>
      <c r="BX27" s="146">
        <v>50000</v>
      </c>
      <c r="BY27" s="23">
        <v>72250</v>
      </c>
      <c r="BZ27" s="84">
        <v>68600</v>
      </c>
      <c r="CA27" s="23">
        <f t="shared" si="59"/>
        <v>51593.5</v>
      </c>
      <c r="CB27" s="23">
        <f t="shared" si="60"/>
        <v>59300</v>
      </c>
      <c r="CC27" s="23">
        <f t="shared" si="61"/>
        <v>35450.157525030736</v>
      </c>
      <c r="CD27" s="23">
        <f t="shared" si="62"/>
        <v>16315.723999999998</v>
      </c>
      <c r="CE27" s="23">
        <f t="shared" si="8"/>
        <v>19660.447419999997</v>
      </c>
      <c r="CF27" s="158">
        <f>VLOOKUP(B27,[1]Hoja1!$B$9:$AJ$244,35,0)</f>
        <v>14700</v>
      </c>
      <c r="CG27" s="158">
        <v>50000</v>
      </c>
      <c r="CH27" s="24">
        <v>49100</v>
      </c>
      <c r="CI27" s="25">
        <v>48600</v>
      </c>
      <c r="CJ27" s="24">
        <f t="shared" si="63"/>
        <v>40600</v>
      </c>
      <c r="CK27" s="24">
        <f t="shared" si="64"/>
        <v>48850</v>
      </c>
      <c r="CL27" s="24">
        <f t="shared" si="65"/>
        <v>31014.978824849928</v>
      </c>
      <c r="CM27" s="24">
        <f t="shared" si="66"/>
        <v>15449.699999999999</v>
      </c>
      <c r="CN27" s="24">
        <f t="shared" si="9"/>
        <v>18616.888499999997</v>
      </c>
      <c r="CO27" s="148">
        <f>VLOOKUP(B27,[1]Hoja1!$B$9:$AL$244,37,0)</f>
        <v>17249</v>
      </c>
      <c r="CP27" s="148">
        <v>70000</v>
      </c>
      <c r="CQ27" s="26">
        <v>72250</v>
      </c>
      <c r="CR27" s="149">
        <v>67200</v>
      </c>
      <c r="CS27" s="26">
        <f t="shared" si="67"/>
        <v>56674.75</v>
      </c>
      <c r="CT27" s="26">
        <f t="shared" si="68"/>
        <v>68600</v>
      </c>
      <c r="CU27" s="26">
        <f t="shared" si="69"/>
        <v>39611.069821206715</v>
      </c>
      <c r="CV27" s="26">
        <f t="shared" si="70"/>
        <v>18128.699000000001</v>
      </c>
      <c r="CW27" s="26">
        <f t="shared" si="10"/>
        <v>21845.082295</v>
      </c>
      <c r="CX27" s="27">
        <f>VLOOKUP(B27,[1]Hoja1!$B$9:$AN$244,39,0)</f>
        <v>18906</v>
      </c>
      <c r="CY27" s="27">
        <v>70000</v>
      </c>
      <c r="CZ27" s="28">
        <v>80750</v>
      </c>
      <c r="DA27" s="86">
        <v>78000</v>
      </c>
      <c r="DB27" s="28">
        <f t="shared" si="71"/>
        <v>61914</v>
      </c>
      <c r="DC27" s="28">
        <f t="shared" si="72"/>
        <v>74000</v>
      </c>
      <c r="DD27" s="28">
        <f t="shared" si="73"/>
        <v>43297.826855319559</v>
      </c>
      <c r="DE27" s="28">
        <f t="shared" si="74"/>
        <v>19870.205999999998</v>
      </c>
      <c r="DF27" s="28">
        <f t="shared" si="11"/>
        <v>23943.598229999996</v>
      </c>
      <c r="DG27" s="150">
        <f>VLOOKUP(B27,[1]Hoja1!$B$9:$AR$244,43,0)</f>
        <v>22313</v>
      </c>
      <c r="DH27" s="150">
        <v>77000</v>
      </c>
      <c r="DI27" s="29">
        <v>63750</v>
      </c>
      <c r="DJ27" s="88">
        <v>61800</v>
      </c>
      <c r="DK27" s="29">
        <f t="shared" si="75"/>
        <v>56215.75</v>
      </c>
      <c r="DL27" s="29">
        <f t="shared" si="76"/>
        <v>62775</v>
      </c>
      <c r="DM27" s="29">
        <f t="shared" si="77"/>
        <v>44607.290724216364</v>
      </c>
      <c r="DN27" s="29">
        <f t="shared" si="78"/>
        <v>23450.963</v>
      </c>
      <c r="DO27" s="29">
        <f t="shared" si="12"/>
        <v>28258.410414999998</v>
      </c>
      <c r="DP27" s="154">
        <f>VLOOKUP(B27,[1]Hoja1!$B$9:$AT$244,45,0)</f>
        <v>22313</v>
      </c>
      <c r="DQ27" s="154">
        <v>82000</v>
      </c>
      <c r="DR27" s="30">
        <v>63750</v>
      </c>
      <c r="DS27" s="90">
        <v>61800</v>
      </c>
      <c r="DT27" s="30">
        <f t="shared" si="79"/>
        <v>57465.75</v>
      </c>
      <c r="DU27" s="30">
        <f t="shared" si="80"/>
        <v>62775</v>
      </c>
      <c r="DV27" s="30">
        <f t="shared" si="81"/>
        <v>45004.728762678773</v>
      </c>
      <c r="DW27" s="30">
        <f t="shared" si="82"/>
        <v>23450.963</v>
      </c>
      <c r="DX27" s="30">
        <f t="shared" si="13"/>
        <v>28258.410414999998</v>
      </c>
      <c r="DY27" s="158">
        <f>VLOOKUP(B27,[1]Hoja1!$B$9:$AV$244,47,0)</f>
        <v>25288</v>
      </c>
      <c r="DZ27" s="158">
        <v>90000</v>
      </c>
      <c r="EA27" s="24">
        <v>72250</v>
      </c>
      <c r="EB27" s="25">
        <v>70100</v>
      </c>
      <c r="EC27" s="24">
        <f t="shared" si="83"/>
        <v>64409.5</v>
      </c>
      <c r="ED27" s="24">
        <f t="shared" si="84"/>
        <v>71175</v>
      </c>
      <c r="EE27" s="24">
        <f t="shared" si="85"/>
        <v>50786.089466689744</v>
      </c>
      <c r="EF27" s="24">
        <f t="shared" si="86"/>
        <v>26577.687999999998</v>
      </c>
      <c r="EG27" s="24">
        <f t="shared" si="14"/>
        <v>32026.114039999997</v>
      </c>
      <c r="EH27" s="126">
        <f>VLOOKUP(B27,[1]Hoja1!$B$9:$AX$244,49,0)</f>
        <v>25074</v>
      </c>
      <c r="EI27" s="126">
        <v>90000</v>
      </c>
      <c r="EJ27" s="17">
        <v>95625</v>
      </c>
      <c r="EK27" s="73">
        <v>90800</v>
      </c>
      <c r="EL27" s="17">
        <f t="shared" si="87"/>
        <v>75374.75</v>
      </c>
      <c r="EM27" s="17">
        <f t="shared" si="88"/>
        <v>90400</v>
      </c>
      <c r="EN27" s="17">
        <f t="shared" si="89"/>
        <v>55199.981242612994</v>
      </c>
      <c r="EO27" s="17">
        <f t="shared" si="90"/>
        <v>26352.773999999998</v>
      </c>
      <c r="EP27" s="17">
        <f t="shared" si="15"/>
        <v>31755.092669999998</v>
      </c>
      <c r="EQ27" s="162">
        <f>VLOOKUP(B27,[1]Hoja1!$B$9:$AZ$244,51,0)</f>
        <v>22397</v>
      </c>
      <c r="ER27" s="162">
        <v>74000</v>
      </c>
      <c r="ES27" s="32">
        <v>95625</v>
      </c>
      <c r="ET27" s="94">
        <v>92800</v>
      </c>
      <c r="EU27" s="32">
        <f t="shared" si="91"/>
        <v>71205.5</v>
      </c>
      <c r="EV27" s="32">
        <f t="shared" si="92"/>
        <v>83400</v>
      </c>
      <c r="EW27" s="32">
        <f t="shared" si="93"/>
        <v>50380.543883677739</v>
      </c>
      <c r="EX27" s="32">
        <f t="shared" si="94"/>
        <v>27057.815699999999</v>
      </c>
      <c r="EY27" s="32">
        <f t="shared" si="16"/>
        <v>32604.667918499999</v>
      </c>
      <c r="EZ27" s="172">
        <f>VLOOKUP(B27,'[2]RESPUESTOS '!$B$11:$BH$246,59,0)</f>
        <v>13408</v>
      </c>
      <c r="FA27" s="162">
        <v>65000</v>
      </c>
      <c r="FB27" s="32">
        <v>70800</v>
      </c>
      <c r="FC27" s="94">
        <v>65100</v>
      </c>
      <c r="FD27" s="32">
        <f t="shared" si="95"/>
        <v>53577</v>
      </c>
      <c r="FE27" s="32">
        <f t="shared" si="96"/>
        <v>65050</v>
      </c>
      <c r="FF27" s="32">
        <f t="shared" si="97"/>
        <v>33486.189087085048</v>
      </c>
      <c r="FG27" s="32">
        <f t="shared" si="98"/>
        <v>16198.2048</v>
      </c>
      <c r="FH27" s="32">
        <f t="shared" si="17"/>
        <v>19518.836783999999</v>
      </c>
      <c r="FI27" s="172">
        <f>VLOOKUP(B27,'[2]RESPUESTOS '!$B$11:$CJ$246,87,0)</f>
        <v>14056</v>
      </c>
      <c r="FJ27" s="162">
        <v>78000</v>
      </c>
      <c r="FK27" s="32">
        <v>74200</v>
      </c>
      <c r="FL27" s="94">
        <v>73500</v>
      </c>
      <c r="FM27" s="32">
        <f t="shared" si="99"/>
        <v>59939</v>
      </c>
      <c r="FN27" s="32">
        <f t="shared" si="100"/>
        <v>73850</v>
      </c>
      <c r="FO27" s="32">
        <f t="shared" si="101"/>
        <v>36020.771214309105</v>
      </c>
      <c r="FP27" s="32">
        <f t="shared" si="102"/>
        <v>16981.053599999999</v>
      </c>
      <c r="FQ27" s="32">
        <f t="shared" si="18"/>
        <v>20462.169587999997</v>
      </c>
      <c r="FR27" s="172">
        <f>VLOOKUP(B27,'[2]RESPUESTOS '!$B$11:$BX$246,75,0)</f>
        <v>12595</v>
      </c>
      <c r="FS27" s="162">
        <v>65000</v>
      </c>
      <c r="FT27" s="32">
        <v>67000</v>
      </c>
      <c r="FU27" s="94">
        <v>64300</v>
      </c>
      <c r="FV27" s="32">
        <f t="shared" si="103"/>
        <v>52223.75</v>
      </c>
      <c r="FW27" s="32">
        <f t="shared" si="104"/>
        <v>64650</v>
      </c>
      <c r="FX27" s="32">
        <f t="shared" si="105"/>
        <v>31933.916209475636</v>
      </c>
      <c r="FY27" s="32">
        <f t="shared" si="106"/>
        <v>15216.019499999999</v>
      </c>
      <c r="FZ27" s="32">
        <f t="shared" si="19"/>
        <v>18335.303497499997</v>
      </c>
      <c r="GA27" s="172">
        <f>VLOOKUP(B27,'[2]RESPUESTOS '!$B$11:$CN$246,91,0)</f>
        <v>17009</v>
      </c>
      <c r="GB27" s="162">
        <v>75000</v>
      </c>
      <c r="GC27" s="32">
        <v>85000</v>
      </c>
      <c r="GD27" s="94">
        <v>80800</v>
      </c>
      <c r="GE27" s="32">
        <f t="shared" si="107"/>
        <v>64452.25</v>
      </c>
      <c r="GF27" s="32">
        <f t="shared" si="108"/>
        <v>77900</v>
      </c>
      <c r="GG27" s="32">
        <f t="shared" si="109"/>
        <v>41551.240410811435</v>
      </c>
      <c r="GH27" s="32">
        <f t="shared" si="110"/>
        <v>20548.572899999999</v>
      </c>
      <c r="GI27" s="32">
        <f t="shared" si="20"/>
        <v>24761.030344499999</v>
      </c>
      <c r="GJ27" s="172">
        <f>VLOOKUP(B27,'[2]RESPUESTOS '!$B$11:$T$246,19,0)</f>
        <v>12093</v>
      </c>
      <c r="GK27" s="162">
        <v>70000</v>
      </c>
      <c r="GL27" s="32">
        <v>66600</v>
      </c>
      <c r="GM27" s="94">
        <v>63300</v>
      </c>
      <c r="GN27" s="32">
        <f t="shared" si="111"/>
        <v>52998.25</v>
      </c>
      <c r="GO27" s="32">
        <f t="shared" si="112"/>
        <v>64950</v>
      </c>
      <c r="GP27" s="32">
        <f t="shared" si="113"/>
        <v>31301.112680809714</v>
      </c>
      <c r="GQ27" s="32">
        <f t="shared" si="114"/>
        <v>14609.5533</v>
      </c>
      <c r="GR27" s="32">
        <f t="shared" si="21"/>
        <v>17604.511726500001</v>
      </c>
      <c r="GS27" s="172">
        <f>VLOOKUP(B27,'[2]RESPUESTOS '!$B$11:$H$246,7,0)</f>
        <v>10931</v>
      </c>
      <c r="GT27" s="162">
        <v>50000</v>
      </c>
      <c r="GU27" s="32">
        <v>40000</v>
      </c>
      <c r="GV27" s="94">
        <v>38800</v>
      </c>
      <c r="GW27" s="32">
        <f t="shared" si="115"/>
        <v>34932.75</v>
      </c>
      <c r="GX27" s="32">
        <f t="shared" si="116"/>
        <v>39400</v>
      </c>
      <c r="GY27" s="32">
        <f t="shared" si="117"/>
        <v>24652.380737731513</v>
      </c>
      <c r="GZ27" s="32">
        <f t="shared" si="118"/>
        <v>13205.741099999999</v>
      </c>
      <c r="HA27" s="32">
        <f t="shared" si="22"/>
        <v>15912.918025499999</v>
      </c>
      <c r="HB27" s="172">
        <f>VLOOKUP(B27,'[2]RESPUESTOS '!$B$11:$D$246,3,0)</f>
        <v>10704</v>
      </c>
      <c r="HC27" s="162">
        <v>50000</v>
      </c>
      <c r="HD27" s="32">
        <v>40000</v>
      </c>
      <c r="HE27" s="94">
        <v>38800</v>
      </c>
      <c r="HF27" s="32">
        <f t="shared" si="119"/>
        <v>34876</v>
      </c>
      <c r="HG27" s="32">
        <f t="shared" si="120"/>
        <v>39400</v>
      </c>
      <c r="HH27" s="32">
        <f t="shared" si="121"/>
        <v>24361.097437538625</v>
      </c>
      <c r="HI27" s="32">
        <f t="shared" si="122"/>
        <v>12931.502399999999</v>
      </c>
      <c r="HJ27" s="32">
        <f t="shared" si="23"/>
        <v>15582.460391999999</v>
      </c>
      <c r="HK27" s="172">
        <f>VLOOKUP(B27,'[2]RESPUESTOS '!$B$11:$CB$246,79,0)</f>
        <v>15558</v>
      </c>
      <c r="HL27" s="162">
        <v>90000</v>
      </c>
      <c r="HM27" s="32">
        <v>85000</v>
      </c>
      <c r="HN27" s="94">
        <v>78000</v>
      </c>
      <c r="HO27" s="32">
        <f t="shared" si="123"/>
        <v>67139.5</v>
      </c>
      <c r="HP27" s="32">
        <f t="shared" si="124"/>
        <v>81500</v>
      </c>
      <c r="HQ27" s="32">
        <f t="shared" si="125"/>
        <v>40011.22569108403</v>
      </c>
      <c r="HR27" s="32">
        <f t="shared" si="126"/>
        <v>18795.6198</v>
      </c>
      <c r="HS27" s="32">
        <f t="shared" si="24"/>
        <v>22648.721859000001</v>
      </c>
      <c r="HT27" s="172">
        <v>83406.960000000006</v>
      </c>
      <c r="HU27" s="162">
        <v>90000</v>
      </c>
      <c r="HV27" s="32">
        <v>106250</v>
      </c>
      <c r="HW27" s="94">
        <v>98800</v>
      </c>
      <c r="HX27" s="32">
        <f t="shared" si="127"/>
        <v>98350</v>
      </c>
      <c r="HY27" s="32">
        <f t="shared" si="128"/>
        <v>98800</v>
      </c>
      <c r="HZ27" s="32">
        <f t="shared" si="25"/>
        <v>97897.381873445716</v>
      </c>
      <c r="IA27" s="32">
        <f t="shared" si="129"/>
        <v>100763.948376</v>
      </c>
      <c r="IB27" s="32">
        <f t="shared" si="26"/>
        <v>121420.55779307999</v>
      </c>
      <c r="IC27" s="172">
        <v>88920</v>
      </c>
      <c r="ID27" s="162">
        <v>65000</v>
      </c>
      <c r="IE27" s="32">
        <v>106250</v>
      </c>
      <c r="IF27" s="94">
        <v>104100</v>
      </c>
      <c r="IG27" s="32">
        <f t="shared" si="130"/>
        <v>91783.333333333328</v>
      </c>
      <c r="IH27" s="32">
        <f t="shared" si="131"/>
        <v>104100</v>
      </c>
      <c r="II27" s="32">
        <f t="shared" si="132"/>
        <v>87202.893863049423</v>
      </c>
      <c r="IJ27" s="32">
        <f t="shared" si="133"/>
        <v>107424.25199999999</v>
      </c>
      <c r="IK27" s="32">
        <f t="shared" si="27"/>
        <v>129446.22365999999</v>
      </c>
      <c r="IM27" s="32">
        <f t="shared" si="134"/>
        <v>30368.328973836298</v>
      </c>
    </row>
    <row r="28" spans="1:247" x14ac:dyDescent="0.25">
      <c r="A28" s="12">
        <v>21</v>
      </c>
      <c r="B28" s="38" t="s">
        <v>63</v>
      </c>
      <c r="C28" s="14">
        <f>VLOOKUP(B28,[1]Hoja1!$B$9:$D$244,3,0)</f>
        <v>40066</v>
      </c>
      <c r="D28" s="14">
        <v>147000</v>
      </c>
      <c r="E28" s="15">
        <v>219500</v>
      </c>
      <c r="F28" s="97">
        <v>201900</v>
      </c>
      <c r="G28" s="105">
        <f t="shared" si="28"/>
        <v>152116.5</v>
      </c>
      <c r="H28" s="105">
        <f t="shared" si="29"/>
        <v>174450</v>
      </c>
      <c r="I28" s="107">
        <f t="shared" si="30"/>
        <v>96922.012048602031</v>
      </c>
      <c r="J28" s="107">
        <f t="shared" si="135"/>
        <v>42109.365999999995</v>
      </c>
      <c r="K28" s="107">
        <f t="shared" si="0"/>
        <v>50741.786029999988</v>
      </c>
      <c r="L28" s="101">
        <f>VLOOKUP(B28,[1]Hoja1!$B$9:$L$244,11,0)</f>
        <v>33849</v>
      </c>
      <c r="M28" s="101">
        <v>126000</v>
      </c>
      <c r="N28" s="34">
        <v>219500</v>
      </c>
      <c r="O28" s="70">
        <v>197600</v>
      </c>
      <c r="P28" s="34">
        <f t="shared" si="31"/>
        <v>144237.25</v>
      </c>
      <c r="Q28" s="34">
        <f t="shared" si="32"/>
        <v>161800</v>
      </c>
      <c r="R28" s="34">
        <f t="shared" si="33"/>
        <v>84932.874895760877</v>
      </c>
      <c r="S28" s="174">
        <f t="shared" si="34"/>
        <v>35575.298999999999</v>
      </c>
      <c r="T28" s="174">
        <f t="shared" si="1"/>
        <v>42868.235294999999</v>
      </c>
      <c r="U28" s="126">
        <f>VLOOKUP(B28,[1]Hoja1!$B$9:$T$244,19,0)</f>
        <v>34509</v>
      </c>
      <c r="V28" s="126">
        <v>127000</v>
      </c>
      <c r="W28" s="17">
        <v>175600</v>
      </c>
      <c r="X28" s="73">
        <v>161600</v>
      </c>
      <c r="Y28" s="17">
        <f t="shared" si="35"/>
        <v>124677.25</v>
      </c>
      <c r="Z28" s="17">
        <f t="shared" si="36"/>
        <v>144300</v>
      </c>
      <c r="AA28" s="17">
        <f t="shared" si="37"/>
        <v>82076.800508590575</v>
      </c>
      <c r="AB28" s="176">
        <f t="shared" si="38"/>
        <v>36268.958999999995</v>
      </c>
      <c r="AC28" s="176">
        <f t="shared" si="2"/>
        <v>43704.095594999992</v>
      </c>
      <c r="AD28" s="129">
        <f>VLOOKUP(B28,[1]Hoja1!$B$9:$V$244,21,0)</f>
        <v>39800</v>
      </c>
      <c r="AE28" s="129">
        <v>143000</v>
      </c>
      <c r="AF28" s="18">
        <v>166820</v>
      </c>
      <c r="AG28" s="74">
        <v>158500</v>
      </c>
      <c r="AH28" s="18">
        <f t="shared" si="39"/>
        <v>127030</v>
      </c>
      <c r="AI28" s="18">
        <f t="shared" si="40"/>
        <v>150750</v>
      </c>
      <c r="AJ28" s="18">
        <f t="shared" si="41"/>
        <v>90044.92876096179</v>
      </c>
      <c r="AK28" s="177">
        <f t="shared" si="42"/>
        <v>41829.799999999996</v>
      </c>
      <c r="AL28" s="177">
        <f t="shared" si="3"/>
        <v>50404.908999999992</v>
      </c>
      <c r="AM28" s="133">
        <f>VLOOKUP(B28,[1]Hoja1!$B$9:$X$244,23,0)</f>
        <v>37413</v>
      </c>
      <c r="AN28" s="133">
        <v>134000</v>
      </c>
      <c r="AO28" s="19">
        <v>149260</v>
      </c>
      <c r="AP28" s="77">
        <v>143300</v>
      </c>
      <c r="AQ28" s="19">
        <f t="shared" si="43"/>
        <v>115993.25</v>
      </c>
      <c r="AR28" s="19">
        <f t="shared" si="44"/>
        <v>138650</v>
      </c>
      <c r="AS28" s="19">
        <f t="shared" si="45"/>
        <v>83560.601738469471</v>
      </c>
      <c r="AT28" s="178">
        <f t="shared" si="46"/>
        <v>39321.062999999995</v>
      </c>
      <c r="AU28" s="178">
        <f t="shared" si="4"/>
        <v>47381.880914999994</v>
      </c>
      <c r="AV28" s="137">
        <f>VLOOKUP(B28,[1]Hoja1!$B$9:$Z$244,25,0)</f>
        <v>29750</v>
      </c>
      <c r="AW28" s="137">
        <v>109000</v>
      </c>
      <c r="AX28" s="20">
        <v>149260</v>
      </c>
      <c r="AY28" s="79">
        <v>138800</v>
      </c>
      <c r="AZ28" s="20">
        <f t="shared" si="47"/>
        <v>106702.5</v>
      </c>
      <c r="BA28" s="20">
        <f t="shared" si="48"/>
        <v>123900</v>
      </c>
      <c r="BB28" s="20">
        <f t="shared" si="49"/>
        <v>70556.584190362235</v>
      </c>
      <c r="BC28" s="179">
        <f t="shared" si="50"/>
        <v>31267.249999999996</v>
      </c>
      <c r="BD28" s="179">
        <f t="shared" si="5"/>
        <v>37677.036249999997</v>
      </c>
      <c r="BE28" s="139">
        <f>VLOOKUP(B28,[1]Hoja1!$B$9:$AB$244,27,0)</f>
        <v>32725</v>
      </c>
      <c r="BF28" s="139">
        <v>131000</v>
      </c>
      <c r="BG28" s="21">
        <v>175600</v>
      </c>
      <c r="BH28" s="80">
        <v>170300</v>
      </c>
      <c r="BI28" s="21">
        <f t="shared" si="51"/>
        <v>127406.25</v>
      </c>
      <c r="BJ28" s="21">
        <f t="shared" si="52"/>
        <v>150650</v>
      </c>
      <c r="BK28" s="21">
        <f t="shared" si="53"/>
        <v>80389.055975791052</v>
      </c>
      <c r="BL28" s="21">
        <f t="shared" si="54"/>
        <v>34393.974999999999</v>
      </c>
      <c r="BM28" s="21">
        <f t="shared" si="6"/>
        <v>41444.739874999999</v>
      </c>
      <c r="BN28" s="144">
        <f>VLOOKUP(B28,[1]Hoja1!$B$9:$AD$244,29,0)</f>
        <v>32725</v>
      </c>
      <c r="BO28" s="144">
        <v>117000</v>
      </c>
      <c r="BP28" s="22">
        <v>175600</v>
      </c>
      <c r="BQ28" s="82">
        <v>165100</v>
      </c>
      <c r="BR28" s="22">
        <f t="shared" si="55"/>
        <v>122606.25</v>
      </c>
      <c r="BS28" s="22">
        <f t="shared" si="56"/>
        <v>141050</v>
      </c>
      <c r="BT28" s="22">
        <f t="shared" si="57"/>
        <v>78652.861823457584</v>
      </c>
      <c r="BU28" s="22">
        <f t="shared" si="58"/>
        <v>34393.974999999999</v>
      </c>
      <c r="BV28" s="22">
        <f t="shared" si="7"/>
        <v>41444.739874999999</v>
      </c>
      <c r="BW28" s="146">
        <f>VLOOKUP(B28,[1]Hoja1!$B$9:$AF$244,31,0)</f>
        <v>31269</v>
      </c>
      <c r="BX28" s="146">
        <v>90000</v>
      </c>
      <c r="BY28" s="23">
        <v>149260</v>
      </c>
      <c r="BZ28" s="84">
        <v>143300</v>
      </c>
      <c r="CA28" s="23">
        <f t="shared" si="59"/>
        <v>103457.25</v>
      </c>
      <c r="CB28" s="23">
        <f t="shared" si="60"/>
        <v>116650</v>
      </c>
      <c r="CC28" s="23">
        <f t="shared" si="61"/>
        <v>70460.056919464885</v>
      </c>
      <c r="CD28" s="23">
        <f t="shared" si="62"/>
        <v>32863.718999999997</v>
      </c>
      <c r="CE28" s="23">
        <f t="shared" si="8"/>
        <v>39600.781394999998</v>
      </c>
      <c r="CF28" s="158">
        <f>VLOOKUP(B28,[1]Hoja1!$B$9:$AJ$244,35,0)</f>
        <v>29750</v>
      </c>
      <c r="CG28" s="158">
        <v>90000</v>
      </c>
      <c r="CH28" s="24">
        <v>101500</v>
      </c>
      <c r="CI28" s="25">
        <v>96400</v>
      </c>
      <c r="CJ28" s="24">
        <f t="shared" si="63"/>
        <v>79412.5</v>
      </c>
      <c r="CK28" s="24">
        <f t="shared" si="64"/>
        <v>93200</v>
      </c>
      <c r="CL28" s="24">
        <f t="shared" si="65"/>
        <v>61585.629288396194</v>
      </c>
      <c r="CM28" s="24">
        <f t="shared" si="66"/>
        <v>31267.249999999996</v>
      </c>
      <c r="CN28" s="24">
        <f t="shared" si="9"/>
        <v>37677.036249999997</v>
      </c>
      <c r="CO28" s="148">
        <f>VLOOKUP(B28,[1]Hoja1!$B$9:$AL$244,37,0)</f>
        <v>32306</v>
      </c>
      <c r="CP28" s="148">
        <v>120000</v>
      </c>
      <c r="CQ28" s="26">
        <v>149260</v>
      </c>
      <c r="CR28" s="149">
        <v>141800</v>
      </c>
      <c r="CS28" s="26">
        <f t="shared" si="67"/>
        <v>110841.5</v>
      </c>
      <c r="CT28" s="26">
        <f t="shared" si="68"/>
        <v>130900</v>
      </c>
      <c r="CU28" s="26">
        <f t="shared" si="69"/>
        <v>75415.861240649247</v>
      </c>
      <c r="CV28" s="26">
        <f t="shared" si="70"/>
        <v>33953.606</v>
      </c>
      <c r="CW28" s="26">
        <f t="shared" si="10"/>
        <v>40914.095229999999</v>
      </c>
      <c r="CX28" s="27">
        <f>VLOOKUP(B28,[1]Hoja1!$B$9:$AN$244,39,0)</f>
        <v>37081</v>
      </c>
      <c r="CY28" s="27">
        <v>130000</v>
      </c>
      <c r="CZ28" s="28">
        <v>166820</v>
      </c>
      <c r="DA28" s="86">
        <v>155000</v>
      </c>
      <c r="DB28" s="28">
        <f t="shared" si="71"/>
        <v>122225.25</v>
      </c>
      <c r="DC28" s="28">
        <f t="shared" si="72"/>
        <v>142500</v>
      </c>
      <c r="DD28" s="28">
        <f t="shared" si="73"/>
        <v>84914.161407036867</v>
      </c>
      <c r="DE28" s="28">
        <f t="shared" si="74"/>
        <v>38972.130999999994</v>
      </c>
      <c r="DF28" s="28">
        <f t="shared" si="11"/>
        <v>46961.417854999992</v>
      </c>
      <c r="DG28" s="150">
        <f>VLOOKUP(B28,[1]Hoja1!$B$9:$AR$244,43,0)</f>
        <v>42298</v>
      </c>
      <c r="DH28" s="150">
        <v>146000</v>
      </c>
      <c r="DI28" s="29">
        <v>131700</v>
      </c>
      <c r="DJ28" s="88">
        <v>122500</v>
      </c>
      <c r="DK28" s="29">
        <f t="shared" si="75"/>
        <v>110624.5</v>
      </c>
      <c r="DL28" s="29">
        <f t="shared" si="76"/>
        <v>127100</v>
      </c>
      <c r="DM28" s="29">
        <f t="shared" si="77"/>
        <v>86491.39629070714</v>
      </c>
      <c r="DN28" s="29">
        <f t="shared" si="78"/>
        <v>44455.197999999997</v>
      </c>
      <c r="DO28" s="29">
        <f t="shared" si="12"/>
        <v>53568.513589999995</v>
      </c>
      <c r="DP28" s="154">
        <f>VLOOKUP(B28,[1]Hoja1!$B$9:$AT$244,45,0)</f>
        <v>46095</v>
      </c>
      <c r="DQ28" s="154">
        <v>169000</v>
      </c>
      <c r="DR28" s="30">
        <v>131700</v>
      </c>
      <c r="DS28" s="90">
        <v>129100</v>
      </c>
      <c r="DT28" s="30">
        <f t="shared" si="79"/>
        <v>118973.75</v>
      </c>
      <c r="DU28" s="30">
        <f t="shared" si="80"/>
        <v>130400</v>
      </c>
      <c r="DV28" s="30">
        <f t="shared" si="81"/>
        <v>93130.606145706231</v>
      </c>
      <c r="DW28" s="30">
        <f t="shared" si="82"/>
        <v>48445.844999999994</v>
      </c>
      <c r="DX28" s="30">
        <f t="shared" si="13"/>
        <v>58377.243224999991</v>
      </c>
      <c r="DY28" s="158">
        <f>VLOOKUP(B28,[1]Hoja1!$B$9:$AV$244,47,0)</f>
        <v>50758</v>
      </c>
      <c r="DZ28" s="158">
        <v>180000</v>
      </c>
      <c r="EA28" s="24">
        <v>149260</v>
      </c>
      <c r="EB28" s="25">
        <v>146300</v>
      </c>
      <c r="EC28" s="24">
        <f t="shared" si="83"/>
        <v>131579.5</v>
      </c>
      <c r="ED28" s="24">
        <f t="shared" si="84"/>
        <v>147780</v>
      </c>
      <c r="EE28" s="24">
        <f t="shared" si="85"/>
        <v>103114.38429428602</v>
      </c>
      <c r="EF28" s="24">
        <f t="shared" si="86"/>
        <v>53346.657999999996</v>
      </c>
      <c r="EG28" s="24">
        <f t="shared" si="14"/>
        <v>64282.72288999999</v>
      </c>
      <c r="EH28" s="126">
        <f>VLOOKUP(B28,[1]Hoja1!$B$9:$AX$244,49,0)</f>
        <v>49637</v>
      </c>
      <c r="EI28" s="126">
        <v>178000</v>
      </c>
      <c r="EJ28" s="17">
        <v>197550</v>
      </c>
      <c r="EK28" s="73">
        <v>189600</v>
      </c>
      <c r="EL28" s="17">
        <f t="shared" si="87"/>
        <v>153696.75</v>
      </c>
      <c r="EM28" s="17">
        <f t="shared" si="88"/>
        <v>183800</v>
      </c>
      <c r="EN28" s="17">
        <f t="shared" si="89"/>
        <v>110801.75688285628</v>
      </c>
      <c r="EO28" s="17">
        <f t="shared" si="90"/>
        <v>52168.486999999994</v>
      </c>
      <c r="EP28" s="17">
        <f t="shared" si="15"/>
        <v>62863.02683499999</v>
      </c>
      <c r="EQ28" s="162">
        <f>VLOOKUP(B28,[1]Hoja1!$B$9:$AZ$244,51,0)</f>
        <v>42298</v>
      </c>
      <c r="ER28" s="162">
        <v>139000</v>
      </c>
      <c r="ES28" s="32">
        <v>197550</v>
      </c>
      <c r="ET28" s="94">
        <v>187700</v>
      </c>
      <c r="EU28" s="32">
        <f t="shared" si="91"/>
        <v>141637</v>
      </c>
      <c r="EV28" s="32">
        <f t="shared" si="92"/>
        <v>163350</v>
      </c>
      <c r="EW28" s="32">
        <f t="shared" si="93"/>
        <v>97026.891131442084</v>
      </c>
      <c r="EX28" s="32">
        <f t="shared" si="94"/>
        <v>51100.213799999998</v>
      </c>
      <c r="EY28" s="32">
        <f t="shared" si="16"/>
        <v>61575.757629</v>
      </c>
      <c r="EZ28" s="172">
        <f>VLOOKUP(B28,'[2]RESPUESTOS '!$B$11:$BH$246,59,0)</f>
        <v>25834</v>
      </c>
      <c r="FA28" s="162">
        <v>127000</v>
      </c>
      <c r="FB28" s="32">
        <v>142000</v>
      </c>
      <c r="FC28" s="94">
        <v>139200</v>
      </c>
      <c r="FD28" s="32">
        <f t="shared" si="95"/>
        <v>108508.5</v>
      </c>
      <c r="FE28" s="32">
        <f t="shared" si="96"/>
        <v>133100</v>
      </c>
      <c r="FF28" s="32">
        <f t="shared" si="97"/>
        <v>65779.892539006978</v>
      </c>
      <c r="FG28" s="32">
        <f t="shared" si="98"/>
        <v>31210.055399999997</v>
      </c>
      <c r="FH28" s="32">
        <f t="shared" si="17"/>
        <v>37608.116756999996</v>
      </c>
      <c r="FI28" s="172">
        <f>VLOOKUP(B28,'[2]RESPUESTOS '!$B$11:$CJ$246,87,0)</f>
        <v>30472</v>
      </c>
      <c r="FJ28" s="162">
        <v>152400</v>
      </c>
      <c r="FK28" s="32">
        <v>148800</v>
      </c>
      <c r="FL28" s="94">
        <v>144300</v>
      </c>
      <c r="FM28" s="32">
        <f t="shared" si="99"/>
        <v>118993</v>
      </c>
      <c r="FN28" s="32">
        <f t="shared" si="100"/>
        <v>146550</v>
      </c>
      <c r="FO28" s="32">
        <f t="shared" si="101"/>
        <v>75430.241130709532</v>
      </c>
      <c r="FP28" s="32">
        <f t="shared" si="102"/>
        <v>36813.2232</v>
      </c>
      <c r="FQ28" s="32">
        <f t="shared" si="18"/>
        <v>44359.933956000001</v>
      </c>
      <c r="FR28" s="172">
        <f>VLOOKUP(B28,'[2]RESPUESTOS '!$B$11:$BX$246,75,0)</f>
        <v>24186</v>
      </c>
      <c r="FS28" s="162">
        <v>127000</v>
      </c>
      <c r="FT28" s="32">
        <v>133200</v>
      </c>
      <c r="FU28" s="94">
        <v>131900</v>
      </c>
      <c r="FV28" s="32">
        <f t="shared" si="103"/>
        <v>104071.5</v>
      </c>
      <c r="FW28" s="32">
        <f t="shared" si="104"/>
        <v>129450</v>
      </c>
      <c r="FX28" s="32">
        <f t="shared" si="105"/>
        <v>62199.442815738206</v>
      </c>
      <c r="FY28" s="32">
        <f t="shared" si="106"/>
        <v>29219.106599999999</v>
      </c>
      <c r="FZ28" s="32">
        <f t="shared" si="19"/>
        <v>35209.023453000002</v>
      </c>
      <c r="GA28" s="172">
        <f>VLOOKUP(B28,'[2]RESPUESTOS '!$B$11:$CN$246,91,0)</f>
        <v>33653</v>
      </c>
      <c r="GB28" s="162">
        <v>147000</v>
      </c>
      <c r="GC28" s="32">
        <v>173000</v>
      </c>
      <c r="GD28" s="94">
        <v>166100</v>
      </c>
      <c r="GE28" s="32">
        <f t="shared" si="107"/>
        <v>129938.25</v>
      </c>
      <c r="GF28" s="32">
        <f t="shared" si="108"/>
        <v>156550</v>
      </c>
      <c r="GG28" s="32">
        <f t="shared" si="109"/>
        <v>82783.906307077705</v>
      </c>
      <c r="GH28" s="32">
        <f t="shared" si="110"/>
        <v>40656.189299999998</v>
      </c>
      <c r="GI28" s="32">
        <f t="shared" si="20"/>
        <v>48990.708106499995</v>
      </c>
      <c r="GJ28" s="172">
        <f>VLOOKUP(B28,'[2]RESPUESTOS '!$B$11:$T$246,19,0)</f>
        <v>23769</v>
      </c>
      <c r="GK28" s="162">
        <v>130000</v>
      </c>
      <c r="GL28" s="32">
        <v>130200</v>
      </c>
      <c r="GM28" s="94">
        <v>122400</v>
      </c>
      <c r="GN28" s="32">
        <f t="shared" si="111"/>
        <v>101592.25</v>
      </c>
      <c r="GO28" s="32">
        <f t="shared" si="112"/>
        <v>126200</v>
      </c>
      <c r="GP28" s="32">
        <f t="shared" si="113"/>
        <v>60962.283774921831</v>
      </c>
      <c r="GQ28" s="32">
        <f t="shared" si="114"/>
        <v>28715.3289</v>
      </c>
      <c r="GR28" s="32">
        <f t="shared" si="21"/>
        <v>34601.971324500002</v>
      </c>
      <c r="GS28" s="172">
        <f>VLOOKUP(B28,'[2]RESPUESTOS '!$B$11:$H$246,7,0)</f>
        <v>21509</v>
      </c>
      <c r="GT28" s="162">
        <v>90000</v>
      </c>
      <c r="GU28" s="32">
        <v>78100</v>
      </c>
      <c r="GV28" s="94">
        <v>74200</v>
      </c>
      <c r="GW28" s="32">
        <f t="shared" si="115"/>
        <v>65952.25</v>
      </c>
      <c r="GX28" s="32">
        <f t="shared" si="116"/>
        <v>76150</v>
      </c>
      <c r="GY28" s="32">
        <f t="shared" si="117"/>
        <v>47684.634745393269</v>
      </c>
      <c r="GZ28" s="32">
        <f t="shared" si="118"/>
        <v>25985.0229</v>
      </c>
      <c r="HA28" s="32">
        <f t="shared" si="22"/>
        <v>31311.952594499999</v>
      </c>
      <c r="HB28" s="172">
        <f>VLOOKUP(B28,'[2]RESPUESTOS '!$B$11:$D$246,3,0)</f>
        <v>22021</v>
      </c>
      <c r="HC28" s="162">
        <v>90000</v>
      </c>
      <c r="HD28" s="32">
        <v>78100</v>
      </c>
      <c r="HE28" s="94">
        <v>71900</v>
      </c>
      <c r="HF28" s="32">
        <f t="shared" si="119"/>
        <v>65505.25</v>
      </c>
      <c r="HG28" s="32">
        <f t="shared" si="120"/>
        <v>75000</v>
      </c>
      <c r="HH28" s="32">
        <f t="shared" si="121"/>
        <v>48056.930547491793</v>
      </c>
      <c r="HI28" s="32">
        <f t="shared" si="122"/>
        <v>26603.570099999997</v>
      </c>
      <c r="HJ28" s="32">
        <f t="shared" si="23"/>
        <v>32057.301970499997</v>
      </c>
      <c r="HK28" s="172">
        <f>VLOOKUP(B28,'[2]RESPUESTOS '!$B$11:$CB$246,79,0)</f>
        <v>31801</v>
      </c>
      <c r="HL28" s="162">
        <v>178000</v>
      </c>
      <c r="HM28" s="32">
        <v>173000</v>
      </c>
      <c r="HN28" s="94">
        <v>170000</v>
      </c>
      <c r="HO28" s="32">
        <f t="shared" si="123"/>
        <v>138200.25</v>
      </c>
      <c r="HP28" s="32">
        <f t="shared" si="124"/>
        <v>171500</v>
      </c>
      <c r="HQ28" s="32">
        <f t="shared" si="125"/>
        <v>82091.310082671902</v>
      </c>
      <c r="HR28" s="32">
        <f t="shared" si="126"/>
        <v>38418.788099999998</v>
      </c>
      <c r="HS28" s="32">
        <f t="shared" si="24"/>
        <v>46294.639660499997</v>
      </c>
      <c r="HT28" s="172">
        <v>176015.7</v>
      </c>
      <c r="HU28" s="162">
        <v>178000</v>
      </c>
      <c r="HV28" s="32">
        <v>219500</v>
      </c>
      <c r="HW28" s="94">
        <v>208500</v>
      </c>
      <c r="HX28" s="32">
        <f t="shared" si="127"/>
        <v>202000</v>
      </c>
      <c r="HY28" s="32">
        <f t="shared" si="128"/>
        <v>208500</v>
      </c>
      <c r="HZ28" s="32">
        <f t="shared" si="25"/>
        <v>200401.48093784531</v>
      </c>
      <c r="IA28" s="32">
        <f t="shared" si="129"/>
        <v>212644.56716999999</v>
      </c>
      <c r="IB28" s="32">
        <f t="shared" si="26"/>
        <v>256236.70343984998</v>
      </c>
      <c r="IC28" s="172">
        <v>187650</v>
      </c>
      <c r="ID28" s="162">
        <v>127000</v>
      </c>
      <c r="IE28" s="32">
        <v>219500</v>
      </c>
      <c r="IF28" s="94">
        <v>201900</v>
      </c>
      <c r="IG28" s="32">
        <f t="shared" si="130"/>
        <v>182800</v>
      </c>
      <c r="IH28" s="32">
        <f t="shared" si="131"/>
        <v>201900</v>
      </c>
      <c r="II28" s="32">
        <f t="shared" si="132"/>
        <v>172584.67764809777</v>
      </c>
      <c r="IJ28" s="32">
        <f t="shared" si="133"/>
        <v>226699.965</v>
      </c>
      <c r="IK28" s="32">
        <f t="shared" si="27"/>
        <v>273173.45782499999</v>
      </c>
      <c r="IM28" s="32">
        <f t="shared" si="134"/>
        <v>61530.808400790731</v>
      </c>
    </row>
    <row r="29" spans="1:247" x14ac:dyDescent="0.25">
      <c r="A29" s="12">
        <v>22</v>
      </c>
      <c r="B29" s="36" t="s">
        <v>64</v>
      </c>
      <c r="C29" s="14">
        <f>VLOOKUP(B29,[1]Hoja1!$B$9:$D$244,3,0)</f>
        <v>38501</v>
      </c>
      <c r="D29" s="14">
        <v>141000</v>
      </c>
      <c r="E29" s="15">
        <v>216250</v>
      </c>
      <c r="F29" s="97">
        <v>211900</v>
      </c>
      <c r="G29" s="105">
        <f t="shared" si="28"/>
        <v>151912.75</v>
      </c>
      <c r="H29" s="105">
        <f t="shared" si="29"/>
        <v>176450</v>
      </c>
      <c r="I29" s="107">
        <f t="shared" si="30"/>
        <v>94319.525124016378</v>
      </c>
      <c r="J29" s="107">
        <f t="shared" si="135"/>
        <v>40464.550999999999</v>
      </c>
      <c r="K29" s="107">
        <f t="shared" si="0"/>
        <v>48759.783954999999</v>
      </c>
      <c r="L29" s="101">
        <f>VLOOKUP(B29,[1]Hoja1!$B$9:$L$244,11,0)</f>
        <v>33885</v>
      </c>
      <c r="M29" s="101">
        <v>126000</v>
      </c>
      <c r="N29" s="34">
        <v>216250</v>
      </c>
      <c r="O29" s="70">
        <v>207600</v>
      </c>
      <c r="P29" s="34">
        <f t="shared" si="31"/>
        <v>145933.75</v>
      </c>
      <c r="Q29" s="34">
        <f t="shared" si="32"/>
        <v>166800</v>
      </c>
      <c r="R29" s="34">
        <f t="shared" si="33"/>
        <v>85307.264573245237</v>
      </c>
      <c r="S29" s="174">
        <f t="shared" si="34"/>
        <v>35613.134999999995</v>
      </c>
      <c r="T29" s="174">
        <f t="shared" si="1"/>
        <v>42913.827674999993</v>
      </c>
      <c r="U29" s="126">
        <f>VLOOKUP(B29,[1]Hoja1!$B$9:$T$244,19,0)</f>
        <v>36997</v>
      </c>
      <c r="V29" s="126">
        <v>136000</v>
      </c>
      <c r="W29" s="17">
        <v>173000</v>
      </c>
      <c r="X29" s="73">
        <v>169500</v>
      </c>
      <c r="Y29" s="17">
        <f t="shared" si="35"/>
        <v>128874.25</v>
      </c>
      <c r="Z29" s="17">
        <f t="shared" si="36"/>
        <v>152750</v>
      </c>
      <c r="AA29" s="17">
        <f t="shared" si="37"/>
        <v>86839.078309317352</v>
      </c>
      <c r="AB29" s="176">
        <f t="shared" si="38"/>
        <v>38883.846999999994</v>
      </c>
      <c r="AC29" s="176">
        <f t="shared" si="2"/>
        <v>46855.035634999993</v>
      </c>
      <c r="AD29" s="129">
        <f>VLOOKUP(B29,[1]Hoja1!$B$9:$V$244,21,0)</f>
        <v>39510</v>
      </c>
      <c r="AE29" s="129">
        <v>142000</v>
      </c>
      <c r="AF29" s="18">
        <v>164350</v>
      </c>
      <c r="AG29" s="74">
        <v>157800</v>
      </c>
      <c r="AH29" s="18">
        <f t="shared" si="39"/>
        <v>125915</v>
      </c>
      <c r="AI29" s="18">
        <f t="shared" si="40"/>
        <v>149900</v>
      </c>
      <c r="AJ29" s="18">
        <f t="shared" si="41"/>
        <v>89337.536386677893</v>
      </c>
      <c r="AK29" s="177">
        <f t="shared" si="42"/>
        <v>41525.009999999995</v>
      </c>
      <c r="AL29" s="177">
        <f t="shared" si="3"/>
        <v>50037.63704999999</v>
      </c>
      <c r="AM29" s="133">
        <f>VLOOKUP(B29,[1]Hoja1!$B$9:$X$244,23,0)</f>
        <v>37195</v>
      </c>
      <c r="AN29" s="133">
        <v>133000</v>
      </c>
      <c r="AO29" s="19">
        <v>147050</v>
      </c>
      <c r="AP29" s="77">
        <v>142600</v>
      </c>
      <c r="AQ29" s="19">
        <f t="shared" si="43"/>
        <v>114961.25</v>
      </c>
      <c r="AR29" s="19">
        <f t="shared" si="44"/>
        <v>137800</v>
      </c>
      <c r="AS29" s="19">
        <f t="shared" si="45"/>
        <v>82958.014359613881</v>
      </c>
      <c r="AT29" s="178">
        <f t="shared" si="46"/>
        <v>39091.945</v>
      </c>
      <c r="AU29" s="178">
        <f t="shared" si="4"/>
        <v>47105.793724999996</v>
      </c>
      <c r="AV29" s="137">
        <f>VLOOKUP(B29,[1]Hoja1!$B$9:$Z$244,25,0)</f>
        <v>29057</v>
      </c>
      <c r="AW29" s="137">
        <v>107000</v>
      </c>
      <c r="AX29" s="20">
        <v>147050</v>
      </c>
      <c r="AY29" s="79">
        <v>139700</v>
      </c>
      <c r="AZ29" s="20">
        <f t="shared" si="47"/>
        <v>105701.75</v>
      </c>
      <c r="BA29" s="20">
        <f t="shared" si="48"/>
        <v>123350</v>
      </c>
      <c r="BB29" s="20">
        <f t="shared" si="49"/>
        <v>69300.653204730435</v>
      </c>
      <c r="BC29" s="179">
        <f t="shared" si="50"/>
        <v>30538.906999999999</v>
      </c>
      <c r="BD29" s="179">
        <f t="shared" si="5"/>
        <v>36799.382935000001</v>
      </c>
      <c r="BE29" s="139">
        <f>VLOOKUP(B29,[1]Hoja1!$B$9:$AB$244,27,0)</f>
        <v>31955</v>
      </c>
      <c r="BF29" s="139">
        <v>128000</v>
      </c>
      <c r="BG29" s="21">
        <v>173000</v>
      </c>
      <c r="BH29" s="80">
        <v>169500</v>
      </c>
      <c r="BI29" s="21">
        <f t="shared" si="51"/>
        <v>125613.75</v>
      </c>
      <c r="BJ29" s="21">
        <f t="shared" si="52"/>
        <v>148750</v>
      </c>
      <c r="BK29" s="21">
        <f t="shared" si="53"/>
        <v>78760.996534273887</v>
      </c>
      <c r="BL29" s="21">
        <f t="shared" si="54"/>
        <v>33584.704999999994</v>
      </c>
      <c r="BM29" s="21">
        <f t="shared" si="6"/>
        <v>40469.569524999992</v>
      </c>
      <c r="BN29" s="144">
        <f>VLOOKUP(B29,[1]Hoja1!$B$9:$AD$244,29,0)</f>
        <v>31955</v>
      </c>
      <c r="BO29" s="144">
        <v>115000</v>
      </c>
      <c r="BP29" s="22">
        <v>173000</v>
      </c>
      <c r="BQ29" s="82">
        <v>159200</v>
      </c>
      <c r="BR29" s="22">
        <f t="shared" si="55"/>
        <v>119788.75</v>
      </c>
      <c r="BS29" s="22">
        <f t="shared" si="56"/>
        <v>137100</v>
      </c>
      <c r="BT29" s="22">
        <f t="shared" si="57"/>
        <v>76847.096975364751</v>
      </c>
      <c r="BU29" s="22">
        <f t="shared" si="58"/>
        <v>33584.704999999994</v>
      </c>
      <c r="BV29" s="22">
        <f t="shared" si="7"/>
        <v>40469.569524999992</v>
      </c>
      <c r="BW29" s="146">
        <f>VLOOKUP(B29,[1]Hoja1!$B$9:$AF$244,31,0)</f>
        <v>30516</v>
      </c>
      <c r="BX29" s="146">
        <v>90000</v>
      </c>
      <c r="BY29" s="23">
        <v>147050</v>
      </c>
      <c r="BZ29" s="84">
        <v>136800</v>
      </c>
      <c r="CA29" s="23">
        <f t="shared" si="59"/>
        <v>101091.5</v>
      </c>
      <c r="CB29" s="23">
        <f t="shared" si="60"/>
        <v>113400</v>
      </c>
      <c r="CC29" s="23">
        <f t="shared" si="61"/>
        <v>68976.035798439218</v>
      </c>
      <c r="CD29" s="23">
        <f t="shared" si="62"/>
        <v>32072.315999999999</v>
      </c>
      <c r="CE29" s="23">
        <f t="shared" si="8"/>
        <v>38647.140780000002</v>
      </c>
      <c r="CF29" s="158">
        <f>VLOOKUP(B29,[1]Hoja1!$B$9:$AJ$244,35,0)</f>
        <v>29050</v>
      </c>
      <c r="CG29" s="158">
        <v>90000</v>
      </c>
      <c r="CH29" s="24">
        <v>100000</v>
      </c>
      <c r="CI29" s="25">
        <v>97000</v>
      </c>
      <c r="CJ29" s="24">
        <f t="shared" si="63"/>
        <v>79012.5</v>
      </c>
      <c r="CK29" s="24">
        <f t="shared" si="64"/>
        <v>93500</v>
      </c>
      <c r="CL29" s="24">
        <f t="shared" si="65"/>
        <v>60749.837634290445</v>
      </c>
      <c r="CM29" s="24">
        <f t="shared" si="66"/>
        <v>30531.55</v>
      </c>
      <c r="CN29" s="24">
        <f t="shared" si="9"/>
        <v>36790.517749999999</v>
      </c>
      <c r="CO29" s="148">
        <f>VLOOKUP(B29,[1]Hoja1!$B$9:$AL$244,37,0)</f>
        <v>31624</v>
      </c>
      <c r="CP29" s="148">
        <v>120000</v>
      </c>
      <c r="CQ29" s="26">
        <v>147050</v>
      </c>
      <c r="CR29" s="149">
        <v>132300</v>
      </c>
      <c r="CS29" s="26">
        <f t="shared" si="67"/>
        <v>107743.5</v>
      </c>
      <c r="CT29" s="26">
        <f t="shared" si="68"/>
        <v>126150</v>
      </c>
      <c r="CU29" s="26">
        <f t="shared" si="69"/>
        <v>73646.008564551332</v>
      </c>
      <c r="CV29" s="26">
        <f t="shared" si="70"/>
        <v>33236.824000000001</v>
      </c>
      <c r="CW29" s="26">
        <f t="shared" si="10"/>
        <v>40050.372920000002</v>
      </c>
      <c r="CX29" s="27">
        <f>VLOOKUP(B29,[1]Hoja1!$B$9:$AN$244,39,0)</f>
        <v>35847</v>
      </c>
      <c r="CY29" s="27">
        <v>120000</v>
      </c>
      <c r="CZ29" s="28">
        <v>164350</v>
      </c>
      <c r="DA29" s="86">
        <v>151000</v>
      </c>
      <c r="DB29" s="28">
        <f t="shared" si="71"/>
        <v>117799.25</v>
      </c>
      <c r="DC29" s="28">
        <f t="shared" si="72"/>
        <v>135500</v>
      </c>
      <c r="DD29" s="28">
        <f t="shared" si="73"/>
        <v>81738.140800341571</v>
      </c>
      <c r="DE29" s="28">
        <f t="shared" si="74"/>
        <v>37675.197</v>
      </c>
      <c r="DF29" s="28">
        <f t="shared" si="11"/>
        <v>45398.612385</v>
      </c>
      <c r="DG29" s="150">
        <f>VLOOKUP(B29,[1]Hoja1!$B$9:$AR$244,43,0)</f>
        <v>45097</v>
      </c>
      <c r="DH29" s="150">
        <v>155000</v>
      </c>
      <c r="DI29" s="29">
        <v>129750</v>
      </c>
      <c r="DJ29" s="88">
        <v>123300</v>
      </c>
      <c r="DK29" s="29">
        <f t="shared" si="75"/>
        <v>113286.75</v>
      </c>
      <c r="DL29" s="29">
        <f t="shared" si="76"/>
        <v>126525</v>
      </c>
      <c r="DM29" s="29">
        <f t="shared" si="77"/>
        <v>90001.981195005239</v>
      </c>
      <c r="DN29" s="29">
        <f t="shared" si="78"/>
        <v>47396.947</v>
      </c>
      <c r="DO29" s="29">
        <f t="shared" si="12"/>
        <v>57113.321134999998</v>
      </c>
      <c r="DP29" s="154">
        <f>VLOOKUP(B29,[1]Hoja1!$B$9:$AT$244,45,0)</f>
        <v>45413</v>
      </c>
      <c r="DQ29" s="154">
        <v>167000</v>
      </c>
      <c r="DR29" s="30">
        <v>129750</v>
      </c>
      <c r="DS29" s="90">
        <v>123300</v>
      </c>
      <c r="DT29" s="30">
        <f t="shared" si="79"/>
        <v>116365.75</v>
      </c>
      <c r="DU29" s="30">
        <f t="shared" si="80"/>
        <v>126525</v>
      </c>
      <c r="DV29" s="30">
        <f t="shared" si="81"/>
        <v>91270.898035433798</v>
      </c>
      <c r="DW29" s="30">
        <f t="shared" si="82"/>
        <v>47729.062999999995</v>
      </c>
      <c r="DX29" s="30">
        <f t="shared" si="13"/>
        <v>57513.520914999994</v>
      </c>
      <c r="DY29" s="158">
        <f>VLOOKUP(B29,[1]Hoja1!$B$9:$AV$244,47,0)</f>
        <v>51468</v>
      </c>
      <c r="DZ29" s="158">
        <v>180000</v>
      </c>
      <c r="EA29" s="24">
        <v>147050</v>
      </c>
      <c r="EB29" s="25">
        <v>139700</v>
      </c>
      <c r="EC29" s="24">
        <f t="shared" si="83"/>
        <v>129554.5</v>
      </c>
      <c r="ED29" s="24">
        <f t="shared" si="84"/>
        <v>143375</v>
      </c>
      <c r="EE29" s="24">
        <f t="shared" si="85"/>
        <v>102712.35554516884</v>
      </c>
      <c r="EF29" s="24">
        <f t="shared" si="86"/>
        <v>54092.867999999995</v>
      </c>
      <c r="EG29" s="24">
        <f t="shared" si="14"/>
        <v>65181.905939999997</v>
      </c>
      <c r="EH29" s="126">
        <f>VLOOKUP(B29,[1]Hoja1!$B$9:$AX$244,49,0)</f>
        <v>48944</v>
      </c>
      <c r="EI29" s="126">
        <v>175000</v>
      </c>
      <c r="EJ29" s="17">
        <v>194625</v>
      </c>
      <c r="EK29" s="73">
        <v>181000</v>
      </c>
      <c r="EL29" s="17">
        <f t="shared" si="87"/>
        <v>149892.25</v>
      </c>
      <c r="EM29" s="17">
        <f t="shared" si="88"/>
        <v>178000</v>
      </c>
      <c r="EN29" s="17">
        <f t="shared" si="89"/>
        <v>108669.82176418525</v>
      </c>
      <c r="EO29" s="17">
        <f t="shared" si="90"/>
        <v>51440.144</v>
      </c>
      <c r="EP29" s="17">
        <f t="shared" si="15"/>
        <v>61985.373520000001</v>
      </c>
      <c r="EQ29" s="162">
        <f>VLOOKUP(B29,[1]Hoja1!$B$9:$AZ$244,51,0)</f>
        <v>45097</v>
      </c>
      <c r="ER29" s="162">
        <v>149000</v>
      </c>
      <c r="ES29" s="32">
        <v>194625</v>
      </c>
      <c r="ET29" s="94">
        <v>181000</v>
      </c>
      <c r="EU29" s="32">
        <f t="shared" si="91"/>
        <v>142430.5</v>
      </c>
      <c r="EV29" s="32">
        <f t="shared" si="92"/>
        <v>165000</v>
      </c>
      <c r="EW29" s="32">
        <f t="shared" si="93"/>
        <v>101140.91668015372</v>
      </c>
      <c r="EX29" s="32">
        <f t="shared" si="94"/>
        <v>54481.685699999995</v>
      </c>
      <c r="EY29" s="32">
        <f t="shared" si="16"/>
        <v>65650.43126849999</v>
      </c>
      <c r="EZ29" s="172">
        <f>VLOOKUP(B29,'[2]RESPUESTOS '!$B$11:$BH$246,59,0)</f>
        <v>26025</v>
      </c>
      <c r="FA29" s="162">
        <v>136000</v>
      </c>
      <c r="FB29" s="32">
        <v>140000</v>
      </c>
      <c r="FC29" s="94">
        <v>128800</v>
      </c>
      <c r="FD29" s="32">
        <f t="shared" si="95"/>
        <v>107706.25</v>
      </c>
      <c r="FE29" s="32">
        <f t="shared" si="96"/>
        <v>132400</v>
      </c>
      <c r="FF29" s="32">
        <f t="shared" si="97"/>
        <v>65914.836316389672</v>
      </c>
      <c r="FG29" s="32">
        <f t="shared" si="98"/>
        <v>31440.802499999998</v>
      </c>
      <c r="FH29" s="32">
        <f t="shared" si="17"/>
        <v>37886.167012499995</v>
      </c>
      <c r="FI29" s="172">
        <f>VLOOKUP(B29,'[2]RESPUESTOS '!$B$11:$CJ$246,87,0)</f>
        <v>29542</v>
      </c>
      <c r="FJ29" s="162">
        <v>163200</v>
      </c>
      <c r="FK29" s="32">
        <v>145600</v>
      </c>
      <c r="FL29" s="94">
        <v>138300</v>
      </c>
      <c r="FM29" s="32">
        <f t="shared" si="99"/>
        <v>119160.5</v>
      </c>
      <c r="FN29" s="32">
        <f t="shared" si="100"/>
        <v>141950</v>
      </c>
      <c r="FO29" s="32">
        <f t="shared" si="101"/>
        <v>73969.485955295822</v>
      </c>
      <c r="FP29" s="32">
        <f t="shared" si="102"/>
        <v>35689.690199999997</v>
      </c>
      <c r="FQ29" s="32">
        <f t="shared" si="18"/>
        <v>43006.076690999995</v>
      </c>
      <c r="FR29" s="172">
        <f>VLOOKUP(B29,'[2]RESPUESTOS '!$B$11:$BX$246,75,0)</f>
        <v>24401</v>
      </c>
      <c r="FS29" s="162">
        <v>136000</v>
      </c>
      <c r="FT29" s="32">
        <v>133200</v>
      </c>
      <c r="FU29" s="94">
        <v>129200</v>
      </c>
      <c r="FV29" s="32">
        <f t="shared" si="103"/>
        <v>105700.25</v>
      </c>
      <c r="FW29" s="32">
        <f t="shared" si="104"/>
        <v>131200</v>
      </c>
      <c r="FX29" s="32">
        <f t="shared" si="105"/>
        <v>62910.576307296076</v>
      </c>
      <c r="FY29" s="32">
        <f t="shared" si="106"/>
        <v>29478.848099999999</v>
      </c>
      <c r="FZ29" s="32">
        <f t="shared" si="19"/>
        <v>35522.0119605</v>
      </c>
      <c r="GA29" s="172">
        <f>VLOOKUP(B29,'[2]RESPUESTOS '!$B$11:$CN$246,91,0)</f>
        <v>32255</v>
      </c>
      <c r="GB29" s="162">
        <v>157000</v>
      </c>
      <c r="GC29" s="32">
        <v>173000</v>
      </c>
      <c r="GD29" s="94">
        <v>171300</v>
      </c>
      <c r="GE29" s="32">
        <f t="shared" si="107"/>
        <v>133388.75</v>
      </c>
      <c r="GF29" s="32">
        <f t="shared" si="108"/>
        <v>164150</v>
      </c>
      <c r="GG29" s="32">
        <f t="shared" si="109"/>
        <v>81648.598750540696</v>
      </c>
      <c r="GH29" s="32">
        <f t="shared" si="110"/>
        <v>38967.265500000001</v>
      </c>
      <c r="GI29" s="32">
        <f t="shared" si="20"/>
        <v>46955.554927500001</v>
      </c>
      <c r="GJ29" s="172">
        <f>VLOOKUP(B29,'[2]RESPUESTOS '!$B$11:$T$246,19,0)</f>
        <v>23810</v>
      </c>
      <c r="GK29" s="162">
        <v>120000</v>
      </c>
      <c r="GL29" s="32">
        <v>127200</v>
      </c>
      <c r="GM29" s="94">
        <v>117000</v>
      </c>
      <c r="GN29" s="32">
        <f t="shared" si="111"/>
        <v>97002.5</v>
      </c>
      <c r="GO29" s="32">
        <f t="shared" si="112"/>
        <v>118500</v>
      </c>
      <c r="GP29" s="32">
        <f t="shared" si="113"/>
        <v>59933.051379868026</v>
      </c>
      <c r="GQ29" s="32">
        <f t="shared" si="114"/>
        <v>28764.860999999997</v>
      </c>
      <c r="GR29" s="32">
        <f t="shared" si="21"/>
        <v>34661.657504999996</v>
      </c>
      <c r="GS29" s="172">
        <f>VLOOKUP(B29,'[2]RESPUESTOS '!$B$11:$H$246,7,0)</f>
        <v>21490</v>
      </c>
      <c r="GT29" s="162">
        <v>90000</v>
      </c>
      <c r="GU29" s="32">
        <v>76300</v>
      </c>
      <c r="GV29" s="94">
        <v>71000</v>
      </c>
      <c r="GW29" s="32">
        <f t="shared" si="115"/>
        <v>64697.5</v>
      </c>
      <c r="GX29" s="32">
        <f t="shared" si="116"/>
        <v>73650</v>
      </c>
      <c r="GY29" s="32">
        <f t="shared" si="117"/>
        <v>47150.323259521909</v>
      </c>
      <c r="GZ29" s="32">
        <f t="shared" si="118"/>
        <v>25962.069</v>
      </c>
      <c r="HA29" s="32">
        <f t="shared" si="22"/>
        <v>31284.293145</v>
      </c>
      <c r="HB29" s="172">
        <f>VLOOKUP(B29,'[2]RESPUESTOS '!$B$11:$D$246,3,0)</f>
        <v>24649</v>
      </c>
      <c r="HC29" s="162">
        <v>90000</v>
      </c>
      <c r="HD29" s="32">
        <v>76300</v>
      </c>
      <c r="HE29" s="94">
        <v>74800</v>
      </c>
      <c r="HF29" s="32">
        <f t="shared" si="119"/>
        <v>66437.25</v>
      </c>
      <c r="HG29" s="32">
        <f t="shared" si="120"/>
        <v>75550</v>
      </c>
      <c r="HH29" s="32">
        <f t="shared" si="121"/>
        <v>51179.788744472273</v>
      </c>
      <c r="HI29" s="32">
        <f t="shared" si="122"/>
        <v>29778.456899999997</v>
      </c>
      <c r="HJ29" s="32">
        <f t="shared" si="23"/>
        <v>35883.040564499999</v>
      </c>
      <c r="HK29" s="172">
        <f>VLOOKUP(B29,'[2]RESPUESTOS '!$B$11:$CB$246,79,0)</f>
        <v>32495</v>
      </c>
      <c r="HL29" s="162">
        <v>175000</v>
      </c>
      <c r="HM29" s="32">
        <v>173000</v>
      </c>
      <c r="HN29" s="94">
        <v>159000</v>
      </c>
      <c r="HO29" s="32">
        <f t="shared" si="123"/>
        <v>134873.75</v>
      </c>
      <c r="HP29" s="32">
        <f t="shared" si="124"/>
        <v>166000</v>
      </c>
      <c r="HQ29" s="32">
        <f t="shared" si="125"/>
        <v>82375.875212193132</v>
      </c>
      <c r="HR29" s="32">
        <f t="shared" si="126"/>
        <v>39257.209499999997</v>
      </c>
      <c r="HS29" s="32">
        <f t="shared" si="24"/>
        <v>47304.937447499993</v>
      </c>
      <c r="HT29" s="172">
        <v>164281.32</v>
      </c>
      <c r="HU29" s="162">
        <v>175000</v>
      </c>
      <c r="HV29" s="32">
        <v>216250</v>
      </c>
      <c r="HW29" s="94">
        <v>194600</v>
      </c>
      <c r="HX29" s="32">
        <f t="shared" si="127"/>
        <v>195283.33333333334</v>
      </c>
      <c r="HY29" s="32">
        <f t="shared" si="128"/>
        <v>194600</v>
      </c>
      <c r="HZ29" s="32">
        <f t="shared" si="25"/>
        <v>193832.14088312964</v>
      </c>
      <c r="IA29" s="32">
        <f t="shared" si="129"/>
        <v>198468.26269199999</v>
      </c>
      <c r="IB29" s="32">
        <f t="shared" si="26"/>
        <v>239154.25654385998</v>
      </c>
      <c r="IC29" s="172">
        <v>175140</v>
      </c>
      <c r="ID29" s="162">
        <v>136000</v>
      </c>
      <c r="IE29" s="32">
        <v>216250</v>
      </c>
      <c r="IF29" s="94">
        <v>211900</v>
      </c>
      <c r="IG29" s="32">
        <f t="shared" si="130"/>
        <v>188050</v>
      </c>
      <c r="IH29" s="32">
        <f t="shared" si="131"/>
        <v>211900</v>
      </c>
      <c r="II29" s="32">
        <f t="shared" si="132"/>
        <v>179679.17414191159</v>
      </c>
      <c r="IJ29" s="32">
        <f t="shared" si="133"/>
        <v>211586.63399999999</v>
      </c>
      <c r="IK29" s="32">
        <f t="shared" si="27"/>
        <v>254961.89396999998</v>
      </c>
      <c r="IM29" s="32">
        <f t="shared" si="134"/>
        <v>60309.69208910592</v>
      </c>
    </row>
    <row r="30" spans="1:247" x14ac:dyDescent="0.25">
      <c r="A30" s="12">
        <v>23</v>
      </c>
      <c r="B30" s="36" t="s">
        <v>65</v>
      </c>
      <c r="C30" s="14">
        <f>VLOOKUP(B30,[1]Hoja1!$B$9:$D$244,3,0)</f>
        <v>1695172</v>
      </c>
      <c r="D30" s="14">
        <v>6200000</v>
      </c>
      <c r="E30" s="15">
        <v>9020750</v>
      </c>
      <c r="F30" s="97">
        <v>8299100</v>
      </c>
      <c r="G30" s="105">
        <f t="shared" si="28"/>
        <v>6303755.5</v>
      </c>
      <c r="H30" s="105">
        <f t="shared" si="29"/>
        <v>7249550</v>
      </c>
      <c r="I30" s="107">
        <f t="shared" si="30"/>
        <v>4071033.4935220769</v>
      </c>
      <c r="J30" s="107">
        <f t="shared" si="135"/>
        <v>1781625.7719999999</v>
      </c>
      <c r="K30" s="107">
        <f t="shared" si="0"/>
        <v>2146859.0552599998</v>
      </c>
      <c r="L30" s="101">
        <f>VLOOKUP(B30,[1]Hoja1!$B$9:$L$244,11,0)</f>
        <v>1585956</v>
      </c>
      <c r="M30" s="101">
        <v>5891000</v>
      </c>
      <c r="N30" s="34">
        <v>9020750</v>
      </c>
      <c r="O30" s="70">
        <v>8118700</v>
      </c>
      <c r="P30" s="34">
        <f t="shared" si="31"/>
        <v>6154101.5</v>
      </c>
      <c r="Q30" s="34">
        <f t="shared" si="32"/>
        <v>7004850</v>
      </c>
      <c r="R30" s="34">
        <f t="shared" si="33"/>
        <v>3867301.5145822805</v>
      </c>
      <c r="S30" s="174">
        <f t="shared" si="34"/>
        <v>1666839.7559999998</v>
      </c>
      <c r="T30" s="174">
        <f t="shared" si="1"/>
        <v>2008541.9059799998</v>
      </c>
      <c r="U30" s="126">
        <f>VLOOKUP(B30,[1]Hoja1!$B$9:$T$244,19,0)</f>
        <v>1458968</v>
      </c>
      <c r="V30" s="126">
        <v>5336000</v>
      </c>
      <c r="W30" s="17">
        <v>7216600</v>
      </c>
      <c r="X30" s="73">
        <v>7000100</v>
      </c>
      <c r="Y30" s="17">
        <f t="shared" si="35"/>
        <v>5252917</v>
      </c>
      <c r="Z30" s="17">
        <f t="shared" si="36"/>
        <v>6168050</v>
      </c>
      <c r="AA30" s="17">
        <f t="shared" si="37"/>
        <v>3465463.3623324768</v>
      </c>
      <c r="AB30" s="176">
        <f t="shared" si="38"/>
        <v>1533375.368</v>
      </c>
      <c r="AC30" s="176">
        <f t="shared" si="2"/>
        <v>1847717.3184400001</v>
      </c>
      <c r="AD30" s="129">
        <f>VLOOKUP(B30,[1]Hoja1!$B$9:$V$244,21,0)</f>
        <v>1657083</v>
      </c>
      <c r="AE30" s="129">
        <v>5919000</v>
      </c>
      <c r="AF30" s="18">
        <v>6855770</v>
      </c>
      <c r="AG30" s="74">
        <v>6650100</v>
      </c>
      <c r="AH30" s="18">
        <f t="shared" si="39"/>
        <v>5270488.25</v>
      </c>
      <c r="AI30" s="18">
        <f t="shared" si="40"/>
        <v>6284550</v>
      </c>
      <c r="AJ30" s="18">
        <f t="shared" si="41"/>
        <v>3743027.1646013549</v>
      </c>
      <c r="AK30" s="177">
        <f t="shared" si="42"/>
        <v>1741594.233</v>
      </c>
      <c r="AL30" s="177">
        <f t="shared" si="3"/>
        <v>2098621.0507649998</v>
      </c>
      <c r="AM30" s="133">
        <f>VLOOKUP(B30,[1]Hoja1!$B$9:$X$244,23,0)</f>
        <v>1560092</v>
      </c>
      <c r="AN30" s="133">
        <v>5572000</v>
      </c>
      <c r="AO30" s="19">
        <v>6134110</v>
      </c>
      <c r="AP30" s="77">
        <v>6011400</v>
      </c>
      <c r="AQ30" s="19">
        <f t="shared" si="43"/>
        <v>4819400.5</v>
      </c>
      <c r="AR30" s="19">
        <f t="shared" si="44"/>
        <v>5791700</v>
      </c>
      <c r="AS30" s="19">
        <f t="shared" si="45"/>
        <v>3478774.9818492411</v>
      </c>
      <c r="AT30" s="178">
        <f t="shared" si="46"/>
        <v>1639656.6919999998</v>
      </c>
      <c r="AU30" s="178">
        <f t="shared" si="4"/>
        <v>1975786.3138599996</v>
      </c>
      <c r="AV30" s="137">
        <f>VLOOKUP(B30,[1]Hoja1!$B$9:$Z$244,25,0)</f>
        <v>1229200</v>
      </c>
      <c r="AW30" s="137">
        <v>4496000</v>
      </c>
      <c r="AX30" s="20">
        <v>6134110</v>
      </c>
      <c r="AY30" s="79">
        <v>5888700</v>
      </c>
      <c r="AZ30" s="20">
        <f t="shared" si="47"/>
        <v>4437002.5</v>
      </c>
      <c r="BA30" s="20">
        <f t="shared" si="48"/>
        <v>5192350</v>
      </c>
      <c r="BB30" s="20">
        <f t="shared" si="49"/>
        <v>2922274.5303520113</v>
      </c>
      <c r="BC30" s="179">
        <f t="shared" si="50"/>
        <v>1291889.2</v>
      </c>
      <c r="BD30" s="179">
        <f t="shared" si="5"/>
        <v>1556726.486</v>
      </c>
      <c r="BE30" s="139">
        <f>VLOOKUP(B30,[1]Hoja1!$B$9:$AB$244,27,0)</f>
        <v>1352120</v>
      </c>
      <c r="BF30" s="139">
        <v>5409000</v>
      </c>
      <c r="BG30" s="21">
        <v>7216600</v>
      </c>
      <c r="BH30" s="80">
        <v>6855800</v>
      </c>
      <c r="BI30" s="21">
        <f t="shared" si="51"/>
        <v>5208380</v>
      </c>
      <c r="BJ30" s="21">
        <f t="shared" si="52"/>
        <v>6132400</v>
      </c>
      <c r="BK30" s="21">
        <f t="shared" si="53"/>
        <v>3308826.8070136956</v>
      </c>
      <c r="BL30" s="21">
        <f t="shared" si="54"/>
        <v>1421078.1199999999</v>
      </c>
      <c r="BM30" s="21">
        <f t="shared" si="6"/>
        <v>1712399.1345999998</v>
      </c>
      <c r="BN30" s="144">
        <f>VLOOKUP(B30,[1]Hoja1!$B$9:$AD$244,29,0)</f>
        <v>1352120</v>
      </c>
      <c r="BO30" s="144">
        <v>4829000</v>
      </c>
      <c r="BP30" s="22">
        <v>7216600</v>
      </c>
      <c r="BQ30" s="82">
        <v>7072300</v>
      </c>
      <c r="BR30" s="22">
        <f t="shared" si="55"/>
        <v>5117505</v>
      </c>
      <c r="BS30" s="22">
        <f t="shared" si="56"/>
        <v>5950650</v>
      </c>
      <c r="BT30" s="22">
        <f t="shared" si="57"/>
        <v>3260973.2470587366</v>
      </c>
      <c r="BU30" s="22">
        <f t="shared" si="58"/>
        <v>1421078.1199999999</v>
      </c>
      <c r="BV30" s="22">
        <f t="shared" si="7"/>
        <v>1712399.1345999998</v>
      </c>
      <c r="BW30" s="146">
        <f>VLOOKUP(B30,[1]Hoja1!$B$9:$AF$244,31,0)</f>
        <v>1302687</v>
      </c>
      <c r="BX30" s="146">
        <v>3730000</v>
      </c>
      <c r="BY30" s="23">
        <v>6134110</v>
      </c>
      <c r="BZ30" s="84">
        <v>5766100</v>
      </c>
      <c r="CA30" s="23">
        <f t="shared" si="59"/>
        <v>4233224.25</v>
      </c>
      <c r="CB30" s="23">
        <f t="shared" si="60"/>
        <v>4748050</v>
      </c>
      <c r="CC30" s="23">
        <f t="shared" si="61"/>
        <v>2915046.2874067761</v>
      </c>
      <c r="CD30" s="23">
        <f t="shared" si="62"/>
        <v>1369124.037</v>
      </c>
      <c r="CE30" s="23">
        <f t="shared" si="8"/>
        <v>1649794.464585</v>
      </c>
      <c r="CF30" s="158">
        <f>VLOOKUP(B30,[1]Hoja1!$B$9:$AJ$244,35,0)</f>
        <v>1229200</v>
      </c>
      <c r="CG30" s="158">
        <v>3520000</v>
      </c>
      <c r="CH30" s="24">
        <v>4171200</v>
      </c>
      <c r="CI30" s="25">
        <v>3837500</v>
      </c>
      <c r="CJ30" s="24">
        <f t="shared" si="63"/>
        <v>3189475</v>
      </c>
      <c r="CK30" s="24">
        <f t="shared" si="64"/>
        <v>3678750</v>
      </c>
      <c r="CL30" s="24">
        <f t="shared" si="65"/>
        <v>2503201.5132163703</v>
      </c>
      <c r="CM30" s="24">
        <f t="shared" si="66"/>
        <v>1291889.2</v>
      </c>
      <c r="CN30" s="24">
        <f t="shared" si="9"/>
        <v>1556726.486</v>
      </c>
      <c r="CO30" s="148">
        <f>VLOOKUP(B30,[1]Hoja1!$B$9:$AL$244,37,0)</f>
        <v>1286837</v>
      </c>
      <c r="CP30" s="148">
        <v>4600000</v>
      </c>
      <c r="CQ30" s="26">
        <v>6134110</v>
      </c>
      <c r="CR30" s="149">
        <v>5888700</v>
      </c>
      <c r="CS30" s="26">
        <f t="shared" si="67"/>
        <v>4477411.75</v>
      </c>
      <c r="CT30" s="26">
        <f t="shared" si="68"/>
        <v>5244350</v>
      </c>
      <c r="CU30" s="26">
        <f t="shared" si="69"/>
        <v>3013568.3561179894</v>
      </c>
      <c r="CV30" s="26">
        <f t="shared" si="70"/>
        <v>1352465.6869999999</v>
      </c>
      <c r="CW30" s="26">
        <f t="shared" si="10"/>
        <v>1629721.1528349998</v>
      </c>
      <c r="CX30" s="27">
        <f>VLOOKUP(B30,[1]Hoja1!$B$9:$AN$244,39,0)</f>
        <v>1514449</v>
      </c>
      <c r="CY30" s="27">
        <v>4980000</v>
      </c>
      <c r="CZ30" s="28">
        <v>6855770</v>
      </c>
      <c r="DA30" s="86">
        <v>6170000</v>
      </c>
      <c r="DB30" s="28">
        <f t="shared" si="71"/>
        <v>4880054.75</v>
      </c>
      <c r="DC30" s="28">
        <f t="shared" si="72"/>
        <v>5575000</v>
      </c>
      <c r="DD30" s="28">
        <f t="shared" si="73"/>
        <v>3421591.9843123797</v>
      </c>
      <c r="DE30" s="28">
        <f t="shared" si="74"/>
        <v>1591685.899</v>
      </c>
      <c r="DF30" s="28">
        <f t="shared" si="11"/>
        <v>1917981.5082950001</v>
      </c>
      <c r="DG30" s="150">
        <f>VLOOKUP(B30,[1]Hoja1!$B$9:$AR$244,43,0)</f>
        <v>1867522</v>
      </c>
      <c r="DH30" s="150">
        <v>6403000</v>
      </c>
      <c r="DI30" s="29">
        <v>5412450</v>
      </c>
      <c r="DJ30" s="88">
        <v>4871200</v>
      </c>
      <c r="DK30" s="29">
        <f t="shared" si="75"/>
        <v>4638543</v>
      </c>
      <c r="DL30" s="29">
        <f t="shared" si="76"/>
        <v>5141825</v>
      </c>
      <c r="DM30" s="29">
        <f t="shared" si="77"/>
        <v>3697906.3604662302</v>
      </c>
      <c r="DN30" s="29">
        <f t="shared" si="78"/>
        <v>1962765.622</v>
      </c>
      <c r="DO30" s="29">
        <f t="shared" si="12"/>
        <v>2365132.5745099997</v>
      </c>
      <c r="DP30" s="154">
        <f>VLOOKUP(B30,[1]Hoja1!$B$9:$AT$244,45,0)</f>
        <v>1894358</v>
      </c>
      <c r="DQ30" s="154">
        <v>6928000</v>
      </c>
      <c r="DR30" s="30">
        <v>5412450</v>
      </c>
      <c r="DS30" s="90">
        <v>5196000</v>
      </c>
      <c r="DT30" s="30">
        <f t="shared" si="79"/>
        <v>4857702</v>
      </c>
      <c r="DU30" s="30">
        <f t="shared" si="80"/>
        <v>5304225</v>
      </c>
      <c r="DV30" s="30">
        <f t="shared" si="81"/>
        <v>3811556.3700971222</v>
      </c>
      <c r="DW30" s="30">
        <f t="shared" si="82"/>
        <v>1990970.2579999999</v>
      </c>
      <c r="DX30" s="30">
        <f t="shared" si="13"/>
        <v>2399119.1608899999</v>
      </c>
      <c r="DY30" s="158">
        <f>VLOOKUP(B30,[1]Hoja1!$B$9:$AV$244,47,0)</f>
        <v>2146939</v>
      </c>
      <c r="DZ30" s="158">
        <v>7370000</v>
      </c>
      <c r="EA30" s="24">
        <v>6134110</v>
      </c>
      <c r="EB30" s="25">
        <v>5888700</v>
      </c>
      <c r="EC30" s="24">
        <f t="shared" si="83"/>
        <v>5384937.25</v>
      </c>
      <c r="ED30" s="24">
        <f t="shared" si="84"/>
        <v>6011405</v>
      </c>
      <c r="EE30" s="24">
        <f t="shared" si="85"/>
        <v>4281260.7121836608</v>
      </c>
      <c r="EF30" s="24">
        <f t="shared" si="86"/>
        <v>2256432.889</v>
      </c>
      <c r="EG30" s="24">
        <f t="shared" si="14"/>
        <v>2719001.6312449998</v>
      </c>
      <c r="EH30" s="126">
        <f>VLOOKUP(B30,[1]Hoja1!$B$9:$AX$244,49,0)</f>
        <v>2147037</v>
      </c>
      <c r="EI30" s="126">
        <v>7668000</v>
      </c>
      <c r="EJ30" s="17">
        <v>8118675</v>
      </c>
      <c r="EK30" s="73">
        <v>7631600</v>
      </c>
      <c r="EL30" s="17">
        <f t="shared" si="87"/>
        <v>6391328</v>
      </c>
      <c r="EM30" s="17">
        <f t="shared" si="88"/>
        <v>7649800</v>
      </c>
      <c r="EN30" s="17">
        <f t="shared" si="89"/>
        <v>4703795.0261832504</v>
      </c>
      <c r="EO30" s="17">
        <f t="shared" si="90"/>
        <v>2256535.8869999996</v>
      </c>
      <c r="EP30" s="17">
        <f t="shared" si="15"/>
        <v>2719125.7438349994</v>
      </c>
      <c r="EQ30" s="162">
        <f>VLOOKUP(B30,[1]Hoja1!$B$9:$AZ$244,51,0)</f>
        <v>1867522</v>
      </c>
      <c r="ER30" s="162">
        <v>6137000</v>
      </c>
      <c r="ES30" s="32">
        <v>8118675</v>
      </c>
      <c r="ET30" s="94">
        <v>7631600</v>
      </c>
      <c r="EU30" s="32">
        <f t="shared" si="91"/>
        <v>5938699.25</v>
      </c>
      <c r="EV30" s="32">
        <f t="shared" si="92"/>
        <v>6884300</v>
      </c>
      <c r="EW30" s="32">
        <f t="shared" si="93"/>
        <v>4198937.5984686166</v>
      </c>
      <c r="EX30" s="32">
        <f t="shared" si="94"/>
        <v>2256153.3281999999</v>
      </c>
      <c r="EY30" s="32">
        <f t="shared" si="16"/>
        <v>2718664.7604809999</v>
      </c>
      <c r="EZ30" s="172">
        <f>VLOOKUP(B30,'[2]RESPUESTOS '!$B$11:$BH$246,59,0)</f>
        <v>1079400</v>
      </c>
      <c r="FA30" s="162">
        <v>5336000</v>
      </c>
      <c r="FB30" s="32">
        <v>5969200</v>
      </c>
      <c r="FC30" s="94">
        <v>5849800</v>
      </c>
      <c r="FD30" s="32">
        <f t="shared" si="95"/>
        <v>4558600</v>
      </c>
      <c r="FE30" s="32">
        <f t="shared" si="96"/>
        <v>5592900</v>
      </c>
      <c r="FF30" s="32">
        <f t="shared" si="97"/>
        <v>2754214.7741959859</v>
      </c>
      <c r="FG30" s="32">
        <f t="shared" si="98"/>
        <v>1304023.1399999999</v>
      </c>
      <c r="FH30" s="32">
        <f t="shared" si="17"/>
        <v>1571347.8836999999</v>
      </c>
      <c r="FI30" s="172">
        <f>VLOOKUP(B30,'[2]RESPUESTOS '!$B$11:$CJ$246,87,0)</f>
        <v>1195895</v>
      </c>
      <c r="FJ30" s="162">
        <v>6403200</v>
      </c>
      <c r="FK30" s="32">
        <v>6211000</v>
      </c>
      <c r="FL30" s="94">
        <v>5962600</v>
      </c>
      <c r="FM30" s="32">
        <f t="shared" si="99"/>
        <v>4943173.75</v>
      </c>
      <c r="FN30" s="32">
        <f t="shared" si="100"/>
        <v>6086800</v>
      </c>
      <c r="FO30" s="32">
        <f t="shared" si="101"/>
        <v>3027820.0616552704</v>
      </c>
      <c r="FP30" s="32">
        <f t="shared" si="102"/>
        <v>1444760.7494999999</v>
      </c>
      <c r="FQ30" s="32">
        <f t="shared" si="18"/>
        <v>1740936.7031474998</v>
      </c>
      <c r="FR30" s="172">
        <f>VLOOKUP(B30,'[2]RESPUESTOS '!$B$11:$BX$246,75,0)</f>
        <v>1014260</v>
      </c>
      <c r="FS30" s="162">
        <v>5336000</v>
      </c>
      <c r="FT30" s="32">
        <v>5456000</v>
      </c>
      <c r="FU30" s="94">
        <v>5183200</v>
      </c>
      <c r="FV30" s="32">
        <f t="shared" si="103"/>
        <v>4247365</v>
      </c>
      <c r="FW30" s="32">
        <f t="shared" si="104"/>
        <v>5259600</v>
      </c>
      <c r="FX30" s="32">
        <f t="shared" si="105"/>
        <v>2581374.1899359091</v>
      </c>
      <c r="FY30" s="32">
        <f t="shared" si="106"/>
        <v>1225327.5060000001</v>
      </c>
      <c r="FZ30" s="32">
        <f t="shared" si="19"/>
        <v>1476519.6447300001</v>
      </c>
      <c r="GA30" s="172">
        <f>VLOOKUP(B30,'[2]RESPUESTOS '!$B$11:$CN$246,91,0)</f>
        <v>1300466</v>
      </c>
      <c r="GB30" s="162">
        <v>6137000</v>
      </c>
      <c r="GC30" s="32">
        <v>7002600</v>
      </c>
      <c r="GD30" s="94">
        <v>6792500</v>
      </c>
      <c r="GE30" s="32">
        <f t="shared" si="107"/>
        <v>5308141.5</v>
      </c>
      <c r="GF30" s="32">
        <f t="shared" si="108"/>
        <v>6464750</v>
      </c>
      <c r="GG30" s="32">
        <f t="shared" si="109"/>
        <v>3273519.3305231198</v>
      </c>
      <c r="GH30" s="32">
        <f t="shared" si="110"/>
        <v>1571092.9745999998</v>
      </c>
      <c r="GI30" s="32">
        <f t="shared" si="20"/>
        <v>1893167.0343929997</v>
      </c>
      <c r="GJ30" s="172">
        <f>VLOOKUP(B30,'[2]RESPUESTOS '!$B$11:$T$246,19,0)</f>
        <v>1009992</v>
      </c>
      <c r="GK30" s="162">
        <v>4980000</v>
      </c>
      <c r="GL30" s="32">
        <v>5372600</v>
      </c>
      <c r="GM30" s="94">
        <v>5265100</v>
      </c>
      <c r="GN30" s="32">
        <f t="shared" si="111"/>
        <v>4156923</v>
      </c>
      <c r="GO30" s="32">
        <f t="shared" si="112"/>
        <v>5122550</v>
      </c>
      <c r="GP30" s="32">
        <f t="shared" si="113"/>
        <v>2552697.8925630203</v>
      </c>
      <c r="GQ30" s="32">
        <f t="shared" si="114"/>
        <v>1220171.3351999999</v>
      </c>
      <c r="GR30" s="32">
        <f t="shared" si="21"/>
        <v>1470306.4589159999</v>
      </c>
      <c r="GS30" s="172">
        <f>VLOOKUP(B30,'[2]RESPUESTOS '!$B$11:$H$246,7,0)</f>
        <v>990826</v>
      </c>
      <c r="GT30" s="162">
        <v>3520000</v>
      </c>
      <c r="GU30" s="32">
        <v>2850000</v>
      </c>
      <c r="GV30" s="94">
        <v>2679000</v>
      </c>
      <c r="GW30" s="32">
        <f t="shared" si="115"/>
        <v>2509956.5</v>
      </c>
      <c r="GX30" s="32">
        <f t="shared" si="116"/>
        <v>2764500</v>
      </c>
      <c r="GY30" s="32">
        <f t="shared" si="117"/>
        <v>1982651.1549016237</v>
      </c>
      <c r="GZ30" s="32">
        <f t="shared" si="118"/>
        <v>1197016.8906</v>
      </c>
      <c r="HA30" s="32">
        <f t="shared" si="22"/>
        <v>1442405.353173</v>
      </c>
      <c r="HB30" s="172">
        <f>VLOOKUP(B30,'[2]RESPUESTOS '!$B$11:$D$246,3,0)</f>
        <v>951456</v>
      </c>
      <c r="HC30" s="162">
        <v>3520000</v>
      </c>
      <c r="HD30" s="32">
        <v>2850000</v>
      </c>
      <c r="HE30" s="94">
        <v>2622000</v>
      </c>
      <c r="HF30" s="32">
        <f t="shared" si="119"/>
        <v>2485864</v>
      </c>
      <c r="HG30" s="32">
        <f t="shared" si="120"/>
        <v>2736000</v>
      </c>
      <c r="HH30" s="32">
        <f t="shared" si="121"/>
        <v>1934818.755173851</v>
      </c>
      <c r="HI30" s="32">
        <f t="shared" si="122"/>
        <v>1149453.9935999999</v>
      </c>
      <c r="HJ30" s="32">
        <f t="shared" si="23"/>
        <v>1385092.0622879998</v>
      </c>
      <c r="HK30" s="172">
        <f>VLOOKUP(B30,'[2]RESPUESTOS '!$B$11:$CB$246,79,0)</f>
        <v>1292492</v>
      </c>
      <c r="HL30" s="162">
        <v>7668000</v>
      </c>
      <c r="HM30" s="32">
        <v>7002600</v>
      </c>
      <c r="HN30" s="94">
        <v>6863000</v>
      </c>
      <c r="HO30" s="32">
        <f t="shared" si="123"/>
        <v>5706523</v>
      </c>
      <c r="HP30" s="32">
        <f t="shared" si="124"/>
        <v>6932800</v>
      </c>
      <c r="HQ30" s="32">
        <f t="shared" si="125"/>
        <v>3353948.2172505087</v>
      </c>
      <c r="HR30" s="32">
        <f t="shared" si="126"/>
        <v>1561459.5851999999</v>
      </c>
      <c r="HS30" s="32">
        <f t="shared" si="24"/>
        <v>1881558.8001659997</v>
      </c>
      <c r="HT30" s="172">
        <v>6904538.2699999996</v>
      </c>
      <c r="HU30" s="162">
        <v>7668000</v>
      </c>
      <c r="HV30" s="32">
        <v>9020750</v>
      </c>
      <c r="HW30" s="94">
        <v>8659900</v>
      </c>
      <c r="HX30" s="32">
        <f t="shared" si="127"/>
        <v>8449550</v>
      </c>
      <c r="HY30" s="32">
        <f t="shared" si="128"/>
        <v>8659900</v>
      </c>
      <c r="HZ30" s="32">
        <f t="shared" si="25"/>
        <v>8409429.2232595421</v>
      </c>
      <c r="IA30" s="32">
        <f t="shared" si="129"/>
        <v>8341372.6839869991</v>
      </c>
      <c r="IB30" s="32">
        <f t="shared" si="26"/>
        <v>10051354.084204335</v>
      </c>
      <c r="IC30" s="172">
        <v>7360915</v>
      </c>
      <c r="ID30" s="162">
        <v>5336000</v>
      </c>
      <c r="IE30" s="32">
        <v>9020750</v>
      </c>
      <c r="IF30" s="94">
        <v>8750100</v>
      </c>
      <c r="IG30" s="32">
        <f t="shared" si="130"/>
        <v>7702283.333333333</v>
      </c>
      <c r="IH30" s="32">
        <f t="shared" si="131"/>
        <v>8750100</v>
      </c>
      <c r="II30" s="32">
        <f t="shared" si="132"/>
        <v>7271912.2444977723</v>
      </c>
      <c r="IJ30" s="32">
        <f t="shared" si="133"/>
        <v>8892721.4114999995</v>
      </c>
      <c r="IK30" s="32">
        <f t="shared" si="27"/>
        <v>10715729.300857499</v>
      </c>
      <c r="IM30" s="32">
        <f t="shared" si="134"/>
        <v>2531953.1558428267</v>
      </c>
    </row>
    <row r="31" spans="1:247" x14ac:dyDescent="0.25">
      <c r="A31" s="12">
        <v>24</v>
      </c>
      <c r="B31" s="36" t="s">
        <v>66</v>
      </c>
      <c r="C31" s="14">
        <f>VLOOKUP(B31,[1]Hoja1!$B$9:$D$244,3,0)</f>
        <v>407808</v>
      </c>
      <c r="D31" s="14">
        <v>1492000</v>
      </c>
      <c r="E31" s="15">
        <v>2300750</v>
      </c>
      <c r="F31" s="97">
        <v>2254700</v>
      </c>
      <c r="G31" s="105">
        <f t="shared" si="28"/>
        <v>1613814.5</v>
      </c>
      <c r="H31" s="105">
        <f t="shared" si="29"/>
        <v>1873350</v>
      </c>
      <c r="I31" s="107">
        <f t="shared" si="30"/>
        <v>999866.39604748122</v>
      </c>
      <c r="J31" s="107">
        <f t="shared" si="135"/>
        <v>428606.20799999998</v>
      </c>
      <c r="K31" s="107">
        <f t="shared" si="0"/>
        <v>516470.48063999997</v>
      </c>
      <c r="L31" s="101">
        <f>VLOOKUP(B31,[1]Hoja1!$B$9:$L$244,11,0)</f>
        <v>402194</v>
      </c>
      <c r="M31" s="101">
        <v>1494000</v>
      </c>
      <c r="N31" s="34">
        <v>2300750</v>
      </c>
      <c r="O31" s="70">
        <v>2208700</v>
      </c>
      <c r="P31" s="34">
        <f t="shared" si="31"/>
        <v>1601411</v>
      </c>
      <c r="Q31" s="34">
        <f t="shared" si="32"/>
        <v>1851350</v>
      </c>
      <c r="R31" s="34">
        <f t="shared" si="33"/>
        <v>989339.31538009434</v>
      </c>
      <c r="S31" s="174">
        <f t="shared" si="34"/>
        <v>422705.89399999997</v>
      </c>
      <c r="T31" s="174">
        <f t="shared" si="1"/>
        <v>509360.60226999997</v>
      </c>
      <c r="U31" s="126">
        <f>VLOOKUP(B31,[1]Hoja1!$B$9:$T$244,19,0)</f>
        <v>401967</v>
      </c>
      <c r="V31" s="126">
        <v>1471000</v>
      </c>
      <c r="W31" s="17">
        <v>1840600</v>
      </c>
      <c r="X31" s="73">
        <v>1803800</v>
      </c>
      <c r="Y31" s="17">
        <f t="shared" si="35"/>
        <v>1379341.75</v>
      </c>
      <c r="Z31" s="17">
        <f t="shared" si="36"/>
        <v>1637400</v>
      </c>
      <c r="AA31" s="17">
        <f t="shared" si="37"/>
        <v>937808.66808583448</v>
      </c>
      <c r="AB31" s="176">
        <f t="shared" si="38"/>
        <v>422467.31699999998</v>
      </c>
      <c r="AC31" s="176">
        <f t="shared" si="2"/>
        <v>509073.11698499997</v>
      </c>
      <c r="AD31" s="129">
        <f>VLOOKUP(B31,[1]Hoja1!$B$9:$V$244,21,0)</f>
        <v>440533</v>
      </c>
      <c r="AE31" s="129">
        <v>1574000</v>
      </c>
      <c r="AF31" s="18">
        <v>1748570</v>
      </c>
      <c r="AG31" s="74">
        <v>1713600</v>
      </c>
      <c r="AH31" s="18">
        <f t="shared" si="39"/>
        <v>1369175.75</v>
      </c>
      <c r="AI31" s="18">
        <f t="shared" si="40"/>
        <v>1643800</v>
      </c>
      <c r="AJ31" s="18">
        <f t="shared" si="41"/>
        <v>985036.27167008515</v>
      </c>
      <c r="AK31" s="177">
        <f t="shared" si="42"/>
        <v>463000.18299999996</v>
      </c>
      <c r="AL31" s="177">
        <f t="shared" si="3"/>
        <v>557915.22051499994</v>
      </c>
      <c r="AM31" s="133">
        <f>VLOOKUP(B31,[1]Hoja1!$B$9:$X$244,23,0)</f>
        <v>414850</v>
      </c>
      <c r="AN31" s="133">
        <v>1482000</v>
      </c>
      <c r="AO31" s="19">
        <v>1564510</v>
      </c>
      <c r="AP31" s="77">
        <v>1486300</v>
      </c>
      <c r="AQ31" s="19">
        <f t="shared" si="43"/>
        <v>1236915</v>
      </c>
      <c r="AR31" s="19">
        <f t="shared" si="44"/>
        <v>1484150</v>
      </c>
      <c r="AS31" s="19">
        <f t="shared" si="45"/>
        <v>909656.73682910786</v>
      </c>
      <c r="AT31" s="178">
        <f t="shared" si="46"/>
        <v>436007.35</v>
      </c>
      <c r="AU31" s="178">
        <f t="shared" si="4"/>
        <v>525388.85674999992</v>
      </c>
      <c r="AV31" s="137">
        <f>VLOOKUP(B31,[1]Hoja1!$B$9:$Z$244,25,0)</f>
        <v>350700</v>
      </c>
      <c r="AW31" s="137">
        <v>1283000</v>
      </c>
      <c r="AX31" s="20">
        <v>1564510</v>
      </c>
      <c r="AY31" s="79">
        <v>1517600</v>
      </c>
      <c r="AZ31" s="20">
        <f t="shared" si="47"/>
        <v>1178952.5</v>
      </c>
      <c r="BA31" s="20">
        <f t="shared" si="48"/>
        <v>1400300</v>
      </c>
      <c r="BB31" s="20">
        <f t="shared" si="49"/>
        <v>811527.56623995805</v>
      </c>
      <c r="BC31" s="179">
        <f t="shared" si="50"/>
        <v>368585.69999999995</v>
      </c>
      <c r="BD31" s="179">
        <f t="shared" si="5"/>
        <v>444145.76849999995</v>
      </c>
      <c r="BE31" s="139">
        <f>VLOOKUP(B31,[1]Hoja1!$B$9:$AB$244,27,0)</f>
        <v>385770</v>
      </c>
      <c r="BF31" s="139">
        <v>1544000</v>
      </c>
      <c r="BG31" s="21">
        <v>1840600</v>
      </c>
      <c r="BH31" s="80">
        <v>1767000</v>
      </c>
      <c r="BI31" s="21">
        <f t="shared" si="51"/>
        <v>1384342.5</v>
      </c>
      <c r="BJ31" s="21">
        <f t="shared" si="52"/>
        <v>1655500</v>
      </c>
      <c r="BK31" s="21">
        <f t="shared" si="53"/>
        <v>919726.58366878948</v>
      </c>
      <c r="BL31" s="21">
        <f t="shared" si="54"/>
        <v>405444.26999999996</v>
      </c>
      <c r="BM31" s="21">
        <f t="shared" si="6"/>
        <v>488560.34534999996</v>
      </c>
      <c r="BN31" s="144">
        <f>VLOOKUP(B31,[1]Hoja1!$B$9:$AD$244,29,0)</f>
        <v>385770</v>
      </c>
      <c r="BO31" s="144">
        <v>1378000</v>
      </c>
      <c r="BP31" s="22">
        <v>1840600</v>
      </c>
      <c r="BQ31" s="82">
        <v>1748600</v>
      </c>
      <c r="BR31" s="22">
        <f t="shared" si="55"/>
        <v>1338242.5</v>
      </c>
      <c r="BS31" s="22">
        <f t="shared" si="56"/>
        <v>1563300</v>
      </c>
      <c r="BT31" s="22">
        <f t="shared" si="57"/>
        <v>902304.19857726013</v>
      </c>
      <c r="BU31" s="22">
        <f t="shared" si="58"/>
        <v>405444.26999999996</v>
      </c>
      <c r="BV31" s="22">
        <f t="shared" si="7"/>
        <v>488560.34534999996</v>
      </c>
      <c r="BW31" s="146">
        <f>VLOOKUP(B31,[1]Hoja1!$B$9:$AF$244,31,0)</f>
        <v>371545</v>
      </c>
      <c r="BX31" s="146">
        <v>1070000</v>
      </c>
      <c r="BY31" s="23">
        <v>1564510</v>
      </c>
      <c r="BZ31" s="84">
        <v>1517600</v>
      </c>
      <c r="CA31" s="23">
        <f t="shared" si="59"/>
        <v>1130913.75</v>
      </c>
      <c r="CB31" s="23">
        <f t="shared" si="60"/>
        <v>1293800</v>
      </c>
      <c r="CC31" s="23">
        <f t="shared" si="61"/>
        <v>812321.88589913317</v>
      </c>
      <c r="CD31" s="23">
        <f t="shared" si="62"/>
        <v>390493.79499999998</v>
      </c>
      <c r="CE31" s="23">
        <f t="shared" si="8"/>
        <v>470545.02297499997</v>
      </c>
      <c r="CF31" s="158">
        <f>VLOOKUP(B31,[1]Hoja1!$B$9:$AJ$244,35,0)</f>
        <v>350700</v>
      </c>
      <c r="CG31" s="158">
        <v>1010000</v>
      </c>
      <c r="CH31" s="24">
        <v>1063900</v>
      </c>
      <c r="CI31" s="25">
        <v>1042600</v>
      </c>
      <c r="CJ31" s="24">
        <f t="shared" si="63"/>
        <v>866800</v>
      </c>
      <c r="CK31" s="24">
        <f t="shared" si="64"/>
        <v>1026300</v>
      </c>
      <c r="CL31" s="24">
        <f t="shared" si="65"/>
        <v>696789.14461003675</v>
      </c>
      <c r="CM31" s="24">
        <f t="shared" si="66"/>
        <v>368585.69999999995</v>
      </c>
      <c r="CN31" s="24">
        <f t="shared" si="9"/>
        <v>444145.76849999995</v>
      </c>
      <c r="CO31" s="148">
        <f>VLOOKUP(B31,[1]Hoja1!$B$9:$AL$244,37,0)</f>
        <v>350700</v>
      </c>
      <c r="CP31" s="148">
        <v>1260000</v>
      </c>
      <c r="CQ31" s="26">
        <v>1564510</v>
      </c>
      <c r="CR31" s="149">
        <v>1408100</v>
      </c>
      <c r="CS31" s="26">
        <f t="shared" si="67"/>
        <v>1145827.5</v>
      </c>
      <c r="CT31" s="26">
        <f t="shared" si="68"/>
        <v>1334050</v>
      </c>
      <c r="CU31" s="26">
        <f t="shared" si="69"/>
        <v>800889.72976881661</v>
      </c>
      <c r="CV31" s="26">
        <f t="shared" si="70"/>
        <v>368585.69999999995</v>
      </c>
      <c r="CW31" s="26">
        <f t="shared" si="10"/>
        <v>444145.76849999995</v>
      </c>
      <c r="CX31" s="27">
        <f>VLOOKUP(B31,[1]Hoja1!$B$9:$AN$244,39,0)</f>
        <v>403764</v>
      </c>
      <c r="CY31" s="27">
        <v>1330000</v>
      </c>
      <c r="CZ31" s="28">
        <v>1748570</v>
      </c>
      <c r="DA31" s="86">
        <v>1679000</v>
      </c>
      <c r="DB31" s="28">
        <f t="shared" si="71"/>
        <v>1290333.5</v>
      </c>
      <c r="DC31" s="28">
        <f t="shared" si="72"/>
        <v>1504500</v>
      </c>
      <c r="DD31" s="28">
        <f t="shared" si="73"/>
        <v>909905.16822355299</v>
      </c>
      <c r="DE31" s="28">
        <f t="shared" si="74"/>
        <v>424355.96399999998</v>
      </c>
      <c r="DF31" s="28">
        <f t="shared" si="11"/>
        <v>511348.93661999993</v>
      </c>
      <c r="DG31" s="150">
        <f>VLOOKUP(B31,[1]Hoja1!$B$9:$AR$244,43,0)</f>
        <v>475954</v>
      </c>
      <c r="DH31" s="150">
        <v>1632000</v>
      </c>
      <c r="DI31" s="29">
        <v>1380450</v>
      </c>
      <c r="DJ31" s="88">
        <v>1325200</v>
      </c>
      <c r="DK31" s="29">
        <f t="shared" si="75"/>
        <v>1203401</v>
      </c>
      <c r="DL31" s="29">
        <f t="shared" si="76"/>
        <v>1352825</v>
      </c>
      <c r="DM31" s="29">
        <f t="shared" si="77"/>
        <v>954017.99768959731</v>
      </c>
      <c r="DN31" s="29">
        <f t="shared" si="78"/>
        <v>500227.65399999998</v>
      </c>
      <c r="DO31" s="29">
        <f t="shared" si="12"/>
        <v>602774.32306999993</v>
      </c>
      <c r="DP31" s="154">
        <f>VLOOKUP(B31,[1]Hoja1!$B$9:$AT$244,45,0)</f>
        <v>483158</v>
      </c>
      <c r="DQ31" s="154">
        <v>1767000</v>
      </c>
      <c r="DR31" s="30">
        <v>1380450</v>
      </c>
      <c r="DS31" s="90">
        <v>1366600</v>
      </c>
      <c r="DT31" s="30">
        <f t="shared" si="79"/>
        <v>1249302</v>
      </c>
      <c r="DU31" s="30">
        <f t="shared" si="80"/>
        <v>1373525</v>
      </c>
      <c r="DV31" s="30">
        <f t="shared" si="81"/>
        <v>977566.85537359957</v>
      </c>
      <c r="DW31" s="30">
        <f t="shared" si="82"/>
        <v>507799.05799999996</v>
      </c>
      <c r="DX31" s="30">
        <f t="shared" si="13"/>
        <v>611897.86488999997</v>
      </c>
      <c r="DY31" s="158">
        <f>VLOOKUP(B31,[1]Hoja1!$B$9:$AV$244,47,0)</f>
        <v>547579</v>
      </c>
      <c r="DZ31" s="158">
        <v>1880000</v>
      </c>
      <c r="EA31" s="24">
        <v>1564510</v>
      </c>
      <c r="EB31" s="25">
        <v>1548900</v>
      </c>
      <c r="EC31" s="24">
        <f t="shared" si="83"/>
        <v>1385247.25</v>
      </c>
      <c r="ED31" s="24">
        <f t="shared" si="84"/>
        <v>1556705</v>
      </c>
      <c r="EE31" s="24">
        <f t="shared" si="85"/>
        <v>1098016.460808916</v>
      </c>
      <c r="EF31" s="24">
        <f t="shared" si="86"/>
        <v>575505.52899999998</v>
      </c>
      <c r="EG31" s="24">
        <f t="shared" si="14"/>
        <v>693484.16244499991</v>
      </c>
      <c r="EH31" s="126">
        <f>VLOOKUP(B31,[1]Hoja1!$B$9:$AX$244,49,0)</f>
        <v>535836</v>
      </c>
      <c r="EI31" s="126">
        <v>1914000</v>
      </c>
      <c r="EJ31" s="17">
        <v>2070675</v>
      </c>
      <c r="EK31" s="73">
        <v>2008600</v>
      </c>
      <c r="EL31" s="17">
        <f t="shared" si="87"/>
        <v>1632277.75</v>
      </c>
      <c r="EM31" s="17">
        <f t="shared" si="88"/>
        <v>1961300</v>
      </c>
      <c r="EN31" s="17">
        <f t="shared" si="89"/>
        <v>1187118.9719802046</v>
      </c>
      <c r="EO31" s="17">
        <f t="shared" si="90"/>
        <v>563163.63599999994</v>
      </c>
      <c r="EP31" s="17">
        <f t="shared" si="15"/>
        <v>678612.18137999997</v>
      </c>
      <c r="EQ31" s="162">
        <f>VLOOKUP(B31,[1]Hoja1!$B$9:$AZ$244,51,0)</f>
        <v>475954</v>
      </c>
      <c r="ER31" s="162">
        <v>1564000</v>
      </c>
      <c r="ES31" s="32">
        <v>2070675</v>
      </c>
      <c r="ET31" s="94">
        <v>1967100</v>
      </c>
      <c r="EU31" s="32">
        <f t="shared" si="91"/>
        <v>1519432.25</v>
      </c>
      <c r="EV31" s="32">
        <f t="shared" si="92"/>
        <v>1765550</v>
      </c>
      <c r="EW31" s="32">
        <f t="shared" si="93"/>
        <v>1071889.9318694342</v>
      </c>
      <c r="EX31" s="32">
        <f t="shared" si="94"/>
        <v>575000.02740000002</v>
      </c>
      <c r="EY31" s="32">
        <f t="shared" si="16"/>
        <v>692875.03301700007</v>
      </c>
      <c r="EZ31" s="172">
        <f>VLOOKUP(B31,'[2]RESPUESTOS '!$B$11:$BH$246,59,0)</f>
        <v>276398</v>
      </c>
      <c r="FA31" s="162">
        <v>1471000</v>
      </c>
      <c r="FB31" s="32">
        <v>1522200</v>
      </c>
      <c r="FC31" s="94">
        <v>1476500</v>
      </c>
      <c r="FD31" s="32">
        <f t="shared" si="95"/>
        <v>1186524.5</v>
      </c>
      <c r="FE31" s="32">
        <f t="shared" si="96"/>
        <v>1473750</v>
      </c>
      <c r="FF31" s="32">
        <f t="shared" si="97"/>
        <v>710227.01019567298</v>
      </c>
      <c r="FG31" s="32">
        <f t="shared" si="98"/>
        <v>333916.42379999999</v>
      </c>
      <c r="FH31" s="32">
        <f t="shared" si="17"/>
        <v>402369.29067899997</v>
      </c>
      <c r="FI31" s="172">
        <f>VLOOKUP(B31,'[2]RESPUESTOS '!$B$11:$CJ$246,87,0)</f>
        <v>309864</v>
      </c>
      <c r="FJ31" s="162">
        <v>1765200</v>
      </c>
      <c r="FK31" s="32">
        <v>1644000</v>
      </c>
      <c r="FL31" s="94">
        <v>1594700</v>
      </c>
      <c r="FM31" s="32">
        <f t="shared" si="99"/>
        <v>1328441</v>
      </c>
      <c r="FN31" s="32">
        <f t="shared" si="100"/>
        <v>1619350</v>
      </c>
      <c r="FO31" s="32">
        <f t="shared" si="101"/>
        <v>795374.1027942237</v>
      </c>
      <c r="FP31" s="32">
        <f t="shared" si="102"/>
        <v>374346.69839999999</v>
      </c>
      <c r="FQ31" s="32">
        <f t="shared" si="18"/>
        <v>451087.771572</v>
      </c>
      <c r="FR31" s="172">
        <f>VLOOKUP(B31,'[2]RESPUESTOS '!$B$11:$BX$246,75,0)</f>
        <v>268868</v>
      </c>
      <c r="FS31" s="162">
        <v>1471000</v>
      </c>
      <c r="FT31" s="32">
        <v>1445000</v>
      </c>
      <c r="FU31" s="94">
        <v>1387200</v>
      </c>
      <c r="FV31" s="32">
        <f t="shared" si="103"/>
        <v>1143017</v>
      </c>
      <c r="FW31" s="32">
        <f t="shared" si="104"/>
        <v>1416100</v>
      </c>
      <c r="FX31" s="32">
        <f t="shared" si="105"/>
        <v>688228.28966595919</v>
      </c>
      <c r="FY31" s="32">
        <f t="shared" si="106"/>
        <v>324819.43079999997</v>
      </c>
      <c r="FZ31" s="32">
        <f t="shared" si="19"/>
        <v>391407.41411399998</v>
      </c>
      <c r="GA31" s="172">
        <f>VLOOKUP(B31,'[2]RESPUESTOS '!$B$11:$CN$246,91,0)</f>
        <v>324081</v>
      </c>
      <c r="GB31" s="162">
        <v>1692000</v>
      </c>
      <c r="GC31" s="32">
        <v>1784800</v>
      </c>
      <c r="GD31" s="94">
        <v>1695600</v>
      </c>
      <c r="GE31" s="32">
        <f t="shared" si="107"/>
        <v>1374120.25</v>
      </c>
      <c r="GF31" s="32">
        <f t="shared" si="108"/>
        <v>1693800</v>
      </c>
      <c r="GG31" s="32">
        <f t="shared" si="109"/>
        <v>828721.24192443443</v>
      </c>
      <c r="GH31" s="32">
        <f t="shared" si="110"/>
        <v>391522.2561</v>
      </c>
      <c r="GI31" s="32">
        <f t="shared" si="20"/>
        <v>471784.3186005</v>
      </c>
      <c r="GJ31" s="172">
        <f>VLOOKUP(B31,'[2]RESPUESTOS '!$B$11:$T$246,19,0)</f>
        <v>280838</v>
      </c>
      <c r="GK31" s="162">
        <v>1330000</v>
      </c>
      <c r="GL31" s="32">
        <v>1490000</v>
      </c>
      <c r="GM31" s="94">
        <v>1415500</v>
      </c>
      <c r="GN31" s="32">
        <f t="shared" si="111"/>
        <v>1129084.5</v>
      </c>
      <c r="GO31" s="32">
        <f t="shared" si="112"/>
        <v>1372750</v>
      </c>
      <c r="GP31" s="32">
        <f t="shared" si="113"/>
        <v>702956.01203719922</v>
      </c>
      <c r="GQ31" s="32">
        <f t="shared" si="114"/>
        <v>339280.38779999997</v>
      </c>
      <c r="GR31" s="32">
        <f t="shared" si="21"/>
        <v>408832.86729899998</v>
      </c>
      <c r="GS31" s="172">
        <f>VLOOKUP(B31,'[2]RESPUESTOS '!$B$11:$H$246,7,0)</f>
        <v>278951</v>
      </c>
      <c r="GT31" s="162">
        <v>1010000</v>
      </c>
      <c r="GU31" s="32">
        <v>894000</v>
      </c>
      <c r="GV31" s="94">
        <v>849300</v>
      </c>
      <c r="GW31" s="32">
        <f t="shared" si="115"/>
        <v>758062.75</v>
      </c>
      <c r="GX31" s="32">
        <f t="shared" si="116"/>
        <v>871650</v>
      </c>
      <c r="GY31" s="32">
        <f t="shared" si="117"/>
        <v>582159.73158433987</v>
      </c>
      <c r="GZ31" s="32">
        <f t="shared" si="118"/>
        <v>337000.70309999998</v>
      </c>
      <c r="HA31" s="32">
        <f t="shared" si="22"/>
        <v>406085.8472355</v>
      </c>
      <c r="HB31" s="172">
        <f>VLOOKUP(B31,'[2]RESPUESTOS '!$B$11:$D$246,3,0)</f>
        <v>247163</v>
      </c>
      <c r="HC31" s="162">
        <v>1010000</v>
      </c>
      <c r="HD31" s="32">
        <v>894000</v>
      </c>
      <c r="HE31" s="94">
        <v>876100</v>
      </c>
      <c r="HF31" s="32">
        <f t="shared" si="119"/>
        <v>756815.75</v>
      </c>
      <c r="HG31" s="32">
        <f t="shared" si="120"/>
        <v>885050</v>
      </c>
      <c r="HH31" s="32">
        <f t="shared" si="121"/>
        <v>548245.42801026639</v>
      </c>
      <c r="HI31" s="32">
        <f t="shared" si="122"/>
        <v>298597.62030000001</v>
      </c>
      <c r="HJ31" s="32">
        <f t="shared" si="23"/>
        <v>359810.1324615</v>
      </c>
      <c r="HK31" s="172">
        <f>VLOOKUP(B31,'[2]RESPUESTOS '!$B$11:$CB$246,79,0)</f>
        <v>346165</v>
      </c>
      <c r="HL31" s="162">
        <v>1914000</v>
      </c>
      <c r="HM31" s="32">
        <v>1784800</v>
      </c>
      <c r="HN31" s="94">
        <v>1731000</v>
      </c>
      <c r="HO31" s="32">
        <f t="shared" si="123"/>
        <v>1443991.25</v>
      </c>
      <c r="HP31" s="32">
        <f t="shared" si="124"/>
        <v>1757900</v>
      </c>
      <c r="HQ31" s="32">
        <f t="shared" si="125"/>
        <v>879265.9168237939</v>
      </c>
      <c r="HR31" s="32">
        <f t="shared" si="126"/>
        <v>418201.93650000001</v>
      </c>
      <c r="HS31" s="32">
        <f t="shared" si="24"/>
        <v>503933.33348249999</v>
      </c>
      <c r="HT31" s="172">
        <v>1748084.94</v>
      </c>
      <c r="HU31" s="162">
        <v>1914000</v>
      </c>
      <c r="HV31" s="32">
        <v>2300750</v>
      </c>
      <c r="HW31" s="94">
        <v>2070700</v>
      </c>
      <c r="HX31" s="32">
        <f t="shared" si="127"/>
        <v>2095150</v>
      </c>
      <c r="HY31" s="32">
        <f t="shared" si="128"/>
        <v>2070700</v>
      </c>
      <c r="HZ31" s="32">
        <f t="shared" si="25"/>
        <v>2083282.1251384162</v>
      </c>
      <c r="IA31" s="32">
        <f t="shared" si="129"/>
        <v>2111861.4160139998</v>
      </c>
      <c r="IB31" s="32">
        <f t="shared" si="26"/>
        <v>2544793.0062968698</v>
      </c>
      <c r="IC31" s="172">
        <v>1863630</v>
      </c>
      <c r="ID31" s="162">
        <v>1471000</v>
      </c>
      <c r="IE31" s="32">
        <v>2300750</v>
      </c>
      <c r="IF31" s="94">
        <v>2254700</v>
      </c>
      <c r="IG31" s="32">
        <f t="shared" si="130"/>
        <v>2008816.6666666667</v>
      </c>
      <c r="IH31" s="32">
        <f t="shared" si="131"/>
        <v>2254700</v>
      </c>
      <c r="II31" s="32">
        <f t="shared" si="132"/>
        <v>1925584.4834688765</v>
      </c>
      <c r="IJ31" s="32">
        <f t="shared" si="133"/>
        <v>2251451.4029999999</v>
      </c>
      <c r="IK31" s="32">
        <f t="shared" si="27"/>
        <v>2712998.9406149997</v>
      </c>
      <c r="IM31" s="32">
        <f t="shared" si="134"/>
        <v>660829.87852269877</v>
      </c>
    </row>
    <row r="32" spans="1:247" x14ac:dyDescent="0.25">
      <c r="A32" s="12">
        <v>25</v>
      </c>
      <c r="B32" s="38" t="s">
        <v>67</v>
      </c>
      <c r="C32" s="14">
        <f>VLOOKUP(B32,[1]Hoja1!$B$9:$D$244,3,0)</f>
        <v>345193</v>
      </c>
      <c r="D32" s="14">
        <v>1263000</v>
      </c>
      <c r="E32" s="15">
        <v>1952750</v>
      </c>
      <c r="F32" s="97">
        <v>1894200</v>
      </c>
      <c r="G32" s="105">
        <f t="shared" si="28"/>
        <v>1363785.75</v>
      </c>
      <c r="H32" s="105">
        <f t="shared" si="29"/>
        <v>1578600</v>
      </c>
      <c r="I32" s="107">
        <f t="shared" si="30"/>
        <v>845894.61448547046</v>
      </c>
      <c r="J32" s="107">
        <f t="shared" si="135"/>
        <v>362797.84299999999</v>
      </c>
      <c r="K32" s="107">
        <f t="shared" si="0"/>
        <v>437171.400815</v>
      </c>
      <c r="L32" s="101">
        <f>VLOOKUP(B32,[1]Hoja1!$B$9:$L$244,11,0)</f>
        <v>309646</v>
      </c>
      <c r="M32" s="101">
        <v>1151000</v>
      </c>
      <c r="N32" s="34">
        <v>1952750</v>
      </c>
      <c r="O32" s="70">
        <v>1855100</v>
      </c>
      <c r="P32" s="34">
        <f t="shared" si="31"/>
        <v>1317124</v>
      </c>
      <c r="Q32" s="34">
        <f t="shared" si="32"/>
        <v>1503050</v>
      </c>
      <c r="R32" s="34">
        <f t="shared" si="33"/>
        <v>776780.94893751713</v>
      </c>
      <c r="S32" s="174">
        <f t="shared" si="34"/>
        <v>325437.946</v>
      </c>
      <c r="T32" s="174">
        <f t="shared" si="1"/>
        <v>392152.72493000003</v>
      </c>
      <c r="U32" s="126">
        <f>VLOOKUP(B32,[1]Hoja1!$B$9:$T$244,19,0)</f>
        <v>316658</v>
      </c>
      <c r="V32" s="126">
        <v>1159000</v>
      </c>
      <c r="W32" s="17">
        <v>1562200</v>
      </c>
      <c r="X32" s="73">
        <v>1484100</v>
      </c>
      <c r="Y32" s="17">
        <f t="shared" si="35"/>
        <v>1130489.5</v>
      </c>
      <c r="Z32" s="17">
        <f t="shared" si="36"/>
        <v>1321550</v>
      </c>
      <c r="AA32" s="17">
        <f t="shared" si="37"/>
        <v>749804.22402550571</v>
      </c>
      <c r="AB32" s="176">
        <f t="shared" si="38"/>
        <v>332807.55799999996</v>
      </c>
      <c r="AC32" s="176">
        <f t="shared" si="2"/>
        <v>401033.10738999996</v>
      </c>
      <c r="AD32" s="129">
        <f>VLOOKUP(B32,[1]Hoja1!$B$9:$V$244,21,0)</f>
        <v>356807</v>
      </c>
      <c r="AE32" s="129">
        <v>1275000</v>
      </c>
      <c r="AF32" s="18">
        <v>1484090</v>
      </c>
      <c r="AG32" s="74">
        <v>1409900</v>
      </c>
      <c r="AH32" s="18">
        <f t="shared" si="39"/>
        <v>1131449.25</v>
      </c>
      <c r="AI32" s="18">
        <f t="shared" si="40"/>
        <v>1342450</v>
      </c>
      <c r="AJ32" s="18">
        <f t="shared" si="41"/>
        <v>804823.61897330778</v>
      </c>
      <c r="AK32" s="177">
        <f t="shared" si="42"/>
        <v>375004.15699999995</v>
      </c>
      <c r="AL32" s="177">
        <f t="shared" si="3"/>
        <v>451880.00918499992</v>
      </c>
      <c r="AM32" s="133">
        <f>VLOOKUP(B32,[1]Hoja1!$B$9:$X$244,23,0)</f>
        <v>335787</v>
      </c>
      <c r="AN32" s="133">
        <v>1200000</v>
      </c>
      <c r="AO32" s="19">
        <v>1327870</v>
      </c>
      <c r="AP32" s="77">
        <v>1248200</v>
      </c>
      <c r="AQ32" s="19">
        <f t="shared" si="43"/>
        <v>1027964.25</v>
      </c>
      <c r="AR32" s="19">
        <f t="shared" si="44"/>
        <v>1224100</v>
      </c>
      <c r="AS32" s="19">
        <f t="shared" si="45"/>
        <v>745482.68309995404</v>
      </c>
      <c r="AT32" s="178">
        <f t="shared" si="46"/>
        <v>352912.13699999999</v>
      </c>
      <c r="AU32" s="178">
        <f t="shared" si="4"/>
        <v>425259.12508499995</v>
      </c>
      <c r="AV32" s="137">
        <f>VLOOKUP(B32,[1]Hoja1!$B$9:$Z$244,25,0)</f>
        <v>267682</v>
      </c>
      <c r="AW32" s="137">
        <v>979000</v>
      </c>
      <c r="AX32" s="20">
        <v>1327870</v>
      </c>
      <c r="AY32" s="79">
        <v>1234900</v>
      </c>
      <c r="AZ32" s="20">
        <f t="shared" si="47"/>
        <v>952363</v>
      </c>
      <c r="BA32" s="20">
        <f t="shared" si="48"/>
        <v>1106950</v>
      </c>
      <c r="BB32" s="20">
        <f t="shared" si="49"/>
        <v>632901.93593454931</v>
      </c>
      <c r="BC32" s="179">
        <f t="shared" si="50"/>
        <v>281333.78200000001</v>
      </c>
      <c r="BD32" s="179">
        <f t="shared" si="5"/>
        <v>339007.20731000003</v>
      </c>
      <c r="BE32" s="139">
        <f>VLOOKUP(B32,[1]Hoja1!$B$9:$AB$244,27,0)</f>
        <v>290675</v>
      </c>
      <c r="BF32" s="139">
        <v>1163000</v>
      </c>
      <c r="BG32" s="21">
        <v>1562200</v>
      </c>
      <c r="BH32" s="80">
        <v>1546600</v>
      </c>
      <c r="BI32" s="21">
        <f t="shared" si="51"/>
        <v>1140618.75</v>
      </c>
      <c r="BJ32" s="21">
        <f t="shared" si="52"/>
        <v>1354800</v>
      </c>
      <c r="BK32" s="21">
        <f t="shared" si="53"/>
        <v>715971.30682413443</v>
      </c>
      <c r="BL32" s="21">
        <f t="shared" si="54"/>
        <v>305499.42499999999</v>
      </c>
      <c r="BM32" s="21">
        <f t="shared" si="6"/>
        <v>368126.80712499999</v>
      </c>
      <c r="BN32" s="144">
        <f>VLOOKUP(B32,[1]Hoja1!$B$9:$AD$244,29,0)</f>
        <v>290675</v>
      </c>
      <c r="BO32" s="144">
        <v>1039000</v>
      </c>
      <c r="BP32" s="22">
        <v>1562200</v>
      </c>
      <c r="BQ32" s="82">
        <v>1515300</v>
      </c>
      <c r="BR32" s="22">
        <f t="shared" si="55"/>
        <v>1101793.75</v>
      </c>
      <c r="BS32" s="22">
        <f t="shared" si="56"/>
        <v>1277150</v>
      </c>
      <c r="BT32" s="22">
        <f t="shared" si="57"/>
        <v>701411.00485835527</v>
      </c>
      <c r="BU32" s="22">
        <f t="shared" si="58"/>
        <v>305499.42499999999</v>
      </c>
      <c r="BV32" s="22">
        <f t="shared" si="7"/>
        <v>368126.80712499999</v>
      </c>
      <c r="BW32" s="146">
        <f>VLOOKUP(B32,[1]Hoja1!$B$9:$AF$244,31,0)</f>
        <v>280066</v>
      </c>
      <c r="BX32" s="146">
        <v>810000</v>
      </c>
      <c r="BY32" s="23">
        <v>1327870</v>
      </c>
      <c r="BZ32" s="84">
        <v>1261500</v>
      </c>
      <c r="CA32" s="23">
        <f t="shared" si="59"/>
        <v>919859</v>
      </c>
      <c r="CB32" s="23">
        <f t="shared" si="60"/>
        <v>1035750</v>
      </c>
      <c r="CC32" s="23">
        <f t="shared" si="61"/>
        <v>629827.26204333268</v>
      </c>
      <c r="CD32" s="23">
        <f t="shared" si="62"/>
        <v>294349.36599999998</v>
      </c>
      <c r="CE32" s="23">
        <f t="shared" si="8"/>
        <v>354690.98602999997</v>
      </c>
      <c r="CF32" s="158">
        <f>VLOOKUP(B32,[1]Hoja1!$B$9:$AJ$244,35,0)</f>
        <v>264250</v>
      </c>
      <c r="CG32" s="158">
        <v>760000</v>
      </c>
      <c r="CH32" s="24">
        <v>903000</v>
      </c>
      <c r="CI32" s="25">
        <v>830800</v>
      </c>
      <c r="CJ32" s="24">
        <f t="shared" si="63"/>
        <v>689512.5</v>
      </c>
      <c r="CK32" s="24">
        <f t="shared" si="64"/>
        <v>795400</v>
      </c>
      <c r="CL32" s="24">
        <f t="shared" si="65"/>
        <v>539726.32075351174</v>
      </c>
      <c r="CM32" s="24">
        <f t="shared" si="66"/>
        <v>277726.75</v>
      </c>
      <c r="CN32" s="24">
        <f t="shared" si="9"/>
        <v>334660.73375000001</v>
      </c>
      <c r="CO32" s="148">
        <f>VLOOKUP(B32,[1]Hoja1!$B$9:$AL$244,37,0)</f>
        <v>264250</v>
      </c>
      <c r="CP32" s="148">
        <v>950000</v>
      </c>
      <c r="CQ32" s="26">
        <v>1327870</v>
      </c>
      <c r="CR32" s="149">
        <v>1274800</v>
      </c>
      <c r="CS32" s="26">
        <f t="shared" si="67"/>
        <v>954230</v>
      </c>
      <c r="CT32" s="26">
        <f t="shared" si="68"/>
        <v>1112400</v>
      </c>
      <c r="CU32" s="26">
        <f t="shared" si="69"/>
        <v>627505.18726237002</v>
      </c>
      <c r="CV32" s="26">
        <f t="shared" si="70"/>
        <v>277726.75</v>
      </c>
      <c r="CW32" s="26">
        <f t="shared" si="10"/>
        <v>334660.73375000001</v>
      </c>
      <c r="CX32" s="27">
        <f>VLOOKUP(B32,[1]Hoja1!$B$9:$AN$244,39,0)</f>
        <v>357868</v>
      </c>
      <c r="CY32" s="27">
        <v>1180000</v>
      </c>
      <c r="CZ32" s="28">
        <v>1484090</v>
      </c>
      <c r="DA32" s="86">
        <v>1380000</v>
      </c>
      <c r="DB32" s="28">
        <f t="shared" si="71"/>
        <v>1100489.5</v>
      </c>
      <c r="DC32" s="28">
        <f t="shared" si="72"/>
        <v>1280000</v>
      </c>
      <c r="DD32" s="28">
        <f t="shared" si="73"/>
        <v>793613.74406235735</v>
      </c>
      <c r="DE32" s="28">
        <f t="shared" si="74"/>
        <v>376119.26799999998</v>
      </c>
      <c r="DF32" s="28">
        <f t="shared" si="11"/>
        <v>453223.71794</v>
      </c>
      <c r="DG32" s="150">
        <f>VLOOKUP(B32,[1]Hoja1!$B$9:$AR$244,43,0)</f>
        <v>380019</v>
      </c>
      <c r="DH32" s="150">
        <v>1303000</v>
      </c>
      <c r="DI32" s="29">
        <v>1171650</v>
      </c>
      <c r="DJ32" s="88">
        <v>1054500</v>
      </c>
      <c r="DK32" s="29">
        <f t="shared" si="75"/>
        <v>977292.25</v>
      </c>
      <c r="DL32" s="29">
        <f t="shared" si="76"/>
        <v>1113075</v>
      </c>
      <c r="DM32" s="29">
        <f t="shared" si="77"/>
        <v>769124.12337436399</v>
      </c>
      <c r="DN32" s="29">
        <f t="shared" si="78"/>
        <v>399399.96899999998</v>
      </c>
      <c r="DO32" s="29">
        <f t="shared" si="12"/>
        <v>481276.96264499996</v>
      </c>
      <c r="DP32" s="154">
        <f>VLOOKUP(B32,[1]Hoja1!$B$9:$AT$244,45,0)</f>
        <v>410078</v>
      </c>
      <c r="DQ32" s="154">
        <v>1500000</v>
      </c>
      <c r="DR32" s="30">
        <v>1171650</v>
      </c>
      <c r="DS32" s="90">
        <v>1136500</v>
      </c>
      <c r="DT32" s="30">
        <f t="shared" si="79"/>
        <v>1054557</v>
      </c>
      <c r="DU32" s="30">
        <f t="shared" si="80"/>
        <v>1154075</v>
      </c>
      <c r="DV32" s="30">
        <f t="shared" si="81"/>
        <v>826682.20087036444</v>
      </c>
      <c r="DW32" s="30">
        <f t="shared" si="82"/>
        <v>430991.97799999994</v>
      </c>
      <c r="DX32" s="30">
        <f t="shared" si="13"/>
        <v>519345.33348999993</v>
      </c>
      <c r="DY32" s="158">
        <f>VLOOKUP(B32,[1]Hoja1!$B$9:$AV$244,47,0)</f>
        <v>456023</v>
      </c>
      <c r="DZ32" s="158">
        <v>1570000</v>
      </c>
      <c r="EA32" s="24">
        <v>1327870</v>
      </c>
      <c r="EB32" s="25">
        <v>1288000</v>
      </c>
      <c r="EC32" s="24">
        <f t="shared" si="83"/>
        <v>1160473.25</v>
      </c>
      <c r="ED32" s="24">
        <f t="shared" si="84"/>
        <v>1307935</v>
      </c>
      <c r="EE32" s="24">
        <f t="shared" si="85"/>
        <v>917578.97119779489</v>
      </c>
      <c r="EF32" s="24">
        <f t="shared" si="86"/>
        <v>479280.17299999995</v>
      </c>
      <c r="EG32" s="24">
        <f t="shared" si="14"/>
        <v>577532.60846499994</v>
      </c>
      <c r="EH32" s="126">
        <f>VLOOKUP(B32,[1]Hoja1!$B$9:$AX$244,49,0)</f>
        <v>444260</v>
      </c>
      <c r="EI32" s="126">
        <v>1587000</v>
      </c>
      <c r="EJ32" s="17">
        <v>1757475</v>
      </c>
      <c r="EK32" s="73">
        <v>1669600</v>
      </c>
      <c r="EL32" s="17">
        <f t="shared" si="87"/>
        <v>1364583.75</v>
      </c>
      <c r="EM32" s="17">
        <f t="shared" si="88"/>
        <v>1628300</v>
      </c>
      <c r="EN32" s="17">
        <f t="shared" si="89"/>
        <v>987898.7705036375</v>
      </c>
      <c r="EO32" s="17">
        <f t="shared" si="90"/>
        <v>466917.25999999995</v>
      </c>
      <c r="EP32" s="17">
        <f t="shared" si="15"/>
        <v>562635.29829999991</v>
      </c>
      <c r="EQ32" s="162">
        <f>VLOOKUP(B32,[1]Hoja1!$B$9:$AZ$244,51,0)</f>
        <v>380019</v>
      </c>
      <c r="ER32" s="162">
        <v>1249000</v>
      </c>
      <c r="ES32" s="32">
        <v>1757475</v>
      </c>
      <c r="ET32" s="94">
        <v>1687200</v>
      </c>
      <c r="EU32" s="32">
        <f t="shared" si="91"/>
        <v>1268423.5</v>
      </c>
      <c r="EV32" s="32">
        <f t="shared" si="92"/>
        <v>1468100</v>
      </c>
      <c r="EW32" s="32">
        <f t="shared" si="93"/>
        <v>870741.85747721931</v>
      </c>
      <c r="EX32" s="32">
        <f t="shared" si="94"/>
        <v>459100.95389999996</v>
      </c>
      <c r="EY32" s="32">
        <f t="shared" si="16"/>
        <v>553216.64944949991</v>
      </c>
      <c r="EZ32" s="172">
        <f>VLOOKUP(B32,'[2]RESPUESTOS '!$B$11:$BH$246,59,0)</f>
        <v>229385</v>
      </c>
      <c r="FA32" s="162">
        <v>1159000</v>
      </c>
      <c r="FB32" s="32">
        <v>1243600</v>
      </c>
      <c r="FC32" s="94">
        <v>1218700</v>
      </c>
      <c r="FD32" s="32">
        <f t="shared" si="95"/>
        <v>962671.25</v>
      </c>
      <c r="FE32" s="32">
        <f t="shared" si="96"/>
        <v>1188850</v>
      </c>
      <c r="FF32" s="32">
        <f t="shared" si="97"/>
        <v>584200.93149397988</v>
      </c>
      <c r="FG32" s="32">
        <f t="shared" si="98"/>
        <v>277120.01850000001</v>
      </c>
      <c r="FH32" s="32">
        <f t="shared" si="17"/>
        <v>333929.62229249999</v>
      </c>
      <c r="FI32" s="172">
        <f>VLOOKUP(B32,'[2]RESPUESTOS '!$B$11:$CJ$246,87,0)</f>
        <v>235140</v>
      </c>
      <c r="FJ32" s="162">
        <v>1390800</v>
      </c>
      <c r="FK32" s="32">
        <v>1274800</v>
      </c>
      <c r="FL32" s="94">
        <v>1249300</v>
      </c>
      <c r="FM32" s="32">
        <f t="shared" si="99"/>
        <v>1037510</v>
      </c>
      <c r="FN32" s="32">
        <f t="shared" si="100"/>
        <v>1262050</v>
      </c>
      <c r="FO32" s="32">
        <f t="shared" si="101"/>
        <v>610064.73439471843</v>
      </c>
      <c r="FP32" s="32">
        <f t="shared" si="102"/>
        <v>284072.63399999996</v>
      </c>
      <c r="FQ32" s="32">
        <f t="shared" si="18"/>
        <v>342307.52396999998</v>
      </c>
      <c r="FR32" s="172">
        <f>VLOOKUP(B32,'[2]RESPUESTOS '!$B$11:$BX$246,75,0)</f>
        <v>209571</v>
      </c>
      <c r="FS32" s="162">
        <v>1159000</v>
      </c>
      <c r="FT32" s="32">
        <v>1121600</v>
      </c>
      <c r="FU32" s="94">
        <v>1088000</v>
      </c>
      <c r="FV32" s="32">
        <f t="shared" si="103"/>
        <v>894542.75</v>
      </c>
      <c r="FW32" s="32">
        <f t="shared" si="104"/>
        <v>1104800</v>
      </c>
      <c r="FX32" s="32">
        <f t="shared" si="105"/>
        <v>537261.32716353203</v>
      </c>
      <c r="FY32" s="32">
        <f t="shared" si="106"/>
        <v>253182.72509999998</v>
      </c>
      <c r="FZ32" s="32">
        <f t="shared" si="19"/>
        <v>305085.18374549999</v>
      </c>
      <c r="GA32" s="172">
        <f>VLOOKUP(B32,'[2]RESPUESTOS '!$B$11:$CN$246,91,0)</f>
        <v>275523</v>
      </c>
      <c r="GB32" s="162">
        <v>1333000</v>
      </c>
      <c r="GC32" s="32">
        <v>1504000</v>
      </c>
      <c r="GD32" s="94">
        <v>1443800</v>
      </c>
      <c r="GE32" s="32">
        <f t="shared" si="107"/>
        <v>1139080.75</v>
      </c>
      <c r="GF32" s="32">
        <f t="shared" si="108"/>
        <v>1388400</v>
      </c>
      <c r="GG32" s="32">
        <f t="shared" si="109"/>
        <v>697209.20197660348</v>
      </c>
      <c r="GH32" s="32">
        <f t="shared" si="110"/>
        <v>332859.33629999997</v>
      </c>
      <c r="GI32" s="32">
        <f t="shared" si="20"/>
        <v>401095.50024149998</v>
      </c>
      <c r="GJ32" s="172">
        <f>VLOOKUP(B32,'[2]RESPUESTOS '!$B$11:$T$246,19,0)</f>
        <v>222430</v>
      </c>
      <c r="GK32" s="162">
        <v>1180000</v>
      </c>
      <c r="GL32" s="32">
        <v>1156400</v>
      </c>
      <c r="GM32" s="94">
        <v>1121700</v>
      </c>
      <c r="GN32" s="32">
        <f t="shared" si="111"/>
        <v>920132.5</v>
      </c>
      <c r="GO32" s="32">
        <f t="shared" si="112"/>
        <v>1139050</v>
      </c>
      <c r="GP32" s="32">
        <f t="shared" si="113"/>
        <v>563419.10956871172</v>
      </c>
      <c r="GQ32" s="32">
        <f t="shared" si="114"/>
        <v>268717.68299999996</v>
      </c>
      <c r="GR32" s="32">
        <f t="shared" si="21"/>
        <v>323804.80801499996</v>
      </c>
      <c r="GS32" s="172">
        <f>VLOOKUP(B32,'[2]RESPUESTOS '!$B$11:$H$246,7,0)</f>
        <v>217922</v>
      </c>
      <c r="GT32" s="162">
        <v>760000</v>
      </c>
      <c r="GU32" s="32">
        <v>693800</v>
      </c>
      <c r="GV32" s="94">
        <v>666000</v>
      </c>
      <c r="GW32" s="32">
        <f t="shared" si="115"/>
        <v>584430.5</v>
      </c>
      <c r="GX32" s="32">
        <f t="shared" si="116"/>
        <v>679900</v>
      </c>
      <c r="GY32" s="32">
        <f t="shared" si="117"/>
        <v>452108.87729374878</v>
      </c>
      <c r="GZ32" s="32">
        <f t="shared" si="118"/>
        <v>263271.56819999998</v>
      </c>
      <c r="HA32" s="32">
        <f t="shared" si="22"/>
        <v>317242.23968099995</v>
      </c>
      <c r="HB32" s="172">
        <f>VLOOKUP(B32,'[2]RESPUESTOS '!$B$11:$D$246,3,0)</f>
        <v>208159</v>
      </c>
      <c r="HC32" s="162">
        <v>760000</v>
      </c>
      <c r="HD32" s="32">
        <v>693800</v>
      </c>
      <c r="HE32" s="94">
        <v>673000</v>
      </c>
      <c r="HF32" s="32">
        <f t="shared" si="119"/>
        <v>583739.75</v>
      </c>
      <c r="HG32" s="32">
        <f t="shared" si="120"/>
        <v>683400</v>
      </c>
      <c r="HH32" s="32">
        <f t="shared" si="121"/>
        <v>442133.99270284391</v>
      </c>
      <c r="HI32" s="32">
        <f t="shared" si="122"/>
        <v>251476.8879</v>
      </c>
      <c r="HJ32" s="32">
        <f t="shared" si="23"/>
        <v>303029.64991949999</v>
      </c>
      <c r="HK32" s="172">
        <f>VLOOKUP(B32,'[2]RESPUESTOS '!$B$11:$CB$246,79,0)</f>
        <v>292568</v>
      </c>
      <c r="HL32" s="162">
        <v>1587000</v>
      </c>
      <c r="HM32" s="32">
        <v>1504000</v>
      </c>
      <c r="HN32" s="94">
        <v>1474000</v>
      </c>
      <c r="HO32" s="32">
        <f t="shared" si="123"/>
        <v>1214392</v>
      </c>
      <c r="HP32" s="32">
        <f t="shared" si="124"/>
        <v>1489000</v>
      </c>
      <c r="HQ32" s="32">
        <f t="shared" si="125"/>
        <v>741915.68841909396</v>
      </c>
      <c r="HR32" s="32">
        <f t="shared" si="126"/>
        <v>353451.4008</v>
      </c>
      <c r="HS32" s="32">
        <f t="shared" si="24"/>
        <v>425908.93796399998</v>
      </c>
      <c r="HT32" s="172">
        <v>1582537.32</v>
      </c>
      <c r="HU32" s="162">
        <v>1587000</v>
      </c>
      <c r="HV32" s="32">
        <v>1952750</v>
      </c>
      <c r="HW32" s="94">
        <v>1874600</v>
      </c>
      <c r="HX32" s="32">
        <f t="shared" si="127"/>
        <v>1804783.3333333333</v>
      </c>
      <c r="HY32" s="32">
        <f t="shared" si="128"/>
        <v>1874600</v>
      </c>
      <c r="HZ32" s="32">
        <f t="shared" si="25"/>
        <v>1790333.7934039114</v>
      </c>
      <c r="IA32" s="32">
        <f t="shared" si="129"/>
        <v>1911863.336292</v>
      </c>
      <c r="IB32" s="32">
        <f t="shared" si="26"/>
        <v>2303795.32023186</v>
      </c>
      <c r="IC32" s="172">
        <v>1687140</v>
      </c>
      <c r="ID32" s="162">
        <v>1159000</v>
      </c>
      <c r="IE32" s="32">
        <v>1952750</v>
      </c>
      <c r="IF32" s="94">
        <v>1855100</v>
      </c>
      <c r="IG32" s="32">
        <f t="shared" si="130"/>
        <v>1655616.6666666667</v>
      </c>
      <c r="IH32" s="32">
        <f t="shared" si="131"/>
        <v>1855100</v>
      </c>
      <c r="II32" s="32">
        <f t="shared" si="132"/>
        <v>1567426.2976499109</v>
      </c>
      <c r="IJ32" s="32">
        <f t="shared" si="133"/>
        <v>2038233.834</v>
      </c>
      <c r="IK32" s="32">
        <f t="shared" si="27"/>
        <v>2456071.7699699998</v>
      </c>
      <c r="IM32" s="32">
        <f t="shared" si="134"/>
        <v>550602.62106723548</v>
      </c>
    </row>
    <row r="33" spans="1:247" x14ac:dyDescent="0.25">
      <c r="A33" s="12">
        <v>26</v>
      </c>
      <c r="B33" s="38" t="s">
        <v>68</v>
      </c>
      <c r="C33" s="14">
        <f>VLOOKUP(B33,[1]Hoja1!$B$9:$D$244,3,0)</f>
        <v>407182</v>
      </c>
      <c r="D33" s="14">
        <v>1490000</v>
      </c>
      <c r="E33" s="15">
        <v>2300750</v>
      </c>
      <c r="F33" s="97">
        <v>2254700</v>
      </c>
      <c r="G33" s="105">
        <f t="shared" si="28"/>
        <v>1613158</v>
      </c>
      <c r="H33" s="105">
        <f t="shared" si="29"/>
        <v>1872350</v>
      </c>
      <c r="I33" s="107">
        <f t="shared" si="30"/>
        <v>998700.68002678454</v>
      </c>
      <c r="J33" s="107">
        <f t="shared" si="135"/>
        <v>427948.28199999995</v>
      </c>
      <c r="K33" s="107">
        <f t="shared" si="0"/>
        <v>515677.67980999994</v>
      </c>
      <c r="L33" s="101">
        <f>VLOOKUP(B33,[1]Hoja1!$B$9:$L$244,11,0)</f>
        <v>373835</v>
      </c>
      <c r="M33" s="101">
        <v>1389000</v>
      </c>
      <c r="N33" s="34">
        <v>2300750</v>
      </c>
      <c r="O33" s="70">
        <v>2208700</v>
      </c>
      <c r="P33" s="34">
        <f t="shared" si="31"/>
        <v>1568071.25</v>
      </c>
      <c r="Q33" s="34">
        <f t="shared" si="32"/>
        <v>1798850</v>
      </c>
      <c r="R33" s="34">
        <f t="shared" si="33"/>
        <v>934074.1607463269</v>
      </c>
      <c r="S33" s="174">
        <f t="shared" si="34"/>
        <v>392900.58499999996</v>
      </c>
      <c r="T33" s="174">
        <f t="shared" si="1"/>
        <v>473445.20492499997</v>
      </c>
      <c r="U33" s="126">
        <f>VLOOKUP(B33,[1]Hoja1!$B$9:$T$244,19,0)</f>
        <v>397656</v>
      </c>
      <c r="V33" s="126">
        <v>1455000</v>
      </c>
      <c r="W33" s="17">
        <v>1840600</v>
      </c>
      <c r="X33" s="73">
        <v>1767000</v>
      </c>
      <c r="Y33" s="17">
        <f t="shared" si="35"/>
        <v>1365064</v>
      </c>
      <c r="Z33" s="17">
        <f t="shared" si="36"/>
        <v>1611000</v>
      </c>
      <c r="AA33" s="17">
        <f t="shared" si="37"/>
        <v>927804.37922560005</v>
      </c>
      <c r="AB33" s="176">
        <f t="shared" si="38"/>
        <v>417936.45599999995</v>
      </c>
      <c r="AC33" s="176">
        <f t="shared" si="2"/>
        <v>503613.42947999993</v>
      </c>
      <c r="AD33" s="129">
        <f>VLOOKUP(B33,[1]Hoja1!$B$9:$V$244,21,0)</f>
        <v>438437</v>
      </c>
      <c r="AE33" s="129">
        <v>1566000</v>
      </c>
      <c r="AF33" s="18">
        <v>1748570</v>
      </c>
      <c r="AG33" s="74">
        <v>1643700</v>
      </c>
      <c r="AH33" s="18">
        <f t="shared" si="39"/>
        <v>1349176.75</v>
      </c>
      <c r="AI33" s="18">
        <f t="shared" si="40"/>
        <v>1604850</v>
      </c>
      <c r="AJ33" s="18">
        <f t="shared" si="41"/>
        <v>975686.28275750717</v>
      </c>
      <c r="AK33" s="177">
        <f t="shared" si="42"/>
        <v>460797.28699999995</v>
      </c>
      <c r="AL33" s="177">
        <f t="shared" si="3"/>
        <v>555260.73083499994</v>
      </c>
      <c r="AM33" s="133">
        <f>VLOOKUP(B33,[1]Hoja1!$B$9:$X$244,23,0)</f>
        <v>413247</v>
      </c>
      <c r="AN33" s="133">
        <v>1476000</v>
      </c>
      <c r="AO33" s="19">
        <v>1564510</v>
      </c>
      <c r="AP33" s="77">
        <v>1439300</v>
      </c>
      <c r="AQ33" s="19">
        <f t="shared" si="43"/>
        <v>1223264.25</v>
      </c>
      <c r="AR33" s="19">
        <f t="shared" si="44"/>
        <v>1457650</v>
      </c>
      <c r="AS33" s="19">
        <f t="shared" si="45"/>
        <v>902664.14555679052</v>
      </c>
      <c r="AT33" s="178">
        <f t="shared" si="46"/>
        <v>434322.59699999995</v>
      </c>
      <c r="AU33" s="178">
        <f t="shared" si="4"/>
        <v>523358.72938499996</v>
      </c>
      <c r="AV33" s="137">
        <f>VLOOKUP(B33,[1]Hoja1!$B$9:$Z$244,25,0)</f>
        <v>359220</v>
      </c>
      <c r="AW33" s="137">
        <v>1314000</v>
      </c>
      <c r="AX33" s="20">
        <v>1564510</v>
      </c>
      <c r="AY33" s="79">
        <v>1486300</v>
      </c>
      <c r="AZ33" s="20">
        <f t="shared" si="47"/>
        <v>1181007.5</v>
      </c>
      <c r="BA33" s="20">
        <f t="shared" si="48"/>
        <v>1400150</v>
      </c>
      <c r="BB33" s="20">
        <f t="shared" si="49"/>
        <v>823581.81340308348</v>
      </c>
      <c r="BC33" s="179">
        <f t="shared" si="50"/>
        <v>377540.22</v>
      </c>
      <c r="BD33" s="179">
        <f t="shared" si="5"/>
        <v>454935.96509999997</v>
      </c>
      <c r="BE33" s="139">
        <f>VLOOKUP(B33,[1]Hoja1!$B$9:$AB$244,27,0)</f>
        <v>373835</v>
      </c>
      <c r="BF33" s="139">
        <v>1496000</v>
      </c>
      <c r="BG33" s="21">
        <v>1840600</v>
      </c>
      <c r="BH33" s="80">
        <v>1785400</v>
      </c>
      <c r="BI33" s="21">
        <f t="shared" si="51"/>
        <v>1373958.75</v>
      </c>
      <c r="BJ33" s="21">
        <f t="shared" si="52"/>
        <v>1640700</v>
      </c>
      <c r="BK33" s="21">
        <f t="shared" si="53"/>
        <v>899518.03353708517</v>
      </c>
      <c r="BL33" s="21">
        <f t="shared" si="54"/>
        <v>392900.58499999996</v>
      </c>
      <c r="BM33" s="21">
        <f t="shared" si="6"/>
        <v>473445.20492499997</v>
      </c>
      <c r="BN33" s="144">
        <f>VLOOKUP(B33,[1]Hoja1!$B$9:$AD$244,29,0)</f>
        <v>373835</v>
      </c>
      <c r="BO33" s="144">
        <v>1336000</v>
      </c>
      <c r="BP33" s="22">
        <v>1840600</v>
      </c>
      <c r="BQ33" s="82">
        <v>1803800</v>
      </c>
      <c r="BR33" s="22">
        <f t="shared" si="55"/>
        <v>1338558.75</v>
      </c>
      <c r="BS33" s="22">
        <f t="shared" si="56"/>
        <v>1569900</v>
      </c>
      <c r="BT33" s="22">
        <f t="shared" si="57"/>
        <v>884727.48339410592</v>
      </c>
      <c r="BU33" s="22">
        <f t="shared" si="58"/>
        <v>392900.58499999996</v>
      </c>
      <c r="BV33" s="22">
        <f t="shared" si="7"/>
        <v>473445.20492499997</v>
      </c>
      <c r="BW33" s="146">
        <f>VLOOKUP(B33,[1]Hoja1!$B$9:$AF$244,31,0)</f>
        <v>360147</v>
      </c>
      <c r="BX33" s="146">
        <v>1030000</v>
      </c>
      <c r="BY33" s="23">
        <v>1564510</v>
      </c>
      <c r="BZ33" s="84">
        <v>1455000</v>
      </c>
      <c r="CA33" s="23">
        <f t="shared" si="59"/>
        <v>1102414.25</v>
      </c>
      <c r="CB33" s="23">
        <f t="shared" si="60"/>
        <v>1242500</v>
      </c>
      <c r="CC33" s="23">
        <f t="shared" si="61"/>
        <v>788335.66675324121</v>
      </c>
      <c r="CD33" s="23">
        <f t="shared" si="62"/>
        <v>378514.49699999997</v>
      </c>
      <c r="CE33" s="23">
        <f t="shared" si="8"/>
        <v>456109.96888499998</v>
      </c>
      <c r="CF33" s="158">
        <f>VLOOKUP(B33,[1]Hoja1!$B$9:$AJ$244,35,0)</f>
        <v>339850</v>
      </c>
      <c r="CG33" s="158">
        <v>980000</v>
      </c>
      <c r="CH33" s="24">
        <v>1063900</v>
      </c>
      <c r="CI33" s="25">
        <v>1042600</v>
      </c>
      <c r="CJ33" s="24">
        <f t="shared" si="63"/>
        <v>856587.5</v>
      </c>
      <c r="CK33" s="24">
        <f t="shared" si="64"/>
        <v>1011300</v>
      </c>
      <c r="CL33" s="24">
        <f t="shared" si="65"/>
        <v>682365.46700871142</v>
      </c>
      <c r="CM33" s="24">
        <f t="shared" si="66"/>
        <v>357182.35</v>
      </c>
      <c r="CN33" s="24">
        <f t="shared" si="9"/>
        <v>430404.73174999998</v>
      </c>
      <c r="CO33" s="148">
        <f>VLOOKUP(B33,[1]Hoja1!$B$9:$AL$244,37,0)</f>
        <v>348453</v>
      </c>
      <c r="CP33" s="148">
        <v>1250000</v>
      </c>
      <c r="CQ33" s="26">
        <v>1564510</v>
      </c>
      <c r="CR33" s="149">
        <v>1486300</v>
      </c>
      <c r="CS33" s="26">
        <f t="shared" si="67"/>
        <v>1162315.75</v>
      </c>
      <c r="CT33" s="26">
        <f t="shared" si="68"/>
        <v>1368150</v>
      </c>
      <c r="CU33" s="26">
        <f t="shared" si="69"/>
        <v>802919.90875212499</v>
      </c>
      <c r="CV33" s="26">
        <f t="shared" si="70"/>
        <v>366224.103</v>
      </c>
      <c r="CW33" s="26">
        <f t="shared" si="10"/>
        <v>441300.044115</v>
      </c>
      <c r="CX33" s="27">
        <f>VLOOKUP(B33,[1]Hoja1!$B$9:$AN$244,39,0)</f>
        <v>411802</v>
      </c>
      <c r="CY33" s="27">
        <v>1360000</v>
      </c>
      <c r="CZ33" s="28">
        <v>1748570</v>
      </c>
      <c r="DA33" s="86">
        <v>1661000</v>
      </c>
      <c r="DB33" s="28">
        <f t="shared" si="71"/>
        <v>1295343</v>
      </c>
      <c r="DC33" s="28">
        <f t="shared" si="72"/>
        <v>1510500</v>
      </c>
      <c r="DD33" s="28">
        <f t="shared" si="73"/>
        <v>922171.39502633503</v>
      </c>
      <c r="DE33" s="28">
        <f t="shared" si="74"/>
        <v>432803.902</v>
      </c>
      <c r="DF33" s="28">
        <f t="shared" si="11"/>
        <v>521528.70191</v>
      </c>
      <c r="DG33" s="150">
        <f>VLOOKUP(B33,[1]Hoja1!$B$9:$AR$244,43,0)</f>
        <v>480978</v>
      </c>
      <c r="DH33" s="150">
        <v>1650000</v>
      </c>
      <c r="DI33" s="29">
        <v>1380450</v>
      </c>
      <c r="DJ33" s="88">
        <v>1325200</v>
      </c>
      <c r="DK33" s="29">
        <f t="shared" si="75"/>
        <v>1209157</v>
      </c>
      <c r="DL33" s="29">
        <f t="shared" si="76"/>
        <v>1352825</v>
      </c>
      <c r="DM33" s="29">
        <f t="shared" si="77"/>
        <v>960577.348258288</v>
      </c>
      <c r="DN33" s="29">
        <f t="shared" si="78"/>
        <v>505507.87799999997</v>
      </c>
      <c r="DO33" s="29">
        <f t="shared" si="12"/>
        <v>609136.99298999994</v>
      </c>
      <c r="DP33" s="154">
        <f>VLOOKUP(B33,[1]Hoja1!$B$9:$AT$244,45,0)</f>
        <v>483158</v>
      </c>
      <c r="DQ33" s="154">
        <v>1767000</v>
      </c>
      <c r="DR33" s="30">
        <v>1380450</v>
      </c>
      <c r="DS33" s="90">
        <v>1311400</v>
      </c>
      <c r="DT33" s="30">
        <f t="shared" si="79"/>
        <v>1235502</v>
      </c>
      <c r="DU33" s="30">
        <f t="shared" si="80"/>
        <v>1345925</v>
      </c>
      <c r="DV33" s="30">
        <f t="shared" si="81"/>
        <v>970263.22927384684</v>
      </c>
      <c r="DW33" s="30">
        <f t="shared" si="82"/>
        <v>507799.05799999996</v>
      </c>
      <c r="DX33" s="30">
        <f t="shared" si="13"/>
        <v>611897.86488999997</v>
      </c>
      <c r="DY33" s="158">
        <f>VLOOKUP(B33,[1]Hoja1!$B$9:$AV$244,47,0)</f>
        <v>547579</v>
      </c>
      <c r="DZ33" s="158">
        <v>1880000</v>
      </c>
      <c r="EA33" s="24">
        <v>1564510</v>
      </c>
      <c r="EB33" s="25">
        <v>1486300</v>
      </c>
      <c r="EC33" s="24">
        <f t="shared" si="83"/>
        <v>1369597.25</v>
      </c>
      <c r="ED33" s="24">
        <f t="shared" si="84"/>
        <v>1525405</v>
      </c>
      <c r="EE33" s="24">
        <f t="shared" si="85"/>
        <v>1089881.1811120678</v>
      </c>
      <c r="EF33" s="24">
        <f t="shared" si="86"/>
        <v>575505.52899999998</v>
      </c>
      <c r="EG33" s="24">
        <f t="shared" si="14"/>
        <v>693484.16244499991</v>
      </c>
      <c r="EH33" s="126">
        <f>VLOOKUP(B33,[1]Hoja1!$B$9:$AX$244,49,0)</f>
        <v>530466</v>
      </c>
      <c r="EI33" s="126">
        <v>1895000</v>
      </c>
      <c r="EJ33" s="17">
        <v>2070675</v>
      </c>
      <c r="EK33" s="73">
        <v>1925700</v>
      </c>
      <c r="EL33" s="17">
        <f t="shared" si="87"/>
        <v>1605460.25</v>
      </c>
      <c r="EM33" s="17">
        <f t="shared" si="88"/>
        <v>1910350</v>
      </c>
      <c r="EN33" s="17">
        <f t="shared" si="89"/>
        <v>1171280.6309099474</v>
      </c>
      <c r="EO33" s="17">
        <f t="shared" si="90"/>
        <v>557519.76599999995</v>
      </c>
      <c r="EP33" s="17">
        <f t="shared" si="15"/>
        <v>671811.31802999997</v>
      </c>
      <c r="EQ33" s="162">
        <f>VLOOKUP(B33,[1]Hoja1!$B$9:$AZ$244,51,0)</f>
        <v>480978</v>
      </c>
      <c r="ER33" s="162">
        <v>1581000</v>
      </c>
      <c r="ES33" s="32">
        <v>2070675</v>
      </c>
      <c r="ET33" s="94">
        <v>1925700</v>
      </c>
      <c r="EU33" s="32">
        <f t="shared" si="91"/>
        <v>1514588.25</v>
      </c>
      <c r="EV33" s="32">
        <f t="shared" si="92"/>
        <v>1753350</v>
      </c>
      <c r="EW33" s="32">
        <f t="shared" si="93"/>
        <v>1077053.9945959938</v>
      </c>
      <c r="EX33" s="32">
        <f t="shared" si="94"/>
        <v>581069.52179999999</v>
      </c>
      <c r="EY33" s="32">
        <f t="shared" si="16"/>
        <v>700188.77376899996</v>
      </c>
      <c r="EZ33" s="172">
        <f>VLOOKUP(B33,'[2]RESPUESTOS '!$B$11:$BH$246,59,0)</f>
        <v>282534</v>
      </c>
      <c r="FA33" s="162">
        <v>1455000</v>
      </c>
      <c r="FB33" s="32">
        <v>1499000</v>
      </c>
      <c r="FC33" s="94">
        <v>1424100</v>
      </c>
      <c r="FD33" s="32">
        <f t="shared" si="95"/>
        <v>1165158.5</v>
      </c>
      <c r="FE33" s="32">
        <f t="shared" si="96"/>
        <v>1439550</v>
      </c>
      <c r="FF33" s="32">
        <f t="shared" si="97"/>
        <v>714797.36385728477</v>
      </c>
      <c r="FG33" s="32">
        <f t="shared" si="98"/>
        <v>341329.32539999997</v>
      </c>
      <c r="FH33" s="32">
        <f t="shared" si="17"/>
        <v>411301.83710699994</v>
      </c>
      <c r="FI33" s="172">
        <f>VLOOKUP(B33,'[2]RESPUESTOS '!$B$11:$CJ$246,87,0)</f>
        <v>304927</v>
      </c>
      <c r="FJ33" s="162">
        <v>1746000</v>
      </c>
      <c r="FK33" s="32">
        <v>1669000</v>
      </c>
      <c r="FL33" s="94">
        <v>1585600</v>
      </c>
      <c r="FM33" s="32">
        <f t="shared" si="99"/>
        <v>1326381.75</v>
      </c>
      <c r="FN33" s="32">
        <f t="shared" si="100"/>
        <v>1627300</v>
      </c>
      <c r="FO33" s="32">
        <f t="shared" si="101"/>
        <v>787084.20122646121</v>
      </c>
      <c r="FP33" s="32">
        <f t="shared" si="102"/>
        <v>368382.30869999999</v>
      </c>
      <c r="FQ33" s="32">
        <f t="shared" si="18"/>
        <v>443900.68198350002</v>
      </c>
      <c r="FR33" s="172">
        <f>VLOOKUP(B33,'[2]RESPUESTOS '!$B$11:$BX$246,75,0)</f>
        <v>275772</v>
      </c>
      <c r="FS33" s="162">
        <v>1455000</v>
      </c>
      <c r="FT33" s="32">
        <v>1490000</v>
      </c>
      <c r="FU33" s="94">
        <v>1460200</v>
      </c>
      <c r="FV33" s="32">
        <f t="shared" si="103"/>
        <v>1170243</v>
      </c>
      <c r="FW33" s="32">
        <f t="shared" si="104"/>
        <v>1457600</v>
      </c>
      <c r="FX33" s="32">
        <f t="shared" si="105"/>
        <v>705536.08344817651</v>
      </c>
      <c r="FY33" s="32">
        <f t="shared" si="106"/>
        <v>333160.1532</v>
      </c>
      <c r="FZ33" s="32">
        <f t="shared" si="19"/>
        <v>401457.98460600001</v>
      </c>
      <c r="GA33" s="172">
        <f>VLOOKUP(B33,'[2]RESPUESTOS '!$B$11:$CN$246,91,0)</f>
        <v>342163</v>
      </c>
      <c r="GB33" s="162">
        <v>1674000</v>
      </c>
      <c r="GC33" s="32">
        <v>1840600</v>
      </c>
      <c r="GD33" s="94">
        <v>1785400</v>
      </c>
      <c r="GE33" s="32">
        <f t="shared" si="107"/>
        <v>1410540.75</v>
      </c>
      <c r="GF33" s="32">
        <f t="shared" si="108"/>
        <v>1729700</v>
      </c>
      <c r="GG33" s="32">
        <f t="shared" si="109"/>
        <v>865172.60052802612</v>
      </c>
      <c r="GH33" s="32">
        <f t="shared" si="110"/>
        <v>413367.12030000001</v>
      </c>
      <c r="GI33" s="32">
        <f t="shared" si="20"/>
        <v>498107.3799615</v>
      </c>
      <c r="GJ33" s="172">
        <f>VLOOKUP(B33,'[2]RESPUESTOS '!$B$11:$T$246,19,0)</f>
        <v>275014</v>
      </c>
      <c r="GK33" s="162">
        <v>1360000</v>
      </c>
      <c r="GL33" s="32">
        <v>1524000</v>
      </c>
      <c r="GM33" s="94">
        <v>1493500</v>
      </c>
      <c r="GN33" s="32">
        <f t="shared" si="111"/>
        <v>1163128.5</v>
      </c>
      <c r="GO33" s="32">
        <f t="shared" si="112"/>
        <v>1426750</v>
      </c>
      <c r="GP33" s="32">
        <f t="shared" si="113"/>
        <v>702098.19889204635</v>
      </c>
      <c r="GQ33" s="32">
        <f t="shared" si="114"/>
        <v>332244.41339999996</v>
      </c>
      <c r="GR33" s="32">
        <f t="shared" si="21"/>
        <v>400354.51814699994</v>
      </c>
      <c r="GS33" s="172">
        <f>VLOOKUP(B33,'[2]RESPUESTOS '!$B$11:$H$246,7,0)</f>
        <v>251472</v>
      </c>
      <c r="GT33" s="162">
        <v>980000</v>
      </c>
      <c r="GU33" s="32">
        <v>914400</v>
      </c>
      <c r="GV33" s="94">
        <v>850400</v>
      </c>
      <c r="GW33" s="32">
        <f t="shared" si="115"/>
        <v>749068</v>
      </c>
      <c r="GX33" s="32">
        <f t="shared" si="116"/>
        <v>882400</v>
      </c>
      <c r="GY33" s="32">
        <f t="shared" si="117"/>
        <v>550469.48211229779</v>
      </c>
      <c r="GZ33" s="32">
        <f t="shared" si="118"/>
        <v>303803.32319999998</v>
      </c>
      <c r="HA33" s="32">
        <f t="shared" si="22"/>
        <v>366083.004456</v>
      </c>
      <c r="HB33" s="172">
        <f>VLOOKUP(B33,'[2]RESPUESTOS '!$B$11:$D$246,3,0)</f>
        <v>250447</v>
      </c>
      <c r="HC33" s="162">
        <v>980000</v>
      </c>
      <c r="HD33" s="32">
        <v>914400</v>
      </c>
      <c r="HE33" s="94">
        <v>896100</v>
      </c>
      <c r="HF33" s="32">
        <f t="shared" si="119"/>
        <v>760236.75</v>
      </c>
      <c r="HG33" s="32">
        <f t="shared" si="120"/>
        <v>905250</v>
      </c>
      <c r="HH33" s="32">
        <f t="shared" si="121"/>
        <v>553799.61791640671</v>
      </c>
      <c r="HI33" s="32">
        <f t="shared" si="122"/>
        <v>302565.02069999999</v>
      </c>
      <c r="HJ33" s="32">
        <f t="shared" si="23"/>
        <v>364590.84994350001</v>
      </c>
      <c r="HK33" s="172">
        <f>VLOOKUP(B33,'[2]RESPUESTOS '!$B$11:$CB$246,79,0)</f>
        <v>351676</v>
      </c>
      <c r="HL33" s="162">
        <v>1895000</v>
      </c>
      <c r="HM33" s="32">
        <v>1840600</v>
      </c>
      <c r="HN33" s="94">
        <v>1749000</v>
      </c>
      <c r="HO33" s="32">
        <f t="shared" si="123"/>
        <v>1459069</v>
      </c>
      <c r="HP33" s="32">
        <f t="shared" si="124"/>
        <v>1794800</v>
      </c>
      <c r="HQ33" s="32">
        <f t="shared" si="125"/>
        <v>891605.84978820884</v>
      </c>
      <c r="HR33" s="32">
        <f t="shared" si="126"/>
        <v>424859.77559999999</v>
      </c>
      <c r="HS33" s="32">
        <f t="shared" si="24"/>
        <v>511956.02959799999</v>
      </c>
      <c r="HT33" s="172">
        <v>1845167.94</v>
      </c>
      <c r="HU33" s="162">
        <v>1895000</v>
      </c>
      <c r="HV33" s="32">
        <v>2300750</v>
      </c>
      <c r="HW33" s="94">
        <v>2185700</v>
      </c>
      <c r="HX33" s="32">
        <f t="shared" si="127"/>
        <v>2127150</v>
      </c>
      <c r="HY33" s="32">
        <f t="shared" si="128"/>
        <v>2185700</v>
      </c>
      <c r="HZ33" s="32">
        <f t="shared" si="25"/>
        <v>2112877.3843081477</v>
      </c>
      <c r="IA33" s="32">
        <f t="shared" si="129"/>
        <v>2229147.3883139999</v>
      </c>
      <c r="IB33" s="32">
        <f t="shared" si="26"/>
        <v>2686122.6029183697</v>
      </c>
      <c r="IC33" s="172">
        <v>1967130</v>
      </c>
      <c r="ID33" s="162">
        <v>1455000</v>
      </c>
      <c r="IE33" s="32">
        <v>2300750</v>
      </c>
      <c r="IF33" s="94">
        <v>2208700</v>
      </c>
      <c r="IG33" s="32">
        <f t="shared" si="130"/>
        <v>1988150</v>
      </c>
      <c r="IH33" s="32">
        <f t="shared" si="131"/>
        <v>2208700</v>
      </c>
      <c r="II33" s="32">
        <f t="shared" si="132"/>
        <v>1905147.632921976</v>
      </c>
      <c r="IJ33" s="32">
        <f t="shared" si="133"/>
        <v>2376489.753</v>
      </c>
      <c r="IK33" s="32">
        <f t="shared" si="27"/>
        <v>2863670.152365</v>
      </c>
      <c r="IM33" s="32">
        <f t="shared" si="134"/>
        <v>668762.58330573596</v>
      </c>
    </row>
    <row r="34" spans="1:247" x14ac:dyDescent="0.25">
      <c r="A34" s="12">
        <v>27</v>
      </c>
      <c r="B34" s="36" t="s">
        <v>69</v>
      </c>
      <c r="C34" s="14">
        <f>VLOOKUP(B34,[1]Hoja1!$B$9:$D$244,3,0)</f>
        <v>345303</v>
      </c>
      <c r="D34" s="14">
        <v>1263000</v>
      </c>
      <c r="E34" s="15">
        <v>1883000</v>
      </c>
      <c r="F34" s="97">
        <v>1788900</v>
      </c>
      <c r="G34" s="105">
        <f t="shared" si="28"/>
        <v>1320050.75</v>
      </c>
      <c r="H34" s="105">
        <f t="shared" si="29"/>
        <v>1525950</v>
      </c>
      <c r="I34" s="107">
        <f t="shared" si="30"/>
        <v>837197.85663572105</v>
      </c>
      <c r="J34" s="107">
        <f t="shared" si="135"/>
        <v>362913.45299999998</v>
      </c>
      <c r="K34" s="107">
        <f t="shared" si="0"/>
        <v>437310.71086499997</v>
      </c>
      <c r="L34" s="101">
        <f>VLOOKUP(B34,[1]Hoja1!$B$9:$L$244,11,0)</f>
        <v>318675</v>
      </c>
      <c r="M34" s="101">
        <v>1184000</v>
      </c>
      <c r="N34" s="34">
        <v>1883000</v>
      </c>
      <c r="O34" s="70">
        <v>1751200</v>
      </c>
      <c r="P34" s="34">
        <f t="shared" si="31"/>
        <v>1284218.75</v>
      </c>
      <c r="Q34" s="34">
        <f t="shared" si="32"/>
        <v>1467600</v>
      </c>
      <c r="R34" s="34">
        <f t="shared" si="33"/>
        <v>786674.93854400306</v>
      </c>
      <c r="S34" s="174">
        <f t="shared" si="34"/>
        <v>334927.42499999999</v>
      </c>
      <c r="T34" s="174">
        <f t="shared" si="1"/>
        <v>403587.54712499998</v>
      </c>
      <c r="U34" s="126">
        <f>VLOOKUP(B34,[1]Hoja1!$B$9:$T$244,19,0)</f>
        <v>314309</v>
      </c>
      <c r="V34" s="126">
        <v>1150000</v>
      </c>
      <c r="W34" s="17">
        <v>1506400</v>
      </c>
      <c r="X34" s="73">
        <v>1491300</v>
      </c>
      <c r="Y34" s="17">
        <f t="shared" si="35"/>
        <v>1115502.25</v>
      </c>
      <c r="Z34" s="17">
        <f t="shared" si="36"/>
        <v>1320650</v>
      </c>
      <c r="AA34" s="17">
        <f t="shared" si="37"/>
        <v>742729.89923422469</v>
      </c>
      <c r="AB34" s="176">
        <f t="shared" si="38"/>
        <v>330338.75899999996</v>
      </c>
      <c r="AC34" s="176">
        <f t="shared" si="2"/>
        <v>398058.20459499996</v>
      </c>
      <c r="AD34" s="129">
        <f>VLOOKUP(B34,[1]Hoja1!$B$9:$V$244,21,0)</f>
        <v>353518</v>
      </c>
      <c r="AE34" s="129">
        <v>1263000</v>
      </c>
      <c r="AF34" s="18">
        <v>1431080</v>
      </c>
      <c r="AG34" s="74">
        <v>1316600</v>
      </c>
      <c r="AH34" s="18">
        <f t="shared" si="39"/>
        <v>1091049.5</v>
      </c>
      <c r="AI34" s="18">
        <f t="shared" si="40"/>
        <v>1289800</v>
      </c>
      <c r="AJ34" s="18">
        <f t="shared" si="41"/>
        <v>787590.56582479982</v>
      </c>
      <c r="AK34" s="177">
        <f t="shared" si="42"/>
        <v>371547.41800000001</v>
      </c>
      <c r="AL34" s="177">
        <f t="shared" si="3"/>
        <v>447714.63868999999</v>
      </c>
      <c r="AM34" s="133">
        <f>VLOOKUP(B34,[1]Hoja1!$B$9:$X$244,23,0)</f>
        <v>332815</v>
      </c>
      <c r="AN34" s="133">
        <v>1189000</v>
      </c>
      <c r="AO34" s="19">
        <v>1280440</v>
      </c>
      <c r="AP34" s="77">
        <v>1254800</v>
      </c>
      <c r="AQ34" s="19">
        <f t="shared" si="43"/>
        <v>1014263.75</v>
      </c>
      <c r="AR34" s="19">
        <f t="shared" si="44"/>
        <v>1221900</v>
      </c>
      <c r="AS34" s="19">
        <f t="shared" si="45"/>
        <v>737512.55983157444</v>
      </c>
      <c r="AT34" s="178">
        <f t="shared" si="46"/>
        <v>349788.565</v>
      </c>
      <c r="AU34" s="178">
        <f t="shared" si="4"/>
        <v>421495.22082499997</v>
      </c>
      <c r="AV34" s="137">
        <f>VLOOKUP(B34,[1]Hoja1!$B$9:$Z$244,25,0)</f>
        <v>277454</v>
      </c>
      <c r="AW34" s="137">
        <v>1015000</v>
      </c>
      <c r="AX34" s="20">
        <v>1280440</v>
      </c>
      <c r="AY34" s="79">
        <v>1152400</v>
      </c>
      <c r="AZ34" s="20">
        <f t="shared" si="47"/>
        <v>931323.5</v>
      </c>
      <c r="BA34" s="20">
        <f t="shared" si="48"/>
        <v>1083700</v>
      </c>
      <c r="BB34" s="20">
        <f t="shared" si="49"/>
        <v>641214.86916256684</v>
      </c>
      <c r="BC34" s="179">
        <f t="shared" si="50"/>
        <v>291604.15399999998</v>
      </c>
      <c r="BD34" s="179">
        <f t="shared" si="5"/>
        <v>351383.00556999998</v>
      </c>
      <c r="BE34" s="139">
        <f>VLOOKUP(B34,[1]Hoja1!$B$9:$AB$244,27,0)</f>
        <v>300685</v>
      </c>
      <c r="BF34" s="139">
        <v>1203000</v>
      </c>
      <c r="BG34" s="21">
        <v>1506400</v>
      </c>
      <c r="BH34" s="80">
        <v>1431100</v>
      </c>
      <c r="BI34" s="21">
        <f t="shared" si="51"/>
        <v>1110296.25</v>
      </c>
      <c r="BJ34" s="21">
        <f t="shared" si="52"/>
        <v>1317050</v>
      </c>
      <c r="BK34" s="21">
        <f t="shared" si="53"/>
        <v>724691.21210476884</v>
      </c>
      <c r="BL34" s="21">
        <f t="shared" si="54"/>
        <v>316019.935</v>
      </c>
      <c r="BM34" s="21">
        <f t="shared" si="6"/>
        <v>380804.02167499997</v>
      </c>
      <c r="BN34" s="144">
        <f>VLOOKUP(B34,[1]Hoja1!$B$9:$AD$244,29,0)</f>
        <v>300685</v>
      </c>
      <c r="BO34" s="144">
        <v>1074000</v>
      </c>
      <c r="BP34" s="22">
        <v>1506400</v>
      </c>
      <c r="BQ34" s="82">
        <v>1491300</v>
      </c>
      <c r="BR34" s="22">
        <f t="shared" si="55"/>
        <v>1093096.25</v>
      </c>
      <c r="BS34" s="22">
        <f t="shared" si="56"/>
        <v>1282650</v>
      </c>
      <c r="BT34" s="22">
        <f t="shared" si="57"/>
        <v>715406.28893509752</v>
      </c>
      <c r="BU34" s="22">
        <f t="shared" si="58"/>
        <v>316019.935</v>
      </c>
      <c r="BV34" s="22">
        <f t="shared" si="7"/>
        <v>380804.02167499997</v>
      </c>
      <c r="BW34" s="146">
        <f>VLOOKUP(B34,[1]Hoja1!$B$9:$AF$244,31,0)</f>
        <v>289634</v>
      </c>
      <c r="BX34" s="146">
        <v>830000</v>
      </c>
      <c r="BY34" s="23">
        <v>1280440</v>
      </c>
      <c r="BZ34" s="84">
        <v>1203600</v>
      </c>
      <c r="CA34" s="23">
        <f t="shared" si="59"/>
        <v>900918.5</v>
      </c>
      <c r="CB34" s="23">
        <f t="shared" si="60"/>
        <v>1016800</v>
      </c>
      <c r="CC34" s="23">
        <f t="shared" si="61"/>
        <v>638032.31354714802</v>
      </c>
      <c r="CD34" s="23">
        <f t="shared" si="62"/>
        <v>304405.33399999997</v>
      </c>
      <c r="CE34" s="23">
        <f t="shared" si="8"/>
        <v>366808.42747</v>
      </c>
      <c r="CF34" s="158">
        <f>VLOOKUP(B34,[1]Hoja1!$B$9:$AJ$244,35,0)</f>
        <v>273350</v>
      </c>
      <c r="CG34" s="158">
        <v>790000</v>
      </c>
      <c r="CH34" s="24">
        <v>870700</v>
      </c>
      <c r="CI34" s="25">
        <v>844600</v>
      </c>
      <c r="CJ34" s="24">
        <f t="shared" si="63"/>
        <v>694662.5</v>
      </c>
      <c r="CK34" s="24">
        <f t="shared" si="64"/>
        <v>817300</v>
      </c>
      <c r="CL34" s="24">
        <f t="shared" si="65"/>
        <v>551220.06196061708</v>
      </c>
      <c r="CM34" s="24">
        <f t="shared" si="66"/>
        <v>287290.84999999998</v>
      </c>
      <c r="CN34" s="24">
        <f t="shared" si="9"/>
        <v>346185.47424999997</v>
      </c>
      <c r="CO34" s="148">
        <f>VLOOKUP(B34,[1]Hoja1!$B$9:$AL$244,37,0)</f>
        <v>275839</v>
      </c>
      <c r="CP34" s="148">
        <v>990000</v>
      </c>
      <c r="CQ34" s="26">
        <v>1280440</v>
      </c>
      <c r="CR34" s="149">
        <v>1229200</v>
      </c>
      <c r="CS34" s="26">
        <f t="shared" si="67"/>
        <v>943869.75</v>
      </c>
      <c r="CT34" s="26">
        <f t="shared" si="68"/>
        <v>1109600</v>
      </c>
      <c r="CU34" s="26">
        <f t="shared" si="69"/>
        <v>642062.51295534463</v>
      </c>
      <c r="CV34" s="26">
        <f t="shared" si="70"/>
        <v>289906.78899999999</v>
      </c>
      <c r="CW34" s="26">
        <f t="shared" si="10"/>
        <v>349337.68074499996</v>
      </c>
      <c r="CX34" s="27">
        <f>VLOOKUP(B34,[1]Hoja1!$B$9:$AN$244,39,0)</f>
        <v>331083</v>
      </c>
      <c r="CY34" s="27">
        <v>1090000</v>
      </c>
      <c r="CZ34" s="28">
        <v>1431080</v>
      </c>
      <c r="DA34" s="86">
        <v>1374000</v>
      </c>
      <c r="DB34" s="28">
        <f t="shared" si="71"/>
        <v>1056540.75</v>
      </c>
      <c r="DC34" s="28">
        <f t="shared" si="72"/>
        <v>1232000</v>
      </c>
      <c r="DD34" s="28">
        <f t="shared" si="73"/>
        <v>745656.98948493355</v>
      </c>
      <c r="DE34" s="28">
        <f t="shared" si="74"/>
        <v>347968.23299999995</v>
      </c>
      <c r="DF34" s="28">
        <f t="shared" si="11"/>
        <v>419301.72076499992</v>
      </c>
      <c r="DG34" s="150">
        <f>VLOOKUP(B34,[1]Hoja1!$B$9:$AR$244,43,0)</f>
        <v>385952</v>
      </c>
      <c r="DH34" s="150">
        <v>1324000</v>
      </c>
      <c r="DI34" s="29">
        <v>1129800</v>
      </c>
      <c r="DJ34" s="88">
        <v>1073300</v>
      </c>
      <c r="DK34" s="29">
        <f t="shared" si="75"/>
        <v>978263</v>
      </c>
      <c r="DL34" s="29">
        <f t="shared" si="76"/>
        <v>1101550</v>
      </c>
      <c r="DM34" s="29">
        <f t="shared" si="77"/>
        <v>774728.18929487886</v>
      </c>
      <c r="DN34" s="29">
        <f t="shared" si="78"/>
        <v>405635.55199999997</v>
      </c>
      <c r="DO34" s="29">
        <f t="shared" si="12"/>
        <v>488790.84015999996</v>
      </c>
      <c r="DP34" s="154">
        <f>VLOOKUP(B34,[1]Hoja1!$B$9:$AT$244,45,0)</f>
        <v>395430</v>
      </c>
      <c r="DQ34" s="154">
        <v>1447000</v>
      </c>
      <c r="DR34" s="30">
        <v>1129800</v>
      </c>
      <c r="DS34" s="90">
        <v>1084600</v>
      </c>
      <c r="DT34" s="30">
        <f t="shared" si="79"/>
        <v>1014207.5</v>
      </c>
      <c r="DU34" s="30">
        <f t="shared" si="80"/>
        <v>1107200</v>
      </c>
      <c r="DV34" s="30">
        <f t="shared" si="81"/>
        <v>795689.1306630969</v>
      </c>
      <c r="DW34" s="30">
        <f t="shared" si="82"/>
        <v>415596.93</v>
      </c>
      <c r="DX34" s="30">
        <f t="shared" si="13"/>
        <v>500794.30064999999</v>
      </c>
      <c r="DY34" s="158">
        <f>VLOOKUP(B34,[1]Hoja1!$B$9:$AV$244,47,0)</f>
        <v>448154</v>
      </c>
      <c r="DZ34" s="158">
        <v>1540000</v>
      </c>
      <c r="EA34" s="24">
        <v>1280440</v>
      </c>
      <c r="EB34" s="25">
        <v>1229200</v>
      </c>
      <c r="EC34" s="24">
        <f t="shared" si="83"/>
        <v>1124448.5</v>
      </c>
      <c r="ED34" s="24">
        <f t="shared" si="84"/>
        <v>1254820</v>
      </c>
      <c r="EE34" s="24">
        <f t="shared" si="85"/>
        <v>893805.76032645162</v>
      </c>
      <c r="EF34" s="24">
        <f t="shared" si="86"/>
        <v>471009.85399999999</v>
      </c>
      <c r="EG34" s="24">
        <f t="shared" si="14"/>
        <v>567566.87407000002</v>
      </c>
      <c r="EH34" s="126">
        <f>VLOOKUP(B34,[1]Hoja1!$B$9:$AX$244,49,0)</f>
        <v>442810</v>
      </c>
      <c r="EI34" s="126">
        <v>1582000</v>
      </c>
      <c r="EJ34" s="17">
        <v>1694700</v>
      </c>
      <c r="EK34" s="73">
        <v>1593000</v>
      </c>
      <c r="EL34" s="17">
        <f t="shared" si="87"/>
        <v>1328127.5</v>
      </c>
      <c r="EM34" s="17">
        <f t="shared" si="88"/>
        <v>1587500</v>
      </c>
      <c r="EN34" s="17">
        <f t="shared" si="89"/>
        <v>973653.54414359923</v>
      </c>
      <c r="EO34" s="17">
        <f t="shared" si="90"/>
        <v>465393.31</v>
      </c>
      <c r="EP34" s="17">
        <f t="shared" si="15"/>
        <v>560798.93854999996</v>
      </c>
      <c r="EQ34" s="162">
        <f>VLOOKUP(B34,[1]Hoja1!$B$9:$AZ$244,51,0)</f>
        <v>385952</v>
      </c>
      <c r="ER34" s="162">
        <v>1269000</v>
      </c>
      <c r="ES34" s="32">
        <v>1694700</v>
      </c>
      <c r="ET34" s="94">
        <v>1559100</v>
      </c>
      <c r="EU34" s="32">
        <f t="shared" si="91"/>
        <v>1227188</v>
      </c>
      <c r="EV34" s="32">
        <f t="shared" si="92"/>
        <v>1414050</v>
      </c>
      <c r="EW34" s="32">
        <f t="shared" si="93"/>
        <v>867587.03358733619</v>
      </c>
      <c r="EX34" s="32">
        <f t="shared" si="94"/>
        <v>466268.61119999998</v>
      </c>
      <c r="EY34" s="32">
        <f t="shared" si="16"/>
        <v>561853.67649600003</v>
      </c>
      <c r="EZ34" s="172">
        <f>VLOOKUP(B34,'[2]RESPUESTOS '!$B$11:$BH$246,59,0)</f>
        <v>232638</v>
      </c>
      <c r="FA34" s="162">
        <v>1150000</v>
      </c>
      <c r="FB34" s="32">
        <v>1246000</v>
      </c>
      <c r="FC34" s="94">
        <v>1196200</v>
      </c>
      <c r="FD34" s="32">
        <f t="shared" si="95"/>
        <v>956209.5</v>
      </c>
      <c r="FE34" s="32">
        <f t="shared" si="96"/>
        <v>1173100</v>
      </c>
      <c r="FF34" s="32">
        <f t="shared" si="97"/>
        <v>587661.63888947712</v>
      </c>
      <c r="FG34" s="32">
        <f t="shared" si="98"/>
        <v>281049.96779999998</v>
      </c>
      <c r="FH34" s="32">
        <f t="shared" si="17"/>
        <v>338665.21119899995</v>
      </c>
      <c r="FI34" s="172">
        <f>VLOOKUP(B34,'[2]RESPUESTOS '!$B$11:$CJ$246,87,0)</f>
        <v>250241</v>
      </c>
      <c r="FJ34" s="162">
        <v>1380000</v>
      </c>
      <c r="FK34" s="32">
        <v>1364200</v>
      </c>
      <c r="FL34" s="94">
        <v>1282300</v>
      </c>
      <c r="FM34" s="32">
        <f t="shared" si="99"/>
        <v>1069185.25</v>
      </c>
      <c r="FN34" s="32">
        <f t="shared" si="100"/>
        <v>1323250</v>
      </c>
      <c r="FO34" s="32">
        <f t="shared" si="101"/>
        <v>641677.14368911681</v>
      </c>
      <c r="FP34" s="32">
        <f t="shared" si="102"/>
        <v>302316.15210000001</v>
      </c>
      <c r="FQ34" s="32">
        <f t="shared" si="18"/>
        <v>364290.96328050003</v>
      </c>
      <c r="FR34" s="172">
        <f>VLOOKUP(B34,'[2]RESPUESTOS '!$B$11:$BX$246,75,0)</f>
        <v>226831</v>
      </c>
      <c r="FS34" s="162">
        <v>1150000</v>
      </c>
      <c r="FT34" s="32">
        <v>1207600</v>
      </c>
      <c r="FU34" s="94">
        <v>1147200</v>
      </c>
      <c r="FV34" s="32">
        <f t="shared" si="103"/>
        <v>932907.75</v>
      </c>
      <c r="FW34" s="32">
        <f t="shared" si="104"/>
        <v>1148600</v>
      </c>
      <c r="FX34" s="32">
        <f t="shared" si="105"/>
        <v>573237.53963821498</v>
      </c>
      <c r="FY34" s="32">
        <f t="shared" si="106"/>
        <v>274034.53109999996</v>
      </c>
      <c r="FZ34" s="32">
        <f t="shared" si="19"/>
        <v>330211.60997549997</v>
      </c>
      <c r="GA34" s="172">
        <f>VLOOKUP(B34,'[2]RESPUESTOS '!$B$11:$CN$246,91,0)</f>
        <v>280292</v>
      </c>
      <c r="GB34" s="162">
        <v>1323000</v>
      </c>
      <c r="GC34" s="32">
        <v>1506400</v>
      </c>
      <c r="GD34" s="94">
        <v>1476300</v>
      </c>
      <c r="GE34" s="32">
        <f t="shared" si="107"/>
        <v>1146498</v>
      </c>
      <c r="GF34" s="32">
        <f t="shared" si="108"/>
        <v>1399650</v>
      </c>
      <c r="GG34" s="32">
        <f t="shared" si="109"/>
        <v>706118.78654188593</v>
      </c>
      <c r="GH34" s="32">
        <f t="shared" si="110"/>
        <v>338620.76519999997</v>
      </c>
      <c r="GI34" s="32">
        <f t="shared" si="20"/>
        <v>408038.02206599992</v>
      </c>
      <c r="GJ34" s="172">
        <f>VLOOKUP(B34,'[2]RESPUESTOS '!$B$11:$T$246,19,0)</f>
        <v>223202</v>
      </c>
      <c r="GK34" s="162">
        <v>1090000</v>
      </c>
      <c r="GL34" s="32">
        <v>1216800</v>
      </c>
      <c r="GM34" s="94">
        <v>1204600</v>
      </c>
      <c r="GN34" s="32">
        <f t="shared" si="111"/>
        <v>933650.5</v>
      </c>
      <c r="GO34" s="32">
        <f t="shared" si="112"/>
        <v>1147300</v>
      </c>
      <c r="GP34" s="32">
        <f t="shared" si="113"/>
        <v>567403.52287230734</v>
      </c>
      <c r="GQ34" s="32">
        <f t="shared" si="114"/>
        <v>269650.33619999996</v>
      </c>
      <c r="GR34" s="32">
        <f t="shared" si="21"/>
        <v>324928.65512099996</v>
      </c>
      <c r="GS34" s="172">
        <f>VLOOKUP(B34,'[2]RESPUESTOS '!$B$11:$H$246,7,0)</f>
        <v>187736</v>
      </c>
      <c r="GT34" s="162">
        <v>790000</v>
      </c>
      <c r="GU34" s="32">
        <v>730100</v>
      </c>
      <c r="GV34" s="94">
        <v>671700</v>
      </c>
      <c r="GW34" s="32">
        <f t="shared" si="115"/>
        <v>594884</v>
      </c>
      <c r="GX34" s="32">
        <f t="shared" si="116"/>
        <v>700900</v>
      </c>
      <c r="GY34" s="32">
        <f t="shared" si="117"/>
        <v>423240.70055565215</v>
      </c>
      <c r="GZ34" s="32">
        <f t="shared" si="118"/>
        <v>226803.8616</v>
      </c>
      <c r="HA34" s="32">
        <f t="shared" si="22"/>
        <v>273298.65322799998</v>
      </c>
      <c r="HB34" s="172">
        <f>VLOOKUP(B34,'[2]RESPUESTOS '!$B$11:$D$246,3,0)</f>
        <v>194991</v>
      </c>
      <c r="HC34" s="162">
        <v>790000</v>
      </c>
      <c r="HD34" s="32">
        <v>730100</v>
      </c>
      <c r="HE34" s="94">
        <v>693600</v>
      </c>
      <c r="HF34" s="32">
        <f t="shared" si="119"/>
        <v>602172.75</v>
      </c>
      <c r="HG34" s="32">
        <f t="shared" si="120"/>
        <v>711850</v>
      </c>
      <c r="HH34" s="32">
        <f t="shared" si="121"/>
        <v>434513.72172793502</v>
      </c>
      <c r="HI34" s="32">
        <f t="shared" si="122"/>
        <v>235568.62709999998</v>
      </c>
      <c r="HJ34" s="32">
        <f t="shared" si="23"/>
        <v>283860.19565549999</v>
      </c>
      <c r="HK34" s="172">
        <f>VLOOKUP(B34,'[2]RESPUESTOS '!$B$11:$CB$246,79,0)</f>
        <v>283187</v>
      </c>
      <c r="HL34" s="162">
        <v>1582000</v>
      </c>
      <c r="HM34" s="32">
        <v>1506400</v>
      </c>
      <c r="HN34" s="94">
        <v>1446000</v>
      </c>
      <c r="HO34" s="32">
        <f t="shared" si="123"/>
        <v>1204396.75</v>
      </c>
      <c r="HP34" s="32">
        <f t="shared" si="124"/>
        <v>1476200</v>
      </c>
      <c r="HQ34" s="32">
        <f t="shared" si="125"/>
        <v>724802.59544556483</v>
      </c>
      <c r="HR34" s="32">
        <f t="shared" si="126"/>
        <v>342118.21470000001</v>
      </c>
      <c r="HS34" s="32">
        <f t="shared" si="24"/>
        <v>412252.44871349999</v>
      </c>
      <c r="HT34" s="172">
        <v>1526060.34</v>
      </c>
      <c r="HU34" s="162">
        <v>1582000</v>
      </c>
      <c r="HV34" s="32">
        <v>1883000</v>
      </c>
      <c r="HW34" s="94">
        <v>1807700</v>
      </c>
      <c r="HX34" s="32">
        <f t="shared" si="127"/>
        <v>1757566.6666666667</v>
      </c>
      <c r="HY34" s="32">
        <f t="shared" si="128"/>
        <v>1807700</v>
      </c>
      <c r="HZ34" s="32">
        <f t="shared" si="25"/>
        <v>1747877.0827408542</v>
      </c>
      <c r="IA34" s="32">
        <f t="shared" si="129"/>
        <v>1843633.496754</v>
      </c>
      <c r="IB34" s="32">
        <f t="shared" si="26"/>
        <v>2221578.3635885697</v>
      </c>
      <c r="IC34" s="172">
        <v>1626930</v>
      </c>
      <c r="ID34" s="162">
        <v>1150000</v>
      </c>
      <c r="IE34" s="32">
        <v>1883000</v>
      </c>
      <c r="IF34" s="94">
        <v>1864200</v>
      </c>
      <c r="IG34" s="32">
        <f t="shared" si="130"/>
        <v>1632400</v>
      </c>
      <c r="IH34" s="32">
        <f t="shared" si="131"/>
        <v>1864200</v>
      </c>
      <c r="II34" s="32">
        <f t="shared" si="132"/>
        <v>1548742.1735771974</v>
      </c>
      <c r="IJ34" s="32">
        <f t="shared" si="133"/>
        <v>1965494.1329999999</v>
      </c>
      <c r="IK34" s="32">
        <f t="shared" si="27"/>
        <v>2368420.4302650001</v>
      </c>
      <c r="IM34" s="32">
        <f t="shared" si="134"/>
        <v>544745.92063957662</v>
      </c>
    </row>
    <row r="35" spans="1:247" x14ac:dyDescent="0.25">
      <c r="A35" s="12">
        <v>28</v>
      </c>
      <c r="B35" s="36" t="s">
        <v>70</v>
      </c>
      <c r="C35" s="14">
        <f>VLOOKUP(B35,[1]Hoja1!$B$9:$D$244,3,0)</f>
        <v>420200</v>
      </c>
      <c r="D35" s="14">
        <v>1537000</v>
      </c>
      <c r="E35" s="15">
        <v>2330500</v>
      </c>
      <c r="F35" s="97">
        <v>2237300</v>
      </c>
      <c r="G35" s="105">
        <f t="shared" si="28"/>
        <v>1631250</v>
      </c>
      <c r="H35" s="105">
        <f t="shared" si="29"/>
        <v>1887150</v>
      </c>
      <c r="I35" s="107">
        <f t="shared" si="30"/>
        <v>1023935.2500585056</v>
      </c>
      <c r="J35" s="107">
        <f t="shared" si="135"/>
        <v>441630.19999999995</v>
      </c>
      <c r="K35" s="107">
        <f t="shared" si="0"/>
        <v>532164.39099999995</v>
      </c>
      <c r="L35" s="101">
        <f>VLOOKUP(B35,[1]Hoja1!$B$9:$L$244,11,0)</f>
        <v>391545</v>
      </c>
      <c r="M35" s="101">
        <v>1455000</v>
      </c>
      <c r="N35" s="34">
        <v>2330500</v>
      </c>
      <c r="O35" s="70">
        <v>2190700</v>
      </c>
      <c r="P35" s="34">
        <f t="shared" si="31"/>
        <v>1591936.25</v>
      </c>
      <c r="Q35" s="34">
        <f t="shared" si="32"/>
        <v>1822850</v>
      </c>
      <c r="R35" s="34">
        <f t="shared" si="33"/>
        <v>969265.17159166501</v>
      </c>
      <c r="S35" s="174">
        <f t="shared" si="34"/>
        <v>411513.79499999998</v>
      </c>
      <c r="T35" s="174">
        <f t="shared" si="1"/>
        <v>495874.12297499995</v>
      </c>
      <c r="U35" s="126">
        <f>VLOOKUP(B35,[1]Hoja1!$B$9:$T$244,19,0)</f>
        <v>416284</v>
      </c>
      <c r="V35" s="126">
        <v>1523000</v>
      </c>
      <c r="W35" s="17">
        <v>1864400</v>
      </c>
      <c r="X35" s="73">
        <v>1808500</v>
      </c>
      <c r="Y35" s="17">
        <f t="shared" si="35"/>
        <v>1403046</v>
      </c>
      <c r="Z35" s="17">
        <f t="shared" si="36"/>
        <v>1665750</v>
      </c>
      <c r="AA35" s="17">
        <f t="shared" si="37"/>
        <v>964293.41533859202</v>
      </c>
      <c r="AB35" s="176">
        <f t="shared" si="38"/>
        <v>437514.484</v>
      </c>
      <c r="AC35" s="176">
        <f t="shared" si="2"/>
        <v>527204.95322000002</v>
      </c>
      <c r="AD35" s="129">
        <f>VLOOKUP(B35,[1]Hoja1!$B$9:$V$244,21,0)</f>
        <v>454178</v>
      </c>
      <c r="AE35" s="129">
        <v>1623000</v>
      </c>
      <c r="AF35" s="18">
        <v>1771180</v>
      </c>
      <c r="AG35" s="74">
        <v>1735800</v>
      </c>
      <c r="AH35" s="18">
        <f t="shared" si="39"/>
        <v>1396039.5</v>
      </c>
      <c r="AI35" s="18">
        <f t="shared" si="40"/>
        <v>1679400</v>
      </c>
      <c r="AJ35" s="18">
        <f t="shared" si="41"/>
        <v>1010452.7659938914</v>
      </c>
      <c r="AK35" s="177">
        <f t="shared" si="42"/>
        <v>477341.07799999998</v>
      </c>
      <c r="AL35" s="177">
        <f t="shared" si="3"/>
        <v>575195.99898999999</v>
      </c>
      <c r="AM35" s="133">
        <f>VLOOKUP(B35,[1]Hoja1!$B$9:$X$244,23,0)</f>
        <v>428672</v>
      </c>
      <c r="AN35" s="133">
        <v>1531000</v>
      </c>
      <c r="AO35" s="19">
        <v>1584740</v>
      </c>
      <c r="AP35" s="77">
        <v>1505500</v>
      </c>
      <c r="AQ35" s="19">
        <f t="shared" si="43"/>
        <v>1262478</v>
      </c>
      <c r="AR35" s="19">
        <f t="shared" si="44"/>
        <v>1518250</v>
      </c>
      <c r="AS35" s="19">
        <f t="shared" si="45"/>
        <v>934316.76957998006</v>
      </c>
      <c r="AT35" s="178">
        <f t="shared" si="46"/>
        <v>450534.272</v>
      </c>
      <c r="AU35" s="178">
        <f t="shared" si="4"/>
        <v>542893.79775999999</v>
      </c>
      <c r="AV35" s="137">
        <f>VLOOKUP(B35,[1]Hoja1!$B$9:$Z$244,25,0)</f>
        <v>355950</v>
      </c>
      <c r="AW35" s="137">
        <v>1302000</v>
      </c>
      <c r="AX35" s="20">
        <v>1584740</v>
      </c>
      <c r="AY35" s="79">
        <v>1521400</v>
      </c>
      <c r="AZ35" s="20">
        <f t="shared" si="47"/>
        <v>1191022.5</v>
      </c>
      <c r="BA35" s="20">
        <f t="shared" si="48"/>
        <v>1411700</v>
      </c>
      <c r="BB35" s="20">
        <f t="shared" si="49"/>
        <v>822074.31117993209</v>
      </c>
      <c r="BC35" s="179">
        <f t="shared" si="50"/>
        <v>374103.44999999995</v>
      </c>
      <c r="BD35" s="179">
        <f t="shared" si="5"/>
        <v>450794.65724999993</v>
      </c>
      <c r="BE35" s="139">
        <f>VLOOKUP(B35,[1]Hoja1!$B$9:$AB$244,27,0)</f>
        <v>391545</v>
      </c>
      <c r="BF35" s="139">
        <v>1567000</v>
      </c>
      <c r="BG35" s="21">
        <v>1864400</v>
      </c>
      <c r="BH35" s="80">
        <v>1789800</v>
      </c>
      <c r="BI35" s="21">
        <f t="shared" si="51"/>
        <v>1403186.25</v>
      </c>
      <c r="BJ35" s="21">
        <f t="shared" si="52"/>
        <v>1678400</v>
      </c>
      <c r="BK35" s="21">
        <f t="shared" si="53"/>
        <v>933002.4515427989</v>
      </c>
      <c r="BL35" s="21">
        <f t="shared" si="54"/>
        <v>411513.79499999998</v>
      </c>
      <c r="BM35" s="21">
        <f t="shared" si="6"/>
        <v>495874.12297499995</v>
      </c>
      <c r="BN35" s="144">
        <f>VLOOKUP(B35,[1]Hoja1!$B$9:$AD$244,29,0)</f>
        <v>391545</v>
      </c>
      <c r="BO35" s="144">
        <v>1399000</v>
      </c>
      <c r="BP35" s="22">
        <v>1864400</v>
      </c>
      <c r="BQ35" s="82">
        <v>1771200</v>
      </c>
      <c r="BR35" s="22">
        <f t="shared" si="55"/>
        <v>1356536.25</v>
      </c>
      <c r="BS35" s="22">
        <f t="shared" si="56"/>
        <v>1585100</v>
      </c>
      <c r="BT35" s="22">
        <f t="shared" si="57"/>
        <v>915387.17007457418</v>
      </c>
      <c r="BU35" s="22">
        <f t="shared" si="58"/>
        <v>411513.79499999998</v>
      </c>
      <c r="BV35" s="22">
        <f t="shared" si="7"/>
        <v>495874.12297499995</v>
      </c>
      <c r="BW35" s="146">
        <f>VLOOKUP(B35,[1]Hoja1!$B$9:$AF$244,31,0)</f>
        <v>377099</v>
      </c>
      <c r="BX35" s="146">
        <v>1080000</v>
      </c>
      <c r="BY35" s="23">
        <v>1584740</v>
      </c>
      <c r="BZ35" s="84">
        <v>1505500</v>
      </c>
      <c r="CA35" s="23">
        <f t="shared" si="59"/>
        <v>1136834.75</v>
      </c>
      <c r="CB35" s="23">
        <f t="shared" si="60"/>
        <v>1292750</v>
      </c>
      <c r="CC35" s="23">
        <f t="shared" si="61"/>
        <v>820849.75749814336</v>
      </c>
      <c r="CD35" s="23">
        <f t="shared" si="62"/>
        <v>396331.049</v>
      </c>
      <c r="CE35" s="23">
        <f t="shared" si="8"/>
        <v>477578.91404499998</v>
      </c>
      <c r="CF35" s="158">
        <f>VLOOKUP(B35,[1]Hoja1!$B$9:$AJ$244,35,0)</f>
        <v>355950</v>
      </c>
      <c r="CG35" s="158">
        <v>1020000</v>
      </c>
      <c r="CH35" s="24">
        <v>1077600</v>
      </c>
      <c r="CI35" s="25">
        <v>1056000</v>
      </c>
      <c r="CJ35" s="24">
        <f t="shared" si="63"/>
        <v>877387.5</v>
      </c>
      <c r="CK35" s="24">
        <f t="shared" si="64"/>
        <v>1038000</v>
      </c>
      <c r="CL35" s="24">
        <f t="shared" si="65"/>
        <v>706123.2677526928</v>
      </c>
      <c r="CM35" s="24">
        <f t="shared" si="66"/>
        <v>374103.44999999995</v>
      </c>
      <c r="CN35" s="24">
        <f t="shared" si="9"/>
        <v>450794.65724999993</v>
      </c>
      <c r="CO35" s="148">
        <f>VLOOKUP(B35,[1]Hoja1!$B$9:$AL$244,37,0)</f>
        <v>427106</v>
      </c>
      <c r="CP35" s="148">
        <v>1530000</v>
      </c>
      <c r="CQ35" s="26">
        <v>1584740</v>
      </c>
      <c r="CR35" s="149">
        <v>1473800</v>
      </c>
      <c r="CS35" s="26">
        <f t="shared" si="67"/>
        <v>1253911.5</v>
      </c>
      <c r="CT35" s="26">
        <f t="shared" si="68"/>
        <v>1501900</v>
      </c>
      <c r="CU35" s="26">
        <f t="shared" si="69"/>
        <v>929266.47166446585</v>
      </c>
      <c r="CV35" s="26">
        <f t="shared" si="70"/>
        <v>448888.40599999996</v>
      </c>
      <c r="CW35" s="26">
        <f t="shared" si="10"/>
        <v>540910.52922999999</v>
      </c>
      <c r="CX35" s="27">
        <f>VLOOKUP(B35,[1]Hoja1!$B$9:$AN$244,39,0)</f>
        <v>395338</v>
      </c>
      <c r="CY35" s="27">
        <v>1300000</v>
      </c>
      <c r="CZ35" s="28">
        <v>1771180</v>
      </c>
      <c r="DA35" s="86">
        <v>1718000</v>
      </c>
      <c r="DB35" s="28">
        <f t="shared" si="71"/>
        <v>1296129.5</v>
      </c>
      <c r="DC35" s="28">
        <f t="shared" si="72"/>
        <v>1509000</v>
      </c>
      <c r="DD35" s="28">
        <f t="shared" si="73"/>
        <v>899810.71072525741</v>
      </c>
      <c r="DE35" s="28">
        <f t="shared" si="74"/>
        <v>415500.23799999995</v>
      </c>
      <c r="DF35" s="28">
        <f t="shared" si="11"/>
        <v>500677.78678999993</v>
      </c>
      <c r="DG35" s="150">
        <f>VLOOKUP(B35,[1]Hoja1!$B$9:$AR$244,43,0)</f>
        <v>489405</v>
      </c>
      <c r="DH35" s="150">
        <v>1678000</v>
      </c>
      <c r="DI35" s="29">
        <v>1398300</v>
      </c>
      <c r="DJ35" s="88">
        <v>1342400</v>
      </c>
      <c r="DK35" s="29">
        <f t="shared" si="75"/>
        <v>1227026.25</v>
      </c>
      <c r="DL35" s="29">
        <f t="shared" si="76"/>
        <v>1370350</v>
      </c>
      <c r="DM35" s="29">
        <f t="shared" si="77"/>
        <v>975768.35616331547</v>
      </c>
      <c r="DN35" s="29">
        <f t="shared" si="78"/>
        <v>514364.65499999997</v>
      </c>
      <c r="DO35" s="29">
        <f t="shared" si="12"/>
        <v>619809.40927499998</v>
      </c>
      <c r="DP35" s="154">
        <f>VLOOKUP(B35,[1]Hoja1!$B$9:$AT$244,45,0)</f>
        <v>489405</v>
      </c>
      <c r="DQ35" s="154">
        <v>1790000</v>
      </c>
      <c r="DR35" s="30">
        <v>1398300</v>
      </c>
      <c r="DS35" s="90">
        <v>1356400</v>
      </c>
      <c r="DT35" s="30">
        <f t="shared" si="79"/>
        <v>1258526.25</v>
      </c>
      <c r="DU35" s="30">
        <f t="shared" si="80"/>
        <v>1377350</v>
      </c>
      <c r="DV35" s="30">
        <f t="shared" si="81"/>
        <v>986593.07392558781</v>
      </c>
      <c r="DW35" s="30">
        <f t="shared" si="82"/>
        <v>514364.65499999997</v>
      </c>
      <c r="DX35" s="30">
        <f t="shared" si="13"/>
        <v>619809.40927499998</v>
      </c>
      <c r="DY35" s="158">
        <f>VLOOKUP(B35,[1]Hoja1!$B$9:$AV$244,47,0)</f>
        <v>554659</v>
      </c>
      <c r="DZ35" s="158">
        <v>1910000</v>
      </c>
      <c r="EA35" s="24">
        <v>1584740</v>
      </c>
      <c r="EB35" s="25">
        <v>1537200</v>
      </c>
      <c r="EC35" s="24">
        <f t="shared" si="83"/>
        <v>1396649.75</v>
      </c>
      <c r="ED35" s="24">
        <f t="shared" si="84"/>
        <v>1560970</v>
      </c>
      <c r="EE35" s="24">
        <f t="shared" si="85"/>
        <v>1108640.8377061991</v>
      </c>
      <c r="EF35" s="24">
        <f t="shared" si="86"/>
        <v>582946.60899999994</v>
      </c>
      <c r="EG35" s="24">
        <f t="shared" si="14"/>
        <v>702450.66384499986</v>
      </c>
      <c r="EH35" s="126">
        <f>VLOOKUP(B35,[1]Hoja1!$B$9:$AX$244,49,0)</f>
        <v>548019</v>
      </c>
      <c r="EI35" s="126">
        <v>1958000</v>
      </c>
      <c r="EJ35" s="17">
        <v>2097450</v>
      </c>
      <c r="EK35" s="73">
        <v>1992600</v>
      </c>
      <c r="EL35" s="17">
        <f t="shared" si="87"/>
        <v>1649017.25</v>
      </c>
      <c r="EM35" s="17">
        <f t="shared" si="88"/>
        <v>1975300</v>
      </c>
      <c r="EN35" s="17">
        <f t="shared" si="89"/>
        <v>1206962.0848959188</v>
      </c>
      <c r="EO35" s="17">
        <f t="shared" si="90"/>
        <v>575967.96899999992</v>
      </c>
      <c r="EP35" s="17">
        <f t="shared" si="15"/>
        <v>694041.40264499991</v>
      </c>
      <c r="EQ35" s="162">
        <f>VLOOKUP(B35,[1]Hoja1!$B$9:$AZ$244,51,0)</f>
        <v>517837</v>
      </c>
      <c r="ER35" s="162">
        <v>1702000</v>
      </c>
      <c r="ES35" s="32">
        <v>2097450</v>
      </c>
      <c r="ET35" s="94">
        <v>1887700</v>
      </c>
      <c r="EU35" s="32">
        <f t="shared" si="91"/>
        <v>1551246.75</v>
      </c>
      <c r="EV35" s="32">
        <f t="shared" si="92"/>
        <v>1794850</v>
      </c>
      <c r="EW35" s="32">
        <f t="shared" si="93"/>
        <v>1134697.6085072134</v>
      </c>
      <c r="EX35" s="32">
        <f t="shared" si="94"/>
        <v>625598.87969999993</v>
      </c>
      <c r="EY35" s="32">
        <f t="shared" si="16"/>
        <v>753846.65003849985</v>
      </c>
      <c r="EZ35" s="172">
        <f>VLOOKUP(B35,'[2]RESPUESTOS '!$B$11:$BH$246,59,0)</f>
        <v>296901</v>
      </c>
      <c r="FA35" s="162">
        <v>1523000</v>
      </c>
      <c r="FB35" s="32">
        <v>1530800</v>
      </c>
      <c r="FC35" s="94">
        <v>1515500</v>
      </c>
      <c r="FD35" s="32">
        <f t="shared" si="95"/>
        <v>1216550.25</v>
      </c>
      <c r="FE35" s="32">
        <f t="shared" si="96"/>
        <v>1519250</v>
      </c>
      <c r="FF35" s="32">
        <f t="shared" si="97"/>
        <v>749368.70421779924</v>
      </c>
      <c r="FG35" s="32">
        <f t="shared" si="98"/>
        <v>358686.0981</v>
      </c>
      <c r="FH35" s="32">
        <f t="shared" si="17"/>
        <v>432216.74821049999</v>
      </c>
      <c r="FI35" s="172">
        <f>VLOOKUP(B35,'[2]RESPUESTOS '!$B$11:$CJ$246,87,0)</f>
        <v>339831</v>
      </c>
      <c r="FJ35" s="162">
        <v>1827600</v>
      </c>
      <c r="FK35" s="32">
        <v>1805400</v>
      </c>
      <c r="FL35" s="94">
        <v>1661000</v>
      </c>
      <c r="FM35" s="32">
        <f t="shared" si="99"/>
        <v>1408457.75</v>
      </c>
      <c r="FN35" s="32">
        <f t="shared" si="100"/>
        <v>1733200</v>
      </c>
      <c r="FO35" s="32">
        <f t="shared" si="101"/>
        <v>861002.79712845013</v>
      </c>
      <c r="FP35" s="32">
        <f t="shared" si="102"/>
        <v>410549.83110000001</v>
      </c>
      <c r="FQ35" s="32">
        <f t="shared" si="18"/>
        <v>494712.54647549998</v>
      </c>
      <c r="FR35" s="172">
        <f>VLOOKUP(B35,'[2]RESPUESTOS '!$B$11:$BX$246,75,0)</f>
        <v>316827</v>
      </c>
      <c r="FS35" s="162">
        <v>1523000</v>
      </c>
      <c r="FT35" s="32">
        <v>1635800</v>
      </c>
      <c r="FU35" s="94">
        <v>1537700</v>
      </c>
      <c r="FV35" s="32">
        <f t="shared" si="103"/>
        <v>1253331.75</v>
      </c>
      <c r="FW35" s="32">
        <f t="shared" si="104"/>
        <v>1530350</v>
      </c>
      <c r="FX35" s="32">
        <f t="shared" si="105"/>
        <v>788248.93326025701</v>
      </c>
      <c r="FY35" s="32">
        <f t="shared" si="106"/>
        <v>382758.69870000001</v>
      </c>
      <c r="FZ35" s="32">
        <f t="shared" si="19"/>
        <v>461224.23193350004</v>
      </c>
      <c r="GA35" s="172">
        <f>VLOOKUP(B35,'[2]RESPUESTOS '!$B$11:$CN$246,91,0)</f>
        <v>348364</v>
      </c>
      <c r="GB35" s="162">
        <v>1752000</v>
      </c>
      <c r="GC35" s="32">
        <v>1864400</v>
      </c>
      <c r="GD35" s="94">
        <v>1771200</v>
      </c>
      <c r="GE35" s="32">
        <f t="shared" si="107"/>
        <v>1433991</v>
      </c>
      <c r="GF35" s="32">
        <f t="shared" si="108"/>
        <v>1761600</v>
      </c>
      <c r="GG35" s="32">
        <f t="shared" si="109"/>
        <v>880612.79209600552</v>
      </c>
      <c r="GH35" s="32">
        <f t="shared" si="110"/>
        <v>420858.54839999997</v>
      </c>
      <c r="GI35" s="32">
        <f t="shared" si="20"/>
        <v>507134.55082199996</v>
      </c>
      <c r="GJ35" s="172">
        <f>VLOOKUP(B35,'[2]RESPUESTOS '!$B$11:$T$246,19,0)</f>
        <v>293232</v>
      </c>
      <c r="GK35" s="162">
        <v>1300000</v>
      </c>
      <c r="GL35" s="32">
        <v>1587200</v>
      </c>
      <c r="GM35" s="94">
        <v>1507800</v>
      </c>
      <c r="GN35" s="32">
        <f t="shared" si="111"/>
        <v>1172058</v>
      </c>
      <c r="GO35" s="32">
        <f t="shared" si="112"/>
        <v>1403900</v>
      </c>
      <c r="GP35" s="32">
        <f t="shared" si="113"/>
        <v>730892.90264399222</v>
      </c>
      <c r="GQ35" s="32">
        <f t="shared" si="114"/>
        <v>354253.57919999998</v>
      </c>
      <c r="GR35" s="32">
        <f t="shared" si="21"/>
        <v>426875.56293599994</v>
      </c>
      <c r="GS35" s="172">
        <f>VLOOKUP(B35,'[2]RESPUESTOS '!$B$11:$H$246,7,0)</f>
        <v>264087</v>
      </c>
      <c r="GT35" s="162">
        <v>1020000</v>
      </c>
      <c r="GU35" s="32">
        <v>952300</v>
      </c>
      <c r="GV35" s="94">
        <v>857100</v>
      </c>
      <c r="GW35" s="32">
        <f t="shared" si="115"/>
        <v>773371.75</v>
      </c>
      <c r="GX35" s="32">
        <f t="shared" si="116"/>
        <v>904700</v>
      </c>
      <c r="GY35" s="32">
        <f t="shared" si="117"/>
        <v>572751.02587220783</v>
      </c>
      <c r="GZ35" s="32">
        <f t="shared" si="118"/>
        <v>319043.50469999999</v>
      </c>
      <c r="HA35" s="32">
        <f t="shared" si="22"/>
        <v>384447.42316349997</v>
      </c>
      <c r="HB35" s="172">
        <f>VLOOKUP(B35,'[2]RESPUESTOS '!$B$11:$D$246,3,0)</f>
        <v>278339</v>
      </c>
      <c r="HC35" s="162">
        <v>1020000</v>
      </c>
      <c r="HD35" s="32">
        <v>952300</v>
      </c>
      <c r="HE35" s="94">
        <v>914200</v>
      </c>
      <c r="HF35" s="32">
        <f t="shared" si="119"/>
        <v>791209.75</v>
      </c>
      <c r="HG35" s="32">
        <f t="shared" si="120"/>
        <v>933250</v>
      </c>
      <c r="HH35" s="32">
        <f t="shared" si="121"/>
        <v>595497.27933626075</v>
      </c>
      <c r="HI35" s="32">
        <f t="shared" si="122"/>
        <v>336261.34590000001</v>
      </c>
      <c r="HJ35" s="32">
        <f t="shared" si="23"/>
        <v>405194.92180950003</v>
      </c>
      <c r="HK35" s="172">
        <f>VLOOKUP(B35,'[2]RESPUESTOS '!$B$11:$CB$246,79,0)</f>
        <v>384571</v>
      </c>
      <c r="HL35" s="162">
        <v>1958000</v>
      </c>
      <c r="HM35" s="32">
        <v>1864400</v>
      </c>
      <c r="HN35" s="94">
        <v>1846000</v>
      </c>
      <c r="HO35" s="32">
        <f t="shared" si="123"/>
        <v>1513242.75</v>
      </c>
      <c r="HP35" s="32">
        <f t="shared" si="124"/>
        <v>1855200</v>
      </c>
      <c r="HQ35" s="32">
        <f t="shared" si="125"/>
        <v>954858.42337280361</v>
      </c>
      <c r="HR35" s="32">
        <f t="shared" si="126"/>
        <v>464600.22509999998</v>
      </c>
      <c r="HS35" s="32">
        <f t="shared" si="24"/>
        <v>559843.27124549996</v>
      </c>
      <c r="HT35" s="172">
        <v>1829719.08</v>
      </c>
      <c r="HU35" s="162">
        <v>1958000</v>
      </c>
      <c r="HV35" s="32">
        <v>2330500</v>
      </c>
      <c r="HW35" s="94">
        <v>2167400</v>
      </c>
      <c r="HX35" s="32">
        <f t="shared" si="127"/>
        <v>2151966.6666666665</v>
      </c>
      <c r="HY35" s="32">
        <f t="shared" si="128"/>
        <v>2167400</v>
      </c>
      <c r="HZ35" s="32">
        <f t="shared" si="25"/>
        <v>2141021.9801987642</v>
      </c>
      <c r="IA35" s="32">
        <f t="shared" si="129"/>
        <v>2210483.6205480001</v>
      </c>
      <c r="IB35" s="32">
        <f t="shared" si="26"/>
        <v>2663632.7627603402</v>
      </c>
      <c r="IC35" s="172">
        <v>1950660</v>
      </c>
      <c r="ID35" s="162">
        <v>1523000</v>
      </c>
      <c r="IE35" s="32">
        <v>2330500</v>
      </c>
      <c r="IF35" s="94">
        <v>2260600</v>
      </c>
      <c r="IG35" s="32">
        <f t="shared" si="130"/>
        <v>2038033.3333333333</v>
      </c>
      <c r="IH35" s="32">
        <f t="shared" si="131"/>
        <v>2260600</v>
      </c>
      <c r="II35" s="32">
        <f t="shared" si="132"/>
        <v>1963284.328124746</v>
      </c>
      <c r="IJ35" s="32">
        <f t="shared" si="133"/>
        <v>2356592.3459999999</v>
      </c>
      <c r="IK35" s="32">
        <f t="shared" si="27"/>
        <v>2839693.7769299997</v>
      </c>
      <c r="IM35" s="32">
        <f t="shared" si="134"/>
        <v>690769.31058610522</v>
      </c>
    </row>
    <row r="36" spans="1:247" x14ac:dyDescent="0.25">
      <c r="A36" s="12">
        <v>29</v>
      </c>
      <c r="B36" s="38" t="s">
        <v>71</v>
      </c>
      <c r="C36" s="14">
        <f>VLOOKUP(B36,[1]Hoja1!$B$9:$D$244,3,0)</f>
        <v>265575</v>
      </c>
      <c r="D36" s="14">
        <v>972000</v>
      </c>
      <c r="E36" s="15">
        <v>1313500</v>
      </c>
      <c r="F36" s="97">
        <v>1300400</v>
      </c>
      <c r="G36" s="105">
        <f t="shared" si="28"/>
        <v>962868.75</v>
      </c>
      <c r="H36" s="105">
        <f t="shared" si="29"/>
        <v>1136200</v>
      </c>
      <c r="I36" s="107">
        <f t="shared" si="30"/>
        <v>632457.05294267321</v>
      </c>
      <c r="J36" s="107">
        <f t="shared" si="135"/>
        <v>279119.32499999995</v>
      </c>
      <c r="K36" s="107">
        <f t="shared" si="0"/>
        <v>336338.78662499995</v>
      </c>
      <c r="L36" s="101">
        <f>VLOOKUP(B36,[1]Hoja1!$B$9:$L$244,11,0)</f>
        <v>211258</v>
      </c>
      <c r="M36" s="101">
        <v>785000</v>
      </c>
      <c r="N36" s="34">
        <v>1313500</v>
      </c>
      <c r="O36" s="70">
        <v>1274100</v>
      </c>
      <c r="P36" s="34">
        <f t="shared" si="31"/>
        <v>895964.5</v>
      </c>
      <c r="Q36" s="34">
        <f t="shared" si="32"/>
        <v>1029550</v>
      </c>
      <c r="R36" s="34">
        <f t="shared" si="33"/>
        <v>529546.9766308876</v>
      </c>
      <c r="S36" s="174">
        <f t="shared" si="34"/>
        <v>222032.158</v>
      </c>
      <c r="T36" s="174">
        <f t="shared" si="1"/>
        <v>267548.75039</v>
      </c>
      <c r="U36" s="126">
        <f>VLOOKUP(B36,[1]Hoja1!$B$9:$T$244,19,0)</f>
        <v>219766</v>
      </c>
      <c r="V36" s="126">
        <v>804000</v>
      </c>
      <c r="W36" s="17">
        <v>1050800</v>
      </c>
      <c r="X36" s="73">
        <v>998300</v>
      </c>
      <c r="Y36" s="17">
        <f t="shared" si="35"/>
        <v>768216.5</v>
      </c>
      <c r="Z36" s="17">
        <f t="shared" si="36"/>
        <v>901150</v>
      </c>
      <c r="AA36" s="17">
        <f t="shared" si="37"/>
        <v>516299.95920673915</v>
      </c>
      <c r="AB36" s="176">
        <f t="shared" si="38"/>
        <v>230974.06599999999</v>
      </c>
      <c r="AC36" s="176">
        <f t="shared" si="2"/>
        <v>278323.74952999997</v>
      </c>
      <c r="AD36" s="129">
        <f>VLOOKUP(B36,[1]Hoja1!$B$9:$V$244,21,0)</f>
        <v>236738</v>
      </c>
      <c r="AE36" s="129">
        <v>846000</v>
      </c>
      <c r="AF36" s="18">
        <v>998260</v>
      </c>
      <c r="AG36" s="74">
        <v>948300</v>
      </c>
      <c r="AH36" s="18">
        <f t="shared" si="39"/>
        <v>757324.5</v>
      </c>
      <c r="AI36" s="18">
        <f t="shared" si="40"/>
        <v>897150</v>
      </c>
      <c r="AJ36" s="18">
        <f t="shared" si="41"/>
        <v>536022.47363179899</v>
      </c>
      <c r="AK36" s="177">
        <f t="shared" si="42"/>
        <v>248811.63799999998</v>
      </c>
      <c r="AL36" s="177">
        <f t="shared" si="3"/>
        <v>299818.02378999995</v>
      </c>
      <c r="AM36" s="133">
        <f>VLOOKUP(B36,[1]Hoja1!$B$9:$X$244,23,0)</f>
        <v>222903</v>
      </c>
      <c r="AN36" s="133">
        <v>797000</v>
      </c>
      <c r="AO36" s="19">
        <v>893180</v>
      </c>
      <c r="AP36" s="77">
        <v>866400</v>
      </c>
      <c r="AQ36" s="19">
        <f t="shared" si="43"/>
        <v>694870.75</v>
      </c>
      <c r="AR36" s="19">
        <f t="shared" si="44"/>
        <v>831700</v>
      </c>
      <c r="AS36" s="19">
        <f t="shared" si="45"/>
        <v>499079.32683990855</v>
      </c>
      <c r="AT36" s="178">
        <f t="shared" si="46"/>
        <v>234271.05299999999</v>
      </c>
      <c r="AU36" s="178">
        <f t="shared" si="4"/>
        <v>282296.61886499997</v>
      </c>
      <c r="AV36" s="137">
        <f>VLOOKUP(B36,[1]Hoja1!$B$9:$Z$244,25,0)</f>
        <v>168700</v>
      </c>
      <c r="AW36" s="137">
        <v>617000</v>
      </c>
      <c r="AX36" s="20">
        <v>893180</v>
      </c>
      <c r="AY36" s="79">
        <v>803900</v>
      </c>
      <c r="AZ36" s="20">
        <f t="shared" si="47"/>
        <v>620695</v>
      </c>
      <c r="BA36" s="20">
        <f t="shared" si="48"/>
        <v>710450</v>
      </c>
      <c r="BB36" s="20">
        <f t="shared" si="49"/>
        <v>403552.92895834387</v>
      </c>
      <c r="BC36" s="179">
        <f t="shared" si="50"/>
        <v>177303.69999999998</v>
      </c>
      <c r="BD36" s="179">
        <f t="shared" si="5"/>
        <v>213650.95849999998</v>
      </c>
      <c r="BE36" s="139">
        <f>VLOOKUP(B36,[1]Hoja1!$B$9:$AB$244,27,0)</f>
        <v>187160</v>
      </c>
      <c r="BF36" s="139">
        <v>749000</v>
      </c>
      <c r="BG36" s="21">
        <v>1050800</v>
      </c>
      <c r="BH36" s="80">
        <v>1019300</v>
      </c>
      <c r="BI36" s="21">
        <f t="shared" si="51"/>
        <v>751565</v>
      </c>
      <c r="BJ36" s="21">
        <f t="shared" si="52"/>
        <v>884150</v>
      </c>
      <c r="BK36" s="21">
        <f t="shared" si="53"/>
        <v>464529.84707363741</v>
      </c>
      <c r="BL36" s="21">
        <f t="shared" si="54"/>
        <v>196705.15999999997</v>
      </c>
      <c r="BM36" s="21">
        <f t="shared" si="6"/>
        <v>237029.71779999998</v>
      </c>
      <c r="BN36" s="144">
        <f>VLOOKUP(B36,[1]Hoja1!$B$9:$AD$244,29,0)</f>
        <v>185570</v>
      </c>
      <c r="BO36" s="144">
        <v>663000</v>
      </c>
      <c r="BP36" s="22">
        <v>1050800</v>
      </c>
      <c r="BQ36" s="82">
        <v>1019300</v>
      </c>
      <c r="BR36" s="22">
        <f t="shared" si="55"/>
        <v>729667.5</v>
      </c>
      <c r="BS36" s="22">
        <f t="shared" si="56"/>
        <v>841150</v>
      </c>
      <c r="BT36" s="22">
        <f t="shared" si="57"/>
        <v>453010.41775215691</v>
      </c>
      <c r="BU36" s="22">
        <f t="shared" si="58"/>
        <v>195034.06999999998</v>
      </c>
      <c r="BV36" s="22">
        <f t="shared" si="7"/>
        <v>235016.05434999996</v>
      </c>
      <c r="BW36" s="146">
        <f>VLOOKUP(B36,[1]Hoja1!$B$9:$AF$244,31,0)</f>
        <v>178550</v>
      </c>
      <c r="BX36" s="146">
        <v>520000</v>
      </c>
      <c r="BY36" s="23">
        <v>893180</v>
      </c>
      <c r="BZ36" s="84">
        <v>857500</v>
      </c>
      <c r="CA36" s="23">
        <f t="shared" si="59"/>
        <v>612307.5</v>
      </c>
      <c r="CB36" s="23">
        <f t="shared" si="60"/>
        <v>688750</v>
      </c>
      <c r="CC36" s="23">
        <f t="shared" si="61"/>
        <v>407766.9442910701</v>
      </c>
      <c r="CD36" s="23">
        <f t="shared" si="62"/>
        <v>187656.05</v>
      </c>
      <c r="CE36" s="23">
        <f t="shared" si="8"/>
        <v>226125.54024999999</v>
      </c>
      <c r="CF36" s="158">
        <f>VLOOKUP(B36,[1]Hoja1!$B$9:$AJ$244,35,0)</f>
        <v>168700</v>
      </c>
      <c r="CG36" s="158">
        <v>490000</v>
      </c>
      <c r="CH36" s="24">
        <v>607400</v>
      </c>
      <c r="CI36" s="25">
        <v>577000</v>
      </c>
      <c r="CJ36" s="24">
        <f t="shared" si="63"/>
        <v>460775</v>
      </c>
      <c r="CK36" s="24">
        <f t="shared" si="64"/>
        <v>533500</v>
      </c>
      <c r="CL36" s="24">
        <f t="shared" si="65"/>
        <v>352486.18739979324</v>
      </c>
      <c r="CM36" s="24">
        <f t="shared" si="66"/>
        <v>177303.69999999998</v>
      </c>
      <c r="CN36" s="24">
        <f t="shared" si="9"/>
        <v>213650.95849999998</v>
      </c>
      <c r="CO36" s="148">
        <f>VLOOKUP(B36,[1]Hoja1!$B$9:$AL$244,37,0)</f>
        <v>202522</v>
      </c>
      <c r="CP36" s="148">
        <v>730000</v>
      </c>
      <c r="CQ36" s="26">
        <v>893180</v>
      </c>
      <c r="CR36" s="149">
        <v>839600</v>
      </c>
      <c r="CS36" s="26">
        <f t="shared" si="67"/>
        <v>666325.5</v>
      </c>
      <c r="CT36" s="26">
        <f t="shared" si="68"/>
        <v>784800</v>
      </c>
      <c r="CU36" s="26">
        <f t="shared" si="69"/>
        <v>464132.06642269355</v>
      </c>
      <c r="CV36" s="26">
        <f t="shared" si="70"/>
        <v>212850.62199999997</v>
      </c>
      <c r="CW36" s="26">
        <f t="shared" si="10"/>
        <v>256484.99950999997</v>
      </c>
      <c r="CX36" s="27">
        <f>VLOOKUP(B36,[1]Hoja1!$B$9:$AN$244,39,0)</f>
        <v>227977</v>
      </c>
      <c r="CY36" s="27">
        <v>750000</v>
      </c>
      <c r="CZ36" s="28">
        <v>998260</v>
      </c>
      <c r="DA36" s="86">
        <v>928000</v>
      </c>
      <c r="DB36" s="28">
        <f t="shared" si="71"/>
        <v>726059.25</v>
      </c>
      <c r="DC36" s="28">
        <f t="shared" si="72"/>
        <v>839000</v>
      </c>
      <c r="DD36" s="28">
        <f t="shared" si="73"/>
        <v>512881.66581528052</v>
      </c>
      <c r="DE36" s="28">
        <f t="shared" si="74"/>
        <v>239603.82699999999</v>
      </c>
      <c r="DF36" s="28">
        <f t="shared" si="11"/>
        <v>288722.61153499997</v>
      </c>
      <c r="DG36" s="150">
        <f>VLOOKUP(B36,[1]Hoja1!$B$9:$AR$244,43,0)</f>
        <v>242174</v>
      </c>
      <c r="DH36" s="150">
        <v>831000</v>
      </c>
      <c r="DI36" s="29">
        <v>788100</v>
      </c>
      <c r="DJ36" s="88">
        <v>732900</v>
      </c>
      <c r="DK36" s="29">
        <f t="shared" si="75"/>
        <v>648543.5</v>
      </c>
      <c r="DL36" s="29">
        <f t="shared" si="76"/>
        <v>760500</v>
      </c>
      <c r="DM36" s="29">
        <f t="shared" si="77"/>
        <v>502137.2846439493</v>
      </c>
      <c r="DN36" s="29">
        <f t="shared" si="78"/>
        <v>254524.87399999998</v>
      </c>
      <c r="DO36" s="29">
        <f t="shared" si="12"/>
        <v>306702.47316999995</v>
      </c>
      <c r="DP36" s="154">
        <f>VLOOKUP(B36,[1]Hoja1!$B$9:$AT$244,45,0)</f>
        <v>275835</v>
      </c>
      <c r="DQ36" s="154">
        <v>1009000</v>
      </c>
      <c r="DR36" s="30">
        <v>788100</v>
      </c>
      <c r="DS36" s="90">
        <v>772300</v>
      </c>
      <c r="DT36" s="30">
        <f t="shared" si="79"/>
        <v>711308.75</v>
      </c>
      <c r="DU36" s="30">
        <f t="shared" si="80"/>
        <v>780200</v>
      </c>
      <c r="DV36" s="30">
        <f t="shared" si="81"/>
        <v>557091.8805074041</v>
      </c>
      <c r="DW36" s="30">
        <f t="shared" si="82"/>
        <v>289902.58499999996</v>
      </c>
      <c r="DX36" s="30">
        <f t="shared" si="13"/>
        <v>349332.61492499994</v>
      </c>
      <c r="DY36" s="158">
        <f>VLOOKUP(B36,[1]Hoja1!$B$9:$AV$244,47,0)</f>
        <v>290609</v>
      </c>
      <c r="DZ36" s="158">
        <v>1000000</v>
      </c>
      <c r="EA36" s="24">
        <v>893180</v>
      </c>
      <c r="EB36" s="25">
        <v>875300</v>
      </c>
      <c r="EC36" s="24">
        <f t="shared" si="83"/>
        <v>764772.25</v>
      </c>
      <c r="ED36" s="24">
        <f t="shared" si="84"/>
        <v>884240</v>
      </c>
      <c r="EE36" s="24">
        <f t="shared" si="85"/>
        <v>596737.9096067166</v>
      </c>
      <c r="EF36" s="24">
        <f t="shared" si="86"/>
        <v>305430.05900000001</v>
      </c>
      <c r="EG36" s="24">
        <f t="shared" si="14"/>
        <v>368043.22109499999</v>
      </c>
      <c r="EH36" s="126">
        <f>VLOOKUP(B36,[1]Hoja1!$B$9:$AX$244,49,0)</f>
        <v>308496</v>
      </c>
      <c r="EI36" s="126">
        <v>1102000</v>
      </c>
      <c r="EJ36" s="17">
        <v>1182150</v>
      </c>
      <c r="EK36" s="73">
        <v>1134900</v>
      </c>
      <c r="EL36" s="17">
        <f t="shared" si="87"/>
        <v>931886.5</v>
      </c>
      <c r="EM36" s="17">
        <f t="shared" si="88"/>
        <v>1118450</v>
      </c>
      <c r="EN36" s="17">
        <f t="shared" si="89"/>
        <v>680732.25461972761</v>
      </c>
      <c r="EO36" s="17">
        <f t="shared" si="90"/>
        <v>324229.29599999997</v>
      </c>
      <c r="EP36" s="17">
        <f t="shared" si="15"/>
        <v>390696.30167999998</v>
      </c>
      <c r="EQ36" s="162">
        <f>VLOOKUP(B36,[1]Hoja1!$B$9:$AZ$244,51,0)</f>
        <v>242174</v>
      </c>
      <c r="ER36" s="162">
        <v>796000</v>
      </c>
      <c r="ES36" s="32">
        <v>1182150</v>
      </c>
      <c r="ET36" s="94">
        <v>1134900</v>
      </c>
      <c r="EU36" s="32">
        <f t="shared" si="91"/>
        <v>838806</v>
      </c>
      <c r="EV36" s="32">
        <f t="shared" si="92"/>
        <v>965450</v>
      </c>
      <c r="EW36" s="32">
        <f t="shared" si="93"/>
        <v>562382.64032749797</v>
      </c>
      <c r="EX36" s="32">
        <f t="shared" si="94"/>
        <v>292570.4094</v>
      </c>
      <c r="EY36" s="32">
        <f t="shared" si="16"/>
        <v>352547.34332699998</v>
      </c>
      <c r="EZ36" s="172">
        <f>VLOOKUP(B36,'[2]RESPUESTOS '!$B$11:$BH$246,59,0)</f>
        <v>170327</v>
      </c>
      <c r="FA36" s="162">
        <v>804000</v>
      </c>
      <c r="FB36" s="32">
        <v>875600</v>
      </c>
      <c r="FC36" s="94">
        <v>849300</v>
      </c>
      <c r="FD36" s="32">
        <f t="shared" si="95"/>
        <v>674806.75</v>
      </c>
      <c r="FE36" s="32">
        <f t="shared" si="96"/>
        <v>826650</v>
      </c>
      <c r="FF36" s="32">
        <f t="shared" si="97"/>
        <v>423982.34373514651</v>
      </c>
      <c r="FG36" s="32">
        <f t="shared" si="98"/>
        <v>205772.04869999998</v>
      </c>
      <c r="FH36" s="32">
        <f t="shared" si="17"/>
        <v>247955.31868349999</v>
      </c>
      <c r="FI36" s="172">
        <f>VLOOKUP(B36,'[2]RESPUESTOS '!$B$11:$CJ$246,87,0)</f>
        <v>159872</v>
      </c>
      <c r="FJ36" s="162">
        <v>964800</v>
      </c>
      <c r="FK36" s="32">
        <v>863000</v>
      </c>
      <c r="FL36" s="94">
        <v>845700</v>
      </c>
      <c r="FM36" s="32">
        <f t="shared" si="99"/>
        <v>708343</v>
      </c>
      <c r="FN36" s="32">
        <f t="shared" si="100"/>
        <v>854350</v>
      </c>
      <c r="FO36" s="32">
        <f t="shared" si="101"/>
        <v>415252.67910669307</v>
      </c>
      <c r="FP36" s="32">
        <f t="shared" si="102"/>
        <v>193141.36319999999</v>
      </c>
      <c r="FQ36" s="32">
        <f t="shared" si="18"/>
        <v>232735.34265599999</v>
      </c>
      <c r="FR36" s="172">
        <f>VLOOKUP(B36,'[2]RESPUESTOS '!$B$11:$BX$246,75,0)</f>
        <v>146911</v>
      </c>
      <c r="FS36" s="162">
        <v>804000</v>
      </c>
      <c r="FT36" s="32">
        <v>795200</v>
      </c>
      <c r="FU36" s="94">
        <v>731600</v>
      </c>
      <c r="FV36" s="32">
        <f t="shared" si="103"/>
        <v>619427.75</v>
      </c>
      <c r="FW36" s="32">
        <f t="shared" si="104"/>
        <v>763400</v>
      </c>
      <c r="FX36" s="32">
        <f t="shared" si="105"/>
        <v>374706.00527639245</v>
      </c>
      <c r="FY36" s="32">
        <f t="shared" si="106"/>
        <v>177483.17909999998</v>
      </c>
      <c r="FZ36" s="32">
        <f t="shared" si="19"/>
        <v>213867.23081549996</v>
      </c>
      <c r="GA36" s="172">
        <f>VLOOKUP(B36,'[2]RESPUESTOS '!$B$11:$CN$246,91,0)</f>
        <v>193040</v>
      </c>
      <c r="GB36" s="162">
        <v>925000</v>
      </c>
      <c r="GC36" s="32">
        <v>1043000</v>
      </c>
      <c r="GD36" s="94">
        <v>980400</v>
      </c>
      <c r="GE36" s="32">
        <f t="shared" si="107"/>
        <v>785360</v>
      </c>
      <c r="GF36" s="32">
        <f t="shared" si="108"/>
        <v>952700</v>
      </c>
      <c r="GG36" s="32">
        <f t="shared" si="109"/>
        <v>485429.87035083328</v>
      </c>
      <c r="GH36" s="32">
        <f t="shared" si="110"/>
        <v>233211.62399999998</v>
      </c>
      <c r="GI36" s="32">
        <f t="shared" si="20"/>
        <v>281020.00691999996</v>
      </c>
      <c r="GJ36" s="172">
        <f>VLOOKUP(B36,'[2]RESPUESTOS '!$B$11:$T$246,19,0)</f>
        <v>140945</v>
      </c>
      <c r="GK36" s="162">
        <v>750000</v>
      </c>
      <c r="GL36" s="32">
        <v>765400</v>
      </c>
      <c r="GM36" s="94">
        <v>742400</v>
      </c>
      <c r="GN36" s="32">
        <f t="shared" si="111"/>
        <v>599686.25</v>
      </c>
      <c r="GO36" s="32">
        <f t="shared" si="112"/>
        <v>746200</v>
      </c>
      <c r="GP36" s="32">
        <f t="shared" si="113"/>
        <v>360952.56269835163</v>
      </c>
      <c r="GQ36" s="32">
        <f t="shared" si="114"/>
        <v>170275.6545</v>
      </c>
      <c r="GR36" s="32">
        <f t="shared" si="21"/>
        <v>205182.1636725</v>
      </c>
      <c r="GS36" s="172">
        <f>VLOOKUP(B36,'[2]RESPUESTOS '!$B$11:$H$246,7,0)</f>
        <v>131422</v>
      </c>
      <c r="GT36" s="162">
        <v>490000</v>
      </c>
      <c r="GU36" s="32">
        <v>459200</v>
      </c>
      <c r="GV36" s="94">
        <v>440800</v>
      </c>
      <c r="GW36" s="32">
        <f t="shared" si="115"/>
        <v>380355.5</v>
      </c>
      <c r="GX36" s="32">
        <f t="shared" si="116"/>
        <v>450000</v>
      </c>
      <c r="GY36" s="32">
        <f t="shared" si="117"/>
        <v>283764.51295482105</v>
      </c>
      <c r="GZ36" s="32">
        <f t="shared" si="118"/>
        <v>158770.91819999999</v>
      </c>
      <c r="HA36" s="32">
        <f t="shared" si="22"/>
        <v>191318.95643099997</v>
      </c>
      <c r="HB36" s="172">
        <f>VLOOKUP(B36,'[2]RESPUESTOS '!$B$11:$D$246,3,0)</f>
        <v>139119</v>
      </c>
      <c r="HC36" s="162">
        <v>490000</v>
      </c>
      <c r="HD36" s="32">
        <v>459200</v>
      </c>
      <c r="HE36" s="94">
        <v>454600</v>
      </c>
      <c r="HF36" s="32">
        <f t="shared" si="119"/>
        <v>385729.75</v>
      </c>
      <c r="HG36" s="32">
        <f t="shared" si="120"/>
        <v>456900</v>
      </c>
      <c r="HH36" s="32">
        <f t="shared" si="121"/>
        <v>293980.52507728658</v>
      </c>
      <c r="HI36" s="32">
        <f t="shared" si="122"/>
        <v>168069.66389999999</v>
      </c>
      <c r="HJ36" s="32">
        <f t="shared" si="23"/>
        <v>202523.94499949997</v>
      </c>
      <c r="HK36" s="172">
        <f>VLOOKUP(B36,'[2]RESPUESTOS '!$B$11:$CB$246,79,0)</f>
        <v>210874</v>
      </c>
      <c r="HL36" s="162">
        <v>1102000</v>
      </c>
      <c r="HM36" s="32">
        <v>1043000</v>
      </c>
      <c r="HN36" s="94">
        <v>1012000</v>
      </c>
      <c r="HO36" s="32">
        <f t="shared" si="123"/>
        <v>841968.5</v>
      </c>
      <c r="HP36" s="32">
        <f t="shared" si="124"/>
        <v>1027500</v>
      </c>
      <c r="HQ36" s="32">
        <f t="shared" si="125"/>
        <v>526556.59289953671</v>
      </c>
      <c r="HR36" s="32">
        <f t="shared" si="126"/>
        <v>254756.87939999998</v>
      </c>
      <c r="HS36" s="32">
        <f t="shared" si="24"/>
        <v>306982.03967699996</v>
      </c>
      <c r="HT36" s="172">
        <v>1042333.74</v>
      </c>
      <c r="HU36" s="162">
        <v>1102000</v>
      </c>
      <c r="HV36" s="32">
        <v>1313500</v>
      </c>
      <c r="HW36" s="94">
        <v>1234700</v>
      </c>
      <c r="HX36" s="32">
        <f t="shared" si="127"/>
        <v>1216733.3333333333</v>
      </c>
      <c r="HY36" s="32">
        <f t="shared" si="128"/>
        <v>1234700</v>
      </c>
      <c r="HZ36" s="32">
        <f t="shared" si="25"/>
        <v>1210322.0815049368</v>
      </c>
      <c r="IA36" s="32">
        <f t="shared" si="129"/>
        <v>1259243.391294</v>
      </c>
      <c r="IB36" s="32">
        <f t="shared" si="26"/>
        <v>1517388.2865092698</v>
      </c>
      <c r="IC36" s="172">
        <v>1111230</v>
      </c>
      <c r="ID36" s="162">
        <v>804000</v>
      </c>
      <c r="IE36" s="32">
        <v>1313500</v>
      </c>
      <c r="IF36" s="94">
        <v>1247800</v>
      </c>
      <c r="IG36" s="32">
        <f t="shared" si="130"/>
        <v>1121766.6666666667</v>
      </c>
      <c r="IH36" s="32">
        <f t="shared" si="131"/>
        <v>1247800</v>
      </c>
      <c r="II36" s="32">
        <f t="shared" si="132"/>
        <v>1068940.8856383003</v>
      </c>
      <c r="IJ36" s="32">
        <f t="shared" si="133"/>
        <v>1342476.963</v>
      </c>
      <c r="IK36" s="32">
        <f t="shared" si="27"/>
        <v>1617684.7404149999</v>
      </c>
      <c r="IM36" s="32">
        <f t="shared" si="134"/>
        <v>367369.87980078772</v>
      </c>
    </row>
    <row r="37" spans="1:247" x14ac:dyDescent="0.25">
      <c r="A37" s="12">
        <v>30</v>
      </c>
      <c r="B37" s="38" t="s">
        <v>72</v>
      </c>
      <c r="C37" s="14">
        <f>VLOOKUP(B37,[1]Hoja1!$B$9:$D$244,3,0)</f>
        <v>265389</v>
      </c>
      <c r="D37" s="14">
        <v>971000</v>
      </c>
      <c r="E37" s="15">
        <v>1320250</v>
      </c>
      <c r="F37" s="97">
        <v>1280600</v>
      </c>
      <c r="G37" s="105">
        <f t="shared" si="28"/>
        <v>959309.75</v>
      </c>
      <c r="H37" s="105">
        <f t="shared" si="29"/>
        <v>1125800</v>
      </c>
      <c r="I37" s="107">
        <f t="shared" si="30"/>
        <v>631289.61041825765</v>
      </c>
      <c r="J37" s="107">
        <f t="shared" si="135"/>
        <v>278923.83899999998</v>
      </c>
      <c r="K37" s="107">
        <f t="shared" si="0"/>
        <v>336103.22599499999</v>
      </c>
      <c r="L37" s="101">
        <f>VLOOKUP(B37,[1]Hoja1!$B$9:$L$244,11,0)</f>
        <v>212857</v>
      </c>
      <c r="M37" s="101">
        <v>791000</v>
      </c>
      <c r="N37" s="34">
        <v>1320250</v>
      </c>
      <c r="O37" s="70">
        <v>1254200</v>
      </c>
      <c r="P37" s="34">
        <f t="shared" si="31"/>
        <v>894576.75</v>
      </c>
      <c r="Q37" s="34">
        <f t="shared" si="32"/>
        <v>1022600</v>
      </c>
      <c r="R37" s="34">
        <f t="shared" si="33"/>
        <v>532129.61787559476</v>
      </c>
      <c r="S37" s="174">
        <f t="shared" si="34"/>
        <v>223712.70699999999</v>
      </c>
      <c r="T37" s="174">
        <f t="shared" si="1"/>
        <v>269573.81193500001</v>
      </c>
      <c r="U37" s="126">
        <f>VLOOKUP(B37,[1]Hoja1!$B$9:$T$244,19,0)</f>
        <v>210788</v>
      </c>
      <c r="V37" s="126">
        <v>771000</v>
      </c>
      <c r="W37" s="17">
        <v>1056200</v>
      </c>
      <c r="X37" s="73">
        <v>1014000</v>
      </c>
      <c r="Y37" s="17">
        <f t="shared" si="35"/>
        <v>762997</v>
      </c>
      <c r="Z37" s="17">
        <f t="shared" si="36"/>
        <v>892500</v>
      </c>
      <c r="AA37" s="17">
        <f t="shared" si="37"/>
        <v>501623.78028065327</v>
      </c>
      <c r="AB37" s="176">
        <f t="shared" si="38"/>
        <v>221538.18799999999</v>
      </c>
      <c r="AC37" s="176">
        <f t="shared" si="2"/>
        <v>266953.51653999998</v>
      </c>
      <c r="AD37" s="129">
        <f>VLOOKUP(B37,[1]Hoja1!$B$9:$V$244,21,0)</f>
        <v>232843</v>
      </c>
      <c r="AE37" s="129">
        <v>832000</v>
      </c>
      <c r="AF37" s="18">
        <v>1003390</v>
      </c>
      <c r="AG37" s="74">
        <v>973300</v>
      </c>
      <c r="AH37" s="18">
        <f t="shared" si="39"/>
        <v>760383.25</v>
      </c>
      <c r="AI37" s="18">
        <f t="shared" si="40"/>
        <v>902650</v>
      </c>
      <c r="AJ37" s="18">
        <f t="shared" si="41"/>
        <v>531864.22858040361</v>
      </c>
      <c r="AK37" s="177">
        <f t="shared" si="42"/>
        <v>244717.99299999999</v>
      </c>
      <c r="AL37" s="177">
        <f t="shared" si="3"/>
        <v>294885.18156499998</v>
      </c>
      <c r="AM37" s="133">
        <f>VLOOKUP(B37,[1]Hoja1!$B$9:$X$244,23,0)</f>
        <v>218326</v>
      </c>
      <c r="AN37" s="133">
        <v>780000</v>
      </c>
      <c r="AO37" s="19">
        <v>897770</v>
      </c>
      <c r="AP37" s="77">
        <v>879800</v>
      </c>
      <c r="AQ37" s="19">
        <f t="shared" si="43"/>
        <v>693974</v>
      </c>
      <c r="AR37" s="19">
        <f t="shared" si="44"/>
        <v>829900</v>
      </c>
      <c r="AS37" s="19">
        <f t="shared" si="45"/>
        <v>493044.93607683392</v>
      </c>
      <c r="AT37" s="178">
        <f t="shared" si="46"/>
        <v>229460.62599999999</v>
      </c>
      <c r="AU37" s="178">
        <f t="shared" si="4"/>
        <v>276500.05432999996</v>
      </c>
      <c r="AV37" s="137">
        <f>VLOOKUP(B37,[1]Hoja1!$B$9:$Z$244,25,0)</f>
        <v>173950</v>
      </c>
      <c r="AW37" s="137">
        <v>637000</v>
      </c>
      <c r="AX37" s="20">
        <v>897770</v>
      </c>
      <c r="AY37" s="79">
        <v>861900</v>
      </c>
      <c r="AZ37" s="20">
        <f t="shared" si="47"/>
        <v>642655</v>
      </c>
      <c r="BA37" s="20">
        <f t="shared" si="48"/>
        <v>749450</v>
      </c>
      <c r="BB37" s="20">
        <f t="shared" si="49"/>
        <v>416982.20327244111</v>
      </c>
      <c r="BC37" s="179">
        <f t="shared" si="50"/>
        <v>182821.44999999998</v>
      </c>
      <c r="BD37" s="179">
        <f t="shared" si="5"/>
        <v>220299.84724999999</v>
      </c>
      <c r="BE37" s="139">
        <f>VLOOKUP(B37,[1]Hoja1!$B$9:$AB$244,27,0)</f>
        <v>191345</v>
      </c>
      <c r="BF37" s="139">
        <v>766000</v>
      </c>
      <c r="BG37" s="21">
        <v>1056200</v>
      </c>
      <c r="BH37" s="80">
        <v>1035100</v>
      </c>
      <c r="BI37" s="21">
        <f t="shared" si="51"/>
        <v>762161.25</v>
      </c>
      <c r="BJ37" s="21">
        <f t="shared" si="52"/>
        <v>900550</v>
      </c>
      <c r="BK37" s="21">
        <f t="shared" si="53"/>
        <v>473679.64643761673</v>
      </c>
      <c r="BL37" s="21">
        <f t="shared" si="54"/>
        <v>201103.595</v>
      </c>
      <c r="BM37" s="21">
        <f t="shared" si="6"/>
        <v>242329.83197500001</v>
      </c>
      <c r="BN37" s="144">
        <f>VLOOKUP(B37,[1]Hoja1!$B$9:$AD$244,29,0)</f>
        <v>191345</v>
      </c>
      <c r="BO37" s="144">
        <v>684000</v>
      </c>
      <c r="BP37" s="22">
        <v>1056200</v>
      </c>
      <c r="BQ37" s="82">
        <v>971700</v>
      </c>
      <c r="BR37" s="22">
        <f t="shared" si="55"/>
        <v>725811.25</v>
      </c>
      <c r="BS37" s="22">
        <f t="shared" si="56"/>
        <v>827850</v>
      </c>
      <c r="BT37" s="22">
        <f t="shared" si="57"/>
        <v>461677.04982528777</v>
      </c>
      <c r="BU37" s="22">
        <f t="shared" si="58"/>
        <v>201103.595</v>
      </c>
      <c r="BV37" s="22">
        <f t="shared" si="7"/>
        <v>242329.83197500001</v>
      </c>
      <c r="BW37" s="146">
        <f>VLOOKUP(B37,[1]Hoja1!$B$9:$AF$244,31,0)</f>
        <v>184083</v>
      </c>
      <c r="BX37" s="146">
        <v>530000</v>
      </c>
      <c r="BY37" s="23">
        <v>897770</v>
      </c>
      <c r="BZ37" s="84">
        <v>834900</v>
      </c>
      <c r="CA37" s="23">
        <f t="shared" si="59"/>
        <v>611688.25</v>
      </c>
      <c r="CB37" s="23">
        <f t="shared" si="60"/>
        <v>682450</v>
      </c>
      <c r="CC37" s="23">
        <f t="shared" si="61"/>
        <v>415336.55667923472</v>
      </c>
      <c r="CD37" s="23">
        <f t="shared" si="62"/>
        <v>193471.23299999998</v>
      </c>
      <c r="CE37" s="23">
        <f t="shared" si="8"/>
        <v>233132.83576499997</v>
      </c>
      <c r="CF37" s="158">
        <f>VLOOKUP(B37,[1]Hoja1!$B$9:$AJ$244,35,0)</f>
        <v>178032</v>
      </c>
      <c r="CG37" s="158">
        <v>510000</v>
      </c>
      <c r="CH37" s="24">
        <v>610500</v>
      </c>
      <c r="CI37" s="25">
        <v>586100</v>
      </c>
      <c r="CJ37" s="24">
        <f t="shared" si="63"/>
        <v>471158</v>
      </c>
      <c r="CK37" s="24">
        <f t="shared" si="64"/>
        <v>548050</v>
      </c>
      <c r="CL37" s="24">
        <f t="shared" si="65"/>
        <v>366235.06208781578</v>
      </c>
      <c r="CM37" s="24">
        <f t="shared" si="66"/>
        <v>187111.63199999998</v>
      </c>
      <c r="CN37" s="24">
        <f t="shared" si="9"/>
        <v>225469.51655999996</v>
      </c>
      <c r="CO37" s="148">
        <f>VLOOKUP(B37,[1]Hoja1!$B$9:$AL$244,37,0)</f>
        <v>195769</v>
      </c>
      <c r="CP37" s="148">
        <v>700000</v>
      </c>
      <c r="CQ37" s="26">
        <v>897770</v>
      </c>
      <c r="CR37" s="149">
        <v>870800</v>
      </c>
      <c r="CS37" s="26">
        <f t="shared" si="67"/>
        <v>666084.75</v>
      </c>
      <c r="CT37" s="26">
        <f t="shared" si="68"/>
        <v>785400</v>
      </c>
      <c r="CU37" s="26">
        <f t="shared" si="69"/>
        <v>454603.68456258858</v>
      </c>
      <c r="CV37" s="26">
        <f t="shared" si="70"/>
        <v>205753.21899999998</v>
      </c>
      <c r="CW37" s="26">
        <f t="shared" si="10"/>
        <v>247932.62889499997</v>
      </c>
      <c r="CX37" s="27">
        <f>VLOOKUP(B37,[1]Hoja1!$B$9:$AN$244,39,0)</f>
        <v>226971</v>
      </c>
      <c r="CY37" s="27">
        <v>750000</v>
      </c>
      <c r="CZ37" s="28">
        <v>1003390</v>
      </c>
      <c r="DA37" s="86">
        <v>953000</v>
      </c>
      <c r="DB37" s="28">
        <f t="shared" si="71"/>
        <v>733340.25</v>
      </c>
      <c r="DC37" s="28">
        <f t="shared" si="72"/>
        <v>851500</v>
      </c>
      <c r="DD37" s="28">
        <f t="shared" si="73"/>
        <v>513800.55870902113</v>
      </c>
      <c r="DE37" s="28">
        <f t="shared" si="74"/>
        <v>238546.52099999998</v>
      </c>
      <c r="DF37" s="28">
        <f t="shared" si="11"/>
        <v>287448.55780499999</v>
      </c>
      <c r="DG37" s="150">
        <f>VLOOKUP(B37,[1]Hoja1!$B$9:$AR$244,43,0)</f>
        <v>237929</v>
      </c>
      <c r="DH37" s="150">
        <v>816000</v>
      </c>
      <c r="DI37" s="29">
        <v>792150</v>
      </c>
      <c r="DJ37" s="88">
        <v>744600</v>
      </c>
      <c r="DK37" s="29">
        <f t="shared" si="75"/>
        <v>647669.75</v>
      </c>
      <c r="DL37" s="29">
        <f t="shared" si="76"/>
        <v>768375</v>
      </c>
      <c r="DM37" s="29">
        <f t="shared" si="77"/>
        <v>497895.46968186664</v>
      </c>
      <c r="DN37" s="29">
        <f t="shared" si="78"/>
        <v>250063.37899999999</v>
      </c>
      <c r="DO37" s="29">
        <f t="shared" si="12"/>
        <v>301326.37169499998</v>
      </c>
      <c r="DP37" s="154">
        <f>VLOOKUP(B37,[1]Hoja1!$B$9:$AT$244,45,0)</f>
        <v>277253</v>
      </c>
      <c r="DQ37" s="154">
        <v>1014000</v>
      </c>
      <c r="DR37" s="30">
        <v>792150</v>
      </c>
      <c r="DS37" s="90">
        <v>752500</v>
      </c>
      <c r="DT37" s="30">
        <f t="shared" si="79"/>
        <v>708975.75</v>
      </c>
      <c r="DU37" s="30">
        <f t="shared" si="80"/>
        <v>772325</v>
      </c>
      <c r="DV37" s="30">
        <f t="shared" si="81"/>
        <v>556769.76869363093</v>
      </c>
      <c r="DW37" s="30">
        <f t="shared" si="82"/>
        <v>291392.90299999999</v>
      </c>
      <c r="DX37" s="30">
        <f t="shared" si="13"/>
        <v>351128.44811499998</v>
      </c>
      <c r="DY37" s="158">
        <f>VLOOKUP(B37,[1]Hoja1!$B$9:$AV$244,47,0)</f>
        <v>285514</v>
      </c>
      <c r="DZ37" s="158">
        <v>980000</v>
      </c>
      <c r="EA37" s="24">
        <v>897770</v>
      </c>
      <c r="EB37" s="25">
        <v>852900</v>
      </c>
      <c r="EC37" s="24">
        <f t="shared" si="83"/>
        <v>754046</v>
      </c>
      <c r="ED37" s="24">
        <f t="shared" si="84"/>
        <v>875335</v>
      </c>
      <c r="EE37" s="24">
        <f t="shared" si="85"/>
        <v>587440.10620582721</v>
      </c>
      <c r="EF37" s="24">
        <f t="shared" si="86"/>
        <v>300075.21399999998</v>
      </c>
      <c r="EG37" s="24">
        <f t="shared" si="14"/>
        <v>361590.63286999997</v>
      </c>
      <c r="EH37" s="126">
        <f>VLOOKUP(B37,[1]Hoja1!$B$9:$AX$244,49,0)</f>
        <v>303746</v>
      </c>
      <c r="EI37" s="126">
        <v>1085000</v>
      </c>
      <c r="EJ37" s="17">
        <v>1188225</v>
      </c>
      <c r="EK37" s="73">
        <v>1105000</v>
      </c>
      <c r="EL37" s="17">
        <f t="shared" si="87"/>
        <v>920492.75</v>
      </c>
      <c r="EM37" s="17">
        <f t="shared" si="88"/>
        <v>1095000</v>
      </c>
      <c r="EN37" s="17">
        <f t="shared" si="89"/>
        <v>671090.01833094948</v>
      </c>
      <c r="EO37" s="17">
        <f t="shared" si="90"/>
        <v>319237.04599999997</v>
      </c>
      <c r="EP37" s="17">
        <f t="shared" si="15"/>
        <v>384680.64042999997</v>
      </c>
      <c r="EQ37" s="162">
        <f>VLOOKUP(B37,[1]Hoja1!$B$9:$AZ$244,51,0)</f>
        <v>237929</v>
      </c>
      <c r="ER37" s="162">
        <v>782000</v>
      </c>
      <c r="ES37" s="32">
        <v>1188225</v>
      </c>
      <c r="ET37" s="94">
        <v>1105000</v>
      </c>
      <c r="EU37" s="32">
        <f t="shared" si="91"/>
        <v>828288.5</v>
      </c>
      <c r="EV37" s="32">
        <f t="shared" si="92"/>
        <v>943500</v>
      </c>
      <c r="EW37" s="32">
        <f t="shared" si="93"/>
        <v>553382.32383976714</v>
      </c>
      <c r="EX37" s="32">
        <f t="shared" si="94"/>
        <v>287442.02489999996</v>
      </c>
      <c r="EY37" s="32">
        <f t="shared" si="16"/>
        <v>346367.64000449993</v>
      </c>
      <c r="EZ37" s="172">
        <f>VLOOKUP(B37,'[2]RESPUESTOS '!$B$11:$BH$246,59,0)</f>
        <v>168176</v>
      </c>
      <c r="FA37" s="162">
        <v>771000</v>
      </c>
      <c r="FB37" s="32">
        <v>880200</v>
      </c>
      <c r="FC37" s="94">
        <v>836200</v>
      </c>
      <c r="FD37" s="32">
        <f t="shared" si="95"/>
        <v>663894</v>
      </c>
      <c r="FE37" s="32">
        <f t="shared" si="96"/>
        <v>803600</v>
      </c>
      <c r="FF37" s="32">
        <f t="shared" si="97"/>
        <v>417747.58444692165</v>
      </c>
      <c r="FG37" s="32">
        <f t="shared" si="98"/>
        <v>203173.42559999999</v>
      </c>
      <c r="FH37" s="32">
        <f t="shared" si="17"/>
        <v>244823.97784799998</v>
      </c>
      <c r="FI37" s="172">
        <f>VLOOKUP(B37,'[2]RESPUESTOS '!$B$11:$CJ$246,87,0)</f>
        <v>162020</v>
      </c>
      <c r="FJ37" s="162">
        <v>925200</v>
      </c>
      <c r="FK37" s="32">
        <v>876800</v>
      </c>
      <c r="FL37" s="94">
        <v>833000</v>
      </c>
      <c r="FM37" s="32">
        <f t="shared" si="99"/>
        <v>699255</v>
      </c>
      <c r="FN37" s="32">
        <f t="shared" si="100"/>
        <v>854900</v>
      </c>
      <c r="FO37" s="32">
        <f t="shared" si="101"/>
        <v>416930.89459618193</v>
      </c>
      <c r="FP37" s="32">
        <f t="shared" si="102"/>
        <v>195736.36199999999</v>
      </c>
      <c r="FQ37" s="32">
        <f t="shared" si="18"/>
        <v>235862.31620999999</v>
      </c>
      <c r="FR37" s="172">
        <f>VLOOKUP(B37,'[2]RESPUESTOS '!$B$11:$BX$246,75,0)</f>
        <v>143598</v>
      </c>
      <c r="FS37" s="162">
        <v>771000</v>
      </c>
      <c r="FT37" s="32">
        <v>799000</v>
      </c>
      <c r="FU37" s="94">
        <v>783000</v>
      </c>
      <c r="FV37" s="32">
        <f t="shared" si="103"/>
        <v>624149.5</v>
      </c>
      <c r="FW37" s="32">
        <f t="shared" si="104"/>
        <v>777000</v>
      </c>
      <c r="FX37" s="32">
        <f t="shared" si="105"/>
        <v>370727.16726372513</v>
      </c>
      <c r="FY37" s="32">
        <f t="shared" si="106"/>
        <v>173480.7438</v>
      </c>
      <c r="FZ37" s="32">
        <f t="shared" si="19"/>
        <v>209044.296279</v>
      </c>
      <c r="GA37" s="172">
        <f>VLOOKUP(B37,'[2]RESPUESTOS '!$B$11:$CN$246,91,0)</f>
        <v>195293</v>
      </c>
      <c r="GB37" s="162">
        <v>887000</v>
      </c>
      <c r="GC37" s="32">
        <v>1032600</v>
      </c>
      <c r="GD37" s="94">
        <v>950000</v>
      </c>
      <c r="GE37" s="32">
        <f t="shared" si="107"/>
        <v>766223.25</v>
      </c>
      <c r="GF37" s="32">
        <f t="shared" si="108"/>
        <v>918500</v>
      </c>
      <c r="GG37" s="32">
        <f t="shared" si="109"/>
        <v>483736.31732849643</v>
      </c>
      <c r="GH37" s="32">
        <f t="shared" si="110"/>
        <v>235933.47329999998</v>
      </c>
      <c r="GI37" s="32">
        <f t="shared" si="20"/>
        <v>284299.8353265</v>
      </c>
      <c r="GJ37" s="172">
        <f>VLOOKUP(B37,'[2]RESPUESTOS '!$B$11:$T$246,19,0)</f>
        <v>140033</v>
      </c>
      <c r="GK37" s="162">
        <v>750000</v>
      </c>
      <c r="GL37" s="32">
        <v>762400</v>
      </c>
      <c r="GM37" s="94">
        <v>701400</v>
      </c>
      <c r="GN37" s="32">
        <f t="shared" si="111"/>
        <v>588458.25</v>
      </c>
      <c r="GO37" s="32">
        <f t="shared" si="112"/>
        <v>725700</v>
      </c>
      <c r="GP37" s="32">
        <f t="shared" si="113"/>
        <v>356764.60329325258</v>
      </c>
      <c r="GQ37" s="32">
        <f t="shared" si="114"/>
        <v>169173.86729999998</v>
      </c>
      <c r="GR37" s="32">
        <f t="shared" si="21"/>
        <v>203854.51009649999</v>
      </c>
      <c r="GS37" s="172">
        <f>VLOOKUP(B37,'[2]RESPUESTOS '!$B$11:$H$246,7,0)</f>
        <v>132886</v>
      </c>
      <c r="GT37" s="162">
        <v>510000</v>
      </c>
      <c r="GU37" s="32">
        <v>457400</v>
      </c>
      <c r="GV37" s="94">
        <v>425400</v>
      </c>
      <c r="GW37" s="32">
        <f t="shared" si="115"/>
        <v>381421.5</v>
      </c>
      <c r="GX37" s="32">
        <f t="shared" si="116"/>
        <v>441400</v>
      </c>
      <c r="GY37" s="32">
        <f t="shared" si="117"/>
        <v>285245.04809519404</v>
      </c>
      <c r="GZ37" s="32">
        <f t="shared" si="118"/>
        <v>160539.5766</v>
      </c>
      <c r="HA37" s="32">
        <f t="shared" si="22"/>
        <v>193450.18980300002</v>
      </c>
      <c r="HB37" s="172">
        <f>VLOOKUP(B37,'[2]RESPUESTOS '!$B$11:$D$246,3,0)</f>
        <v>133886</v>
      </c>
      <c r="HC37" s="162">
        <v>510000</v>
      </c>
      <c r="HD37" s="32">
        <v>457400</v>
      </c>
      <c r="HE37" s="94">
        <v>443700</v>
      </c>
      <c r="HF37" s="32">
        <f t="shared" si="119"/>
        <v>386246.5</v>
      </c>
      <c r="HG37" s="32">
        <f t="shared" si="120"/>
        <v>450550</v>
      </c>
      <c r="HH37" s="32">
        <f t="shared" si="121"/>
        <v>288394.90740230074</v>
      </c>
      <c r="HI37" s="32">
        <f t="shared" si="122"/>
        <v>161747.67660000001</v>
      </c>
      <c r="HJ37" s="32">
        <f t="shared" si="23"/>
        <v>194905.95030299999</v>
      </c>
      <c r="HK37" s="172">
        <f>VLOOKUP(B37,'[2]RESPUESTOS '!$B$11:$CB$246,79,0)</f>
        <v>195401</v>
      </c>
      <c r="HL37" s="162">
        <v>1085000</v>
      </c>
      <c r="HM37" s="32">
        <v>1032600</v>
      </c>
      <c r="HN37" s="94">
        <v>981000</v>
      </c>
      <c r="HO37" s="32">
        <f t="shared" si="123"/>
        <v>823500.25</v>
      </c>
      <c r="HP37" s="32">
        <f t="shared" si="124"/>
        <v>1006800</v>
      </c>
      <c r="HQ37" s="32">
        <f t="shared" si="125"/>
        <v>498309.65502959769</v>
      </c>
      <c r="HR37" s="32">
        <f t="shared" si="126"/>
        <v>236063.94809999998</v>
      </c>
      <c r="HS37" s="32">
        <f t="shared" si="24"/>
        <v>284457.05746049999</v>
      </c>
      <c r="HT37" s="172">
        <v>1081082.52</v>
      </c>
      <c r="HU37" s="162">
        <v>1085000</v>
      </c>
      <c r="HV37" s="32">
        <v>1320250</v>
      </c>
      <c r="HW37" s="94">
        <v>1280600</v>
      </c>
      <c r="HX37" s="32">
        <f t="shared" si="127"/>
        <v>1228616.6666666667</v>
      </c>
      <c r="HY37" s="32">
        <f t="shared" si="128"/>
        <v>1280600</v>
      </c>
      <c r="HZ37" s="32">
        <f t="shared" si="25"/>
        <v>1219524.4640802278</v>
      </c>
      <c r="IA37" s="32">
        <f t="shared" si="129"/>
        <v>1306055.792412</v>
      </c>
      <c r="IB37" s="32">
        <f t="shared" si="26"/>
        <v>1573797.2298564599</v>
      </c>
      <c r="IC37" s="172">
        <v>1152540</v>
      </c>
      <c r="ID37" s="162">
        <v>771000</v>
      </c>
      <c r="IE37" s="32">
        <v>1320250</v>
      </c>
      <c r="IF37" s="94">
        <v>1267400</v>
      </c>
      <c r="IG37" s="32">
        <f t="shared" si="130"/>
        <v>1119550</v>
      </c>
      <c r="IH37" s="32">
        <f t="shared" si="131"/>
        <v>1267400</v>
      </c>
      <c r="II37" s="32">
        <f t="shared" si="132"/>
        <v>1055050.402059447</v>
      </c>
      <c r="IJ37" s="32">
        <f t="shared" si="133"/>
        <v>1392383.574</v>
      </c>
      <c r="IK37" s="32">
        <f t="shared" si="27"/>
        <v>1677822.20667</v>
      </c>
      <c r="IM37" s="32">
        <f t="shared" si="134"/>
        <v>370013.70902064664</v>
      </c>
    </row>
    <row r="38" spans="1:247" x14ac:dyDescent="0.25">
      <c r="A38" s="12">
        <v>31</v>
      </c>
      <c r="B38" s="38" t="s">
        <v>73</v>
      </c>
      <c r="C38" s="14">
        <f>VLOOKUP(B38,[1]Hoja1!$B$9:$D$244,3,0)</f>
        <v>269440</v>
      </c>
      <c r="D38" s="14">
        <v>986000</v>
      </c>
      <c r="E38" s="15">
        <v>1442500</v>
      </c>
      <c r="F38" s="97">
        <v>1370400</v>
      </c>
      <c r="G38" s="105">
        <f t="shared" si="28"/>
        <v>1017085</v>
      </c>
      <c r="H38" s="105">
        <f t="shared" si="29"/>
        <v>1178200</v>
      </c>
      <c r="I38" s="107">
        <f t="shared" si="30"/>
        <v>650559.35256353812</v>
      </c>
      <c r="J38" s="107">
        <f t="shared" si="135"/>
        <v>283181.44</v>
      </c>
      <c r="K38" s="107">
        <f t="shared" si="0"/>
        <v>341233.63520000002</v>
      </c>
      <c r="L38" s="101">
        <f>VLOOKUP(B38,[1]Hoja1!$B$9:$L$244,11,0)</f>
        <v>234384</v>
      </c>
      <c r="M38" s="101">
        <v>871000</v>
      </c>
      <c r="N38" s="34">
        <v>1442500</v>
      </c>
      <c r="O38" s="70">
        <v>1341500</v>
      </c>
      <c r="P38" s="34">
        <f t="shared" si="31"/>
        <v>972346</v>
      </c>
      <c r="Q38" s="34">
        <f t="shared" si="32"/>
        <v>1106250</v>
      </c>
      <c r="R38" s="34">
        <f t="shared" si="33"/>
        <v>583661.82517316146</v>
      </c>
      <c r="S38" s="174">
        <f t="shared" si="34"/>
        <v>246337.58399999997</v>
      </c>
      <c r="T38" s="174">
        <f t="shared" si="1"/>
        <v>296836.78871999995</v>
      </c>
      <c r="U38" s="126">
        <f>VLOOKUP(B38,[1]Hoja1!$B$9:$T$244,19,0)</f>
        <v>240113</v>
      </c>
      <c r="V38" s="126">
        <v>879000</v>
      </c>
      <c r="W38" s="17">
        <v>1154000</v>
      </c>
      <c r="X38" s="73">
        <v>1119400</v>
      </c>
      <c r="Y38" s="17">
        <f t="shared" si="35"/>
        <v>848128.25</v>
      </c>
      <c r="Z38" s="17">
        <f t="shared" si="36"/>
        <v>999200</v>
      </c>
      <c r="AA38" s="17">
        <f t="shared" si="37"/>
        <v>566391.80653404223</v>
      </c>
      <c r="AB38" s="176">
        <f t="shared" si="38"/>
        <v>252358.76299999998</v>
      </c>
      <c r="AC38" s="176">
        <f t="shared" si="2"/>
        <v>304092.30941499997</v>
      </c>
      <c r="AD38" s="129">
        <f>VLOOKUP(B38,[1]Hoja1!$B$9:$V$244,21,0)</f>
        <v>262481</v>
      </c>
      <c r="AE38" s="129">
        <v>938000</v>
      </c>
      <c r="AF38" s="18">
        <v>1096300</v>
      </c>
      <c r="AG38" s="74">
        <v>1074400</v>
      </c>
      <c r="AH38" s="18">
        <f t="shared" si="39"/>
        <v>842795.25</v>
      </c>
      <c r="AI38" s="18">
        <f t="shared" si="40"/>
        <v>1006200</v>
      </c>
      <c r="AJ38" s="18">
        <f t="shared" si="41"/>
        <v>595343.62913956481</v>
      </c>
      <c r="AK38" s="177">
        <f t="shared" si="42"/>
        <v>275867.53099999996</v>
      </c>
      <c r="AL38" s="177">
        <f t="shared" si="3"/>
        <v>332420.37485499994</v>
      </c>
      <c r="AM38" s="133">
        <f>VLOOKUP(B38,[1]Hoja1!$B$9:$X$244,23,0)</f>
        <v>246913</v>
      </c>
      <c r="AN38" s="133">
        <v>882000</v>
      </c>
      <c r="AO38" s="19">
        <v>980900</v>
      </c>
      <c r="AP38" s="77">
        <v>971100</v>
      </c>
      <c r="AQ38" s="19">
        <f t="shared" si="43"/>
        <v>770228.25</v>
      </c>
      <c r="AR38" s="19">
        <f t="shared" si="44"/>
        <v>926550</v>
      </c>
      <c r="AS38" s="19">
        <f t="shared" si="45"/>
        <v>553018.70934023825</v>
      </c>
      <c r="AT38" s="178">
        <f t="shared" si="46"/>
        <v>259505.56299999999</v>
      </c>
      <c r="AU38" s="178">
        <f t="shared" si="4"/>
        <v>312704.203415</v>
      </c>
      <c r="AV38" s="137">
        <f>VLOOKUP(B38,[1]Hoja1!$B$9:$Z$244,25,0)</f>
        <v>194600</v>
      </c>
      <c r="AW38" s="137">
        <v>712000</v>
      </c>
      <c r="AX38" s="20">
        <v>980900</v>
      </c>
      <c r="AY38" s="79">
        <v>931900</v>
      </c>
      <c r="AZ38" s="20">
        <f t="shared" si="47"/>
        <v>704850</v>
      </c>
      <c r="BA38" s="20">
        <f t="shared" si="48"/>
        <v>821950</v>
      </c>
      <c r="BB38" s="20">
        <f t="shared" si="49"/>
        <v>463188.71643282857</v>
      </c>
      <c r="BC38" s="179">
        <f t="shared" si="50"/>
        <v>204524.59999999998</v>
      </c>
      <c r="BD38" s="179">
        <f t="shared" si="5"/>
        <v>246452.14299999998</v>
      </c>
      <c r="BE38" s="139">
        <f>VLOOKUP(B38,[1]Hoja1!$B$9:$AB$244,27,0)</f>
        <v>214060</v>
      </c>
      <c r="BF38" s="139">
        <v>857000</v>
      </c>
      <c r="BG38" s="21">
        <v>1154000</v>
      </c>
      <c r="BH38" s="80">
        <v>1096300</v>
      </c>
      <c r="BI38" s="21">
        <f t="shared" si="51"/>
        <v>830340</v>
      </c>
      <c r="BJ38" s="21">
        <f t="shared" si="52"/>
        <v>976650</v>
      </c>
      <c r="BK38" s="21">
        <f t="shared" si="53"/>
        <v>525130.18674547353</v>
      </c>
      <c r="BL38" s="21">
        <f t="shared" si="54"/>
        <v>224977.06</v>
      </c>
      <c r="BM38" s="21">
        <f t="shared" si="6"/>
        <v>271097.35729999997</v>
      </c>
      <c r="BN38" s="144">
        <f>VLOOKUP(B38,[1]Hoja1!$B$9:$AD$244,29,0)</f>
        <v>214060</v>
      </c>
      <c r="BO38" s="144">
        <v>765000</v>
      </c>
      <c r="BP38" s="22">
        <v>1154000</v>
      </c>
      <c r="BQ38" s="82">
        <v>1130900</v>
      </c>
      <c r="BR38" s="22">
        <f t="shared" si="55"/>
        <v>815990</v>
      </c>
      <c r="BS38" s="22">
        <f t="shared" si="56"/>
        <v>947950</v>
      </c>
      <c r="BT38" s="22">
        <f t="shared" si="57"/>
        <v>517492.57139640354</v>
      </c>
      <c r="BU38" s="22">
        <f t="shared" si="58"/>
        <v>224977.06</v>
      </c>
      <c r="BV38" s="22">
        <f t="shared" si="7"/>
        <v>271097.35729999997</v>
      </c>
      <c r="BW38" s="146">
        <f>VLOOKUP(B38,[1]Hoja1!$B$9:$AF$244,31,0)</f>
        <v>206049</v>
      </c>
      <c r="BX38" s="146">
        <v>590000</v>
      </c>
      <c r="BY38" s="23">
        <v>980900</v>
      </c>
      <c r="BZ38" s="84">
        <v>902400</v>
      </c>
      <c r="CA38" s="23">
        <f t="shared" si="59"/>
        <v>669837.25</v>
      </c>
      <c r="CB38" s="23">
        <f t="shared" si="60"/>
        <v>746200</v>
      </c>
      <c r="CC38" s="23">
        <f t="shared" si="61"/>
        <v>461054.82976887707</v>
      </c>
      <c r="CD38" s="23">
        <f t="shared" si="62"/>
        <v>216557.49899999998</v>
      </c>
      <c r="CE38" s="23">
        <f t="shared" si="8"/>
        <v>260951.78629499997</v>
      </c>
      <c r="CF38" s="158">
        <f>VLOOKUP(B38,[1]Hoja1!$B$9:$AJ$244,35,0)</f>
        <v>204409</v>
      </c>
      <c r="CG38" s="158">
        <v>590000</v>
      </c>
      <c r="CH38" s="24">
        <v>667000</v>
      </c>
      <c r="CI38" s="25">
        <v>660300</v>
      </c>
      <c r="CJ38" s="24">
        <f t="shared" si="63"/>
        <v>530427.25</v>
      </c>
      <c r="CK38" s="24">
        <f t="shared" si="64"/>
        <v>625150</v>
      </c>
      <c r="CL38" s="24">
        <f t="shared" si="65"/>
        <v>416632.76100358536</v>
      </c>
      <c r="CM38" s="24">
        <f t="shared" si="66"/>
        <v>214833.859</v>
      </c>
      <c r="CN38" s="24">
        <f t="shared" si="9"/>
        <v>258874.80009499998</v>
      </c>
      <c r="CO38" s="148">
        <f>VLOOKUP(B38,[1]Hoja1!$B$9:$AL$244,37,0)</f>
        <v>239035</v>
      </c>
      <c r="CP38" s="148">
        <v>860000</v>
      </c>
      <c r="CQ38" s="26">
        <v>980900</v>
      </c>
      <c r="CR38" s="149">
        <v>931900</v>
      </c>
      <c r="CS38" s="26">
        <f t="shared" si="67"/>
        <v>752958.75</v>
      </c>
      <c r="CT38" s="26">
        <f t="shared" si="68"/>
        <v>895950</v>
      </c>
      <c r="CU38" s="26">
        <f t="shared" si="69"/>
        <v>537719.19366859598</v>
      </c>
      <c r="CV38" s="26">
        <f t="shared" si="70"/>
        <v>251225.78499999997</v>
      </c>
      <c r="CW38" s="26">
        <f t="shared" si="10"/>
        <v>302727.07092499995</v>
      </c>
      <c r="CX38" s="27">
        <f>VLOOKUP(B38,[1]Hoja1!$B$9:$AN$244,39,0)</f>
        <v>245680</v>
      </c>
      <c r="CY38" s="27">
        <v>810000</v>
      </c>
      <c r="CZ38" s="28">
        <v>1096300</v>
      </c>
      <c r="DA38" s="86">
        <v>987000</v>
      </c>
      <c r="DB38" s="28">
        <f t="shared" si="71"/>
        <v>784745</v>
      </c>
      <c r="DC38" s="28">
        <f t="shared" si="72"/>
        <v>898500</v>
      </c>
      <c r="DD38" s="28">
        <f t="shared" si="73"/>
        <v>553232.47068332136</v>
      </c>
      <c r="DE38" s="28">
        <f t="shared" si="74"/>
        <v>258209.68</v>
      </c>
      <c r="DF38" s="28">
        <f t="shared" si="11"/>
        <v>311142.66440000001</v>
      </c>
      <c r="DG38" s="150">
        <f>VLOOKUP(B38,[1]Hoja1!$B$9:$AR$244,43,0)</f>
        <v>287142</v>
      </c>
      <c r="DH38" s="150">
        <v>985000</v>
      </c>
      <c r="DI38" s="29">
        <v>865500</v>
      </c>
      <c r="DJ38" s="88">
        <v>839500</v>
      </c>
      <c r="DK38" s="29">
        <f t="shared" si="75"/>
        <v>744285.5</v>
      </c>
      <c r="DL38" s="29">
        <f t="shared" si="76"/>
        <v>852500</v>
      </c>
      <c r="DM38" s="29">
        <f t="shared" si="77"/>
        <v>584418.30192369909</v>
      </c>
      <c r="DN38" s="29">
        <f t="shared" si="78"/>
        <v>301786.24199999997</v>
      </c>
      <c r="DO38" s="29">
        <f t="shared" si="12"/>
        <v>363652.42160999996</v>
      </c>
      <c r="DP38" s="154">
        <f>VLOOKUP(B38,[1]Hoja1!$B$9:$AT$244,45,0)</f>
        <v>302925</v>
      </c>
      <c r="DQ38" s="154">
        <v>1108000</v>
      </c>
      <c r="DR38" s="30">
        <v>865500</v>
      </c>
      <c r="DS38" s="90">
        <v>813600</v>
      </c>
      <c r="DT38" s="30">
        <f t="shared" si="79"/>
        <v>772506.25</v>
      </c>
      <c r="DU38" s="30">
        <f t="shared" si="80"/>
        <v>839550</v>
      </c>
      <c r="DV38" s="30">
        <f t="shared" si="81"/>
        <v>607147.86641705513</v>
      </c>
      <c r="DW38" s="30">
        <f t="shared" si="82"/>
        <v>318374.17499999999</v>
      </c>
      <c r="DX38" s="30">
        <f t="shared" si="13"/>
        <v>383640.88087499997</v>
      </c>
      <c r="DY38" s="158">
        <f>VLOOKUP(B38,[1]Hoja1!$B$9:$AV$244,47,0)</f>
        <v>343315</v>
      </c>
      <c r="DZ38" s="158">
        <v>1180000</v>
      </c>
      <c r="EA38" s="24">
        <v>980900</v>
      </c>
      <c r="EB38" s="25">
        <v>922000</v>
      </c>
      <c r="EC38" s="24">
        <f t="shared" si="83"/>
        <v>856553.75</v>
      </c>
      <c r="ED38" s="24">
        <f t="shared" si="84"/>
        <v>951450</v>
      </c>
      <c r="EE38" s="24">
        <f t="shared" si="85"/>
        <v>682092.74720801041</v>
      </c>
      <c r="EF38" s="24">
        <f t="shared" si="86"/>
        <v>360824.065</v>
      </c>
      <c r="EG38" s="24">
        <f t="shared" si="14"/>
        <v>434792.99832499999</v>
      </c>
      <c r="EH38" s="126">
        <f>VLOOKUP(B38,[1]Hoja1!$B$9:$AX$244,49,0)</f>
        <v>328714</v>
      </c>
      <c r="EI38" s="126">
        <v>1174000</v>
      </c>
      <c r="EJ38" s="17">
        <v>1298250</v>
      </c>
      <c r="EK38" s="73">
        <v>1194400</v>
      </c>
      <c r="EL38" s="17">
        <f t="shared" si="87"/>
        <v>998841</v>
      </c>
      <c r="EM38" s="17">
        <f t="shared" si="88"/>
        <v>1184200</v>
      </c>
      <c r="EN38" s="17">
        <f t="shared" si="89"/>
        <v>727080.36711056146</v>
      </c>
      <c r="EO38" s="17">
        <f t="shared" si="90"/>
        <v>345478.41399999999</v>
      </c>
      <c r="EP38" s="17">
        <f t="shared" si="15"/>
        <v>416301.48887</v>
      </c>
      <c r="EQ38" s="162">
        <f>VLOOKUP(B38,[1]Hoja1!$B$9:$AZ$244,51,0)</f>
        <v>287142</v>
      </c>
      <c r="ER38" s="162">
        <v>944000</v>
      </c>
      <c r="ES38" s="32">
        <v>1298250</v>
      </c>
      <c r="ET38" s="94">
        <v>1233300</v>
      </c>
      <c r="EU38" s="32">
        <f t="shared" si="91"/>
        <v>940673</v>
      </c>
      <c r="EV38" s="32">
        <f t="shared" si="92"/>
        <v>1088650</v>
      </c>
      <c r="EW38" s="32">
        <f t="shared" si="93"/>
        <v>653272.41678456077</v>
      </c>
      <c r="EX38" s="32">
        <f t="shared" si="94"/>
        <v>346896.25020000001</v>
      </c>
      <c r="EY38" s="32">
        <f t="shared" si="16"/>
        <v>418009.98149100004</v>
      </c>
      <c r="EZ38" s="172">
        <f>VLOOKUP(B38,'[2]RESPUESTOS '!$B$11:$BH$246,59,0)</f>
        <v>180808</v>
      </c>
      <c r="FA38" s="162">
        <v>879000</v>
      </c>
      <c r="FB38" s="32">
        <v>961800</v>
      </c>
      <c r="FC38" s="94">
        <v>923300</v>
      </c>
      <c r="FD38" s="32">
        <f t="shared" si="95"/>
        <v>736227</v>
      </c>
      <c r="FE38" s="32">
        <f t="shared" si="96"/>
        <v>901150</v>
      </c>
      <c r="FF38" s="32">
        <f t="shared" si="97"/>
        <v>455001.80354053032</v>
      </c>
      <c r="FG38" s="32">
        <f t="shared" si="98"/>
        <v>218434.14479999998</v>
      </c>
      <c r="FH38" s="32">
        <f t="shared" si="17"/>
        <v>263213.14448399999</v>
      </c>
      <c r="FI38" s="172">
        <f>VLOOKUP(B38,'[2]RESPUESTOS '!$B$11:$CJ$246,87,0)</f>
        <v>182783</v>
      </c>
      <c r="FJ38" s="162">
        <v>1054800</v>
      </c>
      <c r="FK38" s="32">
        <v>998600</v>
      </c>
      <c r="FL38" s="94">
        <v>968600</v>
      </c>
      <c r="FM38" s="32">
        <f t="shared" si="99"/>
        <v>801195.75</v>
      </c>
      <c r="FN38" s="32">
        <f t="shared" si="100"/>
        <v>983600</v>
      </c>
      <c r="FO38" s="32">
        <f t="shared" si="101"/>
        <v>473214.00430743315</v>
      </c>
      <c r="FP38" s="32">
        <f t="shared" si="102"/>
        <v>220820.14229999998</v>
      </c>
      <c r="FQ38" s="32">
        <f t="shared" si="18"/>
        <v>266088.27147149999</v>
      </c>
      <c r="FR38" s="172">
        <f>VLOOKUP(B38,'[2]RESPUESTOS '!$B$11:$BX$246,75,0)</f>
        <v>165930</v>
      </c>
      <c r="FS38" s="162">
        <v>879000</v>
      </c>
      <c r="FT38" s="32">
        <v>925800</v>
      </c>
      <c r="FU38" s="94">
        <v>879500</v>
      </c>
      <c r="FV38" s="32">
        <f t="shared" si="103"/>
        <v>712557.5</v>
      </c>
      <c r="FW38" s="32">
        <f t="shared" si="104"/>
        <v>879250</v>
      </c>
      <c r="FX38" s="32">
        <f t="shared" si="105"/>
        <v>426373.28859268862</v>
      </c>
      <c r="FY38" s="32">
        <f t="shared" si="106"/>
        <v>200460.033</v>
      </c>
      <c r="FZ38" s="32">
        <f t="shared" si="19"/>
        <v>241554.33976499998</v>
      </c>
      <c r="GA38" s="172">
        <f>VLOOKUP(B38,'[2]RESPUESTOS '!$B$11:$CN$246,91,0)</f>
        <v>223138</v>
      </c>
      <c r="GB38" s="162">
        <v>1011000</v>
      </c>
      <c r="GC38" s="32">
        <v>1136400</v>
      </c>
      <c r="GD38" s="94">
        <v>1113700</v>
      </c>
      <c r="GE38" s="32">
        <f t="shared" si="107"/>
        <v>871059.5</v>
      </c>
      <c r="GF38" s="32">
        <f t="shared" si="108"/>
        <v>1062350</v>
      </c>
      <c r="GG38" s="32">
        <f t="shared" si="109"/>
        <v>551835.95075804065</v>
      </c>
      <c r="GH38" s="32">
        <f t="shared" si="110"/>
        <v>269573.01779999997</v>
      </c>
      <c r="GI38" s="32">
        <f t="shared" si="20"/>
        <v>324835.48644899996</v>
      </c>
      <c r="GJ38" s="172">
        <f>VLOOKUP(B38,'[2]RESPUESTOS '!$B$11:$T$246,19,0)</f>
        <v>167124</v>
      </c>
      <c r="GK38" s="162">
        <v>810000</v>
      </c>
      <c r="GL38" s="32">
        <v>918600</v>
      </c>
      <c r="GM38" s="94">
        <v>900200</v>
      </c>
      <c r="GN38" s="32">
        <f t="shared" si="111"/>
        <v>698981</v>
      </c>
      <c r="GO38" s="32">
        <f t="shared" si="112"/>
        <v>855100</v>
      </c>
      <c r="GP38" s="32">
        <f t="shared" si="113"/>
        <v>424735.47649745003</v>
      </c>
      <c r="GQ38" s="32">
        <f t="shared" si="114"/>
        <v>201902.50440000001</v>
      </c>
      <c r="GR38" s="32">
        <f t="shared" si="21"/>
        <v>243292.51780199999</v>
      </c>
      <c r="GS38" s="172">
        <f>VLOOKUP(B38,'[2]RESPUESTOS '!$B$11:$H$246,7,0)</f>
        <v>159341</v>
      </c>
      <c r="GT38" s="162">
        <v>590000</v>
      </c>
      <c r="GU38" s="32">
        <v>551200</v>
      </c>
      <c r="GV38" s="94">
        <v>523600</v>
      </c>
      <c r="GW38" s="32">
        <f t="shared" si="115"/>
        <v>456035.25</v>
      </c>
      <c r="GX38" s="32">
        <f t="shared" si="116"/>
        <v>537400</v>
      </c>
      <c r="GY38" s="32">
        <f t="shared" si="117"/>
        <v>342031.12003666221</v>
      </c>
      <c r="GZ38" s="32">
        <f t="shared" si="118"/>
        <v>192499.8621</v>
      </c>
      <c r="HA38" s="32">
        <f t="shared" si="22"/>
        <v>231962.33383049999</v>
      </c>
      <c r="HB38" s="172">
        <f>VLOOKUP(B38,'[2]RESPUESTOS '!$B$11:$D$246,3,0)</f>
        <v>158512</v>
      </c>
      <c r="HC38" s="162">
        <v>590000</v>
      </c>
      <c r="HD38" s="32">
        <v>551200</v>
      </c>
      <c r="HE38" s="94">
        <v>523600</v>
      </c>
      <c r="HF38" s="32">
        <f t="shared" si="119"/>
        <v>455828</v>
      </c>
      <c r="HG38" s="32">
        <f t="shared" si="120"/>
        <v>537400</v>
      </c>
      <c r="HH38" s="32">
        <f t="shared" si="121"/>
        <v>341073.88420975418</v>
      </c>
      <c r="HI38" s="32">
        <f t="shared" si="122"/>
        <v>191498.34719999999</v>
      </c>
      <c r="HJ38" s="32">
        <f t="shared" si="23"/>
        <v>230755.50837599998</v>
      </c>
      <c r="HK38" s="172">
        <f>VLOOKUP(B38,'[2]RESPUESTOS '!$B$11:$CB$246,79,0)</f>
        <v>212722</v>
      </c>
      <c r="HL38" s="162">
        <v>1174000</v>
      </c>
      <c r="HM38" s="32">
        <v>1136400</v>
      </c>
      <c r="HN38" s="94">
        <v>1091000</v>
      </c>
      <c r="HO38" s="32">
        <f t="shared" si="123"/>
        <v>903530.5</v>
      </c>
      <c r="HP38" s="32">
        <f t="shared" si="124"/>
        <v>1113700</v>
      </c>
      <c r="HQ38" s="32">
        <f t="shared" si="125"/>
        <v>544267.88545086165</v>
      </c>
      <c r="HR38" s="32">
        <f t="shared" si="126"/>
        <v>256989.44819999998</v>
      </c>
      <c r="HS38" s="32">
        <f t="shared" si="24"/>
        <v>309672.28508099995</v>
      </c>
      <c r="HT38" s="172">
        <v>1156891.68</v>
      </c>
      <c r="HU38" s="162">
        <v>1174000</v>
      </c>
      <c r="HV38" s="32">
        <v>1442500</v>
      </c>
      <c r="HW38" s="94">
        <v>1370400</v>
      </c>
      <c r="HX38" s="32">
        <f t="shared" si="127"/>
        <v>1328966.6666666667</v>
      </c>
      <c r="HY38" s="32">
        <f t="shared" si="128"/>
        <v>1370400</v>
      </c>
      <c r="HZ38" s="32">
        <f t="shared" si="25"/>
        <v>1318829.9495225232</v>
      </c>
      <c r="IA38" s="32">
        <f t="shared" si="129"/>
        <v>1397640.838608</v>
      </c>
      <c r="IB38" s="32">
        <f t="shared" si="26"/>
        <v>1684157.21052264</v>
      </c>
      <c r="IC38" s="172">
        <v>1233360</v>
      </c>
      <c r="ID38" s="162">
        <v>879000</v>
      </c>
      <c r="IE38" s="32">
        <v>1442500</v>
      </c>
      <c r="IF38" s="94">
        <v>1399200</v>
      </c>
      <c r="IG38" s="32">
        <f t="shared" si="130"/>
        <v>1240233.3333333333</v>
      </c>
      <c r="IH38" s="32">
        <f t="shared" si="131"/>
        <v>1399200</v>
      </c>
      <c r="II38" s="32">
        <f t="shared" si="132"/>
        <v>1178508.0484583469</v>
      </c>
      <c r="IJ38" s="32">
        <f t="shared" si="133"/>
        <v>1490022.216</v>
      </c>
      <c r="IK38" s="32">
        <f t="shared" si="27"/>
        <v>1795476.7702800001</v>
      </c>
      <c r="IM38" s="32">
        <f t="shared" si="134"/>
        <v>411742.07889454224</v>
      </c>
    </row>
    <row r="39" spans="1:247" x14ac:dyDescent="0.25">
      <c r="A39" s="12">
        <v>32</v>
      </c>
      <c r="B39" s="38" t="s">
        <v>74</v>
      </c>
      <c r="C39" s="14">
        <f>VLOOKUP(B39,[1]Hoja1!$B$9:$D$244,3,0)</f>
        <v>259401</v>
      </c>
      <c r="D39" s="14">
        <v>949000</v>
      </c>
      <c r="E39" s="15">
        <v>1399250</v>
      </c>
      <c r="F39" s="97">
        <v>1343300</v>
      </c>
      <c r="G39" s="105">
        <f t="shared" si="28"/>
        <v>987737.75</v>
      </c>
      <c r="H39" s="105">
        <f t="shared" si="29"/>
        <v>1146150</v>
      </c>
      <c r="I39" s="107">
        <f t="shared" si="30"/>
        <v>628152.54526773957</v>
      </c>
      <c r="J39" s="107">
        <f t="shared" si="135"/>
        <v>272630.451</v>
      </c>
      <c r="K39" s="107">
        <f t="shared" si="0"/>
        <v>328519.693455</v>
      </c>
      <c r="L39" s="101">
        <f>VLOOKUP(B39,[1]Hoja1!$B$9:$L$244,11,0)</f>
        <v>213290</v>
      </c>
      <c r="M39" s="101">
        <v>793000</v>
      </c>
      <c r="N39" s="34">
        <v>1399250</v>
      </c>
      <c r="O39" s="70">
        <v>1315300</v>
      </c>
      <c r="P39" s="34">
        <f t="shared" si="31"/>
        <v>930210</v>
      </c>
      <c r="Q39" s="34">
        <f t="shared" si="32"/>
        <v>1054150</v>
      </c>
      <c r="R39" s="34">
        <f t="shared" si="33"/>
        <v>538761.33311469422</v>
      </c>
      <c r="S39" s="174">
        <f t="shared" si="34"/>
        <v>224167.78999999998</v>
      </c>
      <c r="T39" s="174">
        <f t="shared" si="1"/>
        <v>270122.18695</v>
      </c>
      <c r="U39" s="126">
        <f>VLOOKUP(B39,[1]Hoja1!$B$9:$T$244,19,0)</f>
        <v>234558</v>
      </c>
      <c r="V39" s="126">
        <v>858000</v>
      </c>
      <c r="W39" s="17">
        <v>1119400</v>
      </c>
      <c r="X39" s="73">
        <v>1097000</v>
      </c>
      <c r="Y39" s="17">
        <f t="shared" si="35"/>
        <v>827239.5</v>
      </c>
      <c r="Z39" s="17">
        <f t="shared" si="36"/>
        <v>977500</v>
      </c>
      <c r="AA39" s="17">
        <f t="shared" si="37"/>
        <v>552963.40429137216</v>
      </c>
      <c r="AB39" s="176">
        <f t="shared" si="38"/>
        <v>246520.45799999998</v>
      </c>
      <c r="AC39" s="176">
        <f t="shared" si="2"/>
        <v>297057.15188999998</v>
      </c>
      <c r="AD39" s="129">
        <f>VLOOKUP(B39,[1]Hoja1!$B$9:$V$244,21,0)</f>
        <v>256799</v>
      </c>
      <c r="AE39" s="129">
        <v>918000</v>
      </c>
      <c r="AF39" s="18">
        <v>1063430</v>
      </c>
      <c r="AG39" s="74">
        <v>1052800</v>
      </c>
      <c r="AH39" s="18">
        <f t="shared" si="39"/>
        <v>822757.25</v>
      </c>
      <c r="AI39" s="18">
        <f t="shared" si="40"/>
        <v>985400</v>
      </c>
      <c r="AJ39" s="18">
        <f t="shared" si="41"/>
        <v>581934.80674515024</v>
      </c>
      <c r="AK39" s="177">
        <f t="shared" si="42"/>
        <v>269895.74900000001</v>
      </c>
      <c r="AL39" s="177">
        <f t="shared" si="3"/>
        <v>325224.377545</v>
      </c>
      <c r="AM39" s="133">
        <f>VLOOKUP(B39,[1]Hoja1!$B$9:$X$244,23,0)</f>
        <v>241548</v>
      </c>
      <c r="AN39" s="133">
        <v>863000</v>
      </c>
      <c r="AO39" s="19">
        <v>951490</v>
      </c>
      <c r="AP39" s="77">
        <v>903900</v>
      </c>
      <c r="AQ39" s="19">
        <f t="shared" si="43"/>
        <v>739984.5</v>
      </c>
      <c r="AR39" s="19">
        <f t="shared" si="44"/>
        <v>883450</v>
      </c>
      <c r="AS39" s="19">
        <f t="shared" si="45"/>
        <v>536479.7717202343</v>
      </c>
      <c r="AT39" s="178">
        <f t="shared" si="46"/>
        <v>253866.94799999997</v>
      </c>
      <c r="AU39" s="178">
        <f t="shared" si="4"/>
        <v>305909.67233999999</v>
      </c>
      <c r="AV39" s="137">
        <f>VLOOKUP(B39,[1]Hoja1!$B$9:$Z$244,25,0)</f>
        <v>193900</v>
      </c>
      <c r="AW39" s="137">
        <v>710000</v>
      </c>
      <c r="AX39" s="20">
        <v>951490</v>
      </c>
      <c r="AY39" s="79">
        <v>913400</v>
      </c>
      <c r="AZ39" s="20">
        <f t="shared" si="47"/>
        <v>692197.5</v>
      </c>
      <c r="BA39" s="20">
        <f t="shared" si="48"/>
        <v>811700</v>
      </c>
      <c r="BB39" s="20">
        <f t="shared" si="49"/>
        <v>459160.95756117016</v>
      </c>
      <c r="BC39" s="179">
        <f t="shared" si="50"/>
        <v>203788.9</v>
      </c>
      <c r="BD39" s="179">
        <f t="shared" si="5"/>
        <v>245565.62449999998</v>
      </c>
      <c r="BE39" s="139">
        <f>VLOOKUP(B39,[1]Hoja1!$B$9:$AB$244,27,0)</f>
        <v>213290</v>
      </c>
      <c r="BF39" s="139">
        <v>854000</v>
      </c>
      <c r="BG39" s="21">
        <v>1119400</v>
      </c>
      <c r="BH39" s="80">
        <v>1052200</v>
      </c>
      <c r="BI39" s="21">
        <f t="shared" si="51"/>
        <v>809722.5</v>
      </c>
      <c r="BJ39" s="21">
        <f t="shared" si="52"/>
        <v>953100</v>
      </c>
      <c r="BK39" s="21">
        <f t="shared" si="53"/>
        <v>519268.90697791864</v>
      </c>
      <c r="BL39" s="21">
        <f t="shared" si="54"/>
        <v>224167.78999999998</v>
      </c>
      <c r="BM39" s="21">
        <f t="shared" si="6"/>
        <v>270122.18695</v>
      </c>
      <c r="BN39" s="144">
        <f>VLOOKUP(B39,[1]Hoja1!$B$9:$AD$244,29,0)</f>
        <v>213290</v>
      </c>
      <c r="BO39" s="144">
        <v>762000</v>
      </c>
      <c r="BP39" s="22">
        <v>1119400</v>
      </c>
      <c r="BQ39" s="82">
        <v>1029800</v>
      </c>
      <c r="BR39" s="22">
        <f t="shared" si="55"/>
        <v>781122.5</v>
      </c>
      <c r="BS39" s="22">
        <f t="shared" si="56"/>
        <v>895900</v>
      </c>
      <c r="BT39" s="22">
        <f t="shared" si="57"/>
        <v>508570.27641928522</v>
      </c>
      <c r="BU39" s="22">
        <f t="shared" si="58"/>
        <v>224167.78999999998</v>
      </c>
      <c r="BV39" s="22">
        <f t="shared" si="7"/>
        <v>270122.18695</v>
      </c>
      <c r="BW39" s="146">
        <f>VLOOKUP(B39,[1]Hoja1!$B$9:$AF$244,31,0)</f>
        <v>205509</v>
      </c>
      <c r="BX39" s="146">
        <v>590000</v>
      </c>
      <c r="BY39" s="23">
        <v>951490</v>
      </c>
      <c r="BZ39" s="84">
        <v>856300</v>
      </c>
      <c r="CA39" s="23">
        <f t="shared" si="59"/>
        <v>650824.75</v>
      </c>
      <c r="CB39" s="23">
        <f t="shared" si="60"/>
        <v>723150</v>
      </c>
      <c r="CC39" s="23">
        <f t="shared" si="61"/>
        <v>455597.44936441013</v>
      </c>
      <c r="CD39" s="23">
        <f t="shared" si="62"/>
        <v>215989.95899999997</v>
      </c>
      <c r="CE39" s="23">
        <f t="shared" si="8"/>
        <v>260267.90059499996</v>
      </c>
      <c r="CF39" s="158">
        <f>VLOOKUP(B39,[1]Hoja1!$B$9:$AJ$244,35,0)</f>
        <v>194524</v>
      </c>
      <c r="CG39" s="158">
        <v>560000</v>
      </c>
      <c r="CH39" s="24">
        <v>647000</v>
      </c>
      <c r="CI39" s="25">
        <v>627600</v>
      </c>
      <c r="CJ39" s="24">
        <f t="shared" si="63"/>
        <v>507281</v>
      </c>
      <c r="CK39" s="24">
        <f t="shared" si="64"/>
        <v>593800</v>
      </c>
      <c r="CL39" s="24">
        <f t="shared" si="65"/>
        <v>397399.62531963107</v>
      </c>
      <c r="CM39" s="24">
        <f t="shared" si="66"/>
        <v>204444.72399999999</v>
      </c>
      <c r="CN39" s="24">
        <f t="shared" si="9"/>
        <v>246355.89241999999</v>
      </c>
      <c r="CO39" s="148">
        <f>VLOOKUP(B39,[1]Hoja1!$B$9:$AL$244,37,0)</f>
        <v>236779</v>
      </c>
      <c r="CP39" s="148">
        <v>850000</v>
      </c>
      <c r="CQ39" s="26">
        <v>951490</v>
      </c>
      <c r="CR39" s="149">
        <v>884900</v>
      </c>
      <c r="CS39" s="26">
        <f t="shared" si="67"/>
        <v>730792.25</v>
      </c>
      <c r="CT39" s="26">
        <f t="shared" si="68"/>
        <v>867450</v>
      </c>
      <c r="CU39" s="26">
        <f t="shared" si="69"/>
        <v>527643.75165953161</v>
      </c>
      <c r="CV39" s="26">
        <f t="shared" si="70"/>
        <v>248854.72899999999</v>
      </c>
      <c r="CW39" s="26">
        <f t="shared" si="10"/>
        <v>299869.94844499999</v>
      </c>
      <c r="CX39" s="27">
        <f>VLOOKUP(B39,[1]Hoja1!$B$9:$AN$244,39,0)</f>
        <v>238486</v>
      </c>
      <c r="CY39" s="27">
        <v>790000</v>
      </c>
      <c r="CZ39" s="28">
        <v>1063430</v>
      </c>
      <c r="DA39" s="86">
        <v>1021000</v>
      </c>
      <c r="DB39" s="28">
        <f t="shared" si="71"/>
        <v>778229</v>
      </c>
      <c r="DC39" s="28">
        <f t="shared" si="72"/>
        <v>905500</v>
      </c>
      <c r="DD39" s="28">
        <f t="shared" si="73"/>
        <v>542098.97594986018</v>
      </c>
      <c r="DE39" s="28">
        <f t="shared" si="74"/>
        <v>250648.78599999999</v>
      </c>
      <c r="DF39" s="28">
        <f t="shared" si="11"/>
        <v>302031.78713000001</v>
      </c>
      <c r="DG39" s="150">
        <f>VLOOKUP(B39,[1]Hoja1!$B$9:$AR$244,43,0)</f>
        <v>290774</v>
      </c>
      <c r="DH39" s="150">
        <v>997000</v>
      </c>
      <c r="DI39" s="29">
        <v>839550</v>
      </c>
      <c r="DJ39" s="88">
        <v>797600</v>
      </c>
      <c r="DK39" s="29">
        <f t="shared" si="75"/>
        <v>731231</v>
      </c>
      <c r="DL39" s="29">
        <f t="shared" si="76"/>
        <v>818575</v>
      </c>
      <c r="DM39" s="29">
        <f t="shared" si="77"/>
        <v>580805.96340461657</v>
      </c>
      <c r="DN39" s="29">
        <f t="shared" si="78"/>
        <v>305603.47399999999</v>
      </c>
      <c r="DO39" s="29">
        <f t="shared" si="12"/>
        <v>368252.18617</v>
      </c>
      <c r="DP39" s="154">
        <f>VLOOKUP(B39,[1]Hoja1!$B$9:$AT$244,45,0)</f>
        <v>293843</v>
      </c>
      <c r="DQ39" s="154">
        <v>1075000</v>
      </c>
      <c r="DR39" s="30">
        <v>839550</v>
      </c>
      <c r="DS39" s="90">
        <v>772400</v>
      </c>
      <c r="DT39" s="30">
        <f t="shared" si="79"/>
        <v>745198.25</v>
      </c>
      <c r="DU39" s="30">
        <f t="shared" si="80"/>
        <v>805975</v>
      </c>
      <c r="DV39" s="30">
        <f t="shared" si="81"/>
        <v>586579.87003899424</v>
      </c>
      <c r="DW39" s="30">
        <f t="shared" si="82"/>
        <v>308828.99299999996</v>
      </c>
      <c r="DX39" s="30">
        <f t="shared" si="13"/>
        <v>372138.93656499992</v>
      </c>
      <c r="DY39" s="158">
        <f>VLOOKUP(B39,[1]Hoja1!$B$9:$AV$244,47,0)</f>
        <v>333022</v>
      </c>
      <c r="DZ39" s="158">
        <v>1150000</v>
      </c>
      <c r="EA39" s="24">
        <v>951490</v>
      </c>
      <c r="EB39" s="25">
        <v>875400</v>
      </c>
      <c r="EC39" s="24">
        <f t="shared" si="83"/>
        <v>827478</v>
      </c>
      <c r="ED39" s="24">
        <f t="shared" si="84"/>
        <v>913445</v>
      </c>
      <c r="EE39" s="24">
        <f t="shared" si="85"/>
        <v>659447.04435027111</v>
      </c>
      <c r="EF39" s="24">
        <f t="shared" si="86"/>
        <v>350006.12199999997</v>
      </c>
      <c r="EG39" s="24">
        <f t="shared" si="14"/>
        <v>421757.37700999994</v>
      </c>
      <c r="EH39" s="126">
        <f>VLOOKUP(B39,[1]Hoja1!$B$9:$AX$244,49,0)</f>
        <v>252844</v>
      </c>
      <c r="EI39" s="126">
        <v>904000</v>
      </c>
      <c r="EJ39" s="17">
        <v>1259325</v>
      </c>
      <c r="EK39" s="73">
        <v>1133400</v>
      </c>
      <c r="EL39" s="17">
        <f t="shared" si="87"/>
        <v>887392.25</v>
      </c>
      <c r="EM39" s="17">
        <f t="shared" si="88"/>
        <v>1018700</v>
      </c>
      <c r="EN39" s="17">
        <f t="shared" si="89"/>
        <v>593684.99462742358</v>
      </c>
      <c r="EO39" s="17">
        <f t="shared" si="90"/>
        <v>265739.04399999999</v>
      </c>
      <c r="EP39" s="17">
        <f t="shared" si="15"/>
        <v>320215.54801999999</v>
      </c>
      <c r="EQ39" s="162">
        <f>VLOOKUP(B39,[1]Hoja1!$B$9:$AZ$244,51,0)</f>
        <v>290774</v>
      </c>
      <c r="ER39" s="162">
        <v>956000</v>
      </c>
      <c r="ES39" s="32">
        <v>1259325</v>
      </c>
      <c r="ET39" s="94">
        <v>1209000</v>
      </c>
      <c r="EU39" s="32">
        <f t="shared" si="91"/>
        <v>928774.75</v>
      </c>
      <c r="EV39" s="32">
        <f t="shared" si="92"/>
        <v>1082500</v>
      </c>
      <c r="EW39" s="32">
        <f t="shared" si="93"/>
        <v>655058.1426305183</v>
      </c>
      <c r="EX39" s="32">
        <f t="shared" si="94"/>
        <v>351284.06939999998</v>
      </c>
      <c r="EY39" s="32">
        <f t="shared" si="16"/>
        <v>423297.30362699996</v>
      </c>
      <c r="EZ39" s="172">
        <f>VLOOKUP(B39,'[2]RESPUESTOS '!$B$11:$BH$246,59,0)</f>
        <v>133752</v>
      </c>
      <c r="FA39" s="162">
        <v>858000</v>
      </c>
      <c r="FB39" s="32">
        <v>723200</v>
      </c>
      <c r="FC39" s="94">
        <v>701500</v>
      </c>
      <c r="FD39" s="32">
        <f t="shared" si="95"/>
        <v>604113</v>
      </c>
      <c r="FE39" s="32">
        <f t="shared" si="96"/>
        <v>712350</v>
      </c>
      <c r="FF39" s="32">
        <f t="shared" si="97"/>
        <v>349336.28308858594</v>
      </c>
      <c r="FG39" s="32">
        <f t="shared" si="98"/>
        <v>161585.79120000001</v>
      </c>
      <c r="FH39" s="32">
        <f t="shared" si="17"/>
        <v>194710.87839600001</v>
      </c>
      <c r="FI39" s="172">
        <f>VLOOKUP(B39,'[2]RESPUESTOS '!$B$11:$CJ$246,87,0)</f>
        <v>185692</v>
      </c>
      <c r="FJ39" s="162">
        <v>1029600</v>
      </c>
      <c r="FK39" s="32">
        <v>992000</v>
      </c>
      <c r="FL39" s="94">
        <v>972200</v>
      </c>
      <c r="FM39" s="32">
        <f t="shared" si="99"/>
        <v>794873</v>
      </c>
      <c r="FN39" s="32">
        <f t="shared" si="100"/>
        <v>982100</v>
      </c>
      <c r="FO39" s="32">
        <f t="shared" si="101"/>
        <v>476577.86348821071</v>
      </c>
      <c r="FP39" s="32">
        <f t="shared" si="102"/>
        <v>224334.50519999999</v>
      </c>
      <c r="FQ39" s="32">
        <f t="shared" si="18"/>
        <v>270323.07876599999</v>
      </c>
      <c r="FR39" s="172">
        <f>VLOOKUP(B39,'[2]RESPUESTOS '!$B$11:$BX$246,75,0)</f>
        <v>158173</v>
      </c>
      <c r="FS39" s="162">
        <v>858000</v>
      </c>
      <c r="FT39" s="32">
        <v>869400</v>
      </c>
      <c r="FU39" s="94">
        <v>843300</v>
      </c>
      <c r="FV39" s="32">
        <f t="shared" si="103"/>
        <v>682218.25</v>
      </c>
      <c r="FW39" s="32">
        <f t="shared" si="104"/>
        <v>850650</v>
      </c>
      <c r="FX39" s="32">
        <f t="shared" si="105"/>
        <v>407177.36207496456</v>
      </c>
      <c r="FY39" s="32">
        <f t="shared" si="106"/>
        <v>191088.80129999999</v>
      </c>
      <c r="FZ39" s="32">
        <f t="shared" si="19"/>
        <v>230262.00556649998</v>
      </c>
      <c r="GA39" s="172">
        <f>VLOOKUP(B39,'[2]RESPUESTOS '!$B$11:$CN$246,91,0)</f>
        <v>193727</v>
      </c>
      <c r="GB39" s="162">
        <v>987000</v>
      </c>
      <c r="GC39" s="32">
        <v>1084600</v>
      </c>
      <c r="GD39" s="94">
        <v>1030400</v>
      </c>
      <c r="GE39" s="32">
        <f t="shared" si="107"/>
        <v>823931.75</v>
      </c>
      <c r="GF39" s="32">
        <f t="shared" si="108"/>
        <v>1008700</v>
      </c>
      <c r="GG39" s="32">
        <f t="shared" si="109"/>
        <v>495812.23940383585</v>
      </c>
      <c r="GH39" s="32">
        <f t="shared" si="110"/>
        <v>234041.58869999999</v>
      </c>
      <c r="GI39" s="32">
        <f t="shared" si="20"/>
        <v>282020.11438350001</v>
      </c>
      <c r="GJ39" s="172">
        <f>VLOOKUP(B39,'[2]RESPUESTOS '!$B$11:$T$246,19,0)</f>
        <v>161432</v>
      </c>
      <c r="GK39" s="162">
        <v>790000</v>
      </c>
      <c r="GL39" s="32">
        <v>862400</v>
      </c>
      <c r="GM39" s="94">
        <v>793400</v>
      </c>
      <c r="GN39" s="32">
        <f t="shared" si="111"/>
        <v>651808</v>
      </c>
      <c r="GO39" s="32">
        <f t="shared" si="112"/>
        <v>791700</v>
      </c>
      <c r="GP39" s="32">
        <f t="shared" si="113"/>
        <v>404844.59301228629</v>
      </c>
      <c r="GQ39" s="32">
        <f t="shared" si="114"/>
        <v>195025.99919999999</v>
      </c>
      <c r="GR39" s="32">
        <f t="shared" si="21"/>
        <v>235006.32903599998</v>
      </c>
      <c r="GS39" s="172">
        <f>VLOOKUP(B39,'[2]RESPUESTOS '!$B$11:$H$246,7,0)</f>
        <v>154722</v>
      </c>
      <c r="GT39" s="162">
        <v>560000</v>
      </c>
      <c r="GU39" s="32">
        <v>517400</v>
      </c>
      <c r="GV39" s="94">
        <v>496700</v>
      </c>
      <c r="GW39" s="32">
        <f t="shared" si="115"/>
        <v>432205.5</v>
      </c>
      <c r="GX39" s="32">
        <f t="shared" si="116"/>
        <v>507050</v>
      </c>
      <c r="GY39" s="32">
        <f t="shared" si="117"/>
        <v>328004.68982581847</v>
      </c>
      <c r="GZ39" s="32">
        <f t="shared" si="118"/>
        <v>186919.6482</v>
      </c>
      <c r="HA39" s="32">
        <f t="shared" si="22"/>
        <v>225238.17608099998</v>
      </c>
      <c r="HB39" s="172">
        <f>VLOOKUP(B39,'[2]RESPUESTOS '!$B$11:$D$246,3,0)</f>
        <v>123492</v>
      </c>
      <c r="HC39" s="162">
        <v>560000</v>
      </c>
      <c r="HD39" s="32">
        <v>517400</v>
      </c>
      <c r="HE39" s="94">
        <v>496700</v>
      </c>
      <c r="HF39" s="32">
        <f t="shared" si="119"/>
        <v>424398</v>
      </c>
      <c r="HG39" s="32">
        <f t="shared" si="120"/>
        <v>507050</v>
      </c>
      <c r="HH39" s="32">
        <f t="shared" si="121"/>
        <v>289238.17460845312</v>
      </c>
      <c r="HI39" s="32">
        <f t="shared" si="122"/>
        <v>149190.68520000001</v>
      </c>
      <c r="HJ39" s="32">
        <f t="shared" si="23"/>
        <v>179774.775666</v>
      </c>
      <c r="HK39" s="172">
        <f>VLOOKUP(B39,'[2]RESPUESTOS '!$B$11:$CB$246,79,0)</f>
        <v>201423</v>
      </c>
      <c r="HL39" s="162">
        <v>904000</v>
      </c>
      <c r="HM39" s="32">
        <v>1084600</v>
      </c>
      <c r="HN39" s="94">
        <v>1052000</v>
      </c>
      <c r="HO39" s="32">
        <f t="shared" si="123"/>
        <v>810505.75</v>
      </c>
      <c r="HP39" s="32">
        <f t="shared" si="124"/>
        <v>978000</v>
      </c>
      <c r="HQ39" s="32">
        <f t="shared" si="125"/>
        <v>503560.1543029538</v>
      </c>
      <c r="HR39" s="32">
        <f t="shared" si="126"/>
        <v>243339.1263</v>
      </c>
      <c r="HS39" s="32">
        <f t="shared" si="24"/>
        <v>293223.6471915</v>
      </c>
      <c r="HT39" s="172">
        <v>1098557.46</v>
      </c>
      <c r="HU39" s="162">
        <v>904000</v>
      </c>
      <c r="HV39" s="32">
        <v>1399250</v>
      </c>
      <c r="HW39" s="94">
        <v>1301300</v>
      </c>
      <c r="HX39" s="32">
        <f t="shared" si="127"/>
        <v>1201516.6666666667</v>
      </c>
      <c r="HY39" s="32">
        <f t="shared" si="128"/>
        <v>1301300</v>
      </c>
      <c r="HZ39" s="32">
        <f t="shared" si="25"/>
        <v>1158602.8559623808</v>
      </c>
      <c r="IA39" s="32">
        <f t="shared" si="129"/>
        <v>1327167.267426</v>
      </c>
      <c r="IB39" s="32">
        <f t="shared" si="26"/>
        <v>1599236.55724833</v>
      </c>
      <c r="IC39" s="172">
        <v>1171170</v>
      </c>
      <c r="ID39" s="162">
        <v>858000</v>
      </c>
      <c r="IE39" s="32">
        <v>1399250</v>
      </c>
      <c r="IF39" s="94">
        <v>1371300</v>
      </c>
      <c r="IG39" s="32">
        <f t="shared" si="130"/>
        <v>1209516.6666666667</v>
      </c>
      <c r="IH39" s="32">
        <f t="shared" si="131"/>
        <v>1371300</v>
      </c>
      <c r="II39" s="32">
        <f t="shared" si="132"/>
        <v>1149687.4819992865</v>
      </c>
      <c r="IJ39" s="32">
        <f t="shared" si="133"/>
        <v>1414890.477</v>
      </c>
      <c r="IK39" s="32">
        <f t="shared" si="27"/>
        <v>1704943.0247849999</v>
      </c>
      <c r="IM39" s="32">
        <f t="shared" si="134"/>
        <v>390428.46472895669</v>
      </c>
    </row>
    <row r="40" spans="1:247" x14ac:dyDescent="0.25">
      <c r="A40" s="12">
        <v>33</v>
      </c>
      <c r="B40" s="38" t="s">
        <v>75</v>
      </c>
      <c r="C40" s="14">
        <f>VLOOKUP(B40,[1]Hoja1!$B$9:$D$244,3,0)</f>
        <v>952456</v>
      </c>
      <c r="D40" s="14">
        <v>3484000</v>
      </c>
      <c r="E40" s="15">
        <v>5250000</v>
      </c>
      <c r="F40" s="97">
        <v>5092500</v>
      </c>
      <c r="G40" s="105">
        <f t="shared" si="28"/>
        <v>3694739</v>
      </c>
      <c r="H40" s="105">
        <f t="shared" si="29"/>
        <v>4288250</v>
      </c>
      <c r="I40" s="107">
        <f t="shared" si="30"/>
        <v>2320472.2145668217</v>
      </c>
      <c r="J40" s="107">
        <f t="shared" si="135"/>
        <v>1001031.2559999999</v>
      </c>
      <c r="K40" s="107">
        <f t="shared" si="0"/>
        <v>1206242.6634799999</v>
      </c>
      <c r="L40" s="101">
        <f>VLOOKUP(B40,[1]Hoja1!$B$9:$L$244,11,0)</f>
        <v>1035558</v>
      </c>
      <c r="M40" s="101">
        <v>3847000</v>
      </c>
      <c r="N40" s="34">
        <v>5250000</v>
      </c>
      <c r="O40" s="70">
        <v>4987500</v>
      </c>
      <c r="P40" s="34">
        <f t="shared" si="31"/>
        <v>3780014.5</v>
      </c>
      <c r="Q40" s="34">
        <f t="shared" si="32"/>
        <v>4417250</v>
      </c>
      <c r="R40" s="34">
        <f t="shared" si="33"/>
        <v>2474354.5326823508</v>
      </c>
      <c r="S40" s="174">
        <f t="shared" si="34"/>
        <v>1088371.4579999999</v>
      </c>
      <c r="T40" s="174">
        <f t="shared" si="1"/>
        <v>1311487.6068899999</v>
      </c>
      <c r="U40" s="126">
        <f>VLOOKUP(B40,[1]Hoja1!$B$9:$T$244,19,0)</f>
        <v>1002149</v>
      </c>
      <c r="V40" s="126">
        <v>3666000</v>
      </c>
      <c r="W40" s="17">
        <v>4200000</v>
      </c>
      <c r="X40" s="73">
        <v>3990000</v>
      </c>
      <c r="Y40" s="17">
        <f t="shared" si="35"/>
        <v>3214537.25</v>
      </c>
      <c r="Z40" s="17">
        <f t="shared" si="36"/>
        <v>3828000</v>
      </c>
      <c r="AA40" s="17">
        <f t="shared" si="37"/>
        <v>2273561.4096865184</v>
      </c>
      <c r="AB40" s="176">
        <f t="shared" si="38"/>
        <v>1053258.5989999999</v>
      </c>
      <c r="AC40" s="176">
        <f t="shared" si="2"/>
        <v>1269176.6117949998</v>
      </c>
      <c r="AD40" s="129">
        <f>VLOOKUP(B40,[1]Hoja1!$B$9:$V$244,21,0)</f>
        <v>1048100</v>
      </c>
      <c r="AE40" s="129">
        <v>3744000</v>
      </c>
      <c r="AF40" s="18">
        <v>3990000</v>
      </c>
      <c r="AG40" s="74">
        <v>3790500</v>
      </c>
      <c r="AH40" s="18">
        <f t="shared" si="39"/>
        <v>3143150</v>
      </c>
      <c r="AI40" s="18">
        <f t="shared" si="40"/>
        <v>3767250</v>
      </c>
      <c r="AJ40" s="18">
        <f t="shared" si="41"/>
        <v>2304618.1407607235</v>
      </c>
      <c r="AK40" s="177">
        <f t="shared" si="42"/>
        <v>1101553.0999999999</v>
      </c>
      <c r="AL40" s="177">
        <f t="shared" si="3"/>
        <v>1327371.4854999997</v>
      </c>
      <c r="AM40" s="133">
        <f>VLOOKUP(B40,[1]Hoja1!$B$9:$X$244,23,0)</f>
        <v>990810</v>
      </c>
      <c r="AN40" s="133">
        <v>3539000</v>
      </c>
      <c r="AO40" s="19">
        <v>3570000</v>
      </c>
      <c r="AP40" s="77">
        <v>3462900</v>
      </c>
      <c r="AQ40" s="19">
        <f t="shared" si="43"/>
        <v>2890677.5</v>
      </c>
      <c r="AR40" s="19">
        <f t="shared" si="44"/>
        <v>3500950</v>
      </c>
      <c r="AS40" s="19">
        <f t="shared" si="45"/>
        <v>2149695.9189733197</v>
      </c>
      <c r="AT40" s="178">
        <f t="shared" si="46"/>
        <v>1041341.3099999999</v>
      </c>
      <c r="AU40" s="178">
        <f t="shared" si="4"/>
        <v>1254816.2785499999</v>
      </c>
      <c r="AV40" s="137">
        <f>VLOOKUP(B40,[1]Hoja1!$B$9:$Z$244,25,0)</f>
        <v>828450</v>
      </c>
      <c r="AW40" s="137">
        <v>3030000</v>
      </c>
      <c r="AX40" s="20">
        <v>3570000</v>
      </c>
      <c r="AY40" s="79">
        <v>3320100</v>
      </c>
      <c r="AZ40" s="20">
        <f t="shared" si="47"/>
        <v>2687137.5</v>
      </c>
      <c r="BA40" s="20">
        <f t="shared" si="48"/>
        <v>3175050</v>
      </c>
      <c r="BB40" s="20">
        <f t="shared" si="49"/>
        <v>1888204.8250036936</v>
      </c>
      <c r="BC40" s="179">
        <f t="shared" si="50"/>
        <v>870700.95</v>
      </c>
      <c r="BD40" s="179">
        <f t="shared" si="5"/>
        <v>1049194.64475</v>
      </c>
      <c r="BE40" s="139">
        <f>VLOOKUP(B40,[1]Hoja1!$B$9:$AB$244,27,0)</f>
        <v>911295</v>
      </c>
      <c r="BF40" s="139">
        <v>3646000</v>
      </c>
      <c r="BG40" s="21">
        <v>4200000</v>
      </c>
      <c r="BH40" s="80">
        <v>3864000</v>
      </c>
      <c r="BI40" s="21">
        <f t="shared" si="51"/>
        <v>3155323.75</v>
      </c>
      <c r="BJ40" s="21">
        <f t="shared" si="52"/>
        <v>3755000</v>
      </c>
      <c r="BK40" s="21">
        <f t="shared" si="53"/>
        <v>2140746.4970877562</v>
      </c>
      <c r="BL40" s="21">
        <f t="shared" si="54"/>
        <v>957771.04499999993</v>
      </c>
      <c r="BM40" s="21">
        <f t="shared" si="6"/>
        <v>1154114.1092249998</v>
      </c>
      <c r="BN40" s="144">
        <f>VLOOKUP(B40,[1]Hoja1!$B$9:$AD$244,29,0)</f>
        <v>911295</v>
      </c>
      <c r="BO40" s="144">
        <v>3255000</v>
      </c>
      <c r="BP40" s="22">
        <v>4200000</v>
      </c>
      <c r="BQ40" s="82">
        <v>4116000</v>
      </c>
      <c r="BR40" s="22">
        <f t="shared" si="55"/>
        <v>3120573.75</v>
      </c>
      <c r="BS40" s="22">
        <f t="shared" si="56"/>
        <v>3685500</v>
      </c>
      <c r="BT40" s="22">
        <f t="shared" si="57"/>
        <v>2121330.8714093813</v>
      </c>
      <c r="BU40" s="22">
        <f t="shared" si="58"/>
        <v>957771.04499999993</v>
      </c>
      <c r="BV40" s="22">
        <f t="shared" si="7"/>
        <v>1154114.1092249998</v>
      </c>
      <c r="BW40" s="146">
        <f>VLOOKUP(B40,[1]Hoja1!$B$9:$AF$244,31,0)</f>
        <v>877916</v>
      </c>
      <c r="BX40" s="146">
        <v>2510000</v>
      </c>
      <c r="BY40" s="23">
        <v>3570000</v>
      </c>
      <c r="BZ40" s="84">
        <v>3427200</v>
      </c>
      <c r="CA40" s="23">
        <f t="shared" si="59"/>
        <v>2596279</v>
      </c>
      <c r="CB40" s="23">
        <f t="shared" si="60"/>
        <v>2968600</v>
      </c>
      <c r="CC40" s="23">
        <f t="shared" si="61"/>
        <v>1896307.1384899684</v>
      </c>
      <c r="CD40" s="23">
        <f t="shared" si="62"/>
        <v>922689.7159999999</v>
      </c>
      <c r="CE40" s="23">
        <f t="shared" si="8"/>
        <v>1111841.10778</v>
      </c>
      <c r="CF40" s="158">
        <f>VLOOKUP(B40,[1]Hoja1!$B$9:$AJ$244,35,0)</f>
        <v>916195</v>
      </c>
      <c r="CG40" s="158">
        <v>2620000</v>
      </c>
      <c r="CH40" s="24">
        <v>2427600</v>
      </c>
      <c r="CI40" s="25">
        <v>2306200</v>
      </c>
      <c r="CJ40" s="24">
        <f t="shared" si="63"/>
        <v>2067498.75</v>
      </c>
      <c r="CK40" s="24">
        <f t="shared" si="64"/>
        <v>2366900</v>
      </c>
      <c r="CL40" s="24">
        <f t="shared" si="65"/>
        <v>1725109.5647420518</v>
      </c>
      <c r="CM40" s="24">
        <f t="shared" si="66"/>
        <v>962920.94499999995</v>
      </c>
      <c r="CN40" s="24">
        <f t="shared" si="9"/>
        <v>1160319.7387249998</v>
      </c>
      <c r="CO40" s="148">
        <f>VLOOKUP(B40,[1]Hoja1!$B$9:$AL$244,37,0)</f>
        <v>885254</v>
      </c>
      <c r="CP40" s="148">
        <v>3170000</v>
      </c>
      <c r="CQ40" s="26">
        <v>3570000</v>
      </c>
      <c r="CR40" s="149">
        <v>3355800</v>
      </c>
      <c r="CS40" s="26">
        <f t="shared" si="67"/>
        <v>2745263.5</v>
      </c>
      <c r="CT40" s="26">
        <f t="shared" si="68"/>
        <v>3262900</v>
      </c>
      <c r="CU40" s="26">
        <f t="shared" si="69"/>
        <v>1977085.2939624675</v>
      </c>
      <c r="CV40" s="26">
        <f t="shared" si="70"/>
        <v>930401.95399999991</v>
      </c>
      <c r="CW40" s="26">
        <f t="shared" si="10"/>
        <v>1121134.35457</v>
      </c>
      <c r="CX40" s="27">
        <f>VLOOKUP(B40,[1]Hoja1!$B$9:$AN$244,39,0)</f>
        <v>939424</v>
      </c>
      <c r="CY40" s="27">
        <v>3090000</v>
      </c>
      <c r="CZ40" s="28">
        <v>3990000</v>
      </c>
      <c r="DA40" s="86">
        <v>3591000</v>
      </c>
      <c r="DB40" s="28">
        <f t="shared" si="71"/>
        <v>2902606</v>
      </c>
      <c r="DC40" s="28">
        <f t="shared" si="72"/>
        <v>3340500</v>
      </c>
      <c r="DD40" s="28">
        <f t="shared" si="73"/>
        <v>2086368.140332771</v>
      </c>
      <c r="DE40" s="28">
        <f t="shared" si="74"/>
        <v>987334.62399999995</v>
      </c>
      <c r="DF40" s="28">
        <f t="shared" si="11"/>
        <v>1189738.2219199999</v>
      </c>
      <c r="DG40" s="150">
        <f>VLOOKUP(B40,[1]Hoja1!$B$9:$AR$244,43,0)</f>
        <v>1102500</v>
      </c>
      <c r="DH40" s="150">
        <v>3780000</v>
      </c>
      <c r="DI40" s="29">
        <v>3150000</v>
      </c>
      <c r="DJ40" s="88">
        <v>2929500</v>
      </c>
      <c r="DK40" s="29">
        <f t="shared" si="75"/>
        <v>2740500</v>
      </c>
      <c r="DL40" s="29">
        <f t="shared" si="76"/>
        <v>3039750</v>
      </c>
      <c r="DM40" s="29">
        <f t="shared" si="77"/>
        <v>2185320.3676568535</v>
      </c>
      <c r="DN40" s="29">
        <f t="shared" si="78"/>
        <v>1158727.5</v>
      </c>
      <c r="DO40" s="29">
        <f t="shared" si="12"/>
        <v>1396266.6375</v>
      </c>
      <c r="DP40" s="154">
        <f>VLOOKUP(B40,[1]Hoja1!$B$9:$AT$244,45,0)</f>
        <v>1102500</v>
      </c>
      <c r="DQ40" s="154">
        <v>4032000</v>
      </c>
      <c r="DR40" s="30">
        <v>3150000</v>
      </c>
      <c r="DS40" s="90">
        <v>3087000</v>
      </c>
      <c r="DT40" s="30">
        <f t="shared" si="79"/>
        <v>2842875</v>
      </c>
      <c r="DU40" s="30">
        <f t="shared" si="80"/>
        <v>3118500</v>
      </c>
      <c r="DV40" s="30">
        <f t="shared" si="81"/>
        <v>2226620.083399076</v>
      </c>
      <c r="DW40" s="30">
        <f t="shared" si="82"/>
        <v>1158727.5</v>
      </c>
      <c r="DX40" s="30">
        <f t="shared" si="13"/>
        <v>1396266.6375</v>
      </c>
      <c r="DY40" s="158">
        <f>VLOOKUP(B40,[1]Hoja1!$B$9:$AV$244,47,0)</f>
        <v>1249500</v>
      </c>
      <c r="DZ40" s="158">
        <v>4290000</v>
      </c>
      <c r="EA40" s="24">
        <v>3570000</v>
      </c>
      <c r="EB40" s="25">
        <v>3498600</v>
      </c>
      <c r="EC40" s="24">
        <f t="shared" si="83"/>
        <v>3152025</v>
      </c>
      <c r="ED40" s="24">
        <f t="shared" si="84"/>
        <v>3534300</v>
      </c>
      <c r="EE40" s="24">
        <f t="shared" si="85"/>
        <v>2500998.8002399523</v>
      </c>
      <c r="EF40" s="24">
        <f t="shared" si="86"/>
        <v>1313224.5</v>
      </c>
      <c r="EG40" s="24">
        <f t="shared" si="14"/>
        <v>1582435.5225</v>
      </c>
      <c r="EH40" s="126">
        <f>VLOOKUP(B40,[1]Hoja1!$B$9:$AX$244,49,0)</f>
        <v>1428928</v>
      </c>
      <c r="EI40" s="126">
        <v>5104000</v>
      </c>
      <c r="EJ40" s="17">
        <v>4725000</v>
      </c>
      <c r="EK40" s="73">
        <v>4536000</v>
      </c>
      <c r="EL40" s="17">
        <f t="shared" si="87"/>
        <v>3948482</v>
      </c>
      <c r="EM40" s="17">
        <f t="shared" si="88"/>
        <v>4630500</v>
      </c>
      <c r="EN40" s="17">
        <f t="shared" si="89"/>
        <v>3012391.0475100949</v>
      </c>
      <c r="EO40" s="17">
        <f t="shared" si="90"/>
        <v>1501803.328</v>
      </c>
      <c r="EP40" s="17">
        <f t="shared" si="15"/>
        <v>1809673.01024</v>
      </c>
      <c r="EQ40" s="162">
        <f>VLOOKUP(B40,[1]Hoja1!$B$9:$AZ$244,51,0)</f>
        <v>1257548</v>
      </c>
      <c r="ER40" s="162">
        <v>4132000</v>
      </c>
      <c r="ES40" s="32">
        <v>4725000</v>
      </c>
      <c r="ET40" s="94">
        <v>4583300</v>
      </c>
      <c r="EU40" s="32">
        <f t="shared" si="91"/>
        <v>3674462</v>
      </c>
      <c r="EV40" s="32">
        <f t="shared" si="92"/>
        <v>4357650</v>
      </c>
      <c r="EW40" s="32">
        <f t="shared" si="93"/>
        <v>2726587.1564775156</v>
      </c>
      <c r="EX40" s="32">
        <f t="shared" si="94"/>
        <v>1519243.7387999999</v>
      </c>
      <c r="EY40" s="32">
        <f t="shared" si="16"/>
        <v>1830688.7052539999</v>
      </c>
      <c r="EZ40" s="172">
        <f>VLOOKUP(B40,'[2]RESPUESTOS '!$B$11:$BH$246,59,0)</f>
        <v>769412</v>
      </c>
      <c r="FA40" s="162">
        <v>3666000</v>
      </c>
      <c r="FB40" s="32">
        <v>4200000</v>
      </c>
      <c r="FC40" s="94">
        <v>4116000</v>
      </c>
      <c r="FD40" s="32">
        <f t="shared" si="95"/>
        <v>3187853</v>
      </c>
      <c r="FE40" s="32">
        <f t="shared" si="96"/>
        <v>3891000</v>
      </c>
      <c r="FF40" s="32">
        <f t="shared" si="97"/>
        <v>1947874.6566623808</v>
      </c>
      <c r="FG40" s="32">
        <f t="shared" si="98"/>
        <v>929526.6372</v>
      </c>
      <c r="FH40" s="32">
        <f t="shared" si="17"/>
        <v>1120079.5978260001</v>
      </c>
      <c r="FI40" s="172">
        <f>VLOOKUP(B40,'[2]RESPUESTOS '!$B$11:$CJ$246,87,0)</f>
        <v>807860</v>
      </c>
      <c r="FJ40" s="162">
        <v>4399200</v>
      </c>
      <c r="FK40" s="32">
        <v>4200000</v>
      </c>
      <c r="FL40" s="94">
        <v>4158000</v>
      </c>
      <c r="FM40" s="32">
        <f t="shared" si="99"/>
        <v>3391265</v>
      </c>
      <c r="FN40" s="32">
        <f t="shared" si="100"/>
        <v>4179000</v>
      </c>
      <c r="FO40" s="32">
        <f t="shared" si="101"/>
        <v>2057880.1691536009</v>
      </c>
      <c r="FP40" s="32">
        <f t="shared" si="102"/>
        <v>975975.66599999997</v>
      </c>
      <c r="FQ40" s="32">
        <f t="shared" si="18"/>
        <v>1176050.67753</v>
      </c>
      <c r="FR40" s="172">
        <f>VLOOKUP(B40,'[2]RESPUESTOS '!$B$11:$BX$246,75,0)</f>
        <v>782105</v>
      </c>
      <c r="FS40" s="162">
        <v>3666000</v>
      </c>
      <c r="FT40" s="32">
        <v>4200000</v>
      </c>
      <c r="FU40" s="94">
        <v>4116000</v>
      </c>
      <c r="FV40" s="32">
        <f t="shared" si="103"/>
        <v>3191026.25</v>
      </c>
      <c r="FW40" s="32">
        <f t="shared" si="104"/>
        <v>3891000</v>
      </c>
      <c r="FX40" s="32">
        <f t="shared" si="105"/>
        <v>1968090.240373045</v>
      </c>
      <c r="FY40" s="32">
        <f t="shared" si="106"/>
        <v>944861.05050000001</v>
      </c>
      <c r="FZ40" s="32">
        <f t="shared" si="19"/>
        <v>1138557.5658525</v>
      </c>
      <c r="GA40" s="172">
        <f>VLOOKUP(B40,'[2]RESPUESTOS '!$B$11:$CN$246,91,0)</f>
        <v>757432</v>
      </c>
      <c r="GB40" s="162">
        <v>4216000</v>
      </c>
      <c r="GC40" s="32">
        <v>4200000</v>
      </c>
      <c r="GD40" s="94">
        <v>4074000</v>
      </c>
      <c r="GE40" s="32">
        <f t="shared" si="107"/>
        <v>3311858</v>
      </c>
      <c r="GF40" s="32">
        <f t="shared" si="108"/>
        <v>4137000</v>
      </c>
      <c r="GG40" s="32">
        <f t="shared" si="109"/>
        <v>1959827.0457779206</v>
      </c>
      <c r="GH40" s="32">
        <f t="shared" si="110"/>
        <v>915053.59919999994</v>
      </c>
      <c r="GI40" s="32">
        <f t="shared" si="20"/>
        <v>1102639.5870359999</v>
      </c>
      <c r="GJ40" s="172">
        <f>VLOOKUP(B40,'[2]RESPUESTOS '!$B$11:$T$246,19,0)</f>
        <v>774701</v>
      </c>
      <c r="GK40" s="162">
        <v>3090000</v>
      </c>
      <c r="GL40" s="32">
        <v>4200000</v>
      </c>
      <c r="GM40" s="94">
        <v>4116000</v>
      </c>
      <c r="GN40" s="32">
        <f t="shared" si="111"/>
        <v>3045175.25</v>
      </c>
      <c r="GO40" s="32">
        <f t="shared" si="112"/>
        <v>3603000</v>
      </c>
      <c r="GP40" s="32">
        <f t="shared" si="113"/>
        <v>1908857.0888542514</v>
      </c>
      <c r="GQ40" s="32">
        <f t="shared" si="114"/>
        <v>935916.2781</v>
      </c>
      <c r="GR40" s="32">
        <f t="shared" si="21"/>
        <v>1127779.1151105</v>
      </c>
      <c r="GS40" s="172">
        <f>VLOOKUP(B40,'[2]RESPUESTOS '!$B$11:$H$246,7,0)</f>
        <v>599516</v>
      </c>
      <c r="GT40" s="162">
        <v>2620000</v>
      </c>
      <c r="GU40" s="32">
        <v>1350000</v>
      </c>
      <c r="GV40" s="94">
        <v>1309500</v>
      </c>
      <c r="GW40" s="32">
        <f t="shared" si="115"/>
        <v>1469754</v>
      </c>
      <c r="GX40" s="32">
        <f t="shared" si="116"/>
        <v>1329750</v>
      </c>
      <c r="GY40" s="32">
        <f t="shared" si="117"/>
        <v>1125466.2534920804</v>
      </c>
      <c r="GZ40" s="32">
        <f t="shared" si="118"/>
        <v>724275.27960000001</v>
      </c>
      <c r="HA40" s="32">
        <f t="shared" si="22"/>
        <v>872751.71191800002</v>
      </c>
      <c r="HB40" s="172">
        <f>VLOOKUP(B40,'[2]RESPUESTOS '!$B$11:$D$246,3,0)</f>
        <v>581383</v>
      </c>
      <c r="HC40" s="162">
        <v>2620000</v>
      </c>
      <c r="HD40" s="32">
        <v>1350000</v>
      </c>
      <c r="HE40" s="94">
        <v>1309500</v>
      </c>
      <c r="HF40" s="32">
        <f t="shared" si="119"/>
        <v>1465220.75</v>
      </c>
      <c r="HG40" s="32">
        <f t="shared" si="120"/>
        <v>1329750</v>
      </c>
      <c r="HH40" s="32">
        <f t="shared" si="121"/>
        <v>1109229.4537617066</v>
      </c>
      <c r="HI40" s="32">
        <f t="shared" si="122"/>
        <v>702368.80229999998</v>
      </c>
      <c r="HJ40" s="32">
        <f t="shared" si="23"/>
        <v>846354.4067714999</v>
      </c>
      <c r="HK40" s="172">
        <f>VLOOKUP(B40,'[2]RESPUESTOS '!$B$11:$CB$246,79,0)</f>
        <v>772586</v>
      </c>
      <c r="HL40" s="162">
        <v>5104000</v>
      </c>
      <c r="HM40" s="32">
        <v>4200000</v>
      </c>
      <c r="HN40" s="94">
        <v>4116000</v>
      </c>
      <c r="HO40" s="32">
        <f t="shared" si="123"/>
        <v>3548146.5</v>
      </c>
      <c r="HP40" s="32">
        <f t="shared" si="124"/>
        <v>4158000</v>
      </c>
      <c r="HQ40" s="32">
        <f t="shared" si="125"/>
        <v>2029088.3891808754</v>
      </c>
      <c r="HR40" s="32">
        <f t="shared" si="126"/>
        <v>933361.14659999998</v>
      </c>
      <c r="HS40" s="32">
        <f t="shared" si="24"/>
        <v>1124700.1816529999</v>
      </c>
      <c r="HT40" s="172">
        <v>3934675.5</v>
      </c>
      <c r="HU40" s="162">
        <v>5104000</v>
      </c>
      <c r="HV40" s="32">
        <v>5250000</v>
      </c>
      <c r="HW40" s="94">
        <v>4935000</v>
      </c>
      <c r="HX40" s="32">
        <f t="shared" si="127"/>
        <v>5096333.333333333</v>
      </c>
      <c r="HY40" s="32">
        <f t="shared" si="128"/>
        <v>5104000</v>
      </c>
      <c r="HZ40" s="32">
        <f t="shared" si="25"/>
        <v>5093074.2291443683</v>
      </c>
      <c r="IA40" s="32">
        <f t="shared" si="129"/>
        <v>4753481.4715499999</v>
      </c>
      <c r="IB40" s="32">
        <f t="shared" si="26"/>
        <v>5727945.1732177502</v>
      </c>
      <c r="IC40" s="172">
        <v>4194750</v>
      </c>
      <c r="ID40" s="162">
        <v>3666000</v>
      </c>
      <c r="IE40" s="32">
        <v>5250000</v>
      </c>
      <c r="IF40" s="94">
        <v>4987500</v>
      </c>
      <c r="IG40" s="32">
        <f t="shared" si="130"/>
        <v>4634500</v>
      </c>
      <c r="IH40" s="32">
        <f t="shared" si="131"/>
        <v>4987500</v>
      </c>
      <c r="II40" s="32">
        <f t="shared" si="132"/>
        <v>4519744.6482424485</v>
      </c>
      <c r="IJ40" s="32">
        <f t="shared" si="133"/>
        <v>5067677.4749999996</v>
      </c>
      <c r="IK40" s="32">
        <f t="shared" si="27"/>
        <v>6106551.3573749997</v>
      </c>
      <c r="IM40" s="32">
        <f t="shared" si="134"/>
        <v>1580307.0673960834</v>
      </c>
    </row>
    <row r="41" spans="1:247" x14ac:dyDescent="0.25">
      <c r="A41" s="12">
        <v>34</v>
      </c>
      <c r="B41" s="38" t="s">
        <v>76</v>
      </c>
      <c r="C41" s="14">
        <f>VLOOKUP(B41,[1]Hoja1!$B$9:$D$244,3,0)</f>
        <v>943412</v>
      </c>
      <c r="D41" s="14">
        <v>3451000</v>
      </c>
      <c r="E41" s="15">
        <v>5250000</v>
      </c>
      <c r="F41" s="97">
        <v>5145000</v>
      </c>
      <c r="G41" s="105">
        <f t="shared" si="28"/>
        <v>3697353</v>
      </c>
      <c r="H41" s="105">
        <f t="shared" si="29"/>
        <v>4298000</v>
      </c>
      <c r="I41" s="107">
        <f t="shared" si="30"/>
        <v>2306016.443827691</v>
      </c>
      <c r="J41" s="107">
        <f t="shared" si="135"/>
        <v>991526.01199999999</v>
      </c>
      <c r="K41" s="107">
        <f t="shared" si="0"/>
        <v>1194788.8444600001</v>
      </c>
      <c r="L41" s="101">
        <f>VLOOKUP(B41,[1]Hoja1!$B$9:$L$244,11,0)</f>
        <v>1026006</v>
      </c>
      <c r="M41" s="101">
        <v>3811000</v>
      </c>
      <c r="N41" s="34">
        <v>5250000</v>
      </c>
      <c r="O41" s="70">
        <v>5040000</v>
      </c>
      <c r="P41" s="34">
        <f t="shared" si="31"/>
        <v>3781751.5</v>
      </c>
      <c r="Q41" s="34">
        <f t="shared" si="32"/>
        <v>4425500</v>
      </c>
      <c r="R41" s="34">
        <f t="shared" si="33"/>
        <v>2460114.8056519977</v>
      </c>
      <c r="S41" s="174">
        <f t="shared" si="34"/>
        <v>1078332.3059999999</v>
      </c>
      <c r="T41" s="174">
        <f t="shared" si="1"/>
        <v>1299390.4287299998</v>
      </c>
      <c r="U41" s="126">
        <f>VLOOKUP(B41,[1]Hoja1!$B$9:$T$244,19,0)</f>
        <v>989254</v>
      </c>
      <c r="V41" s="126">
        <v>3618000</v>
      </c>
      <c r="W41" s="17">
        <v>4200000</v>
      </c>
      <c r="X41" s="73">
        <v>3948000</v>
      </c>
      <c r="Y41" s="17">
        <f t="shared" si="35"/>
        <v>3188813.5</v>
      </c>
      <c r="Z41" s="17">
        <f t="shared" si="36"/>
        <v>3783000</v>
      </c>
      <c r="AA41" s="17">
        <f t="shared" si="37"/>
        <v>2248900.9665353815</v>
      </c>
      <c r="AB41" s="176">
        <f t="shared" si="38"/>
        <v>1039705.9539999999</v>
      </c>
      <c r="AC41" s="176">
        <f t="shared" si="2"/>
        <v>1252845.6745699998</v>
      </c>
      <c r="AD41" s="129">
        <f>VLOOKUP(B41,[1]Hoja1!$B$9:$V$244,21,0)</f>
        <v>1052316</v>
      </c>
      <c r="AE41" s="129">
        <v>3759000</v>
      </c>
      <c r="AF41" s="18">
        <v>3990000</v>
      </c>
      <c r="AG41" s="74">
        <v>3870300</v>
      </c>
      <c r="AH41" s="18">
        <f t="shared" si="39"/>
        <v>3167904</v>
      </c>
      <c r="AI41" s="18">
        <f t="shared" si="40"/>
        <v>3814650</v>
      </c>
      <c r="AJ41" s="18">
        <f t="shared" si="41"/>
        <v>2318413.7707041223</v>
      </c>
      <c r="AK41" s="177">
        <f t="shared" si="42"/>
        <v>1105984.1159999999</v>
      </c>
      <c r="AL41" s="177">
        <f t="shared" si="3"/>
        <v>1332710.8597799998</v>
      </c>
      <c r="AM41" s="133">
        <f>VLOOKUP(B41,[1]Hoja1!$B$9:$X$244,23,0)</f>
        <v>994763</v>
      </c>
      <c r="AN41" s="133">
        <v>3553000</v>
      </c>
      <c r="AO41" s="19">
        <v>3570000</v>
      </c>
      <c r="AP41" s="77">
        <v>3284400</v>
      </c>
      <c r="AQ41" s="19">
        <f t="shared" si="43"/>
        <v>2850540.75</v>
      </c>
      <c r="AR41" s="19">
        <f t="shared" si="44"/>
        <v>3418700</v>
      </c>
      <c r="AS41" s="19">
        <f t="shared" si="45"/>
        <v>2137553.1218196079</v>
      </c>
      <c r="AT41" s="178">
        <f t="shared" si="46"/>
        <v>1045495.9129999999</v>
      </c>
      <c r="AU41" s="178">
        <f t="shared" si="4"/>
        <v>1259822.5751649998</v>
      </c>
      <c r="AV41" s="137">
        <f>VLOOKUP(B41,[1]Hoja1!$B$9:$Z$244,25,0)</f>
        <v>837900</v>
      </c>
      <c r="AW41" s="137">
        <v>3065000</v>
      </c>
      <c r="AX41" s="20">
        <v>3570000</v>
      </c>
      <c r="AY41" s="79">
        <v>3355800</v>
      </c>
      <c r="AZ41" s="20">
        <f t="shared" si="47"/>
        <v>2707175</v>
      </c>
      <c r="BA41" s="20">
        <f t="shared" si="48"/>
        <v>3210400</v>
      </c>
      <c r="BB41" s="20">
        <f t="shared" si="49"/>
        <v>1906734.2888233056</v>
      </c>
      <c r="BC41" s="179">
        <f t="shared" si="50"/>
        <v>880632.89999999991</v>
      </c>
      <c r="BD41" s="179">
        <f t="shared" si="5"/>
        <v>1061162.6444999999</v>
      </c>
      <c r="BE41" s="139">
        <f>VLOOKUP(B41,[1]Hoja1!$B$9:$AB$244,27,0)</f>
        <v>921690</v>
      </c>
      <c r="BF41" s="139">
        <v>3687000</v>
      </c>
      <c r="BG41" s="21">
        <v>4200000</v>
      </c>
      <c r="BH41" s="80">
        <v>4116000</v>
      </c>
      <c r="BI41" s="21">
        <f t="shared" si="51"/>
        <v>3231172.5</v>
      </c>
      <c r="BJ41" s="21">
        <f t="shared" si="52"/>
        <v>3901500</v>
      </c>
      <c r="BK41" s="21">
        <f t="shared" si="53"/>
        <v>2177183.2314188913</v>
      </c>
      <c r="BL41" s="21">
        <f t="shared" si="54"/>
        <v>968696.19</v>
      </c>
      <c r="BM41" s="21">
        <f t="shared" si="6"/>
        <v>1167278.9089499998</v>
      </c>
      <c r="BN41" s="144">
        <f>VLOOKUP(B41,[1]Hoja1!$B$9:$AD$244,29,0)</f>
        <v>954135</v>
      </c>
      <c r="BO41" s="144">
        <v>3408000</v>
      </c>
      <c r="BP41" s="22">
        <v>4200000</v>
      </c>
      <c r="BQ41" s="82">
        <v>4074000</v>
      </c>
      <c r="BR41" s="22">
        <f t="shared" si="55"/>
        <v>3159033.75</v>
      </c>
      <c r="BS41" s="22">
        <f t="shared" si="56"/>
        <v>3741000</v>
      </c>
      <c r="BT41" s="22">
        <f t="shared" si="57"/>
        <v>2191719.3407851388</v>
      </c>
      <c r="BU41" s="22">
        <f t="shared" si="58"/>
        <v>1002795.8849999999</v>
      </c>
      <c r="BV41" s="22">
        <f t="shared" si="7"/>
        <v>1208369.0414249999</v>
      </c>
      <c r="BW41" s="146">
        <f>VLOOKUP(B41,[1]Hoja1!$B$9:$AF$244,31,0)</f>
        <v>887914</v>
      </c>
      <c r="BX41" s="146">
        <v>2540000</v>
      </c>
      <c r="BY41" s="23">
        <v>3570000</v>
      </c>
      <c r="BZ41" s="84">
        <v>3320100</v>
      </c>
      <c r="CA41" s="23">
        <f t="shared" si="59"/>
        <v>2579503.5</v>
      </c>
      <c r="CB41" s="23">
        <f t="shared" si="60"/>
        <v>2930050</v>
      </c>
      <c r="CC41" s="23">
        <f t="shared" si="61"/>
        <v>1903634.4294178307</v>
      </c>
      <c r="CD41" s="23">
        <f t="shared" si="62"/>
        <v>933197.61399999994</v>
      </c>
      <c r="CE41" s="23">
        <f t="shared" si="8"/>
        <v>1124503.1248699999</v>
      </c>
      <c r="CF41" s="158">
        <f>VLOOKUP(B41,[1]Hoja1!$B$9:$AJ$244,35,0)</f>
        <v>944716</v>
      </c>
      <c r="CG41" s="158">
        <v>2700000</v>
      </c>
      <c r="CH41" s="24">
        <v>2427600</v>
      </c>
      <c r="CI41" s="25">
        <v>2330500</v>
      </c>
      <c r="CJ41" s="24">
        <f t="shared" si="63"/>
        <v>2100704</v>
      </c>
      <c r="CK41" s="24">
        <f t="shared" si="64"/>
        <v>2379050</v>
      </c>
      <c r="CL41" s="24">
        <f t="shared" si="65"/>
        <v>1762183.2459111232</v>
      </c>
      <c r="CM41" s="24">
        <f t="shared" si="66"/>
        <v>992896.51599999995</v>
      </c>
      <c r="CN41" s="24">
        <f t="shared" si="9"/>
        <v>1196440.3017799999</v>
      </c>
      <c r="CO41" s="148">
        <f>VLOOKUP(B41,[1]Hoja1!$B$9:$AL$244,37,0)</f>
        <v>887706</v>
      </c>
      <c r="CP41" s="148">
        <v>3180000</v>
      </c>
      <c r="CQ41" s="26">
        <v>3570000</v>
      </c>
      <c r="CR41" s="149">
        <v>3391500</v>
      </c>
      <c r="CS41" s="26">
        <f t="shared" si="67"/>
        <v>2757301.5</v>
      </c>
      <c r="CT41" s="26">
        <f t="shared" si="68"/>
        <v>3285750</v>
      </c>
      <c r="CU41" s="26">
        <f t="shared" si="69"/>
        <v>1984194.5743922989</v>
      </c>
      <c r="CV41" s="26">
        <f t="shared" si="70"/>
        <v>932979.00599999994</v>
      </c>
      <c r="CW41" s="26">
        <f t="shared" si="10"/>
        <v>1124239.7022299999</v>
      </c>
      <c r="CX41" s="27">
        <f>VLOOKUP(B41,[1]Hoja1!$B$9:$AN$244,39,0)</f>
        <v>958733</v>
      </c>
      <c r="CY41" s="27">
        <v>3160000</v>
      </c>
      <c r="CZ41" s="28">
        <v>3990000</v>
      </c>
      <c r="DA41" s="86">
        <v>3830000</v>
      </c>
      <c r="DB41" s="28">
        <f t="shared" si="71"/>
        <v>2984683.25</v>
      </c>
      <c r="DC41" s="28">
        <f t="shared" si="72"/>
        <v>3495000</v>
      </c>
      <c r="DD41" s="28">
        <f t="shared" si="73"/>
        <v>2137640.3824664545</v>
      </c>
      <c r="DE41" s="28">
        <f t="shared" si="74"/>
        <v>1007628.3829999999</v>
      </c>
      <c r="DF41" s="28">
        <f t="shared" si="11"/>
        <v>1214192.2015149998</v>
      </c>
      <c r="DG41" s="150">
        <f>VLOOKUP(B41,[1]Hoja1!$B$9:$AR$244,43,0)</f>
        <v>1102500</v>
      </c>
      <c r="DH41" s="150">
        <v>3780000</v>
      </c>
      <c r="DI41" s="29">
        <v>3150000</v>
      </c>
      <c r="DJ41" s="88">
        <v>2961000</v>
      </c>
      <c r="DK41" s="29">
        <f t="shared" si="75"/>
        <v>2748375</v>
      </c>
      <c r="DL41" s="29">
        <f t="shared" si="76"/>
        <v>3055500</v>
      </c>
      <c r="DM41" s="29">
        <f t="shared" si="77"/>
        <v>2189664.5831499253</v>
      </c>
      <c r="DN41" s="29">
        <f t="shared" si="78"/>
        <v>1158727.5</v>
      </c>
      <c r="DO41" s="29">
        <f t="shared" si="12"/>
        <v>1396266.6375</v>
      </c>
      <c r="DP41" s="154">
        <f>VLOOKUP(B41,[1]Hoja1!$B$9:$AT$244,45,0)</f>
        <v>1102500</v>
      </c>
      <c r="DQ41" s="154">
        <v>4032000</v>
      </c>
      <c r="DR41" s="30">
        <v>3150000</v>
      </c>
      <c r="DS41" s="90">
        <v>2992500</v>
      </c>
      <c r="DT41" s="30">
        <f t="shared" si="79"/>
        <v>2819250</v>
      </c>
      <c r="DU41" s="30">
        <f t="shared" si="80"/>
        <v>3071250</v>
      </c>
      <c r="DV41" s="30">
        <f t="shared" si="81"/>
        <v>2214012.6336650015</v>
      </c>
      <c r="DW41" s="30">
        <f t="shared" si="82"/>
        <v>1158727.5</v>
      </c>
      <c r="DX41" s="30">
        <f t="shared" si="13"/>
        <v>1396266.6375</v>
      </c>
      <c r="DY41" s="158">
        <f>VLOOKUP(B41,[1]Hoja1!$B$9:$AV$244,47,0)</f>
        <v>1249500</v>
      </c>
      <c r="DZ41" s="158">
        <v>4290000</v>
      </c>
      <c r="EA41" s="24">
        <v>3570000</v>
      </c>
      <c r="EB41" s="25">
        <v>3391500</v>
      </c>
      <c r="EC41" s="24">
        <f t="shared" si="83"/>
        <v>3125250</v>
      </c>
      <c r="ED41" s="24">
        <f t="shared" si="84"/>
        <v>3480750</v>
      </c>
      <c r="EE41" s="24">
        <f t="shared" si="85"/>
        <v>2486963.3536618869</v>
      </c>
      <c r="EF41" s="24">
        <f t="shared" si="86"/>
        <v>1313224.5</v>
      </c>
      <c r="EG41" s="24">
        <f t="shared" si="14"/>
        <v>1582435.5225</v>
      </c>
      <c r="EH41" s="126">
        <f>VLOOKUP(B41,[1]Hoja1!$B$9:$AX$244,49,0)</f>
        <v>1430094</v>
      </c>
      <c r="EI41" s="126">
        <v>5108000</v>
      </c>
      <c r="EJ41" s="17">
        <v>4725000</v>
      </c>
      <c r="EK41" s="73">
        <v>4394300</v>
      </c>
      <c r="EL41" s="17">
        <f t="shared" si="87"/>
        <v>3914348.5</v>
      </c>
      <c r="EM41" s="17">
        <f t="shared" si="88"/>
        <v>4559650</v>
      </c>
      <c r="EN41" s="17">
        <f t="shared" si="89"/>
        <v>2997975.2821256178</v>
      </c>
      <c r="EO41" s="17">
        <f t="shared" si="90"/>
        <v>1503028.794</v>
      </c>
      <c r="EP41" s="17">
        <f t="shared" si="15"/>
        <v>1811149.69677</v>
      </c>
      <c r="EQ41" s="162">
        <f>VLOOKUP(B41,[1]Hoja1!$B$9:$AZ$244,51,0)</f>
        <v>1389518</v>
      </c>
      <c r="ER41" s="162">
        <v>4566000</v>
      </c>
      <c r="ES41" s="32">
        <v>4725000</v>
      </c>
      <c r="ET41" s="94">
        <v>4394300</v>
      </c>
      <c r="EU41" s="32">
        <f t="shared" si="91"/>
        <v>3768704.5</v>
      </c>
      <c r="EV41" s="32">
        <f t="shared" si="92"/>
        <v>4480150</v>
      </c>
      <c r="EW41" s="32">
        <f t="shared" si="93"/>
        <v>2902985.4909839728</v>
      </c>
      <c r="EX41" s="32">
        <f t="shared" si="94"/>
        <v>1678676.6957999999</v>
      </c>
      <c r="EY41" s="32">
        <f t="shared" si="16"/>
        <v>2022805.4184389999</v>
      </c>
      <c r="EZ41" s="172">
        <f>VLOOKUP(B41,'[2]RESPUESTOS '!$B$11:$BH$246,59,0)</f>
        <v>780772</v>
      </c>
      <c r="FA41" s="162">
        <v>3618000</v>
      </c>
      <c r="FB41" s="32">
        <v>4200000</v>
      </c>
      <c r="FC41" s="94">
        <v>3990000</v>
      </c>
      <c r="FD41" s="32">
        <f t="shared" si="95"/>
        <v>3147193</v>
      </c>
      <c r="FE41" s="32">
        <f t="shared" si="96"/>
        <v>3804000</v>
      </c>
      <c r="FF41" s="32">
        <f t="shared" si="97"/>
        <v>1955128.5887093297</v>
      </c>
      <c r="FG41" s="32">
        <f t="shared" si="98"/>
        <v>943250.65319999994</v>
      </c>
      <c r="FH41" s="32">
        <f t="shared" si="17"/>
        <v>1136617.0371059999</v>
      </c>
      <c r="FI41" s="172">
        <f>VLOOKUP(B41,'[2]RESPUESTOS '!$B$11:$CJ$246,87,0)</f>
        <v>765641</v>
      </c>
      <c r="FJ41" s="162">
        <v>4341600</v>
      </c>
      <c r="FK41" s="32">
        <v>4200000</v>
      </c>
      <c r="FL41" s="94">
        <v>3990000</v>
      </c>
      <c r="FM41" s="32">
        <f t="shared" si="99"/>
        <v>3324310.25</v>
      </c>
      <c r="FN41" s="32">
        <f t="shared" si="100"/>
        <v>4095000</v>
      </c>
      <c r="FO41" s="32">
        <f t="shared" si="101"/>
        <v>1975165.4633647329</v>
      </c>
      <c r="FP41" s="32">
        <f t="shared" si="102"/>
        <v>924970.89209999994</v>
      </c>
      <c r="FQ41" s="32">
        <f t="shared" si="18"/>
        <v>1114589.9249805</v>
      </c>
      <c r="FR41" s="172">
        <f>VLOOKUP(B41,'[2]RESPUESTOS '!$B$11:$BX$246,75,0)</f>
        <v>869440</v>
      </c>
      <c r="FS41" s="162">
        <v>3618000</v>
      </c>
      <c r="FT41" s="32">
        <v>4200000</v>
      </c>
      <c r="FU41" s="94">
        <v>4158000</v>
      </c>
      <c r="FV41" s="32">
        <f t="shared" si="103"/>
        <v>3211360</v>
      </c>
      <c r="FW41" s="32">
        <f t="shared" si="104"/>
        <v>3888000</v>
      </c>
      <c r="FX41" s="32">
        <f t="shared" si="105"/>
        <v>2099564.6066837199</v>
      </c>
      <c r="FY41" s="32">
        <f t="shared" si="106"/>
        <v>1050370.4639999999</v>
      </c>
      <c r="FZ41" s="32">
        <f t="shared" si="19"/>
        <v>1265696.40912</v>
      </c>
      <c r="GA41" s="172">
        <f>VLOOKUP(B41,'[2]RESPUESTOS '!$B$11:$CN$246,91,0)</f>
        <v>750188</v>
      </c>
      <c r="GB41" s="162">
        <v>4161000</v>
      </c>
      <c r="GC41" s="32">
        <v>4200000</v>
      </c>
      <c r="GD41" s="94">
        <v>4116000</v>
      </c>
      <c r="GE41" s="32">
        <f t="shared" si="107"/>
        <v>3306797</v>
      </c>
      <c r="GF41" s="32">
        <f t="shared" si="108"/>
        <v>4138500</v>
      </c>
      <c r="GG41" s="32">
        <f t="shared" si="109"/>
        <v>1947063.6216622421</v>
      </c>
      <c r="GH41" s="32">
        <f t="shared" si="110"/>
        <v>906302.12280000001</v>
      </c>
      <c r="GI41" s="32">
        <f t="shared" si="20"/>
        <v>1092094.057974</v>
      </c>
      <c r="GJ41" s="172">
        <f>VLOOKUP(B41,'[2]RESPUESTOS '!$B$11:$T$246,19,0)</f>
        <v>794339</v>
      </c>
      <c r="GK41" s="162">
        <v>3160000</v>
      </c>
      <c r="GL41" s="32">
        <v>4200000</v>
      </c>
      <c r="GM41" s="94">
        <v>4074000</v>
      </c>
      <c r="GN41" s="32">
        <f t="shared" si="111"/>
        <v>3057084.75</v>
      </c>
      <c r="GO41" s="32">
        <f t="shared" si="112"/>
        <v>3617000</v>
      </c>
      <c r="GP41" s="32">
        <f t="shared" si="113"/>
        <v>1942767.7212243057</v>
      </c>
      <c r="GQ41" s="32">
        <f t="shared" si="114"/>
        <v>959640.94589999993</v>
      </c>
      <c r="GR41" s="32">
        <f t="shared" si="21"/>
        <v>1156367.3398094999</v>
      </c>
      <c r="GS41" s="172">
        <f>VLOOKUP(B41,'[2]RESPUESTOS '!$B$11:$H$246,7,0)</f>
        <v>593858</v>
      </c>
      <c r="GT41" s="162">
        <v>2700000</v>
      </c>
      <c r="GU41" s="32">
        <v>1350000</v>
      </c>
      <c r="GV41" s="94">
        <v>1255500</v>
      </c>
      <c r="GW41" s="32">
        <f t="shared" si="115"/>
        <v>1474839.5</v>
      </c>
      <c r="GX41" s="32">
        <f t="shared" si="116"/>
        <v>1302750</v>
      </c>
      <c r="GY41" s="32">
        <f t="shared" si="117"/>
        <v>1113737.4387970564</v>
      </c>
      <c r="GZ41" s="32">
        <f t="shared" si="118"/>
        <v>717439.84979999997</v>
      </c>
      <c r="HA41" s="32">
        <f t="shared" si="22"/>
        <v>864515.01900899992</v>
      </c>
      <c r="HB41" s="172">
        <f>VLOOKUP(B41,'[2]RESPUESTOS '!$B$11:$D$246,3,0)</f>
        <v>583030</v>
      </c>
      <c r="HC41" s="162">
        <v>2700000</v>
      </c>
      <c r="HD41" s="32">
        <v>1350000</v>
      </c>
      <c r="HE41" s="94">
        <v>1323000</v>
      </c>
      <c r="HF41" s="32">
        <f t="shared" si="119"/>
        <v>1489007.5</v>
      </c>
      <c r="HG41" s="32">
        <f t="shared" si="120"/>
        <v>1336500</v>
      </c>
      <c r="HH41" s="32">
        <f t="shared" si="121"/>
        <v>1116648.8779693677</v>
      </c>
      <c r="HI41" s="32">
        <f t="shared" si="122"/>
        <v>704358.54299999995</v>
      </c>
      <c r="HJ41" s="32">
        <f t="shared" si="23"/>
        <v>848752.04431499995</v>
      </c>
      <c r="HK41" s="172">
        <f>VLOOKUP(B41,'[2]RESPUESTOS '!$B$11:$CB$246,79,0)</f>
        <v>762629</v>
      </c>
      <c r="HL41" s="162">
        <v>5108000</v>
      </c>
      <c r="HM41" s="32">
        <v>4200000</v>
      </c>
      <c r="HN41" s="94">
        <v>3990000</v>
      </c>
      <c r="HO41" s="32">
        <f t="shared" si="123"/>
        <v>3515157.25</v>
      </c>
      <c r="HP41" s="32">
        <f t="shared" si="124"/>
        <v>4095000</v>
      </c>
      <c r="HQ41" s="32">
        <f t="shared" si="125"/>
        <v>2004262.3493789434</v>
      </c>
      <c r="HR41" s="32">
        <f t="shared" si="126"/>
        <v>921332.09489999991</v>
      </c>
      <c r="HS41" s="32">
        <f t="shared" si="24"/>
        <v>1110205.1743544999</v>
      </c>
      <c r="HT41" s="172">
        <v>3976533.75</v>
      </c>
      <c r="HU41" s="162">
        <v>5108000</v>
      </c>
      <c r="HV41" s="32">
        <v>5250000</v>
      </c>
      <c r="HW41" s="94">
        <v>4987500</v>
      </c>
      <c r="HX41" s="32">
        <f t="shared" si="127"/>
        <v>5115166.666666667</v>
      </c>
      <c r="HY41" s="32">
        <f t="shared" si="128"/>
        <v>5108000</v>
      </c>
      <c r="HZ41" s="32">
        <f t="shared" si="25"/>
        <v>5112920.7056415193</v>
      </c>
      <c r="IA41" s="32">
        <f t="shared" si="129"/>
        <v>4804050.4233750002</v>
      </c>
      <c r="IB41" s="32">
        <f t="shared" si="26"/>
        <v>5788880.7601668751</v>
      </c>
      <c r="IC41" s="172">
        <v>4239375</v>
      </c>
      <c r="ID41" s="162">
        <v>3618000</v>
      </c>
      <c r="IE41" s="32">
        <v>5250000</v>
      </c>
      <c r="IF41" s="94">
        <v>4935000</v>
      </c>
      <c r="IG41" s="32">
        <f t="shared" si="130"/>
        <v>4601000</v>
      </c>
      <c r="IH41" s="32">
        <f t="shared" si="131"/>
        <v>4935000</v>
      </c>
      <c r="II41" s="32">
        <f t="shared" si="132"/>
        <v>4480914.2105685836</v>
      </c>
      <c r="IJ41" s="32">
        <f t="shared" si="133"/>
        <v>5121588.9375</v>
      </c>
      <c r="IK41" s="32">
        <f t="shared" si="27"/>
        <v>6171514.6696875002</v>
      </c>
      <c r="IM41" s="32">
        <f t="shared" si="134"/>
        <v>1599774.0984150695</v>
      </c>
    </row>
    <row r="42" spans="1:247" x14ac:dyDescent="0.25">
      <c r="A42" s="12">
        <v>35</v>
      </c>
      <c r="B42" s="38" t="s">
        <v>77</v>
      </c>
      <c r="C42" s="14">
        <f>VLOOKUP(B42,[1]Hoja1!$B$9:$D$244,3,0)</f>
        <v>597542</v>
      </c>
      <c r="D42" s="14">
        <v>2186000</v>
      </c>
      <c r="E42" s="15">
        <v>3682250</v>
      </c>
      <c r="F42" s="97">
        <v>3498100</v>
      </c>
      <c r="G42" s="105">
        <f t="shared" si="28"/>
        <v>2490973</v>
      </c>
      <c r="H42" s="105">
        <f t="shared" si="29"/>
        <v>2842050</v>
      </c>
      <c r="I42" s="107">
        <f t="shared" si="30"/>
        <v>1487861.8566849646</v>
      </c>
      <c r="J42" s="107">
        <f t="shared" si="135"/>
        <v>628016.64199999999</v>
      </c>
      <c r="K42" s="107">
        <f t="shared" si="0"/>
        <v>756760.05360999994</v>
      </c>
      <c r="L42" s="101">
        <f>VLOOKUP(B42,[1]Hoja1!$B$9:$L$244,11,0)</f>
        <v>567875</v>
      </c>
      <c r="M42" s="101">
        <v>2110000</v>
      </c>
      <c r="N42" s="34">
        <v>3682250</v>
      </c>
      <c r="O42" s="70">
        <v>3424500</v>
      </c>
      <c r="P42" s="34">
        <f t="shared" si="31"/>
        <v>2446156.25</v>
      </c>
      <c r="Q42" s="34">
        <f t="shared" si="32"/>
        <v>2767250</v>
      </c>
      <c r="R42" s="34">
        <f t="shared" si="33"/>
        <v>1429351.9146948301</v>
      </c>
      <c r="S42" s="174">
        <f t="shared" si="34"/>
        <v>596836.625</v>
      </c>
      <c r="T42" s="174">
        <f t="shared" si="1"/>
        <v>719188.13312499993</v>
      </c>
      <c r="U42" s="126">
        <f>VLOOKUP(B42,[1]Hoja1!$B$9:$T$244,19,0)</f>
        <v>573612</v>
      </c>
      <c r="V42" s="126">
        <v>2098000</v>
      </c>
      <c r="W42" s="17">
        <v>2945800</v>
      </c>
      <c r="X42" s="73">
        <v>2710100</v>
      </c>
      <c r="Y42" s="17">
        <f t="shared" si="35"/>
        <v>2081878</v>
      </c>
      <c r="Z42" s="17">
        <f t="shared" si="36"/>
        <v>2404050</v>
      </c>
      <c r="AA42" s="17">
        <f t="shared" si="37"/>
        <v>1365915.163771244</v>
      </c>
      <c r="AB42" s="176">
        <f t="shared" si="38"/>
        <v>602866.21199999994</v>
      </c>
      <c r="AC42" s="176">
        <f t="shared" si="2"/>
        <v>726453.78545999993</v>
      </c>
      <c r="AD42" s="129">
        <f>VLOOKUP(B42,[1]Hoja1!$B$9:$V$244,21,0)</f>
        <v>678652</v>
      </c>
      <c r="AE42" s="129">
        <v>2424000</v>
      </c>
      <c r="AF42" s="18">
        <v>2798510</v>
      </c>
      <c r="AG42" s="74">
        <v>2574600</v>
      </c>
      <c r="AH42" s="18">
        <f t="shared" si="39"/>
        <v>2118940.5</v>
      </c>
      <c r="AI42" s="18">
        <f t="shared" si="40"/>
        <v>2499300</v>
      </c>
      <c r="AJ42" s="18">
        <f t="shared" si="41"/>
        <v>1519876.1629040493</v>
      </c>
      <c r="AK42" s="177">
        <f t="shared" si="42"/>
        <v>713263.25199999998</v>
      </c>
      <c r="AL42" s="177">
        <f t="shared" si="3"/>
        <v>859482.21866000001</v>
      </c>
      <c r="AM42" s="133">
        <f>VLOOKUP(B42,[1]Hoja1!$B$9:$X$244,23,0)</f>
        <v>638364</v>
      </c>
      <c r="AN42" s="133">
        <v>2280000</v>
      </c>
      <c r="AO42" s="19">
        <v>2503930</v>
      </c>
      <c r="AP42" s="77">
        <v>2453900</v>
      </c>
      <c r="AQ42" s="19">
        <f t="shared" si="43"/>
        <v>1969048.5</v>
      </c>
      <c r="AR42" s="19">
        <f t="shared" si="44"/>
        <v>2366950</v>
      </c>
      <c r="AS42" s="19">
        <f t="shared" si="45"/>
        <v>1422481.3674200519</v>
      </c>
      <c r="AT42" s="178">
        <f t="shared" si="46"/>
        <v>670920.56400000001</v>
      </c>
      <c r="AU42" s="178">
        <f t="shared" si="4"/>
        <v>808459.27962000004</v>
      </c>
      <c r="AV42" s="137">
        <f>VLOOKUP(B42,[1]Hoja1!$B$9:$Z$244,25,0)</f>
        <v>516250</v>
      </c>
      <c r="AW42" s="137">
        <v>1888000</v>
      </c>
      <c r="AX42" s="20">
        <v>2503930</v>
      </c>
      <c r="AY42" s="79">
        <v>2428800</v>
      </c>
      <c r="AZ42" s="20">
        <f t="shared" si="47"/>
        <v>1834245</v>
      </c>
      <c r="BA42" s="20">
        <f t="shared" si="48"/>
        <v>2158400</v>
      </c>
      <c r="BB42" s="20">
        <f t="shared" si="49"/>
        <v>1220328.7870895225</v>
      </c>
      <c r="BC42" s="179">
        <f t="shared" si="50"/>
        <v>542578.75</v>
      </c>
      <c r="BD42" s="179">
        <f t="shared" si="5"/>
        <v>653807.39375000005</v>
      </c>
      <c r="BE42" s="139">
        <f>VLOOKUP(B42,[1]Hoja1!$B$9:$AB$244,27,0)</f>
        <v>567875</v>
      </c>
      <c r="BF42" s="139">
        <v>2272000</v>
      </c>
      <c r="BG42" s="21">
        <v>2945800</v>
      </c>
      <c r="BH42" s="80">
        <v>2798500</v>
      </c>
      <c r="BI42" s="21">
        <f t="shared" si="51"/>
        <v>2146043.75</v>
      </c>
      <c r="BJ42" s="21">
        <f t="shared" si="52"/>
        <v>2535250</v>
      </c>
      <c r="BK42" s="21">
        <f t="shared" si="53"/>
        <v>1380313.4978134681</v>
      </c>
      <c r="BL42" s="21">
        <f t="shared" si="54"/>
        <v>596836.625</v>
      </c>
      <c r="BM42" s="21">
        <f t="shared" si="6"/>
        <v>719188.13312499993</v>
      </c>
      <c r="BN42" s="144">
        <f>VLOOKUP(B42,[1]Hoja1!$B$9:$AD$244,29,0)</f>
        <v>567875</v>
      </c>
      <c r="BO42" s="144">
        <v>2029000</v>
      </c>
      <c r="BP42" s="22">
        <v>2945800</v>
      </c>
      <c r="BQ42" s="82">
        <v>2886900</v>
      </c>
      <c r="BR42" s="22">
        <f t="shared" si="55"/>
        <v>2107393.75</v>
      </c>
      <c r="BS42" s="22">
        <f t="shared" si="56"/>
        <v>2457950</v>
      </c>
      <c r="BT42" s="22">
        <f t="shared" si="57"/>
        <v>1360700.0878272203</v>
      </c>
      <c r="BU42" s="22">
        <f t="shared" si="58"/>
        <v>596836.625</v>
      </c>
      <c r="BV42" s="22">
        <f t="shared" si="7"/>
        <v>719188.13312499993</v>
      </c>
      <c r="BW42" s="146">
        <f>VLOOKUP(B42,[1]Hoja1!$B$9:$AF$244,31,0)</f>
        <v>546998</v>
      </c>
      <c r="BX42" s="146">
        <v>1570000</v>
      </c>
      <c r="BY42" s="23">
        <v>2503930</v>
      </c>
      <c r="BZ42" s="84">
        <v>2378700</v>
      </c>
      <c r="CA42" s="23">
        <f t="shared" si="59"/>
        <v>1749907</v>
      </c>
      <c r="CB42" s="23">
        <f t="shared" si="60"/>
        <v>1974350</v>
      </c>
      <c r="CC42" s="23">
        <f t="shared" si="61"/>
        <v>1217703.1606358518</v>
      </c>
      <c r="CD42" s="23">
        <f t="shared" si="62"/>
        <v>574894.89799999993</v>
      </c>
      <c r="CE42" s="23">
        <f t="shared" si="8"/>
        <v>692748.35208999994</v>
      </c>
      <c r="CF42" s="158">
        <f>VLOOKUP(B42,[1]Hoja1!$B$9:$AJ$244,35,0)</f>
        <v>516250</v>
      </c>
      <c r="CG42" s="158">
        <v>1480000</v>
      </c>
      <c r="CH42" s="24">
        <v>1702700</v>
      </c>
      <c r="CI42" s="25">
        <v>1651600</v>
      </c>
      <c r="CJ42" s="24">
        <f t="shared" si="63"/>
        <v>1337637.5</v>
      </c>
      <c r="CK42" s="24">
        <f t="shared" si="64"/>
        <v>1565800</v>
      </c>
      <c r="CL42" s="24">
        <f t="shared" si="65"/>
        <v>1051110.8759043077</v>
      </c>
      <c r="CM42" s="24">
        <f t="shared" si="66"/>
        <v>542578.75</v>
      </c>
      <c r="CN42" s="24">
        <f t="shared" si="9"/>
        <v>653807.39375000005</v>
      </c>
      <c r="CO42" s="148">
        <f>VLOOKUP(B42,[1]Hoja1!$B$9:$AL$244,37,0)</f>
        <v>536728</v>
      </c>
      <c r="CP42" s="148">
        <v>1920000</v>
      </c>
      <c r="CQ42" s="26">
        <v>2503930</v>
      </c>
      <c r="CR42" s="149">
        <v>2403800</v>
      </c>
      <c r="CS42" s="26">
        <f t="shared" si="67"/>
        <v>1841114.5</v>
      </c>
      <c r="CT42" s="26">
        <f t="shared" si="68"/>
        <v>2161900</v>
      </c>
      <c r="CU42" s="26">
        <f t="shared" si="69"/>
        <v>1250252.1545803973</v>
      </c>
      <c r="CV42" s="26">
        <f t="shared" si="70"/>
        <v>564101.12799999991</v>
      </c>
      <c r="CW42" s="26">
        <f t="shared" si="10"/>
        <v>679741.8592399999</v>
      </c>
      <c r="CX42" s="27">
        <f>VLOOKUP(B42,[1]Hoja1!$B$9:$AN$244,39,0)</f>
        <v>567875</v>
      </c>
      <c r="CY42" s="27">
        <v>1870000</v>
      </c>
      <c r="CZ42" s="28">
        <v>2798510</v>
      </c>
      <c r="DA42" s="86">
        <v>2659000</v>
      </c>
      <c r="DB42" s="28">
        <f t="shared" si="71"/>
        <v>1973846.25</v>
      </c>
      <c r="DC42" s="28">
        <f t="shared" si="72"/>
        <v>2264500</v>
      </c>
      <c r="DD42" s="28">
        <f t="shared" si="73"/>
        <v>1320513.5611345731</v>
      </c>
      <c r="DE42" s="28">
        <f t="shared" si="74"/>
        <v>596836.625</v>
      </c>
      <c r="DF42" s="28">
        <f t="shared" si="11"/>
        <v>719188.13312499993</v>
      </c>
      <c r="DG42" s="150">
        <f>VLOOKUP(B42,[1]Hoja1!$B$9:$AR$244,43,0)</f>
        <v>773273</v>
      </c>
      <c r="DH42" s="150">
        <v>2652000</v>
      </c>
      <c r="DI42" s="29">
        <v>2209350</v>
      </c>
      <c r="DJ42" s="88">
        <v>2098900</v>
      </c>
      <c r="DK42" s="29">
        <f t="shared" si="75"/>
        <v>1933380.75</v>
      </c>
      <c r="DL42" s="29">
        <f t="shared" si="76"/>
        <v>2154125</v>
      </c>
      <c r="DM42" s="29">
        <f t="shared" si="77"/>
        <v>1538852.1116378687</v>
      </c>
      <c r="DN42" s="29">
        <f t="shared" si="78"/>
        <v>812709.92299999995</v>
      </c>
      <c r="DO42" s="29">
        <f t="shared" si="12"/>
        <v>979315.45721499994</v>
      </c>
      <c r="DP42" s="154">
        <f>VLOOKUP(B42,[1]Hoja1!$B$9:$AT$244,45,0)</f>
        <v>773273</v>
      </c>
      <c r="DQ42" s="154">
        <v>2828000</v>
      </c>
      <c r="DR42" s="30">
        <v>2209350</v>
      </c>
      <c r="DS42" s="90">
        <v>2143100</v>
      </c>
      <c r="DT42" s="30">
        <f t="shared" si="79"/>
        <v>1988430.75</v>
      </c>
      <c r="DU42" s="30">
        <f t="shared" si="80"/>
        <v>2176225</v>
      </c>
      <c r="DV42" s="30">
        <f t="shared" si="81"/>
        <v>1558818.068447781</v>
      </c>
      <c r="DW42" s="30">
        <f t="shared" si="82"/>
        <v>812709.92299999995</v>
      </c>
      <c r="DX42" s="30">
        <f t="shared" si="13"/>
        <v>979315.45721499994</v>
      </c>
      <c r="DY42" s="158">
        <f>VLOOKUP(B42,[1]Hoja1!$B$9:$AV$244,47,0)</f>
        <v>876376</v>
      </c>
      <c r="DZ42" s="158">
        <v>3010000</v>
      </c>
      <c r="EA42" s="24">
        <v>2503930</v>
      </c>
      <c r="EB42" s="25">
        <v>2428800</v>
      </c>
      <c r="EC42" s="24">
        <f t="shared" si="83"/>
        <v>2204776.5</v>
      </c>
      <c r="ED42" s="24">
        <f t="shared" si="84"/>
        <v>2466365</v>
      </c>
      <c r="EE42" s="24">
        <f t="shared" si="85"/>
        <v>1751016.9499783383</v>
      </c>
      <c r="EF42" s="24">
        <f t="shared" si="86"/>
        <v>921071.17599999998</v>
      </c>
      <c r="EG42" s="24">
        <f t="shared" si="14"/>
        <v>1109890.7670799999</v>
      </c>
      <c r="EH42" s="126">
        <f>VLOOKUP(B42,[1]Hoja1!$B$9:$AX$244,49,0)</f>
        <v>884352</v>
      </c>
      <c r="EI42" s="126">
        <v>3159000</v>
      </c>
      <c r="EJ42" s="17">
        <v>3314025</v>
      </c>
      <c r="EK42" s="73">
        <v>3148300</v>
      </c>
      <c r="EL42" s="17">
        <f t="shared" si="87"/>
        <v>2626419.25</v>
      </c>
      <c r="EM42" s="17">
        <f t="shared" si="88"/>
        <v>3153650</v>
      </c>
      <c r="EN42" s="17">
        <f t="shared" si="89"/>
        <v>1935446.1529082812</v>
      </c>
      <c r="EO42" s="17">
        <f t="shared" si="90"/>
        <v>929453.95199999993</v>
      </c>
      <c r="EP42" s="17">
        <f t="shared" si="15"/>
        <v>1119992.0121599999</v>
      </c>
      <c r="EQ42" s="162">
        <f>VLOOKUP(B42,[1]Hoja1!$B$9:$AZ$244,51,0)</f>
        <v>786561</v>
      </c>
      <c r="ER42" s="162">
        <v>2585000</v>
      </c>
      <c r="ES42" s="32">
        <v>3314025</v>
      </c>
      <c r="ET42" s="94">
        <v>3148300</v>
      </c>
      <c r="EU42" s="32">
        <f t="shared" si="91"/>
        <v>2458471.5</v>
      </c>
      <c r="EV42" s="32">
        <f t="shared" si="92"/>
        <v>2866650</v>
      </c>
      <c r="EW42" s="32">
        <f t="shared" si="93"/>
        <v>1756246.9553226402</v>
      </c>
      <c r="EX42" s="32">
        <f t="shared" si="94"/>
        <v>950244.34409999999</v>
      </c>
      <c r="EY42" s="32">
        <f t="shared" si="16"/>
        <v>1145044.4346405</v>
      </c>
      <c r="EZ42" s="172">
        <f>VLOOKUP(B42,'[2]RESPUESTOS '!$B$11:$BH$246,59,0)</f>
        <v>429017</v>
      </c>
      <c r="FA42" s="162">
        <v>2098000</v>
      </c>
      <c r="FB42" s="32">
        <v>2238200</v>
      </c>
      <c r="FC42" s="94">
        <v>2103900</v>
      </c>
      <c r="FD42" s="32">
        <f t="shared" si="95"/>
        <v>1717279.25</v>
      </c>
      <c r="FE42" s="32">
        <f t="shared" si="96"/>
        <v>2100950</v>
      </c>
      <c r="FF42" s="32">
        <f t="shared" si="97"/>
        <v>1072486.7674573797</v>
      </c>
      <c r="FG42" s="32">
        <f t="shared" si="98"/>
        <v>518295.43769999995</v>
      </c>
      <c r="FH42" s="32">
        <f t="shared" si="17"/>
        <v>624546.00242849998</v>
      </c>
      <c r="FI42" s="172">
        <f>VLOOKUP(B42,'[2]RESPUESTOS '!$B$11:$CJ$246,87,0)</f>
        <v>471006</v>
      </c>
      <c r="FJ42" s="162">
        <v>2517600</v>
      </c>
      <c r="FK42" s="32">
        <v>2576400</v>
      </c>
      <c r="FL42" s="94">
        <v>2499100</v>
      </c>
      <c r="FM42" s="32">
        <f t="shared" si="99"/>
        <v>2016026.5</v>
      </c>
      <c r="FN42" s="32">
        <f t="shared" si="100"/>
        <v>2508350</v>
      </c>
      <c r="FO42" s="32">
        <f t="shared" si="101"/>
        <v>1208970.0389689901</v>
      </c>
      <c r="FP42" s="32">
        <f t="shared" si="102"/>
        <v>569022.34860000003</v>
      </c>
      <c r="FQ42" s="32">
        <f t="shared" si="18"/>
        <v>685671.93006300007</v>
      </c>
      <c r="FR42" s="172">
        <f>VLOOKUP(B42,'[2]RESPUESTOS '!$B$11:$BX$246,75,0)</f>
        <v>476782</v>
      </c>
      <c r="FS42" s="162">
        <v>2098000</v>
      </c>
      <c r="FT42" s="32">
        <v>2349800</v>
      </c>
      <c r="FU42" s="94">
        <v>2232300</v>
      </c>
      <c r="FV42" s="32">
        <f t="shared" si="103"/>
        <v>1789220.5</v>
      </c>
      <c r="FW42" s="32">
        <f t="shared" si="104"/>
        <v>2165150</v>
      </c>
      <c r="FX42" s="32">
        <f t="shared" si="105"/>
        <v>1160235.6038434629</v>
      </c>
      <c r="FY42" s="32">
        <f t="shared" si="106"/>
        <v>576000.33419999992</v>
      </c>
      <c r="FZ42" s="32">
        <f t="shared" si="19"/>
        <v>694080.40271099994</v>
      </c>
      <c r="GA42" s="172">
        <f>VLOOKUP(B42,'[2]RESPUESTOS '!$B$11:$CN$246,91,0)</f>
        <v>545215</v>
      </c>
      <c r="GB42" s="162">
        <v>2413000</v>
      </c>
      <c r="GC42" s="32">
        <v>2945800</v>
      </c>
      <c r="GD42" s="94">
        <v>2916300</v>
      </c>
      <c r="GE42" s="32">
        <f t="shared" si="107"/>
        <v>2205078.75</v>
      </c>
      <c r="GF42" s="32">
        <f t="shared" si="108"/>
        <v>2664650</v>
      </c>
      <c r="GG42" s="32">
        <f t="shared" si="109"/>
        <v>1364755.7813136042</v>
      </c>
      <c r="GH42" s="32">
        <f t="shared" si="110"/>
        <v>658674.2415</v>
      </c>
      <c r="GI42" s="32">
        <f t="shared" si="20"/>
        <v>793702.46100750007</v>
      </c>
      <c r="GJ42" s="172">
        <f>VLOOKUP(B42,'[2]RESPUESTOS '!$B$11:$T$246,19,0)</f>
        <v>424045</v>
      </c>
      <c r="GK42" s="162">
        <v>1870000</v>
      </c>
      <c r="GL42" s="32">
        <v>2263400</v>
      </c>
      <c r="GM42" s="94">
        <v>2218100</v>
      </c>
      <c r="GN42" s="32">
        <f t="shared" si="111"/>
        <v>1693886.25</v>
      </c>
      <c r="GO42" s="32">
        <f t="shared" si="112"/>
        <v>2044050</v>
      </c>
      <c r="GP42" s="32">
        <f t="shared" si="113"/>
        <v>1056621.9556660135</v>
      </c>
      <c r="GQ42" s="32">
        <f t="shared" si="114"/>
        <v>512288.76449999999</v>
      </c>
      <c r="GR42" s="32">
        <f t="shared" si="21"/>
        <v>617307.96122249996</v>
      </c>
      <c r="GS42" s="172">
        <f>VLOOKUP(B42,'[2]RESPUESTOS '!$B$11:$H$246,7,0)</f>
        <v>297756</v>
      </c>
      <c r="GT42" s="162">
        <v>1480000</v>
      </c>
      <c r="GU42" s="32">
        <v>1358000</v>
      </c>
      <c r="GV42" s="94">
        <v>1290100</v>
      </c>
      <c r="GW42" s="32">
        <f t="shared" si="115"/>
        <v>1106464</v>
      </c>
      <c r="GX42" s="32">
        <f t="shared" si="116"/>
        <v>1324050</v>
      </c>
      <c r="GY42" s="32">
        <f t="shared" si="117"/>
        <v>721287.2255792279</v>
      </c>
      <c r="GZ42" s="32">
        <f t="shared" si="118"/>
        <v>359719.02359999996</v>
      </c>
      <c r="HA42" s="32">
        <f t="shared" si="22"/>
        <v>433461.42343799991</v>
      </c>
      <c r="HB42" s="172">
        <f>VLOOKUP(B42,'[2]RESPUESTOS '!$B$11:$D$246,3,0)</f>
        <v>292302</v>
      </c>
      <c r="HC42" s="162">
        <v>1480000</v>
      </c>
      <c r="HD42" s="32">
        <v>1358000</v>
      </c>
      <c r="HE42" s="94">
        <v>1290100</v>
      </c>
      <c r="HF42" s="32">
        <f t="shared" si="119"/>
        <v>1105100.5</v>
      </c>
      <c r="HG42" s="32">
        <f t="shared" si="120"/>
        <v>1324050</v>
      </c>
      <c r="HH42" s="32">
        <f t="shared" si="121"/>
        <v>713227.88720501133</v>
      </c>
      <c r="HI42" s="32">
        <f t="shared" si="122"/>
        <v>353130.04619999998</v>
      </c>
      <c r="HJ42" s="32">
        <f t="shared" si="23"/>
        <v>425521.70567099995</v>
      </c>
      <c r="HK42" s="172">
        <f>VLOOKUP(B42,'[2]RESPUESTOS '!$B$11:$CB$246,79,0)</f>
        <v>547070</v>
      </c>
      <c r="HL42" s="162">
        <v>3159000</v>
      </c>
      <c r="HM42" s="32">
        <v>2945800</v>
      </c>
      <c r="HN42" s="94">
        <v>2769000</v>
      </c>
      <c r="HO42" s="32">
        <f t="shared" si="123"/>
        <v>2355217.5</v>
      </c>
      <c r="HP42" s="32">
        <f t="shared" si="124"/>
        <v>2857400</v>
      </c>
      <c r="HQ42" s="32">
        <f t="shared" si="125"/>
        <v>1405934.3382640094</v>
      </c>
      <c r="HR42" s="32">
        <f t="shared" si="126"/>
        <v>660915.26699999999</v>
      </c>
      <c r="HS42" s="32">
        <f t="shared" si="24"/>
        <v>796402.89673499996</v>
      </c>
      <c r="HT42" s="172">
        <v>2984247</v>
      </c>
      <c r="HU42" s="162">
        <v>3159000</v>
      </c>
      <c r="HV42" s="32">
        <v>3682250</v>
      </c>
      <c r="HW42" s="94">
        <v>3535000</v>
      </c>
      <c r="HX42" s="32">
        <f t="shared" si="127"/>
        <v>3458750</v>
      </c>
      <c r="HY42" s="32">
        <f t="shared" si="128"/>
        <v>3535000</v>
      </c>
      <c r="HZ42" s="32">
        <f t="shared" si="25"/>
        <v>3444259.9712603684</v>
      </c>
      <c r="IA42" s="32">
        <f t="shared" si="129"/>
        <v>3605268.8007</v>
      </c>
      <c r="IB42" s="32">
        <f t="shared" si="26"/>
        <v>4344348.9048434999</v>
      </c>
      <c r="IC42" s="172">
        <v>3181500</v>
      </c>
      <c r="ID42" s="162">
        <v>2098000</v>
      </c>
      <c r="IE42" s="32">
        <v>3682250</v>
      </c>
      <c r="IF42" s="94">
        <v>3387700</v>
      </c>
      <c r="IG42" s="32">
        <f t="shared" si="130"/>
        <v>3055983.3333333335</v>
      </c>
      <c r="IH42" s="32">
        <f t="shared" si="131"/>
        <v>3387700</v>
      </c>
      <c r="II42" s="32">
        <f t="shared" si="132"/>
        <v>2875207.2793483119</v>
      </c>
      <c r="IJ42" s="32">
        <f t="shared" si="133"/>
        <v>3843570.15</v>
      </c>
      <c r="IK42" s="32">
        <f t="shared" si="27"/>
        <v>4631502.0307499999</v>
      </c>
      <c r="IM42" s="32">
        <f t="shared" si="134"/>
        <v>1040300.6191059445</v>
      </c>
    </row>
    <row r="43" spans="1:247" x14ac:dyDescent="0.25">
      <c r="A43" s="12">
        <v>36</v>
      </c>
      <c r="B43" s="36" t="s">
        <v>78</v>
      </c>
      <c r="C43" s="14">
        <f>VLOOKUP(B43,[1]Hoja1!$B$9:$D$244,3,0)</f>
        <v>1419527</v>
      </c>
      <c r="D43" s="14">
        <v>5192000</v>
      </c>
      <c r="E43" s="15">
        <v>7798000</v>
      </c>
      <c r="F43" s="97">
        <v>7330100</v>
      </c>
      <c r="G43" s="105">
        <f t="shared" si="28"/>
        <v>5434906.75</v>
      </c>
      <c r="H43" s="105">
        <f t="shared" si="29"/>
        <v>6261050</v>
      </c>
      <c r="I43" s="107">
        <f t="shared" si="30"/>
        <v>3443153.2529078065</v>
      </c>
      <c r="J43" s="107">
        <f t="shared" si="135"/>
        <v>1491922.8769999999</v>
      </c>
      <c r="K43" s="107">
        <f t="shared" si="0"/>
        <v>1797767.0667849998</v>
      </c>
      <c r="L43" s="101">
        <f>VLOOKUP(B43,[1]Hoja1!$B$9:$L$244,11,0)</f>
        <v>1275907</v>
      </c>
      <c r="M43" s="101">
        <v>4740000</v>
      </c>
      <c r="N43" s="34">
        <v>7798000</v>
      </c>
      <c r="O43" s="70">
        <v>7174200</v>
      </c>
      <c r="P43" s="34">
        <f t="shared" si="31"/>
        <v>5247026.75</v>
      </c>
      <c r="Q43" s="34">
        <f t="shared" si="32"/>
        <v>5957100</v>
      </c>
      <c r="R43" s="34">
        <f t="shared" si="33"/>
        <v>3168685.7279495667</v>
      </c>
      <c r="S43" s="174">
        <f t="shared" si="34"/>
        <v>1340978.257</v>
      </c>
      <c r="T43" s="174">
        <f t="shared" si="1"/>
        <v>1615878.799685</v>
      </c>
      <c r="U43" s="126">
        <f>VLOOKUP(B43,[1]Hoja1!$B$9:$T$244,19,0)</f>
        <v>1064426</v>
      </c>
      <c r="V43" s="126">
        <v>3893000</v>
      </c>
      <c r="W43" s="17">
        <v>6238400</v>
      </c>
      <c r="X43" s="73">
        <v>6113600</v>
      </c>
      <c r="Y43" s="17">
        <f t="shared" si="35"/>
        <v>4327356.5</v>
      </c>
      <c r="Z43" s="17">
        <f t="shared" si="36"/>
        <v>5003300</v>
      </c>
      <c r="AA43" s="17">
        <f t="shared" si="37"/>
        <v>2631211.8807100533</v>
      </c>
      <c r="AB43" s="176">
        <f t="shared" si="38"/>
        <v>1118711.726</v>
      </c>
      <c r="AC43" s="176">
        <f t="shared" si="2"/>
        <v>1348047.62983</v>
      </c>
      <c r="AD43" s="129">
        <f>VLOOKUP(B43,[1]Hoja1!$B$9:$V$244,21,0)</f>
        <v>1331037</v>
      </c>
      <c r="AE43" s="129">
        <v>4754000</v>
      </c>
      <c r="AF43" s="18">
        <v>5926480</v>
      </c>
      <c r="AG43" s="74">
        <v>5808000</v>
      </c>
      <c r="AH43" s="18">
        <f t="shared" si="39"/>
        <v>4454879.25</v>
      </c>
      <c r="AI43" s="18">
        <f t="shared" si="40"/>
        <v>5281000</v>
      </c>
      <c r="AJ43" s="18">
        <f t="shared" si="41"/>
        <v>3070890.8375265882</v>
      </c>
      <c r="AK43" s="177">
        <f t="shared" si="42"/>
        <v>1398919.8869999999</v>
      </c>
      <c r="AL43" s="177">
        <f t="shared" si="3"/>
        <v>1685698.4638349998</v>
      </c>
      <c r="AM43" s="133">
        <f>VLOOKUP(B43,[1]Hoja1!$B$9:$X$244,23,0)</f>
        <v>1248304</v>
      </c>
      <c r="AN43" s="133">
        <v>4459000</v>
      </c>
      <c r="AO43" s="19">
        <v>5302640</v>
      </c>
      <c r="AP43" s="77">
        <v>4878400</v>
      </c>
      <c r="AQ43" s="19">
        <f t="shared" si="43"/>
        <v>3972086</v>
      </c>
      <c r="AR43" s="19">
        <f t="shared" si="44"/>
        <v>4668700</v>
      </c>
      <c r="AS43" s="19">
        <f t="shared" si="45"/>
        <v>2819039.5216285</v>
      </c>
      <c r="AT43" s="178">
        <f t="shared" si="46"/>
        <v>1311967.504</v>
      </c>
      <c r="AU43" s="178">
        <f t="shared" si="4"/>
        <v>1580920.8423199998</v>
      </c>
      <c r="AV43" s="137">
        <f>VLOOKUP(B43,[1]Hoja1!$B$9:$Z$244,25,0)</f>
        <v>924000</v>
      </c>
      <c r="AW43" s="137">
        <v>3380000</v>
      </c>
      <c r="AX43" s="20">
        <v>5302640</v>
      </c>
      <c r="AY43" s="79">
        <v>5037500</v>
      </c>
      <c r="AZ43" s="20">
        <f t="shared" si="47"/>
        <v>3661035</v>
      </c>
      <c r="BA43" s="20">
        <f t="shared" si="48"/>
        <v>4208750</v>
      </c>
      <c r="BB43" s="20">
        <f t="shared" si="49"/>
        <v>2266025.0592675814</v>
      </c>
      <c r="BC43" s="179">
        <f t="shared" si="50"/>
        <v>971123.99999999988</v>
      </c>
      <c r="BD43" s="179">
        <f t="shared" si="5"/>
        <v>1170204.42</v>
      </c>
      <c r="BE43" s="139">
        <f>VLOOKUP(B43,[1]Hoja1!$B$9:$AB$244,27,0)</f>
        <v>1096215</v>
      </c>
      <c r="BF43" s="139">
        <v>4385000</v>
      </c>
      <c r="BG43" s="21">
        <v>6238400</v>
      </c>
      <c r="BH43" s="80">
        <v>6051200</v>
      </c>
      <c r="BI43" s="21">
        <f t="shared" si="51"/>
        <v>4442703.75</v>
      </c>
      <c r="BJ43" s="21">
        <f t="shared" si="52"/>
        <v>5218100</v>
      </c>
      <c r="BK43" s="21">
        <f t="shared" si="53"/>
        <v>2728822.009380348</v>
      </c>
      <c r="BL43" s="21">
        <f t="shared" si="54"/>
        <v>1152121.9649999999</v>
      </c>
      <c r="BM43" s="21">
        <f t="shared" si="6"/>
        <v>1388306.9678249997</v>
      </c>
      <c r="BN43" s="144">
        <f>VLOOKUP(B43,[1]Hoja1!$B$9:$AD$244,29,0)</f>
        <v>1016400</v>
      </c>
      <c r="BO43" s="144">
        <v>3630000</v>
      </c>
      <c r="BP43" s="22">
        <v>6238400</v>
      </c>
      <c r="BQ43" s="82">
        <v>5926500</v>
      </c>
      <c r="BR43" s="22">
        <f t="shared" si="55"/>
        <v>4202825</v>
      </c>
      <c r="BS43" s="22">
        <f t="shared" si="56"/>
        <v>4778250</v>
      </c>
      <c r="BT43" s="22">
        <f t="shared" si="57"/>
        <v>2518292.4355474059</v>
      </c>
      <c r="BU43" s="22">
        <f t="shared" si="58"/>
        <v>1068236.3999999999</v>
      </c>
      <c r="BV43" s="22">
        <f t="shared" si="7"/>
        <v>1287224.862</v>
      </c>
      <c r="BW43" s="146">
        <f>VLOOKUP(B43,[1]Hoja1!$B$9:$AF$244,31,0)</f>
        <v>979378</v>
      </c>
      <c r="BX43" s="146">
        <v>2800000</v>
      </c>
      <c r="BY43" s="23">
        <v>5302640</v>
      </c>
      <c r="BZ43" s="84">
        <v>5090500</v>
      </c>
      <c r="CA43" s="23">
        <f t="shared" si="59"/>
        <v>3543129.5</v>
      </c>
      <c r="CB43" s="23">
        <f t="shared" si="60"/>
        <v>3945250</v>
      </c>
      <c r="CC43" s="23">
        <f t="shared" si="61"/>
        <v>2268565.5581128877</v>
      </c>
      <c r="CD43" s="23">
        <f t="shared" si="62"/>
        <v>1029326.2779999999</v>
      </c>
      <c r="CE43" s="23">
        <f t="shared" si="8"/>
        <v>1240338.16499</v>
      </c>
      <c r="CF43" s="158">
        <f>VLOOKUP(B43,[1]Hoja1!$B$9:$AJ$244,35,0)</f>
        <v>924000</v>
      </c>
      <c r="CG43" s="158">
        <v>2640000</v>
      </c>
      <c r="CH43" s="24">
        <v>3605800</v>
      </c>
      <c r="CI43" s="25">
        <v>3533700</v>
      </c>
      <c r="CJ43" s="24">
        <f t="shared" si="63"/>
        <v>2675875</v>
      </c>
      <c r="CK43" s="24">
        <f t="shared" si="64"/>
        <v>3086850</v>
      </c>
      <c r="CL43" s="24">
        <f t="shared" si="65"/>
        <v>1978866.273262643</v>
      </c>
      <c r="CM43" s="24">
        <f t="shared" si="66"/>
        <v>971123.99999999988</v>
      </c>
      <c r="CN43" s="24">
        <f t="shared" si="9"/>
        <v>1170204.42</v>
      </c>
      <c r="CO43" s="148">
        <f>VLOOKUP(B43,[1]Hoja1!$B$9:$AL$244,37,0)</f>
        <v>924000</v>
      </c>
      <c r="CP43" s="148">
        <v>3300000</v>
      </c>
      <c r="CQ43" s="26">
        <v>5302640</v>
      </c>
      <c r="CR43" s="149">
        <v>4931500</v>
      </c>
      <c r="CS43" s="26">
        <f t="shared" si="67"/>
        <v>3614535</v>
      </c>
      <c r="CT43" s="26">
        <f t="shared" si="68"/>
        <v>4115750</v>
      </c>
      <c r="CU43" s="26">
        <f t="shared" si="69"/>
        <v>2251434.898799065</v>
      </c>
      <c r="CV43" s="26">
        <f t="shared" si="70"/>
        <v>971123.99999999988</v>
      </c>
      <c r="CW43" s="26">
        <f t="shared" si="10"/>
        <v>1170204.42</v>
      </c>
      <c r="CX43" s="27">
        <f>VLOOKUP(B43,[1]Hoja1!$B$9:$AN$244,39,0)</f>
        <v>1326275</v>
      </c>
      <c r="CY43" s="27">
        <v>4360000</v>
      </c>
      <c r="CZ43" s="28">
        <v>5926480</v>
      </c>
      <c r="DA43" s="86">
        <v>5689000</v>
      </c>
      <c r="DB43" s="28">
        <f t="shared" si="71"/>
        <v>4325438.75</v>
      </c>
      <c r="DC43" s="28">
        <f t="shared" si="72"/>
        <v>5024500</v>
      </c>
      <c r="DD43" s="28">
        <f t="shared" si="73"/>
        <v>3012362.8564103297</v>
      </c>
      <c r="DE43" s="28">
        <f t="shared" si="74"/>
        <v>1393915.0249999999</v>
      </c>
      <c r="DF43" s="28">
        <f t="shared" si="11"/>
        <v>1679667.6051249998</v>
      </c>
      <c r="DG43" s="150">
        <f>VLOOKUP(B43,[1]Hoja1!$B$9:$AR$244,43,0)</f>
        <v>1372739</v>
      </c>
      <c r="DH43" s="150">
        <v>4707000</v>
      </c>
      <c r="DI43" s="29">
        <v>4678800</v>
      </c>
      <c r="DJ43" s="88">
        <v>4491600</v>
      </c>
      <c r="DK43" s="29">
        <f t="shared" si="75"/>
        <v>3812534.75</v>
      </c>
      <c r="DL43" s="29">
        <f t="shared" si="76"/>
        <v>4585200</v>
      </c>
      <c r="DM43" s="29">
        <f t="shared" si="77"/>
        <v>2904258.2864206964</v>
      </c>
      <c r="DN43" s="29">
        <f t="shared" si="78"/>
        <v>1442748.689</v>
      </c>
      <c r="DO43" s="29">
        <f t="shared" si="12"/>
        <v>1738512.1702449999</v>
      </c>
      <c r="DP43" s="154">
        <f>VLOOKUP(B43,[1]Hoja1!$B$9:$AT$244,45,0)</f>
        <v>1637580</v>
      </c>
      <c r="DQ43" s="154">
        <v>5989000</v>
      </c>
      <c r="DR43" s="30">
        <v>4678800</v>
      </c>
      <c r="DS43" s="90">
        <v>4585200</v>
      </c>
      <c r="DT43" s="30">
        <f t="shared" si="79"/>
        <v>4222645</v>
      </c>
      <c r="DU43" s="30">
        <f t="shared" si="80"/>
        <v>4632000</v>
      </c>
      <c r="DV43" s="30">
        <f t="shared" si="81"/>
        <v>3307280.2775952034</v>
      </c>
      <c r="DW43" s="30">
        <f t="shared" si="82"/>
        <v>1721096.5799999998</v>
      </c>
      <c r="DX43" s="30">
        <f t="shared" si="13"/>
        <v>2073921.3788999999</v>
      </c>
      <c r="DY43" s="158">
        <f>VLOOKUP(B43,[1]Hoja1!$B$9:$AV$244,47,0)</f>
        <v>1647287</v>
      </c>
      <c r="DZ43" s="158">
        <v>5650000</v>
      </c>
      <c r="EA43" s="24">
        <v>5302640</v>
      </c>
      <c r="EB43" s="25">
        <v>5196600</v>
      </c>
      <c r="EC43" s="24">
        <f t="shared" si="83"/>
        <v>4449131.75</v>
      </c>
      <c r="ED43" s="24">
        <f t="shared" si="84"/>
        <v>5249620</v>
      </c>
      <c r="EE43" s="24">
        <f t="shared" si="85"/>
        <v>3433273.8436647514</v>
      </c>
      <c r="EF43" s="24">
        <f t="shared" si="86"/>
        <v>1731298.6369999999</v>
      </c>
      <c r="EG43" s="24">
        <f t="shared" si="14"/>
        <v>2086214.8575849999</v>
      </c>
      <c r="EH43" s="126">
        <f>VLOOKUP(B43,[1]Hoja1!$B$9:$AX$244,49,0)</f>
        <v>2013318</v>
      </c>
      <c r="EI43" s="126">
        <v>7191000</v>
      </c>
      <c r="EJ43" s="17">
        <v>7018200</v>
      </c>
      <c r="EK43" s="73">
        <v>6737500</v>
      </c>
      <c r="EL43" s="17">
        <f t="shared" si="87"/>
        <v>5740004.5</v>
      </c>
      <c r="EM43" s="17">
        <f t="shared" si="88"/>
        <v>6877850</v>
      </c>
      <c r="EN43" s="17">
        <f t="shared" si="89"/>
        <v>4316554.8763474626</v>
      </c>
      <c r="EO43" s="17">
        <f t="shared" si="90"/>
        <v>2115997.2179999999</v>
      </c>
      <c r="EP43" s="17">
        <f t="shared" si="15"/>
        <v>2549776.64769</v>
      </c>
      <c r="EQ43" s="162">
        <f>VLOOKUP(B43,[1]Hoja1!$B$9:$AZ$244,51,0)</f>
        <v>1372739</v>
      </c>
      <c r="ER43" s="162">
        <v>4511000</v>
      </c>
      <c r="ES43" s="32">
        <v>7018200</v>
      </c>
      <c r="ET43" s="94">
        <v>6316400</v>
      </c>
      <c r="EU43" s="32">
        <f t="shared" si="91"/>
        <v>4804584.75</v>
      </c>
      <c r="EV43" s="32">
        <f t="shared" si="92"/>
        <v>5413700</v>
      </c>
      <c r="EW43" s="32">
        <f t="shared" si="93"/>
        <v>3197555.4265640266</v>
      </c>
      <c r="EX43" s="32">
        <f t="shared" si="94"/>
        <v>1658405.9859</v>
      </c>
      <c r="EY43" s="32">
        <f t="shared" si="16"/>
        <v>1998379.2130094999</v>
      </c>
      <c r="EZ43" s="172">
        <f>VLOOKUP(B43,'[2]RESPUESTOS '!$B$11:$BH$246,59,0)</f>
        <v>947718</v>
      </c>
      <c r="FA43" s="162">
        <v>3893000</v>
      </c>
      <c r="FB43" s="32">
        <v>5198800</v>
      </c>
      <c r="FC43" s="94">
        <v>4782900</v>
      </c>
      <c r="FD43" s="32">
        <f t="shared" si="95"/>
        <v>3705604.5</v>
      </c>
      <c r="FE43" s="32">
        <f t="shared" si="96"/>
        <v>4337950</v>
      </c>
      <c r="FF43" s="32">
        <f t="shared" si="97"/>
        <v>2334447.1883573886</v>
      </c>
      <c r="FG43" s="32">
        <f t="shared" si="98"/>
        <v>1144938.1158</v>
      </c>
      <c r="FH43" s="32">
        <f t="shared" si="17"/>
        <v>1379650.4295390001</v>
      </c>
      <c r="FI43" s="172">
        <f>VLOOKUP(B43,'[2]RESPUESTOS '!$B$11:$CJ$246,87,0)</f>
        <v>755819</v>
      </c>
      <c r="FJ43" s="162">
        <v>4671600</v>
      </c>
      <c r="FK43" s="32">
        <v>4174200</v>
      </c>
      <c r="FL43" s="94">
        <v>3840300</v>
      </c>
      <c r="FM43" s="32">
        <f t="shared" si="99"/>
        <v>3360479.75</v>
      </c>
      <c r="FN43" s="32">
        <f t="shared" si="100"/>
        <v>4007250</v>
      </c>
      <c r="FO43" s="32">
        <f t="shared" si="101"/>
        <v>1963584.6373498468</v>
      </c>
      <c r="FP43" s="32">
        <f t="shared" si="102"/>
        <v>913104.93389999995</v>
      </c>
      <c r="FQ43" s="32">
        <f t="shared" si="18"/>
        <v>1100291.4453495</v>
      </c>
      <c r="FR43" s="172">
        <f>VLOOKUP(B43,'[2]RESPUESTOS '!$B$11:$BX$246,75,0)</f>
        <v>761245</v>
      </c>
      <c r="FS43" s="162">
        <v>3893000</v>
      </c>
      <c r="FT43" s="32">
        <v>3953600</v>
      </c>
      <c r="FU43" s="94">
        <v>3835000</v>
      </c>
      <c r="FV43" s="32">
        <f t="shared" si="103"/>
        <v>3110711.25</v>
      </c>
      <c r="FW43" s="32">
        <f t="shared" si="104"/>
        <v>3864000</v>
      </c>
      <c r="FX43" s="32">
        <f t="shared" si="105"/>
        <v>1919202.4747343813</v>
      </c>
      <c r="FY43" s="32">
        <f t="shared" si="106"/>
        <v>919660.0845</v>
      </c>
      <c r="FZ43" s="32">
        <f t="shared" si="19"/>
        <v>1108190.4018224999</v>
      </c>
      <c r="GA43" s="172">
        <f>VLOOKUP(B43,'[2]RESPUESTOS '!$B$11:$CN$246,91,0)</f>
        <v>1140726</v>
      </c>
      <c r="GB43" s="162">
        <v>4477000</v>
      </c>
      <c r="GC43" s="32">
        <v>6146800</v>
      </c>
      <c r="GD43" s="94">
        <v>5839500</v>
      </c>
      <c r="GE43" s="32">
        <f t="shared" si="107"/>
        <v>4401006.5</v>
      </c>
      <c r="GF43" s="32">
        <f t="shared" si="108"/>
        <v>5158250</v>
      </c>
      <c r="GG43" s="32">
        <f t="shared" si="109"/>
        <v>2789531.8219095608</v>
      </c>
      <c r="GH43" s="32">
        <f t="shared" si="110"/>
        <v>1378111.0806</v>
      </c>
      <c r="GI43" s="32">
        <f t="shared" si="20"/>
        <v>1660623.852123</v>
      </c>
      <c r="GJ43" s="172">
        <f>VLOOKUP(B43,'[2]RESPUESTOS '!$B$11:$T$246,19,0)</f>
        <v>739167</v>
      </c>
      <c r="GK43" s="162">
        <v>4360000</v>
      </c>
      <c r="GL43" s="32">
        <v>3983000</v>
      </c>
      <c r="GM43" s="94">
        <v>3783900</v>
      </c>
      <c r="GN43" s="32">
        <f t="shared" si="111"/>
        <v>3216516.75</v>
      </c>
      <c r="GO43" s="32">
        <f t="shared" si="112"/>
        <v>3883450</v>
      </c>
      <c r="GP43" s="32">
        <f t="shared" si="113"/>
        <v>1906962.467495865</v>
      </c>
      <c r="GQ43" s="32">
        <f t="shared" si="114"/>
        <v>892987.65269999998</v>
      </c>
      <c r="GR43" s="32">
        <f t="shared" si="21"/>
        <v>1076050.1215035</v>
      </c>
      <c r="GS43" s="172">
        <f>VLOOKUP(B43,'[2]RESPUESTOS '!$B$11:$H$246,7,0)</f>
        <v>795285</v>
      </c>
      <c r="GT43" s="162">
        <v>2640000</v>
      </c>
      <c r="GU43" s="32">
        <v>850000</v>
      </c>
      <c r="GV43" s="94">
        <v>765000</v>
      </c>
      <c r="GW43" s="32">
        <f t="shared" si="115"/>
        <v>1262571.25</v>
      </c>
      <c r="GX43" s="32">
        <f t="shared" si="116"/>
        <v>822642.5</v>
      </c>
      <c r="GY43" s="32">
        <f t="shared" si="117"/>
        <v>970907.04355738161</v>
      </c>
      <c r="GZ43" s="32">
        <f t="shared" si="118"/>
        <v>960783.80849999993</v>
      </c>
      <c r="HA43" s="32">
        <f t="shared" si="22"/>
        <v>1157744.4892424999</v>
      </c>
      <c r="HB43" s="172">
        <f>VLOOKUP(B43,'[2]RESPUESTOS '!$B$11:$D$246,3,0)</f>
        <v>790496</v>
      </c>
      <c r="HC43" s="162">
        <v>2640000</v>
      </c>
      <c r="HD43" s="32">
        <v>850000</v>
      </c>
      <c r="HE43" s="94">
        <v>799000</v>
      </c>
      <c r="HF43" s="32">
        <f t="shared" si="119"/>
        <v>1269874</v>
      </c>
      <c r="HG43" s="32">
        <f t="shared" si="120"/>
        <v>824500</v>
      </c>
      <c r="HH43" s="32">
        <f t="shared" si="121"/>
        <v>982354.10542024102</v>
      </c>
      <c r="HI43" s="32">
        <f t="shared" si="122"/>
        <v>954998.21759999997</v>
      </c>
      <c r="HJ43" s="32">
        <f t="shared" si="23"/>
        <v>1150772.8522079999</v>
      </c>
      <c r="HK43" s="172">
        <f>VLOOKUP(B43,'[2]RESPUESTOS '!$B$11:$CB$246,79,0)</f>
        <v>1158563</v>
      </c>
      <c r="HL43" s="162">
        <v>7191000</v>
      </c>
      <c r="HM43" s="32">
        <v>6146800</v>
      </c>
      <c r="HN43" s="94">
        <v>5655000</v>
      </c>
      <c r="HO43" s="32">
        <f t="shared" si="123"/>
        <v>5037840.75</v>
      </c>
      <c r="HP43" s="32">
        <f t="shared" si="124"/>
        <v>5900900</v>
      </c>
      <c r="HQ43" s="32">
        <f t="shared" si="125"/>
        <v>2981243.800109941</v>
      </c>
      <c r="HR43" s="32">
        <f t="shared" si="126"/>
        <v>1399659.9602999999</v>
      </c>
      <c r="HS43" s="32">
        <f t="shared" si="24"/>
        <v>1686590.2521614998</v>
      </c>
      <c r="HT43" s="172">
        <v>5782099.3300000001</v>
      </c>
      <c r="HU43" s="162">
        <v>7191000</v>
      </c>
      <c r="HV43" s="32">
        <v>7798000</v>
      </c>
      <c r="HW43" s="94">
        <v>7252100</v>
      </c>
      <c r="HX43" s="32">
        <f t="shared" si="127"/>
        <v>7413700</v>
      </c>
      <c r="HY43" s="32">
        <f t="shared" si="128"/>
        <v>7252100</v>
      </c>
      <c r="HZ43" s="32">
        <f t="shared" si="25"/>
        <v>7403900.6888594292</v>
      </c>
      <c r="IA43" s="32">
        <f t="shared" si="129"/>
        <v>6985354.2005730001</v>
      </c>
      <c r="IB43" s="32">
        <f t="shared" si="26"/>
        <v>8417351.8116904646</v>
      </c>
      <c r="IC43" s="172">
        <v>6164285</v>
      </c>
      <c r="ID43" s="162">
        <v>3893000</v>
      </c>
      <c r="IE43" s="32">
        <v>7798000</v>
      </c>
      <c r="IF43" s="94">
        <v>7642000</v>
      </c>
      <c r="IG43" s="32">
        <f t="shared" si="130"/>
        <v>6444333.333333333</v>
      </c>
      <c r="IH43" s="32">
        <f t="shared" si="131"/>
        <v>7642000</v>
      </c>
      <c r="II43" s="32">
        <f t="shared" si="132"/>
        <v>5814346.5862840917</v>
      </c>
      <c r="IJ43" s="32">
        <f t="shared" si="133"/>
        <v>7447072.7084999997</v>
      </c>
      <c r="IK43" s="32">
        <f t="shared" si="27"/>
        <v>8973722.6137425005</v>
      </c>
      <c r="IM43" s="32">
        <f t="shared" si="134"/>
        <v>2047861.3407113689</v>
      </c>
    </row>
    <row r="44" spans="1:247" x14ac:dyDescent="0.25">
      <c r="A44" s="12">
        <v>37</v>
      </c>
      <c r="B44" s="38" t="s">
        <v>79</v>
      </c>
      <c r="C44" s="14">
        <f>VLOOKUP(B44,[1]Hoja1!$B$9:$D$244,3,0)</f>
        <v>717241</v>
      </c>
      <c r="D44" s="14">
        <v>2624000</v>
      </c>
      <c r="E44" s="15">
        <v>3816750</v>
      </c>
      <c r="F44" s="97">
        <v>3511400</v>
      </c>
      <c r="G44" s="105">
        <f t="shared" si="28"/>
        <v>2667347.75</v>
      </c>
      <c r="H44" s="105">
        <f t="shared" si="29"/>
        <v>3067700</v>
      </c>
      <c r="I44" s="107">
        <f t="shared" si="30"/>
        <v>1722564.7725161093</v>
      </c>
      <c r="J44" s="107">
        <f t="shared" si="135"/>
        <v>753820.29099999997</v>
      </c>
      <c r="K44" s="107">
        <f t="shared" si="0"/>
        <v>908353.45065499994</v>
      </c>
      <c r="L44" s="101">
        <f>VLOOKUP(B44,[1]Hoja1!$B$9:$L$244,11,0)</f>
        <v>657195</v>
      </c>
      <c r="M44" s="101">
        <v>2442000</v>
      </c>
      <c r="N44" s="34">
        <v>3816750</v>
      </c>
      <c r="O44" s="70">
        <v>3435100</v>
      </c>
      <c r="P44" s="34">
        <f t="shared" si="31"/>
        <v>2587761.25</v>
      </c>
      <c r="Q44" s="34">
        <f t="shared" si="32"/>
        <v>2938550</v>
      </c>
      <c r="R44" s="34">
        <f t="shared" si="33"/>
        <v>1610154.175749284</v>
      </c>
      <c r="S44" s="174">
        <f t="shared" si="34"/>
        <v>690711.94499999995</v>
      </c>
      <c r="T44" s="174">
        <f t="shared" si="1"/>
        <v>832307.89372499997</v>
      </c>
      <c r="U44" s="126">
        <f>VLOOKUP(B44,[1]Hoja1!$B$9:$T$244,19,0)</f>
        <v>657195</v>
      </c>
      <c r="V44" s="126">
        <v>2404000</v>
      </c>
      <c r="W44" s="17">
        <v>3053400</v>
      </c>
      <c r="X44" s="73">
        <v>2900700</v>
      </c>
      <c r="Y44" s="17">
        <f t="shared" si="35"/>
        <v>2253823.75</v>
      </c>
      <c r="Z44" s="17">
        <f t="shared" si="36"/>
        <v>2652350</v>
      </c>
      <c r="AA44" s="17">
        <f t="shared" si="37"/>
        <v>1532661.0592632184</v>
      </c>
      <c r="AB44" s="176">
        <f t="shared" si="38"/>
        <v>690711.94499999995</v>
      </c>
      <c r="AC44" s="176">
        <f t="shared" si="2"/>
        <v>832307.89372499997</v>
      </c>
      <c r="AD44" s="129">
        <f>VLOOKUP(B44,[1]Hoja1!$B$9:$V$244,21,0)</f>
        <v>736754</v>
      </c>
      <c r="AE44" s="129">
        <v>2632000</v>
      </c>
      <c r="AF44" s="18">
        <v>2900730</v>
      </c>
      <c r="AG44" s="74">
        <v>2668700</v>
      </c>
      <c r="AH44" s="18">
        <f t="shared" si="39"/>
        <v>2234546</v>
      </c>
      <c r="AI44" s="18">
        <f t="shared" si="40"/>
        <v>2650350</v>
      </c>
      <c r="AJ44" s="18">
        <f t="shared" si="41"/>
        <v>1628200.7968051971</v>
      </c>
      <c r="AK44" s="177">
        <f t="shared" si="42"/>
        <v>774328.45399999991</v>
      </c>
      <c r="AL44" s="177">
        <f t="shared" si="3"/>
        <v>933065.78706999985</v>
      </c>
      <c r="AM44" s="133">
        <f>VLOOKUP(B44,[1]Hoja1!$B$9:$X$244,23,0)</f>
        <v>693641</v>
      </c>
      <c r="AN44" s="133">
        <v>2478000</v>
      </c>
      <c r="AO44" s="19">
        <v>2595390</v>
      </c>
      <c r="AP44" s="77">
        <v>2543500</v>
      </c>
      <c r="AQ44" s="19">
        <f t="shared" si="43"/>
        <v>2077632.75</v>
      </c>
      <c r="AR44" s="19">
        <f t="shared" si="44"/>
        <v>2510750</v>
      </c>
      <c r="AS44" s="19">
        <f t="shared" si="45"/>
        <v>1524578.0362586076</v>
      </c>
      <c r="AT44" s="178">
        <f t="shared" si="46"/>
        <v>729016.69099999999</v>
      </c>
      <c r="AU44" s="178">
        <f t="shared" si="4"/>
        <v>878465.11265499995</v>
      </c>
      <c r="AV44" s="137">
        <f>VLOOKUP(B44,[1]Hoja1!$B$9:$Z$244,25,0)</f>
        <v>597450</v>
      </c>
      <c r="AW44" s="137">
        <v>2185000</v>
      </c>
      <c r="AX44" s="20">
        <v>2595390</v>
      </c>
      <c r="AY44" s="79">
        <v>2413700</v>
      </c>
      <c r="AZ44" s="20">
        <f t="shared" si="47"/>
        <v>1947885</v>
      </c>
      <c r="BA44" s="20">
        <f t="shared" si="48"/>
        <v>2299350</v>
      </c>
      <c r="BB44" s="20">
        <f t="shared" si="49"/>
        <v>1364700.3431309429</v>
      </c>
      <c r="BC44" s="179">
        <f t="shared" si="50"/>
        <v>627919.94999999995</v>
      </c>
      <c r="BD44" s="179">
        <f t="shared" si="5"/>
        <v>756643.53975</v>
      </c>
      <c r="BE44" s="139">
        <f>VLOOKUP(B44,[1]Hoja1!$B$9:$AB$244,27,0)</f>
        <v>657195</v>
      </c>
      <c r="BF44" s="139">
        <v>2629000</v>
      </c>
      <c r="BG44" s="21">
        <v>3053400</v>
      </c>
      <c r="BH44" s="80">
        <v>2992300</v>
      </c>
      <c r="BI44" s="21">
        <f t="shared" si="51"/>
        <v>2332973.75</v>
      </c>
      <c r="BJ44" s="21">
        <f t="shared" si="52"/>
        <v>2810650</v>
      </c>
      <c r="BK44" s="21">
        <f t="shared" si="53"/>
        <v>1560253.4694126367</v>
      </c>
      <c r="BL44" s="21">
        <f t="shared" si="54"/>
        <v>690711.94499999995</v>
      </c>
      <c r="BM44" s="21">
        <f t="shared" si="6"/>
        <v>832307.89372499997</v>
      </c>
      <c r="BN44" s="144">
        <f>VLOOKUP(B44,[1]Hoja1!$B$9:$AD$244,29,0)</f>
        <v>657195</v>
      </c>
      <c r="BO44" s="144">
        <v>2348000</v>
      </c>
      <c r="BP44" s="22">
        <v>3053400</v>
      </c>
      <c r="BQ44" s="82">
        <v>2931300</v>
      </c>
      <c r="BR44" s="22">
        <f t="shared" si="55"/>
        <v>2247473.75</v>
      </c>
      <c r="BS44" s="22">
        <f t="shared" si="56"/>
        <v>2639650</v>
      </c>
      <c r="BT44" s="22">
        <f t="shared" si="57"/>
        <v>1528957.2434865846</v>
      </c>
      <c r="BU44" s="22">
        <f t="shared" si="58"/>
        <v>690711.94499999995</v>
      </c>
      <c r="BV44" s="22">
        <f t="shared" si="7"/>
        <v>832307.89372499997</v>
      </c>
      <c r="BW44" s="146">
        <f>VLOOKUP(B44,[1]Hoja1!$B$9:$AF$244,31,0)</f>
        <v>632971</v>
      </c>
      <c r="BX44" s="146">
        <v>1810000</v>
      </c>
      <c r="BY44" s="23">
        <v>2595390</v>
      </c>
      <c r="BZ44" s="84">
        <v>2517500</v>
      </c>
      <c r="CA44" s="23">
        <f t="shared" si="59"/>
        <v>1888965.25</v>
      </c>
      <c r="CB44" s="23">
        <f t="shared" si="60"/>
        <v>2163750</v>
      </c>
      <c r="CC44" s="23">
        <f t="shared" si="61"/>
        <v>1372280.7610154438</v>
      </c>
      <c r="CD44" s="23">
        <f t="shared" si="62"/>
        <v>665252.52099999995</v>
      </c>
      <c r="CE44" s="23">
        <f t="shared" si="8"/>
        <v>801629.28780499997</v>
      </c>
      <c r="CF44" s="158">
        <f>VLOOKUP(B44,[1]Hoja1!$B$9:$AJ$244,35,0)</f>
        <v>597450</v>
      </c>
      <c r="CG44" s="158">
        <v>1710000</v>
      </c>
      <c r="CH44" s="24">
        <v>1764900</v>
      </c>
      <c r="CI44" s="25">
        <v>1676700</v>
      </c>
      <c r="CJ44" s="24">
        <f t="shared" si="63"/>
        <v>1437262.5</v>
      </c>
      <c r="CK44" s="24">
        <f t="shared" si="64"/>
        <v>1693350</v>
      </c>
      <c r="CL44" s="24">
        <f t="shared" si="65"/>
        <v>1169047.306797097</v>
      </c>
      <c r="CM44" s="24">
        <f t="shared" si="66"/>
        <v>627919.94999999995</v>
      </c>
      <c r="CN44" s="24">
        <f t="shared" si="9"/>
        <v>756643.53975</v>
      </c>
      <c r="CO44" s="148">
        <f>VLOOKUP(B44,[1]Hoja1!$B$9:$AL$244,37,0)</f>
        <v>597450</v>
      </c>
      <c r="CP44" s="148">
        <v>2140000</v>
      </c>
      <c r="CQ44" s="26">
        <v>2595390</v>
      </c>
      <c r="CR44" s="149">
        <v>2387800</v>
      </c>
      <c r="CS44" s="26">
        <f t="shared" si="67"/>
        <v>1930160</v>
      </c>
      <c r="CT44" s="26">
        <f t="shared" si="68"/>
        <v>2263900</v>
      </c>
      <c r="CU44" s="26">
        <f t="shared" si="69"/>
        <v>1358158.6421161508</v>
      </c>
      <c r="CV44" s="26">
        <f t="shared" si="70"/>
        <v>627919.94999999995</v>
      </c>
      <c r="CW44" s="26">
        <f t="shared" si="10"/>
        <v>756643.53975</v>
      </c>
      <c r="CX44" s="27">
        <f>VLOOKUP(B44,[1]Hoja1!$B$9:$AN$244,39,0)</f>
        <v>657195</v>
      </c>
      <c r="CY44" s="27">
        <v>2160000</v>
      </c>
      <c r="CZ44" s="28">
        <v>2900730</v>
      </c>
      <c r="DA44" s="86">
        <v>2698000</v>
      </c>
      <c r="DB44" s="28">
        <f t="shared" si="71"/>
        <v>2103981.25</v>
      </c>
      <c r="DC44" s="28">
        <f t="shared" si="72"/>
        <v>2429000</v>
      </c>
      <c r="DD44" s="28">
        <f t="shared" si="73"/>
        <v>1481499.5420170394</v>
      </c>
      <c r="DE44" s="28">
        <f t="shared" si="74"/>
        <v>690711.94499999995</v>
      </c>
      <c r="DF44" s="28">
        <f t="shared" si="11"/>
        <v>832307.89372499997</v>
      </c>
      <c r="DG44" s="150">
        <f>VLOOKUP(B44,[1]Hoja1!$B$9:$AR$244,43,0)</f>
        <v>801518</v>
      </c>
      <c r="DH44" s="150">
        <v>2749000</v>
      </c>
      <c r="DI44" s="29">
        <v>2290050</v>
      </c>
      <c r="DJ44" s="88">
        <v>2129700</v>
      </c>
      <c r="DK44" s="29">
        <f t="shared" si="75"/>
        <v>1992567</v>
      </c>
      <c r="DL44" s="29">
        <f t="shared" si="76"/>
        <v>2209875</v>
      </c>
      <c r="DM44" s="29">
        <f t="shared" si="77"/>
        <v>1588800.4499955282</v>
      </c>
      <c r="DN44" s="29">
        <f t="shared" si="78"/>
        <v>842395.41799999995</v>
      </c>
      <c r="DO44" s="29">
        <f t="shared" si="12"/>
        <v>1015086.4786899999</v>
      </c>
      <c r="DP44" s="154">
        <f>VLOOKUP(B44,[1]Hoja1!$B$9:$AT$244,45,0)</f>
        <v>801518</v>
      </c>
      <c r="DQ44" s="154">
        <v>2932000</v>
      </c>
      <c r="DR44" s="30">
        <v>2290050</v>
      </c>
      <c r="DS44" s="90">
        <v>2267100</v>
      </c>
      <c r="DT44" s="30">
        <f t="shared" si="79"/>
        <v>2072667</v>
      </c>
      <c r="DU44" s="30">
        <f t="shared" si="80"/>
        <v>2278575</v>
      </c>
      <c r="DV44" s="30">
        <f t="shared" si="81"/>
        <v>1621757.1240073324</v>
      </c>
      <c r="DW44" s="30">
        <f t="shared" si="82"/>
        <v>842395.41799999995</v>
      </c>
      <c r="DX44" s="30">
        <f t="shared" si="13"/>
        <v>1015086.4786899999</v>
      </c>
      <c r="DY44" s="158">
        <f>VLOOKUP(B44,[1]Hoja1!$B$9:$AV$244,47,0)</f>
        <v>908387</v>
      </c>
      <c r="DZ44" s="158">
        <v>3120000</v>
      </c>
      <c r="EA44" s="24">
        <v>2595390</v>
      </c>
      <c r="EB44" s="25">
        <v>2569400</v>
      </c>
      <c r="EC44" s="24">
        <f t="shared" si="83"/>
        <v>2298294.25</v>
      </c>
      <c r="ED44" s="24">
        <f t="shared" si="84"/>
        <v>2582395</v>
      </c>
      <c r="EE44" s="24">
        <f t="shared" si="85"/>
        <v>1821610.0217328274</v>
      </c>
      <c r="EF44" s="24">
        <f t="shared" si="86"/>
        <v>954714.73699999996</v>
      </c>
      <c r="EG44" s="24">
        <f t="shared" si="14"/>
        <v>1150431.2580849999</v>
      </c>
      <c r="EH44" s="126">
        <f>VLOOKUP(B44,[1]Hoja1!$B$9:$AX$244,49,0)</f>
        <v>922101</v>
      </c>
      <c r="EI44" s="126">
        <v>3294000</v>
      </c>
      <c r="EJ44" s="17">
        <v>3435075</v>
      </c>
      <c r="EK44" s="73">
        <v>3332000</v>
      </c>
      <c r="EL44" s="17">
        <f t="shared" si="87"/>
        <v>2745794</v>
      </c>
      <c r="EM44" s="17">
        <f t="shared" si="88"/>
        <v>3313000</v>
      </c>
      <c r="EN44" s="17">
        <f t="shared" si="89"/>
        <v>2020919.8780421328</v>
      </c>
      <c r="EO44" s="17">
        <f t="shared" si="90"/>
        <v>969128.15099999995</v>
      </c>
      <c r="EP44" s="17">
        <f t="shared" si="15"/>
        <v>1167799.4219549999</v>
      </c>
      <c r="EQ44" s="162">
        <f>VLOOKUP(B44,[1]Hoja1!$B$9:$AZ$244,51,0)</f>
        <v>830807</v>
      </c>
      <c r="ER44" s="162">
        <v>2730000</v>
      </c>
      <c r="ES44" s="32">
        <v>3435075</v>
      </c>
      <c r="ET44" s="94">
        <v>3297700</v>
      </c>
      <c r="EU44" s="32">
        <f t="shared" si="91"/>
        <v>2573395.5</v>
      </c>
      <c r="EV44" s="32">
        <f t="shared" si="92"/>
        <v>3013850</v>
      </c>
      <c r="EW44" s="32">
        <f t="shared" si="93"/>
        <v>1848167.9562010893</v>
      </c>
      <c r="EX44" s="32">
        <f t="shared" si="94"/>
        <v>1003697.9367</v>
      </c>
      <c r="EY44" s="32">
        <f t="shared" si="16"/>
        <v>1209456.0137234998</v>
      </c>
      <c r="EZ44" s="172">
        <f>VLOOKUP(B44,'[2]RESPUESTOS '!$B$11:$BH$246,59,0)</f>
        <v>465156</v>
      </c>
      <c r="FA44" s="162">
        <v>2404000</v>
      </c>
      <c r="FB44" s="32">
        <v>2544400</v>
      </c>
      <c r="FC44" s="94">
        <v>2493500</v>
      </c>
      <c r="FD44" s="32">
        <f t="shared" si="95"/>
        <v>1976764</v>
      </c>
      <c r="FE44" s="32">
        <f t="shared" si="96"/>
        <v>2448750</v>
      </c>
      <c r="FF44" s="32">
        <f t="shared" si="97"/>
        <v>1190528.4674862293</v>
      </c>
      <c r="FG44" s="32">
        <f t="shared" si="98"/>
        <v>561954.96360000002</v>
      </c>
      <c r="FH44" s="32">
        <f t="shared" si="17"/>
        <v>677155.73113800003</v>
      </c>
      <c r="FI44" s="172">
        <f>VLOOKUP(B44,'[2]RESPUESTOS '!$B$11:$CJ$246,87,0)</f>
        <v>512133</v>
      </c>
      <c r="FJ44" s="162">
        <v>2884800</v>
      </c>
      <c r="FK44" s="32">
        <v>2752400</v>
      </c>
      <c r="FL44" s="94">
        <v>2697400</v>
      </c>
      <c r="FM44" s="32">
        <f t="shared" si="99"/>
        <v>2211683.25</v>
      </c>
      <c r="FN44" s="32">
        <f t="shared" si="100"/>
        <v>2724900</v>
      </c>
      <c r="FO44" s="32">
        <f t="shared" si="101"/>
        <v>1318691.9360970515</v>
      </c>
      <c r="FP44" s="32">
        <f t="shared" si="102"/>
        <v>618707.87729999993</v>
      </c>
      <c r="FQ44" s="32">
        <f t="shared" si="18"/>
        <v>745542.99214649992</v>
      </c>
      <c r="FR44" s="172">
        <f>VLOOKUP(B44,'[2]RESPUESTOS '!$B$11:$BX$246,75,0)</f>
        <v>447855</v>
      </c>
      <c r="FS44" s="162">
        <v>2404000</v>
      </c>
      <c r="FT44" s="32">
        <v>2400800</v>
      </c>
      <c r="FU44" s="94">
        <v>2208700</v>
      </c>
      <c r="FV44" s="32">
        <f t="shared" si="103"/>
        <v>1865338.75</v>
      </c>
      <c r="FW44" s="32">
        <f t="shared" si="104"/>
        <v>2304750</v>
      </c>
      <c r="FX44" s="32">
        <f t="shared" si="105"/>
        <v>1136970.312085893</v>
      </c>
      <c r="FY44" s="32">
        <f t="shared" si="106"/>
        <v>541053.62549999997</v>
      </c>
      <c r="FZ44" s="32">
        <f t="shared" si="19"/>
        <v>651969.61872749997</v>
      </c>
      <c r="GA44" s="172">
        <f>VLOOKUP(B44,'[2]RESPUESTOS '!$B$11:$CN$246,91,0)</f>
        <v>558762</v>
      </c>
      <c r="GB44" s="162">
        <v>2765000</v>
      </c>
      <c r="GC44" s="32">
        <v>2985000</v>
      </c>
      <c r="GD44" s="94">
        <v>2895500</v>
      </c>
      <c r="GE44" s="32">
        <f t="shared" si="107"/>
        <v>2301065.5</v>
      </c>
      <c r="GF44" s="32">
        <f t="shared" si="108"/>
        <v>2830250</v>
      </c>
      <c r="GG44" s="32">
        <f t="shared" si="109"/>
        <v>1412575.8936417401</v>
      </c>
      <c r="GH44" s="32">
        <f t="shared" si="110"/>
        <v>675040.37219999998</v>
      </c>
      <c r="GI44" s="32">
        <f t="shared" si="20"/>
        <v>813423.6485009999</v>
      </c>
      <c r="GJ44" s="172">
        <f>VLOOKUP(B44,'[2]RESPUESTOS '!$B$11:$T$246,19,0)</f>
        <v>458160</v>
      </c>
      <c r="GK44" s="162">
        <v>2160000</v>
      </c>
      <c r="GL44" s="32">
        <v>2492400</v>
      </c>
      <c r="GM44" s="94">
        <v>2392700</v>
      </c>
      <c r="GN44" s="32">
        <f t="shared" si="111"/>
        <v>1875815</v>
      </c>
      <c r="GO44" s="32">
        <f t="shared" si="112"/>
        <v>2276350</v>
      </c>
      <c r="GP44" s="32">
        <f t="shared" si="113"/>
        <v>1154479.7245748956</v>
      </c>
      <c r="GQ44" s="32">
        <f t="shared" si="114"/>
        <v>553503.09600000002</v>
      </c>
      <c r="GR44" s="32">
        <f t="shared" si="21"/>
        <v>666971.23068000004</v>
      </c>
      <c r="GS44" s="172">
        <f>VLOOKUP(B44,'[2]RESPUESTOS '!$B$11:$H$246,7,0)</f>
        <v>443300</v>
      </c>
      <c r="GT44" s="162">
        <v>1710000</v>
      </c>
      <c r="GU44" s="32">
        <v>950000</v>
      </c>
      <c r="GV44" s="94">
        <v>912000</v>
      </c>
      <c r="GW44" s="32">
        <f t="shared" si="115"/>
        <v>1003825</v>
      </c>
      <c r="GX44" s="32">
        <f t="shared" si="116"/>
        <v>931000</v>
      </c>
      <c r="GY44" s="32">
        <f t="shared" si="117"/>
        <v>801647.0903936692</v>
      </c>
      <c r="GZ44" s="32">
        <f t="shared" si="118"/>
        <v>535550.73</v>
      </c>
      <c r="HA44" s="32">
        <f t="shared" si="22"/>
        <v>645338.62965000002</v>
      </c>
      <c r="HB44" s="172">
        <f>VLOOKUP(B44,'[2]RESPUESTOS '!$B$11:$D$246,3,0)</f>
        <v>449501</v>
      </c>
      <c r="HC44" s="162">
        <v>1710000</v>
      </c>
      <c r="HD44" s="32">
        <v>950000</v>
      </c>
      <c r="HE44" s="94">
        <v>874000</v>
      </c>
      <c r="HF44" s="32">
        <f t="shared" si="119"/>
        <v>995875.25</v>
      </c>
      <c r="HG44" s="32">
        <f t="shared" si="120"/>
        <v>912000</v>
      </c>
      <c r="HH44" s="32">
        <f t="shared" si="121"/>
        <v>798996.33027402288</v>
      </c>
      <c r="HI44" s="32">
        <f t="shared" si="122"/>
        <v>543042.1581</v>
      </c>
      <c r="HJ44" s="32">
        <f t="shared" si="23"/>
        <v>654365.80051049998</v>
      </c>
      <c r="HK44" s="172">
        <f>VLOOKUP(B44,'[2]RESPUESTOS '!$B$11:$CB$246,79,0)</f>
        <v>557324</v>
      </c>
      <c r="HL44" s="162">
        <v>3294000</v>
      </c>
      <c r="HM44" s="32">
        <v>2985000</v>
      </c>
      <c r="HN44" s="94">
        <v>2925000</v>
      </c>
      <c r="HO44" s="32">
        <f t="shared" si="123"/>
        <v>2440331</v>
      </c>
      <c r="HP44" s="32">
        <f t="shared" si="124"/>
        <v>2955000</v>
      </c>
      <c r="HQ44" s="32">
        <f t="shared" si="125"/>
        <v>1441566.4244800142</v>
      </c>
      <c r="HR44" s="32">
        <f t="shared" si="126"/>
        <v>673303.12439999997</v>
      </c>
      <c r="HS44" s="32">
        <f t="shared" si="24"/>
        <v>811330.26490199997</v>
      </c>
      <c r="HT44" s="172">
        <v>2964323.88</v>
      </c>
      <c r="HU44" s="162">
        <v>3294000</v>
      </c>
      <c r="HV44" s="32">
        <v>3816750</v>
      </c>
      <c r="HW44" s="94">
        <v>3511400</v>
      </c>
      <c r="HX44" s="32">
        <f t="shared" si="127"/>
        <v>3540716.6666666665</v>
      </c>
      <c r="HY44" s="32">
        <f t="shared" si="128"/>
        <v>3511400</v>
      </c>
      <c r="HZ44" s="32">
        <f t="shared" si="25"/>
        <v>3527867.8925360879</v>
      </c>
      <c r="IA44" s="32">
        <f t="shared" si="129"/>
        <v>3581199.6794279995</v>
      </c>
      <c r="IB44" s="32">
        <f t="shared" si="26"/>
        <v>4315345.6137107396</v>
      </c>
      <c r="IC44" s="172">
        <v>3160260</v>
      </c>
      <c r="ID44" s="162">
        <v>2404000</v>
      </c>
      <c r="IE44" s="32">
        <v>3816750</v>
      </c>
      <c r="IF44" s="94">
        <v>3625900</v>
      </c>
      <c r="IG44" s="32">
        <f t="shared" si="130"/>
        <v>3282216.6666666665</v>
      </c>
      <c r="IH44" s="32">
        <f t="shared" si="131"/>
        <v>3625900</v>
      </c>
      <c r="II44" s="32">
        <f t="shared" si="132"/>
        <v>3145412.4594863453</v>
      </c>
      <c r="IJ44" s="32">
        <f t="shared" si="133"/>
        <v>3817910.1059999997</v>
      </c>
      <c r="IK44" s="32">
        <f t="shared" si="27"/>
        <v>4600581.6777299996</v>
      </c>
      <c r="IM44" s="32">
        <f t="shared" si="134"/>
        <v>1114550.6883296203</v>
      </c>
    </row>
    <row r="45" spans="1:247" x14ac:dyDescent="0.25">
      <c r="A45" s="12">
        <v>38</v>
      </c>
      <c r="B45" s="38" t="s">
        <v>80</v>
      </c>
      <c r="C45" s="14">
        <f>VLOOKUP(B45,[1]Hoja1!$B$9:$D$244,3,0)</f>
        <v>690151</v>
      </c>
      <c r="D45" s="14">
        <v>2524000</v>
      </c>
      <c r="E45" s="15">
        <v>3940250</v>
      </c>
      <c r="F45" s="97">
        <v>3861400</v>
      </c>
      <c r="G45" s="105">
        <f t="shared" si="28"/>
        <v>2753950.25</v>
      </c>
      <c r="H45" s="105">
        <f t="shared" si="29"/>
        <v>3192700</v>
      </c>
      <c r="I45" s="107">
        <f t="shared" si="30"/>
        <v>1696410.958677558</v>
      </c>
      <c r="J45" s="107">
        <f t="shared" si="135"/>
        <v>725348.701</v>
      </c>
      <c r="K45" s="107">
        <f t="shared" si="0"/>
        <v>874045.18470500002</v>
      </c>
      <c r="L45" s="101">
        <f>VLOOKUP(B45,[1]Hoja1!$B$9:$L$244,11,0)</f>
        <v>641567</v>
      </c>
      <c r="M45" s="101">
        <v>2383000</v>
      </c>
      <c r="N45" s="34">
        <v>3940250</v>
      </c>
      <c r="O45" s="70">
        <v>3782600</v>
      </c>
      <c r="P45" s="34">
        <f t="shared" si="31"/>
        <v>2686854.25</v>
      </c>
      <c r="Q45" s="34">
        <f t="shared" si="32"/>
        <v>3082800</v>
      </c>
      <c r="R45" s="34">
        <f t="shared" si="33"/>
        <v>1602254.5658646123</v>
      </c>
      <c r="S45" s="174">
        <f t="shared" si="34"/>
        <v>674286.91700000002</v>
      </c>
      <c r="T45" s="174">
        <f t="shared" si="1"/>
        <v>812515.73498499999</v>
      </c>
      <c r="U45" s="126">
        <f>VLOOKUP(B45,[1]Hoja1!$B$9:$T$244,19,0)</f>
        <v>607130</v>
      </c>
      <c r="V45" s="126">
        <v>2221000</v>
      </c>
      <c r="W45" s="17">
        <v>3152200</v>
      </c>
      <c r="X45" s="73">
        <v>3057600</v>
      </c>
      <c r="Y45" s="17">
        <f t="shared" si="35"/>
        <v>2259482.5</v>
      </c>
      <c r="Z45" s="17">
        <f t="shared" si="36"/>
        <v>2639300</v>
      </c>
      <c r="AA45" s="17">
        <f t="shared" si="37"/>
        <v>1458983.9533893943</v>
      </c>
      <c r="AB45" s="176">
        <f t="shared" si="38"/>
        <v>638093.63</v>
      </c>
      <c r="AC45" s="176">
        <f t="shared" si="2"/>
        <v>768902.82415</v>
      </c>
      <c r="AD45" s="129">
        <f>VLOOKUP(B45,[1]Hoja1!$B$9:$V$244,21,0)</f>
        <v>715314</v>
      </c>
      <c r="AE45" s="129">
        <v>2555000</v>
      </c>
      <c r="AF45" s="18">
        <v>2994590</v>
      </c>
      <c r="AG45" s="74">
        <v>2934700</v>
      </c>
      <c r="AH45" s="18">
        <f t="shared" si="39"/>
        <v>2299901</v>
      </c>
      <c r="AI45" s="18">
        <f t="shared" si="40"/>
        <v>2744850</v>
      </c>
      <c r="AJ45" s="18">
        <f t="shared" si="41"/>
        <v>1623335.2807823485</v>
      </c>
      <c r="AK45" s="177">
        <f t="shared" si="42"/>
        <v>751795.01399999997</v>
      </c>
      <c r="AL45" s="177">
        <f t="shared" si="3"/>
        <v>905912.99186999991</v>
      </c>
      <c r="AM45" s="133">
        <f>VLOOKUP(B45,[1]Hoja1!$B$9:$X$244,23,0)</f>
        <v>671825</v>
      </c>
      <c r="AN45" s="133">
        <v>2400000</v>
      </c>
      <c r="AO45" s="19">
        <v>2679370</v>
      </c>
      <c r="AP45" s="77">
        <v>2599000</v>
      </c>
      <c r="AQ45" s="19">
        <f t="shared" si="43"/>
        <v>2087548.75</v>
      </c>
      <c r="AR45" s="19">
        <f t="shared" si="44"/>
        <v>2499500</v>
      </c>
      <c r="AS45" s="19">
        <f t="shared" si="45"/>
        <v>1501989.2170037464</v>
      </c>
      <c r="AT45" s="178">
        <f t="shared" si="46"/>
        <v>706088.07499999995</v>
      </c>
      <c r="AU45" s="178">
        <f t="shared" si="4"/>
        <v>850836.13037499995</v>
      </c>
      <c r="AV45" s="137">
        <f>VLOOKUP(B45,[1]Hoja1!$B$9:$Z$244,25,0)</f>
        <v>546000</v>
      </c>
      <c r="AW45" s="137">
        <v>1997000</v>
      </c>
      <c r="AX45" s="20">
        <v>2679370</v>
      </c>
      <c r="AY45" s="79">
        <v>2518600</v>
      </c>
      <c r="AZ45" s="20">
        <f t="shared" si="47"/>
        <v>1935242.5</v>
      </c>
      <c r="BA45" s="20">
        <f t="shared" si="48"/>
        <v>2257800</v>
      </c>
      <c r="BB45" s="20">
        <f t="shared" si="49"/>
        <v>1289274.1098705432</v>
      </c>
      <c r="BC45" s="179">
        <f t="shared" si="50"/>
        <v>573846</v>
      </c>
      <c r="BD45" s="179">
        <f t="shared" si="5"/>
        <v>691484.42999999993</v>
      </c>
      <c r="BE45" s="139">
        <f>VLOOKUP(B45,[1]Hoja1!$B$9:$AB$244,27,0)</f>
        <v>600600</v>
      </c>
      <c r="BF45" s="139">
        <v>2403000</v>
      </c>
      <c r="BG45" s="21">
        <v>3152200</v>
      </c>
      <c r="BH45" s="80">
        <v>3120700</v>
      </c>
      <c r="BI45" s="21">
        <f t="shared" si="51"/>
        <v>2319125</v>
      </c>
      <c r="BJ45" s="21">
        <f t="shared" si="52"/>
        <v>2761850</v>
      </c>
      <c r="BK45" s="21">
        <f t="shared" si="53"/>
        <v>1471222.2514024202</v>
      </c>
      <c r="BL45" s="21">
        <f t="shared" si="54"/>
        <v>631230.6</v>
      </c>
      <c r="BM45" s="21">
        <f t="shared" si="6"/>
        <v>760632.87299999991</v>
      </c>
      <c r="BN45" s="144">
        <f>VLOOKUP(B45,[1]Hoja1!$B$9:$AD$244,29,0)</f>
        <v>600600</v>
      </c>
      <c r="BO45" s="144">
        <v>2145000</v>
      </c>
      <c r="BP45" s="22">
        <v>3152200</v>
      </c>
      <c r="BQ45" s="82">
        <v>3120700</v>
      </c>
      <c r="BR45" s="22">
        <f t="shared" si="55"/>
        <v>2254625</v>
      </c>
      <c r="BS45" s="22">
        <f t="shared" si="56"/>
        <v>2632850</v>
      </c>
      <c r="BT45" s="22">
        <f t="shared" si="57"/>
        <v>1444626.4853011784</v>
      </c>
      <c r="BU45" s="22">
        <f t="shared" si="58"/>
        <v>631230.6</v>
      </c>
      <c r="BV45" s="22">
        <f t="shared" si="7"/>
        <v>760632.87299999991</v>
      </c>
      <c r="BW45" s="146">
        <f>VLOOKUP(B45,[1]Hoja1!$B$9:$AF$244,31,0)</f>
        <v>578444</v>
      </c>
      <c r="BX45" s="146">
        <v>1660000</v>
      </c>
      <c r="BY45" s="23">
        <v>2679370</v>
      </c>
      <c r="BZ45" s="84">
        <v>2491800</v>
      </c>
      <c r="CA45" s="23">
        <f t="shared" si="59"/>
        <v>1852403.5</v>
      </c>
      <c r="CB45" s="23">
        <f t="shared" si="60"/>
        <v>2075900</v>
      </c>
      <c r="CC45" s="23">
        <f t="shared" si="61"/>
        <v>1287944.5204069801</v>
      </c>
      <c r="CD45" s="23">
        <f t="shared" si="62"/>
        <v>607944.64399999997</v>
      </c>
      <c r="CE45" s="23">
        <f t="shared" si="8"/>
        <v>732573.29602000001</v>
      </c>
      <c r="CF45" s="158">
        <f>VLOOKUP(B45,[1]Hoja1!$B$9:$AJ$244,35,0)</f>
        <v>546000</v>
      </c>
      <c r="CG45" s="158">
        <v>1560000</v>
      </c>
      <c r="CH45" s="24">
        <v>1822000</v>
      </c>
      <c r="CI45" s="25">
        <v>1712700</v>
      </c>
      <c r="CJ45" s="24">
        <f t="shared" si="63"/>
        <v>1410175</v>
      </c>
      <c r="CK45" s="24">
        <f t="shared" si="64"/>
        <v>1636350</v>
      </c>
      <c r="CL45" s="24">
        <f t="shared" si="65"/>
        <v>1109493.62067684</v>
      </c>
      <c r="CM45" s="24">
        <f t="shared" si="66"/>
        <v>573846</v>
      </c>
      <c r="CN45" s="24">
        <f t="shared" si="9"/>
        <v>691484.42999999993</v>
      </c>
      <c r="CO45" s="148">
        <f>VLOOKUP(B45,[1]Hoja1!$B$9:$AL$244,37,0)</f>
        <v>599463</v>
      </c>
      <c r="CP45" s="148">
        <v>2150000</v>
      </c>
      <c r="CQ45" s="26">
        <v>2679370</v>
      </c>
      <c r="CR45" s="149">
        <v>2411400</v>
      </c>
      <c r="CS45" s="26">
        <f t="shared" si="67"/>
        <v>1960058.25</v>
      </c>
      <c r="CT45" s="26">
        <f t="shared" si="68"/>
        <v>2280700</v>
      </c>
      <c r="CU45" s="26">
        <f t="shared" si="69"/>
        <v>1369302.6928636332</v>
      </c>
      <c r="CV45" s="26">
        <f t="shared" si="70"/>
        <v>630035.61300000001</v>
      </c>
      <c r="CW45" s="26">
        <f t="shared" si="10"/>
        <v>759192.913665</v>
      </c>
      <c r="CX45" s="27">
        <f>VLOOKUP(B45,[1]Hoja1!$B$9:$AN$244,39,0)</f>
        <v>644977</v>
      </c>
      <c r="CY45" s="27">
        <v>2120000</v>
      </c>
      <c r="CZ45" s="28">
        <v>2994590</v>
      </c>
      <c r="DA45" s="86">
        <v>2815000</v>
      </c>
      <c r="DB45" s="28">
        <f t="shared" si="71"/>
        <v>2143641.75</v>
      </c>
      <c r="DC45" s="28">
        <f t="shared" si="72"/>
        <v>2467500</v>
      </c>
      <c r="DD45" s="28">
        <f t="shared" si="73"/>
        <v>1475298.171090438</v>
      </c>
      <c r="DE45" s="28">
        <f t="shared" si="74"/>
        <v>677870.82699999993</v>
      </c>
      <c r="DF45" s="28">
        <f t="shared" si="11"/>
        <v>816834.3465349999</v>
      </c>
      <c r="DG45" s="150">
        <f>VLOOKUP(B45,[1]Hoja1!$B$9:$AR$244,43,0)</f>
        <v>735920</v>
      </c>
      <c r="DH45" s="150">
        <v>2524000</v>
      </c>
      <c r="DI45" s="29">
        <v>2364150</v>
      </c>
      <c r="DJ45" s="88">
        <v>2175000</v>
      </c>
      <c r="DK45" s="29">
        <f t="shared" si="75"/>
        <v>1949767.5</v>
      </c>
      <c r="DL45" s="29">
        <f t="shared" si="76"/>
        <v>2269575</v>
      </c>
      <c r="DM45" s="29">
        <f t="shared" si="77"/>
        <v>1516418.0768513186</v>
      </c>
      <c r="DN45" s="29">
        <f t="shared" si="78"/>
        <v>773451.91999999993</v>
      </c>
      <c r="DO45" s="29">
        <f t="shared" si="12"/>
        <v>932009.56359999988</v>
      </c>
      <c r="DP45" s="154">
        <f>VLOOKUP(B45,[1]Hoja1!$B$9:$AT$244,45,0)</f>
        <v>827453</v>
      </c>
      <c r="DQ45" s="154">
        <v>3027000</v>
      </c>
      <c r="DR45" s="30">
        <v>2364150</v>
      </c>
      <c r="DS45" s="90">
        <v>2245900</v>
      </c>
      <c r="DT45" s="30">
        <f t="shared" si="79"/>
        <v>2116125.75</v>
      </c>
      <c r="DU45" s="30">
        <f t="shared" si="80"/>
        <v>2305025</v>
      </c>
      <c r="DV45" s="30">
        <f t="shared" si="81"/>
        <v>1661730.8047379341</v>
      </c>
      <c r="DW45" s="30">
        <f t="shared" si="82"/>
        <v>869653.103</v>
      </c>
      <c r="DX45" s="30">
        <f t="shared" si="13"/>
        <v>1047931.989115</v>
      </c>
      <c r="DY45" s="158">
        <f>VLOOKUP(B45,[1]Hoja1!$B$9:$AV$244,47,0)</f>
        <v>883104</v>
      </c>
      <c r="DZ45" s="158">
        <v>3030000</v>
      </c>
      <c r="EA45" s="24">
        <v>2679370</v>
      </c>
      <c r="EB45" s="25">
        <v>2545400</v>
      </c>
      <c r="EC45" s="24">
        <f t="shared" si="83"/>
        <v>2284468.5</v>
      </c>
      <c r="ED45" s="24">
        <f t="shared" si="84"/>
        <v>2612385</v>
      </c>
      <c r="EE45" s="24">
        <f t="shared" si="85"/>
        <v>1794937.3078001374</v>
      </c>
      <c r="EF45" s="24">
        <f t="shared" si="86"/>
        <v>928142.30399999989</v>
      </c>
      <c r="EG45" s="24">
        <f t="shared" si="14"/>
        <v>1118411.4763199999</v>
      </c>
      <c r="EH45" s="126">
        <f>VLOOKUP(B45,[1]Hoja1!$B$9:$AX$244,49,0)</f>
        <v>916831</v>
      </c>
      <c r="EI45" s="126">
        <v>3275000</v>
      </c>
      <c r="EJ45" s="17">
        <v>3546225</v>
      </c>
      <c r="EK45" s="73">
        <v>3298000</v>
      </c>
      <c r="EL45" s="17">
        <f t="shared" si="87"/>
        <v>2759014</v>
      </c>
      <c r="EM45" s="17">
        <f t="shared" si="88"/>
        <v>3286500</v>
      </c>
      <c r="EN45" s="17">
        <f t="shared" si="89"/>
        <v>2018916.09326117</v>
      </c>
      <c r="EO45" s="17">
        <f t="shared" si="90"/>
        <v>963589.38099999994</v>
      </c>
      <c r="EP45" s="17">
        <f t="shared" si="15"/>
        <v>1161125.204105</v>
      </c>
      <c r="EQ45" s="162">
        <f>VLOOKUP(B45,[1]Hoja1!$B$9:$AZ$244,51,0)</f>
        <v>735920</v>
      </c>
      <c r="ER45" s="162">
        <v>2419000</v>
      </c>
      <c r="ES45" s="32">
        <v>3546225</v>
      </c>
      <c r="ET45" s="94">
        <v>3191600</v>
      </c>
      <c r="EU45" s="32">
        <f t="shared" si="91"/>
        <v>2473186.25</v>
      </c>
      <c r="EV45" s="32">
        <f t="shared" si="92"/>
        <v>2805300</v>
      </c>
      <c r="EW45" s="32">
        <f t="shared" si="93"/>
        <v>1689510.4016975407</v>
      </c>
      <c r="EX45" s="32">
        <f t="shared" si="94"/>
        <v>889064.95199999993</v>
      </c>
      <c r="EY45" s="32">
        <f t="shared" si="16"/>
        <v>1071323.2671599998</v>
      </c>
      <c r="EZ45" s="172">
        <f>VLOOKUP(B45,'[2]RESPUESTOS '!$B$11:$BH$246,59,0)</f>
        <v>470923</v>
      </c>
      <c r="FA45" s="162">
        <v>2221000</v>
      </c>
      <c r="FB45" s="32">
        <v>2549000</v>
      </c>
      <c r="FC45" s="94">
        <v>2421600</v>
      </c>
      <c r="FD45" s="32">
        <f t="shared" si="95"/>
        <v>1915630.75</v>
      </c>
      <c r="FE45" s="32">
        <f t="shared" si="96"/>
        <v>2321300</v>
      </c>
      <c r="FF45" s="32">
        <f t="shared" si="97"/>
        <v>1183782.932172026</v>
      </c>
      <c r="FG45" s="32">
        <f t="shared" si="98"/>
        <v>568922.07629999996</v>
      </c>
      <c r="FH45" s="32">
        <f t="shared" si="17"/>
        <v>685551.10194149998</v>
      </c>
      <c r="FI45" s="172">
        <f>VLOOKUP(B45,'[2]RESPUESTOS '!$B$11:$CJ$246,87,0)</f>
        <v>502217</v>
      </c>
      <c r="FJ45" s="162">
        <v>2665200</v>
      </c>
      <c r="FK45" s="32">
        <v>2687800</v>
      </c>
      <c r="FL45" s="94">
        <v>2472800</v>
      </c>
      <c r="FM45" s="32">
        <f t="shared" si="99"/>
        <v>2082004.25</v>
      </c>
      <c r="FN45" s="32">
        <f t="shared" si="100"/>
        <v>2569000</v>
      </c>
      <c r="FO45" s="32">
        <f t="shared" si="101"/>
        <v>1272738.7208926375</v>
      </c>
      <c r="FP45" s="32">
        <f t="shared" si="102"/>
        <v>606728.35769999993</v>
      </c>
      <c r="FQ45" s="32">
        <f t="shared" si="18"/>
        <v>731107.67102849996</v>
      </c>
      <c r="FR45" s="172">
        <f>VLOOKUP(B45,'[2]RESPUESTOS '!$B$11:$BX$246,75,0)</f>
        <v>438080</v>
      </c>
      <c r="FS45" s="162">
        <v>2221000</v>
      </c>
      <c r="FT45" s="32">
        <v>2399600</v>
      </c>
      <c r="FU45" s="94">
        <v>2351600</v>
      </c>
      <c r="FV45" s="32">
        <f t="shared" si="103"/>
        <v>1852570</v>
      </c>
      <c r="FW45" s="32">
        <f t="shared" si="104"/>
        <v>2286300</v>
      </c>
      <c r="FX45" s="32">
        <f t="shared" si="105"/>
        <v>1118907.9599816513</v>
      </c>
      <c r="FY45" s="32">
        <f t="shared" si="106"/>
        <v>529244.44799999997</v>
      </c>
      <c r="FZ45" s="32">
        <f t="shared" si="19"/>
        <v>637739.55984</v>
      </c>
      <c r="GA45" s="172">
        <f>VLOOKUP(B45,'[2]RESPUESTOS '!$B$11:$CN$246,91,0)</f>
        <v>592580</v>
      </c>
      <c r="GB45" s="162">
        <v>2555000</v>
      </c>
      <c r="GC45" s="32">
        <v>3152200</v>
      </c>
      <c r="GD45" s="94">
        <v>2900000</v>
      </c>
      <c r="GE45" s="32">
        <f t="shared" si="107"/>
        <v>2299945</v>
      </c>
      <c r="GF45" s="32">
        <f t="shared" si="108"/>
        <v>2727500</v>
      </c>
      <c r="GG45" s="32">
        <f t="shared" si="109"/>
        <v>1459325.8703374129</v>
      </c>
      <c r="GH45" s="32">
        <f t="shared" si="110"/>
        <v>715895.89799999993</v>
      </c>
      <c r="GI45" s="32">
        <f t="shared" si="20"/>
        <v>862654.5570899999</v>
      </c>
      <c r="GJ45" s="172">
        <f>VLOOKUP(B45,'[2]RESPUESTOS '!$B$11:$T$246,19,0)</f>
        <v>440366</v>
      </c>
      <c r="GK45" s="162">
        <v>2120000</v>
      </c>
      <c r="GL45" s="32">
        <v>2328400</v>
      </c>
      <c r="GM45" s="94">
        <v>2305100</v>
      </c>
      <c r="GN45" s="32">
        <f t="shared" si="111"/>
        <v>1798466.5</v>
      </c>
      <c r="GO45" s="32">
        <f t="shared" si="112"/>
        <v>2212550</v>
      </c>
      <c r="GP45" s="32">
        <f t="shared" si="113"/>
        <v>1109312.610084268</v>
      </c>
      <c r="GQ45" s="32">
        <f t="shared" si="114"/>
        <v>532006.16460000002</v>
      </c>
      <c r="GR45" s="32">
        <f t="shared" si="21"/>
        <v>641067.42834300001</v>
      </c>
      <c r="GS45" s="172">
        <f>VLOOKUP(B45,'[2]RESPUESTOS '!$B$11:$H$246,7,0)</f>
        <v>419074</v>
      </c>
      <c r="GT45" s="162">
        <v>1560000</v>
      </c>
      <c r="GU45" s="32">
        <v>950000</v>
      </c>
      <c r="GV45" s="94">
        <v>855000</v>
      </c>
      <c r="GW45" s="32">
        <f t="shared" si="115"/>
        <v>946018.5</v>
      </c>
      <c r="GX45" s="32">
        <f t="shared" si="116"/>
        <v>902500</v>
      </c>
      <c r="GY45" s="32">
        <f t="shared" si="117"/>
        <v>761982.95200442884</v>
      </c>
      <c r="GZ45" s="32">
        <f t="shared" si="118"/>
        <v>506283.29939999996</v>
      </c>
      <c r="HA45" s="32">
        <f t="shared" si="22"/>
        <v>610071.37577699998</v>
      </c>
      <c r="HB45" s="172">
        <f>VLOOKUP(B45,'[2]RESPUESTOS '!$B$11:$D$246,3,0)</f>
        <v>435004</v>
      </c>
      <c r="HC45" s="162">
        <v>1560000</v>
      </c>
      <c r="HD45" s="32">
        <v>950000</v>
      </c>
      <c r="HE45" s="94">
        <v>931000</v>
      </c>
      <c r="HF45" s="32">
        <f t="shared" si="119"/>
        <v>969001</v>
      </c>
      <c r="HG45" s="32">
        <f t="shared" si="120"/>
        <v>940500</v>
      </c>
      <c r="HH45" s="32">
        <f t="shared" si="121"/>
        <v>789483.9923638812</v>
      </c>
      <c r="HI45" s="32">
        <f t="shared" si="122"/>
        <v>525528.33239999996</v>
      </c>
      <c r="HJ45" s="32">
        <f t="shared" si="23"/>
        <v>633261.64054199995</v>
      </c>
      <c r="HK45" s="172">
        <f>VLOOKUP(B45,'[2]RESPUESTOS '!$B$11:$CB$246,79,0)</f>
        <v>579447</v>
      </c>
      <c r="HL45" s="162">
        <v>3275000</v>
      </c>
      <c r="HM45" s="32">
        <v>3152200</v>
      </c>
      <c r="HN45" s="94">
        <v>2995000</v>
      </c>
      <c r="HO45" s="32">
        <f t="shared" si="123"/>
        <v>2500411.75</v>
      </c>
      <c r="HP45" s="32">
        <f t="shared" si="124"/>
        <v>3073600</v>
      </c>
      <c r="HQ45" s="32">
        <f t="shared" si="125"/>
        <v>1491282.2670169985</v>
      </c>
      <c r="HR45" s="32">
        <f t="shared" si="126"/>
        <v>700029.92070000002</v>
      </c>
      <c r="HS45" s="32">
        <f t="shared" si="24"/>
        <v>843536.0544435</v>
      </c>
      <c r="HT45" s="172">
        <v>2993702.04</v>
      </c>
      <c r="HU45" s="162">
        <v>3275000</v>
      </c>
      <c r="HV45" s="32">
        <v>3940250</v>
      </c>
      <c r="HW45" s="94">
        <v>3546200</v>
      </c>
      <c r="HX45" s="32">
        <f t="shared" si="127"/>
        <v>3587150</v>
      </c>
      <c r="HY45" s="32">
        <f t="shared" si="128"/>
        <v>3546200</v>
      </c>
      <c r="HZ45" s="32">
        <f t="shared" si="25"/>
        <v>3566645.4197404692</v>
      </c>
      <c r="IA45" s="32">
        <f t="shared" si="129"/>
        <v>3616691.4345239997</v>
      </c>
      <c r="IB45" s="32">
        <f t="shared" si="26"/>
        <v>4358113.1786014196</v>
      </c>
      <c r="IC45" s="172">
        <v>3191580</v>
      </c>
      <c r="ID45" s="162">
        <v>2221000</v>
      </c>
      <c r="IE45" s="32">
        <v>3940250</v>
      </c>
      <c r="IF45" s="94">
        <v>3822000</v>
      </c>
      <c r="IG45" s="32">
        <f t="shared" si="130"/>
        <v>3327750</v>
      </c>
      <c r="IH45" s="32">
        <f t="shared" si="131"/>
        <v>3822000</v>
      </c>
      <c r="II45" s="32">
        <f t="shared" si="132"/>
        <v>3106613.5140821547</v>
      </c>
      <c r="IJ45" s="32">
        <f t="shared" si="133"/>
        <v>3855747.798</v>
      </c>
      <c r="IK45" s="32">
        <f t="shared" si="27"/>
        <v>4646176.0965900002</v>
      </c>
      <c r="IM45" s="32">
        <f t="shared" si="134"/>
        <v>1089078.8219556266</v>
      </c>
    </row>
    <row r="46" spans="1:247" x14ac:dyDescent="0.25">
      <c r="A46" s="12">
        <v>39</v>
      </c>
      <c r="B46" s="38" t="s">
        <v>81</v>
      </c>
      <c r="C46" s="14">
        <f>VLOOKUP(B46,[1]Hoja1!$B$9:$D$244,3,0)</f>
        <v>575105</v>
      </c>
      <c r="D46" s="14">
        <v>2104000</v>
      </c>
      <c r="E46" s="15">
        <v>3237500</v>
      </c>
      <c r="F46" s="97">
        <v>3075600</v>
      </c>
      <c r="G46" s="105">
        <f t="shared" si="28"/>
        <v>2248051.25</v>
      </c>
      <c r="H46" s="105">
        <f t="shared" si="29"/>
        <v>2589800</v>
      </c>
      <c r="I46" s="107">
        <f t="shared" si="30"/>
        <v>1404436.0927339259</v>
      </c>
      <c r="J46" s="107">
        <f t="shared" si="135"/>
        <v>604435.35499999998</v>
      </c>
      <c r="K46" s="107">
        <f t="shared" si="0"/>
        <v>728344.60277499992</v>
      </c>
      <c r="L46" s="101">
        <f>VLOOKUP(B46,[1]Hoja1!$B$9:$L$244,11,0)</f>
        <v>529760</v>
      </c>
      <c r="M46" s="101">
        <v>1968000</v>
      </c>
      <c r="N46" s="34">
        <v>3237500</v>
      </c>
      <c r="O46" s="70">
        <v>3010900</v>
      </c>
      <c r="P46" s="34">
        <f t="shared" si="31"/>
        <v>2186540</v>
      </c>
      <c r="Q46" s="34">
        <f t="shared" si="32"/>
        <v>2489450</v>
      </c>
      <c r="R46" s="34">
        <f t="shared" si="33"/>
        <v>1317182.8133526561</v>
      </c>
      <c r="S46" s="174">
        <f t="shared" si="34"/>
        <v>556777.76</v>
      </c>
      <c r="T46" s="174">
        <f t="shared" si="1"/>
        <v>670917.20079999999</v>
      </c>
      <c r="U46" s="126">
        <f>VLOOKUP(B46,[1]Hoja1!$B$9:$T$244,19,0)</f>
        <v>647225</v>
      </c>
      <c r="V46" s="126">
        <v>2367000</v>
      </c>
      <c r="W46" s="17">
        <v>2590000</v>
      </c>
      <c r="X46" s="73">
        <v>2538200</v>
      </c>
      <c r="Y46" s="17">
        <f t="shared" si="35"/>
        <v>2035606.25</v>
      </c>
      <c r="Z46" s="17">
        <f t="shared" si="36"/>
        <v>2452600</v>
      </c>
      <c r="AA46" s="17">
        <f t="shared" si="37"/>
        <v>1455808.6591381507</v>
      </c>
      <c r="AB46" s="176">
        <f t="shared" si="38"/>
        <v>680233.47499999998</v>
      </c>
      <c r="AC46" s="176">
        <f t="shared" si="2"/>
        <v>819681.337375</v>
      </c>
      <c r="AD46" s="129">
        <f>VLOOKUP(B46,[1]Hoja1!$B$9:$V$244,21,0)</f>
        <v>625331</v>
      </c>
      <c r="AE46" s="129">
        <v>2234000</v>
      </c>
      <c r="AF46" s="18">
        <v>2460500</v>
      </c>
      <c r="AG46" s="74">
        <v>2386700</v>
      </c>
      <c r="AH46" s="18">
        <f t="shared" si="39"/>
        <v>1926632.75</v>
      </c>
      <c r="AI46" s="18">
        <f t="shared" si="40"/>
        <v>2310350</v>
      </c>
      <c r="AJ46" s="18">
        <f t="shared" si="41"/>
        <v>1392665.1958061904</v>
      </c>
      <c r="AK46" s="177">
        <f t="shared" si="42"/>
        <v>657222.88099999994</v>
      </c>
      <c r="AL46" s="177">
        <f t="shared" si="3"/>
        <v>791953.57160499995</v>
      </c>
      <c r="AM46" s="133">
        <f>VLOOKUP(B46,[1]Hoja1!$B$9:$X$244,23,0)</f>
        <v>590267</v>
      </c>
      <c r="AN46" s="133">
        <v>2109000</v>
      </c>
      <c r="AO46" s="19">
        <v>2201500</v>
      </c>
      <c r="AP46" s="77">
        <v>2157500</v>
      </c>
      <c r="AQ46" s="19">
        <f t="shared" si="43"/>
        <v>1764566.75</v>
      </c>
      <c r="AR46" s="19">
        <f t="shared" si="44"/>
        <v>2133250</v>
      </c>
      <c r="AS46" s="19">
        <f t="shared" si="45"/>
        <v>1296158.58984829</v>
      </c>
      <c r="AT46" s="178">
        <f t="shared" si="46"/>
        <v>620370.61699999997</v>
      </c>
      <c r="AU46" s="178">
        <f t="shared" si="4"/>
        <v>747546.59348499996</v>
      </c>
      <c r="AV46" s="137">
        <f>VLOOKUP(B46,[1]Hoja1!$B$9:$Z$244,25,0)</f>
        <v>481600</v>
      </c>
      <c r="AW46" s="137">
        <v>1762000</v>
      </c>
      <c r="AX46" s="20">
        <v>2201500</v>
      </c>
      <c r="AY46" s="79">
        <v>2091400</v>
      </c>
      <c r="AZ46" s="20">
        <f t="shared" si="47"/>
        <v>1634125</v>
      </c>
      <c r="BA46" s="20">
        <f t="shared" si="48"/>
        <v>1926700</v>
      </c>
      <c r="BB46" s="20">
        <f t="shared" si="49"/>
        <v>1118464.0156578331</v>
      </c>
      <c r="BC46" s="179">
        <f t="shared" si="50"/>
        <v>506161.6</v>
      </c>
      <c r="BD46" s="179">
        <f t="shared" si="5"/>
        <v>609924.728</v>
      </c>
      <c r="BE46" s="139">
        <f>VLOOKUP(B46,[1]Hoja1!$B$9:$AB$244,27,0)</f>
        <v>529760</v>
      </c>
      <c r="BF46" s="139">
        <v>2120000</v>
      </c>
      <c r="BG46" s="21">
        <v>2590000</v>
      </c>
      <c r="BH46" s="80">
        <v>2460500</v>
      </c>
      <c r="BI46" s="21">
        <f t="shared" si="51"/>
        <v>1925065</v>
      </c>
      <c r="BJ46" s="21">
        <f t="shared" si="52"/>
        <v>2290250</v>
      </c>
      <c r="BK46" s="21">
        <f t="shared" si="53"/>
        <v>1269089.0043024735</v>
      </c>
      <c r="BL46" s="21">
        <f t="shared" si="54"/>
        <v>556777.76</v>
      </c>
      <c r="BM46" s="21">
        <f t="shared" si="6"/>
        <v>670917.20079999999</v>
      </c>
      <c r="BN46" s="144">
        <f>VLOOKUP(B46,[1]Hoja1!$B$9:$AD$244,29,0)</f>
        <v>529760</v>
      </c>
      <c r="BO46" s="144">
        <v>1892000</v>
      </c>
      <c r="BP46" s="22">
        <v>2590000</v>
      </c>
      <c r="BQ46" s="82">
        <v>2512300</v>
      </c>
      <c r="BR46" s="22">
        <f t="shared" si="55"/>
        <v>1881015</v>
      </c>
      <c r="BS46" s="22">
        <f t="shared" si="56"/>
        <v>2202150</v>
      </c>
      <c r="BT46" s="22">
        <f t="shared" si="57"/>
        <v>1249870.9180359768</v>
      </c>
      <c r="BU46" s="22">
        <f t="shared" si="58"/>
        <v>556777.76</v>
      </c>
      <c r="BV46" s="22">
        <f t="shared" si="7"/>
        <v>670917.20079999999</v>
      </c>
      <c r="BW46" s="146">
        <f>VLOOKUP(B46,[1]Hoja1!$B$9:$AF$244,31,0)</f>
        <v>510454</v>
      </c>
      <c r="BX46" s="146">
        <v>1460000</v>
      </c>
      <c r="BY46" s="23">
        <v>2201500</v>
      </c>
      <c r="BZ46" s="84">
        <v>2091400</v>
      </c>
      <c r="CA46" s="23">
        <f t="shared" si="59"/>
        <v>1565838.5</v>
      </c>
      <c r="CB46" s="23">
        <f t="shared" si="60"/>
        <v>1775700</v>
      </c>
      <c r="CC46" s="23">
        <f t="shared" si="61"/>
        <v>1118456.8100153578</v>
      </c>
      <c r="CD46" s="23">
        <f t="shared" si="62"/>
        <v>536487.15399999998</v>
      </c>
      <c r="CE46" s="23">
        <f t="shared" si="8"/>
        <v>646467.02056999994</v>
      </c>
      <c r="CF46" s="158">
        <f>VLOOKUP(B46,[1]Hoja1!$B$9:$AJ$244,35,0)</f>
        <v>481600</v>
      </c>
      <c r="CG46" s="158">
        <v>1380000</v>
      </c>
      <c r="CH46" s="24">
        <v>1497000</v>
      </c>
      <c r="CI46" s="25">
        <v>1377200</v>
      </c>
      <c r="CJ46" s="24">
        <f t="shared" si="63"/>
        <v>1183950</v>
      </c>
      <c r="CK46" s="24">
        <f t="shared" si="64"/>
        <v>1378600</v>
      </c>
      <c r="CL46" s="24">
        <f t="shared" si="65"/>
        <v>953478.98262392113</v>
      </c>
      <c r="CM46" s="24">
        <f t="shared" si="66"/>
        <v>506161.6</v>
      </c>
      <c r="CN46" s="24">
        <f t="shared" si="9"/>
        <v>609924.728</v>
      </c>
      <c r="CO46" s="148">
        <f>VLOOKUP(B46,[1]Hoja1!$B$9:$AL$244,37,0)</f>
        <v>539373</v>
      </c>
      <c r="CP46" s="148">
        <v>1930000</v>
      </c>
      <c r="CQ46" s="26">
        <v>2201500</v>
      </c>
      <c r="CR46" s="149">
        <v>2113400</v>
      </c>
      <c r="CS46" s="26">
        <f t="shared" si="67"/>
        <v>1696068.25</v>
      </c>
      <c r="CT46" s="26">
        <f t="shared" si="68"/>
        <v>2021700</v>
      </c>
      <c r="CU46" s="26">
        <f t="shared" si="69"/>
        <v>1212287.914985819</v>
      </c>
      <c r="CV46" s="26">
        <f t="shared" si="70"/>
        <v>566881.02299999993</v>
      </c>
      <c r="CW46" s="26">
        <f t="shared" si="10"/>
        <v>683091.63271499996</v>
      </c>
      <c r="CX46" s="27">
        <f>VLOOKUP(B46,[1]Hoja1!$B$9:$AN$244,39,0)</f>
        <v>547316</v>
      </c>
      <c r="CY46" s="27">
        <v>1800000</v>
      </c>
      <c r="CZ46" s="28">
        <v>2460500</v>
      </c>
      <c r="DA46" s="86">
        <v>2387000</v>
      </c>
      <c r="DB46" s="28">
        <f t="shared" si="71"/>
        <v>1798704</v>
      </c>
      <c r="DC46" s="28">
        <f t="shared" si="72"/>
        <v>2093500</v>
      </c>
      <c r="DD46" s="28">
        <f t="shared" si="73"/>
        <v>1246878.5276224846</v>
      </c>
      <c r="DE46" s="28">
        <f t="shared" si="74"/>
        <v>575229.11599999992</v>
      </c>
      <c r="DF46" s="28">
        <f t="shared" si="11"/>
        <v>693151.08477999992</v>
      </c>
      <c r="DG46" s="150">
        <f>VLOOKUP(B46,[1]Hoja1!$B$9:$AR$244,43,0)</f>
        <v>679875</v>
      </c>
      <c r="DH46" s="150">
        <v>2331000</v>
      </c>
      <c r="DI46" s="29">
        <v>1942500</v>
      </c>
      <c r="DJ46" s="88">
        <v>1748300</v>
      </c>
      <c r="DK46" s="29">
        <f t="shared" si="75"/>
        <v>1675418.75</v>
      </c>
      <c r="DL46" s="29">
        <f t="shared" si="76"/>
        <v>1845400</v>
      </c>
      <c r="DM46" s="29">
        <f t="shared" si="77"/>
        <v>1339295.98138592</v>
      </c>
      <c r="DN46" s="29">
        <f t="shared" si="78"/>
        <v>714548.625</v>
      </c>
      <c r="DO46" s="29">
        <f t="shared" si="12"/>
        <v>861031.09312500001</v>
      </c>
      <c r="DP46" s="154">
        <f>VLOOKUP(B46,[1]Hoja1!$B$9:$AT$244,45,0)</f>
        <v>679875</v>
      </c>
      <c r="DQ46" s="154">
        <v>2487000</v>
      </c>
      <c r="DR46" s="30">
        <v>1942500</v>
      </c>
      <c r="DS46" s="90">
        <v>1884200</v>
      </c>
      <c r="DT46" s="30">
        <f t="shared" si="79"/>
        <v>1748393.75</v>
      </c>
      <c r="DU46" s="30">
        <f t="shared" si="80"/>
        <v>1913350</v>
      </c>
      <c r="DV46" s="30">
        <f t="shared" si="81"/>
        <v>1370576.8293536811</v>
      </c>
      <c r="DW46" s="30">
        <f t="shared" si="82"/>
        <v>714548.625</v>
      </c>
      <c r="DX46" s="30">
        <f t="shared" si="13"/>
        <v>861031.09312500001</v>
      </c>
      <c r="DY46" s="158">
        <f>VLOOKUP(B46,[1]Hoja1!$B$9:$AV$244,47,0)</f>
        <v>770525</v>
      </c>
      <c r="DZ46" s="158">
        <v>2650000</v>
      </c>
      <c r="EA46" s="24">
        <v>2201500</v>
      </c>
      <c r="EB46" s="25">
        <v>2135500</v>
      </c>
      <c r="EC46" s="24">
        <f t="shared" si="83"/>
        <v>1939381.25</v>
      </c>
      <c r="ED46" s="24">
        <f t="shared" si="84"/>
        <v>2168500</v>
      </c>
      <c r="EE46" s="24">
        <f t="shared" si="85"/>
        <v>1539832.5392661702</v>
      </c>
      <c r="EF46" s="24">
        <f t="shared" si="86"/>
        <v>809821.77499999991</v>
      </c>
      <c r="EG46" s="24">
        <f t="shared" si="14"/>
        <v>975835.23887499981</v>
      </c>
      <c r="EH46" s="126">
        <f>VLOOKUP(B46,[1]Hoja1!$B$9:$AX$244,49,0)</f>
        <v>749009</v>
      </c>
      <c r="EI46" s="126">
        <v>2676000</v>
      </c>
      <c r="EJ46" s="17">
        <v>2913750</v>
      </c>
      <c r="EK46" s="73">
        <v>2768100</v>
      </c>
      <c r="EL46" s="17">
        <f t="shared" si="87"/>
        <v>2276714.75</v>
      </c>
      <c r="EM46" s="17">
        <f t="shared" si="88"/>
        <v>2722050</v>
      </c>
      <c r="EN46" s="17">
        <f t="shared" si="89"/>
        <v>1657516.8366551681</v>
      </c>
      <c r="EO46" s="17">
        <f t="shared" si="90"/>
        <v>787208.45899999992</v>
      </c>
      <c r="EP46" s="17">
        <f t="shared" si="15"/>
        <v>948586.19309499988</v>
      </c>
      <c r="EQ46" s="162">
        <f>VLOOKUP(B46,[1]Hoja1!$B$9:$AZ$244,51,0)</f>
        <v>698302</v>
      </c>
      <c r="ER46" s="162">
        <v>2295000</v>
      </c>
      <c r="ES46" s="32">
        <v>2913750</v>
      </c>
      <c r="ET46" s="94">
        <v>2797200</v>
      </c>
      <c r="EU46" s="32">
        <f t="shared" si="91"/>
        <v>2176063</v>
      </c>
      <c r="EV46" s="32">
        <f t="shared" si="92"/>
        <v>2546100</v>
      </c>
      <c r="EW46" s="32">
        <f t="shared" si="93"/>
        <v>1557343.9085746061</v>
      </c>
      <c r="EX46" s="32">
        <f t="shared" si="94"/>
        <v>843618.64619999996</v>
      </c>
      <c r="EY46" s="32">
        <f t="shared" si="16"/>
        <v>1016560.468671</v>
      </c>
      <c r="EZ46" s="172">
        <f>VLOOKUP(B46,'[2]RESPUESTOS '!$B$11:$BH$246,59,0)</f>
        <v>389775</v>
      </c>
      <c r="FA46" s="162">
        <v>2367000</v>
      </c>
      <c r="FB46" s="32">
        <v>2142400</v>
      </c>
      <c r="FC46" s="94">
        <v>2078100</v>
      </c>
      <c r="FD46" s="32">
        <f t="shared" si="95"/>
        <v>1744318.75</v>
      </c>
      <c r="FE46" s="32">
        <f t="shared" si="96"/>
        <v>2110250</v>
      </c>
      <c r="FF46" s="32">
        <f t="shared" si="97"/>
        <v>1016251.5245717393</v>
      </c>
      <c r="FG46" s="32">
        <f t="shared" si="98"/>
        <v>470887.17749999999</v>
      </c>
      <c r="FH46" s="32">
        <f t="shared" si="17"/>
        <v>567419.04888749996</v>
      </c>
      <c r="FI46" s="172">
        <f>VLOOKUP(B46,'[2]RESPUESTOS '!$B$11:$CJ$246,87,0)</f>
        <v>439300</v>
      </c>
      <c r="FJ46" s="162">
        <v>2840400</v>
      </c>
      <c r="FK46" s="32">
        <v>2389800</v>
      </c>
      <c r="FL46" s="94">
        <v>2342000</v>
      </c>
      <c r="FM46" s="32">
        <f t="shared" si="99"/>
        <v>2002875</v>
      </c>
      <c r="FN46" s="32">
        <f t="shared" si="100"/>
        <v>2365900</v>
      </c>
      <c r="FO46" s="32">
        <f t="shared" si="101"/>
        <v>1151462.725542835</v>
      </c>
      <c r="FP46" s="32">
        <f t="shared" si="102"/>
        <v>530718.32999999996</v>
      </c>
      <c r="FQ46" s="32">
        <f t="shared" si="18"/>
        <v>639515.58764999988</v>
      </c>
      <c r="FR46" s="172">
        <f>VLOOKUP(B46,'[2]RESPUESTOS '!$B$11:$BX$246,75,0)</f>
        <v>407349</v>
      </c>
      <c r="FS46" s="162">
        <v>2367000</v>
      </c>
      <c r="FT46" s="32">
        <v>2229600</v>
      </c>
      <c r="FU46" s="94">
        <v>2051200</v>
      </c>
      <c r="FV46" s="32">
        <f t="shared" si="103"/>
        <v>1763787.25</v>
      </c>
      <c r="FW46" s="32">
        <f t="shared" si="104"/>
        <v>2140400</v>
      </c>
      <c r="FX46" s="32">
        <f t="shared" si="105"/>
        <v>1048931.7345812093</v>
      </c>
      <c r="FY46" s="32">
        <f t="shared" si="106"/>
        <v>492118.32689999999</v>
      </c>
      <c r="FZ46" s="32">
        <f t="shared" si="19"/>
        <v>593002.58391449996</v>
      </c>
      <c r="GA46" s="172">
        <f>VLOOKUP(B46,'[2]RESPUESTOS '!$B$11:$CN$246,91,0)</f>
        <v>479008</v>
      </c>
      <c r="GB46" s="162">
        <v>2723000</v>
      </c>
      <c r="GC46" s="32">
        <v>2590000</v>
      </c>
      <c r="GD46" s="94">
        <v>2538200</v>
      </c>
      <c r="GE46" s="32">
        <f t="shared" si="107"/>
        <v>2082552</v>
      </c>
      <c r="GF46" s="32">
        <f t="shared" si="108"/>
        <v>2564100</v>
      </c>
      <c r="GG46" s="32">
        <f t="shared" si="109"/>
        <v>1236487.4373581982</v>
      </c>
      <c r="GH46" s="32">
        <f t="shared" si="110"/>
        <v>578689.56479999993</v>
      </c>
      <c r="GI46" s="32">
        <f t="shared" si="20"/>
        <v>697320.92558399995</v>
      </c>
      <c r="GJ46" s="172">
        <f>VLOOKUP(B46,'[2]RESPUESTOS '!$B$11:$T$246,19,0)</f>
        <v>424225</v>
      </c>
      <c r="GK46" s="162">
        <v>1800000</v>
      </c>
      <c r="GL46" s="32">
        <v>2213200</v>
      </c>
      <c r="GM46" s="94">
        <v>2146800</v>
      </c>
      <c r="GN46" s="32">
        <f t="shared" si="111"/>
        <v>1646056.25</v>
      </c>
      <c r="GO46" s="32">
        <f t="shared" si="112"/>
        <v>1973400</v>
      </c>
      <c r="GP46" s="32">
        <f t="shared" si="113"/>
        <v>1044266.6587320227</v>
      </c>
      <c r="GQ46" s="32">
        <f t="shared" si="114"/>
        <v>512506.22249999997</v>
      </c>
      <c r="GR46" s="32">
        <f t="shared" si="21"/>
        <v>617569.99811249995</v>
      </c>
      <c r="GS46" s="172">
        <f>VLOOKUP(B46,'[2]RESPUESTOS '!$B$11:$H$246,7,0)</f>
        <v>354513</v>
      </c>
      <c r="GT46" s="162">
        <v>1380000</v>
      </c>
      <c r="GU46" s="32">
        <v>1327900</v>
      </c>
      <c r="GV46" s="94">
        <v>1274800</v>
      </c>
      <c r="GW46" s="32">
        <f t="shared" si="115"/>
        <v>1084303.25</v>
      </c>
      <c r="GX46" s="32">
        <f t="shared" si="116"/>
        <v>1301350</v>
      </c>
      <c r="GY46" s="32">
        <f t="shared" si="117"/>
        <v>786950.1256379562</v>
      </c>
      <c r="GZ46" s="32">
        <f t="shared" si="118"/>
        <v>428287.15529999998</v>
      </c>
      <c r="HA46" s="32">
        <f t="shared" si="22"/>
        <v>516086.02213649999</v>
      </c>
      <c r="HB46" s="172">
        <f>VLOOKUP(B46,'[2]RESPUESTOS '!$B$11:$D$246,3,0)</f>
        <v>354879</v>
      </c>
      <c r="HC46" s="162">
        <v>1380000</v>
      </c>
      <c r="HD46" s="32">
        <v>1327900</v>
      </c>
      <c r="HE46" s="94">
        <v>1261500</v>
      </c>
      <c r="HF46" s="32">
        <f t="shared" si="119"/>
        <v>1081069.75</v>
      </c>
      <c r="HG46" s="32">
        <f t="shared" si="120"/>
        <v>1294700</v>
      </c>
      <c r="HH46" s="32">
        <f t="shared" si="121"/>
        <v>786120.97231248464</v>
      </c>
      <c r="HI46" s="32">
        <f t="shared" si="122"/>
        <v>428729.3199</v>
      </c>
      <c r="HJ46" s="32">
        <f t="shared" si="23"/>
        <v>516618.8304795</v>
      </c>
      <c r="HK46" s="172">
        <f>VLOOKUP(B46,'[2]RESPUESTOS '!$B$11:$CB$246,79,0)</f>
        <v>489842</v>
      </c>
      <c r="HL46" s="162">
        <v>2676000</v>
      </c>
      <c r="HM46" s="32">
        <v>2590000</v>
      </c>
      <c r="HN46" s="94">
        <v>2512000</v>
      </c>
      <c r="HO46" s="32">
        <f t="shared" si="123"/>
        <v>2066960.5</v>
      </c>
      <c r="HP46" s="32">
        <f t="shared" si="124"/>
        <v>2551000</v>
      </c>
      <c r="HQ46" s="32">
        <f t="shared" si="125"/>
        <v>1250251.5217978752</v>
      </c>
      <c r="HR46" s="32">
        <f t="shared" si="126"/>
        <v>591778.1202</v>
      </c>
      <c r="HS46" s="32">
        <f t="shared" si="24"/>
        <v>713092.63484099996</v>
      </c>
      <c r="HT46" s="172">
        <v>2623773.6</v>
      </c>
      <c r="HU46" s="162">
        <v>2676000</v>
      </c>
      <c r="HV46" s="32">
        <v>3237500</v>
      </c>
      <c r="HW46" s="94">
        <v>3108000</v>
      </c>
      <c r="HX46" s="32">
        <f t="shared" si="127"/>
        <v>3007166.6666666665</v>
      </c>
      <c r="HY46" s="32">
        <f t="shared" si="128"/>
        <v>3108000</v>
      </c>
      <c r="HZ46" s="32">
        <f t="shared" si="25"/>
        <v>2987087.6910699918</v>
      </c>
      <c r="IA46" s="32">
        <f t="shared" si="129"/>
        <v>3169780.8861599998</v>
      </c>
      <c r="IB46" s="32">
        <f t="shared" si="26"/>
        <v>3819585.9678227995</v>
      </c>
      <c r="IC46" s="172">
        <v>2797200</v>
      </c>
      <c r="ID46" s="162">
        <v>2367000</v>
      </c>
      <c r="IE46" s="32">
        <v>3237500</v>
      </c>
      <c r="IF46" s="94">
        <v>3172800</v>
      </c>
      <c r="IG46" s="32">
        <f t="shared" si="130"/>
        <v>2925766.6666666665</v>
      </c>
      <c r="IH46" s="32">
        <f t="shared" si="131"/>
        <v>3172800</v>
      </c>
      <c r="II46" s="32">
        <f t="shared" si="132"/>
        <v>2866602.5412078919</v>
      </c>
      <c r="IJ46" s="32">
        <f t="shared" si="133"/>
        <v>3379297.32</v>
      </c>
      <c r="IK46" s="32">
        <f t="shared" si="27"/>
        <v>4072053.2705999999</v>
      </c>
      <c r="IM46" s="32">
        <f t="shared" si="134"/>
        <v>954005.40217127011</v>
      </c>
    </row>
    <row r="47" spans="1:247" x14ac:dyDescent="0.25">
      <c r="A47" s="12">
        <v>40</v>
      </c>
      <c r="B47" s="39" t="s">
        <v>82</v>
      </c>
      <c r="C47" s="14">
        <f>VLOOKUP(B47,[1]Hoja1!$B$9:$D$244,3,0)</f>
        <v>724893</v>
      </c>
      <c r="D47" s="14">
        <v>2652000</v>
      </c>
      <c r="E47" s="15">
        <v>3992000</v>
      </c>
      <c r="F47" s="97">
        <v>3872200</v>
      </c>
      <c r="G47" s="105">
        <f t="shared" si="28"/>
        <v>2810273.25</v>
      </c>
      <c r="H47" s="105">
        <f t="shared" si="29"/>
        <v>3262100</v>
      </c>
      <c r="I47" s="107">
        <f t="shared" si="30"/>
        <v>1765739.379526102</v>
      </c>
      <c r="J47" s="107">
        <f t="shared" si="135"/>
        <v>761862.54299999995</v>
      </c>
      <c r="K47" s="107">
        <f t="shared" si="0"/>
        <v>918044.3643149999</v>
      </c>
      <c r="L47" s="101">
        <f>VLOOKUP(B47,[1]Hoja1!$B$9:$L$244,11,0)</f>
        <v>634099</v>
      </c>
      <c r="M47" s="101">
        <v>2356000</v>
      </c>
      <c r="N47" s="34">
        <v>3992000</v>
      </c>
      <c r="O47" s="70">
        <v>3792400</v>
      </c>
      <c r="P47" s="34">
        <f t="shared" si="31"/>
        <v>2693624.75</v>
      </c>
      <c r="Q47" s="34">
        <f t="shared" si="32"/>
        <v>3074200</v>
      </c>
      <c r="R47" s="34">
        <f t="shared" si="33"/>
        <v>1590030.3230940448</v>
      </c>
      <c r="S47" s="174">
        <f t="shared" si="34"/>
        <v>666438.049</v>
      </c>
      <c r="T47" s="174">
        <f t="shared" si="1"/>
        <v>803057.84904500004</v>
      </c>
      <c r="U47" s="126">
        <f>VLOOKUP(B47,[1]Hoja1!$B$9:$T$244,19,0)</f>
        <v>700126</v>
      </c>
      <c r="V47" s="126">
        <v>2561000</v>
      </c>
      <c r="W47" s="17">
        <v>3193600</v>
      </c>
      <c r="X47" s="73">
        <v>3161700</v>
      </c>
      <c r="Y47" s="17">
        <f t="shared" si="35"/>
        <v>2404106.5</v>
      </c>
      <c r="Z47" s="17">
        <f t="shared" si="36"/>
        <v>2861350</v>
      </c>
      <c r="AA47" s="17">
        <f t="shared" si="37"/>
        <v>1633854.3784809876</v>
      </c>
      <c r="AB47" s="176">
        <f t="shared" si="38"/>
        <v>735832.42599999998</v>
      </c>
      <c r="AC47" s="176">
        <f t="shared" si="2"/>
        <v>886678.07332999993</v>
      </c>
      <c r="AD47" s="129">
        <f>VLOOKUP(B47,[1]Hoja1!$B$9:$V$244,21,0)</f>
        <v>728886</v>
      </c>
      <c r="AE47" s="129">
        <v>2604000</v>
      </c>
      <c r="AF47" s="18">
        <v>3033920</v>
      </c>
      <c r="AG47" s="74">
        <v>2973200</v>
      </c>
      <c r="AH47" s="18">
        <f t="shared" si="39"/>
        <v>2335001.5</v>
      </c>
      <c r="AI47" s="18">
        <f t="shared" si="40"/>
        <v>2788600</v>
      </c>
      <c r="AJ47" s="18">
        <f t="shared" si="41"/>
        <v>1651578.2819326485</v>
      </c>
      <c r="AK47" s="177">
        <f t="shared" si="42"/>
        <v>766059.18599999999</v>
      </c>
      <c r="AL47" s="177">
        <f t="shared" si="3"/>
        <v>923101.31912999996</v>
      </c>
      <c r="AM47" s="133">
        <f>VLOOKUP(B47,[1]Hoja1!$B$9:$X$244,23,0)</f>
        <v>685414</v>
      </c>
      <c r="AN47" s="133">
        <v>2448000</v>
      </c>
      <c r="AO47" s="19">
        <v>2714560</v>
      </c>
      <c r="AP47" s="77">
        <v>2578800</v>
      </c>
      <c r="AQ47" s="19">
        <f t="shared" si="43"/>
        <v>2106693.5</v>
      </c>
      <c r="AR47" s="19">
        <f t="shared" si="44"/>
        <v>2513400</v>
      </c>
      <c r="AS47" s="19">
        <f t="shared" si="45"/>
        <v>1524605.187181799</v>
      </c>
      <c r="AT47" s="178">
        <f t="shared" si="46"/>
        <v>720370.11399999994</v>
      </c>
      <c r="AU47" s="178">
        <f t="shared" si="4"/>
        <v>868045.98736999999</v>
      </c>
      <c r="AV47" s="137">
        <f>VLOOKUP(B47,[1]Hoja1!$B$9:$Z$244,25,0)</f>
        <v>548100</v>
      </c>
      <c r="AW47" s="137">
        <v>2005000</v>
      </c>
      <c r="AX47" s="20">
        <v>2714560</v>
      </c>
      <c r="AY47" s="79">
        <v>2606000</v>
      </c>
      <c r="AZ47" s="20">
        <f t="shared" si="47"/>
        <v>1968415</v>
      </c>
      <c r="BA47" s="20">
        <f t="shared" si="48"/>
        <v>2305500</v>
      </c>
      <c r="BB47" s="20">
        <f t="shared" si="49"/>
        <v>1300664.3809061402</v>
      </c>
      <c r="BC47" s="179">
        <f t="shared" si="50"/>
        <v>576053.1</v>
      </c>
      <c r="BD47" s="179">
        <f t="shared" si="5"/>
        <v>694143.98549999995</v>
      </c>
      <c r="BE47" s="139">
        <f>VLOOKUP(B47,[1]Hoja1!$B$9:$AB$244,27,0)</f>
        <v>602910</v>
      </c>
      <c r="BF47" s="139">
        <v>2412000</v>
      </c>
      <c r="BG47" s="21">
        <v>3193600</v>
      </c>
      <c r="BH47" s="80">
        <v>3097800</v>
      </c>
      <c r="BI47" s="21">
        <f t="shared" si="51"/>
        <v>2326577.5</v>
      </c>
      <c r="BJ47" s="21">
        <f t="shared" si="52"/>
        <v>2754900</v>
      </c>
      <c r="BK47" s="21">
        <f t="shared" si="53"/>
        <v>1476476.7530470898</v>
      </c>
      <c r="BL47" s="21">
        <f t="shared" si="54"/>
        <v>633658.40999999992</v>
      </c>
      <c r="BM47" s="21">
        <f t="shared" si="6"/>
        <v>763558.38404999988</v>
      </c>
      <c r="BN47" s="144">
        <f>VLOOKUP(B47,[1]Hoja1!$B$9:$AD$244,29,0)</f>
        <v>602910</v>
      </c>
      <c r="BO47" s="144">
        <v>2154000</v>
      </c>
      <c r="BP47" s="22">
        <v>3193600</v>
      </c>
      <c r="BQ47" s="82">
        <v>3033900</v>
      </c>
      <c r="BR47" s="22">
        <f t="shared" si="55"/>
        <v>2246102.5</v>
      </c>
      <c r="BS47" s="22">
        <f t="shared" si="56"/>
        <v>2593950</v>
      </c>
      <c r="BT47" s="22">
        <f t="shared" si="57"/>
        <v>1446335.575957516</v>
      </c>
      <c r="BU47" s="22">
        <f t="shared" si="58"/>
        <v>633658.40999999992</v>
      </c>
      <c r="BV47" s="22">
        <f t="shared" si="7"/>
        <v>763558.38404999988</v>
      </c>
      <c r="BW47" s="146">
        <f>VLOOKUP(B47,[1]Hoja1!$B$9:$AF$244,31,0)</f>
        <v>580862</v>
      </c>
      <c r="BX47" s="146">
        <v>1660000</v>
      </c>
      <c r="BY47" s="23">
        <v>2714560</v>
      </c>
      <c r="BZ47" s="84">
        <v>2443100</v>
      </c>
      <c r="CA47" s="23">
        <f t="shared" si="59"/>
        <v>1849630.5</v>
      </c>
      <c r="CB47" s="23">
        <f t="shared" si="60"/>
        <v>2051550</v>
      </c>
      <c r="CC47" s="23">
        <f t="shared" si="61"/>
        <v>1289620.0264668057</v>
      </c>
      <c r="CD47" s="23">
        <f t="shared" si="62"/>
        <v>610485.96199999994</v>
      </c>
      <c r="CE47" s="23">
        <f t="shared" si="8"/>
        <v>735635.58420999988</v>
      </c>
      <c r="CF47" s="158">
        <f>VLOOKUP(B47,[1]Hoja1!$B$9:$AJ$244,35,0)</f>
        <v>590108</v>
      </c>
      <c r="CG47" s="158">
        <v>1690000</v>
      </c>
      <c r="CH47" s="24">
        <v>1845900</v>
      </c>
      <c r="CI47" s="25">
        <v>1809000</v>
      </c>
      <c r="CJ47" s="24">
        <f t="shared" si="63"/>
        <v>1483752</v>
      </c>
      <c r="CK47" s="24">
        <f t="shared" si="64"/>
        <v>1749500</v>
      </c>
      <c r="CL47" s="24">
        <f t="shared" si="65"/>
        <v>1183133.0941810601</v>
      </c>
      <c r="CM47" s="24">
        <f t="shared" si="66"/>
        <v>620203.50799999991</v>
      </c>
      <c r="CN47" s="24">
        <f t="shared" si="9"/>
        <v>747345.22713999986</v>
      </c>
      <c r="CO47" s="148">
        <f>VLOOKUP(B47,[1]Hoja1!$B$9:$AL$244,37,0)</f>
        <v>570757</v>
      </c>
      <c r="CP47" s="148">
        <v>2040000</v>
      </c>
      <c r="CQ47" s="26">
        <v>2714560</v>
      </c>
      <c r="CR47" s="149">
        <v>2524500</v>
      </c>
      <c r="CS47" s="26">
        <f t="shared" si="67"/>
        <v>1962454.25</v>
      </c>
      <c r="CT47" s="26">
        <f t="shared" si="68"/>
        <v>2282250</v>
      </c>
      <c r="CU47" s="26">
        <f t="shared" si="69"/>
        <v>1330336.9464505301</v>
      </c>
      <c r="CV47" s="26">
        <f t="shared" si="70"/>
        <v>599865.60699999996</v>
      </c>
      <c r="CW47" s="26">
        <f t="shared" si="10"/>
        <v>722838.05643499992</v>
      </c>
      <c r="CX47" s="27">
        <f>VLOOKUP(B47,[1]Hoja1!$B$9:$AN$244,39,0)</f>
        <v>685702</v>
      </c>
      <c r="CY47" s="27">
        <v>2260000</v>
      </c>
      <c r="CZ47" s="28">
        <v>3033920</v>
      </c>
      <c r="DA47" s="86">
        <v>2882000</v>
      </c>
      <c r="DB47" s="28">
        <f t="shared" si="71"/>
        <v>2215405.5</v>
      </c>
      <c r="DC47" s="28">
        <f t="shared" si="72"/>
        <v>2571000</v>
      </c>
      <c r="DD47" s="28">
        <f t="shared" si="73"/>
        <v>1551936.4156214127</v>
      </c>
      <c r="DE47" s="28">
        <f t="shared" si="74"/>
        <v>720672.80199999991</v>
      </c>
      <c r="DF47" s="28">
        <f t="shared" si="11"/>
        <v>868410.72640999989</v>
      </c>
      <c r="DG47" s="150">
        <f>VLOOKUP(B47,[1]Hoja1!$B$9:$AR$244,43,0)</f>
        <v>750066</v>
      </c>
      <c r="DH47" s="150">
        <v>2572000</v>
      </c>
      <c r="DI47" s="29">
        <v>2395200</v>
      </c>
      <c r="DJ47" s="88">
        <v>2299400</v>
      </c>
      <c r="DK47" s="29">
        <f t="shared" si="75"/>
        <v>2004166.5</v>
      </c>
      <c r="DL47" s="29">
        <f t="shared" si="76"/>
        <v>2347300</v>
      </c>
      <c r="DM47" s="29">
        <f t="shared" si="77"/>
        <v>1553750.3049058483</v>
      </c>
      <c r="DN47" s="29">
        <f t="shared" si="78"/>
        <v>788319.36599999992</v>
      </c>
      <c r="DO47" s="29">
        <f t="shared" si="12"/>
        <v>949924.83602999989</v>
      </c>
      <c r="DP47" s="154">
        <f>VLOOKUP(B47,[1]Hoja1!$B$9:$AT$244,45,0)</f>
        <v>838320</v>
      </c>
      <c r="DQ47" s="154">
        <v>3066000</v>
      </c>
      <c r="DR47" s="30">
        <v>2395200</v>
      </c>
      <c r="DS47" s="90">
        <v>2203600</v>
      </c>
      <c r="DT47" s="30">
        <f t="shared" si="79"/>
        <v>2125780</v>
      </c>
      <c r="DU47" s="30">
        <f t="shared" si="80"/>
        <v>2299400</v>
      </c>
      <c r="DV47" s="30">
        <f t="shared" si="81"/>
        <v>1673413.0923841223</v>
      </c>
      <c r="DW47" s="30">
        <f t="shared" si="82"/>
        <v>881074.32</v>
      </c>
      <c r="DX47" s="30">
        <f t="shared" si="13"/>
        <v>1061694.5555999998</v>
      </c>
      <c r="DY47" s="158">
        <f>VLOOKUP(B47,[1]Hoja1!$B$9:$AV$244,47,0)</f>
        <v>900079</v>
      </c>
      <c r="DZ47" s="158">
        <v>3090000</v>
      </c>
      <c r="EA47" s="24">
        <v>2714560</v>
      </c>
      <c r="EB47" s="25">
        <v>2497400</v>
      </c>
      <c r="EC47" s="24">
        <f t="shared" si="83"/>
        <v>2300509.75</v>
      </c>
      <c r="ED47" s="24">
        <f t="shared" si="84"/>
        <v>2605980</v>
      </c>
      <c r="EE47" s="24">
        <f t="shared" si="85"/>
        <v>1815344.5634827823</v>
      </c>
      <c r="EF47" s="24">
        <f t="shared" si="86"/>
        <v>945983.02899999998</v>
      </c>
      <c r="EG47" s="24">
        <f t="shared" si="14"/>
        <v>1139909.5499450001</v>
      </c>
      <c r="EH47" s="126">
        <f>VLOOKUP(B47,[1]Hoja1!$B$9:$AX$244,49,0)</f>
        <v>920491</v>
      </c>
      <c r="EI47" s="126">
        <v>3288000</v>
      </c>
      <c r="EJ47" s="17">
        <v>3592800</v>
      </c>
      <c r="EK47" s="73">
        <v>3233500</v>
      </c>
      <c r="EL47" s="17">
        <f t="shared" si="87"/>
        <v>2758697.75</v>
      </c>
      <c r="EM47" s="17">
        <f t="shared" si="88"/>
        <v>3260750</v>
      </c>
      <c r="EN47" s="17">
        <f t="shared" si="89"/>
        <v>2022132.4049160411</v>
      </c>
      <c r="EO47" s="17">
        <f t="shared" si="90"/>
        <v>967436.04099999997</v>
      </c>
      <c r="EP47" s="17">
        <f t="shared" si="15"/>
        <v>1165760.4294050001</v>
      </c>
      <c r="EQ47" s="162">
        <f>VLOOKUP(B47,[1]Hoja1!$B$9:$AZ$244,51,0)</f>
        <v>750066</v>
      </c>
      <c r="ER47" s="162">
        <v>2465000</v>
      </c>
      <c r="ES47" s="32">
        <v>3592800</v>
      </c>
      <c r="ET47" s="94">
        <v>3413200</v>
      </c>
      <c r="EU47" s="32">
        <f t="shared" si="91"/>
        <v>2555266.5</v>
      </c>
      <c r="EV47" s="32">
        <f t="shared" si="92"/>
        <v>2939100</v>
      </c>
      <c r="EW47" s="32">
        <f t="shared" si="93"/>
        <v>1731444.2041192274</v>
      </c>
      <c r="EX47" s="32">
        <f t="shared" si="94"/>
        <v>906154.73459999997</v>
      </c>
      <c r="EY47" s="32">
        <f t="shared" si="16"/>
        <v>1091916.4551929999</v>
      </c>
      <c r="EZ47" s="172">
        <f>VLOOKUP(B47,'[2]RESPUESTOS '!$B$11:$BH$246,59,0)</f>
        <v>481633</v>
      </c>
      <c r="FA47" s="162">
        <v>2561000</v>
      </c>
      <c r="FB47" s="32">
        <v>2622200</v>
      </c>
      <c r="FC47" s="94">
        <v>2569800</v>
      </c>
      <c r="FD47" s="32">
        <f t="shared" si="95"/>
        <v>2058658.25</v>
      </c>
      <c r="FE47" s="32">
        <f t="shared" si="96"/>
        <v>2565400</v>
      </c>
      <c r="FF47" s="32">
        <f t="shared" si="97"/>
        <v>1235621.7386669279</v>
      </c>
      <c r="FG47" s="32">
        <f t="shared" si="98"/>
        <v>581860.8273</v>
      </c>
      <c r="FH47" s="32">
        <f t="shared" si="17"/>
        <v>701142.29689650005</v>
      </c>
      <c r="FI47" s="172">
        <f>VLOOKUP(B47,'[2]RESPUESTOS '!$B$11:$CJ$246,87,0)</f>
        <v>516774</v>
      </c>
      <c r="FJ47" s="162">
        <v>3073200</v>
      </c>
      <c r="FK47" s="32">
        <v>2732400</v>
      </c>
      <c r="FL47" s="94">
        <v>2650400</v>
      </c>
      <c r="FM47" s="32">
        <f t="shared" si="99"/>
        <v>2243193.5</v>
      </c>
      <c r="FN47" s="32">
        <f t="shared" si="100"/>
        <v>2691400</v>
      </c>
      <c r="FO47" s="32">
        <f t="shared" si="101"/>
        <v>1331666.191149073</v>
      </c>
      <c r="FP47" s="32">
        <f t="shared" si="102"/>
        <v>624314.66940000001</v>
      </c>
      <c r="FQ47" s="32">
        <f t="shared" si="18"/>
        <v>752299.17662699998</v>
      </c>
      <c r="FR47" s="172">
        <f>VLOOKUP(B47,'[2]RESPUESTOS '!$B$11:$BX$246,75,0)</f>
        <v>437050</v>
      </c>
      <c r="FS47" s="162">
        <v>2561000</v>
      </c>
      <c r="FT47" s="32">
        <v>2382600</v>
      </c>
      <c r="FU47" s="94">
        <v>2334900</v>
      </c>
      <c r="FV47" s="32">
        <f t="shared" si="103"/>
        <v>1928887.5</v>
      </c>
      <c r="FW47" s="32">
        <f t="shared" si="104"/>
        <v>2358750</v>
      </c>
      <c r="FX47" s="32">
        <f t="shared" si="105"/>
        <v>1134258.2899195368</v>
      </c>
      <c r="FY47" s="32">
        <f t="shared" si="106"/>
        <v>528000.10499999998</v>
      </c>
      <c r="FZ47" s="32">
        <f t="shared" si="19"/>
        <v>636240.12652499997</v>
      </c>
      <c r="GA47" s="172">
        <f>VLOOKUP(B47,'[2]RESPUESTOS '!$B$11:$CN$246,91,0)</f>
        <v>571287</v>
      </c>
      <c r="GB47" s="162">
        <v>2946000</v>
      </c>
      <c r="GC47" s="32">
        <v>3076200</v>
      </c>
      <c r="GD47" s="94">
        <v>2830100</v>
      </c>
      <c r="GE47" s="32">
        <f t="shared" si="107"/>
        <v>2355896.75</v>
      </c>
      <c r="GF47" s="32">
        <f t="shared" si="108"/>
        <v>2888050</v>
      </c>
      <c r="GG47" s="32">
        <f t="shared" si="109"/>
        <v>1444931.2599086356</v>
      </c>
      <c r="GH47" s="32">
        <f t="shared" si="110"/>
        <v>690171.8247</v>
      </c>
      <c r="GI47" s="32">
        <f t="shared" si="20"/>
        <v>831657.04876350006</v>
      </c>
      <c r="GJ47" s="172">
        <f>VLOOKUP(B47,'[2]RESPUESTOS '!$B$11:$T$246,19,0)</f>
        <v>437655</v>
      </c>
      <c r="GK47" s="162">
        <v>2260000</v>
      </c>
      <c r="GL47" s="32">
        <v>2400800</v>
      </c>
      <c r="GM47" s="94">
        <v>2280800</v>
      </c>
      <c r="GN47" s="32">
        <f t="shared" si="111"/>
        <v>1844813.75</v>
      </c>
      <c r="GO47" s="32">
        <f t="shared" si="112"/>
        <v>2270400</v>
      </c>
      <c r="GP47" s="32">
        <f t="shared" si="113"/>
        <v>1116584.5064861518</v>
      </c>
      <c r="GQ47" s="32">
        <f t="shared" si="114"/>
        <v>528731.00549999997</v>
      </c>
      <c r="GR47" s="32">
        <f t="shared" si="21"/>
        <v>637120.86162749992</v>
      </c>
      <c r="GS47" s="172">
        <f>VLOOKUP(B47,'[2]RESPUESTOS '!$B$11:$H$246,7,0)</f>
        <v>409909</v>
      </c>
      <c r="GT47" s="162">
        <v>1690000</v>
      </c>
      <c r="GU47" s="32">
        <v>1440500</v>
      </c>
      <c r="GV47" s="94">
        <v>1368500</v>
      </c>
      <c r="GW47" s="32">
        <f t="shared" si="115"/>
        <v>1227227.25</v>
      </c>
      <c r="GX47" s="32">
        <f t="shared" si="116"/>
        <v>1404500</v>
      </c>
      <c r="GY47" s="32">
        <f t="shared" si="117"/>
        <v>897623.30093898054</v>
      </c>
      <c r="GZ47" s="32">
        <f t="shared" si="118"/>
        <v>495211.06289999996</v>
      </c>
      <c r="HA47" s="32">
        <f t="shared" si="22"/>
        <v>596729.33079449995</v>
      </c>
      <c r="HB47" s="172">
        <f>VLOOKUP(B47,'[2]RESPUESTOS '!$B$11:$D$246,3,0)</f>
        <v>406040</v>
      </c>
      <c r="HC47" s="162">
        <v>1690000</v>
      </c>
      <c r="HD47" s="32">
        <v>1440500</v>
      </c>
      <c r="HE47" s="94">
        <v>1397300</v>
      </c>
      <c r="HF47" s="32">
        <f t="shared" si="119"/>
        <v>1233460</v>
      </c>
      <c r="HG47" s="32">
        <f t="shared" si="120"/>
        <v>1418900</v>
      </c>
      <c r="HH47" s="32">
        <f t="shared" si="121"/>
        <v>895977.69502560329</v>
      </c>
      <c r="HI47" s="32">
        <f t="shared" si="122"/>
        <v>490536.924</v>
      </c>
      <c r="HJ47" s="32">
        <f t="shared" si="23"/>
        <v>591096.99341999996</v>
      </c>
      <c r="HK47" s="172">
        <f>VLOOKUP(B47,'[2]RESPUESTOS '!$B$11:$CB$246,79,0)</f>
        <v>586175</v>
      </c>
      <c r="HL47" s="162">
        <v>3288000</v>
      </c>
      <c r="HM47" s="32">
        <v>3076200</v>
      </c>
      <c r="HN47" s="94">
        <v>3015000</v>
      </c>
      <c r="HO47" s="32">
        <f t="shared" si="123"/>
        <v>2491343.75</v>
      </c>
      <c r="HP47" s="32">
        <f t="shared" si="124"/>
        <v>3045600</v>
      </c>
      <c r="HQ47" s="32">
        <f t="shared" si="125"/>
        <v>1499889.6929024009</v>
      </c>
      <c r="HR47" s="32">
        <f t="shared" si="126"/>
        <v>708158.01749999996</v>
      </c>
      <c r="HS47" s="32">
        <f t="shared" si="24"/>
        <v>853330.41108749993</v>
      </c>
      <c r="HT47" s="172">
        <v>3134176.92</v>
      </c>
      <c r="HU47" s="162">
        <v>3288000</v>
      </c>
      <c r="HV47" s="32">
        <v>3992000</v>
      </c>
      <c r="HW47" s="94">
        <v>3712600</v>
      </c>
      <c r="HX47" s="32">
        <f t="shared" si="127"/>
        <v>3664200</v>
      </c>
      <c r="HY47" s="32">
        <f t="shared" si="128"/>
        <v>3712600</v>
      </c>
      <c r="HZ47" s="32">
        <f t="shared" si="25"/>
        <v>3640819.6946990122</v>
      </c>
      <c r="IA47" s="32">
        <f t="shared" si="129"/>
        <v>3786399.1370519996</v>
      </c>
      <c r="IB47" s="32">
        <f t="shared" si="26"/>
        <v>4562610.9601476593</v>
      </c>
      <c r="IC47" s="172">
        <v>3341340</v>
      </c>
      <c r="ID47" s="162">
        <v>2561000</v>
      </c>
      <c r="IE47" s="32">
        <v>3992000</v>
      </c>
      <c r="IF47" s="94">
        <v>3952100</v>
      </c>
      <c r="IG47" s="32">
        <f t="shared" si="130"/>
        <v>3501700</v>
      </c>
      <c r="IH47" s="32">
        <f t="shared" si="131"/>
        <v>3952100</v>
      </c>
      <c r="II47" s="32">
        <f t="shared" si="132"/>
        <v>3355691.5291124252</v>
      </c>
      <c r="IJ47" s="32">
        <f t="shared" si="133"/>
        <v>4036672.8539999998</v>
      </c>
      <c r="IK47" s="32">
        <f t="shared" si="27"/>
        <v>4864190.7890699999</v>
      </c>
      <c r="IM47" s="32">
        <f t="shared" si="134"/>
        <v>1115927.4726710056</v>
      </c>
    </row>
    <row r="48" spans="1:247" x14ac:dyDescent="0.25">
      <c r="A48" s="12">
        <v>41</v>
      </c>
      <c r="B48" s="38" t="s">
        <v>83</v>
      </c>
      <c r="C48" s="14">
        <f>VLOOKUP(B48,[1]Hoja1!$B$9:$D$244,3,0)</f>
        <v>538084</v>
      </c>
      <c r="D48" s="14">
        <v>1968000</v>
      </c>
      <c r="E48" s="15">
        <v>6500000</v>
      </c>
      <c r="F48" s="97">
        <v>6370000</v>
      </c>
      <c r="G48" s="105">
        <f t="shared" si="28"/>
        <v>3844021</v>
      </c>
      <c r="H48" s="105">
        <f t="shared" si="29"/>
        <v>4169000</v>
      </c>
      <c r="I48" s="107">
        <f t="shared" si="30"/>
        <v>1493982.2397484866</v>
      </c>
      <c r="J48" s="107">
        <f t="shared" si="135"/>
        <v>565526.28399999999</v>
      </c>
      <c r="K48" s="107">
        <f t="shared" si="0"/>
        <v>681459.17221999995</v>
      </c>
      <c r="L48" s="101">
        <f>VLOOKUP(B48,[1]Hoja1!$B$9:$L$244,11,0)</f>
        <v>479405</v>
      </c>
      <c r="M48" s="101">
        <v>1781000</v>
      </c>
      <c r="N48" s="34">
        <v>6500000</v>
      </c>
      <c r="O48" s="70">
        <v>6240000</v>
      </c>
      <c r="P48" s="34">
        <f t="shared" si="31"/>
        <v>3750101.25</v>
      </c>
      <c r="Q48" s="34">
        <f t="shared" si="32"/>
        <v>4010500</v>
      </c>
      <c r="R48" s="34">
        <f t="shared" si="33"/>
        <v>1350665.1216723265</v>
      </c>
      <c r="S48" s="174">
        <f t="shared" si="34"/>
        <v>503854.65499999997</v>
      </c>
      <c r="T48" s="174">
        <f t="shared" si="1"/>
        <v>607144.85927499994</v>
      </c>
      <c r="U48" s="126">
        <f>VLOOKUP(B48,[1]Hoja1!$B$9:$T$244,19,0)</f>
        <v>485720</v>
      </c>
      <c r="V48" s="126">
        <v>1777000</v>
      </c>
      <c r="W48" s="17">
        <v>5200000</v>
      </c>
      <c r="X48" s="73">
        <v>4940000</v>
      </c>
      <c r="Y48" s="17">
        <f t="shared" si="35"/>
        <v>3100680</v>
      </c>
      <c r="Z48" s="17">
        <f t="shared" si="36"/>
        <v>3358500</v>
      </c>
      <c r="AA48" s="17">
        <f t="shared" si="37"/>
        <v>1326135.7968020665</v>
      </c>
      <c r="AB48" s="176">
        <f t="shared" si="38"/>
        <v>510491.72</v>
      </c>
      <c r="AC48" s="176">
        <f t="shared" si="2"/>
        <v>615142.52259999991</v>
      </c>
      <c r="AD48" s="129">
        <f>VLOOKUP(B48,[1]Hoja1!$B$9:$V$244,21,0)</f>
        <v>854893</v>
      </c>
      <c r="AE48" s="129">
        <v>3054000</v>
      </c>
      <c r="AF48" s="18">
        <v>4940000</v>
      </c>
      <c r="AG48" s="74">
        <v>4693000</v>
      </c>
      <c r="AH48" s="18">
        <f t="shared" si="39"/>
        <v>3385473.25</v>
      </c>
      <c r="AI48" s="18">
        <f t="shared" si="40"/>
        <v>3873500</v>
      </c>
      <c r="AJ48" s="18">
        <f t="shared" si="41"/>
        <v>2091296.685588266</v>
      </c>
      <c r="AK48" s="177">
        <f t="shared" si="42"/>
        <v>898492.54299999995</v>
      </c>
      <c r="AL48" s="177">
        <f t="shared" si="3"/>
        <v>1082683.5143149998</v>
      </c>
      <c r="AM48" s="133">
        <f>VLOOKUP(B48,[1]Hoja1!$B$9:$X$244,23,0)</f>
        <v>790545</v>
      </c>
      <c r="AN48" s="133">
        <v>2824000</v>
      </c>
      <c r="AO48" s="19">
        <v>4420000</v>
      </c>
      <c r="AP48" s="77">
        <v>4243200</v>
      </c>
      <c r="AQ48" s="19">
        <f t="shared" si="43"/>
        <v>3069436.25</v>
      </c>
      <c r="AR48" s="19">
        <f t="shared" si="44"/>
        <v>3533600</v>
      </c>
      <c r="AS48" s="19">
        <f t="shared" si="45"/>
        <v>1922177.4609164202</v>
      </c>
      <c r="AT48" s="178">
        <f t="shared" si="46"/>
        <v>830862.79499999993</v>
      </c>
      <c r="AU48" s="178">
        <f t="shared" si="4"/>
        <v>1001189.6679749999</v>
      </c>
      <c r="AV48" s="137">
        <f>VLOOKUP(B48,[1]Hoja1!$B$9:$Z$244,25,0)</f>
        <v>391300</v>
      </c>
      <c r="AW48" s="137">
        <v>1432000</v>
      </c>
      <c r="AX48" s="20">
        <v>4420000</v>
      </c>
      <c r="AY48" s="79">
        <v>4110600</v>
      </c>
      <c r="AZ48" s="20">
        <f t="shared" si="47"/>
        <v>2588475</v>
      </c>
      <c r="BA48" s="20">
        <f t="shared" si="48"/>
        <v>2771300</v>
      </c>
      <c r="BB48" s="20">
        <f t="shared" si="49"/>
        <v>1074279.4966898486</v>
      </c>
      <c r="BC48" s="179">
        <f t="shared" si="50"/>
        <v>411256.3</v>
      </c>
      <c r="BD48" s="179">
        <f t="shared" si="5"/>
        <v>495563.84149999998</v>
      </c>
      <c r="BE48" s="139">
        <f>VLOOKUP(B48,[1]Hoja1!$B$9:$AB$244,27,0)</f>
        <v>430430</v>
      </c>
      <c r="BF48" s="139">
        <v>1722000</v>
      </c>
      <c r="BG48" s="21">
        <v>5200000</v>
      </c>
      <c r="BH48" s="80">
        <v>4784000</v>
      </c>
      <c r="BI48" s="21">
        <f t="shared" si="51"/>
        <v>3034107.5</v>
      </c>
      <c r="BJ48" s="21">
        <f t="shared" si="52"/>
        <v>3253000</v>
      </c>
      <c r="BK48" s="21">
        <f t="shared" si="53"/>
        <v>1210171.7271345987</v>
      </c>
      <c r="BL48" s="21">
        <f t="shared" si="54"/>
        <v>452381.93</v>
      </c>
      <c r="BM48" s="21">
        <f t="shared" si="6"/>
        <v>545120.22565000004</v>
      </c>
      <c r="BN48" s="144">
        <f>VLOOKUP(B48,[1]Hoja1!$B$9:$AD$244,29,0)</f>
        <v>430430</v>
      </c>
      <c r="BO48" s="144">
        <v>1538000</v>
      </c>
      <c r="BP48" s="22">
        <v>5200000</v>
      </c>
      <c r="BQ48" s="82">
        <v>4992000</v>
      </c>
      <c r="BR48" s="22">
        <f t="shared" si="55"/>
        <v>3040107.5</v>
      </c>
      <c r="BS48" s="22">
        <f t="shared" si="56"/>
        <v>3265000</v>
      </c>
      <c r="BT48" s="22">
        <f t="shared" si="57"/>
        <v>1188325.3919471903</v>
      </c>
      <c r="BU48" s="22">
        <f t="shared" si="58"/>
        <v>452381.93</v>
      </c>
      <c r="BV48" s="22">
        <f t="shared" si="7"/>
        <v>545120.22565000004</v>
      </c>
      <c r="BW48" s="146">
        <f>VLOOKUP(B48,[1]Hoja1!$B$9:$AF$244,31,0)</f>
        <v>414614</v>
      </c>
      <c r="BX48" s="146">
        <v>1190000</v>
      </c>
      <c r="BY48" s="23">
        <v>4420000</v>
      </c>
      <c r="BZ48" s="84">
        <v>4243200</v>
      </c>
      <c r="CA48" s="23">
        <f t="shared" si="59"/>
        <v>2566953.5</v>
      </c>
      <c r="CB48" s="23">
        <f t="shared" si="60"/>
        <v>2716600</v>
      </c>
      <c r="CC48" s="23">
        <f t="shared" si="61"/>
        <v>1076967.1930589846</v>
      </c>
      <c r="CD48" s="23">
        <f t="shared" si="62"/>
        <v>435759.31399999995</v>
      </c>
      <c r="CE48" s="23">
        <f t="shared" si="8"/>
        <v>525089.97336999991</v>
      </c>
      <c r="CF48" s="158">
        <f>VLOOKUP(B48,[1]Hoja1!$B$9:$AJ$244,35,0)</f>
        <v>429878</v>
      </c>
      <c r="CG48" s="158">
        <v>1230000</v>
      </c>
      <c r="CH48" s="24">
        <v>3005600</v>
      </c>
      <c r="CI48" s="25">
        <v>2855300</v>
      </c>
      <c r="CJ48" s="24">
        <f t="shared" si="63"/>
        <v>1880194.5</v>
      </c>
      <c r="CK48" s="24">
        <f t="shared" si="64"/>
        <v>2042650</v>
      </c>
      <c r="CL48" s="24">
        <f t="shared" si="65"/>
        <v>1046521.0814478416</v>
      </c>
      <c r="CM48" s="24">
        <f t="shared" si="66"/>
        <v>451801.77799999999</v>
      </c>
      <c r="CN48" s="24">
        <f t="shared" si="9"/>
        <v>544421.14249</v>
      </c>
      <c r="CO48" s="148">
        <f>VLOOKUP(B48,[1]Hoja1!$B$9:$AL$244,37,0)</f>
        <v>423083</v>
      </c>
      <c r="CP48" s="148">
        <v>1520000</v>
      </c>
      <c r="CQ48" s="26">
        <v>4420000</v>
      </c>
      <c r="CR48" s="149">
        <v>4199000</v>
      </c>
      <c r="CS48" s="26">
        <f t="shared" si="67"/>
        <v>2640520.75</v>
      </c>
      <c r="CT48" s="26">
        <f t="shared" si="68"/>
        <v>2859500</v>
      </c>
      <c r="CU48" s="26">
        <f t="shared" si="69"/>
        <v>1147482.0083135902</v>
      </c>
      <c r="CV48" s="26">
        <f t="shared" si="70"/>
        <v>444660.23299999995</v>
      </c>
      <c r="CW48" s="26">
        <f t="shared" si="10"/>
        <v>535815.58076499996</v>
      </c>
      <c r="CX48" s="27">
        <f>VLOOKUP(B48,[1]Hoja1!$B$9:$AN$244,39,0)</f>
        <v>568290</v>
      </c>
      <c r="CY48" s="27">
        <v>1870000</v>
      </c>
      <c r="CZ48" s="28">
        <v>4940000</v>
      </c>
      <c r="DA48" s="86">
        <v>4594000</v>
      </c>
      <c r="DB48" s="28">
        <f t="shared" si="71"/>
        <v>2993072.5</v>
      </c>
      <c r="DC48" s="28">
        <f t="shared" si="72"/>
        <v>3232000</v>
      </c>
      <c r="DD48" s="28">
        <f t="shared" si="73"/>
        <v>1473552.2985077617</v>
      </c>
      <c r="DE48" s="28">
        <f t="shared" si="74"/>
        <v>597272.78999999992</v>
      </c>
      <c r="DF48" s="28">
        <f t="shared" si="11"/>
        <v>719713.71194999991</v>
      </c>
      <c r="DG48" s="150">
        <f>VLOOKUP(B48,[1]Hoja1!$B$9:$AR$244,43,0)</f>
        <v>586975</v>
      </c>
      <c r="DH48" s="150">
        <v>2013000</v>
      </c>
      <c r="DI48" s="29">
        <v>3900000</v>
      </c>
      <c r="DJ48" s="88">
        <v>3627000</v>
      </c>
      <c r="DK48" s="29">
        <f t="shared" si="75"/>
        <v>2531743.75</v>
      </c>
      <c r="DL48" s="29">
        <f t="shared" si="76"/>
        <v>2820000</v>
      </c>
      <c r="DM48" s="29">
        <f t="shared" si="77"/>
        <v>1463838.8251525525</v>
      </c>
      <c r="DN48" s="29">
        <f t="shared" si="78"/>
        <v>616910.72499999998</v>
      </c>
      <c r="DO48" s="29">
        <f t="shared" si="12"/>
        <v>743377.42362499994</v>
      </c>
      <c r="DP48" s="154">
        <f>VLOOKUP(B48,[1]Hoja1!$B$9:$AT$244,45,0)</f>
        <v>870354</v>
      </c>
      <c r="DQ48" s="154">
        <v>3184000</v>
      </c>
      <c r="DR48" s="30">
        <v>3900000</v>
      </c>
      <c r="DS48" s="90">
        <v>3822000</v>
      </c>
      <c r="DT48" s="30">
        <f t="shared" si="79"/>
        <v>2944088.5</v>
      </c>
      <c r="DU48" s="30">
        <f t="shared" si="80"/>
        <v>3503000</v>
      </c>
      <c r="DV48" s="30">
        <f t="shared" si="81"/>
        <v>2019099.1562713189</v>
      </c>
      <c r="DW48" s="30">
        <f t="shared" si="82"/>
        <v>914742.05399999989</v>
      </c>
      <c r="DX48" s="30">
        <f t="shared" si="13"/>
        <v>1102264.1750699999</v>
      </c>
      <c r="DY48" s="158">
        <f>VLOOKUP(B48,[1]Hoja1!$B$9:$AV$244,47,0)</f>
        <v>704370</v>
      </c>
      <c r="DZ48" s="158">
        <v>2420000</v>
      </c>
      <c r="EA48" s="24">
        <v>4420000</v>
      </c>
      <c r="EB48" s="25">
        <v>4331600</v>
      </c>
      <c r="EC48" s="24">
        <f t="shared" si="83"/>
        <v>2968992.5</v>
      </c>
      <c r="ED48" s="24">
        <f t="shared" si="84"/>
        <v>3375800</v>
      </c>
      <c r="EE48" s="24">
        <f t="shared" si="85"/>
        <v>1746696.324577736</v>
      </c>
      <c r="EF48" s="24">
        <f t="shared" si="86"/>
        <v>740292.87</v>
      </c>
      <c r="EG48" s="24">
        <f t="shared" si="14"/>
        <v>892052.90834999993</v>
      </c>
      <c r="EH48" s="126">
        <f>VLOOKUP(B48,[1]Hoja1!$B$9:$AX$244,49,0)</f>
        <v>683844</v>
      </c>
      <c r="EI48" s="126">
        <v>2443000</v>
      </c>
      <c r="EJ48" s="17">
        <v>5850000</v>
      </c>
      <c r="EK48" s="73">
        <v>5616000</v>
      </c>
      <c r="EL48" s="17">
        <f t="shared" si="87"/>
        <v>3648211</v>
      </c>
      <c r="EM48" s="17">
        <f t="shared" si="88"/>
        <v>4029500</v>
      </c>
      <c r="EN48" s="17">
        <f t="shared" si="89"/>
        <v>1801268.356465392</v>
      </c>
      <c r="EO48" s="17">
        <f t="shared" si="90"/>
        <v>718720.04399999999</v>
      </c>
      <c r="EP48" s="17">
        <f t="shared" si="15"/>
        <v>866057.65301999997</v>
      </c>
      <c r="EQ48" s="162">
        <f>VLOOKUP(B48,[1]Hoja1!$B$9:$AZ$244,51,0)</f>
        <v>586975</v>
      </c>
      <c r="ER48" s="162">
        <v>1929000</v>
      </c>
      <c r="ES48" s="32">
        <v>5850000</v>
      </c>
      <c r="ET48" s="94">
        <v>5616000</v>
      </c>
      <c r="EU48" s="32">
        <f t="shared" si="91"/>
        <v>3495493.75</v>
      </c>
      <c r="EV48" s="32">
        <f t="shared" si="92"/>
        <v>3772500</v>
      </c>
      <c r="EW48" s="32">
        <f t="shared" si="93"/>
        <v>1555780.8274837828</v>
      </c>
      <c r="EX48" s="32">
        <f t="shared" si="94"/>
        <v>709124.49749999994</v>
      </c>
      <c r="EY48" s="32">
        <f t="shared" si="16"/>
        <v>854495.01948749996</v>
      </c>
      <c r="EZ48" s="172">
        <f>VLOOKUP(B48,'[2]RESPUESTOS '!$B$11:$BH$246,59,0)</f>
        <v>401331</v>
      </c>
      <c r="FA48" s="162">
        <v>1777000</v>
      </c>
      <c r="FB48" s="32">
        <v>1966800</v>
      </c>
      <c r="FC48" s="94">
        <v>1947100</v>
      </c>
      <c r="FD48" s="32">
        <f t="shared" si="95"/>
        <v>1523057.75</v>
      </c>
      <c r="FE48" s="32">
        <f t="shared" si="96"/>
        <v>1862050</v>
      </c>
      <c r="FF48" s="32">
        <f t="shared" si="97"/>
        <v>981238.8479221185</v>
      </c>
      <c r="FG48" s="32">
        <f t="shared" si="98"/>
        <v>484847.98109999998</v>
      </c>
      <c r="FH48" s="32">
        <f t="shared" si="17"/>
        <v>584241.81722550001</v>
      </c>
      <c r="FI48" s="172">
        <f>VLOOKUP(B48,'[2]RESPUESTOS '!$B$11:$CJ$246,87,0)</f>
        <v>373453</v>
      </c>
      <c r="FJ48" s="162">
        <v>2132400</v>
      </c>
      <c r="FK48" s="32">
        <v>2030200</v>
      </c>
      <c r="FL48" s="94">
        <v>1989600</v>
      </c>
      <c r="FM48" s="32">
        <f t="shared" si="99"/>
        <v>1631413.25</v>
      </c>
      <c r="FN48" s="32">
        <f t="shared" si="100"/>
        <v>2009900</v>
      </c>
      <c r="FO48" s="32">
        <f t="shared" si="101"/>
        <v>965753.37290773226</v>
      </c>
      <c r="FP48" s="32">
        <f t="shared" si="102"/>
        <v>451168.56929999997</v>
      </c>
      <c r="FQ48" s="32">
        <f t="shared" si="18"/>
        <v>543658.12600649998</v>
      </c>
      <c r="FR48" s="172">
        <f>VLOOKUP(B48,'[2]RESPUESTOS '!$B$11:$BX$246,75,0)</f>
        <v>345511</v>
      </c>
      <c r="FS48" s="162">
        <v>1777000</v>
      </c>
      <c r="FT48" s="32">
        <v>1866800</v>
      </c>
      <c r="FU48" s="94">
        <v>1810800</v>
      </c>
      <c r="FV48" s="32">
        <f t="shared" si="103"/>
        <v>1450027.75</v>
      </c>
      <c r="FW48" s="32">
        <f t="shared" si="104"/>
        <v>1793900</v>
      </c>
      <c r="FX48" s="32">
        <f t="shared" si="105"/>
        <v>880101.91499183141</v>
      </c>
      <c r="FY48" s="32">
        <f t="shared" si="106"/>
        <v>417411.83909999998</v>
      </c>
      <c r="FZ48" s="32">
        <f t="shared" si="19"/>
        <v>502981.26611550001</v>
      </c>
      <c r="GA48" s="172">
        <f>VLOOKUP(B48,'[2]RESPUESTOS '!$B$11:$CN$246,91,0)</f>
        <v>458464</v>
      </c>
      <c r="GB48" s="162">
        <v>2044000</v>
      </c>
      <c r="GC48" s="32">
        <v>2432400</v>
      </c>
      <c r="GD48" s="94">
        <v>2383800</v>
      </c>
      <c r="GE48" s="32">
        <f t="shared" si="107"/>
        <v>1829666</v>
      </c>
      <c r="GF48" s="32">
        <f t="shared" si="108"/>
        <v>2213900</v>
      </c>
      <c r="GG48" s="32">
        <f t="shared" si="109"/>
        <v>1142515.0392853497</v>
      </c>
      <c r="GH48" s="32">
        <f t="shared" si="110"/>
        <v>553870.35840000003</v>
      </c>
      <c r="GI48" s="32">
        <f t="shared" si="20"/>
        <v>667413.78187200008</v>
      </c>
      <c r="GJ48" s="172">
        <f>VLOOKUP(B48,'[2]RESPUESTOS '!$B$11:$T$246,19,0)</f>
        <v>331152</v>
      </c>
      <c r="GK48" s="162">
        <v>1870000</v>
      </c>
      <c r="GL48" s="32">
        <v>1811400</v>
      </c>
      <c r="GM48" s="94">
        <v>1738900</v>
      </c>
      <c r="GN48" s="32">
        <f t="shared" si="111"/>
        <v>1437863</v>
      </c>
      <c r="GO48" s="32">
        <f t="shared" si="112"/>
        <v>1775150</v>
      </c>
      <c r="GP48" s="32">
        <f t="shared" si="113"/>
        <v>854398.51908578072</v>
      </c>
      <c r="GQ48" s="32">
        <f t="shared" si="114"/>
        <v>400064.73119999998</v>
      </c>
      <c r="GR48" s="32">
        <f t="shared" si="21"/>
        <v>482078.00109599996</v>
      </c>
      <c r="GS48" s="172">
        <f>VLOOKUP(B48,'[2]RESPUESTOS '!$B$11:$H$246,7,0)</f>
        <v>318526</v>
      </c>
      <c r="GT48" s="162">
        <v>1230000</v>
      </c>
      <c r="GU48" s="32">
        <v>1086800</v>
      </c>
      <c r="GV48" s="94">
        <v>1043300</v>
      </c>
      <c r="GW48" s="32">
        <f t="shared" si="115"/>
        <v>919656.5</v>
      </c>
      <c r="GX48" s="32">
        <f t="shared" si="116"/>
        <v>1065050</v>
      </c>
      <c r="GY48" s="32">
        <f t="shared" si="117"/>
        <v>685977.05232465547</v>
      </c>
      <c r="GZ48" s="32">
        <f t="shared" si="118"/>
        <v>384811.26059999998</v>
      </c>
      <c r="HA48" s="32">
        <f t="shared" si="22"/>
        <v>463697.56902299996</v>
      </c>
      <c r="HB48" s="172">
        <f>VLOOKUP(B48,'[2]RESPUESTOS '!$B$11:$D$246,3,0)</f>
        <v>319683</v>
      </c>
      <c r="HC48" s="162">
        <v>1230000</v>
      </c>
      <c r="HD48" s="32">
        <v>1086800</v>
      </c>
      <c r="HE48" s="94">
        <v>1065100</v>
      </c>
      <c r="HF48" s="32">
        <f t="shared" si="119"/>
        <v>925395.75</v>
      </c>
      <c r="HG48" s="32">
        <f t="shared" si="120"/>
        <v>1075950</v>
      </c>
      <c r="HH48" s="32">
        <f t="shared" si="121"/>
        <v>689641.09654083906</v>
      </c>
      <c r="HI48" s="32">
        <f t="shared" si="122"/>
        <v>386209.03229999996</v>
      </c>
      <c r="HJ48" s="32">
        <f t="shared" si="23"/>
        <v>465381.88392149995</v>
      </c>
      <c r="HK48" s="172">
        <f>VLOOKUP(B48,'[2]RESPUESTOS '!$B$11:$CB$246,79,0)</f>
        <v>445226</v>
      </c>
      <c r="HL48" s="162">
        <v>2443000</v>
      </c>
      <c r="HM48" s="32">
        <v>2432400</v>
      </c>
      <c r="HN48" s="94">
        <v>2408000</v>
      </c>
      <c r="HO48" s="32">
        <f t="shared" si="123"/>
        <v>1932156.5</v>
      </c>
      <c r="HP48" s="32">
        <f t="shared" si="124"/>
        <v>2420200</v>
      </c>
      <c r="HQ48" s="32">
        <f t="shared" si="125"/>
        <v>1148836.9729736017</v>
      </c>
      <c r="HR48" s="32">
        <f t="shared" si="126"/>
        <v>537877.53059999994</v>
      </c>
      <c r="HS48" s="32">
        <f t="shared" si="24"/>
        <v>648142.42437299993</v>
      </c>
      <c r="HT48" s="172">
        <v>4923327.5</v>
      </c>
      <c r="HU48" s="162">
        <v>2443000</v>
      </c>
      <c r="HV48" s="32">
        <v>6500000</v>
      </c>
      <c r="HW48" s="94">
        <v>6175000</v>
      </c>
      <c r="HX48" s="32">
        <f t="shared" si="127"/>
        <v>5039333.333333333</v>
      </c>
      <c r="HY48" s="32">
        <f t="shared" si="128"/>
        <v>6175000</v>
      </c>
      <c r="HZ48" s="32">
        <f t="shared" si="25"/>
        <v>4137233.3471982884</v>
      </c>
      <c r="IA48" s="32">
        <f t="shared" si="129"/>
        <v>5947871.9527500002</v>
      </c>
      <c r="IB48" s="32">
        <f t="shared" si="26"/>
        <v>7167185.7030637506</v>
      </c>
      <c r="IC48" s="172">
        <v>5248750</v>
      </c>
      <c r="ID48" s="162">
        <v>1777000</v>
      </c>
      <c r="IE48" s="32">
        <v>6500000</v>
      </c>
      <c r="IF48" s="94">
        <v>6175000</v>
      </c>
      <c r="IG48" s="32">
        <f t="shared" si="130"/>
        <v>4817333.333333333</v>
      </c>
      <c r="IH48" s="32">
        <f t="shared" si="131"/>
        <v>6175000</v>
      </c>
      <c r="II48" s="32">
        <f t="shared" si="132"/>
        <v>3414773.1103769126</v>
      </c>
      <c r="IJ48" s="32">
        <f t="shared" si="133"/>
        <v>6341014.875</v>
      </c>
      <c r="IK48" s="32">
        <f t="shared" si="27"/>
        <v>7640922.9243749995</v>
      </c>
      <c r="IM48" s="32">
        <f t="shared" si="134"/>
        <v>1167496.8560883056</v>
      </c>
    </row>
    <row r="49" spans="1:247" x14ac:dyDescent="0.25">
      <c r="A49" s="12">
        <v>42</v>
      </c>
      <c r="B49" s="38" t="s">
        <v>84</v>
      </c>
      <c r="C49" s="14">
        <f>VLOOKUP(B49,[1]Hoja1!$B$9:$D$244,3,0)</f>
        <v>1254577</v>
      </c>
      <c r="D49" s="14">
        <v>4589000</v>
      </c>
      <c r="E49" s="15">
        <v>9750000</v>
      </c>
      <c r="F49" s="97">
        <v>9652500</v>
      </c>
      <c r="G49" s="105">
        <f t="shared" si="28"/>
        <v>6311519.25</v>
      </c>
      <c r="H49" s="105">
        <f t="shared" si="29"/>
        <v>7120750</v>
      </c>
      <c r="I49" s="107">
        <f t="shared" si="30"/>
        <v>3275579.3765938845</v>
      </c>
      <c r="J49" s="107">
        <f t="shared" si="135"/>
        <v>1318560.4269999999</v>
      </c>
      <c r="K49" s="107">
        <f t="shared" si="0"/>
        <v>1588865.3145349999</v>
      </c>
      <c r="L49" s="101">
        <f>VLOOKUP(B49,[1]Hoja1!$B$9:$L$244,11,0)</f>
        <v>1060779</v>
      </c>
      <c r="M49" s="101">
        <v>3941000</v>
      </c>
      <c r="N49" s="34">
        <v>9750000</v>
      </c>
      <c r="O49" s="70">
        <v>9457500</v>
      </c>
      <c r="P49" s="34">
        <f t="shared" si="31"/>
        <v>6052319.75</v>
      </c>
      <c r="Q49" s="34">
        <f t="shared" si="32"/>
        <v>6699250</v>
      </c>
      <c r="R49" s="34">
        <f t="shared" si="33"/>
        <v>2847489.0070239971</v>
      </c>
      <c r="S49" s="174">
        <f t="shared" si="34"/>
        <v>1114878.7289999998</v>
      </c>
      <c r="T49" s="174">
        <f t="shared" si="1"/>
        <v>1343428.8684449997</v>
      </c>
      <c r="U49" s="126">
        <f>VLOOKUP(B49,[1]Hoja1!$B$9:$T$244,19,0)</f>
        <v>1164118</v>
      </c>
      <c r="V49" s="126">
        <v>4258000</v>
      </c>
      <c r="W49" s="17">
        <v>7800000</v>
      </c>
      <c r="X49" s="73">
        <v>7566000</v>
      </c>
      <c r="Y49" s="17">
        <f t="shared" si="35"/>
        <v>5197029.5</v>
      </c>
      <c r="Z49" s="17">
        <f t="shared" si="36"/>
        <v>5912000</v>
      </c>
      <c r="AA49" s="17">
        <f t="shared" si="37"/>
        <v>2953671.253255703</v>
      </c>
      <c r="AB49" s="176">
        <f t="shared" si="38"/>
        <v>1223488.0179999999</v>
      </c>
      <c r="AC49" s="176">
        <f t="shared" si="2"/>
        <v>1474303.0616899999</v>
      </c>
      <c r="AD49" s="129">
        <f>VLOOKUP(B49,[1]Hoja1!$B$9:$V$244,21,0)</f>
        <v>1531424</v>
      </c>
      <c r="AE49" s="129">
        <v>5470000</v>
      </c>
      <c r="AF49" s="18">
        <v>7410000</v>
      </c>
      <c r="AG49" s="74">
        <v>7113600</v>
      </c>
      <c r="AH49" s="18">
        <f t="shared" si="39"/>
        <v>5381256</v>
      </c>
      <c r="AI49" s="18">
        <f t="shared" si="40"/>
        <v>6291800</v>
      </c>
      <c r="AJ49" s="18">
        <f t="shared" si="41"/>
        <v>3599287.8780115619</v>
      </c>
      <c r="AK49" s="177">
        <f t="shared" si="42"/>
        <v>1609526.6239999998</v>
      </c>
      <c r="AL49" s="177">
        <f t="shared" si="3"/>
        <v>1939479.5819199998</v>
      </c>
      <c r="AM49" s="133">
        <f>VLOOKUP(B49,[1]Hoja1!$B$9:$X$244,23,0)</f>
        <v>1431378</v>
      </c>
      <c r="AN49" s="133">
        <v>5113000</v>
      </c>
      <c r="AO49" s="19">
        <v>6630000</v>
      </c>
      <c r="AP49" s="77">
        <v>6563700</v>
      </c>
      <c r="AQ49" s="19">
        <f t="shared" si="43"/>
        <v>4934519.5</v>
      </c>
      <c r="AR49" s="19">
        <f t="shared" si="44"/>
        <v>5838350</v>
      </c>
      <c r="AS49" s="19">
        <f t="shared" si="45"/>
        <v>3340599.0612102854</v>
      </c>
      <c r="AT49" s="178">
        <f t="shared" si="46"/>
        <v>1504378.2779999999</v>
      </c>
      <c r="AU49" s="178">
        <f t="shared" si="4"/>
        <v>1812775.8249899999</v>
      </c>
      <c r="AV49" s="137">
        <f>VLOOKUP(B49,[1]Hoja1!$B$9:$Z$244,25,0)</f>
        <v>940800</v>
      </c>
      <c r="AW49" s="137">
        <v>3441000</v>
      </c>
      <c r="AX49" s="20">
        <v>6630000</v>
      </c>
      <c r="AY49" s="79">
        <v>6099600</v>
      </c>
      <c r="AZ49" s="20">
        <f t="shared" si="47"/>
        <v>4277850</v>
      </c>
      <c r="BA49" s="20">
        <f t="shared" si="48"/>
        <v>4770300</v>
      </c>
      <c r="BB49" s="20">
        <f t="shared" si="49"/>
        <v>2397631.4711222905</v>
      </c>
      <c r="BC49" s="179">
        <f t="shared" si="50"/>
        <v>988780.79999999993</v>
      </c>
      <c r="BD49" s="179">
        <f t="shared" si="5"/>
        <v>1191480.8639999998</v>
      </c>
      <c r="BE49" s="139">
        <f>VLOOKUP(B49,[1]Hoja1!$B$9:$AB$244,27,0)</f>
        <v>1034880</v>
      </c>
      <c r="BF49" s="139">
        <v>4140000</v>
      </c>
      <c r="BG49" s="21">
        <v>7800000</v>
      </c>
      <c r="BH49" s="80">
        <v>7644000</v>
      </c>
      <c r="BI49" s="21">
        <f t="shared" si="51"/>
        <v>5154720</v>
      </c>
      <c r="BJ49" s="21">
        <f t="shared" si="52"/>
        <v>5892000</v>
      </c>
      <c r="BK49" s="21">
        <f t="shared" si="53"/>
        <v>2726898.044408828</v>
      </c>
      <c r="BL49" s="21">
        <f t="shared" si="54"/>
        <v>1087658.8799999999</v>
      </c>
      <c r="BM49" s="21">
        <f t="shared" si="6"/>
        <v>1310628.9504</v>
      </c>
      <c r="BN49" s="144">
        <f>VLOOKUP(B49,[1]Hoja1!$B$9:$AD$244,29,0)</f>
        <v>1034880</v>
      </c>
      <c r="BO49" s="144">
        <v>3696000</v>
      </c>
      <c r="BP49" s="22">
        <v>7800000</v>
      </c>
      <c r="BQ49" s="82">
        <v>7566000</v>
      </c>
      <c r="BR49" s="22">
        <f t="shared" si="55"/>
        <v>5024220</v>
      </c>
      <c r="BS49" s="22">
        <f t="shared" si="56"/>
        <v>5631000</v>
      </c>
      <c r="BT49" s="22">
        <f t="shared" si="57"/>
        <v>2671593.5425650571</v>
      </c>
      <c r="BU49" s="22">
        <f t="shared" si="58"/>
        <v>1087658.8799999999</v>
      </c>
      <c r="BV49" s="22">
        <f t="shared" si="7"/>
        <v>1310628.9504</v>
      </c>
      <c r="BW49" s="146">
        <f>VLOOKUP(B49,[1]Hoja1!$B$9:$AF$244,31,0)</f>
        <v>997223</v>
      </c>
      <c r="BX49" s="146">
        <v>2850000</v>
      </c>
      <c r="BY49" s="23">
        <v>6630000</v>
      </c>
      <c r="BZ49" s="84">
        <v>5967000</v>
      </c>
      <c r="CA49" s="23">
        <f t="shared" si="59"/>
        <v>4111055.75</v>
      </c>
      <c r="CB49" s="23">
        <f t="shared" si="60"/>
        <v>4408500</v>
      </c>
      <c r="CC49" s="23">
        <f t="shared" si="61"/>
        <v>2392230.1918366333</v>
      </c>
      <c r="CD49" s="23">
        <f t="shared" si="62"/>
        <v>1048081.3729999999</v>
      </c>
      <c r="CE49" s="23">
        <f t="shared" si="8"/>
        <v>1262938.0544649998</v>
      </c>
      <c r="CF49" s="158">
        <f>VLOOKUP(B49,[1]Hoja1!$B$9:$AJ$244,35,0)</f>
        <v>948022</v>
      </c>
      <c r="CG49" s="158">
        <v>2710000</v>
      </c>
      <c r="CH49" s="24">
        <v>4508400</v>
      </c>
      <c r="CI49" s="25">
        <v>4373100</v>
      </c>
      <c r="CJ49" s="24">
        <f t="shared" si="63"/>
        <v>3134880.5</v>
      </c>
      <c r="CK49" s="24">
        <f t="shared" si="64"/>
        <v>3541550</v>
      </c>
      <c r="CL49" s="24">
        <f t="shared" si="65"/>
        <v>2134118.177913371</v>
      </c>
      <c r="CM49" s="24">
        <f t="shared" si="66"/>
        <v>996371.12199999997</v>
      </c>
      <c r="CN49" s="24">
        <f t="shared" si="9"/>
        <v>1200627.2020099999</v>
      </c>
      <c r="CO49" s="148">
        <f>VLOOKUP(B49,[1]Hoja1!$B$9:$AL$244,37,0)</f>
        <v>1082230</v>
      </c>
      <c r="CP49" s="148">
        <v>3870000</v>
      </c>
      <c r="CQ49" s="26">
        <v>6630000</v>
      </c>
      <c r="CR49" s="149">
        <v>6364800</v>
      </c>
      <c r="CS49" s="26">
        <f t="shared" si="67"/>
        <v>4486757.5</v>
      </c>
      <c r="CT49" s="26">
        <f t="shared" si="68"/>
        <v>5117400</v>
      </c>
      <c r="CU49" s="26">
        <f t="shared" si="69"/>
        <v>2683915.9745831774</v>
      </c>
      <c r="CV49" s="26">
        <f t="shared" si="70"/>
        <v>1137423.73</v>
      </c>
      <c r="CW49" s="26">
        <f t="shared" si="10"/>
        <v>1370595.5946499999</v>
      </c>
      <c r="CX49" s="27">
        <f>VLOOKUP(B49,[1]Hoja1!$B$9:$AN$244,39,0)</f>
        <v>1302104</v>
      </c>
      <c r="CY49" s="27">
        <v>4280000</v>
      </c>
      <c r="CZ49" s="28">
        <v>7410000</v>
      </c>
      <c r="DA49" s="86">
        <v>6965000</v>
      </c>
      <c r="DB49" s="28">
        <f t="shared" si="71"/>
        <v>4989276</v>
      </c>
      <c r="DC49" s="28">
        <f t="shared" si="72"/>
        <v>5622500</v>
      </c>
      <c r="DD49" s="28">
        <f t="shared" si="73"/>
        <v>3124608.3137748796</v>
      </c>
      <c r="DE49" s="28">
        <f t="shared" si="74"/>
        <v>1368511.304</v>
      </c>
      <c r="DF49" s="28">
        <f t="shared" si="11"/>
        <v>1649056.1213199999</v>
      </c>
      <c r="DG49" s="150">
        <f>VLOOKUP(B49,[1]Hoja1!$B$9:$AR$244,43,0)</f>
        <v>1458167</v>
      </c>
      <c r="DH49" s="150">
        <v>5000000</v>
      </c>
      <c r="DI49" s="29">
        <v>5850000</v>
      </c>
      <c r="DJ49" s="88">
        <v>5557500</v>
      </c>
      <c r="DK49" s="29">
        <f t="shared" si="75"/>
        <v>4466416.75</v>
      </c>
      <c r="DL49" s="29">
        <f t="shared" si="76"/>
        <v>5278750</v>
      </c>
      <c r="DM49" s="29">
        <f t="shared" si="77"/>
        <v>3234493.4186739521</v>
      </c>
      <c r="DN49" s="29">
        <f t="shared" si="78"/>
        <v>1532533.517</v>
      </c>
      <c r="DO49" s="29">
        <f t="shared" si="12"/>
        <v>1846702.8879849999</v>
      </c>
      <c r="DP49" s="154">
        <f>VLOOKUP(B49,[1]Hoja1!$B$9:$AT$244,45,0)</f>
        <v>1994213</v>
      </c>
      <c r="DQ49" s="154">
        <v>7294000</v>
      </c>
      <c r="DR49" s="30">
        <v>5850000</v>
      </c>
      <c r="DS49" s="90">
        <v>5382000</v>
      </c>
      <c r="DT49" s="30">
        <f t="shared" si="79"/>
        <v>5130053.25</v>
      </c>
      <c r="DU49" s="30">
        <f t="shared" si="80"/>
        <v>5616000</v>
      </c>
      <c r="DV49" s="30">
        <f t="shared" si="81"/>
        <v>4018910.4269686667</v>
      </c>
      <c r="DW49" s="30">
        <f t="shared" si="82"/>
        <v>2095917.8629999999</v>
      </c>
      <c r="DX49" s="30">
        <f t="shared" si="13"/>
        <v>2525581.024915</v>
      </c>
      <c r="DY49" s="158">
        <f>VLOOKUP(B49,[1]Hoja1!$B$9:$AV$244,47,0)</f>
        <v>1749801</v>
      </c>
      <c r="DZ49" s="158">
        <v>6000000</v>
      </c>
      <c r="EA49" s="24">
        <v>6630000</v>
      </c>
      <c r="EB49" s="25">
        <v>6099600</v>
      </c>
      <c r="EC49" s="24">
        <f t="shared" si="83"/>
        <v>5119850.25</v>
      </c>
      <c r="ED49" s="24">
        <f t="shared" si="84"/>
        <v>6049800</v>
      </c>
      <c r="EE49" s="24">
        <f t="shared" si="85"/>
        <v>3798905.094070476</v>
      </c>
      <c r="EF49" s="24">
        <f t="shared" si="86"/>
        <v>1839040.8509999998</v>
      </c>
      <c r="EG49" s="24">
        <f t="shared" si="14"/>
        <v>2216044.2254549996</v>
      </c>
      <c r="EH49" s="126">
        <f>VLOOKUP(B49,[1]Hoja1!$B$9:$AX$244,49,0)</f>
        <v>1541236</v>
      </c>
      <c r="EI49" s="126">
        <v>5505000</v>
      </c>
      <c r="EJ49" s="17">
        <v>8775000</v>
      </c>
      <c r="EK49" s="73">
        <v>7897500</v>
      </c>
      <c r="EL49" s="17">
        <f t="shared" si="87"/>
        <v>5929684</v>
      </c>
      <c r="EM49" s="17">
        <f t="shared" si="88"/>
        <v>6701250</v>
      </c>
      <c r="EN49" s="17">
        <f t="shared" si="89"/>
        <v>3734599.1933779339</v>
      </c>
      <c r="EO49" s="17">
        <f t="shared" si="90"/>
        <v>1619839.0359999998</v>
      </c>
      <c r="EP49" s="17">
        <f t="shared" si="15"/>
        <v>1951906.0383799998</v>
      </c>
      <c r="EQ49" s="162">
        <f>VLOOKUP(B49,[1]Hoja1!$B$9:$AZ$244,51,0)</f>
        <v>1458167</v>
      </c>
      <c r="ER49" s="162">
        <v>4792000</v>
      </c>
      <c r="ES49" s="32">
        <v>8775000</v>
      </c>
      <c r="ET49" s="94">
        <v>8160800</v>
      </c>
      <c r="EU49" s="32">
        <f t="shared" si="91"/>
        <v>5796491.75</v>
      </c>
      <c r="EV49" s="32">
        <f t="shared" si="92"/>
        <v>6476400</v>
      </c>
      <c r="EW49" s="32">
        <f t="shared" si="93"/>
        <v>3536784.62725663</v>
      </c>
      <c r="EX49" s="32">
        <f t="shared" si="94"/>
        <v>1761611.5526999999</v>
      </c>
      <c r="EY49" s="32">
        <f t="shared" si="16"/>
        <v>2122741.9210035</v>
      </c>
      <c r="EZ49" s="172">
        <f>VLOOKUP(B49,'[2]RESPUESTOS '!$B$11:$BH$246,59,0)</f>
        <v>891476</v>
      </c>
      <c r="FA49" s="162">
        <v>4258000</v>
      </c>
      <c r="FB49" s="32">
        <v>4393600</v>
      </c>
      <c r="FC49" s="94">
        <v>4173900</v>
      </c>
      <c r="FD49" s="32">
        <f t="shared" si="95"/>
        <v>3429244</v>
      </c>
      <c r="FE49" s="32">
        <f t="shared" si="96"/>
        <v>4215950</v>
      </c>
      <c r="FF49" s="32">
        <f t="shared" si="97"/>
        <v>2193252.8824126692</v>
      </c>
      <c r="FG49" s="32">
        <f t="shared" si="98"/>
        <v>1076992.1555999999</v>
      </c>
      <c r="FH49" s="32">
        <f t="shared" si="17"/>
        <v>1297775.5474979999</v>
      </c>
      <c r="FI49" s="172">
        <f>VLOOKUP(B49,'[2]RESPUESTOS '!$B$11:$CJ$246,87,0)</f>
        <v>892073</v>
      </c>
      <c r="FJ49" s="162">
        <v>5109600</v>
      </c>
      <c r="FK49" s="32">
        <v>4896200</v>
      </c>
      <c r="FL49" s="94">
        <v>4651400</v>
      </c>
      <c r="FM49" s="32">
        <f t="shared" si="99"/>
        <v>3887318.25</v>
      </c>
      <c r="FN49" s="32">
        <f t="shared" si="100"/>
        <v>4773800</v>
      </c>
      <c r="FO49" s="32">
        <f t="shared" si="101"/>
        <v>2304248.8897318137</v>
      </c>
      <c r="FP49" s="32">
        <f t="shared" si="102"/>
        <v>1077713.3913</v>
      </c>
      <c r="FQ49" s="32">
        <f t="shared" si="18"/>
        <v>1298644.6365165</v>
      </c>
      <c r="FR49" s="172">
        <f>VLOOKUP(B49,'[2]RESPUESTOS '!$B$11:$BX$246,75,0)</f>
        <v>812040</v>
      </c>
      <c r="FS49" s="162">
        <v>4258000</v>
      </c>
      <c r="FT49" s="32">
        <v>4368200</v>
      </c>
      <c r="FU49" s="94">
        <v>4280800</v>
      </c>
      <c r="FV49" s="32">
        <f t="shared" si="103"/>
        <v>3429760</v>
      </c>
      <c r="FW49" s="32">
        <f t="shared" si="104"/>
        <v>4269400</v>
      </c>
      <c r="FX49" s="32">
        <f t="shared" si="105"/>
        <v>2073777.844159839</v>
      </c>
      <c r="FY49" s="32">
        <f t="shared" si="106"/>
        <v>981025.52399999998</v>
      </c>
      <c r="FZ49" s="32">
        <f t="shared" si="19"/>
        <v>1182135.75642</v>
      </c>
      <c r="GA49" s="172">
        <f>VLOOKUP(B49,'[2]RESPUESTOS '!$B$11:$CN$246,91,0)</f>
        <v>995085</v>
      </c>
      <c r="GB49" s="162">
        <v>4897000</v>
      </c>
      <c r="GC49" s="32">
        <v>5394800</v>
      </c>
      <c r="GD49" s="94">
        <v>5233000</v>
      </c>
      <c r="GE49" s="32">
        <f t="shared" si="107"/>
        <v>4129971.25</v>
      </c>
      <c r="GF49" s="32">
        <f t="shared" si="108"/>
        <v>5065000</v>
      </c>
      <c r="GG49" s="32">
        <f t="shared" si="109"/>
        <v>2522697.0340639548</v>
      </c>
      <c r="GH49" s="32">
        <f t="shared" si="110"/>
        <v>1202162.1884999999</v>
      </c>
      <c r="GI49" s="32">
        <f t="shared" si="20"/>
        <v>1448605.4371425</v>
      </c>
      <c r="GJ49" s="172">
        <f>VLOOKUP(B49,'[2]RESPUESTOS '!$B$11:$T$246,19,0)</f>
        <v>719025</v>
      </c>
      <c r="GK49" s="162">
        <v>4280000</v>
      </c>
      <c r="GL49" s="32">
        <v>3971000</v>
      </c>
      <c r="GM49" s="94">
        <v>3851900</v>
      </c>
      <c r="GN49" s="32">
        <f t="shared" si="111"/>
        <v>3205481.25</v>
      </c>
      <c r="GO49" s="32">
        <f t="shared" si="112"/>
        <v>3911450</v>
      </c>
      <c r="GP49" s="32">
        <f t="shared" si="113"/>
        <v>1872786.3412512164</v>
      </c>
      <c r="GQ49" s="32">
        <f t="shared" si="114"/>
        <v>868654.10249999992</v>
      </c>
      <c r="GR49" s="32">
        <f t="shared" si="21"/>
        <v>1046728.1935124999</v>
      </c>
      <c r="GS49" s="172">
        <f>VLOOKUP(B49,'[2]RESPUESTOS '!$B$11:$H$246,7,0)</f>
        <v>701713</v>
      </c>
      <c r="GT49" s="162">
        <v>2710000</v>
      </c>
      <c r="GU49" s="32">
        <v>1450000</v>
      </c>
      <c r="GV49" s="94">
        <v>1348500</v>
      </c>
      <c r="GW49" s="32">
        <f t="shared" si="115"/>
        <v>1552553.25</v>
      </c>
      <c r="GX49" s="32">
        <f t="shared" si="116"/>
        <v>1399250</v>
      </c>
      <c r="GY49" s="32">
        <f t="shared" si="117"/>
        <v>1240191.7850264616</v>
      </c>
      <c r="GZ49" s="32">
        <f t="shared" si="118"/>
        <v>847739.47529999993</v>
      </c>
      <c r="HA49" s="32">
        <f t="shared" si="22"/>
        <v>1021526.0677364999</v>
      </c>
      <c r="HB49" s="172">
        <f>VLOOKUP(B49,'[2]RESPUESTOS '!$B$11:$D$246,3,0)</f>
        <v>724353</v>
      </c>
      <c r="HC49" s="162">
        <v>2710000</v>
      </c>
      <c r="HD49" s="32">
        <v>1450000</v>
      </c>
      <c r="HE49" s="94">
        <v>1435500</v>
      </c>
      <c r="HF49" s="32">
        <f t="shared" si="119"/>
        <v>1579963.25</v>
      </c>
      <c r="HG49" s="32">
        <f t="shared" si="120"/>
        <v>1442750</v>
      </c>
      <c r="HH49" s="32">
        <f t="shared" si="121"/>
        <v>1275582.3588463152</v>
      </c>
      <c r="HI49" s="32">
        <f t="shared" si="122"/>
        <v>875090.85930000001</v>
      </c>
      <c r="HJ49" s="32">
        <f t="shared" si="23"/>
        <v>1054484.4854565</v>
      </c>
      <c r="HK49" s="172">
        <f>VLOOKUP(B49,'[2]RESPUESTOS '!$B$11:$CB$246,79,0)</f>
        <v>984895</v>
      </c>
      <c r="HL49" s="162">
        <v>5505000</v>
      </c>
      <c r="HM49" s="32">
        <v>5394800</v>
      </c>
      <c r="HN49" s="94">
        <v>5125000</v>
      </c>
      <c r="HO49" s="32">
        <f t="shared" si="123"/>
        <v>4252423.75</v>
      </c>
      <c r="HP49" s="32">
        <f t="shared" si="124"/>
        <v>5259900</v>
      </c>
      <c r="HQ49" s="32">
        <f t="shared" si="125"/>
        <v>2535697.3287527021</v>
      </c>
      <c r="HR49" s="32">
        <f t="shared" si="126"/>
        <v>1189851.6495000001</v>
      </c>
      <c r="HS49" s="32">
        <f t="shared" si="24"/>
        <v>1433771.2376475001</v>
      </c>
      <c r="HT49" s="172">
        <v>7462728</v>
      </c>
      <c r="HU49" s="162">
        <v>5505000</v>
      </c>
      <c r="HV49" s="32">
        <v>9750000</v>
      </c>
      <c r="HW49" s="94">
        <v>9360000</v>
      </c>
      <c r="HX49" s="32">
        <f t="shared" si="127"/>
        <v>8205000</v>
      </c>
      <c r="HY49" s="32">
        <f t="shared" si="128"/>
        <v>9360000</v>
      </c>
      <c r="HZ49" s="32">
        <f t="shared" si="25"/>
        <v>7671560.0154840257</v>
      </c>
      <c r="IA49" s="32">
        <f t="shared" si="129"/>
        <v>9015721.6967999991</v>
      </c>
      <c r="IB49" s="32">
        <f t="shared" si="26"/>
        <v>10863944.644644</v>
      </c>
      <c r="IC49" s="172">
        <v>7956000</v>
      </c>
      <c r="ID49" s="162">
        <v>4258000</v>
      </c>
      <c r="IE49" s="32">
        <v>9750000</v>
      </c>
      <c r="IF49" s="94">
        <v>9457500</v>
      </c>
      <c r="IG49" s="32">
        <f t="shared" si="130"/>
        <v>7821833.333333333</v>
      </c>
      <c r="IH49" s="32">
        <f t="shared" si="131"/>
        <v>9457500</v>
      </c>
      <c r="II49" s="32">
        <f t="shared" si="132"/>
        <v>6769681.1455494193</v>
      </c>
      <c r="IJ49" s="32">
        <f t="shared" si="133"/>
        <v>9611643.5999999996</v>
      </c>
      <c r="IK49" s="32">
        <f t="shared" si="27"/>
        <v>11582030.537999999</v>
      </c>
      <c r="IM49" s="32">
        <f t="shared" si="134"/>
        <v>2235090.0381902778</v>
      </c>
    </row>
    <row r="50" spans="1:247" x14ac:dyDescent="0.25">
      <c r="A50" s="12">
        <v>43</v>
      </c>
      <c r="B50" s="38" t="s">
        <v>85</v>
      </c>
      <c r="C50" s="14">
        <f>VLOOKUP(B50,[1]Hoja1!$B$9:$D$244,3,0)</f>
        <v>739117</v>
      </c>
      <c r="D50" s="14">
        <v>2704000</v>
      </c>
      <c r="E50" s="15">
        <v>6625000</v>
      </c>
      <c r="F50" s="97">
        <v>6293800</v>
      </c>
      <c r="G50" s="105">
        <f t="shared" si="28"/>
        <v>4090479.25</v>
      </c>
      <c r="H50" s="105">
        <f t="shared" si="29"/>
        <v>4498900</v>
      </c>
      <c r="I50" s="107">
        <f t="shared" si="30"/>
        <v>1967905.2625620489</v>
      </c>
      <c r="J50" s="107">
        <f t="shared" si="135"/>
        <v>776811.96699999995</v>
      </c>
      <c r="K50" s="107">
        <f t="shared" si="0"/>
        <v>936058.42023499997</v>
      </c>
      <c r="L50" s="101">
        <f>VLOOKUP(B50,[1]Hoja1!$B$9:$L$244,11,0)</f>
        <v>614460</v>
      </c>
      <c r="M50" s="101">
        <v>2283000</v>
      </c>
      <c r="N50" s="34">
        <v>6625000</v>
      </c>
      <c r="O50" s="70">
        <v>6161300</v>
      </c>
      <c r="P50" s="34">
        <f t="shared" si="31"/>
        <v>3920940</v>
      </c>
      <c r="Q50" s="34">
        <f t="shared" si="32"/>
        <v>4222150</v>
      </c>
      <c r="R50" s="34">
        <f t="shared" si="33"/>
        <v>1681582.1662237595</v>
      </c>
      <c r="S50" s="174">
        <f t="shared" si="34"/>
        <v>645797.46</v>
      </c>
      <c r="T50" s="174">
        <f t="shared" si="1"/>
        <v>778185.93929999997</v>
      </c>
      <c r="U50" s="126">
        <f>VLOOKUP(B50,[1]Hoja1!$B$9:$T$244,19,0)</f>
        <v>665508</v>
      </c>
      <c r="V50" s="126">
        <v>2434000</v>
      </c>
      <c r="W50" s="17">
        <v>5300000</v>
      </c>
      <c r="X50" s="73">
        <v>4876000</v>
      </c>
      <c r="Y50" s="17">
        <f t="shared" si="35"/>
        <v>3318877</v>
      </c>
      <c r="Z50" s="17">
        <f t="shared" si="36"/>
        <v>3655000</v>
      </c>
      <c r="AA50" s="17">
        <f t="shared" si="37"/>
        <v>1733685.7090469459</v>
      </c>
      <c r="AB50" s="176">
        <f t="shared" si="38"/>
        <v>699448.90799999994</v>
      </c>
      <c r="AC50" s="176">
        <f t="shared" si="2"/>
        <v>842835.93413999991</v>
      </c>
      <c r="AD50" s="129">
        <f>VLOOKUP(B50,[1]Hoja1!$B$9:$V$244,21,0)</f>
        <v>980470</v>
      </c>
      <c r="AE50" s="129">
        <v>3502000</v>
      </c>
      <c r="AF50" s="18">
        <v>5035000</v>
      </c>
      <c r="AG50" s="74">
        <v>4984700</v>
      </c>
      <c r="AH50" s="18">
        <f t="shared" si="39"/>
        <v>3625542.5</v>
      </c>
      <c r="AI50" s="18">
        <f t="shared" si="40"/>
        <v>4243350</v>
      </c>
      <c r="AJ50" s="18">
        <f t="shared" si="41"/>
        <v>2346462.5348548405</v>
      </c>
      <c r="AK50" s="177">
        <f t="shared" si="42"/>
        <v>1030473.97</v>
      </c>
      <c r="AL50" s="177">
        <f t="shared" si="3"/>
        <v>1241721.1338499999</v>
      </c>
      <c r="AM50" s="133">
        <f>VLOOKUP(B50,[1]Hoja1!$B$9:$X$244,23,0)</f>
        <v>913063</v>
      </c>
      <c r="AN50" s="133">
        <v>3261000</v>
      </c>
      <c r="AO50" s="19">
        <v>4505000</v>
      </c>
      <c r="AP50" s="77">
        <v>4369900</v>
      </c>
      <c r="AQ50" s="19">
        <f t="shared" si="43"/>
        <v>3262240.75</v>
      </c>
      <c r="AR50" s="19">
        <f t="shared" si="44"/>
        <v>3815450</v>
      </c>
      <c r="AS50" s="19">
        <f t="shared" si="45"/>
        <v>2159031.1582854507</v>
      </c>
      <c r="AT50" s="178">
        <f t="shared" si="46"/>
        <v>959629.21299999999</v>
      </c>
      <c r="AU50" s="178">
        <f t="shared" si="4"/>
        <v>1156353.2016650001</v>
      </c>
      <c r="AV50" s="137">
        <f>VLOOKUP(B50,[1]Hoja1!$B$9:$Z$244,25,0)</f>
        <v>558600</v>
      </c>
      <c r="AW50" s="137">
        <v>2043000</v>
      </c>
      <c r="AX50" s="20">
        <v>4505000</v>
      </c>
      <c r="AY50" s="79">
        <v>4054500</v>
      </c>
      <c r="AZ50" s="20">
        <f t="shared" si="47"/>
        <v>2790275</v>
      </c>
      <c r="BA50" s="20">
        <f t="shared" si="48"/>
        <v>3048750</v>
      </c>
      <c r="BB50" s="20">
        <f t="shared" si="49"/>
        <v>1455455.1725007719</v>
      </c>
      <c r="BC50" s="179">
        <f t="shared" si="50"/>
        <v>587088.6</v>
      </c>
      <c r="BD50" s="179">
        <f t="shared" si="5"/>
        <v>707441.76299999992</v>
      </c>
      <c r="BE50" s="139">
        <f>VLOOKUP(B50,[1]Hoja1!$B$9:$AB$244,27,0)</f>
        <v>614460</v>
      </c>
      <c r="BF50" s="139">
        <v>2458000</v>
      </c>
      <c r="BG50" s="21">
        <v>5300000</v>
      </c>
      <c r="BH50" s="80">
        <v>4876000</v>
      </c>
      <c r="BI50" s="21">
        <f t="shared" si="51"/>
        <v>3312115</v>
      </c>
      <c r="BJ50" s="21">
        <f t="shared" si="52"/>
        <v>3667000</v>
      </c>
      <c r="BK50" s="21">
        <f t="shared" si="53"/>
        <v>1647415.624592192</v>
      </c>
      <c r="BL50" s="21">
        <f t="shared" si="54"/>
        <v>645797.46</v>
      </c>
      <c r="BM50" s="21">
        <f t="shared" si="6"/>
        <v>778185.93929999997</v>
      </c>
      <c r="BN50" s="144">
        <f>VLOOKUP(B50,[1]Hoja1!$B$9:$AD$244,29,0)</f>
        <v>614460</v>
      </c>
      <c r="BO50" s="144">
        <v>2195000</v>
      </c>
      <c r="BP50" s="22">
        <v>5300000</v>
      </c>
      <c r="BQ50" s="82">
        <v>5194000</v>
      </c>
      <c r="BR50" s="22">
        <f t="shared" si="55"/>
        <v>3325865</v>
      </c>
      <c r="BS50" s="22">
        <f t="shared" si="56"/>
        <v>3694500</v>
      </c>
      <c r="BT50" s="22">
        <f t="shared" si="57"/>
        <v>1623221.6864186975</v>
      </c>
      <c r="BU50" s="22">
        <f t="shared" si="58"/>
        <v>645797.46</v>
      </c>
      <c r="BV50" s="22">
        <f t="shared" si="7"/>
        <v>778185.93929999997</v>
      </c>
      <c r="BW50" s="146">
        <f>VLOOKUP(B50,[1]Hoja1!$B$9:$AF$244,31,0)</f>
        <v>592006</v>
      </c>
      <c r="BX50" s="146">
        <v>1700000</v>
      </c>
      <c r="BY50" s="23">
        <v>4505000</v>
      </c>
      <c r="BZ50" s="84">
        <v>4324800</v>
      </c>
      <c r="CA50" s="23">
        <f t="shared" si="59"/>
        <v>2780451.5</v>
      </c>
      <c r="CB50" s="23">
        <f t="shared" si="60"/>
        <v>3012400</v>
      </c>
      <c r="CC50" s="23">
        <f t="shared" si="61"/>
        <v>1464875.4840972091</v>
      </c>
      <c r="CD50" s="23">
        <f t="shared" si="62"/>
        <v>622198.30599999998</v>
      </c>
      <c r="CE50" s="23">
        <f t="shared" si="8"/>
        <v>749748.95872999995</v>
      </c>
      <c r="CF50" s="158">
        <f>VLOOKUP(B50,[1]Hoja1!$B$9:$AJ$244,35,0)</f>
        <v>558600</v>
      </c>
      <c r="CG50" s="158">
        <v>1600000</v>
      </c>
      <c r="CH50" s="24">
        <v>3063400</v>
      </c>
      <c r="CI50" s="25">
        <v>3002100</v>
      </c>
      <c r="CJ50" s="24">
        <f t="shared" si="63"/>
        <v>2056025</v>
      </c>
      <c r="CK50" s="24">
        <f t="shared" si="64"/>
        <v>2301050</v>
      </c>
      <c r="CL50" s="24">
        <f t="shared" si="65"/>
        <v>1300929.5190587738</v>
      </c>
      <c r="CM50" s="24">
        <f t="shared" si="66"/>
        <v>587088.6</v>
      </c>
      <c r="CN50" s="24">
        <f t="shared" si="9"/>
        <v>707441.76299999992</v>
      </c>
      <c r="CO50" s="148">
        <f>VLOOKUP(B50,[1]Hoja1!$B$9:$AL$244,37,0)</f>
        <v>614748</v>
      </c>
      <c r="CP50" s="148">
        <v>2200000</v>
      </c>
      <c r="CQ50" s="26">
        <v>4505000</v>
      </c>
      <c r="CR50" s="149">
        <v>4369900</v>
      </c>
      <c r="CS50" s="26">
        <f t="shared" si="67"/>
        <v>2922412</v>
      </c>
      <c r="CT50" s="26">
        <f t="shared" si="68"/>
        <v>3284950</v>
      </c>
      <c r="CU50" s="26">
        <f t="shared" si="69"/>
        <v>1579752.608375387</v>
      </c>
      <c r="CV50" s="26">
        <f t="shared" si="70"/>
        <v>646100.14799999993</v>
      </c>
      <c r="CW50" s="26">
        <f t="shared" si="10"/>
        <v>778550.67833999987</v>
      </c>
      <c r="CX50" s="27">
        <f>VLOOKUP(B50,[1]Hoja1!$B$9:$AN$244,39,0)</f>
        <v>717373</v>
      </c>
      <c r="CY50" s="27">
        <v>2360000</v>
      </c>
      <c r="CZ50" s="28">
        <v>5035000</v>
      </c>
      <c r="DA50" s="86">
        <v>4783000</v>
      </c>
      <c r="DB50" s="28">
        <f t="shared" si="71"/>
        <v>3223843.25</v>
      </c>
      <c r="DC50" s="28">
        <f t="shared" si="72"/>
        <v>3571500</v>
      </c>
      <c r="DD50" s="28">
        <f t="shared" si="73"/>
        <v>1797439.9252600404</v>
      </c>
      <c r="DE50" s="28">
        <f t="shared" si="74"/>
        <v>753959.02299999993</v>
      </c>
      <c r="DF50" s="28">
        <f t="shared" si="11"/>
        <v>908520.62271499995</v>
      </c>
      <c r="DG50" s="150">
        <f>VLOOKUP(B50,[1]Hoja1!$B$9:$AR$244,43,0)</f>
        <v>852468</v>
      </c>
      <c r="DH50" s="150">
        <v>2923000</v>
      </c>
      <c r="DI50" s="29">
        <v>3975000</v>
      </c>
      <c r="DJ50" s="88">
        <v>3816000</v>
      </c>
      <c r="DK50" s="29">
        <f t="shared" si="75"/>
        <v>2891617</v>
      </c>
      <c r="DL50" s="29">
        <f t="shared" si="76"/>
        <v>3369500</v>
      </c>
      <c r="DM50" s="29">
        <f t="shared" si="77"/>
        <v>1971603.3310861646</v>
      </c>
      <c r="DN50" s="29">
        <f t="shared" si="78"/>
        <v>895943.8679999999</v>
      </c>
      <c r="DO50" s="29">
        <f t="shared" si="12"/>
        <v>1079612.3609399998</v>
      </c>
      <c r="DP50" s="154">
        <f>VLOOKUP(B50,[1]Hoja1!$B$9:$AT$244,45,0)</f>
        <v>1098680</v>
      </c>
      <c r="DQ50" s="154">
        <v>4019000</v>
      </c>
      <c r="DR50" s="30">
        <v>3975000</v>
      </c>
      <c r="DS50" s="90">
        <v>3895500</v>
      </c>
      <c r="DT50" s="30">
        <f t="shared" si="79"/>
        <v>3247045</v>
      </c>
      <c r="DU50" s="30">
        <f t="shared" si="80"/>
        <v>3935250</v>
      </c>
      <c r="DV50" s="30">
        <f t="shared" si="81"/>
        <v>2399117.087463106</v>
      </c>
      <c r="DW50" s="30">
        <f t="shared" si="82"/>
        <v>1154712.68</v>
      </c>
      <c r="DX50" s="30">
        <f t="shared" si="13"/>
        <v>1391428.7793999999</v>
      </c>
      <c r="DY50" s="158">
        <f>VLOOKUP(B50,[1]Hoja1!$B$9:$AV$244,47,0)</f>
        <v>1022962</v>
      </c>
      <c r="DZ50" s="158">
        <v>3510000</v>
      </c>
      <c r="EA50" s="24">
        <v>4505000</v>
      </c>
      <c r="EB50" s="25">
        <v>4414900</v>
      </c>
      <c r="EC50" s="24">
        <f t="shared" si="83"/>
        <v>3363215.5</v>
      </c>
      <c r="ED50" s="24">
        <f t="shared" si="84"/>
        <v>3962450</v>
      </c>
      <c r="EE50" s="24">
        <f t="shared" si="85"/>
        <v>2337902.9832540546</v>
      </c>
      <c r="EF50" s="24">
        <f t="shared" si="86"/>
        <v>1075133.0619999999</v>
      </c>
      <c r="EG50" s="24">
        <f t="shared" si="14"/>
        <v>1295535.33971</v>
      </c>
      <c r="EH50" s="126">
        <f>VLOOKUP(B50,[1]Hoja1!$B$9:$AX$244,49,0)</f>
        <v>912589</v>
      </c>
      <c r="EI50" s="126">
        <v>3260000</v>
      </c>
      <c r="EJ50" s="17">
        <v>5962500</v>
      </c>
      <c r="EK50" s="73">
        <v>5724000</v>
      </c>
      <c r="EL50" s="17">
        <f t="shared" si="87"/>
        <v>3964772.25</v>
      </c>
      <c r="EM50" s="17">
        <f t="shared" si="88"/>
        <v>4492000</v>
      </c>
      <c r="EN50" s="17">
        <f t="shared" si="89"/>
        <v>2292329.4371063248</v>
      </c>
      <c r="EO50" s="17">
        <f t="shared" si="90"/>
        <v>959131.03899999999</v>
      </c>
      <c r="EP50" s="17">
        <f t="shared" si="15"/>
        <v>1155752.901995</v>
      </c>
      <c r="EQ50" s="162">
        <f>VLOOKUP(B50,[1]Hoja1!$B$9:$AZ$244,51,0)</f>
        <v>852468</v>
      </c>
      <c r="ER50" s="162">
        <v>2801000</v>
      </c>
      <c r="ES50" s="32">
        <v>5962500</v>
      </c>
      <c r="ET50" s="94">
        <v>5604800</v>
      </c>
      <c r="EU50" s="32">
        <f t="shared" si="91"/>
        <v>3805192</v>
      </c>
      <c r="EV50" s="32">
        <f t="shared" si="92"/>
        <v>4202900</v>
      </c>
      <c r="EW50" s="32">
        <f t="shared" si="93"/>
        <v>2131953.7653050837</v>
      </c>
      <c r="EX50" s="32">
        <f t="shared" si="94"/>
        <v>1029866.5908</v>
      </c>
      <c r="EY50" s="32">
        <f t="shared" si="16"/>
        <v>1240989.2419139999</v>
      </c>
      <c r="EZ50" s="172">
        <f>VLOOKUP(B50,'[2]RESPUESTOS '!$B$11:$BH$246,59,0)</f>
        <v>498663</v>
      </c>
      <c r="FA50" s="162">
        <v>2434000</v>
      </c>
      <c r="FB50" s="32">
        <v>2563400</v>
      </c>
      <c r="FC50" s="94">
        <v>2486500</v>
      </c>
      <c r="FD50" s="32">
        <f t="shared" si="95"/>
        <v>1995640.75</v>
      </c>
      <c r="FE50" s="32">
        <f t="shared" si="96"/>
        <v>2460250</v>
      </c>
      <c r="FF50" s="32">
        <f t="shared" si="97"/>
        <v>1246693.4188193271</v>
      </c>
      <c r="FG50" s="32">
        <f t="shared" si="98"/>
        <v>602434.77029999997</v>
      </c>
      <c r="FH50" s="32">
        <f t="shared" si="17"/>
        <v>725933.89821149991</v>
      </c>
      <c r="FI50" s="172">
        <f>VLOOKUP(B50,'[2]RESPUESTOS '!$B$11:$CJ$246,87,0)</f>
        <v>529631</v>
      </c>
      <c r="FJ50" s="162">
        <v>2920800</v>
      </c>
      <c r="FK50" s="32">
        <v>2881200</v>
      </c>
      <c r="FL50" s="94">
        <v>2766000</v>
      </c>
      <c r="FM50" s="32">
        <f t="shared" si="99"/>
        <v>2274407.75</v>
      </c>
      <c r="FN50" s="32">
        <f t="shared" si="100"/>
        <v>2823600</v>
      </c>
      <c r="FO50" s="32">
        <f t="shared" si="101"/>
        <v>1360965.7181502981</v>
      </c>
      <c r="FP50" s="32">
        <f t="shared" si="102"/>
        <v>639847.21109999996</v>
      </c>
      <c r="FQ50" s="32">
        <f t="shared" si="18"/>
        <v>771015.88937549992</v>
      </c>
      <c r="FR50" s="172">
        <f>VLOOKUP(B50,'[2]RESPUESTOS '!$B$11:$BX$246,75,0)</f>
        <v>468221</v>
      </c>
      <c r="FS50" s="162">
        <v>2434000</v>
      </c>
      <c r="FT50" s="32">
        <v>2516400</v>
      </c>
      <c r="FU50" s="94">
        <v>2390600</v>
      </c>
      <c r="FV50" s="32">
        <f t="shared" si="103"/>
        <v>1952305.25</v>
      </c>
      <c r="FW50" s="32">
        <f t="shared" si="104"/>
        <v>2412300</v>
      </c>
      <c r="FX50" s="32">
        <f t="shared" si="105"/>
        <v>1189666.0619078209</v>
      </c>
      <c r="FY50" s="32">
        <f t="shared" si="106"/>
        <v>565657.79009999998</v>
      </c>
      <c r="FZ50" s="32">
        <f t="shared" si="19"/>
        <v>681617.63707049994</v>
      </c>
      <c r="GA50" s="172">
        <f>VLOOKUP(B50,'[2]RESPUESTOS '!$B$11:$CN$246,91,0)</f>
        <v>603426</v>
      </c>
      <c r="GB50" s="162">
        <v>2800000</v>
      </c>
      <c r="GC50" s="32">
        <v>3223600</v>
      </c>
      <c r="GD50" s="94">
        <v>3159100</v>
      </c>
      <c r="GE50" s="32">
        <f t="shared" si="107"/>
        <v>2446531.5</v>
      </c>
      <c r="GF50" s="32">
        <f t="shared" si="108"/>
        <v>2979550</v>
      </c>
      <c r="GG50" s="32">
        <f t="shared" si="109"/>
        <v>1514517.6404176091</v>
      </c>
      <c r="GH50" s="32">
        <f t="shared" si="110"/>
        <v>728998.95059999998</v>
      </c>
      <c r="GI50" s="32">
        <f t="shared" si="20"/>
        <v>878443.73547299998</v>
      </c>
      <c r="GJ50" s="172">
        <f>VLOOKUP(B50,'[2]RESPUESTOS '!$B$11:$T$246,19,0)</f>
        <v>476689</v>
      </c>
      <c r="GK50" s="162">
        <v>2360000</v>
      </c>
      <c r="GL50" s="32">
        <v>2593200</v>
      </c>
      <c r="GM50" s="94">
        <v>2541300</v>
      </c>
      <c r="GN50" s="32">
        <f t="shared" si="111"/>
        <v>1992797.25</v>
      </c>
      <c r="GO50" s="32">
        <f t="shared" si="112"/>
        <v>2450650</v>
      </c>
      <c r="GP50" s="32">
        <f t="shared" si="113"/>
        <v>1211880.322497119</v>
      </c>
      <c r="GQ50" s="32">
        <f t="shared" si="114"/>
        <v>575887.98089999997</v>
      </c>
      <c r="GR50" s="32">
        <f t="shared" si="21"/>
        <v>693945.01698449999</v>
      </c>
      <c r="GS50" s="172">
        <f>VLOOKUP(B50,'[2]RESPUESTOS '!$B$11:$H$246,7,0)</f>
        <v>408149</v>
      </c>
      <c r="GT50" s="162">
        <v>1600000</v>
      </c>
      <c r="GU50" s="32">
        <v>1555900</v>
      </c>
      <c r="GV50" s="94">
        <v>1462500</v>
      </c>
      <c r="GW50" s="32">
        <f t="shared" si="115"/>
        <v>1256637.25</v>
      </c>
      <c r="GX50" s="32">
        <f t="shared" si="116"/>
        <v>1509200</v>
      </c>
      <c r="GY50" s="32">
        <f t="shared" si="117"/>
        <v>908768.47355780343</v>
      </c>
      <c r="GZ50" s="32">
        <f t="shared" si="118"/>
        <v>493084.80689999997</v>
      </c>
      <c r="HA50" s="32">
        <f t="shared" si="22"/>
        <v>594167.19231449999</v>
      </c>
      <c r="HB50" s="172">
        <f>VLOOKUP(B50,'[2]RESPUESTOS '!$B$11:$D$246,3,0)</f>
        <v>423702</v>
      </c>
      <c r="HC50" s="162">
        <v>1600000</v>
      </c>
      <c r="HD50" s="32">
        <v>1555900</v>
      </c>
      <c r="HE50" s="94">
        <v>1478100</v>
      </c>
      <c r="HF50" s="32">
        <f t="shared" si="119"/>
        <v>1264425.5</v>
      </c>
      <c r="HG50" s="32">
        <f t="shared" si="120"/>
        <v>1517000</v>
      </c>
      <c r="HH50" s="32">
        <f t="shared" si="121"/>
        <v>929279.85398311773</v>
      </c>
      <c r="HI50" s="32">
        <f t="shared" si="122"/>
        <v>511874.38620000001</v>
      </c>
      <c r="HJ50" s="32">
        <f t="shared" si="23"/>
        <v>616808.63537100004</v>
      </c>
      <c r="HK50" s="172">
        <f>VLOOKUP(B50,'[2]RESPUESTOS '!$B$11:$CB$246,79,0)</f>
        <v>597178</v>
      </c>
      <c r="HL50" s="162">
        <v>3260000</v>
      </c>
      <c r="HM50" s="32">
        <v>3223600</v>
      </c>
      <c r="HN50" s="94">
        <v>3127000</v>
      </c>
      <c r="HO50" s="32">
        <f t="shared" si="123"/>
        <v>2551944.5</v>
      </c>
      <c r="HP50" s="32">
        <f t="shared" si="124"/>
        <v>3175300</v>
      </c>
      <c r="HQ50" s="32">
        <f t="shared" si="125"/>
        <v>1531804.9146113063</v>
      </c>
      <c r="HR50" s="32">
        <f t="shared" si="126"/>
        <v>721450.74179999996</v>
      </c>
      <c r="HS50" s="32">
        <f t="shared" si="24"/>
        <v>869348.1438689999</v>
      </c>
      <c r="HT50" s="172">
        <v>5123688.99</v>
      </c>
      <c r="HU50" s="162">
        <v>3260000</v>
      </c>
      <c r="HV50" s="32">
        <v>6625000</v>
      </c>
      <c r="HW50" s="94">
        <v>6426300</v>
      </c>
      <c r="HX50" s="32">
        <f t="shared" si="127"/>
        <v>5437100</v>
      </c>
      <c r="HY50" s="32">
        <f t="shared" si="128"/>
        <v>6426300</v>
      </c>
      <c r="HZ50" s="32">
        <f t="shared" si="25"/>
        <v>4891551.0487127304</v>
      </c>
      <c r="IA50" s="32">
        <f t="shared" si="129"/>
        <v>6189928.668819</v>
      </c>
      <c r="IB50" s="32">
        <f t="shared" si="26"/>
        <v>7458864.045926895</v>
      </c>
      <c r="IC50" s="172">
        <v>5462355</v>
      </c>
      <c r="ID50" s="162">
        <v>2434000</v>
      </c>
      <c r="IE50" s="32">
        <v>6625000</v>
      </c>
      <c r="IF50" s="94">
        <v>6095000</v>
      </c>
      <c r="IG50" s="32">
        <f t="shared" si="130"/>
        <v>5051333.333333333</v>
      </c>
      <c r="IH50" s="32">
        <f t="shared" si="131"/>
        <v>6095000</v>
      </c>
      <c r="II50" s="32">
        <f t="shared" si="132"/>
        <v>4133036.1023301771</v>
      </c>
      <c r="IJ50" s="32">
        <f t="shared" si="133"/>
        <v>6599071.0754999993</v>
      </c>
      <c r="IK50" s="32">
        <f t="shared" si="27"/>
        <v>7951880.645977499</v>
      </c>
      <c r="IM50" s="32">
        <f t="shared" si="134"/>
        <v>1398836.0651151072</v>
      </c>
    </row>
    <row r="51" spans="1:247" x14ac:dyDescent="0.25">
      <c r="A51" s="12">
        <v>44</v>
      </c>
      <c r="B51" s="38" t="s">
        <v>86</v>
      </c>
      <c r="C51" s="14">
        <f>VLOOKUP(B51,[1]Hoja1!$B$9:$D$244,3,0)</f>
        <v>781958</v>
      </c>
      <c r="D51" s="14">
        <v>2860000</v>
      </c>
      <c r="E51" s="15">
        <v>7000000</v>
      </c>
      <c r="F51" s="97">
        <v>6790000</v>
      </c>
      <c r="G51" s="105">
        <f t="shared" si="28"/>
        <v>4357989.5</v>
      </c>
      <c r="H51" s="105">
        <f t="shared" si="29"/>
        <v>4825000</v>
      </c>
      <c r="I51" s="107">
        <f t="shared" si="30"/>
        <v>2084827.5025035408</v>
      </c>
      <c r="J51" s="107">
        <f t="shared" si="135"/>
        <v>821837.85799999989</v>
      </c>
      <c r="K51" s="107">
        <f t="shared" si="0"/>
        <v>990314.61888999981</v>
      </c>
      <c r="L51" s="101">
        <f>VLOOKUP(B51,[1]Hoja1!$B$9:$L$244,11,0)</f>
        <v>623416</v>
      </c>
      <c r="M51" s="101">
        <v>2316000</v>
      </c>
      <c r="N51" s="34">
        <v>7000000</v>
      </c>
      <c r="O51" s="70">
        <v>6650000</v>
      </c>
      <c r="P51" s="34">
        <f t="shared" si="31"/>
        <v>4147354</v>
      </c>
      <c r="Q51" s="34">
        <f t="shared" si="32"/>
        <v>4483000</v>
      </c>
      <c r="R51" s="34">
        <f t="shared" si="33"/>
        <v>1717418.269187032</v>
      </c>
      <c r="S51" s="174">
        <f t="shared" si="34"/>
        <v>655210.21600000001</v>
      </c>
      <c r="T51" s="174">
        <f t="shared" si="1"/>
        <v>789528.31027999998</v>
      </c>
      <c r="U51" s="126">
        <f>VLOOKUP(B51,[1]Hoja1!$B$9:$T$244,19,0)</f>
        <v>613290</v>
      </c>
      <c r="V51" s="126">
        <v>2243000</v>
      </c>
      <c r="W51" s="17">
        <v>5600000</v>
      </c>
      <c r="X51" s="73">
        <v>5488000</v>
      </c>
      <c r="Y51" s="17">
        <f t="shared" si="35"/>
        <v>3486072.5</v>
      </c>
      <c r="Z51" s="17">
        <f t="shared" si="36"/>
        <v>3865500</v>
      </c>
      <c r="AA51" s="17">
        <f t="shared" si="37"/>
        <v>1641248.7618267448</v>
      </c>
      <c r="AB51" s="176">
        <f t="shared" si="38"/>
        <v>644567.78999999992</v>
      </c>
      <c r="AC51" s="176">
        <f t="shared" si="2"/>
        <v>776704.18694999989</v>
      </c>
      <c r="AD51" s="129">
        <f>VLOOKUP(B51,[1]Hoja1!$B$9:$V$244,21,0)</f>
        <v>993421</v>
      </c>
      <c r="AE51" s="129">
        <v>3548000</v>
      </c>
      <c r="AF51" s="18">
        <v>5320000</v>
      </c>
      <c r="AG51" s="74">
        <v>5160400</v>
      </c>
      <c r="AH51" s="18">
        <f t="shared" si="39"/>
        <v>3755455.25</v>
      </c>
      <c r="AI51" s="18">
        <f t="shared" si="40"/>
        <v>4354200</v>
      </c>
      <c r="AJ51" s="18">
        <f t="shared" si="41"/>
        <v>2394887.1296290113</v>
      </c>
      <c r="AK51" s="177">
        <f t="shared" si="42"/>
        <v>1044085.4709999999</v>
      </c>
      <c r="AL51" s="177">
        <f t="shared" si="3"/>
        <v>1258122.9925549999</v>
      </c>
      <c r="AM51" s="133">
        <f>VLOOKUP(B51,[1]Hoja1!$B$9:$X$244,23,0)</f>
        <v>921991</v>
      </c>
      <c r="AN51" s="133">
        <v>3293000</v>
      </c>
      <c r="AO51" s="19">
        <v>4760000</v>
      </c>
      <c r="AP51" s="77">
        <v>4522000</v>
      </c>
      <c r="AQ51" s="19">
        <f t="shared" si="43"/>
        <v>3374247.75</v>
      </c>
      <c r="AR51" s="19">
        <f t="shared" si="44"/>
        <v>3907500</v>
      </c>
      <c r="AS51" s="19">
        <f t="shared" si="45"/>
        <v>2198395.4403930921</v>
      </c>
      <c r="AT51" s="178">
        <f t="shared" si="46"/>
        <v>969012.54099999997</v>
      </c>
      <c r="AU51" s="178">
        <f t="shared" si="4"/>
        <v>1167660.1119049999</v>
      </c>
      <c r="AV51" s="137">
        <f>VLOOKUP(B51,[1]Hoja1!$B$9:$Z$244,25,0)</f>
        <v>543550</v>
      </c>
      <c r="AW51" s="137">
        <v>1988000</v>
      </c>
      <c r="AX51" s="20">
        <v>4760000</v>
      </c>
      <c r="AY51" s="79">
        <v>4569600</v>
      </c>
      <c r="AZ51" s="20">
        <f t="shared" si="47"/>
        <v>2965287.5</v>
      </c>
      <c r="BA51" s="20">
        <f t="shared" si="48"/>
        <v>3278800</v>
      </c>
      <c r="BB51" s="20">
        <f t="shared" si="49"/>
        <v>1443159.2797828761</v>
      </c>
      <c r="BC51" s="179">
        <f t="shared" si="50"/>
        <v>571271.04999999993</v>
      </c>
      <c r="BD51" s="179">
        <f t="shared" si="5"/>
        <v>688381.61524999992</v>
      </c>
      <c r="BE51" s="139">
        <f>VLOOKUP(B51,[1]Hoja1!$B$9:$AB$244,27,0)</f>
        <v>597905</v>
      </c>
      <c r="BF51" s="139">
        <v>2392000</v>
      </c>
      <c r="BG51" s="21">
        <v>5600000</v>
      </c>
      <c r="BH51" s="80">
        <v>5488000</v>
      </c>
      <c r="BI51" s="21">
        <f t="shared" si="51"/>
        <v>3519476.25</v>
      </c>
      <c r="BJ51" s="21">
        <f t="shared" si="52"/>
        <v>3940000</v>
      </c>
      <c r="BK51" s="21">
        <f t="shared" si="53"/>
        <v>1631751.3523970367</v>
      </c>
      <c r="BL51" s="21">
        <f t="shared" si="54"/>
        <v>628398.15499999991</v>
      </c>
      <c r="BM51" s="21">
        <f t="shared" si="6"/>
        <v>757219.77677499992</v>
      </c>
      <c r="BN51" s="144">
        <f>VLOOKUP(B51,[1]Hoja1!$B$9:$AD$244,29,0)</f>
        <v>597905</v>
      </c>
      <c r="BO51" s="144">
        <v>2136000</v>
      </c>
      <c r="BP51" s="22">
        <v>5600000</v>
      </c>
      <c r="BQ51" s="82">
        <v>5320000</v>
      </c>
      <c r="BR51" s="22">
        <f t="shared" si="55"/>
        <v>3413476.25</v>
      </c>
      <c r="BS51" s="22">
        <f t="shared" si="56"/>
        <v>3728000</v>
      </c>
      <c r="BT51" s="22">
        <f t="shared" si="57"/>
        <v>1595397.1838729486</v>
      </c>
      <c r="BU51" s="22">
        <f t="shared" si="58"/>
        <v>628398.15499999991</v>
      </c>
      <c r="BV51" s="22">
        <f t="shared" si="7"/>
        <v>757219.77677499992</v>
      </c>
      <c r="BW51" s="146">
        <f>VLOOKUP(B51,[1]Hoja1!$B$9:$AF$244,31,0)</f>
        <v>575876</v>
      </c>
      <c r="BX51" s="146">
        <v>1650000</v>
      </c>
      <c r="BY51" s="23">
        <v>4760000</v>
      </c>
      <c r="BZ51" s="84">
        <v>4522000</v>
      </c>
      <c r="CA51" s="23">
        <f t="shared" si="59"/>
        <v>2876969</v>
      </c>
      <c r="CB51" s="23">
        <f t="shared" si="60"/>
        <v>3086000</v>
      </c>
      <c r="CC51" s="23">
        <f t="shared" si="61"/>
        <v>1442080.2879885603</v>
      </c>
      <c r="CD51" s="23">
        <f t="shared" si="62"/>
        <v>605245.67599999998</v>
      </c>
      <c r="CE51" s="23">
        <f t="shared" si="8"/>
        <v>729321.03957999998</v>
      </c>
      <c r="CF51" s="158">
        <f>VLOOKUP(B51,[1]Hoja1!$B$9:$AJ$244,35,0)</f>
        <v>543550</v>
      </c>
      <c r="CG51" s="158">
        <v>1560000</v>
      </c>
      <c r="CH51" s="24">
        <v>3236800</v>
      </c>
      <c r="CI51" s="25">
        <v>3204400</v>
      </c>
      <c r="CJ51" s="24">
        <f t="shared" si="63"/>
        <v>2136187.5</v>
      </c>
      <c r="CK51" s="24">
        <f t="shared" si="64"/>
        <v>2382200</v>
      </c>
      <c r="CL51" s="24">
        <f t="shared" si="65"/>
        <v>1289573.4616615949</v>
      </c>
      <c r="CM51" s="24">
        <f t="shared" si="66"/>
        <v>571271.04999999993</v>
      </c>
      <c r="CN51" s="24">
        <f t="shared" si="9"/>
        <v>688381.61524999992</v>
      </c>
      <c r="CO51" s="148">
        <f>VLOOKUP(B51,[1]Hoja1!$B$9:$AL$244,37,0)</f>
        <v>581274</v>
      </c>
      <c r="CP51" s="148">
        <v>2080000</v>
      </c>
      <c r="CQ51" s="26">
        <v>4760000</v>
      </c>
      <c r="CR51" s="149">
        <v>4426800</v>
      </c>
      <c r="CS51" s="26">
        <f t="shared" si="67"/>
        <v>2962018.5</v>
      </c>
      <c r="CT51" s="26">
        <f t="shared" si="68"/>
        <v>3253400</v>
      </c>
      <c r="CU51" s="26">
        <f t="shared" si="69"/>
        <v>1516812.4546283074</v>
      </c>
      <c r="CV51" s="26">
        <f t="shared" si="70"/>
        <v>610918.97399999993</v>
      </c>
      <c r="CW51" s="26">
        <f t="shared" si="10"/>
        <v>736157.36366999988</v>
      </c>
      <c r="CX51" s="27">
        <f>VLOOKUP(B51,[1]Hoja1!$B$9:$AN$244,39,0)</f>
        <v>699066</v>
      </c>
      <c r="CY51" s="27">
        <v>2300000</v>
      </c>
      <c r="CZ51" s="28">
        <v>5320000</v>
      </c>
      <c r="DA51" s="86">
        <v>5107000</v>
      </c>
      <c r="DB51" s="28">
        <f t="shared" si="71"/>
        <v>3356516.5</v>
      </c>
      <c r="DC51" s="28">
        <f t="shared" si="72"/>
        <v>3703500</v>
      </c>
      <c r="DD51" s="28">
        <f t="shared" si="73"/>
        <v>1778534.7978854168</v>
      </c>
      <c r="DE51" s="28">
        <f t="shared" si="74"/>
        <v>734718.36599999992</v>
      </c>
      <c r="DF51" s="28">
        <f t="shared" si="11"/>
        <v>885335.63102999993</v>
      </c>
      <c r="DG51" s="150">
        <f>VLOOKUP(B51,[1]Hoja1!$B$9:$AR$244,43,0)</f>
        <v>817349</v>
      </c>
      <c r="DH51" s="150">
        <v>2803000</v>
      </c>
      <c r="DI51" s="29">
        <v>4200000</v>
      </c>
      <c r="DJ51" s="88">
        <v>4074000</v>
      </c>
      <c r="DK51" s="29">
        <f t="shared" si="75"/>
        <v>2973587.25</v>
      </c>
      <c r="DL51" s="29">
        <f t="shared" si="76"/>
        <v>3438500</v>
      </c>
      <c r="DM51" s="29">
        <f t="shared" si="77"/>
        <v>1938188.7981795748</v>
      </c>
      <c r="DN51" s="29">
        <f t="shared" si="78"/>
        <v>859033.799</v>
      </c>
      <c r="DO51" s="29">
        <f t="shared" si="12"/>
        <v>1035135.727795</v>
      </c>
      <c r="DP51" s="154">
        <f>VLOOKUP(B51,[1]Hoja1!$B$9:$AT$244,45,0)</f>
        <v>1070641</v>
      </c>
      <c r="DQ51" s="154">
        <v>3916000</v>
      </c>
      <c r="DR51" s="30">
        <v>4200000</v>
      </c>
      <c r="DS51" s="90">
        <v>4074000</v>
      </c>
      <c r="DT51" s="30">
        <f t="shared" si="79"/>
        <v>3315160.25</v>
      </c>
      <c r="DU51" s="30">
        <f t="shared" si="80"/>
        <v>3995000</v>
      </c>
      <c r="DV51" s="30">
        <f t="shared" si="81"/>
        <v>2391004.9033876173</v>
      </c>
      <c r="DW51" s="30">
        <f t="shared" si="82"/>
        <v>1125243.6909999999</v>
      </c>
      <c r="DX51" s="30">
        <f t="shared" si="13"/>
        <v>1355918.6476549997</v>
      </c>
      <c r="DY51" s="158">
        <f>VLOOKUP(B51,[1]Hoja1!$B$9:$AV$244,47,0)</f>
        <v>980819</v>
      </c>
      <c r="DZ51" s="158">
        <v>3370000</v>
      </c>
      <c r="EA51" s="24">
        <v>4760000</v>
      </c>
      <c r="EB51" s="25">
        <v>4617200</v>
      </c>
      <c r="EC51" s="24">
        <f t="shared" si="83"/>
        <v>3432004.75</v>
      </c>
      <c r="ED51" s="24">
        <f t="shared" si="84"/>
        <v>3993600</v>
      </c>
      <c r="EE51" s="24">
        <f t="shared" si="85"/>
        <v>2294949.7901614485</v>
      </c>
      <c r="EF51" s="24">
        <f t="shared" si="86"/>
        <v>1030840.769</v>
      </c>
      <c r="EG51" s="24">
        <f t="shared" si="14"/>
        <v>1242163.126645</v>
      </c>
      <c r="EH51" s="126">
        <f>VLOOKUP(B51,[1]Hoja1!$B$9:$AX$244,49,0)</f>
        <v>914443</v>
      </c>
      <c r="EI51" s="126">
        <v>3266000</v>
      </c>
      <c r="EJ51" s="17">
        <v>6300000</v>
      </c>
      <c r="EK51" s="73">
        <v>5985000</v>
      </c>
      <c r="EL51" s="17">
        <f t="shared" si="87"/>
        <v>4116360.75</v>
      </c>
      <c r="EM51" s="17">
        <f t="shared" si="88"/>
        <v>4625500</v>
      </c>
      <c r="EN51" s="17">
        <f t="shared" si="89"/>
        <v>2318086.2338313842</v>
      </c>
      <c r="EO51" s="17">
        <f t="shared" si="90"/>
        <v>961079.59299999999</v>
      </c>
      <c r="EP51" s="17">
        <f t="shared" si="15"/>
        <v>1158100.9095649999</v>
      </c>
      <c r="EQ51" s="162">
        <f>VLOOKUP(B51,[1]Hoja1!$B$9:$AZ$244,51,0)</f>
        <v>817349</v>
      </c>
      <c r="ER51" s="162">
        <v>2686000</v>
      </c>
      <c r="ES51" s="32">
        <v>6300000</v>
      </c>
      <c r="ET51" s="94">
        <v>6111000</v>
      </c>
      <c r="EU51" s="32">
        <f t="shared" si="91"/>
        <v>3978587.25</v>
      </c>
      <c r="EV51" s="32">
        <f t="shared" si="92"/>
        <v>4398500</v>
      </c>
      <c r="EW51" s="32">
        <f t="shared" si="93"/>
        <v>2085355.8102754375</v>
      </c>
      <c r="EX51" s="32">
        <f t="shared" si="94"/>
        <v>987439.32689999999</v>
      </c>
      <c r="EY51" s="32">
        <f t="shared" si="16"/>
        <v>1189864.3889144999</v>
      </c>
      <c r="EZ51" s="172">
        <f>VLOOKUP(B51,'[2]RESPUESTOS '!$B$11:$BH$246,59,0)</f>
        <v>483752</v>
      </c>
      <c r="FA51" s="162">
        <v>2243000</v>
      </c>
      <c r="FB51" s="32">
        <v>2557800</v>
      </c>
      <c r="FC51" s="94">
        <v>2353200</v>
      </c>
      <c r="FD51" s="32">
        <f t="shared" si="95"/>
        <v>1909438</v>
      </c>
      <c r="FE51" s="32">
        <f t="shared" si="96"/>
        <v>2298100</v>
      </c>
      <c r="FF51" s="32">
        <f t="shared" si="97"/>
        <v>1201590.6793153575</v>
      </c>
      <c r="FG51" s="32">
        <f t="shared" si="98"/>
        <v>584420.79119999998</v>
      </c>
      <c r="FH51" s="32">
        <f t="shared" si="17"/>
        <v>704227.05339599994</v>
      </c>
      <c r="FI51" s="172">
        <f>VLOOKUP(B51,'[2]RESPUESTOS '!$B$11:$CJ$246,87,0)</f>
        <v>515185</v>
      </c>
      <c r="FJ51" s="162">
        <v>2691600</v>
      </c>
      <c r="FK51" s="32">
        <v>2724000</v>
      </c>
      <c r="FL51" s="94">
        <v>2696800</v>
      </c>
      <c r="FM51" s="32">
        <f t="shared" si="99"/>
        <v>2156896.25</v>
      </c>
      <c r="FN51" s="32">
        <f t="shared" si="100"/>
        <v>2694200</v>
      </c>
      <c r="FO51" s="32">
        <f t="shared" si="101"/>
        <v>1311263.2104404629</v>
      </c>
      <c r="FP51" s="32">
        <f t="shared" si="102"/>
        <v>622394.99849999999</v>
      </c>
      <c r="FQ51" s="32">
        <f t="shared" si="18"/>
        <v>749985.97319249995</v>
      </c>
      <c r="FR51" s="172">
        <f>VLOOKUP(B51,'[2]RESPUESTOS '!$B$11:$BX$246,75,0)</f>
        <v>407192</v>
      </c>
      <c r="FS51" s="162">
        <v>2243000</v>
      </c>
      <c r="FT51" s="32">
        <v>2192600</v>
      </c>
      <c r="FU51" s="94">
        <v>2104900</v>
      </c>
      <c r="FV51" s="32">
        <f t="shared" si="103"/>
        <v>1736923</v>
      </c>
      <c r="FW51" s="32">
        <f t="shared" si="104"/>
        <v>2148750</v>
      </c>
      <c r="FX51" s="32">
        <f t="shared" si="105"/>
        <v>1043613.4150274368</v>
      </c>
      <c r="FY51" s="32">
        <f t="shared" si="106"/>
        <v>491928.65519999998</v>
      </c>
      <c r="FZ51" s="32">
        <f t="shared" si="19"/>
        <v>592774.02951599995</v>
      </c>
      <c r="GA51" s="172">
        <f>VLOOKUP(B51,'[2]RESPUESTOS '!$B$11:$CN$246,91,0)</f>
        <v>540921</v>
      </c>
      <c r="GB51" s="162">
        <v>2580000</v>
      </c>
      <c r="GC51" s="32">
        <v>2877400</v>
      </c>
      <c r="GD51" s="94">
        <v>2733500</v>
      </c>
      <c r="GE51" s="32">
        <f t="shared" si="107"/>
        <v>2182955.25</v>
      </c>
      <c r="GF51" s="32">
        <f t="shared" si="108"/>
        <v>2656750</v>
      </c>
      <c r="GG51" s="32">
        <f t="shared" si="109"/>
        <v>1356087.1125309998</v>
      </c>
      <c r="GH51" s="32">
        <f t="shared" si="110"/>
        <v>653486.66009999998</v>
      </c>
      <c r="GI51" s="32">
        <f t="shared" si="20"/>
        <v>787451.42542049999</v>
      </c>
      <c r="GJ51" s="172">
        <f>VLOOKUP(B51,'[2]RESPUESTOS '!$B$11:$T$246,19,0)</f>
        <v>467724</v>
      </c>
      <c r="GK51" s="162">
        <v>2300000</v>
      </c>
      <c r="GL51" s="32">
        <v>2503200</v>
      </c>
      <c r="GM51" s="94">
        <v>2378000</v>
      </c>
      <c r="GN51" s="32">
        <f t="shared" si="111"/>
        <v>1912231</v>
      </c>
      <c r="GO51" s="32">
        <f t="shared" si="112"/>
        <v>2339000</v>
      </c>
      <c r="GP51" s="32">
        <f t="shared" si="113"/>
        <v>1178965.2349693289</v>
      </c>
      <c r="GQ51" s="32">
        <f t="shared" si="114"/>
        <v>565057.36439999996</v>
      </c>
      <c r="GR51" s="32">
        <f t="shared" si="21"/>
        <v>680894.12410199991</v>
      </c>
      <c r="GS51" s="172">
        <f>VLOOKUP(B51,'[2]RESPUESTOS '!$B$11:$H$246,7,0)</f>
        <v>399139</v>
      </c>
      <c r="GT51" s="162">
        <v>1560000</v>
      </c>
      <c r="GU51" s="32">
        <v>1501900</v>
      </c>
      <c r="GV51" s="94">
        <v>1456800</v>
      </c>
      <c r="GW51" s="32">
        <f t="shared" si="115"/>
        <v>1229459.75</v>
      </c>
      <c r="GX51" s="32">
        <f t="shared" si="116"/>
        <v>1479350</v>
      </c>
      <c r="GY51" s="32">
        <f t="shared" si="117"/>
        <v>889150.13822889735</v>
      </c>
      <c r="GZ51" s="32">
        <f t="shared" si="118"/>
        <v>482199.8259</v>
      </c>
      <c r="HA51" s="32">
        <f t="shared" si="22"/>
        <v>581050.7902095</v>
      </c>
      <c r="HB51" s="172">
        <f>VLOOKUP(B51,'[2]RESPUESTOS '!$B$11:$D$246,3,0)</f>
        <v>426811</v>
      </c>
      <c r="HC51" s="162">
        <v>1560000</v>
      </c>
      <c r="HD51" s="32">
        <v>1501900</v>
      </c>
      <c r="HE51" s="94">
        <v>1456800</v>
      </c>
      <c r="HF51" s="32">
        <f t="shared" si="119"/>
        <v>1236377.75</v>
      </c>
      <c r="HG51" s="32">
        <f t="shared" si="120"/>
        <v>1479350</v>
      </c>
      <c r="HH51" s="32">
        <f t="shared" si="121"/>
        <v>922457.66083194281</v>
      </c>
      <c r="HI51" s="32">
        <f t="shared" si="122"/>
        <v>515630.36909999995</v>
      </c>
      <c r="HJ51" s="32">
        <f t="shared" si="23"/>
        <v>621334.59476549993</v>
      </c>
      <c r="HK51" s="172">
        <f>VLOOKUP(B51,'[2]RESPUESTOS '!$B$11:$CB$246,79,0)</f>
        <v>551539</v>
      </c>
      <c r="HL51" s="162">
        <v>3266000</v>
      </c>
      <c r="HM51" s="32">
        <v>2877400</v>
      </c>
      <c r="HN51" s="94">
        <v>2647000</v>
      </c>
      <c r="HO51" s="32">
        <f t="shared" si="123"/>
        <v>2335484.75</v>
      </c>
      <c r="HP51" s="32">
        <f t="shared" si="124"/>
        <v>2762200</v>
      </c>
      <c r="HQ51" s="32">
        <f t="shared" si="125"/>
        <v>1406165.4428215097</v>
      </c>
      <c r="HR51" s="32">
        <f t="shared" si="126"/>
        <v>666314.2659</v>
      </c>
      <c r="HS51" s="32">
        <f t="shared" si="24"/>
        <v>802908.69040949992</v>
      </c>
      <c r="HT51" s="172">
        <v>5190423</v>
      </c>
      <c r="HU51" s="162">
        <v>3266000</v>
      </c>
      <c r="HV51" s="32">
        <v>7000000</v>
      </c>
      <c r="HW51" s="94">
        <v>6510000</v>
      </c>
      <c r="HX51" s="32">
        <f t="shared" si="127"/>
        <v>5592000</v>
      </c>
      <c r="HY51" s="32">
        <f t="shared" si="128"/>
        <v>6510000</v>
      </c>
      <c r="HZ51" s="32">
        <f t="shared" si="25"/>
        <v>4977997.9989667051</v>
      </c>
      <c r="IA51" s="32">
        <f t="shared" si="129"/>
        <v>6270550.0263</v>
      </c>
      <c r="IB51" s="32">
        <f t="shared" si="26"/>
        <v>7556012.7816915</v>
      </c>
      <c r="IC51" s="172">
        <v>5533500</v>
      </c>
      <c r="ID51" s="162">
        <v>2243000</v>
      </c>
      <c r="IE51" s="32">
        <v>7000000</v>
      </c>
      <c r="IF51" s="94">
        <v>6860000</v>
      </c>
      <c r="IG51" s="32">
        <f t="shared" si="130"/>
        <v>5367666.666666667</v>
      </c>
      <c r="IH51" s="32">
        <f t="shared" si="131"/>
        <v>6860000</v>
      </c>
      <c r="II51" s="32">
        <f t="shared" si="132"/>
        <v>4084626.8606529967</v>
      </c>
      <c r="IJ51" s="32">
        <f t="shared" si="133"/>
        <v>6685021.3499999996</v>
      </c>
      <c r="IK51" s="32">
        <f t="shared" si="27"/>
        <v>8055450.7267499994</v>
      </c>
      <c r="IM51" s="32">
        <f t="shared" si="134"/>
        <v>1382874.8158865739</v>
      </c>
    </row>
    <row r="52" spans="1:247" x14ac:dyDescent="0.25">
      <c r="A52" s="12">
        <v>45</v>
      </c>
      <c r="B52" s="40" t="s">
        <v>87</v>
      </c>
      <c r="C52" s="14">
        <f>VLOOKUP(B52,[1]Hoja1!$B$9:$D$244,3,0)</f>
        <v>972151</v>
      </c>
      <c r="D52" s="14">
        <v>3556000</v>
      </c>
      <c r="E52" s="15">
        <v>4884750</v>
      </c>
      <c r="F52" s="97">
        <v>4494000</v>
      </c>
      <c r="G52" s="105">
        <f t="shared" si="28"/>
        <v>3476725.25</v>
      </c>
      <c r="H52" s="105">
        <f t="shared" si="29"/>
        <v>4025000</v>
      </c>
      <c r="I52" s="107">
        <f t="shared" si="30"/>
        <v>2302689.2978649484</v>
      </c>
      <c r="J52" s="107">
        <f t="shared" si="135"/>
        <v>1021730.7009999999</v>
      </c>
      <c r="K52" s="107">
        <f t="shared" si="0"/>
        <v>1231185.494705</v>
      </c>
      <c r="L52" s="101">
        <f>VLOOKUP(B52,[1]Hoja1!$B$9:$L$244,11,0)</f>
        <v>732183</v>
      </c>
      <c r="M52" s="101">
        <v>2720000</v>
      </c>
      <c r="N52" s="34">
        <v>4884750</v>
      </c>
      <c r="O52" s="70">
        <v>4396300</v>
      </c>
      <c r="P52" s="34">
        <f t="shared" si="31"/>
        <v>3183308.25</v>
      </c>
      <c r="Q52" s="34">
        <f t="shared" si="32"/>
        <v>3558150</v>
      </c>
      <c r="R52" s="34">
        <f t="shared" si="33"/>
        <v>1847055.8310413442</v>
      </c>
      <c r="S52" s="174">
        <f t="shared" si="34"/>
        <v>769524.33299999998</v>
      </c>
      <c r="T52" s="174">
        <f t="shared" si="1"/>
        <v>927276.82126499992</v>
      </c>
      <c r="U52" s="126">
        <f>VLOOKUP(B52,[1]Hoja1!$B$9:$T$244,19,0)</f>
        <v>795892</v>
      </c>
      <c r="V52" s="126">
        <v>2911000</v>
      </c>
      <c r="W52" s="17">
        <v>3907800</v>
      </c>
      <c r="X52" s="73">
        <v>3595200</v>
      </c>
      <c r="Y52" s="17">
        <f t="shared" si="35"/>
        <v>2802473</v>
      </c>
      <c r="Z52" s="17">
        <f t="shared" si="36"/>
        <v>3253100</v>
      </c>
      <c r="AA52" s="17">
        <f t="shared" si="37"/>
        <v>1874393.5652622026</v>
      </c>
      <c r="AB52" s="176">
        <f t="shared" si="38"/>
        <v>836482.49199999997</v>
      </c>
      <c r="AC52" s="176">
        <f t="shared" si="2"/>
        <v>1007961.4028599999</v>
      </c>
      <c r="AD52" s="129">
        <f>VLOOKUP(B52,[1]Hoja1!$B$9:$V$244,21,0)</f>
        <v>900387</v>
      </c>
      <c r="AE52" s="129">
        <v>3216000</v>
      </c>
      <c r="AF52" s="18">
        <v>3712410</v>
      </c>
      <c r="AG52" s="74">
        <v>3526800</v>
      </c>
      <c r="AH52" s="18">
        <f t="shared" si="39"/>
        <v>2838899.25</v>
      </c>
      <c r="AI52" s="18">
        <f t="shared" si="40"/>
        <v>3371400</v>
      </c>
      <c r="AJ52" s="18">
        <f t="shared" si="41"/>
        <v>2025840.8489039082</v>
      </c>
      <c r="AK52" s="177">
        <f t="shared" si="42"/>
        <v>946306.73699999996</v>
      </c>
      <c r="AL52" s="177">
        <f t="shared" si="3"/>
        <v>1140299.618085</v>
      </c>
      <c r="AM52" s="133">
        <f>VLOOKUP(B52,[1]Hoja1!$B$9:$X$244,23,0)</f>
        <v>849020</v>
      </c>
      <c r="AN52" s="133">
        <v>3033000</v>
      </c>
      <c r="AO52" s="19">
        <v>3321630</v>
      </c>
      <c r="AP52" s="77">
        <v>3188800</v>
      </c>
      <c r="AQ52" s="19">
        <f t="shared" si="43"/>
        <v>2598112.5</v>
      </c>
      <c r="AR52" s="19">
        <f t="shared" si="44"/>
        <v>3110900</v>
      </c>
      <c r="AS52" s="19">
        <f t="shared" si="45"/>
        <v>1884845.6214174924</v>
      </c>
      <c r="AT52" s="178">
        <f t="shared" si="46"/>
        <v>892320.0199999999</v>
      </c>
      <c r="AU52" s="178">
        <f t="shared" si="4"/>
        <v>1075245.6240999999</v>
      </c>
      <c r="AV52" s="137">
        <f>VLOOKUP(B52,[1]Hoja1!$B$9:$Z$244,25,0)</f>
        <v>659966</v>
      </c>
      <c r="AW52" s="137">
        <v>2414000</v>
      </c>
      <c r="AX52" s="20">
        <v>3321630</v>
      </c>
      <c r="AY52" s="79">
        <v>3089100</v>
      </c>
      <c r="AZ52" s="20">
        <f t="shared" si="47"/>
        <v>2371174</v>
      </c>
      <c r="BA52" s="20">
        <f t="shared" si="48"/>
        <v>2751550</v>
      </c>
      <c r="BB52" s="20">
        <f t="shared" si="49"/>
        <v>1566013.9436692866</v>
      </c>
      <c r="BC52" s="179">
        <f t="shared" si="50"/>
        <v>693624.26599999995</v>
      </c>
      <c r="BD52" s="179">
        <f t="shared" si="5"/>
        <v>835817.24052999995</v>
      </c>
      <c r="BE52" s="139">
        <f>VLOOKUP(B52,[1]Hoja1!$B$9:$AB$244,27,0)</f>
        <v>714560</v>
      </c>
      <c r="BF52" s="139">
        <v>2859000</v>
      </c>
      <c r="BG52" s="21">
        <v>3907800</v>
      </c>
      <c r="BH52" s="80">
        <v>3790600</v>
      </c>
      <c r="BI52" s="21">
        <f t="shared" si="51"/>
        <v>2817990</v>
      </c>
      <c r="BJ52" s="21">
        <f t="shared" si="52"/>
        <v>3324800</v>
      </c>
      <c r="BK52" s="21">
        <f t="shared" si="53"/>
        <v>1762934.5022162092</v>
      </c>
      <c r="BL52" s="21">
        <f t="shared" si="54"/>
        <v>751002.55999999994</v>
      </c>
      <c r="BM52" s="21">
        <f t="shared" si="6"/>
        <v>904958.08479999995</v>
      </c>
      <c r="BN52" s="144">
        <f>VLOOKUP(B52,[1]Hoja1!$B$9:$AD$244,29,0)</f>
        <v>736901</v>
      </c>
      <c r="BO52" s="144">
        <v>2632000</v>
      </c>
      <c r="BP52" s="22">
        <v>3907800</v>
      </c>
      <c r="BQ52" s="82">
        <v>3673300</v>
      </c>
      <c r="BR52" s="22">
        <f t="shared" si="55"/>
        <v>2737500.25</v>
      </c>
      <c r="BS52" s="22">
        <f t="shared" si="56"/>
        <v>3152650</v>
      </c>
      <c r="BT52" s="22">
        <f t="shared" si="57"/>
        <v>1765921.1198171754</v>
      </c>
      <c r="BU52" s="22">
        <f t="shared" si="58"/>
        <v>774482.951</v>
      </c>
      <c r="BV52" s="22">
        <f t="shared" si="7"/>
        <v>933251.95595500001</v>
      </c>
      <c r="BW52" s="146">
        <f>VLOOKUP(B52,[1]Hoja1!$B$9:$AF$244,31,0)</f>
        <v>688345</v>
      </c>
      <c r="BX52" s="146">
        <v>1970000</v>
      </c>
      <c r="BY52" s="23">
        <v>3321630</v>
      </c>
      <c r="BZ52" s="84">
        <v>3188800</v>
      </c>
      <c r="CA52" s="23">
        <f t="shared" si="59"/>
        <v>2292193.75</v>
      </c>
      <c r="CB52" s="23">
        <f t="shared" si="60"/>
        <v>2579400</v>
      </c>
      <c r="CC52" s="23">
        <f t="shared" si="61"/>
        <v>1553380.7469443621</v>
      </c>
      <c r="CD52" s="23">
        <f t="shared" si="62"/>
        <v>723450.59499999997</v>
      </c>
      <c r="CE52" s="23">
        <f t="shared" si="8"/>
        <v>871757.96697499999</v>
      </c>
      <c r="CF52" s="158">
        <f>VLOOKUP(B52,[1]Hoja1!$B$9:$AJ$244,35,0)</f>
        <v>649600</v>
      </c>
      <c r="CG52" s="158">
        <v>1860000</v>
      </c>
      <c r="CH52" s="24">
        <v>2258700</v>
      </c>
      <c r="CI52" s="25">
        <v>2145800</v>
      </c>
      <c r="CJ52" s="24">
        <f t="shared" si="63"/>
        <v>1728525</v>
      </c>
      <c r="CK52" s="24">
        <f t="shared" si="64"/>
        <v>2002900</v>
      </c>
      <c r="CL52" s="24">
        <f t="shared" si="65"/>
        <v>1339673.3474569116</v>
      </c>
      <c r="CM52" s="24">
        <f t="shared" si="66"/>
        <v>682729.6</v>
      </c>
      <c r="CN52" s="24">
        <f t="shared" si="9"/>
        <v>822689.16799999995</v>
      </c>
      <c r="CO52" s="148">
        <f>VLOOKUP(B52,[1]Hoja1!$B$9:$AL$244,37,0)</f>
        <v>733633</v>
      </c>
      <c r="CP52" s="148">
        <v>2630000</v>
      </c>
      <c r="CQ52" s="26">
        <v>3321630</v>
      </c>
      <c r="CR52" s="149">
        <v>3155500</v>
      </c>
      <c r="CS52" s="26">
        <f t="shared" si="67"/>
        <v>2460190.75</v>
      </c>
      <c r="CT52" s="26">
        <f t="shared" si="68"/>
        <v>2892750</v>
      </c>
      <c r="CU52" s="26">
        <f t="shared" si="69"/>
        <v>1694002.5775518634</v>
      </c>
      <c r="CV52" s="26">
        <f t="shared" si="70"/>
        <v>771048.28299999994</v>
      </c>
      <c r="CW52" s="26">
        <f t="shared" si="10"/>
        <v>929113.18101499998</v>
      </c>
      <c r="CX52" s="27">
        <f>VLOOKUP(B52,[1]Hoja1!$B$9:$AN$244,39,0)</f>
        <v>829696</v>
      </c>
      <c r="CY52" s="27">
        <v>2730000</v>
      </c>
      <c r="CZ52" s="28">
        <v>3712410</v>
      </c>
      <c r="DA52" s="86">
        <v>3453000</v>
      </c>
      <c r="DB52" s="28">
        <f t="shared" si="71"/>
        <v>2681276.5</v>
      </c>
      <c r="DC52" s="28">
        <f t="shared" si="72"/>
        <v>3091500</v>
      </c>
      <c r="DD52" s="28">
        <f t="shared" si="73"/>
        <v>1877466.1121805173</v>
      </c>
      <c r="DE52" s="28">
        <f t="shared" si="74"/>
        <v>872010.49599999993</v>
      </c>
      <c r="DF52" s="28">
        <f t="shared" si="11"/>
        <v>1050772.6476799999</v>
      </c>
      <c r="DG52" s="150">
        <f>VLOOKUP(B52,[1]Hoja1!$B$9:$AR$244,43,0)</f>
        <v>1025798</v>
      </c>
      <c r="DH52" s="150">
        <v>3518000</v>
      </c>
      <c r="DI52" s="29">
        <v>2930850</v>
      </c>
      <c r="DJ52" s="88">
        <v>2725700</v>
      </c>
      <c r="DK52" s="29">
        <f t="shared" si="75"/>
        <v>2550087</v>
      </c>
      <c r="DL52" s="29">
        <f t="shared" si="76"/>
        <v>2828275</v>
      </c>
      <c r="DM52" s="29">
        <f t="shared" si="77"/>
        <v>2033368.1877321494</v>
      </c>
      <c r="DN52" s="29">
        <f t="shared" si="78"/>
        <v>1078113.6979999999</v>
      </c>
      <c r="DO52" s="29">
        <f t="shared" si="12"/>
        <v>1299127.0060899998</v>
      </c>
      <c r="DP52" s="154">
        <f>VLOOKUP(B52,[1]Hoja1!$B$9:$AT$244,45,0)</f>
        <v>1025798</v>
      </c>
      <c r="DQ52" s="154">
        <v>3752000</v>
      </c>
      <c r="DR52" s="30">
        <v>2930850</v>
      </c>
      <c r="DS52" s="90">
        <v>2872200</v>
      </c>
      <c r="DT52" s="30">
        <f t="shared" si="79"/>
        <v>2645212</v>
      </c>
      <c r="DU52" s="30">
        <f t="shared" si="80"/>
        <v>2901525</v>
      </c>
      <c r="DV52" s="30">
        <f t="shared" si="81"/>
        <v>2071746.1918845864</v>
      </c>
      <c r="DW52" s="30">
        <f t="shared" si="82"/>
        <v>1078113.6979999999</v>
      </c>
      <c r="DX52" s="30">
        <f t="shared" si="13"/>
        <v>1299127.0060899998</v>
      </c>
      <c r="DY52" s="158">
        <f>VLOOKUP(B52,[1]Hoja1!$B$9:$AV$244,47,0)</f>
        <v>1162571</v>
      </c>
      <c r="DZ52" s="158">
        <v>3990000</v>
      </c>
      <c r="EA52" s="24">
        <v>3321630</v>
      </c>
      <c r="EB52" s="25">
        <v>3255200</v>
      </c>
      <c r="EC52" s="24">
        <f t="shared" si="83"/>
        <v>2932350.25</v>
      </c>
      <c r="ED52" s="24">
        <f t="shared" si="84"/>
        <v>3288415</v>
      </c>
      <c r="EE52" s="24">
        <f t="shared" si="85"/>
        <v>2326870.8022285416</v>
      </c>
      <c r="EF52" s="24">
        <f t="shared" si="86"/>
        <v>1221862.1209999998</v>
      </c>
      <c r="EG52" s="24">
        <f t="shared" si="14"/>
        <v>1472343.8558049998</v>
      </c>
      <c r="EH52" s="126">
        <f>VLOOKUP(B52,[1]Hoja1!$B$9:$AX$244,49,0)</f>
        <v>1042154</v>
      </c>
      <c r="EI52" s="126">
        <v>3722000</v>
      </c>
      <c r="EJ52" s="17">
        <v>4396275</v>
      </c>
      <c r="EK52" s="73">
        <v>4220400</v>
      </c>
      <c r="EL52" s="17">
        <f t="shared" si="87"/>
        <v>3345207.25</v>
      </c>
      <c r="EM52" s="17">
        <f t="shared" si="88"/>
        <v>3971200</v>
      </c>
      <c r="EN52" s="17">
        <f t="shared" si="89"/>
        <v>2363181.3933312525</v>
      </c>
      <c r="EO52" s="17">
        <f t="shared" si="90"/>
        <v>1095303.8539999998</v>
      </c>
      <c r="EP52" s="17">
        <f t="shared" si="15"/>
        <v>1319841.1440699997</v>
      </c>
      <c r="EQ52" s="162">
        <f>VLOOKUP(B52,[1]Hoja1!$B$9:$AZ$244,51,0)</f>
        <v>1073157</v>
      </c>
      <c r="ER52" s="162">
        <v>3527000</v>
      </c>
      <c r="ES52" s="32">
        <v>4396275</v>
      </c>
      <c r="ET52" s="94">
        <v>4176500</v>
      </c>
      <c r="EU52" s="32">
        <f t="shared" si="91"/>
        <v>3293233</v>
      </c>
      <c r="EV52" s="32">
        <f t="shared" si="92"/>
        <v>3851750</v>
      </c>
      <c r="EW52" s="32">
        <f t="shared" si="93"/>
        <v>2377757.3929770146</v>
      </c>
      <c r="EX52" s="32">
        <f t="shared" si="94"/>
        <v>1296480.9716999999</v>
      </c>
      <c r="EY52" s="32">
        <f t="shared" si="16"/>
        <v>1562259.5708984998</v>
      </c>
      <c r="EZ52" s="172">
        <f>VLOOKUP(B52,'[2]RESPUESTOS '!$B$11:$BH$246,59,0)</f>
        <v>549851</v>
      </c>
      <c r="FA52" s="162">
        <v>2911000</v>
      </c>
      <c r="FB52" s="32">
        <v>2991200</v>
      </c>
      <c r="FC52" s="94">
        <v>2931400</v>
      </c>
      <c r="FD52" s="32">
        <f t="shared" si="95"/>
        <v>2345862.75</v>
      </c>
      <c r="FE52" s="32">
        <f t="shared" si="96"/>
        <v>2921200</v>
      </c>
      <c r="FF52" s="32">
        <f t="shared" si="97"/>
        <v>1409618.6067318833</v>
      </c>
      <c r="FG52" s="32">
        <f t="shared" si="98"/>
        <v>664274.99309999996</v>
      </c>
      <c r="FH52" s="32">
        <f t="shared" si="17"/>
        <v>800451.3666854999</v>
      </c>
      <c r="FI52" s="172">
        <f>VLOOKUP(B52,'[2]RESPUESTOS '!$B$11:$CJ$246,87,0)</f>
        <v>605308</v>
      </c>
      <c r="FJ52" s="162">
        <v>3493200</v>
      </c>
      <c r="FK52" s="32">
        <v>3264400</v>
      </c>
      <c r="FL52" s="94">
        <v>3166500</v>
      </c>
      <c r="FM52" s="32">
        <f t="shared" si="99"/>
        <v>2632352</v>
      </c>
      <c r="FN52" s="32">
        <f t="shared" si="100"/>
        <v>3215450</v>
      </c>
      <c r="FO52" s="32">
        <f t="shared" si="101"/>
        <v>1562217.4040646714</v>
      </c>
      <c r="FP52" s="32">
        <f t="shared" si="102"/>
        <v>731272.59479999996</v>
      </c>
      <c r="FQ52" s="32">
        <f t="shared" si="18"/>
        <v>881183.47673399991</v>
      </c>
      <c r="FR52" s="172">
        <f>VLOOKUP(B52,'[2]RESPUESTOS '!$B$11:$BX$246,75,0)</f>
        <v>569555</v>
      </c>
      <c r="FS52" s="162">
        <v>2911000</v>
      </c>
      <c r="FT52" s="32">
        <v>3021800</v>
      </c>
      <c r="FU52" s="94">
        <v>2991600</v>
      </c>
      <c r="FV52" s="32">
        <f t="shared" si="103"/>
        <v>2373488.75</v>
      </c>
      <c r="FW52" s="32">
        <f t="shared" si="104"/>
        <v>2951300</v>
      </c>
      <c r="FX52" s="32">
        <f t="shared" si="105"/>
        <v>1446927.1870738757</v>
      </c>
      <c r="FY52" s="32">
        <f t="shared" si="106"/>
        <v>688079.39549999998</v>
      </c>
      <c r="FZ52" s="32">
        <f t="shared" si="19"/>
        <v>829135.67157749995</v>
      </c>
      <c r="GA52" s="172">
        <f>VLOOKUP(B52,'[2]RESPUESTOS '!$B$11:$CN$246,91,0)</f>
        <v>740102</v>
      </c>
      <c r="GB52" s="162">
        <v>3348000</v>
      </c>
      <c r="GC52" s="32">
        <v>3907800</v>
      </c>
      <c r="GD52" s="94">
        <v>3751500</v>
      </c>
      <c r="GE52" s="32">
        <f t="shared" si="107"/>
        <v>2936850.5</v>
      </c>
      <c r="GF52" s="32">
        <f t="shared" si="108"/>
        <v>3549750</v>
      </c>
      <c r="GG52" s="32">
        <f t="shared" si="109"/>
        <v>1841358.3306152022</v>
      </c>
      <c r="GH52" s="32">
        <f t="shared" si="110"/>
        <v>894117.22619999992</v>
      </c>
      <c r="GI52" s="32">
        <f t="shared" si="20"/>
        <v>1077411.2575709999</v>
      </c>
      <c r="GJ52" s="172">
        <f>VLOOKUP(B52,'[2]RESPUESTOS '!$B$11:$T$246,19,0)</f>
        <v>546984</v>
      </c>
      <c r="GK52" s="162">
        <v>2730000</v>
      </c>
      <c r="GL52" s="32">
        <v>2932200</v>
      </c>
      <c r="GM52" s="94">
        <v>2756300</v>
      </c>
      <c r="GN52" s="32">
        <f t="shared" si="111"/>
        <v>2241371</v>
      </c>
      <c r="GO52" s="32">
        <f t="shared" si="112"/>
        <v>2743150</v>
      </c>
      <c r="GP52" s="32">
        <f t="shared" si="113"/>
        <v>1380093.9175775396</v>
      </c>
      <c r="GQ52" s="32">
        <f t="shared" si="114"/>
        <v>660811.37040000001</v>
      </c>
      <c r="GR52" s="32">
        <f t="shared" si="21"/>
        <v>796277.70133199997</v>
      </c>
      <c r="GS52" s="172">
        <f>VLOOKUP(B52,'[2]RESPUESTOS '!$B$11:$H$246,7,0)</f>
        <v>469710</v>
      </c>
      <c r="GT52" s="162">
        <v>1860000</v>
      </c>
      <c r="GU52" s="32">
        <v>1759300</v>
      </c>
      <c r="GV52" s="94">
        <v>1671300</v>
      </c>
      <c r="GW52" s="32">
        <f t="shared" si="115"/>
        <v>1440077.5</v>
      </c>
      <c r="GX52" s="32">
        <f t="shared" si="116"/>
        <v>1715300</v>
      </c>
      <c r="GY52" s="32">
        <f t="shared" si="117"/>
        <v>1043473.1473477674</v>
      </c>
      <c r="GZ52" s="32">
        <f t="shared" si="118"/>
        <v>567456.65099999995</v>
      </c>
      <c r="HA52" s="32">
        <f t="shared" si="22"/>
        <v>683785.26445499994</v>
      </c>
      <c r="HB52" s="172">
        <f>VLOOKUP(B52,'[2]RESPUESTOS '!$B$11:$D$246,3,0)</f>
        <v>532094</v>
      </c>
      <c r="HC52" s="162">
        <v>1860000</v>
      </c>
      <c r="HD52" s="32">
        <v>1759300</v>
      </c>
      <c r="HE52" s="94">
        <v>1618600</v>
      </c>
      <c r="HF52" s="32">
        <f t="shared" si="119"/>
        <v>1442498.5</v>
      </c>
      <c r="HG52" s="32">
        <f t="shared" si="120"/>
        <v>1688950</v>
      </c>
      <c r="HH52" s="32">
        <f t="shared" si="121"/>
        <v>1110115.9091957165</v>
      </c>
      <c r="HI52" s="32">
        <f t="shared" si="122"/>
        <v>642822.76139999996</v>
      </c>
      <c r="HJ52" s="32">
        <f t="shared" si="23"/>
        <v>774601.42748699989</v>
      </c>
      <c r="HK52" s="172">
        <f>VLOOKUP(B52,'[2]RESPUESTOS '!$B$11:$CB$246,79,0)</f>
        <v>707582</v>
      </c>
      <c r="HL52" s="162">
        <v>3722000</v>
      </c>
      <c r="HM52" s="32">
        <v>3907800</v>
      </c>
      <c r="HN52" s="94">
        <v>3830000</v>
      </c>
      <c r="HO52" s="32">
        <f t="shared" si="123"/>
        <v>3041845.5</v>
      </c>
      <c r="HP52" s="32">
        <f t="shared" si="124"/>
        <v>3776000</v>
      </c>
      <c r="HQ52" s="32">
        <f t="shared" si="125"/>
        <v>1819065.2349038338</v>
      </c>
      <c r="HR52" s="32">
        <f t="shared" si="126"/>
        <v>854829.81420000002</v>
      </c>
      <c r="HS52" s="32">
        <f t="shared" si="24"/>
        <v>1030069.926111</v>
      </c>
      <c r="HT52" s="172">
        <v>3699870.65</v>
      </c>
      <c r="HU52" s="162">
        <v>3722000</v>
      </c>
      <c r="HV52" s="32">
        <v>4884750</v>
      </c>
      <c r="HW52" s="94">
        <v>4640500</v>
      </c>
      <c r="HX52" s="32">
        <f t="shared" si="127"/>
        <v>4415750</v>
      </c>
      <c r="HY52" s="32">
        <f t="shared" si="128"/>
        <v>4640500</v>
      </c>
      <c r="HZ52" s="32">
        <f t="shared" si="25"/>
        <v>4354859.8532609222</v>
      </c>
      <c r="IA52" s="32">
        <f t="shared" si="129"/>
        <v>4469813.7322649993</v>
      </c>
      <c r="IB52" s="32">
        <f t="shared" si="26"/>
        <v>5386125.5473793242</v>
      </c>
      <c r="IC52" s="172">
        <v>3944425</v>
      </c>
      <c r="ID52" s="162">
        <v>2911000</v>
      </c>
      <c r="IE52" s="32">
        <v>4884750</v>
      </c>
      <c r="IF52" s="94">
        <v>4494000</v>
      </c>
      <c r="IG52" s="32">
        <f t="shared" si="130"/>
        <v>4096583.3333333335</v>
      </c>
      <c r="IH52" s="32">
        <f t="shared" si="131"/>
        <v>4494000</v>
      </c>
      <c r="II52" s="32">
        <f t="shared" si="132"/>
        <v>3892250.8523144685</v>
      </c>
      <c r="IJ52" s="32">
        <f t="shared" si="133"/>
        <v>4765259.8425000003</v>
      </c>
      <c r="IK52" s="32">
        <f t="shared" si="27"/>
        <v>5742138.1102125002</v>
      </c>
      <c r="IM52" s="32">
        <f t="shared" si="134"/>
        <v>1358674.3532766046</v>
      </c>
    </row>
    <row r="53" spans="1:247" x14ac:dyDescent="0.25">
      <c r="A53" s="12">
        <v>46</v>
      </c>
      <c r="B53" s="37" t="s">
        <v>88</v>
      </c>
      <c r="C53" s="14">
        <f>VLOOKUP(B53,[1]Hoja1!$B$9:$D$244,3,0)</f>
        <v>6529600</v>
      </c>
      <c r="D53" s="14">
        <v>23880000</v>
      </c>
      <c r="E53" s="15">
        <v>32000000</v>
      </c>
      <c r="F53" s="97">
        <v>44100000</v>
      </c>
      <c r="G53" s="105">
        <f t="shared" si="28"/>
        <v>26627400</v>
      </c>
      <c r="H53" s="105">
        <f t="shared" si="29"/>
        <v>27940000</v>
      </c>
      <c r="I53" s="107">
        <f t="shared" si="30"/>
        <v>16067449.7454287</v>
      </c>
      <c r="J53" s="107">
        <f t="shared" si="135"/>
        <v>6862609.5999999996</v>
      </c>
      <c r="K53" s="107">
        <f t="shared" si="0"/>
        <v>8269444.568</v>
      </c>
      <c r="L53" s="101">
        <f>VLOOKUP(B53,[1]Hoja1!$B$9:$L$244,11,0)</f>
        <v>8071048</v>
      </c>
      <c r="M53" s="101">
        <v>29979000</v>
      </c>
      <c r="N53" s="34">
        <v>38000000</v>
      </c>
      <c r="O53" s="70">
        <v>43200000</v>
      </c>
      <c r="P53" s="34">
        <f t="shared" si="31"/>
        <v>29812512</v>
      </c>
      <c r="Q53" s="34">
        <f t="shared" si="32"/>
        <v>33989500</v>
      </c>
      <c r="R53" s="34">
        <f t="shared" si="33"/>
        <v>19349820.127889168</v>
      </c>
      <c r="S53" s="174">
        <f t="shared" si="34"/>
        <v>8482671.4479999989</v>
      </c>
      <c r="T53" s="174">
        <f t="shared" si="1"/>
        <v>10221619.094839998</v>
      </c>
      <c r="U53" s="126">
        <f>VLOOKUP(B53,[1]Hoja1!$B$9:$T$244,19,0)</f>
        <v>6529600</v>
      </c>
      <c r="V53" s="126">
        <v>23880000</v>
      </c>
      <c r="W53" s="17">
        <v>36000000</v>
      </c>
      <c r="X53" s="73">
        <v>35280000</v>
      </c>
      <c r="Y53" s="17">
        <f t="shared" si="35"/>
        <v>25422400</v>
      </c>
      <c r="Z53" s="17">
        <f t="shared" si="36"/>
        <v>29580000</v>
      </c>
      <c r="AA53" s="17">
        <f t="shared" si="37"/>
        <v>15926912.422346871</v>
      </c>
      <c r="AB53" s="176">
        <f t="shared" si="38"/>
        <v>6862609.5999999996</v>
      </c>
      <c r="AC53" s="176">
        <f t="shared" si="2"/>
        <v>8269444.568</v>
      </c>
      <c r="AD53" s="129">
        <f>VLOOKUP(B53,[1]Hoja1!$B$9:$V$244,21,0)</f>
        <v>6166533</v>
      </c>
      <c r="AE53" s="129">
        <v>22024000</v>
      </c>
      <c r="AF53" s="18">
        <v>34200000</v>
      </c>
      <c r="AG53" s="74">
        <v>32832000</v>
      </c>
      <c r="AH53" s="18">
        <f t="shared" si="39"/>
        <v>23805633.25</v>
      </c>
      <c r="AI53" s="18">
        <f t="shared" si="40"/>
        <v>27428000</v>
      </c>
      <c r="AJ53" s="18">
        <f t="shared" si="41"/>
        <v>14966220.547474777</v>
      </c>
      <c r="AK53" s="177">
        <f t="shared" si="42"/>
        <v>6481026.1829999993</v>
      </c>
      <c r="AL53" s="177">
        <f t="shared" si="3"/>
        <v>7809636.5505149988</v>
      </c>
      <c r="AM53" s="133">
        <f>VLOOKUP(B53,[1]Hoja1!$B$9:$X$244,23,0)</f>
        <v>5548667</v>
      </c>
      <c r="AN53" s="133">
        <v>19817000</v>
      </c>
      <c r="AO53" s="19">
        <v>30600000</v>
      </c>
      <c r="AP53" s="77">
        <v>29682000</v>
      </c>
      <c r="AQ53" s="19">
        <f t="shared" si="43"/>
        <v>21411916.75</v>
      </c>
      <c r="AR53" s="19">
        <f t="shared" si="44"/>
        <v>24749500</v>
      </c>
      <c r="AS53" s="19">
        <f t="shared" si="45"/>
        <v>13465502.548295246</v>
      </c>
      <c r="AT53" s="178">
        <f t="shared" si="46"/>
        <v>5831649.017</v>
      </c>
      <c r="AU53" s="178">
        <f t="shared" si="4"/>
        <v>7027137.0654849997</v>
      </c>
      <c r="AV53" s="137">
        <f>VLOOKUP(B53,[1]Hoja1!$B$9:$Z$244,25,0)</f>
        <v>5936000</v>
      </c>
      <c r="AW53" s="137">
        <v>21709000</v>
      </c>
      <c r="AX53" s="20">
        <v>30600000</v>
      </c>
      <c r="AY53" s="79">
        <v>29070000</v>
      </c>
      <c r="AZ53" s="20">
        <f t="shared" si="47"/>
        <v>21828750</v>
      </c>
      <c r="BA53" s="20">
        <f t="shared" si="48"/>
        <v>25389500</v>
      </c>
      <c r="BB53" s="20">
        <f t="shared" si="49"/>
        <v>14204196.417056777</v>
      </c>
      <c r="BC53" s="179">
        <f t="shared" si="50"/>
        <v>6238736</v>
      </c>
      <c r="BD53" s="179">
        <f t="shared" si="5"/>
        <v>7517676.8799999999</v>
      </c>
      <c r="BE53" s="139">
        <f>VLOOKUP(B53,[1]Hoja1!$B$9:$AB$244,27,0)</f>
        <v>6529600</v>
      </c>
      <c r="BF53" s="139">
        <v>26119000</v>
      </c>
      <c r="BG53" s="21">
        <v>36000000</v>
      </c>
      <c r="BH53" s="80">
        <v>35280000</v>
      </c>
      <c r="BI53" s="21">
        <f t="shared" si="51"/>
        <v>25982150</v>
      </c>
      <c r="BJ53" s="21">
        <f t="shared" si="52"/>
        <v>30699500</v>
      </c>
      <c r="BK53" s="21">
        <f t="shared" si="53"/>
        <v>16157862.835487461</v>
      </c>
      <c r="BL53" s="21">
        <f t="shared" si="54"/>
        <v>6862609.5999999996</v>
      </c>
      <c r="BM53" s="21">
        <f t="shared" si="6"/>
        <v>8269444.568</v>
      </c>
      <c r="BN53" s="144">
        <f>VLOOKUP(B53,[1]Hoja1!$B$9:$AD$244,29,0)</f>
        <v>6529600</v>
      </c>
      <c r="BO53" s="144">
        <v>23320000</v>
      </c>
      <c r="BP53" s="22">
        <v>36000000</v>
      </c>
      <c r="BQ53" s="82">
        <v>33120000</v>
      </c>
      <c r="BR53" s="22">
        <f t="shared" si="55"/>
        <v>24742400</v>
      </c>
      <c r="BS53" s="22">
        <f t="shared" si="56"/>
        <v>28220000</v>
      </c>
      <c r="BT53" s="22">
        <f t="shared" si="57"/>
        <v>15747944.745819585</v>
      </c>
      <c r="BU53" s="22">
        <f t="shared" si="58"/>
        <v>6862609.5999999996</v>
      </c>
      <c r="BV53" s="22">
        <f t="shared" si="7"/>
        <v>8269444.568</v>
      </c>
      <c r="BW53" s="146">
        <f>VLOOKUP(B53,[1]Hoja1!$B$9:$AF$244,31,0)</f>
        <v>6292160</v>
      </c>
      <c r="BX53" s="146">
        <v>17980000</v>
      </c>
      <c r="BY53" s="23">
        <v>30600000</v>
      </c>
      <c r="BZ53" s="84">
        <v>28458000</v>
      </c>
      <c r="CA53" s="23">
        <f t="shared" si="59"/>
        <v>20832540</v>
      </c>
      <c r="CB53" s="23">
        <f t="shared" si="60"/>
        <v>23219000</v>
      </c>
      <c r="CC53" s="23">
        <f t="shared" si="61"/>
        <v>14166085.201126058</v>
      </c>
      <c r="CD53" s="23">
        <f t="shared" si="62"/>
        <v>6613060.1599999992</v>
      </c>
      <c r="CE53" s="23">
        <f t="shared" si="8"/>
        <v>7968737.4927999992</v>
      </c>
      <c r="CF53" s="158">
        <f>VLOOKUP(B53,[1]Hoja1!$B$9:$AJ$244,35,0)</f>
        <v>5936000</v>
      </c>
      <c r="CG53" s="158">
        <v>16960000</v>
      </c>
      <c r="CH53" s="24">
        <v>20808000</v>
      </c>
      <c r="CI53" s="25">
        <v>20183800</v>
      </c>
      <c r="CJ53" s="24">
        <f t="shared" si="63"/>
        <v>15971950</v>
      </c>
      <c r="CK53" s="24">
        <f t="shared" si="64"/>
        <v>18571900</v>
      </c>
      <c r="CL53" s="24">
        <f t="shared" si="65"/>
        <v>12306594.202655114</v>
      </c>
      <c r="CM53" s="24">
        <f t="shared" si="66"/>
        <v>6238736</v>
      </c>
      <c r="CN53" s="24">
        <f t="shared" si="9"/>
        <v>7517676.8799999999</v>
      </c>
      <c r="CO53" s="148">
        <f>VLOOKUP(B53,[1]Hoja1!$B$9:$AL$244,37,0)</f>
        <v>6912341</v>
      </c>
      <c r="CP53" s="148">
        <v>24690000</v>
      </c>
      <c r="CQ53" s="26">
        <v>30600000</v>
      </c>
      <c r="CR53" s="149">
        <v>27540000</v>
      </c>
      <c r="CS53" s="26">
        <f t="shared" si="67"/>
        <v>22435585.25</v>
      </c>
      <c r="CT53" s="26">
        <f t="shared" si="68"/>
        <v>26115000</v>
      </c>
      <c r="CU53" s="26">
        <f t="shared" si="69"/>
        <v>15738020.158890598</v>
      </c>
      <c r="CV53" s="26">
        <f t="shared" si="70"/>
        <v>7264870.3909999998</v>
      </c>
      <c r="CW53" s="26">
        <f t="shared" si="10"/>
        <v>8754168.8211550005</v>
      </c>
      <c r="CX53" s="27">
        <f>VLOOKUP(B53,[1]Hoja1!$B$9:$AN$244,39,0)</f>
        <v>7081617</v>
      </c>
      <c r="CY53" s="27">
        <v>23270000</v>
      </c>
      <c r="CZ53" s="28">
        <v>34200000</v>
      </c>
      <c r="DA53" s="86">
        <v>31464000</v>
      </c>
      <c r="DB53" s="28">
        <f t="shared" si="71"/>
        <v>24003904.25</v>
      </c>
      <c r="DC53" s="28">
        <f t="shared" si="72"/>
        <v>27367000</v>
      </c>
      <c r="DD53" s="28">
        <f t="shared" si="73"/>
        <v>16312775.062588999</v>
      </c>
      <c r="DE53" s="28">
        <f t="shared" si="74"/>
        <v>7442779.4669999992</v>
      </c>
      <c r="DF53" s="28">
        <f t="shared" si="11"/>
        <v>8968549.2577349991</v>
      </c>
      <c r="DG53" s="150">
        <f>VLOOKUP(B53,[1]Hoja1!$B$9:$AR$244,43,0)</f>
        <v>5936000</v>
      </c>
      <c r="DH53" s="150">
        <v>20352000</v>
      </c>
      <c r="DI53" s="29">
        <v>27000000</v>
      </c>
      <c r="DJ53" s="88">
        <v>25650000</v>
      </c>
      <c r="DK53" s="29">
        <f t="shared" si="75"/>
        <v>19734500</v>
      </c>
      <c r="DL53" s="29">
        <f t="shared" si="76"/>
        <v>23001000</v>
      </c>
      <c r="DM53" s="29">
        <f t="shared" si="77"/>
        <v>13622947.024422651</v>
      </c>
      <c r="DN53" s="29">
        <f t="shared" si="78"/>
        <v>6238736</v>
      </c>
      <c r="DO53" s="29">
        <f t="shared" si="12"/>
        <v>7517676.8799999999</v>
      </c>
      <c r="DP53" s="154">
        <f>VLOOKUP(B53,[1]Hoja1!$B$9:$AT$244,45,0)</f>
        <v>9450000</v>
      </c>
      <c r="DQ53" s="154">
        <v>34560000</v>
      </c>
      <c r="DR53" s="30">
        <v>27000000</v>
      </c>
      <c r="DS53" s="90">
        <v>25650000</v>
      </c>
      <c r="DT53" s="30">
        <f t="shared" si="79"/>
        <v>24165000</v>
      </c>
      <c r="DU53" s="30">
        <f t="shared" si="80"/>
        <v>26325000</v>
      </c>
      <c r="DV53" s="30">
        <f t="shared" si="81"/>
        <v>18977251.145700011</v>
      </c>
      <c r="DW53" s="30">
        <f t="shared" si="82"/>
        <v>9931950</v>
      </c>
      <c r="DX53" s="30">
        <f t="shared" si="13"/>
        <v>11967999.75</v>
      </c>
      <c r="DY53" s="158">
        <f>VLOOKUP(B53,[1]Hoja1!$B$9:$AV$244,47,0)</f>
        <v>6529600</v>
      </c>
      <c r="DZ53" s="158">
        <v>22390000</v>
      </c>
      <c r="EA53" s="24">
        <v>30600000</v>
      </c>
      <c r="EB53" s="25">
        <v>29070000</v>
      </c>
      <c r="EC53" s="24">
        <f t="shared" si="83"/>
        <v>22147400</v>
      </c>
      <c r="ED53" s="24">
        <f t="shared" si="84"/>
        <v>25730000</v>
      </c>
      <c r="EE53" s="24">
        <f t="shared" si="85"/>
        <v>15100550.945954362</v>
      </c>
      <c r="EF53" s="24">
        <f t="shared" si="86"/>
        <v>6862609.5999999996</v>
      </c>
      <c r="EG53" s="24">
        <f t="shared" si="14"/>
        <v>8269444.568</v>
      </c>
      <c r="EH53" s="126">
        <f>VLOOKUP(B53,[1]Hoja1!$B$9:$AX$244,49,0)</f>
        <v>5936000</v>
      </c>
      <c r="EI53" s="126">
        <v>21200000</v>
      </c>
      <c r="EJ53" s="17">
        <v>40500000</v>
      </c>
      <c r="EK53" s="73">
        <v>37665000</v>
      </c>
      <c r="EL53" s="17">
        <f t="shared" si="87"/>
        <v>26325250</v>
      </c>
      <c r="EM53" s="17">
        <f t="shared" si="88"/>
        <v>29432500</v>
      </c>
      <c r="EN53" s="17">
        <f t="shared" si="89"/>
        <v>14988311.259965193</v>
      </c>
      <c r="EO53" s="17">
        <f t="shared" si="90"/>
        <v>6238736</v>
      </c>
      <c r="EP53" s="17">
        <f t="shared" si="15"/>
        <v>7517676.8799999999</v>
      </c>
      <c r="EQ53" s="162">
        <f>VLOOKUP(B53,[1]Hoja1!$B$9:$AZ$244,51,0)</f>
        <v>5936000</v>
      </c>
      <c r="ER53" s="162">
        <v>19504000</v>
      </c>
      <c r="ES53" s="32">
        <v>40500000</v>
      </c>
      <c r="ET53" s="94">
        <v>37665000</v>
      </c>
      <c r="EU53" s="32">
        <f t="shared" si="91"/>
        <v>25901250</v>
      </c>
      <c r="EV53" s="32">
        <f t="shared" si="92"/>
        <v>28584500</v>
      </c>
      <c r="EW53" s="32">
        <f t="shared" si="93"/>
        <v>14761435.753689276</v>
      </c>
      <c r="EX53" s="32">
        <f t="shared" si="94"/>
        <v>7171281.5999999996</v>
      </c>
      <c r="EY53" s="32">
        <f t="shared" si="16"/>
        <v>8641394.3279999997</v>
      </c>
      <c r="EZ53" s="172">
        <f>VLOOKUP(B53,'[2]RESPUESTOS '!$B$11:$BH$246,59,0)</f>
        <v>6554757</v>
      </c>
      <c r="FA53" s="162">
        <v>23880000</v>
      </c>
      <c r="FB53" s="32">
        <v>36000000</v>
      </c>
      <c r="FC53" s="94">
        <v>33120000</v>
      </c>
      <c r="FD53" s="32">
        <f t="shared" si="95"/>
        <v>24888689.25</v>
      </c>
      <c r="FE53" s="32">
        <f t="shared" si="96"/>
        <v>28500000</v>
      </c>
      <c r="FF53" s="32">
        <f t="shared" si="97"/>
        <v>15847357.098401431</v>
      </c>
      <c r="FG53" s="32">
        <f t="shared" si="98"/>
        <v>7918801.9316999996</v>
      </c>
      <c r="FH53" s="32">
        <f t="shared" si="17"/>
        <v>9542156.327698499</v>
      </c>
      <c r="FI53" s="172">
        <f>VLOOKUP(B53,'[2]RESPUESTOS '!$B$11:$CJ$246,87,0)</f>
        <v>5410230</v>
      </c>
      <c r="FJ53" s="162">
        <v>28656000</v>
      </c>
      <c r="FK53" s="32">
        <v>30000000</v>
      </c>
      <c r="FL53" s="94">
        <v>28500000</v>
      </c>
      <c r="FM53" s="32">
        <f t="shared" si="99"/>
        <v>23141557.5</v>
      </c>
      <c r="FN53" s="32">
        <f t="shared" si="100"/>
        <v>28578000</v>
      </c>
      <c r="FO53" s="32">
        <f t="shared" si="101"/>
        <v>13881524.745768823</v>
      </c>
      <c r="FP53" s="32">
        <f t="shared" si="102"/>
        <v>6536098.8629999999</v>
      </c>
      <c r="FQ53" s="32">
        <f t="shared" si="18"/>
        <v>7875999.1299149999</v>
      </c>
      <c r="FR53" s="172">
        <v>0</v>
      </c>
      <c r="FS53" s="162">
        <v>23880000</v>
      </c>
      <c r="FT53" s="32" t="s">
        <v>89</v>
      </c>
      <c r="FU53" s="94" t="s">
        <v>89</v>
      </c>
      <c r="FV53" s="32">
        <f t="shared" si="103"/>
        <v>11940000</v>
      </c>
      <c r="FW53" s="32">
        <f t="shared" si="104"/>
        <v>11940000</v>
      </c>
      <c r="FX53" s="32">
        <f>HARMEAN(FS53:FU53)</f>
        <v>23880000</v>
      </c>
      <c r="FY53" s="32">
        <f t="shared" si="106"/>
        <v>0</v>
      </c>
      <c r="FZ53" s="32">
        <f t="shared" si="19"/>
        <v>0</v>
      </c>
      <c r="GA53" s="172">
        <f>VLOOKUP(B53,'[2]RESPUESTOS '!$B$11:$CN$246,91,0)</f>
        <v>6185764</v>
      </c>
      <c r="GB53" s="162">
        <v>27462000</v>
      </c>
      <c r="GC53" s="32">
        <v>34000000</v>
      </c>
      <c r="GD53" s="94">
        <v>33660000</v>
      </c>
      <c r="GE53" s="32">
        <f t="shared" si="107"/>
        <v>25326941</v>
      </c>
      <c r="GF53" s="32">
        <f t="shared" si="108"/>
        <v>30561000</v>
      </c>
      <c r="GG53" s="32">
        <f t="shared" si="109"/>
        <v>15552335.959332637</v>
      </c>
      <c r="GH53" s="32">
        <f t="shared" si="110"/>
        <v>7473021.4884000001</v>
      </c>
      <c r="GI53" s="32">
        <f t="shared" si="20"/>
        <v>9004990.8935219999</v>
      </c>
      <c r="GJ53" s="172">
        <v>0</v>
      </c>
      <c r="GK53" s="162">
        <v>23270000</v>
      </c>
      <c r="GL53" s="32" t="s">
        <v>89</v>
      </c>
      <c r="GM53" s="94" t="s">
        <v>89</v>
      </c>
      <c r="GN53" s="32">
        <f t="shared" si="111"/>
        <v>11635000</v>
      </c>
      <c r="GO53" s="32">
        <f t="shared" si="112"/>
        <v>11635000</v>
      </c>
      <c r="GP53" s="32">
        <f>HARMEAN(GK53:GM53)</f>
        <v>23270000</v>
      </c>
      <c r="GQ53" s="32">
        <f t="shared" si="114"/>
        <v>0</v>
      </c>
      <c r="GR53" s="32">
        <f t="shared" si="21"/>
        <v>0</v>
      </c>
      <c r="GS53" s="172">
        <v>0</v>
      </c>
      <c r="GT53" s="162">
        <v>16960000</v>
      </c>
      <c r="GU53" s="32" t="s">
        <v>89</v>
      </c>
      <c r="GV53" s="94" t="s">
        <v>89</v>
      </c>
      <c r="GW53" s="32">
        <f t="shared" si="115"/>
        <v>8480000</v>
      </c>
      <c r="GX53" s="32">
        <f t="shared" si="116"/>
        <v>8480000</v>
      </c>
      <c r="GY53" s="32">
        <f>HARMEAN(GT53:GV53)</f>
        <v>16960000</v>
      </c>
      <c r="GZ53" s="32">
        <f t="shared" si="118"/>
        <v>0</v>
      </c>
      <c r="HA53" s="32">
        <f t="shared" si="22"/>
        <v>0</v>
      </c>
      <c r="HB53" s="172">
        <v>0</v>
      </c>
      <c r="HC53" s="162">
        <v>16960000</v>
      </c>
      <c r="HD53" s="32" t="s">
        <v>89</v>
      </c>
      <c r="HE53" s="94" t="s">
        <v>89</v>
      </c>
      <c r="HF53" s="32">
        <f t="shared" si="119"/>
        <v>8480000</v>
      </c>
      <c r="HG53" s="32">
        <f t="shared" si="120"/>
        <v>8480000</v>
      </c>
      <c r="HH53" s="32">
        <f>HARMEAN(HC53:HE53)</f>
        <v>16960000</v>
      </c>
      <c r="HI53" s="32">
        <f t="shared" si="122"/>
        <v>0</v>
      </c>
      <c r="HJ53" s="32">
        <f t="shared" si="23"/>
        <v>0</v>
      </c>
      <c r="HK53" s="172">
        <f>VLOOKUP(B53,'[2]RESPUESTOS '!$B$11:$CB$246,79,0)</f>
        <v>5869900</v>
      </c>
      <c r="HL53" s="162">
        <v>21200000</v>
      </c>
      <c r="HM53" s="32">
        <v>32000000</v>
      </c>
      <c r="HN53" s="94">
        <v>29440000</v>
      </c>
      <c r="HO53" s="32">
        <f t="shared" si="123"/>
        <v>22127475</v>
      </c>
      <c r="HP53" s="32">
        <f t="shared" si="124"/>
        <v>25320000</v>
      </c>
      <c r="HQ53" s="32">
        <f t="shared" si="125"/>
        <v>14146880.032155378</v>
      </c>
      <c r="HR53" s="32">
        <f t="shared" si="126"/>
        <v>7091426.1899999995</v>
      </c>
      <c r="HS53" s="32">
        <f t="shared" si="24"/>
        <v>8545168.5589499995</v>
      </c>
      <c r="HT53" s="172">
        <v>28491750</v>
      </c>
      <c r="HU53" s="162">
        <v>21200000</v>
      </c>
      <c r="HV53" s="32">
        <v>45000000</v>
      </c>
      <c r="HW53" s="94">
        <v>40500000</v>
      </c>
      <c r="HX53" s="32">
        <f t="shared" si="127"/>
        <v>35566666.666666664</v>
      </c>
      <c r="HY53" s="32">
        <f t="shared" si="128"/>
        <v>40500000</v>
      </c>
      <c r="HZ53" s="32">
        <f t="shared" si="25"/>
        <v>31886605.595444418</v>
      </c>
      <c r="IA53" s="32">
        <f t="shared" si="129"/>
        <v>34420883.174999997</v>
      </c>
      <c r="IB53" s="32">
        <f t="shared" si="26"/>
        <v>41477164.225874998</v>
      </c>
      <c r="IC53" s="172">
        <v>30375000</v>
      </c>
      <c r="ID53" s="162">
        <v>23880000</v>
      </c>
      <c r="IE53" s="32">
        <v>45000000</v>
      </c>
      <c r="IF53" s="94">
        <v>44100000</v>
      </c>
      <c r="IG53" s="32">
        <f t="shared" si="130"/>
        <v>37660000</v>
      </c>
      <c r="IH53" s="32">
        <f t="shared" si="131"/>
        <v>44100000</v>
      </c>
      <c r="II53" s="32">
        <f t="shared" si="132"/>
        <v>34572565.395524733</v>
      </c>
      <c r="IJ53" s="32">
        <f t="shared" si="133"/>
        <v>36696037.5</v>
      </c>
      <c r="IK53" s="32">
        <f t="shared" si="27"/>
        <v>44218725.1875</v>
      </c>
      <c r="IM53" s="32">
        <f t="shared" si="134"/>
        <v>9757088.0386663135</v>
      </c>
    </row>
    <row r="54" spans="1:247" x14ac:dyDescent="0.25">
      <c r="A54" s="12">
        <v>47</v>
      </c>
      <c r="B54" s="36" t="s">
        <v>90</v>
      </c>
      <c r="C54" s="14">
        <f>VLOOKUP(B54,[1]Hoja1!$B$9:$D$244,3,0)</f>
        <v>11688</v>
      </c>
      <c r="D54" s="14">
        <v>43000</v>
      </c>
      <c r="E54" s="15">
        <v>65000</v>
      </c>
      <c r="F54" s="97">
        <v>59800</v>
      </c>
      <c r="G54" s="105">
        <f t="shared" si="28"/>
        <v>44872</v>
      </c>
      <c r="H54" s="105">
        <f t="shared" si="29"/>
        <v>51400</v>
      </c>
      <c r="I54" s="107">
        <f t="shared" si="30"/>
        <v>28384.76338017868</v>
      </c>
      <c r="J54" s="107">
        <f t="shared" si="135"/>
        <v>12284.088</v>
      </c>
      <c r="K54" s="107">
        <f t="shared" si="0"/>
        <v>14802.32604</v>
      </c>
      <c r="L54" s="101">
        <f>VLOOKUP(B54,[1]Hoja1!$B$9:$L$244,11,0)</f>
        <v>10696</v>
      </c>
      <c r="M54" s="101">
        <v>40000</v>
      </c>
      <c r="N54" s="34">
        <v>65000</v>
      </c>
      <c r="O54" s="70">
        <v>58500</v>
      </c>
      <c r="P54" s="34">
        <f t="shared" si="31"/>
        <v>43549</v>
      </c>
      <c r="Q54" s="34">
        <f t="shared" si="32"/>
        <v>49250</v>
      </c>
      <c r="R54" s="34">
        <f t="shared" si="33"/>
        <v>26495.06220802771</v>
      </c>
      <c r="S54" s="174">
        <f t="shared" si="34"/>
        <v>11241.495999999999</v>
      </c>
      <c r="T54" s="174">
        <f t="shared" si="1"/>
        <v>13546.002679999998</v>
      </c>
      <c r="U54" s="126">
        <f>VLOOKUP(B54,[1]Hoja1!$B$9:$T$244,19,0)</f>
        <v>11023</v>
      </c>
      <c r="V54" s="126">
        <v>41000</v>
      </c>
      <c r="W54" s="17">
        <v>52000</v>
      </c>
      <c r="X54" s="73">
        <v>50400</v>
      </c>
      <c r="Y54" s="17">
        <f t="shared" si="35"/>
        <v>38605.75</v>
      </c>
      <c r="Z54" s="17">
        <f t="shared" si="36"/>
        <v>45700</v>
      </c>
      <c r="AA54" s="17">
        <f t="shared" si="37"/>
        <v>25943.41815583879</v>
      </c>
      <c r="AB54" s="176">
        <f t="shared" si="38"/>
        <v>11585.172999999999</v>
      </c>
      <c r="AC54" s="176">
        <f t="shared" si="2"/>
        <v>13960.133464999999</v>
      </c>
      <c r="AD54" s="129">
        <f>VLOOKUP(B54,[1]Hoja1!$B$9:$V$244,21,0)</f>
        <v>12005</v>
      </c>
      <c r="AE54" s="129">
        <v>43000</v>
      </c>
      <c r="AF54" s="18">
        <v>49400</v>
      </c>
      <c r="AG54" s="74">
        <v>47900</v>
      </c>
      <c r="AH54" s="18">
        <f t="shared" si="39"/>
        <v>38076.25</v>
      </c>
      <c r="AI54" s="18">
        <f t="shared" si="40"/>
        <v>45450</v>
      </c>
      <c r="AJ54" s="18">
        <f t="shared" si="41"/>
        <v>27086.657713152668</v>
      </c>
      <c r="AK54" s="177">
        <f t="shared" si="42"/>
        <v>12617.254999999999</v>
      </c>
      <c r="AL54" s="177">
        <f t="shared" si="3"/>
        <v>15203.792275</v>
      </c>
      <c r="AM54" s="133">
        <f>VLOOKUP(B54,[1]Hoja1!$B$9:$X$244,23,0)</f>
        <v>11296</v>
      </c>
      <c r="AN54" s="133">
        <v>41000</v>
      </c>
      <c r="AO54" s="19">
        <v>44200</v>
      </c>
      <c r="AP54" s="77">
        <v>43300</v>
      </c>
      <c r="AQ54" s="19">
        <f t="shared" si="43"/>
        <v>34949</v>
      </c>
      <c r="AR54" s="19">
        <f t="shared" si="44"/>
        <v>42150</v>
      </c>
      <c r="AS54" s="19">
        <f t="shared" si="45"/>
        <v>25214.913214781409</v>
      </c>
      <c r="AT54" s="178">
        <f t="shared" si="46"/>
        <v>11872.096</v>
      </c>
      <c r="AU54" s="178">
        <f t="shared" si="4"/>
        <v>14305.875679999999</v>
      </c>
      <c r="AV54" s="137">
        <f>VLOOKUP(B54,[1]Hoja1!$B$9:$Z$244,25,0)</f>
        <v>9100</v>
      </c>
      <c r="AW54" s="137">
        <v>34000</v>
      </c>
      <c r="AX54" s="20">
        <v>44200</v>
      </c>
      <c r="AY54" s="79">
        <v>42400</v>
      </c>
      <c r="AZ54" s="20">
        <f t="shared" si="47"/>
        <v>32425</v>
      </c>
      <c r="BA54" s="20">
        <f t="shared" si="48"/>
        <v>38200</v>
      </c>
      <c r="BB54" s="20">
        <f t="shared" si="49"/>
        <v>21562.038756759423</v>
      </c>
      <c r="BC54" s="179">
        <f t="shared" si="50"/>
        <v>9564.0999999999985</v>
      </c>
      <c r="BD54" s="179">
        <f t="shared" si="5"/>
        <v>11524.740499999998</v>
      </c>
      <c r="BE54" s="139">
        <f>VLOOKUP(B54,[1]Hoja1!$B$9:$AB$244,27,0)</f>
        <v>10010</v>
      </c>
      <c r="BF54" s="139">
        <v>41000</v>
      </c>
      <c r="BG54" s="21">
        <v>52000</v>
      </c>
      <c r="BH54" s="80">
        <v>49400</v>
      </c>
      <c r="BI54" s="21">
        <f t="shared" si="51"/>
        <v>38102.5</v>
      </c>
      <c r="BJ54" s="21">
        <f t="shared" si="52"/>
        <v>45200</v>
      </c>
      <c r="BK54" s="21">
        <f t="shared" si="53"/>
        <v>24425.388460040052</v>
      </c>
      <c r="BL54" s="21">
        <f t="shared" si="54"/>
        <v>10520.51</v>
      </c>
      <c r="BM54" s="21">
        <f t="shared" si="6"/>
        <v>12677.214550000001</v>
      </c>
      <c r="BN54" s="144">
        <f>VLOOKUP(B54,[1]Hoja1!$B$9:$AD$244,29,0)</f>
        <v>10010</v>
      </c>
      <c r="BO54" s="144">
        <v>36000</v>
      </c>
      <c r="BP54" s="22">
        <v>52000</v>
      </c>
      <c r="BQ54" s="82">
        <v>51000</v>
      </c>
      <c r="BR54" s="22">
        <f t="shared" si="55"/>
        <v>37252.5</v>
      </c>
      <c r="BS54" s="22">
        <f t="shared" si="56"/>
        <v>43500</v>
      </c>
      <c r="BT54" s="22">
        <f t="shared" si="57"/>
        <v>24021.644936770903</v>
      </c>
      <c r="BU54" s="22">
        <f t="shared" si="58"/>
        <v>10520.51</v>
      </c>
      <c r="BV54" s="22">
        <f t="shared" si="7"/>
        <v>12677.214550000001</v>
      </c>
      <c r="BW54" s="146">
        <f>VLOOKUP(B54,[1]Hoja1!$B$9:$AF$244,31,0)</f>
        <v>9527</v>
      </c>
      <c r="BX54" s="146">
        <v>30000</v>
      </c>
      <c r="BY54" s="23">
        <v>44200</v>
      </c>
      <c r="BZ54" s="84">
        <v>41500</v>
      </c>
      <c r="CA54" s="23">
        <f t="shared" si="59"/>
        <v>31306.75</v>
      </c>
      <c r="CB54" s="23">
        <f t="shared" si="60"/>
        <v>35750</v>
      </c>
      <c r="CC54" s="23">
        <f t="shared" si="61"/>
        <v>21619.4024139998</v>
      </c>
      <c r="CD54" s="23">
        <f t="shared" si="62"/>
        <v>10012.876999999999</v>
      </c>
      <c r="CE54" s="23">
        <f t="shared" si="8"/>
        <v>12065.516784999998</v>
      </c>
      <c r="CF54" s="158">
        <f>VLOOKUP(B54,[1]Hoja1!$B$9:$AJ$244,35,0)</f>
        <v>9100</v>
      </c>
      <c r="CG54" s="158">
        <v>30000</v>
      </c>
      <c r="CH54" s="24">
        <v>30100</v>
      </c>
      <c r="CI54" s="25">
        <v>27700</v>
      </c>
      <c r="CJ54" s="24">
        <f t="shared" si="63"/>
        <v>24225</v>
      </c>
      <c r="CK54" s="24">
        <f t="shared" si="64"/>
        <v>28850</v>
      </c>
      <c r="CL54" s="24">
        <f t="shared" si="65"/>
        <v>18819.356596441154</v>
      </c>
      <c r="CM54" s="24">
        <f t="shared" si="66"/>
        <v>9564.0999999999985</v>
      </c>
      <c r="CN54" s="24">
        <f t="shared" si="9"/>
        <v>11524.740499999998</v>
      </c>
      <c r="CO54" s="148">
        <f>VLOOKUP(B54,[1]Hoja1!$B$9:$AL$244,37,0)</f>
        <v>9372</v>
      </c>
      <c r="CP54" s="148">
        <v>40000</v>
      </c>
      <c r="CQ54" s="26">
        <v>44200</v>
      </c>
      <c r="CR54" s="149">
        <v>42400</v>
      </c>
      <c r="CS54" s="26">
        <f t="shared" si="67"/>
        <v>33993</v>
      </c>
      <c r="CT54" s="26">
        <f t="shared" si="68"/>
        <v>41200</v>
      </c>
      <c r="CU54" s="26">
        <f t="shared" si="69"/>
        <v>22483.258982489297</v>
      </c>
      <c r="CV54" s="26">
        <f t="shared" si="70"/>
        <v>9849.9719999999998</v>
      </c>
      <c r="CW54" s="26">
        <f t="shared" si="10"/>
        <v>11869.216259999999</v>
      </c>
      <c r="CX54" s="27">
        <f>VLOOKUP(B54,[1]Hoja1!$B$9:$AN$244,39,0)</f>
        <v>10952</v>
      </c>
      <c r="CY54" s="27">
        <v>40000</v>
      </c>
      <c r="CZ54" s="28">
        <v>49400</v>
      </c>
      <c r="DA54" s="86">
        <v>44000</v>
      </c>
      <c r="DB54" s="28">
        <f t="shared" si="71"/>
        <v>36088</v>
      </c>
      <c r="DC54" s="28">
        <f t="shared" si="72"/>
        <v>42000</v>
      </c>
      <c r="DD54" s="28">
        <f t="shared" si="73"/>
        <v>25113.369370147939</v>
      </c>
      <c r="DE54" s="28">
        <f t="shared" si="74"/>
        <v>11510.552</v>
      </c>
      <c r="DF54" s="28">
        <f t="shared" si="11"/>
        <v>13870.21516</v>
      </c>
      <c r="DG54" s="150">
        <f>VLOOKUP(B54,[1]Hoja1!$B$9:$AR$244,43,0)</f>
        <v>13318</v>
      </c>
      <c r="DH54" s="150">
        <v>46000</v>
      </c>
      <c r="DI54" s="29">
        <v>39000</v>
      </c>
      <c r="DJ54" s="88">
        <v>35100</v>
      </c>
      <c r="DK54" s="29">
        <f t="shared" si="75"/>
        <v>33354.5</v>
      </c>
      <c r="DL54" s="29">
        <f t="shared" si="76"/>
        <v>37050</v>
      </c>
      <c r="DM54" s="29">
        <f t="shared" si="77"/>
        <v>26497.693723612199</v>
      </c>
      <c r="DN54" s="29">
        <f t="shared" si="78"/>
        <v>13997.217999999999</v>
      </c>
      <c r="DO54" s="29">
        <f t="shared" si="12"/>
        <v>16866.647689999998</v>
      </c>
      <c r="DP54" s="154">
        <f>VLOOKUP(B54,[1]Hoja1!$B$9:$AT$244,45,0)</f>
        <v>13650</v>
      </c>
      <c r="DQ54" s="154">
        <v>50000</v>
      </c>
      <c r="DR54" s="30">
        <v>39000</v>
      </c>
      <c r="DS54" s="90">
        <v>37400</v>
      </c>
      <c r="DT54" s="30">
        <f t="shared" si="79"/>
        <v>35012.5</v>
      </c>
      <c r="DU54" s="30">
        <f t="shared" si="80"/>
        <v>38200</v>
      </c>
      <c r="DV54" s="30">
        <f t="shared" si="81"/>
        <v>27465.158130038653</v>
      </c>
      <c r="DW54" s="30">
        <f t="shared" si="82"/>
        <v>14346.15</v>
      </c>
      <c r="DX54" s="30">
        <f t="shared" si="13"/>
        <v>17287.11075</v>
      </c>
      <c r="DY54" s="158">
        <f>VLOOKUP(B54,[1]Hoja1!$B$9:$AV$244,47,0)</f>
        <v>15470</v>
      </c>
      <c r="DZ54" s="158">
        <v>60000</v>
      </c>
      <c r="EA54" s="24">
        <v>44200</v>
      </c>
      <c r="EB54" s="25">
        <v>42400</v>
      </c>
      <c r="EC54" s="24">
        <f t="shared" si="83"/>
        <v>40517.5</v>
      </c>
      <c r="ED54" s="24">
        <f t="shared" si="84"/>
        <v>43300</v>
      </c>
      <c r="EE54" s="24">
        <f t="shared" si="85"/>
        <v>31368.305606743648</v>
      </c>
      <c r="EF54" s="24">
        <f t="shared" si="86"/>
        <v>16258.97</v>
      </c>
      <c r="EG54" s="24">
        <f t="shared" si="14"/>
        <v>19592.058849999998</v>
      </c>
      <c r="EH54" s="126">
        <f>VLOOKUP(B54,[1]Hoja1!$B$9:$AX$244,49,0)</f>
        <v>15705</v>
      </c>
      <c r="EI54" s="126">
        <v>57000</v>
      </c>
      <c r="EJ54" s="17">
        <v>58500</v>
      </c>
      <c r="EK54" s="73">
        <v>55000</v>
      </c>
      <c r="EL54" s="17">
        <f t="shared" si="87"/>
        <v>46551.25</v>
      </c>
      <c r="EM54" s="17">
        <f t="shared" si="88"/>
        <v>56000</v>
      </c>
      <c r="EN54" s="17">
        <f t="shared" si="89"/>
        <v>34336.625465062054</v>
      </c>
      <c r="EO54" s="17">
        <f t="shared" si="90"/>
        <v>16505.954999999998</v>
      </c>
      <c r="EP54" s="17">
        <f t="shared" si="15"/>
        <v>19889.675774999996</v>
      </c>
      <c r="EQ54" s="162">
        <f>VLOOKUP(B54,[1]Hoja1!$B$9:$AZ$244,51,0)</f>
        <v>13318</v>
      </c>
      <c r="ER54" s="162">
        <v>44000</v>
      </c>
      <c r="ES54" s="32">
        <v>58500</v>
      </c>
      <c r="ET54" s="94">
        <v>55000</v>
      </c>
      <c r="EU54" s="32">
        <f t="shared" si="91"/>
        <v>42704.5</v>
      </c>
      <c r="EV54" s="32">
        <f t="shared" si="92"/>
        <v>49500</v>
      </c>
      <c r="EW54" s="32">
        <f t="shared" si="93"/>
        <v>30054.972655265217</v>
      </c>
      <c r="EX54" s="32">
        <f t="shared" si="94"/>
        <v>16089.4758</v>
      </c>
      <c r="EY54" s="32">
        <f t="shared" si="16"/>
        <v>19387.818339000001</v>
      </c>
      <c r="EZ54" s="172">
        <f>VLOOKUP(B54,'[2]RESPUESTOS '!$B$11:$BH$246,59,0)</f>
        <v>8007</v>
      </c>
      <c r="FA54" s="162">
        <v>41000</v>
      </c>
      <c r="FB54" s="32">
        <v>44400</v>
      </c>
      <c r="FC54" s="94">
        <v>43500</v>
      </c>
      <c r="FD54" s="32">
        <f t="shared" si="95"/>
        <v>34226.75</v>
      </c>
      <c r="FE54" s="32">
        <f t="shared" si="96"/>
        <v>42250</v>
      </c>
      <c r="FF54" s="32">
        <f t="shared" si="97"/>
        <v>20534.724978559807</v>
      </c>
      <c r="FG54" s="32">
        <f t="shared" si="98"/>
        <v>9673.2566999999999</v>
      </c>
      <c r="FH54" s="32">
        <f t="shared" si="17"/>
        <v>11656.2743235</v>
      </c>
      <c r="FI54" s="172">
        <f>VLOOKUP(B54,'[2]RESPUESTOS '!$B$11:$CJ$246,87,0)</f>
        <v>8088</v>
      </c>
      <c r="FJ54" s="162">
        <v>49200</v>
      </c>
      <c r="FK54" s="32">
        <v>44000</v>
      </c>
      <c r="FL54" s="94">
        <v>42200</v>
      </c>
      <c r="FM54" s="32">
        <f t="shared" si="99"/>
        <v>35872</v>
      </c>
      <c r="FN54" s="32">
        <f t="shared" si="100"/>
        <v>43100</v>
      </c>
      <c r="FO54" s="32">
        <f t="shared" si="101"/>
        <v>21009.604033845713</v>
      </c>
      <c r="FP54" s="32">
        <f t="shared" si="102"/>
        <v>9771.112799999999</v>
      </c>
      <c r="FQ54" s="32">
        <f t="shared" si="18"/>
        <v>11774.190923999999</v>
      </c>
      <c r="FR54" s="172">
        <f>VLOOKUP(B54,'[2]RESPUESTOS '!$B$11:$BX$246,75,0)</f>
        <v>7360</v>
      </c>
      <c r="FS54" s="162">
        <v>41000</v>
      </c>
      <c r="FT54" s="32">
        <v>39800</v>
      </c>
      <c r="FU54" s="94">
        <v>37800</v>
      </c>
      <c r="FV54" s="32">
        <f t="shared" si="103"/>
        <v>31490</v>
      </c>
      <c r="FW54" s="32">
        <f t="shared" si="104"/>
        <v>38800</v>
      </c>
      <c r="FX54" s="32">
        <f t="shared" si="105"/>
        <v>18882.133893791077</v>
      </c>
      <c r="FY54" s="32">
        <f t="shared" si="106"/>
        <v>8891.616</v>
      </c>
      <c r="FZ54" s="32">
        <f t="shared" si="19"/>
        <v>10714.397279999999</v>
      </c>
      <c r="GA54" s="172">
        <f>VLOOKUP(B54,'[2]RESPUESTOS '!$B$11:$CN$246,91,0)</f>
        <v>9666</v>
      </c>
      <c r="GB54" s="162">
        <v>48000</v>
      </c>
      <c r="GC54" s="32">
        <v>52000</v>
      </c>
      <c r="GD54" s="94">
        <v>50400</v>
      </c>
      <c r="GE54" s="32">
        <f t="shared" si="107"/>
        <v>40016.5</v>
      </c>
      <c r="GF54" s="32">
        <f t="shared" si="108"/>
        <v>49200</v>
      </c>
      <c r="GG54" s="32">
        <f t="shared" si="109"/>
        <v>24485.680856338811</v>
      </c>
      <c r="GH54" s="32">
        <f t="shared" si="110"/>
        <v>11677.4946</v>
      </c>
      <c r="GI54" s="32">
        <f t="shared" si="20"/>
        <v>14071.380992999999</v>
      </c>
      <c r="GJ54" s="172">
        <f>VLOOKUP(B54,'[2]RESPUESTOS '!$B$11:$T$246,19,0)</f>
        <v>8237</v>
      </c>
      <c r="GK54" s="162">
        <v>40000</v>
      </c>
      <c r="GL54" s="32">
        <v>40600</v>
      </c>
      <c r="GM54" s="94">
        <v>39800</v>
      </c>
      <c r="GN54" s="32">
        <f t="shared" si="111"/>
        <v>32159.25</v>
      </c>
      <c r="GO54" s="32">
        <f t="shared" si="112"/>
        <v>39900</v>
      </c>
      <c r="GP54" s="32">
        <f t="shared" si="113"/>
        <v>20391.559376787216</v>
      </c>
      <c r="GQ54" s="32">
        <f t="shared" si="114"/>
        <v>9951.1196999999993</v>
      </c>
      <c r="GR54" s="32">
        <f t="shared" si="21"/>
        <v>11991.099238499999</v>
      </c>
      <c r="GS54" s="172">
        <f>VLOOKUP(B54,'[2]RESPUESTOS '!$B$11:$H$246,7,0)</f>
        <v>6926</v>
      </c>
      <c r="GT54" s="162">
        <v>30000</v>
      </c>
      <c r="GU54" s="32">
        <v>24400</v>
      </c>
      <c r="GV54" s="94">
        <v>22900</v>
      </c>
      <c r="GW54" s="32">
        <f t="shared" si="115"/>
        <v>21056.5</v>
      </c>
      <c r="GX54" s="32">
        <f t="shared" si="116"/>
        <v>23650</v>
      </c>
      <c r="GY54" s="32">
        <f t="shared" si="117"/>
        <v>15245.73002724144</v>
      </c>
      <c r="GZ54" s="32">
        <f t="shared" si="118"/>
        <v>8367.3006000000005</v>
      </c>
      <c r="HA54" s="32">
        <f t="shared" si="22"/>
        <v>10082.597223000001</v>
      </c>
      <c r="HB54" s="172">
        <f>VLOOKUP(B54,'[2]RESPUESTOS '!$B$11:$D$246,3,0)</f>
        <v>6453</v>
      </c>
      <c r="HC54" s="162">
        <v>30000</v>
      </c>
      <c r="HD54" s="32">
        <v>24400</v>
      </c>
      <c r="HE54" s="94">
        <v>22400</v>
      </c>
      <c r="HF54" s="32">
        <f t="shared" si="119"/>
        <v>20813.25</v>
      </c>
      <c r="HG54" s="32">
        <f t="shared" si="120"/>
        <v>23400</v>
      </c>
      <c r="HH54" s="32">
        <f t="shared" si="121"/>
        <v>14602.458337460472</v>
      </c>
      <c r="HI54" s="32">
        <f t="shared" si="122"/>
        <v>7795.8692999999994</v>
      </c>
      <c r="HJ54" s="32">
        <f t="shared" si="23"/>
        <v>9394.0225064999995</v>
      </c>
      <c r="HK54" s="172">
        <f>VLOOKUP(B54,'[2]RESPUESTOS '!$B$11:$CB$246,79,0)</f>
        <v>9606</v>
      </c>
      <c r="HL54" s="162">
        <v>57000</v>
      </c>
      <c r="HM54" s="32">
        <v>52000</v>
      </c>
      <c r="HN54" s="94">
        <v>51000</v>
      </c>
      <c r="HO54" s="32">
        <f t="shared" si="123"/>
        <v>42401.5</v>
      </c>
      <c r="HP54" s="32">
        <f t="shared" si="124"/>
        <v>51500</v>
      </c>
      <c r="HQ54" s="32">
        <f t="shared" si="125"/>
        <v>24924.591399288809</v>
      </c>
      <c r="HR54" s="32">
        <f t="shared" si="126"/>
        <v>11605.008599999999</v>
      </c>
      <c r="HS54" s="32">
        <f t="shared" si="24"/>
        <v>13984.035362999999</v>
      </c>
      <c r="HT54" s="172">
        <v>52678.080000000002</v>
      </c>
      <c r="HU54" s="162">
        <v>57000</v>
      </c>
      <c r="HV54" s="32">
        <v>65000</v>
      </c>
      <c r="HW54" s="94">
        <v>62400</v>
      </c>
      <c r="HX54" s="32">
        <f t="shared" si="127"/>
        <v>61466.666666666664</v>
      </c>
      <c r="HY54" s="32">
        <f t="shared" si="128"/>
        <v>62400</v>
      </c>
      <c r="HZ54" s="32">
        <f t="shared" si="25"/>
        <v>61281.874569262582</v>
      </c>
      <c r="IA54" s="32">
        <f t="shared" si="129"/>
        <v>63640.388447999998</v>
      </c>
      <c r="IB54" s="32">
        <f t="shared" si="26"/>
        <v>76686.66807983999</v>
      </c>
      <c r="IC54" s="172">
        <v>56160</v>
      </c>
      <c r="ID54" s="162">
        <v>41000</v>
      </c>
      <c r="IE54" s="32">
        <v>65000</v>
      </c>
      <c r="IF54" s="94">
        <v>63100</v>
      </c>
      <c r="IG54" s="32">
        <f t="shared" si="130"/>
        <v>56366.666666666664</v>
      </c>
      <c r="IH54" s="32">
        <f t="shared" si="131"/>
        <v>63100</v>
      </c>
      <c r="II54" s="32">
        <f t="shared" si="132"/>
        <v>53934.795159083129</v>
      </c>
      <c r="IJ54" s="32">
        <f t="shared" si="133"/>
        <v>67846.895999999993</v>
      </c>
      <c r="IK54" s="32">
        <f t="shared" si="27"/>
        <v>81755.509679999988</v>
      </c>
      <c r="IM54" s="32">
        <f t="shared" si="134"/>
        <v>18635.573165197773</v>
      </c>
    </row>
    <row r="55" spans="1:247" x14ac:dyDescent="0.25">
      <c r="A55" s="12">
        <v>48</v>
      </c>
      <c r="B55" s="38" t="s">
        <v>91</v>
      </c>
      <c r="C55" s="14">
        <f>VLOOKUP(B55,[1]Hoja1!$B$9:$D$244,3,0)</f>
        <v>11940</v>
      </c>
      <c r="D55" s="14">
        <v>44000</v>
      </c>
      <c r="E55" s="15">
        <v>67500</v>
      </c>
      <c r="F55" s="97">
        <v>66200</v>
      </c>
      <c r="G55" s="105">
        <f t="shared" si="28"/>
        <v>47410</v>
      </c>
      <c r="H55" s="105">
        <f t="shared" si="29"/>
        <v>55100</v>
      </c>
      <c r="I55" s="107">
        <f t="shared" si="30"/>
        <v>29325.530068184755</v>
      </c>
      <c r="J55" s="107">
        <f t="shared" si="135"/>
        <v>12548.939999999999</v>
      </c>
      <c r="K55" s="107">
        <f t="shared" si="0"/>
        <v>15121.472699999998</v>
      </c>
      <c r="L55" s="101">
        <f>VLOOKUP(B55,[1]Hoja1!$B$9:$L$244,11,0)</f>
        <v>10629</v>
      </c>
      <c r="M55" s="101">
        <v>40000</v>
      </c>
      <c r="N55" s="34">
        <v>67500</v>
      </c>
      <c r="O55" s="70">
        <v>64800</v>
      </c>
      <c r="P55" s="34">
        <f t="shared" si="31"/>
        <v>45732.25</v>
      </c>
      <c r="Q55" s="34">
        <f t="shared" si="32"/>
        <v>52400</v>
      </c>
      <c r="R55" s="34">
        <f t="shared" si="33"/>
        <v>26786.466199625833</v>
      </c>
      <c r="S55" s="174">
        <f t="shared" si="34"/>
        <v>11171.079</v>
      </c>
      <c r="T55" s="174">
        <f t="shared" si="1"/>
        <v>13461.150195</v>
      </c>
      <c r="U55" s="126">
        <f>VLOOKUP(B55,[1]Hoja1!$B$9:$T$244,19,0)</f>
        <v>10920</v>
      </c>
      <c r="V55" s="126">
        <v>40000</v>
      </c>
      <c r="W55" s="17">
        <v>54000</v>
      </c>
      <c r="X55" s="73">
        <v>52900</v>
      </c>
      <c r="Y55" s="17">
        <f t="shared" si="35"/>
        <v>39455</v>
      </c>
      <c r="Z55" s="17">
        <f t="shared" si="36"/>
        <v>46450</v>
      </c>
      <c r="AA55" s="17">
        <f t="shared" si="37"/>
        <v>25974.497938069773</v>
      </c>
      <c r="AB55" s="176">
        <f t="shared" si="38"/>
        <v>11476.92</v>
      </c>
      <c r="AC55" s="176">
        <f t="shared" si="2"/>
        <v>13829.688599999999</v>
      </c>
      <c r="AD55" s="129">
        <f>VLOOKUP(B55,[1]Hoja1!$B$9:$V$244,21,0)</f>
        <v>12258</v>
      </c>
      <c r="AE55" s="129">
        <v>44000</v>
      </c>
      <c r="AF55" s="18">
        <v>51300</v>
      </c>
      <c r="AG55" s="74">
        <v>50300</v>
      </c>
      <c r="AH55" s="18">
        <f t="shared" si="39"/>
        <v>39464.5</v>
      </c>
      <c r="AI55" s="18">
        <f t="shared" si="40"/>
        <v>47150</v>
      </c>
      <c r="AJ55" s="18">
        <f t="shared" si="41"/>
        <v>27839.538526814456</v>
      </c>
      <c r="AK55" s="177">
        <f t="shared" si="42"/>
        <v>12883.157999999999</v>
      </c>
      <c r="AL55" s="177">
        <f t="shared" si="3"/>
        <v>15524.205389999999</v>
      </c>
      <c r="AM55" s="133">
        <f>VLOOKUP(B55,[1]Hoja1!$B$9:$X$244,23,0)</f>
        <v>11548</v>
      </c>
      <c r="AN55" s="133">
        <v>42000</v>
      </c>
      <c r="AO55" s="19">
        <v>45900</v>
      </c>
      <c r="AP55" s="77">
        <v>43600</v>
      </c>
      <c r="AQ55" s="19">
        <f t="shared" si="43"/>
        <v>35762</v>
      </c>
      <c r="AR55" s="19">
        <f t="shared" si="44"/>
        <v>42800</v>
      </c>
      <c r="AS55" s="19">
        <f t="shared" si="45"/>
        <v>25785.344661339423</v>
      </c>
      <c r="AT55" s="178">
        <f t="shared" si="46"/>
        <v>12136.947999999999</v>
      </c>
      <c r="AU55" s="178">
        <f t="shared" si="4"/>
        <v>14625.022339999998</v>
      </c>
      <c r="AV55" s="137">
        <f>VLOOKUP(B55,[1]Hoja1!$B$9:$Z$244,25,0)</f>
        <v>8750</v>
      </c>
      <c r="AW55" s="137">
        <v>32000</v>
      </c>
      <c r="AX55" s="20">
        <v>45900</v>
      </c>
      <c r="AY55" s="79">
        <v>44500</v>
      </c>
      <c r="AZ55" s="20">
        <f t="shared" si="47"/>
        <v>32787.5</v>
      </c>
      <c r="BA55" s="20">
        <f t="shared" si="48"/>
        <v>38250</v>
      </c>
      <c r="BB55" s="20">
        <f t="shared" si="49"/>
        <v>21075.468871294437</v>
      </c>
      <c r="BC55" s="179">
        <f t="shared" si="50"/>
        <v>9196.25</v>
      </c>
      <c r="BD55" s="179">
        <f t="shared" si="5"/>
        <v>11081.481250000001</v>
      </c>
      <c r="BE55" s="139">
        <f>VLOOKUP(B55,[1]Hoja1!$B$9:$AB$244,27,0)</f>
        <v>9625</v>
      </c>
      <c r="BF55" s="139">
        <v>39000</v>
      </c>
      <c r="BG55" s="21">
        <v>54000</v>
      </c>
      <c r="BH55" s="80">
        <v>51800</v>
      </c>
      <c r="BI55" s="21">
        <f t="shared" si="51"/>
        <v>38606.25</v>
      </c>
      <c r="BJ55" s="21">
        <f t="shared" si="52"/>
        <v>45400</v>
      </c>
      <c r="BK55" s="21">
        <f t="shared" si="53"/>
        <v>23900.478308800462</v>
      </c>
      <c r="BL55" s="21">
        <f t="shared" si="54"/>
        <v>10115.875</v>
      </c>
      <c r="BM55" s="21">
        <f t="shared" si="6"/>
        <v>12189.629375</v>
      </c>
      <c r="BN55" s="144">
        <f>VLOOKUP(B55,[1]Hoja1!$B$9:$AD$244,29,0)</f>
        <v>9625</v>
      </c>
      <c r="BO55" s="144">
        <v>35000</v>
      </c>
      <c r="BP55" s="22">
        <v>54000</v>
      </c>
      <c r="BQ55" s="82">
        <v>51300</v>
      </c>
      <c r="BR55" s="22">
        <f t="shared" si="55"/>
        <v>37481.25</v>
      </c>
      <c r="BS55" s="22">
        <f t="shared" si="56"/>
        <v>43150</v>
      </c>
      <c r="BT55" s="22">
        <f t="shared" si="57"/>
        <v>23463.269033723882</v>
      </c>
      <c r="BU55" s="22">
        <f t="shared" si="58"/>
        <v>10115.875</v>
      </c>
      <c r="BV55" s="22">
        <f t="shared" si="7"/>
        <v>12189.629375</v>
      </c>
      <c r="BW55" s="146">
        <f>VLOOKUP(B55,[1]Hoja1!$B$9:$AF$244,31,0)</f>
        <v>8943</v>
      </c>
      <c r="BX55" s="146">
        <v>30000</v>
      </c>
      <c r="BY55" s="23">
        <v>45900</v>
      </c>
      <c r="BZ55" s="84">
        <v>44500</v>
      </c>
      <c r="CA55" s="23">
        <f t="shared" si="59"/>
        <v>32335.75</v>
      </c>
      <c r="CB55" s="23">
        <f t="shared" si="60"/>
        <v>37250</v>
      </c>
      <c r="CC55" s="23">
        <f t="shared" si="61"/>
        <v>21118.093686770364</v>
      </c>
      <c r="CD55" s="23">
        <f t="shared" si="62"/>
        <v>9399.0929999999989</v>
      </c>
      <c r="CE55" s="23">
        <f t="shared" si="8"/>
        <v>11325.907064999999</v>
      </c>
      <c r="CF55" s="158">
        <f>VLOOKUP(B55,[1]Hoja1!$B$9:$AJ$244,35,0)</f>
        <v>8750</v>
      </c>
      <c r="CG55" s="158">
        <v>30000</v>
      </c>
      <c r="CH55" s="24">
        <v>31200</v>
      </c>
      <c r="CI55" s="25">
        <v>30600</v>
      </c>
      <c r="CJ55" s="24">
        <f t="shared" si="63"/>
        <v>25137.5</v>
      </c>
      <c r="CK55" s="24">
        <f t="shared" si="64"/>
        <v>30300</v>
      </c>
      <c r="CL55" s="24">
        <f t="shared" si="65"/>
        <v>18836.819942162318</v>
      </c>
      <c r="CM55" s="24">
        <f t="shared" si="66"/>
        <v>9196.25</v>
      </c>
      <c r="CN55" s="24">
        <f t="shared" si="9"/>
        <v>11081.481250000001</v>
      </c>
      <c r="CO55" s="148">
        <f>VLOOKUP(B55,[1]Hoja1!$B$9:$AL$244,37,0)</f>
        <v>9434</v>
      </c>
      <c r="CP55" s="148">
        <v>40000</v>
      </c>
      <c r="CQ55" s="26">
        <v>45900</v>
      </c>
      <c r="CR55" s="149">
        <v>41300</v>
      </c>
      <c r="CS55" s="26">
        <f t="shared" si="67"/>
        <v>34158.5</v>
      </c>
      <c r="CT55" s="26">
        <f t="shared" si="68"/>
        <v>40650</v>
      </c>
      <c r="CU55" s="26">
        <f t="shared" si="69"/>
        <v>22598.979420624833</v>
      </c>
      <c r="CV55" s="26">
        <f t="shared" si="70"/>
        <v>9915.134</v>
      </c>
      <c r="CW55" s="26">
        <f t="shared" si="10"/>
        <v>11947.73647</v>
      </c>
      <c r="CX55" s="27">
        <f>VLOOKUP(B55,[1]Hoja1!$B$9:$AN$244,39,0)</f>
        <v>11641</v>
      </c>
      <c r="CY55" s="27">
        <v>40000</v>
      </c>
      <c r="CZ55" s="28">
        <v>51300</v>
      </c>
      <c r="DA55" s="86">
        <v>49000</v>
      </c>
      <c r="DB55" s="28">
        <f t="shared" si="71"/>
        <v>37985.25</v>
      </c>
      <c r="DC55" s="28">
        <f t="shared" si="72"/>
        <v>44500</v>
      </c>
      <c r="DD55" s="28">
        <f t="shared" si="73"/>
        <v>26524.387453163072</v>
      </c>
      <c r="DE55" s="28">
        <f t="shared" si="74"/>
        <v>12234.690999999999</v>
      </c>
      <c r="DF55" s="28">
        <f t="shared" si="11"/>
        <v>14742.802655</v>
      </c>
      <c r="DG55" s="150">
        <f>VLOOKUP(B55,[1]Hoja1!$B$9:$AR$244,43,0)</f>
        <v>13514</v>
      </c>
      <c r="DH55" s="150">
        <v>47000</v>
      </c>
      <c r="DI55" s="29">
        <v>40500</v>
      </c>
      <c r="DJ55" s="88">
        <v>38900</v>
      </c>
      <c r="DK55" s="29">
        <f t="shared" si="75"/>
        <v>34978.5</v>
      </c>
      <c r="DL55" s="29">
        <f t="shared" si="76"/>
        <v>39700</v>
      </c>
      <c r="DM55" s="29">
        <f t="shared" si="77"/>
        <v>27458.905377499825</v>
      </c>
      <c r="DN55" s="29">
        <f t="shared" si="78"/>
        <v>14203.214</v>
      </c>
      <c r="DO55" s="29">
        <f t="shared" si="12"/>
        <v>17114.872869999999</v>
      </c>
      <c r="DP55" s="154">
        <f>VLOOKUP(B55,[1]Hoja1!$B$9:$AT$244,45,0)</f>
        <v>14175</v>
      </c>
      <c r="DQ55" s="154">
        <v>52000</v>
      </c>
      <c r="DR55" s="30">
        <v>40500</v>
      </c>
      <c r="DS55" s="90">
        <v>40100</v>
      </c>
      <c r="DT55" s="30">
        <f t="shared" si="79"/>
        <v>36693.75</v>
      </c>
      <c r="DU55" s="30">
        <f t="shared" si="80"/>
        <v>40300</v>
      </c>
      <c r="DV55" s="30">
        <f t="shared" si="81"/>
        <v>28693.062494880825</v>
      </c>
      <c r="DW55" s="30">
        <f t="shared" si="82"/>
        <v>14897.924999999999</v>
      </c>
      <c r="DX55" s="30">
        <f t="shared" si="13"/>
        <v>17951.999625</v>
      </c>
      <c r="DY55" s="158">
        <f>VLOOKUP(B55,[1]Hoja1!$B$9:$AV$244,47,0)</f>
        <v>16065</v>
      </c>
      <c r="DZ55" s="158">
        <v>60000</v>
      </c>
      <c r="EA55" s="24">
        <v>45900</v>
      </c>
      <c r="EB55" s="25">
        <v>45400</v>
      </c>
      <c r="EC55" s="24">
        <f t="shared" si="83"/>
        <v>41841.25</v>
      </c>
      <c r="ED55" s="24">
        <f t="shared" si="84"/>
        <v>45650</v>
      </c>
      <c r="EE55" s="24">
        <f t="shared" si="85"/>
        <v>32592.74155032602</v>
      </c>
      <c r="EF55" s="24">
        <f t="shared" si="86"/>
        <v>16884.314999999999</v>
      </c>
      <c r="EG55" s="24">
        <f t="shared" si="14"/>
        <v>20345.599575</v>
      </c>
      <c r="EH55" s="126">
        <f>VLOOKUP(B55,[1]Hoja1!$B$9:$AX$244,49,0)</f>
        <v>15433</v>
      </c>
      <c r="EI55" s="126">
        <v>56000</v>
      </c>
      <c r="EJ55" s="17">
        <v>60750</v>
      </c>
      <c r="EK55" s="73">
        <v>58900</v>
      </c>
      <c r="EL55" s="17">
        <f t="shared" si="87"/>
        <v>47770.75</v>
      </c>
      <c r="EM55" s="17">
        <f t="shared" si="88"/>
        <v>57450</v>
      </c>
      <c r="EN55" s="17">
        <f t="shared" si="89"/>
        <v>34455.374676826352</v>
      </c>
      <c r="EO55" s="17">
        <f t="shared" si="90"/>
        <v>16220.082999999999</v>
      </c>
      <c r="EP55" s="17">
        <f t="shared" si="15"/>
        <v>19545.200014999999</v>
      </c>
      <c r="EQ55" s="162">
        <f>VLOOKUP(B55,[1]Hoja1!$B$9:$AZ$244,51,0)</f>
        <v>13514</v>
      </c>
      <c r="ER55" s="162">
        <v>45000</v>
      </c>
      <c r="ES55" s="32">
        <v>60750</v>
      </c>
      <c r="ET55" s="94">
        <v>57700</v>
      </c>
      <c r="EU55" s="32">
        <f t="shared" si="91"/>
        <v>44241</v>
      </c>
      <c r="EV55" s="32">
        <f t="shared" si="92"/>
        <v>51350</v>
      </c>
      <c r="EW55" s="32">
        <f t="shared" si="93"/>
        <v>30766.51238261097</v>
      </c>
      <c r="EX55" s="32">
        <f t="shared" si="94"/>
        <v>16326.2634</v>
      </c>
      <c r="EY55" s="32">
        <f t="shared" si="16"/>
        <v>19673.147397000001</v>
      </c>
      <c r="EZ55" s="172">
        <f>VLOOKUP(B55,'[2]RESPUESTOS '!$B$11:$BH$246,59,0)</f>
        <v>7977</v>
      </c>
      <c r="FA55" s="162">
        <v>40000</v>
      </c>
      <c r="FB55" s="32">
        <v>43400</v>
      </c>
      <c r="FC55" s="94">
        <v>42100</v>
      </c>
      <c r="FD55" s="32">
        <f t="shared" si="95"/>
        <v>33369.25</v>
      </c>
      <c r="FE55" s="32">
        <f t="shared" si="96"/>
        <v>41050</v>
      </c>
      <c r="FF55" s="32">
        <f t="shared" si="97"/>
        <v>20288.620337850083</v>
      </c>
      <c r="FG55" s="32">
        <f t="shared" si="98"/>
        <v>9637.0136999999995</v>
      </c>
      <c r="FH55" s="32">
        <f t="shared" si="17"/>
        <v>11612.6015085</v>
      </c>
      <c r="FI55" s="172">
        <f>VLOOKUP(B55,'[2]RESPUESTOS '!$B$11:$CJ$246,87,0)</f>
        <v>8132</v>
      </c>
      <c r="FJ55" s="162">
        <v>48000</v>
      </c>
      <c r="FK55" s="32">
        <v>43000</v>
      </c>
      <c r="FL55" s="94">
        <v>41700</v>
      </c>
      <c r="FM55" s="32">
        <f t="shared" si="99"/>
        <v>35208</v>
      </c>
      <c r="FN55" s="32">
        <f t="shared" si="100"/>
        <v>42350</v>
      </c>
      <c r="FO55" s="32">
        <f t="shared" si="101"/>
        <v>20937.920264304914</v>
      </c>
      <c r="FP55" s="32">
        <f t="shared" si="102"/>
        <v>9824.2691999999988</v>
      </c>
      <c r="FQ55" s="32">
        <f t="shared" si="18"/>
        <v>11838.244385999998</v>
      </c>
      <c r="FR55" s="172">
        <f>VLOOKUP(B55,'[2]RESPUESTOS '!$B$11:$BX$246,75,0)</f>
        <v>7279</v>
      </c>
      <c r="FS55" s="162">
        <v>40000</v>
      </c>
      <c r="FT55" s="32">
        <v>39200</v>
      </c>
      <c r="FU55" s="94">
        <v>37600</v>
      </c>
      <c r="FV55" s="32">
        <f t="shared" si="103"/>
        <v>31019.75</v>
      </c>
      <c r="FW55" s="32">
        <f t="shared" si="104"/>
        <v>38400</v>
      </c>
      <c r="FX55" s="32">
        <f t="shared" si="105"/>
        <v>18649.109146073337</v>
      </c>
      <c r="FY55" s="32">
        <f t="shared" si="106"/>
        <v>8793.7598999999991</v>
      </c>
      <c r="FZ55" s="32">
        <f t="shared" si="19"/>
        <v>10596.480679499999</v>
      </c>
      <c r="GA55" s="172">
        <f>VLOOKUP(B55,'[2]RESPUESTOS '!$B$11:$CN$246,91,0)</f>
        <v>9258</v>
      </c>
      <c r="GB55" s="162">
        <v>46000</v>
      </c>
      <c r="GC55" s="32">
        <v>51200</v>
      </c>
      <c r="GD55" s="94">
        <v>48600</v>
      </c>
      <c r="GE55" s="32">
        <f t="shared" si="107"/>
        <v>38764.5</v>
      </c>
      <c r="GF55" s="32">
        <f t="shared" si="108"/>
        <v>47300</v>
      </c>
      <c r="GG55" s="32">
        <f t="shared" si="109"/>
        <v>23548.638241576438</v>
      </c>
      <c r="GH55" s="32">
        <f t="shared" si="110"/>
        <v>11184.5898</v>
      </c>
      <c r="GI55" s="32">
        <f t="shared" si="20"/>
        <v>13477.430709</v>
      </c>
      <c r="GJ55" s="172">
        <f>VLOOKUP(B55,'[2]RESPUESTOS '!$B$11:$T$246,19,0)</f>
        <v>7663</v>
      </c>
      <c r="GK55" s="162">
        <v>40000</v>
      </c>
      <c r="GL55" s="32">
        <v>39800</v>
      </c>
      <c r="GM55" s="94">
        <v>37800</v>
      </c>
      <c r="GN55" s="32">
        <f t="shared" si="111"/>
        <v>31315.75</v>
      </c>
      <c r="GO55" s="32">
        <f t="shared" si="112"/>
        <v>38800</v>
      </c>
      <c r="GP55" s="32">
        <f t="shared" si="113"/>
        <v>19316.406950966215</v>
      </c>
      <c r="GQ55" s="32">
        <f t="shared" si="114"/>
        <v>9257.6702999999998</v>
      </c>
      <c r="GR55" s="32">
        <f t="shared" si="21"/>
        <v>11155.492711499999</v>
      </c>
      <c r="GS55" s="172">
        <f>VLOOKUP(B55,'[2]RESPUESTOS '!$B$11:$H$246,7,0)</f>
        <v>6722</v>
      </c>
      <c r="GT55" s="162">
        <v>30000</v>
      </c>
      <c r="GU55" s="32">
        <v>23900</v>
      </c>
      <c r="GV55" s="94">
        <v>22700</v>
      </c>
      <c r="GW55" s="32">
        <f t="shared" si="115"/>
        <v>20830.5</v>
      </c>
      <c r="GX55" s="32">
        <f t="shared" si="116"/>
        <v>23300</v>
      </c>
      <c r="GY55" s="32">
        <f t="shared" si="117"/>
        <v>14925.793652328701</v>
      </c>
      <c r="GZ55" s="32">
        <f t="shared" si="118"/>
        <v>8120.8481999999995</v>
      </c>
      <c r="HA55" s="32">
        <f t="shared" si="22"/>
        <v>9785.6220809999995</v>
      </c>
      <c r="HB55" s="172">
        <f>VLOOKUP(B55,'[2]RESPUESTOS '!$B$11:$D$246,3,0)</f>
        <v>6209</v>
      </c>
      <c r="HC55" s="162">
        <v>30000</v>
      </c>
      <c r="HD55" s="32">
        <v>23900</v>
      </c>
      <c r="HE55" s="94">
        <v>23400</v>
      </c>
      <c r="HF55" s="32">
        <f t="shared" si="119"/>
        <v>20877.25</v>
      </c>
      <c r="HG55" s="32">
        <f t="shared" si="120"/>
        <v>23650</v>
      </c>
      <c r="HH55" s="32">
        <f t="shared" si="121"/>
        <v>14338.669496577535</v>
      </c>
      <c r="HI55" s="32">
        <f t="shared" si="122"/>
        <v>7501.0928999999996</v>
      </c>
      <c r="HJ55" s="32">
        <f t="shared" si="23"/>
        <v>9038.8169444999985</v>
      </c>
      <c r="HK55" s="172">
        <f>VLOOKUP(B55,'[2]RESPUESTOS '!$B$11:$CB$246,79,0)</f>
        <v>9314</v>
      </c>
      <c r="HL55" s="162">
        <v>56000</v>
      </c>
      <c r="HM55" s="32">
        <v>51200</v>
      </c>
      <c r="HN55" s="94">
        <v>50000</v>
      </c>
      <c r="HO55" s="32">
        <f t="shared" si="123"/>
        <v>41628.5</v>
      </c>
      <c r="HP55" s="32">
        <f t="shared" si="124"/>
        <v>50600</v>
      </c>
      <c r="HQ55" s="32">
        <f t="shared" si="125"/>
        <v>24278.673116546473</v>
      </c>
      <c r="HR55" s="32">
        <f t="shared" si="126"/>
        <v>11252.243399999999</v>
      </c>
      <c r="HS55" s="32">
        <f t="shared" si="24"/>
        <v>13558.953297</v>
      </c>
      <c r="HT55" s="172">
        <v>51327.360000000001</v>
      </c>
      <c r="HU55" s="162">
        <v>56000</v>
      </c>
      <c r="HV55" s="32">
        <v>67500</v>
      </c>
      <c r="HW55" s="94">
        <v>60800</v>
      </c>
      <c r="HX55" s="32">
        <f t="shared" si="127"/>
        <v>61433.333333333336</v>
      </c>
      <c r="HY55" s="32">
        <f t="shared" si="128"/>
        <v>60800</v>
      </c>
      <c r="HZ55" s="32">
        <f t="shared" si="25"/>
        <v>61075.7565020197</v>
      </c>
      <c r="IA55" s="32">
        <f t="shared" si="129"/>
        <v>62008.583615999996</v>
      </c>
      <c r="IB55" s="32">
        <f t="shared" si="26"/>
        <v>74720.343257279994</v>
      </c>
      <c r="IC55" s="172">
        <v>54720</v>
      </c>
      <c r="ID55" s="162">
        <v>40000</v>
      </c>
      <c r="IE55" s="32">
        <v>67500</v>
      </c>
      <c r="IF55" s="94">
        <v>66200</v>
      </c>
      <c r="IG55" s="32">
        <f t="shared" si="130"/>
        <v>57900</v>
      </c>
      <c r="IH55" s="32">
        <f t="shared" si="131"/>
        <v>66200</v>
      </c>
      <c r="II55" s="32">
        <f t="shared" si="132"/>
        <v>54624.3569500331</v>
      </c>
      <c r="IJ55" s="32">
        <f t="shared" si="133"/>
        <v>66107.232000000004</v>
      </c>
      <c r="IK55" s="32">
        <f t="shared" si="27"/>
        <v>79659.214560000008</v>
      </c>
      <c r="IM55" s="32">
        <f t="shared" si="134"/>
        <v>18414.60097338074</v>
      </c>
    </row>
    <row r="56" spans="1:247" x14ac:dyDescent="0.25">
      <c r="A56" s="12">
        <v>49</v>
      </c>
      <c r="B56" s="40" t="s">
        <v>92</v>
      </c>
      <c r="C56" s="14">
        <f>VLOOKUP(B56,[1]Hoja1!$B$9:$D$244,3,0)</f>
        <v>10954</v>
      </c>
      <c r="D56" s="14">
        <v>41000</v>
      </c>
      <c r="E56" s="15">
        <v>61000</v>
      </c>
      <c r="F56" s="97">
        <v>59200</v>
      </c>
      <c r="G56" s="105">
        <f t="shared" si="28"/>
        <v>43038.5</v>
      </c>
      <c r="H56" s="105">
        <f t="shared" si="29"/>
        <v>50100</v>
      </c>
      <c r="I56" s="107">
        <f t="shared" si="30"/>
        <v>26851.687129546139</v>
      </c>
      <c r="J56" s="107">
        <f t="shared" si="135"/>
        <v>11512.653999999999</v>
      </c>
      <c r="K56" s="107">
        <f t="shared" si="0"/>
        <v>13872.748069999998</v>
      </c>
      <c r="L56" s="101">
        <f>VLOOKUP(B56,[1]Hoja1!$B$9:$L$244,11,0)</f>
        <v>10200</v>
      </c>
      <c r="M56" s="101">
        <v>38000</v>
      </c>
      <c r="N56" s="34">
        <v>61000</v>
      </c>
      <c r="O56" s="70">
        <v>58000</v>
      </c>
      <c r="P56" s="34">
        <f t="shared" si="31"/>
        <v>41800</v>
      </c>
      <c r="Q56" s="34">
        <f t="shared" si="32"/>
        <v>48000</v>
      </c>
      <c r="R56" s="34">
        <f t="shared" si="33"/>
        <v>25318.085813455433</v>
      </c>
      <c r="S56" s="174">
        <f t="shared" si="34"/>
        <v>10720.199999999999</v>
      </c>
      <c r="T56" s="174">
        <f t="shared" si="1"/>
        <v>12917.840999999999</v>
      </c>
      <c r="U56" s="126">
        <f>VLOOKUP(B56,[1]Hoja1!$B$9:$T$244,19,0)</f>
        <v>10686</v>
      </c>
      <c r="V56" s="126">
        <v>40000</v>
      </c>
      <c r="W56" s="17">
        <v>48800</v>
      </c>
      <c r="X56" s="73">
        <v>46400</v>
      </c>
      <c r="Y56" s="17">
        <f t="shared" si="35"/>
        <v>36471.5</v>
      </c>
      <c r="Z56" s="17">
        <f t="shared" si="36"/>
        <v>43200</v>
      </c>
      <c r="AA56" s="17">
        <f t="shared" si="37"/>
        <v>24902.89226612026</v>
      </c>
      <c r="AB56" s="176">
        <f t="shared" si="38"/>
        <v>11230.985999999999</v>
      </c>
      <c r="AC56" s="176">
        <f t="shared" si="2"/>
        <v>13533.338129999998</v>
      </c>
      <c r="AD56" s="129">
        <f>VLOOKUP(B56,[1]Hoja1!$B$9:$V$244,21,0)</f>
        <v>11739</v>
      </c>
      <c r="AE56" s="129">
        <v>42000</v>
      </c>
      <c r="AF56" s="18">
        <v>46360</v>
      </c>
      <c r="AG56" s="74">
        <v>44000</v>
      </c>
      <c r="AH56" s="18">
        <f t="shared" si="39"/>
        <v>36024.75</v>
      </c>
      <c r="AI56" s="18">
        <f t="shared" si="40"/>
        <v>43000</v>
      </c>
      <c r="AJ56" s="18">
        <f t="shared" si="41"/>
        <v>26093.778205364295</v>
      </c>
      <c r="AK56" s="177">
        <f t="shared" si="42"/>
        <v>12337.688999999998</v>
      </c>
      <c r="AL56" s="177">
        <f t="shared" si="3"/>
        <v>14866.915244999998</v>
      </c>
      <c r="AM56" s="133">
        <f>VLOOKUP(B56,[1]Hoja1!$B$9:$X$244,23,0)</f>
        <v>11094</v>
      </c>
      <c r="AN56" s="133">
        <v>40000</v>
      </c>
      <c r="AO56" s="19">
        <v>41480</v>
      </c>
      <c r="AP56" s="77">
        <v>39000</v>
      </c>
      <c r="AQ56" s="19">
        <f t="shared" si="43"/>
        <v>32893.5</v>
      </c>
      <c r="AR56" s="19">
        <f t="shared" si="44"/>
        <v>39500</v>
      </c>
      <c r="AS56" s="19">
        <f t="shared" si="45"/>
        <v>24258.913941965344</v>
      </c>
      <c r="AT56" s="178">
        <f t="shared" si="46"/>
        <v>11659.794</v>
      </c>
      <c r="AU56" s="178">
        <f t="shared" si="4"/>
        <v>14050.05177</v>
      </c>
      <c r="AV56" s="137">
        <f>VLOOKUP(B56,[1]Hoja1!$B$9:$Z$244,25,0)</f>
        <v>8765</v>
      </c>
      <c r="AW56" s="137">
        <v>33000</v>
      </c>
      <c r="AX56" s="20">
        <v>41480</v>
      </c>
      <c r="AY56" s="79">
        <v>38600</v>
      </c>
      <c r="AZ56" s="20">
        <f t="shared" si="47"/>
        <v>30461.25</v>
      </c>
      <c r="BA56" s="20">
        <f t="shared" si="48"/>
        <v>35800</v>
      </c>
      <c r="BB56" s="20">
        <f t="shared" si="49"/>
        <v>20575.295433227016</v>
      </c>
      <c r="BC56" s="179">
        <f t="shared" si="50"/>
        <v>9212.0149999999994</v>
      </c>
      <c r="BD56" s="179">
        <f t="shared" si="5"/>
        <v>11100.478074999999</v>
      </c>
      <c r="BE56" s="139">
        <f>VLOOKUP(B56,[1]Hoja1!$B$9:$AB$244,27,0)</f>
        <v>9625</v>
      </c>
      <c r="BF56" s="139">
        <v>39000</v>
      </c>
      <c r="BG56" s="21">
        <v>48800</v>
      </c>
      <c r="BH56" s="80">
        <v>48300</v>
      </c>
      <c r="BI56" s="21">
        <f t="shared" si="51"/>
        <v>36431.25</v>
      </c>
      <c r="BJ56" s="21">
        <f t="shared" si="52"/>
        <v>43650</v>
      </c>
      <c r="BK56" s="21">
        <f t="shared" si="53"/>
        <v>23428.412352689105</v>
      </c>
      <c r="BL56" s="21">
        <f t="shared" si="54"/>
        <v>10115.875</v>
      </c>
      <c r="BM56" s="21">
        <f t="shared" si="6"/>
        <v>12189.629375</v>
      </c>
      <c r="BN56" s="144">
        <f>VLOOKUP(B56,[1]Hoja1!$B$9:$AD$244,29,0)</f>
        <v>9625</v>
      </c>
      <c r="BO56" s="144">
        <v>35000</v>
      </c>
      <c r="BP56" s="22">
        <v>48800</v>
      </c>
      <c r="BQ56" s="82">
        <v>47300</v>
      </c>
      <c r="BR56" s="22">
        <f t="shared" si="55"/>
        <v>35181.25</v>
      </c>
      <c r="BS56" s="22">
        <f t="shared" si="56"/>
        <v>41150</v>
      </c>
      <c r="BT56" s="22">
        <f t="shared" si="57"/>
        <v>22975.171592012706</v>
      </c>
      <c r="BU56" s="22">
        <f t="shared" si="58"/>
        <v>10115.875</v>
      </c>
      <c r="BV56" s="22">
        <f t="shared" si="7"/>
        <v>12189.629375</v>
      </c>
      <c r="BW56" s="146">
        <f>VLOOKUP(B56,[1]Hoja1!$B$9:$AF$244,31,0)</f>
        <v>9169</v>
      </c>
      <c r="BX56" s="146">
        <v>30000</v>
      </c>
      <c r="BY56" s="23">
        <v>41480</v>
      </c>
      <c r="BZ56" s="84">
        <v>39400</v>
      </c>
      <c r="CA56" s="23">
        <f t="shared" si="59"/>
        <v>30012.25</v>
      </c>
      <c r="CB56" s="23">
        <f t="shared" si="60"/>
        <v>34700</v>
      </c>
      <c r="CC56" s="23">
        <f t="shared" si="61"/>
        <v>20845.797881341008</v>
      </c>
      <c r="CD56" s="23">
        <f t="shared" si="62"/>
        <v>9636.6189999999988</v>
      </c>
      <c r="CE56" s="23">
        <f t="shared" si="8"/>
        <v>11612.125894999997</v>
      </c>
      <c r="CF56" s="158">
        <f>VLOOKUP(B56,[1]Hoja1!$B$9:$AJ$244,35,0)</f>
        <v>8920</v>
      </c>
      <c r="CG56" s="158">
        <v>30000</v>
      </c>
      <c r="CH56" s="24">
        <v>28200</v>
      </c>
      <c r="CI56" s="25">
        <v>25900</v>
      </c>
      <c r="CJ56" s="24">
        <f t="shared" si="63"/>
        <v>23255</v>
      </c>
      <c r="CK56" s="24">
        <f t="shared" si="64"/>
        <v>27050</v>
      </c>
      <c r="CL56" s="24">
        <f t="shared" si="65"/>
        <v>18222.23940184194</v>
      </c>
      <c r="CM56" s="24">
        <f t="shared" si="66"/>
        <v>9374.92</v>
      </c>
      <c r="CN56" s="24">
        <f t="shared" si="9"/>
        <v>11296.7786</v>
      </c>
      <c r="CO56" s="148">
        <f>VLOOKUP(B56,[1]Hoja1!$B$9:$AL$244,37,0)</f>
        <v>9085</v>
      </c>
      <c r="CP56" s="148">
        <v>40000</v>
      </c>
      <c r="CQ56" s="26">
        <v>41480</v>
      </c>
      <c r="CR56" s="149">
        <v>39800</v>
      </c>
      <c r="CS56" s="26">
        <f t="shared" si="67"/>
        <v>32591.25</v>
      </c>
      <c r="CT56" s="26">
        <f t="shared" si="68"/>
        <v>39900</v>
      </c>
      <c r="CU56" s="26">
        <f t="shared" si="69"/>
        <v>21703.134076236922</v>
      </c>
      <c r="CV56" s="26">
        <f t="shared" si="70"/>
        <v>9548.3349999999991</v>
      </c>
      <c r="CW56" s="26">
        <f t="shared" si="10"/>
        <v>11505.743674999998</v>
      </c>
      <c r="CX56" s="27">
        <f>VLOOKUP(B56,[1]Hoja1!$B$9:$AN$244,39,0)</f>
        <v>10655</v>
      </c>
      <c r="CY56" s="27">
        <v>40000</v>
      </c>
      <c r="CZ56" s="28">
        <v>46360</v>
      </c>
      <c r="DA56" s="86">
        <v>43000</v>
      </c>
      <c r="DB56" s="28">
        <f t="shared" si="71"/>
        <v>35003.75</v>
      </c>
      <c r="DC56" s="28">
        <f t="shared" si="72"/>
        <v>41500</v>
      </c>
      <c r="DD56" s="28">
        <f t="shared" si="73"/>
        <v>24438.109138251988</v>
      </c>
      <c r="DE56" s="28">
        <f t="shared" si="74"/>
        <v>11198.404999999999</v>
      </c>
      <c r="DF56" s="28">
        <f t="shared" si="11"/>
        <v>13494.078024999999</v>
      </c>
      <c r="DG56" s="150">
        <f>VLOOKUP(B56,[1]Hoja1!$B$9:$AR$244,43,0)</f>
        <v>12810</v>
      </c>
      <c r="DH56" s="150">
        <v>44000</v>
      </c>
      <c r="DI56" s="29">
        <v>36600</v>
      </c>
      <c r="DJ56" s="88">
        <v>32900</v>
      </c>
      <c r="DK56" s="29">
        <f t="shared" si="75"/>
        <v>31577.5</v>
      </c>
      <c r="DL56" s="29">
        <f t="shared" si="76"/>
        <v>34750</v>
      </c>
      <c r="DM56" s="29">
        <f t="shared" si="77"/>
        <v>25235.187791582419</v>
      </c>
      <c r="DN56" s="29">
        <f t="shared" si="78"/>
        <v>13463.31</v>
      </c>
      <c r="DO56" s="29">
        <f t="shared" si="12"/>
        <v>16223.288549999999</v>
      </c>
      <c r="DP56" s="154">
        <f>VLOOKUP(B56,[1]Hoja1!$B$9:$AT$244,45,0)</f>
        <v>12810</v>
      </c>
      <c r="DQ56" s="154">
        <v>47000</v>
      </c>
      <c r="DR56" s="30">
        <v>36600</v>
      </c>
      <c r="DS56" s="90">
        <v>35500</v>
      </c>
      <c r="DT56" s="30">
        <f t="shared" si="79"/>
        <v>32977.5</v>
      </c>
      <c r="DU56" s="30">
        <f t="shared" si="80"/>
        <v>36050</v>
      </c>
      <c r="DV56" s="30">
        <f t="shared" si="81"/>
        <v>25834.448372767656</v>
      </c>
      <c r="DW56" s="30">
        <f t="shared" si="82"/>
        <v>13463.31</v>
      </c>
      <c r="DX56" s="30">
        <f t="shared" si="13"/>
        <v>16223.288549999999</v>
      </c>
      <c r="DY56" s="158">
        <f>VLOOKUP(B56,[1]Hoja1!$B$9:$AV$244,47,0)</f>
        <v>14518</v>
      </c>
      <c r="DZ56" s="158">
        <v>50000</v>
      </c>
      <c r="EA56" s="24">
        <v>41480</v>
      </c>
      <c r="EB56" s="25">
        <v>40200</v>
      </c>
      <c r="EC56" s="24">
        <f t="shared" si="83"/>
        <v>36549.5</v>
      </c>
      <c r="ED56" s="24">
        <f t="shared" si="84"/>
        <v>40840</v>
      </c>
      <c r="EE56" s="24">
        <f t="shared" si="85"/>
        <v>29014.177296896793</v>
      </c>
      <c r="EF56" s="24">
        <f t="shared" si="86"/>
        <v>15258.418</v>
      </c>
      <c r="EG56" s="24">
        <f t="shared" si="14"/>
        <v>18386.393690000001</v>
      </c>
      <c r="EH56" s="126">
        <f>VLOOKUP(B56,[1]Hoja1!$B$9:$AX$244,49,0)</f>
        <v>14415</v>
      </c>
      <c r="EI56" s="126">
        <v>52000</v>
      </c>
      <c r="EJ56" s="17">
        <v>54900</v>
      </c>
      <c r="EK56" s="73">
        <v>52200</v>
      </c>
      <c r="EL56" s="17">
        <f t="shared" si="87"/>
        <v>43378.75</v>
      </c>
      <c r="EM56" s="17">
        <f t="shared" si="88"/>
        <v>52100</v>
      </c>
      <c r="EN56" s="17">
        <f t="shared" si="89"/>
        <v>31752.338023400083</v>
      </c>
      <c r="EO56" s="17">
        <f t="shared" si="90"/>
        <v>15150.164999999999</v>
      </c>
      <c r="EP56" s="17">
        <f t="shared" si="15"/>
        <v>18255.948824999999</v>
      </c>
      <c r="EQ56" s="162">
        <f>VLOOKUP(B56,[1]Hoja1!$B$9:$AZ$244,51,0)</f>
        <v>13535</v>
      </c>
      <c r="ER56" s="162">
        <v>45000</v>
      </c>
      <c r="ES56" s="32">
        <v>54900</v>
      </c>
      <c r="ET56" s="94">
        <v>52700</v>
      </c>
      <c r="EU56" s="32">
        <f t="shared" si="91"/>
        <v>41533.75</v>
      </c>
      <c r="EV56" s="32">
        <f t="shared" si="92"/>
        <v>48850</v>
      </c>
      <c r="EW56" s="32">
        <f t="shared" si="93"/>
        <v>30008.623581007982</v>
      </c>
      <c r="EX56" s="32">
        <f t="shared" si="94"/>
        <v>16351.6335</v>
      </c>
      <c r="EY56" s="32">
        <f t="shared" si="16"/>
        <v>19703.718367499998</v>
      </c>
      <c r="EZ56" s="172">
        <f>VLOOKUP(B56,'[2]RESPUESTOS '!$B$11:$BH$246,59,0)</f>
        <v>7754</v>
      </c>
      <c r="FA56" s="162">
        <v>40000</v>
      </c>
      <c r="FB56" s="32">
        <v>41000</v>
      </c>
      <c r="FC56" s="94">
        <v>40200</v>
      </c>
      <c r="FD56" s="32">
        <f t="shared" si="95"/>
        <v>32238.5</v>
      </c>
      <c r="FE56" s="32">
        <f t="shared" si="96"/>
        <v>40100</v>
      </c>
      <c r="FF56" s="32">
        <f t="shared" si="97"/>
        <v>19681.982374835414</v>
      </c>
      <c r="FG56" s="32">
        <f t="shared" si="98"/>
        <v>9367.607399999999</v>
      </c>
      <c r="FH56" s="32">
        <f t="shared" si="17"/>
        <v>11287.966916999998</v>
      </c>
      <c r="FI56" s="172">
        <f>VLOOKUP(B56,'[2]RESPUESTOS '!$B$11:$CJ$246,87,0)</f>
        <v>8280</v>
      </c>
      <c r="FJ56" s="162">
        <v>48000</v>
      </c>
      <c r="FK56" s="32">
        <v>44200</v>
      </c>
      <c r="FL56" s="94">
        <v>43300</v>
      </c>
      <c r="FM56" s="32">
        <f t="shared" si="99"/>
        <v>35945</v>
      </c>
      <c r="FN56" s="32">
        <f t="shared" si="100"/>
        <v>43750</v>
      </c>
      <c r="FO56" s="32">
        <f t="shared" si="101"/>
        <v>21353.217129784549</v>
      </c>
      <c r="FP56" s="32">
        <f t="shared" si="102"/>
        <v>10003.067999999999</v>
      </c>
      <c r="FQ56" s="32">
        <f t="shared" si="18"/>
        <v>12053.696939999998</v>
      </c>
      <c r="FR56" s="172">
        <f>VLOOKUP(B56,'[2]RESPUESTOS '!$B$11:$BX$246,75,0)</f>
        <v>7783</v>
      </c>
      <c r="FS56" s="162">
        <v>40000</v>
      </c>
      <c r="FT56" s="32">
        <v>40600</v>
      </c>
      <c r="FU56" s="94">
        <v>39400</v>
      </c>
      <c r="FV56" s="32">
        <f t="shared" si="103"/>
        <v>31945.75</v>
      </c>
      <c r="FW56" s="32">
        <f t="shared" si="104"/>
        <v>39700</v>
      </c>
      <c r="FX56" s="32">
        <f t="shared" si="105"/>
        <v>19656.366178355576</v>
      </c>
      <c r="FY56" s="32">
        <f t="shared" si="106"/>
        <v>9402.6422999999995</v>
      </c>
      <c r="FZ56" s="32">
        <f t="shared" si="19"/>
        <v>11330.183971499999</v>
      </c>
      <c r="GA56" s="172">
        <f>VLOOKUP(B56,'[2]RESPUESTOS '!$B$11:$CN$246,91,0)</f>
        <v>8860</v>
      </c>
      <c r="GB56" s="162">
        <v>46000</v>
      </c>
      <c r="GC56" s="32">
        <v>48800</v>
      </c>
      <c r="GD56" s="94">
        <v>46800</v>
      </c>
      <c r="GE56" s="32">
        <f t="shared" si="107"/>
        <v>37615</v>
      </c>
      <c r="GF56" s="32">
        <f t="shared" si="108"/>
        <v>46400</v>
      </c>
      <c r="GG56" s="32">
        <f t="shared" si="109"/>
        <v>22667.349497716095</v>
      </c>
      <c r="GH56" s="32">
        <f t="shared" si="110"/>
        <v>10703.766</v>
      </c>
      <c r="GI56" s="32">
        <f t="shared" si="20"/>
        <v>12898.03803</v>
      </c>
      <c r="GJ56" s="172">
        <f>VLOOKUP(B56,'[2]RESPUESTOS '!$B$11:$T$246,19,0)</f>
        <v>7388</v>
      </c>
      <c r="GK56" s="162">
        <v>40000</v>
      </c>
      <c r="GL56" s="32">
        <v>39200</v>
      </c>
      <c r="GM56" s="94">
        <v>38000</v>
      </c>
      <c r="GN56" s="32">
        <f t="shared" si="111"/>
        <v>31147</v>
      </c>
      <c r="GO56" s="32">
        <f t="shared" si="112"/>
        <v>38600</v>
      </c>
      <c r="GP56" s="32">
        <f t="shared" si="113"/>
        <v>18851.862858203152</v>
      </c>
      <c r="GQ56" s="32">
        <f t="shared" si="114"/>
        <v>8925.4427999999989</v>
      </c>
      <c r="GR56" s="32">
        <f t="shared" si="21"/>
        <v>10755.158573999999</v>
      </c>
      <c r="GS56" s="172">
        <f>VLOOKUP(B56,'[2]RESPUESTOS '!$B$11:$H$246,7,0)</f>
        <v>7131</v>
      </c>
      <c r="GT56" s="162">
        <v>30000</v>
      </c>
      <c r="GU56" s="32">
        <v>23500</v>
      </c>
      <c r="GV56" s="94">
        <v>22600</v>
      </c>
      <c r="GW56" s="32">
        <f t="shared" si="115"/>
        <v>20807.75</v>
      </c>
      <c r="GX56" s="32">
        <f t="shared" si="116"/>
        <v>23050</v>
      </c>
      <c r="GY56" s="32">
        <f t="shared" si="117"/>
        <v>15362.924184862311</v>
      </c>
      <c r="GZ56" s="32">
        <f t="shared" si="118"/>
        <v>8614.9611000000004</v>
      </c>
      <c r="HA56" s="32">
        <f t="shared" si="22"/>
        <v>10381.028125500001</v>
      </c>
      <c r="HB56" s="172">
        <f>VLOOKUP(B56,'[2]RESPUESTOS '!$B$11:$D$246,3,0)</f>
        <v>6258</v>
      </c>
      <c r="HC56" s="162">
        <v>30000</v>
      </c>
      <c r="HD56" s="32">
        <v>23500</v>
      </c>
      <c r="HE56" s="94">
        <v>22800</v>
      </c>
      <c r="HF56" s="32">
        <f t="shared" si="119"/>
        <v>20639.5</v>
      </c>
      <c r="HG56" s="32">
        <f t="shared" si="120"/>
        <v>23150</v>
      </c>
      <c r="HH56" s="32">
        <f t="shared" si="121"/>
        <v>14309.138562509217</v>
      </c>
      <c r="HI56" s="32">
        <f t="shared" si="122"/>
        <v>7560.2897999999996</v>
      </c>
      <c r="HJ56" s="32">
        <f t="shared" si="23"/>
        <v>9110.1492089999992</v>
      </c>
      <c r="HK56" s="172">
        <f>VLOOKUP(B56,'[2]RESPUESTOS '!$B$11:$CB$246,79,0)</f>
        <v>8963</v>
      </c>
      <c r="HL56" s="162">
        <v>52000</v>
      </c>
      <c r="HM56" s="32">
        <v>48800</v>
      </c>
      <c r="HN56" s="94">
        <v>48000</v>
      </c>
      <c r="HO56" s="32">
        <f t="shared" si="123"/>
        <v>39440.75</v>
      </c>
      <c r="HP56" s="32">
        <f t="shared" si="124"/>
        <v>48400</v>
      </c>
      <c r="HQ56" s="32">
        <f t="shared" si="125"/>
        <v>23238.831671327331</v>
      </c>
      <c r="HR56" s="32">
        <f t="shared" si="126"/>
        <v>10828.2003</v>
      </c>
      <c r="HS56" s="32">
        <f t="shared" si="24"/>
        <v>13047.9813615</v>
      </c>
      <c r="HT56" s="172">
        <v>49470.12</v>
      </c>
      <c r="HU56" s="162">
        <v>52000</v>
      </c>
      <c r="HV56" s="32">
        <v>61000</v>
      </c>
      <c r="HW56" s="94">
        <v>58600</v>
      </c>
      <c r="HX56" s="32">
        <f t="shared" si="127"/>
        <v>57200</v>
      </c>
      <c r="HY56" s="32">
        <f t="shared" si="128"/>
        <v>58600</v>
      </c>
      <c r="HZ56" s="32">
        <f t="shared" si="25"/>
        <v>56937.817803099912</v>
      </c>
      <c r="IA56" s="32">
        <f t="shared" si="129"/>
        <v>59764.851972000004</v>
      </c>
      <c r="IB56" s="32">
        <f t="shared" si="26"/>
        <v>72016.646626260001</v>
      </c>
      <c r="IC56" s="172">
        <v>52740</v>
      </c>
      <c r="ID56" s="162">
        <v>40000</v>
      </c>
      <c r="IE56" s="32">
        <v>61000</v>
      </c>
      <c r="IF56" s="94">
        <v>58000</v>
      </c>
      <c r="IG56" s="32">
        <f t="shared" si="130"/>
        <v>53000</v>
      </c>
      <c r="IH56" s="32">
        <f t="shared" si="131"/>
        <v>58000</v>
      </c>
      <c r="II56" s="32">
        <f t="shared" si="132"/>
        <v>51164.135936370207</v>
      </c>
      <c r="IJ56" s="32">
        <f t="shared" si="133"/>
        <v>63715.193999999996</v>
      </c>
      <c r="IK56" s="32">
        <f t="shared" si="27"/>
        <v>76776.808769999989</v>
      </c>
      <c r="IM56" s="32">
        <f t="shared" si="134"/>
        <v>17817.764953417038</v>
      </c>
    </row>
    <row r="57" spans="1:247" x14ac:dyDescent="0.25">
      <c r="A57" s="12">
        <v>50</v>
      </c>
      <c r="B57" s="40" t="s">
        <v>93</v>
      </c>
      <c r="C57" s="14">
        <f>VLOOKUP(B57,[1]Hoja1!$B$9:$D$244,3,0)</f>
        <v>28312</v>
      </c>
      <c r="D57" s="14">
        <v>104000</v>
      </c>
      <c r="E57" s="15">
        <v>157250</v>
      </c>
      <c r="F57" s="97">
        <v>154100</v>
      </c>
      <c r="G57" s="105">
        <f t="shared" si="28"/>
        <v>110915.5</v>
      </c>
      <c r="H57" s="105">
        <f t="shared" si="29"/>
        <v>129050</v>
      </c>
      <c r="I57" s="107">
        <f t="shared" si="30"/>
        <v>69222.488034717462</v>
      </c>
      <c r="J57" s="107">
        <f t="shared" si="135"/>
        <v>29755.911999999997</v>
      </c>
      <c r="K57" s="107">
        <f t="shared" si="0"/>
        <v>35855.873959999997</v>
      </c>
      <c r="L57" s="101">
        <f>VLOOKUP(B57,[1]Hoja1!$B$9:$L$244,11,0)</f>
        <v>25810</v>
      </c>
      <c r="M57" s="101">
        <v>96000</v>
      </c>
      <c r="N57" s="34">
        <v>157250</v>
      </c>
      <c r="O57" s="70">
        <v>151000</v>
      </c>
      <c r="P57" s="34">
        <f t="shared" si="31"/>
        <v>107515</v>
      </c>
      <c r="Q57" s="34">
        <f t="shared" si="32"/>
        <v>123500</v>
      </c>
      <c r="R57" s="34">
        <f t="shared" si="33"/>
        <v>64367.506217611626</v>
      </c>
      <c r="S57" s="174">
        <f t="shared" si="34"/>
        <v>27126.309999999998</v>
      </c>
      <c r="T57" s="174">
        <f t="shared" si="1"/>
        <v>32687.203549999998</v>
      </c>
      <c r="U57" s="126">
        <f>VLOOKUP(B57,[1]Hoja1!$B$9:$T$244,19,0)</f>
        <v>25124</v>
      </c>
      <c r="V57" s="126">
        <v>92000</v>
      </c>
      <c r="W57" s="17">
        <v>125800</v>
      </c>
      <c r="X57" s="73">
        <v>120800</v>
      </c>
      <c r="Y57" s="17">
        <f t="shared" si="35"/>
        <v>90931</v>
      </c>
      <c r="Z57" s="17">
        <f t="shared" si="36"/>
        <v>106400</v>
      </c>
      <c r="AA57" s="17">
        <f t="shared" si="37"/>
        <v>59791.254634814402</v>
      </c>
      <c r="AB57" s="176">
        <f t="shared" si="38"/>
        <v>26405.323999999997</v>
      </c>
      <c r="AC57" s="176">
        <f t="shared" si="2"/>
        <v>31818.415419999998</v>
      </c>
      <c r="AD57" s="129">
        <f>VLOOKUP(B57,[1]Hoja1!$B$9:$V$244,21,0)</f>
        <v>28592</v>
      </c>
      <c r="AE57" s="129">
        <v>103000</v>
      </c>
      <c r="AF57" s="18">
        <v>119510</v>
      </c>
      <c r="AG57" s="74">
        <v>112300</v>
      </c>
      <c r="AH57" s="18">
        <f t="shared" si="39"/>
        <v>90850.5</v>
      </c>
      <c r="AI57" s="18">
        <f t="shared" si="40"/>
        <v>107650</v>
      </c>
      <c r="AJ57" s="18">
        <f t="shared" si="41"/>
        <v>64562.180481757641</v>
      </c>
      <c r="AK57" s="177">
        <f t="shared" si="42"/>
        <v>30050.191999999999</v>
      </c>
      <c r="AL57" s="177">
        <f t="shared" si="3"/>
        <v>36210.481359999998</v>
      </c>
      <c r="AM57" s="133">
        <f>VLOOKUP(B57,[1]Hoja1!$B$9:$X$244,23,0)</f>
        <v>26906</v>
      </c>
      <c r="AN57" s="133">
        <v>97000</v>
      </c>
      <c r="AO57" s="19">
        <v>106930</v>
      </c>
      <c r="AP57" s="77">
        <v>98400</v>
      </c>
      <c r="AQ57" s="19">
        <f t="shared" si="43"/>
        <v>82309</v>
      </c>
      <c r="AR57" s="19">
        <f t="shared" si="44"/>
        <v>97700</v>
      </c>
      <c r="AS57" s="19">
        <f t="shared" si="45"/>
        <v>59710.205127921829</v>
      </c>
      <c r="AT57" s="178">
        <f t="shared" si="46"/>
        <v>28278.205999999998</v>
      </c>
      <c r="AU57" s="178">
        <f t="shared" si="4"/>
        <v>34075.238229999995</v>
      </c>
      <c r="AV57" s="137">
        <f>VLOOKUP(B57,[1]Hoja1!$B$9:$Z$244,25,0)</f>
        <v>21000</v>
      </c>
      <c r="AW57" s="137">
        <v>77000</v>
      </c>
      <c r="AX57" s="20">
        <v>106930</v>
      </c>
      <c r="AY57" s="79">
        <v>101600</v>
      </c>
      <c r="AZ57" s="20">
        <f t="shared" si="47"/>
        <v>76632.5</v>
      </c>
      <c r="BA57" s="20">
        <f t="shared" si="48"/>
        <v>89300</v>
      </c>
      <c r="BB57" s="20">
        <f t="shared" si="49"/>
        <v>50125.003766209644</v>
      </c>
      <c r="BC57" s="179">
        <f t="shared" si="50"/>
        <v>22071</v>
      </c>
      <c r="BD57" s="179">
        <f t="shared" si="5"/>
        <v>26595.555</v>
      </c>
      <c r="BE57" s="139">
        <f>VLOOKUP(B57,[1]Hoja1!$B$9:$AB$244,27,0)</f>
        <v>23100</v>
      </c>
      <c r="BF57" s="139">
        <v>93000</v>
      </c>
      <c r="BG57" s="21">
        <v>125800</v>
      </c>
      <c r="BH57" s="80">
        <v>122000</v>
      </c>
      <c r="BI57" s="21">
        <f t="shared" si="51"/>
        <v>90975</v>
      </c>
      <c r="BJ57" s="21">
        <f t="shared" si="52"/>
        <v>107500</v>
      </c>
      <c r="BK57" s="21">
        <f t="shared" si="53"/>
        <v>56989.329217189959</v>
      </c>
      <c r="BL57" s="21">
        <f t="shared" si="54"/>
        <v>24278.1</v>
      </c>
      <c r="BM57" s="21">
        <f t="shared" si="6"/>
        <v>29255.110499999999</v>
      </c>
      <c r="BN57" s="144">
        <f>VLOOKUP(B57,[1]Hoja1!$B$9:$AD$244,29,0)</f>
        <v>23100</v>
      </c>
      <c r="BO57" s="144">
        <v>83000</v>
      </c>
      <c r="BP57" s="22">
        <v>125800</v>
      </c>
      <c r="BQ57" s="82">
        <v>123300</v>
      </c>
      <c r="BR57" s="22">
        <f t="shared" si="55"/>
        <v>88800</v>
      </c>
      <c r="BS57" s="22">
        <f t="shared" si="56"/>
        <v>103150</v>
      </c>
      <c r="BT57" s="22">
        <f t="shared" si="57"/>
        <v>56024.243688191062</v>
      </c>
      <c r="BU57" s="22">
        <f t="shared" si="58"/>
        <v>24278.1</v>
      </c>
      <c r="BV57" s="22">
        <f t="shared" si="7"/>
        <v>29255.110499999999</v>
      </c>
      <c r="BW57" s="146">
        <f>VLOOKUP(B57,[1]Hoja1!$B$9:$AF$244,31,0)</f>
        <v>22150</v>
      </c>
      <c r="BX57" s="146">
        <v>70000</v>
      </c>
      <c r="BY57" s="23">
        <v>106930</v>
      </c>
      <c r="BZ57" s="84">
        <v>99400</v>
      </c>
      <c r="CA57" s="23">
        <f t="shared" si="59"/>
        <v>74620</v>
      </c>
      <c r="CB57" s="23">
        <f t="shared" si="60"/>
        <v>84700</v>
      </c>
      <c r="CC57" s="23">
        <f t="shared" si="61"/>
        <v>50732.632619264201</v>
      </c>
      <c r="CD57" s="23">
        <f t="shared" si="62"/>
        <v>23279.649999999998</v>
      </c>
      <c r="CE57" s="23">
        <f t="shared" si="8"/>
        <v>28051.978249999996</v>
      </c>
      <c r="CF57" s="158">
        <f>VLOOKUP(B57,[1]Hoja1!$B$9:$AJ$244,35,0)</f>
        <v>22263</v>
      </c>
      <c r="CG57" s="158">
        <v>70000</v>
      </c>
      <c r="CH57" s="24">
        <v>72700</v>
      </c>
      <c r="CI57" s="25">
        <v>71200</v>
      </c>
      <c r="CJ57" s="24">
        <f t="shared" si="63"/>
        <v>59040.75</v>
      </c>
      <c r="CK57" s="24">
        <f t="shared" si="64"/>
        <v>70600</v>
      </c>
      <c r="CL57" s="24">
        <f t="shared" si="65"/>
        <v>45975.218704950181</v>
      </c>
      <c r="CM57" s="24">
        <f t="shared" si="66"/>
        <v>23398.412999999997</v>
      </c>
      <c r="CN57" s="24">
        <f t="shared" si="9"/>
        <v>28195.087664999995</v>
      </c>
      <c r="CO57" s="148">
        <f>VLOOKUP(B57,[1]Hoja1!$B$9:$AL$244,37,0)</f>
        <v>22240</v>
      </c>
      <c r="CP57" s="148">
        <v>80000</v>
      </c>
      <c r="CQ57" s="26">
        <v>106930</v>
      </c>
      <c r="CR57" s="149">
        <v>101600</v>
      </c>
      <c r="CS57" s="26">
        <f t="shared" si="67"/>
        <v>77692.5</v>
      </c>
      <c r="CT57" s="26">
        <f t="shared" si="68"/>
        <v>90800</v>
      </c>
      <c r="CU57" s="26">
        <f t="shared" si="69"/>
        <v>52179.497886747478</v>
      </c>
      <c r="CV57" s="26">
        <f t="shared" si="70"/>
        <v>23374.239999999998</v>
      </c>
      <c r="CW57" s="26">
        <f t="shared" si="10"/>
        <v>28165.959199999998</v>
      </c>
      <c r="CX57" s="27">
        <f>VLOOKUP(B57,[1]Hoja1!$B$9:$AN$244,39,0)</f>
        <v>26924</v>
      </c>
      <c r="CY57" s="27">
        <v>90000</v>
      </c>
      <c r="CZ57" s="28">
        <v>119510</v>
      </c>
      <c r="DA57" s="86">
        <v>114000</v>
      </c>
      <c r="DB57" s="28">
        <f t="shared" si="71"/>
        <v>87608.5</v>
      </c>
      <c r="DC57" s="28">
        <f t="shared" si="72"/>
        <v>102000</v>
      </c>
      <c r="DD57" s="28">
        <f t="shared" si="73"/>
        <v>61169.444835295428</v>
      </c>
      <c r="DE57" s="28">
        <f t="shared" si="74"/>
        <v>28297.124</v>
      </c>
      <c r="DF57" s="28">
        <f t="shared" si="11"/>
        <v>34098.034419999996</v>
      </c>
      <c r="DG57" s="150">
        <f>VLOOKUP(B57,[1]Hoja1!$B$9:$AR$244,43,0)</f>
        <v>32002</v>
      </c>
      <c r="DH57" s="150">
        <v>110000</v>
      </c>
      <c r="DI57" s="29">
        <v>94350</v>
      </c>
      <c r="DJ57" s="88">
        <v>90600</v>
      </c>
      <c r="DK57" s="29">
        <f t="shared" si="75"/>
        <v>81738</v>
      </c>
      <c r="DL57" s="29">
        <f t="shared" si="76"/>
        <v>92475</v>
      </c>
      <c r="DM57" s="29">
        <f t="shared" si="77"/>
        <v>64541.823121594636</v>
      </c>
      <c r="DN57" s="29">
        <f t="shared" si="78"/>
        <v>33634.101999999999</v>
      </c>
      <c r="DO57" s="29">
        <f t="shared" si="12"/>
        <v>40529.092909999999</v>
      </c>
      <c r="DP57" s="154">
        <f>VLOOKUP(B57,[1]Hoja1!$B$9:$AT$244,45,0)</f>
        <v>33023</v>
      </c>
      <c r="DQ57" s="154">
        <v>121000</v>
      </c>
      <c r="DR57" s="30">
        <v>94350</v>
      </c>
      <c r="DS57" s="90">
        <v>89600</v>
      </c>
      <c r="DT57" s="30">
        <f t="shared" si="79"/>
        <v>84493.25</v>
      </c>
      <c r="DU57" s="30">
        <f t="shared" si="80"/>
        <v>91975</v>
      </c>
      <c r="DV57" s="30">
        <f t="shared" si="81"/>
        <v>66328.462322181367</v>
      </c>
      <c r="DW57" s="30">
        <f t="shared" si="82"/>
        <v>34707.172999999995</v>
      </c>
      <c r="DX57" s="30">
        <f t="shared" si="13"/>
        <v>41822.143464999994</v>
      </c>
      <c r="DY57" s="158">
        <f>VLOOKUP(B57,[1]Hoja1!$B$9:$AV$244,47,0)</f>
        <v>37426</v>
      </c>
      <c r="DZ57" s="158">
        <v>130000</v>
      </c>
      <c r="EA57" s="24">
        <v>106930</v>
      </c>
      <c r="EB57" s="25">
        <v>101600</v>
      </c>
      <c r="EC57" s="24">
        <f t="shared" si="83"/>
        <v>93989</v>
      </c>
      <c r="ED57" s="24">
        <f t="shared" si="84"/>
        <v>104265</v>
      </c>
      <c r="EE57" s="24">
        <f t="shared" si="85"/>
        <v>74618.328027926807</v>
      </c>
      <c r="EF57" s="24">
        <f t="shared" si="86"/>
        <v>39334.725999999995</v>
      </c>
      <c r="EG57" s="24">
        <f t="shared" si="14"/>
        <v>47398.344829999995</v>
      </c>
      <c r="EH57" s="126">
        <f>VLOOKUP(B57,[1]Hoja1!$B$9:$AX$244,49,0)</f>
        <v>41392</v>
      </c>
      <c r="EI57" s="126">
        <v>148000</v>
      </c>
      <c r="EJ57" s="17">
        <v>141525</v>
      </c>
      <c r="EK57" s="73">
        <v>131600</v>
      </c>
      <c r="EL57" s="17">
        <f t="shared" si="87"/>
        <v>115629.25</v>
      </c>
      <c r="EM57" s="17">
        <f t="shared" si="88"/>
        <v>136562.5</v>
      </c>
      <c r="EN57" s="17">
        <f t="shared" si="89"/>
        <v>87756.463497197852</v>
      </c>
      <c r="EO57" s="17">
        <f t="shared" si="90"/>
        <v>43502.991999999998</v>
      </c>
      <c r="EP57" s="17">
        <f t="shared" si="15"/>
        <v>52421.105360000001</v>
      </c>
      <c r="EQ57" s="162">
        <f>VLOOKUP(B57,[1]Hoja1!$B$9:$AZ$244,51,0)</f>
        <v>32002</v>
      </c>
      <c r="ER57" s="162">
        <v>106000</v>
      </c>
      <c r="ES57" s="32">
        <v>141525</v>
      </c>
      <c r="ET57" s="94">
        <v>131600</v>
      </c>
      <c r="EU57" s="32">
        <f t="shared" si="91"/>
        <v>102781.75</v>
      </c>
      <c r="EV57" s="32">
        <f t="shared" si="92"/>
        <v>118800</v>
      </c>
      <c r="EW57" s="32">
        <f t="shared" si="93"/>
        <v>72271.720584679249</v>
      </c>
      <c r="EX57" s="32">
        <f t="shared" si="94"/>
        <v>38661.616199999997</v>
      </c>
      <c r="EY57" s="32">
        <f t="shared" si="16"/>
        <v>46587.247520999998</v>
      </c>
      <c r="EZ57" s="172">
        <f>VLOOKUP(B57,'[2]RESPUESTOS '!$B$11:$BH$246,59,0)</f>
        <v>20383</v>
      </c>
      <c r="FA57" s="162">
        <v>92000</v>
      </c>
      <c r="FB57" s="32">
        <v>108800</v>
      </c>
      <c r="FC57" s="94">
        <v>103400</v>
      </c>
      <c r="FD57" s="32">
        <f t="shared" si="95"/>
        <v>81145.75</v>
      </c>
      <c r="FE57" s="32">
        <f t="shared" si="96"/>
        <v>97700</v>
      </c>
      <c r="FF57" s="32">
        <f t="shared" si="97"/>
        <v>50766.309085829496</v>
      </c>
      <c r="FG57" s="32">
        <f t="shared" si="98"/>
        <v>24624.702300000001</v>
      </c>
      <c r="FH57" s="32">
        <f t="shared" si="17"/>
        <v>29672.766271500001</v>
      </c>
      <c r="FI57" s="172">
        <f>VLOOKUP(B57,'[2]RESPUESTOS '!$B$11:$CJ$246,87,0)</f>
        <v>21306</v>
      </c>
      <c r="FJ57" s="162">
        <v>110400</v>
      </c>
      <c r="FK57" s="32">
        <v>107800</v>
      </c>
      <c r="FL57" s="94">
        <v>102400</v>
      </c>
      <c r="FM57" s="32">
        <f t="shared" si="99"/>
        <v>85476.5</v>
      </c>
      <c r="FN57" s="32">
        <f t="shared" si="100"/>
        <v>105100</v>
      </c>
      <c r="FO57" s="32">
        <f t="shared" si="101"/>
        <v>53308.335629717294</v>
      </c>
      <c r="FP57" s="32">
        <f t="shared" si="102"/>
        <v>25739.778599999998</v>
      </c>
      <c r="FQ57" s="32">
        <f t="shared" si="18"/>
        <v>31016.433212999997</v>
      </c>
      <c r="FR57" s="172">
        <f>VLOOKUP(B57,'[2]RESPUESTOS '!$B$11:$BX$246,75,0)</f>
        <v>17829</v>
      </c>
      <c r="FS57" s="162">
        <v>92000</v>
      </c>
      <c r="FT57" s="32">
        <v>94000</v>
      </c>
      <c r="FU57" s="94">
        <v>92100</v>
      </c>
      <c r="FV57" s="32">
        <f t="shared" si="103"/>
        <v>73982.25</v>
      </c>
      <c r="FW57" s="32">
        <f t="shared" si="104"/>
        <v>92050</v>
      </c>
      <c r="FX57" s="32">
        <f t="shared" si="105"/>
        <v>45221.2338461947</v>
      </c>
      <c r="FY57" s="32">
        <f t="shared" si="106"/>
        <v>21539.214899999999</v>
      </c>
      <c r="FZ57" s="32">
        <f t="shared" si="19"/>
        <v>25954.753954499996</v>
      </c>
      <c r="GA57" s="172">
        <f>VLOOKUP(B57,'[2]RESPUESTOS '!$B$11:$CN$246,91,0)</f>
        <v>23204</v>
      </c>
      <c r="GB57" s="162">
        <v>106000</v>
      </c>
      <c r="GC57" s="32">
        <v>125800</v>
      </c>
      <c r="GD57" s="94">
        <v>122000</v>
      </c>
      <c r="GE57" s="32">
        <f t="shared" si="107"/>
        <v>94251</v>
      </c>
      <c r="GF57" s="32">
        <f t="shared" si="108"/>
        <v>114000</v>
      </c>
      <c r="GG57" s="32">
        <f t="shared" si="109"/>
        <v>58244.657092951333</v>
      </c>
      <c r="GH57" s="32">
        <f t="shared" si="110"/>
        <v>28032.752399999998</v>
      </c>
      <c r="GI57" s="32">
        <f t="shared" si="20"/>
        <v>33779.466641999999</v>
      </c>
      <c r="GJ57" s="172">
        <f>VLOOKUP(B57,'[2]RESPUESTOS '!$B$11:$T$246,19,0)</f>
        <v>19012</v>
      </c>
      <c r="GK57" s="162">
        <v>90000</v>
      </c>
      <c r="GL57" s="32">
        <v>96800</v>
      </c>
      <c r="GM57" s="94">
        <v>94900</v>
      </c>
      <c r="GN57" s="32">
        <f t="shared" si="111"/>
        <v>75178</v>
      </c>
      <c r="GO57" s="32">
        <f t="shared" si="112"/>
        <v>92450</v>
      </c>
      <c r="GP57" s="32">
        <f t="shared" si="113"/>
        <v>47293.926449313512</v>
      </c>
      <c r="GQ57" s="32">
        <f t="shared" si="114"/>
        <v>22968.397199999999</v>
      </c>
      <c r="GR57" s="32">
        <f t="shared" si="21"/>
        <v>27676.918625999999</v>
      </c>
      <c r="GS57" s="172">
        <f>VLOOKUP(B57,'[2]RESPUESTOS '!$B$11:$H$246,7,0)</f>
        <v>16573</v>
      </c>
      <c r="GT57" s="162">
        <v>70000</v>
      </c>
      <c r="GU57" s="32">
        <v>58100</v>
      </c>
      <c r="GV57" s="94">
        <v>54000</v>
      </c>
      <c r="GW57" s="32">
        <f t="shared" si="115"/>
        <v>49668.25</v>
      </c>
      <c r="GX57" s="32">
        <f t="shared" si="116"/>
        <v>56050</v>
      </c>
      <c r="GY57" s="32">
        <f t="shared" si="117"/>
        <v>36246.644539556983</v>
      </c>
      <c r="GZ57" s="32">
        <f t="shared" si="118"/>
        <v>20021.8413</v>
      </c>
      <c r="HA57" s="32">
        <f t="shared" si="22"/>
        <v>24126.3187665</v>
      </c>
      <c r="HB57" s="172">
        <f>VLOOKUP(B57,'[2]RESPUESTOS '!$B$11:$D$246,3,0)</f>
        <v>15846</v>
      </c>
      <c r="HC57" s="162">
        <v>70000</v>
      </c>
      <c r="HD57" s="32">
        <v>58100</v>
      </c>
      <c r="HE57" s="94">
        <v>56900</v>
      </c>
      <c r="HF57" s="32">
        <f t="shared" si="119"/>
        <v>50211.5</v>
      </c>
      <c r="HG57" s="32">
        <f t="shared" si="120"/>
        <v>57500</v>
      </c>
      <c r="HH57" s="32">
        <f t="shared" si="121"/>
        <v>35657.132584740852</v>
      </c>
      <c r="HI57" s="32">
        <f t="shared" si="122"/>
        <v>19143.552599999999</v>
      </c>
      <c r="HJ57" s="32">
        <f t="shared" si="23"/>
        <v>23067.980883</v>
      </c>
      <c r="HK57" s="172">
        <f>VLOOKUP(B57,'[2]RESPUESTOS '!$B$11:$CB$246,79,0)</f>
        <v>23304</v>
      </c>
      <c r="HL57" s="162">
        <v>148000</v>
      </c>
      <c r="HM57" s="32">
        <v>125800</v>
      </c>
      <c r="HN57" s="94">
        <v>120000</v>
      </c>
      <c r="HO57" s="32">
        <f t="shared" si="123"/>
        <v>104276</v>
      </c>
      <c r="HP57" s="32">
        <f t="shared" si="124"/>
        <v>122900</v>
      </c>
      <c r="HQ57" s="32">
        <f t="shared" si="125"/>
        <v>60651.729601873893</v>
      </c>
      <c r="HR57" s="32">
        <f t="shared" si="126"/>
        <v>28153.562399999999</v>
      </c>
      <c r="HS57" s="32">
        <f t="shared" si="24"/>
        <v>33925.042691999995</v>
      </c>
      <c r="HT57" s="172">
        <v>126123.48</v>
      </c>
      <c r="HU57" s="162">
        <v>148000</v>
      </c>
      <c r="HV57" s="32">
        <v>157250</v>
      </c>
      <c r="HW57" s="94">
        <v>149400</v>
      </c>
      <c r="HX57" s="32">
        <f t="shared" si="127"/>
        <v>151550</v>
      </c>
      <c r="HY57" s="32">
        <f t="shared" si="128"/>
        <v>149400</v>
      </c>
      <c r="HZ57" s="32">
        <f t="shared" si="25"/>
        <v>151442.5075877629</v>
      </c>
      <c r="IA57" s="32">
        <f t="shared" si="129"/>
        <v>152369.77618799999</v>
      </c>
      <c r="IB57" s="32">
        <f t="shared" si="26"/>
        <v>183605.58030653998</v>
      </c>
      <c r="IC57" s="172">
        <v>134460</v>
      </c>
      <c r="ID57" s="162">
        <v>92000</v>
      </c>
      <c r="IE57" s="32">
        <v>157250</v>
      </c>
      <c r="IF57" s="94">
        <v>151000</v>
      </c>
      <c r="IG57" s="32">
        <f t="shared" si="130"/>
        <v>133416.66666666666</v>
      </c>
      <c r="IH57" s="32">
        <f t="shared" si="131"/>
        <v>151000</v>
      </c>
      <c r="II57" s="32">
        <f t="shared" si="132"/>
        <v>125778.87388143849</v>
      </c>
      <c r="IJ57" s="32">
        <f t="shared" si="133"/>
        <v>162441.12599999999</v>
      </c>
      <c r="IK57" s="32">
        <f t="shared" si="27"/>
        <v>195741.55682999999</v>
      </c>
      <c r="IM57" s="32">
        <f t="shared" si="134"/>
        <v>44873.659271334815</v>
      </c>
    </row>
    <row r="58" spans="1:247" x14ac:dyDescent="0.25">
      <c r="A58" s="12">
        <v>51</v>
      </c>
      <c r="B58" s="40" t="s">
        <v>94</v>
      </c>
      <c r="C58" s="14">
        <f>VLOOKUP(B58,[1]Hoja1!$B$9:$D$244,3,0)</f>
        <v>29725</v>
      </c>
      <c r="D58" s="14">
        <v>109000</v>
      </c>
      <c r="E58" s="15">
        <v>162000</v>
      </c>
      <c r="F58" s="97">
        <v>153900</v>
      </c>
      <c r="G58" s="105">
        <f t="shared" si="28"/>
        <v>113656.25</v>
      </c>
      <c r="H58" s="105">
        <f t="shared" si="29"/>
        <v>131450</v>
      </c>
      <c r="I58" s="107">
        <f t="shared" si="30"/>
        <v>72089.486610824737</v>
      </c>
      <c r="J58" s="107">
        <f t="shared" si="135"/>
        <v>31240.974999999999</v>
      </c>
      <c r="K58" s="107">
        <f t="shared" si="0"/>
        <v>37645.374874999994</v>
      </c>
      <c r="L58" s="101">
        <f>VLOOKUP(B58,[1]Hoja1!$B$9:$L$244,11,0)</f>
        <v>24791</v>
      </c>
      <c r="M58" s="101">
        <v>93000</v>
      </c>
      <c r="N58" s="34">
        <v>162000</v>
      </c>
      <c r="O58" s="70">
        <v>150700</v>
      </c>
      <c r="P58" s="34">
        <f t="shared" si="31"/>
        <v>107622.75</v>
      </c>
      <c r="Q58" s="34">
        <f t="shared" si="32"/>
        <v>121850</v>
      </c>
      <c r="R58" s="34">
        <f t="shared" si="33"/>
        <v>62599.330566946039</v>
      </c>
      <c r="S58" s="174">
        <f t="shared" si="34"/>
        <v>26055.340999999997</v>
      </c>
      <c r="T58" s="174">
        <f t="shared" si="1"/>
        <v>31396.685904999995</v>
      </c>
      <c r="U58" s="126">
        <f>VLOOKUP(B58,[1]Hoja1!$B$9:$T$244,19,0)</f>
        <v>25859</v>
      </c>
      <c r="V58" s="126">
        <v>95000</v>
      </c>
      <c r="W58" s="17">
        <v>129600</v>
      </c>
      <c r="X58" s="73">
        <v>128300</v>
      </c>
      <c r="Y58" s="17">
        <f t="shared" si="35"/>
        <v>94689.75</v>
      </c>
      <c r="Z58" s="17">
        <f t="shared" si="36"/>
        <v>111650</v>
      </c>
      <c r="AA58" s="17">
        <f t="shared" si="37"/>
        <v>61816.299082998776</v>
      </c>
      <c r="AB58" s="176">
        <f t="shared" si="38"/>
        <v>27177.808999999997</v>
      </c>
      <c r="AC58" s="176">
        <f t="shared" si="2"/>
        <v>32749.259844999997</v>
      </c>
      <c r="AD58" s="129">
        <f>VLOOKUP(B58,[1]Hoja1!$B$9:$V$244,21,0)</f>
        <v>29726</v>
      </c>
      <c r="AE58" s="129">
        <v>107000</v>
      </c>
      <c r="AF58" s="18">
        <v>123120</v>
      </c>
      <c r="AG58" s="74">
        <v>113300</v>
      </c>
      <c r="AH58" s="18">
        <f t="shared" si="39"/>
        <v>93286.5</v>
      </c>
      <c r="AI58" s="18">
        <f t="shared" si="40"/>
        <v>110150</v>
      </c>
      <c r="AJ58" s="18">
        <f t="shared" si="41"/>
        <v>66739.344735236722</v>
      </c>
      <c r="AK58" s="177">
        <f t="shared" si="42"/>
        <v>31242.025999999998</v>
      </c>
      <c r="AL58" s="177">
        <f t="shared" si="3"/>
        <v>37646.641329999999</v>
      </c>
      <c r="AM58" s="133">
        <f>VLOOKUP(B58,[1]Hoja1!$B$9:$X$244,23,0)</f>
        <v>28086</v>
      </c>
      <c r="AN58" s="133">
        <v>101000</v>
      </c>
      <c r="AO58" s="19">
        <v>110160</v>
      </c>
      <c r="AP58" s="77">
        <v>108000</v>
      </c>
      <c r="AQ58" s="19">
        <f t="shared" si="43"/>
        <v>86811.5</v>
      </c>
      <c r="AR58" s="19">
        <f t="shared" si="44"/>
        <v>104500</v>
      </c>
      <c r="AS58" s="19">
        <f t="shared" si="45"/>
        <v>62653.812921360404</v>
      </c>
      <c r="AT58" s="178">
        <f t="shared" si="46"/>
        <v>29518.385999999999</v>
      </c>
      <c r="AU58" s="178">
        <f t="shared" si="4"/>
        <v>35569.655129999999</v>
      </c>
      <c r="AV58" s="137">
        <f>VLOOKUP(B58,[1]Hoja1!$B$9:$Z$244,25,0)</f>
        <v>20300</v>
      </c>
      <c r="AW58" s="137">
        <v>75000</v>
      </c>
      <c r="AX58" s="20">
        <v>110160</v>
      </c>
      <c r="AY58" s="79">
        <v>99100</v>
      </c>
      <c r="AZ58" s="20">
        <f t="shared" si="47"/>
        <v>76140</v>
      </c>
      <c r="BA58" s="20">
        <f t="shared" si="48"/>
        <v>87050</v>
      </c>
      <c r="BB58" s="20">
        <f t="shared" si="49"/>
        <v>48921.920127646626</v>
      </c>
      <c r="BC58" s="179">
        <f t="shared" si="50"/>
        <v>21335.3</v>
      </c>
      <c r="BD58" s="179">
        <f t="shared" si="5"/>
        <v>25709.036499999998</v>
      </c>
      <c r="BE58" s="139">
        <f>VLOOKUP(B58,[1]Hoja1!$B$9:$AB$244,27,0)</f>
        <v>22481</v>
      </c>
      <c r="BF58" s="139">
        <v>90000</v>
      </c>
      <c r="BG58" s="21">
        <v>129600</v>
      </c>
      <c r="BH58" s="80">
        <v>123100</v>
      </c>
      <c r="BI58" s="21">
        <f t="shared" si="51"/>
        <v>91295.25</v>
      </c>
      <c r="BJ58" s="21">
        <f t="shared" si="52"/>
        <v>106550</v>
      </c>
      <c r="BK58" s="21">
        <f t="shared" si="53"/>
        <v>55996.806995929874</v>
      </c>
      <c r="BL58" s="21">
        <f t="shared" si="54"/>
        <v>23627.530999999999</v>
      </c>
      <c r="BM58" s="21">
        <f t="shared" si="6"/>
        <v>28471.174854999997</v>
      </c>
      <c r="BN58" s="144">
        <f>VLOOKUP(B58,[1]Hoja1!$B$9:$AD$244,29,0)</f>
        <v>22330</v>
      </c>
      <c r="BO58" s="144">
        <v>80000</v>
      </c>
      <c r="BP58" s="22">
        <v>129600</v>
      </c>
      <c r="BQ58" s="82">
        <v>128300</v>
      </c>
      <c r="BR58" s="22">
        <f t="shared" si="55"/>
        <v>90057.5</v>
      </c>
      <c r="BS58" s="22">
        <f t="shared" si="56"/>
        <v>104150</v>
      </c>
      <c r="BT58" s="22">
        <f t="shared" si="57"/>
        <v>54950.274425304451</v>
      </c>
      <c r="BU58" s="22">
        <f t="shared" si="58"/>
        <v>23468.829999999998</v>
      </c>
      <c r="BV58" s="22">
        <f t="shared" si="7"/>
        <v>28279.940149999999</v>
      </c>
      <c r="BW58" s="146">
        <f>VLOOKUP(B58,[1]Hoja1!$B$9:$AF$244,31,0)</f>
        <v>21479</v>
      </c>
      <c r="BX58" s="146">
        <v>70000</v>
      </c>
      <c r="BY58" s="23">
        <v>110160</v>
      </c>
      <c r="BZ58" s="84">
        <v>103600</v>
      </c>
      <c r="CA58" s="23">
        <f t="shared" si="59"/>
        <v>76309.75</v>
      </c>
      <c r="CB58" s="23">
        <f t="shared" si="60"/>
        <v>86800</v>
      </c>
      <c r="CC58" s="23">
        <f t="shared" si="61"/>
        <v>50268.28726534568</v>
      </c>
      <c r="CD58" s="23">
        <f t="shared" si="62"/>
        <v>22574.429</v>
      </c>
      <c r="CE58" s="23">
        <f t="shared" si="8"/>
        <v>27202.186945000001</v>
      </c>
      <c r="CF58" s="158">
        <f>VLOOKUP(B58,[1]Hoja1!$B$9:$AJ$244,35,0)</f>
        <v>21634</v>
      </c>
      <c r="CG58" s="158">
        <v>70000</v>
      </c>
      <c r="CH58" s="24">
        <v>74900</v>
      </c>
      <c r="CI58" s="25">
        <v>72700</v>
      </c>
      <c r="CJ58" s="24">
        <f t="shared" si="63"/>
        <v>59808.5</v>
      </c>
      <c r="CK58" s="24">
        <f t="shared" si="64"/>
        <v>71350</v>
      </c>
      <c r="CL58" s="24">
        <f t="shared" si="65"/>
        <v>45653.99929956429</v>
      </c>
      <c r="CM58" s="24">
        <f t="shared" si="66"/>
        <v>22737.333999999999</v>
      </c>
      <c r="CN58" s="24">
        <f t="shared" si="9"/>
        <v>27398.48747</v>
      </c>
      <c r="CO58" s="148">
        <f>VLOOKUP(B58,[1]Hoja1!$B$9:$AL$244,37,0)</f>
        <v>22590</v>
      </c>
      <c r="CP58" s="148">
        <v>90000</v>
      </c>
      <c r="CQ58" s="26">
        <v>110160</v>
      </c>
      <c r="CR58" s="149">
        <v>105800</v>
      </c>
      <c r="CS58" s="26">
        <f t="shared" si="67"/>
        <v>82137.5</v>
      </c>
      <c r="CT58" s="26">
        <f t="shared" si="68"/>
        <v>97900</v>
      </c>
      <c r="CU58" s="26">
        <f t="shared" si="69"/>
        <v>54121.349525118276</v>
      </c>
      <c r="CV58" s="26">
        <f t="shared" si="70"/>
        <v>23742.09</v>
      </c>
      <c r="CW58" s="26">
        <f t="shared" si="10"/>
        <v>28609.21845</v>
      </c>
      <c r="CX58" s="27">
        <f>VLOOKUP(B58,[1]Hoja1!$B$9:$AN$244,39,0)</f>
        <v>30981</v>
      </c>
      <c r="CY58" s="27">
        <v>110000</v>
      </c>
      <c r="CZ58" s="28">
        <v>123120</v>
      </c>
      <c r="DA58" s="86">
        <v>118000</v>
      </c>
      <c r="DB58" s="28">
        <f t="shared" si="71"/>
        <v>95525.25</v>
      </c>
      <c r="DC58" s="28">
        <f t="shared" si="72"/>
        <v>114000</v>
      </c>
      <c r="DD58" s="28">
        <f t="shared" si="73"/>
        <v>69006.575773030956</v>
      </c>
      <c r="DE58" s="28">
        <f t="shared" si="74"/>
        <v>32561.030999999999</v>
      </c>
      <c r="DF58" s="28">
        <f t="shared" si="11"/>
        <v>39236.042354999998</v>
      </c>
      <c r="DG58" s="150">
        <f>VLOOKUP(B58,[1]Hoja1!$B$9:$AR$244,43,0)</f>
        <v>31089</v>
      </c>
      <c r="DH58" s="150">
        <v>107000</v>
      </c>
      <c r="DI58" s="29">
        <v>97200</v>
      </c>
      <c r="DJ58" s="88">
        <v>92300</v>
      </c>
      <c r="DK58" s="29">
        <f t="shared" si="75"/>
        <v>81897.25</v>
      </c>
      <c r="DL58" s="29">
        <f t="shared" si="76"/>
        <v>94750</v>
      </c>
      <c r="DM58" s="29">
        <f t="shared" si="77"/>
        <v>63863.267007759081</v>
      </c>
      <c r="DN58" s="29">
        <f t="shared" si="78"/>
        <v>32674.538999999997</v>
      </c>
      <c r="DO58" s="29">
        <f t="shared" si="12"/>
        <v>39372.819494999996</v>
      </c>
      <c r="DP58" s="154">
        <f>VLOOKUP(B58,[1]Hoja1!$B$9:$AT$244,45,0)</f>
        <v>34020</v>
      </c>
      <c r="DQ58" s="154">
        <v>125000</v>
      </c>
      <c r="DR58" s="30">
        <v>97200</v>
      </c>
      <c r="DS58" s="90">
        <v>93300</v>
      </c>
      <c r="DT58" s="30">
        <f t="shared" si="79"/>
        <v>87380</v>
      </c>
      <c r="DU58" s="30">
        <f t="shared" si="80"/>
        <v>95250</v>
      </c>
      <c r="DV58" s="30">
        <f t="shared" si="81"/>
        <v>68492.384491419652</v>
      </c>
      <c r="DW58" s="30">
        <f t="shared" si="82"/>
        <v>35755.019999999997</v>
      </c>
      <c r="DX58" s="30">
        <f t="shared" si="13"/>
        <v>43084.799099999997</v>
      </c>
      <c r="DY58" s="158">
        <f>VLOOKUP(B58,[1]Hoja1!$B$9:$AV$244,47,0)</f>
        <v>37307</v>
      </c>
      <c r="DZ58" s="158">
        <v>130000</v>
      </c>
      <c r="EA58" s="24">
        <v>110160</v>
      </c>
      <c r="EB58" s="25">
        <v>105800</v>
      </c>
      <c r="EC58" s="24">
        <f t="shared" si="83"/>
        <v>95816.75</v>
      </c>
      <c r="ED58" s="24">
        <f t="shared" si="84"/>
        <v>107980</v>
      </c>
      <c r="EE58" s="24">
        <f t="shared" si="85"/>
        <v>75434.080978277707</v>
      </c>
      <c r="EF58" s="24">
        <f t="shared" si="86"/>
        <v>39209.656999999999</v>
      </c>
      <c r="EG58" s="24">
        <f t="shared" si="14"/>
        <v>47247.636684999998</v>
      </c>
      <c r="EH58" s="126">
        <f>VLOOKUP(B58,[1]Hoja1!$B$9:$AX$244,49,0)</f>
        <v>40452</v>
      </c>
      <c r="EI58" s="126">
        <v>145000</v>
      </c>
      <c r="EJ58" s="17">
        <v>145800</v>
      </c>
      <c r="EK58" s="73">
        <v>137100</v>
      </c>
      <c r="EL58" s="17">
        <f t="shared" si="87"/>
        <v>117088</v>
      </c>
      <c r="EM58" s="17">
        <f t="shared" si="88"/>
        <v>141050</v>
      </c>
      <c r="EN58" s="17">
        <f t="shared" si="89"/>
        <v>87393.747161792242</v>
      </c>
      <c r="EO58" s="17">
        <f t="shared" si="90"/>
        <v>42515.051999999996</v>
      </c>
      <c r="EP58" s="17">
        <f t="shared" si="15"/>
        <v>51230.637659999993</v>
      </c>
      <c r="EQ58" s="162">
        <f>VLOOKUP(B58,[1]Hoja1!$B$9:$AZ$244,51,0)</f>
        <v>31089</v>
      </c>
      <c r="ER58" s="162">
        <v>103000</v>
      </c>
      <c r="ES58" s="32">
        <v>145800</v>
      </c>
      <c r="ET58" s="94">
        <v>134100</v>
      </c>
      <c r="EU58" s="32">
        <f t="shared" si="91"/>
        <v>103497.25</v>
      </c>
      <c r="EV58" s="32">
        <f t="shared" si="92"/>
        <v>118550</v>
      </c>
      <c r="EW58" s="32">
        <f t="shared" si="93"/>
        <v>71186.679402684065</v>
      </c>
      <c r="EX58" s="32">
        <f t="shared" si="94"/>
        <v>37558.620900000002</v>
      </c>
      <c r="EY58" s="32">
        <f t="shared" si="16"/>
        <v>45258.1381845</v>
      </c>
      <c r="EZ58" s="172">
        <f>VLOOKUP(B58,'[2]RESPUESTOS '!$B$11:$BH$246,59,0)</f>
        <v>19726</v>
      </c>
      <c r="FA58" s="162">
        <v>95000</v>
      </c>
      <c r="FB58" s="32">
        <v>104800</v>
      </c>
      <c r="FC58" s="94">
        <v>100600</v>
      </c>
      <c r="FD58" s="32">
        <f t="shared" si="95"/>
        <v>80031.5</v>
      </c>
      <c r="FE58" s="32">
        <f t="shared" si="96"/>
        <v>97800</v>
      </c>
      <c r="FF58" s="32">
        <f t="shared" si="97"/>
        <v>49564.345985082138</v>
      </c>
      <c r="FG58" s="32">
        <f t="shared" si="98"/>
        <v>23830.980599999999</v>
      </c>
      <c r="FH58" s="32">
        <f t="shared" si="17"/>
        <v>28716.331622999998</v>
      </c>
      <c r="FI58" s="172">
        <f>VLOOKUP(B58,'[2]RESPUESTOS '!$B$11:$CJ$246,87,0)</f>
        <v>19763</v>
      </c>
      <c r="FJ58" s="162">
        <v>114000</v>
      </c>
      <c r="FK58" s="32">
        <v>101600</v>
      </c>
      <c r="FL58" s="94">
        <v>95500</v>
      </c>
      <c r="FM58" s="32">
        <f t="shared" si="99"/>
        <v>82715.75</v>
      </c>
      <c r="FN58" s="32">
        <f t="shared" si="100"/>
        <v>98550</v>
      </c>
      <c r="FO58" s="32">
        <f t="shared" si="101"/>
        <v>50197.490089575716</v>
      </c>
      <c r="FP58" s="32">
        <f t="shared" si="102"/>
        <v>23875.6803</v>
      </c>
      <c r="FQ58" s="32">
        <f t="shared" si="18"/>
        <v>28770.194761499999</v>
      </c>
      <c r="FR58" s="172">
        <f>VLOOKUP(B58,'[2]RESPUESTOS '!$B$11:$BX$246,75,0)</f>
        <v>16596</v>
      </c>
      <c r="FS58" s="162">
        <v>95000</v>
      </c>
      <c r="FT58" s="32">
        <v>92600</v>
      </c>
      <c r="FU58" s="94">
        <v>88000</v>
      </c>
      <c r="FV58" s="32">
        <f t="shared" si="103"/>
        <v>73049</v>
      </c>
      <c r="FW58" s="32">
        <f t="shared" si="104"/>
        <v>90300</v>
      </c>
      <c r="FX58" s="32">
        <f t="shared" si="105"/>
        <v>43036.402628844662</v>
      </c>
      <c r="FY58" s="32">
        <f t="shared" si="106"/>
        <v>20049.6276</v>
      </c>
      <c r="FZ58" s="32">
        <f t="shared" si="19"/>
        <v>24159.801258</v>
      </c>
      <c r="GA58" s="172">
        <f>VLOOKUP(B58,'[2]RESPUESTOS '!$B$11:$CN$246,91,0)</f>
        <v>23451</v>
      </c>
      <c r="GB58" s="162">
        <v>110000</v>
      </c>
      <c r="GC58" s="32">
        <v>124000</v>
      </c>
      <c r="GD58" s="94">
        <v>121500</v>
      </c>
      <c r="GE58" s="32">
        <f t="shared" si="107"/>
        <v>94737.75</v>
      </c>
      <c r="GF58" s="32">
        <f t="shared" si="108"/>
        <v>115750</v>
      </c>
      <c r="GG58" s="32">
        <f t="shared" si="109"/>
        <v>58799.332873103682</v>
      </c>
      <c r="GH58" s="32">
        <f t="shared" si="110"/>
        <v>28331.1531</v>
      </c>
      <c r="GI58" s="32">
        <f t="shared" si="20"/>
        <v>34139.039485499998</v>
      </c>
      <c r="GJ58" s="172">
        <f>VLOOKUP(B58,'[2]RESPUESTOS '!$B$11:$T$246,19,0)</f>
        <v>18171</v>
      </c>
      <c r="GK58" s="162">
        <v>110000</v>
      </c>
      <c r="GL58" s="32">
        <v>94000</v>
      </c>
      <c r="GM58" s="94">
        <v>93100</v>
      </c>
      <c r="GN58" s="32">
        <f t="shared" si="111"/>
        <v>78817.75</v>
      </c>
      <c r="GO58" s="32">
        <f t="shared" si="112"/>
        <v>93550</v>
      </c>
      <c r="GP58" s="32">
        <f t="shared" si="113"/>
        <v>46781.935011670372</v>
      </c>
      <c r="GQ58" s="32">
        <f t="shared" si="114"/>
        <v>21952.3851</v>
      </c>
      <c r="GR58" s="32">
        <f t="shared" si="21"/>
        <v>26452.624045500001</v>
      </c>
      <c r="GS58" s="172">
        <f>VLOOKUP(B58,'[2]RESPUESTOS '!$B$11:$H$246,7,0)</f>
        <v>15281</v>
      </c>
      <c r="GT58" s="162">
        <v>70000</v>
      </c>
      <c r="GU58" s="32">
        <v>56400</v>
      </c>
      <c r="GV58" s="94">
        <v>51900</v>
      </c>
      <c r="GW58" s="32">
        <f t="shared" si="115"/>
        <v>48395.25</v>
      </c>
      <c r="GX58" s="32">
        <f t="shared" si="116"/>
        <v>54150</v>
      </c>
      <c r="GY58" s="32">
        <f t="shared" si="117"/>
        <v>34268.645499548715</v>
      </c>
      <c r="GZ58" s="32">
        <f t="shared" si="118"/>
        <v>18460.9761</v>
      </c>
      <c r="HA58" s="32">
        <f t="shared" si="22"/>
        <v>22245.476200500001</v>
      </c>
      <c r="HB58" s="172">
        <f>VLOOKUP(B58,'[2]RESPUESTOS '!$B$11:$D$246,3,0)</f>
        <v>15979</v>
      </c>
      <c r="HC58" s="162">
        <v>70000</v>
      </c>
      <c r="HD58" s="32">
        <v>56400</v>
      </c>
      <c r="HE58" s="94">
        <v>53600</v>
      </c>
      <c r="HF58" s="32">
        <f t="shared" si="119"/>
        <v>48994.75</v>
      </c>
      <c r="HG58" s="32">
        <f t="shared" si="120"/>
        <v>55000</v>
      </c>
      <c r="HH58" s="32">
        <f t="shared" si="121"/>
        <v>35318.50833414519</v>
      </c>
      <c r="HI58" s="32">
        <f t="shared" si="122"/>
        <v>19304.229899999998</v>
      </c>
      <c r="HJ58" s="32">
        <f t="shared" si="23"/>
        <v>23261.597029499997</v>
      </c>
      <c r="HK58" s="172">
        <f>VLOOKUP(B58,'[2]RESPUESTOS '!$B$11:$CB$246,79,0)</f>
        <v>23211</v>
      </c>
      <c r="HL58" s="162">
        <v>145000</v>
      </c>
      <c r="HM58" s="32">
        <v>124000</v>
      </c>
      <c r="HN58" s="94">
        <v>119000</v>
      </c>
      <c r="HO58" s="32">
        <f t="shared" si="123"/>
        <v>102802.75</v>
      </c>
      <c r="HP58" s="32">
        <f t="shared" si="124"/>
        <v>121500</v>
      </c>
      <c r="HQ58" s="32">
        <f t="shared" si="125"/>
        <v>60197.94573330033</v>
      </c>
      <c r="HR58" s="32">
        <f t="shared" si="126"/>
        <v>28041.2091</v>
      </c>
      <c r="HS58" s="32">
        <f t="shared" si="24"/>
        <v>33789.656965499998</v>
      </c>
      <c r="HT58" s="172">
        <v>131273.1</v>
      </c>
      <c r="HU58" s="162">
        <v>145000</v>
      </c>
      <c r="HV58" s="32">
        <v>162000</v>
      </c>
      <c r="HW58" s="94">
        <v>155500</v>
      </c>
      <c r="HX58" s="32">
        <f t="shared" si="127"/>
        <v>154166.66666666666</v>
      </c>
      <c r="HY58" s="32">
        <f t="shared" si="128"/>
        <v>155500</v>
      </c>
      <c r="HZ58" s="32">
        <f t="shared" si="25"/>
        <v>153844.10734467243</v>
      </c>
      <c r="IA58" s="32">
        <f t="shared" si="129"/>
        <v>158591.03211</v>
      </c>
      <c r="IB58" s="32">
        <f t="shared" si="26"/>
        <v>191102.19369255</v>
      </c>
      <c r="IC58" s="172">
        <v>139950</v>
      </c>
      <c r="ID58" s="162">
        <v>95000</v>
      </c>
      <c r="IE58" s="32">
        <v>162000</v>
      </c>
      <c r="IF58" s="94">
        <v>160400</v>
      </c>
      <c r="IG58" s="32">
        <f t="shared" si="130"/>
        <v>139133.33333333334</v>
      </c>
      <c r="IH58" s="32">
        <f t="shared" si="131"/>
        <v>160400</v>
      </c>
      <c r="II58" s="32">
        <f t="shared" si="132"/>
        <v>130812.60774948422</v>
      </c>
      <c r="IJ58" s="32">
        <f t="shared" si="133"/>
        <v>169073.595</v>
      </c>
      <c r="IK58" s="32">
        <f t="shared" si="27"/>
        <v>203733.68197500001</v>
      </c>
      <c r="IM58" s="32">
        <f t="shared" si="134"/>
        <v>45276.975258187027</v>
      </c>
    </row>
    <row r="59" spans="1:247" x14ac:dyDescent="0.25">
      <c r="A59" s="12">
        <v>52</v>
      </c>
      <c r="B59" s="39" t="s">
        <v>95</v>
      </c>
      <c r="C59" s="14">
        <f>VLOOKUP(B59,[1]Hoja1!$B$9:$D$244,3,0)</f>
        <v>58628</v>
      </c>
      <c r="D59" s="14">
        <v>215000</v>
      </c>
      <c r="E59" s="15">
        <v>318500</v>
      </c>
      <c r="F59" s="97">
        <v>305800</v>
      </c>
      <c r="G59" s="105">
        <f t="shared" si="28"/>
        <v>224482</v>
      </c>
      <c r="H59" s="105">
        <f t="shared" si="29"/>
        <v>260400</v>
      </c>
      <c r="I59" s="107">
        <f t="shared" si="30"/>
        <v>142259.20780069692</v>
      </c>
      <c r="J59" s="107">
        <f t="shared" si="135"/>
        <v>61618.027999999998</v>
      </c>
      <c r="K59" s="107">
        <f t="shared" si="0"/>
        <v>74249.723740000001</v>
      </c>
      <c r="L59" s="101">
        <f>VLOOKUP(B59,[1]Hoja1!$B$9:$L$244,11,0)</f>
        <v>50392</v>
      </c>
      <c r="M59" s="101">
        <v>188000</v>
      </c>
      <c r="N59" s="34">
        <v>318500</v>
      </c>
      <c r="O59" s="70">
        <v>299400</v>
      </c>
      <c r="P59" s="34">
        <f t="shared" si="31"/>
        <v>214073</v>
      </c>
      <c r="Q59" s="34">
        <f t="shared" si="32"/>
        <v>243700</v>
      </c>
      <c r="R59" s="34">
        <f t="shared" si="33"/>
        <v>126409.0681721853</v>
      </c>
      <c r="S59" s="174">
        <f t="shared" si="34"/>
        <v>52961.991999999998</v>
      </c>
      <c r="T59" s="174">
        <f t="shared" si="1"/>
        <v>63819.200359999995</v>
      </c>
      <c r="U59" s="126">
        <f>VLOOKUP(B59,[1]Hoja1!$B$9:$T$244,19,0)</f>
        <v>49334</v>
      </c>
      <c r="V59" s="126">
        <v>181000</v>
      </c>
      <c r="W59" s="17">
        <v>254800</v>
      </c>
      <c r="X59" s="73">
        <v>247200</v>
      </c>
      <c r="Y59" s="17">
        <f t="shared" si="35"/>
        <v>183083.5</v>
      </c>
      <c r="Z59" s="17">
        <f t="shared" si="36"/>
        <v>214100</v>
      </c>
      <c r="AA59" s="17">
        <f t="shared" si="37"/>
        <v>118466.5250348991</v>
      </c>
      <c r="AB59" s="176">
        <f t="shared" si="38"/>
        <v>51850.034</v>
      </c>
      <c r="AC59" s="176">
        <f t="shared" si="2"/>
        <v>62479.290970000002</v>
      </c>
      <c r="AD59" s="129">
        <f>VLOOKUP(B59,[1]Hoja1!$B$9:$V$244,21,0)</f>
        <v>58772</v>
      </c>
      <c r="AE59" s="129">
        <v>210000</v>
      </c>
      <c r="AF59" s="18">
        <v>242060</v>
      </c>
      <c r="AG59" s="74">
        <v>237200</v>
      </c>
      <c r="AH59" s="18">
        <f t="shared" si="39"/>
        <v>187008</v>
      </c>
      <c r="AI59" s="18">
        <f t="shared" si="40"/>
        <v>223600</v>
      </c>
      <c r="AJ59" s="18">
        <f t="shared" si="41"/>
        <v>132785.07015463174</v>
      </c>
      <c r="AK59" s="177">
        <f t="shared" si="42"/>
        <v>61769.371999999996</v>
      </c>
      <c r="AL59" s="177">
        <f t="shared" si="3"/>
        <v>74432.093259999994</v>
      </c>
      <c r="AM59" s="133">
        <f>VLOOKUP(B59,[1]Hoja1!$B$9:$X$244,23,0)</f>
        <v>55386</v>
      </c>
      <c r="AN59" s="133">
        <v>198000</v>
      </c>
      <c r="AO59" s="19">
        <v>216580</v>
      </c>
      <c r="AP59" s="77">
        <v>205800</v>
      </c>
      <c r="AQ59" s="19">
        <f t="shared" si="43"/>
        <v>168941.5</v>
      </c>
      <c r="AR59" s="19">
        <f t="shared" si="44"/>
        <v>201900</v>
      </c>
      <c r="AS59" s="19">
        <f t="shared" si="45"/>
        <v>122767.44625897946</v>
      </c>
      <c r="AT59" s="178">
        <f t="shared" si="46"/>
        <v>58210.685999999994</v>
      </c>
      <c r="AU59" s="178">
        <f t="shared" si="4"/>
        <v>70143.876629999984</v>
      </c>
      <c r="AV59" s="137">
        <f>VLOOKUP(B59,[1]Hoja1!$B$9:$Z$244,25,0)</f>
        <v>43050</v>
      </c>
      <c r="AW59" s="137">
        <v>158000</v>
      </c>
      <c r="AX59" s="20">
        <v>216580</v>
      </c>
      <c r="AY59" s="79">
        <v>207900</v>
      </c>
      <c r="AZ59" s="20">
        <f t="shared" si="47"/>
        <v>156382.5</v>
      </c>
      <c r="BA59" s="20">
        <f t="shared" si="48"/>
        <v>182950</v>
      </c>
      <c r="BB59" s="20">
        <f t="shared" si="49"/>
        <v>102603.16027589506</v>
      </c>
      <c r="BC59" s="179">
        <f t="shared" si="50"/>
        <v>45245.549999999996</v>
      </c>
      <c r="BD59" s="179">
        <f t="shared" si="5"/>
        <v>54520.887749999994</v>
      </c>
      <c r="BE59" s="139">
        <f>VLOOKUP(B59,[1]Hoja1!$B$9:$AB$244,27,0)</f>
        <v>49167</v>
      </c>
      <c r="BF59" s="139">
        <v>197000</v>
      </c>
      <c r="BG59" s="21">
        <v>254800</v>
      </c>
      <c r="BH59" s="80">
        <v>244600</v>
      </c>
      <c r="BI59" s="21">
        <f t="shared" si="51"/>
        <v>186391.75</v>
      </c>
      <c r="BJ59" s="21">
        <f t="shared" si="52"/>
        <v>220800</v>
      </c>
      <c r="BK59" s="21">
        <f t="shared" si="53"/>
        <v>119660.37448706696</v>
      </c>
      <c r="BL59" s="21">
        <f t="shared" si="54"/>
        <v>51674.517</v>
      </c>
      <c r="BM59" s="21">
        <f t="shared" si="6"/>
        <v>62267.792985</v>
      </c>
      <c r="BN59" s="144">
        <f>VLOOKUP(B59,[1]Hoja1!$B$9:$AD$244,29,0)</f>
        <v>47355</v>
      </c>
      <c r="BO59" s="144">
        <v>170000</v>
      </c>
      <c r="BP59" s="22">
        <v>254800</v>
      </c>
      <c r="BQ59" s="82">
        <v>242100</v>
      </c>
      <c r="BR59" s="22">
        <f t="shared" si="55"/>
        <v>178563.75</v>
      </c>
      <c r="BS59" s="22">
        <f t="shared" si="56"/>
        <v>206050</v>
      </c>
      <c r="BT59" s="22">
        <f t="shared" si="57"/>
        <v>114107.64575930187</v>
      </c>
      <c r="BU59" s="22">
        <f t="shared" si="58"/>
        <v>49770.104999999996</v>
      </c>
      <c r="BV59" s="22">
        <f t="shared" si="7"/>
        <v>59972.976524999991</v>
      </c>
      <c r="BW59" s="146">
        <f>VLOOKUP(B59,[1]Hoja1!$B$9:$AF$244,31,0)</f>
        <v>45411</v>
      </c>
      <c r="BX59" s="146">
        <v>130000</v>
      </c>
      <c r="BY59" s="23">
        <v>216580</v>
      </c>
      <c r="BZ59" s="84">
        <v>205800</v>
      </c>
      <c r="CA59" s="23">
        <f t="shared" si="59"/>
        <v>149447.75</v>
      </c>
      <c r="CB59" s="23">
        <f t="shared" si="60"/>
        <v>167900</v>
      </c>
      <c r="CC59" s="23">
        <f t="shared" si="61"/>
        <v>102067.57807523514</v>
      </c>
      <c r="CD59" s="23">
        <f t="shared" si="62"/>
        <v>47726.960999999996</v>
      </c>
      <c r="CE59" s="23">
        <f t="shared" si="8"/>
        <v>57510.988004999992</v>
      </c>
      <c r="CF59" s="158">
        <f>VLOOKUP(B59,[1]Hoja1!$B$9:$AJ$244,35,0)</f>
        <v>43050</v>
      </c>
      <c r="CG59" s="158">
        <v>130000</v>
      </c>
      <c r="CH59" s="24">
        <v>147300</v>
      </c>
      <c r="CI59" s="25">
        <v>144400</v>
      </c>
      <c r="CJ59" s="24">
        <f t="shared" si="63"/>
        <v>116187.5</v>
      </c>
      <c r="CK59" s="24">
        <f t="shared" si="64"/>
        <v>137200</v>
      </c>
      <c r="CL59" s="24">
        <f t="shared" si="65"/>
        <v>89615.400092096097</v>
      </c>
      <c r="CM59" s="24">
        <f t="shared" si="66"/>
        <v>45245.549999999996</v>
      </c>
      <c r="CN59" s="24">
        <f t="shared" si="9"/>
        <v>54520.887749999994</v>
      </c>
      <c r="CO59" s="148">
        <f>VLOOKUP(B59,[1]Hoja1!$B$9:$AL$244,37,0)</f>
        <v>46463</v>
      </c>
      <c r="CP59" s="148">
        <v>170000</v>
      </c>
      <c r="CQ59" s="26">
        <v>216580</v>
      </c>
      <c r="CR59" s="149">
        <v>201400</v>
      </c>
      <c r="CS59" s="26">
        <f t="shared" si="67"/>
        <v>158610.75</v>
      </c>
      <c r="CT59" s="26">
        <f t="shared" si="68"/>
        <v>185700</v>
      </c>
      <c r="CU59" s="26">
        <f t="shared" si="69"/>
        <v>108145.14191012604</v>
      </c>
      <c r="CV59" s="26">
        <f t="shared" si="70"/>
        <v>48832.612999999998</v>
      </c>
      <c r="CW59" s="26">
        <f t="shared" si="10"/>
        <v>58843.298664999995</v>
      </c>
      <c r="CX59" s="27">
        <f>VLOOKUP(B59,[1]Hoja1!$B$9:$AN$244,39,0)</f>
        <v>60147</v>
      </c>
      <c r="CY59" s="27">
        <v>200000</v>
      </c>
      <c r="CZ59" s="28">
        <v>242060</v>
      </c>
      <c r="DA59" s="86">
        <v>235000</v>
      </c>
      <c r="DB59" s="28">
        <f t="shared" si="71"/>
        <v>184301.75</v>
      </c>
      <c r="DC59" s="28">
        <f t="shared" si="72"/>
        <v>217500</v>
      </c>
      <c r="DD59" s="28">
        <f t="shared" si="73"/>
        <v>133277.98113005687</v>
      </c>
      <c r="DE59" s="28">
        <f t="shared" si="74"/>
        <v>63214.496999999996</v>
      </c>
      <c r="DF59" s="28">
        <f t="shared" si="11"/>
        <v>76173.468884999995</v>
      </c>
      <c r="DG59" s="150">
        <f>VLOOKUP(B59,[1]Hoja1!$B$9:$AR$244,43,0)</f>
        <v>60039</v>
      </c>
      <c r="DH59" s="150">
        <v>206000</v>
      </c>
      <c r="DI59" s="29">
        <v>191100</v>
      </c>
      <c r="DJ59" s="88">
        <v>183500</v>
      </c>
      <c r="DK59" s="29">
        <f t="shared" si="75"/>
        <v>160159.75</v>
      </c>
      <c r="DL59" s="29">
        <f t="shared" si="76"/>
        <v>187300</v>
      </c>
      <c r="DM59" s="29">
        <f t="shared" si="77"/>
        <v>124251.91432949905</v>
      </c>
      <c r="DN59" s="29">
        <f t="shared" si="78"/>
        <v>63100.988999999994</v>
      </c>
      <c r="DO59" s="29">
        <f t="shared" si="12"/>
        <v>76036.691744999989</v>
      </c>
      <c r="DP59" s="154">
        <f>VLOOKUP(B59,[1]Hoja1!$B$9:$AT$244,45,0)</f>
        <v>66885</v>
      </c>
      <c r="DQ59" s="154">
        <v>245000</v>
      </c>
      <c r="DR59" s="30">
        <v>191100</v>
      </c>
      <c r="DS59" s="90">
        <v>185400</v>
      </c>
      <c r="DT59" s="30">
        <f t="shared" si="79"/>
        <v>172096.25</v>
      </c>
      <c r="DU59" s="30">
        <f t="shared" si="80"/>
        <v>188250</v>
      </c>
      <c r="DV59" s="30">
        <f t="shared" si="81"/>
        <v>134865.06944738995</v>
      </c>
      <c r="DW59" s="30">
        <f t="shared" si="82"/>
        <v>70296.134999999995</v>
      </c>
      <c r="DX59" s="30">
        <f t="shared" si="13"/>
        <v>84706.842674999993</v>
      </c>
      <c r="DY59" s="158">
        <f>VLOOKUP(B59,[1]Hoja1!$B$9:$AV$244,47,0)</f>
        <v>72047</v>
      </c>
      <c r="DZ59" s="158">
        <v>250000</v>
      </c>
      <c r="EA59" s="24">
        <v>216580</v>
      </c>
      <c r="EB59" s="25">
        <v>210100</v>
      </c>
      <c r="EC59" s="24">
        <f t="shared" si="83"/>
        <v>187181.75</v>
      </c>
      <c r="ED59" s="24">
        <f t="shared" si="84"/>
        <v>213340</v>
      </c>
      <c r="EE59" s="24">
        <f t="shared" si="85"/>
        <v>146752.91803860362</v>
      </c>
      <c r="EF59" s="24">
        <f t="shared" si="86"/>
        <v>75721.396999999997</v>
      </c>
      <c r="EG59" s="24">
        <f t="shared" si="14"/>
        <v>91244.283384999988</v>
      </c>
      <c r="EH59" s="126">
        <f>VLOOKUP(B59,[1]Hoja1!$B$9:$AX$244,49,0)</f>
        <v>74374</v>
      </c>
      <c r="EI59" s="126">
        <v>266000</v>
      </c>
      <c r="EJ59" s="17">
        <v>286650</v>
      </c>
      <c r="EK59" s="73">
        <v>272300</v>
      </c>
      <c r="EL59" s="17">
        <f t="shared" si="87"/>
        <v>224831</v>
      </c>
      <c r="EM59" s="17">
        <f t="shared" si="88"/>
        <v>269150</v>
      </c>
      <c r="EN59" s="17">
        <f t="shared" si="89"/>
        <v>164163.49842686849</v>
      </c>
      <c r="EO59" s="17">
        <f t="shared" si="90"/>
        <v>78167.073999999993</v>
      </c>
      <c r="EP59" s="17">
        <f t="shared" si="15"/>
        <v>94191.324169999993</v>
      </c>
      <c r="EQ59" s="162">
        <f>VLOOKUP(B59,[1]Hoja1!$B$9:$AZ$244,51,0)</f>
        <v>60039</v>
      </c>
      <c r="ER59" s="162">
        <v>198000</v>
      </c>
      <c r="ES59" s="32">
        <v>286650</v>
      </c>
      <c r="ET59" s="94">
        <v>258000</v>
      </c>
      <c r="EU59" s="32">
        <f t="shared" si="91"/>
        <v>200672.25</v>
      </c>
      <c r="EV59" s="32">
        <f t="shared" si="92"/>
        <v>228000</v>
      </c>
      <c r="EW59" s="32">
        <f t="shared" si="93"/>
        <v>137594.68981320065</v>
      </c>
      <c r="EX59" s="32">
        <f t="shared" si="94"/>
        <v>72533.115900000004</v>
      </c>
      <c r="EY59" s="32">
        <f t="shared" si="16"/>
        <v>87402.404659499996</v>
      </c>
      <c r="EZ59" s="172">
        <f>VLOOKUP(B59,'[2]RESPUESTOS '!$B$11:$BH$246,59,0)</f>
        <v>39347</v>
      </c>
      <c r="FA59" s="162">
        <v>181000</v>
      </c>
      <c r="FB59" s="32">
        <v>212400</v>
      </c>
      <c r="FC59" s="94">
        <v>210300</v>
      </c>
      <c r="FD59" s="32">
        <f t="shared" si="95"/>
        <v>160761.75</v>
      </c>
      <c r="FE59" s="32">
        <f t="shared" si="96"/>
        <v>195650</v>
      </c>
      <c r="FF59" s="32">
        <f t="shared" si="97"/>
        <v>99002.623401970282</v>
      </c>
      <c r="FG59" s="32">
        <f t="shared" si="98"/>
        <v>47535.110699999997</v>
      </c>
      <c r="FH59" s="32">
        <f t="shared" si="17"/>
        <v>57279.808393499996</v>
      </c>
      <c r="FI59" s="172">
        <f>VLOOKUP(B59,'[2]RESPUESTOS '!$B$11:$CJ$246,87,0)</f>
        <v>39665</v>
      </c>
      <c r="FJ59" s="162">
        <v>217200</v>
      </c>
      <c r="FK59" s="32">
        <v>207600</v>
      </c>
      <c r="FL59" s="94">
        <v>191000</v>
      </c>
      <c r="FM59" s="32">
        <f t="shared" si="99"/>
        <v>163866.25</v>
      </c>
      <c r="FN59" s="32">
        <f t="shared" si="100"/>
        <v>199300</v>
      </c>
      <c r="FO59" s="32">
        <f t="shared" si="101"/>
        <v>100331.7150382721</v>
      </c>
      <c r="FP59" s="32">
        <f t="shared" si="102"/>
        <v>47919.286499999995</v>
      </c>
      <c r="FQ59" s="32">
        <f t="shared" si="18"/>
        <v>57742.740232499993</v>
      </c>
      <c r="FR59" s="172">
        <f>VLOOKUP(B59,'[2]RESPUESTOS '!$B$11:$BX$246,75,0)</f>
        <v>34830</v>
      </c>
      <c r="FS59" s="162">
        <v>181000</v>
      </c>
      <c r="FT59" s="32">
        <v>193800</v>
      </c>
      <c r="FU59" s="94">
        <v>182200</v>
      </c>
      <c r="FV59" s="32">
        <f t="shared" si="103"/>
        <v>147957.5</v>
      </c>
      <c r="FW59" s="32">
        <f t="shared" si="104"/>
        <v>181600</v>
      </c>
      <c r="FX59" s="32">
        <f t="shared" si="105"/>
        <v>89118.266976069353</v>
      </c>
      <c r="FY59" s="32">
        <f t="shared" si="106"/>
        <v>42078.123</v>
      </c>
      <c r="FZ59" s="32">
        <f t="shared" si="19"/>
        <v>50704.138214999999</v>
      </c>
      <c r="GA59" s="172">
        <f>VLOOKUP(B59,'[2]RESPUESTOS '!$B$11:$CN$246,91,0)</f>
        <v>50674</v>
      </c>
      <c r="GB59" s="162">
        <v>209000</v>
      </c>
      <c r="GC59" s="32">
        <v>254800</v>
      </c>
      <c r="GD59" s="94">
        <v>242100</v>
      </c>
      <c r="GE59" s="32">
        <f t="shared" si="107"/>
        <v>189143.5</v>
      </c>
      <c r="GF59" s="32">
        <f t="shared" si="108"/>
        <v>225550</v>
      </c>
      <c r="GG59" s="32">
        <f t="shared" si="109"/>
        <v>122797.90272484052</v>
      </c>
      <c r="GH59" s="32">
        <f t="shared" si="110"/>
        <v>61219.259399999995</v>
      </c>
      <c r="GI59" s="32">
        <f t="shared" si="20"/>
        <v>73769.207576999994</v>
      </c>
      <c r="GJ59" s="172">
        <f>VLOOKUP(B59,'[2]RESPUESTOS '!$B$11:$T$246,19,0)</f>
        <v>35649</v>
      </c>
      <c r="GK59" s="162">
        <v>200000</v>
      </c>
      <c r="GL59" s="32">
        <v>192400</v>
      </c>
      <c r="GM59" s="94">
        <v>182800</v>
      </c>
      <c r="GN59" s="32">
        <f t="shared" si="111"/>
        <v>152712.25</v>
      </c>
      <c r="GO59" s="32">
        <f t="shared" si="112"/>
        <v>187600</v>
      </c>
      <c r="GP59" s="32">
        <f t="shared" si="113"/>
        <v>91492.893647675679</v>
      </c>
      <c r="GQ59" s="32">
        <f t="shared" si="114"/>
        <v>43067.556899999996</v>
      </c>
      <c r="GR59" s="32">
        <f t="shared" si="21"/>
        <v>51896.406064499999</v>
      </c>
      <c r="GS59" s="172">
        <f>VLOOKUP(B59,'[2]RESPUESTOS '!$B$11:$H$246,7,0)</f>
        <v>31874</v>
      </c>
      <c r="GT59" s="162">
        <v>130000</v>
      </c>
      <c r="GU59" s="32">
        <v>115400</v>
      </c>
      <c r="GV59" s="94">
        <v>103900</v>
      </c>
      <c r="GW59" s="32">
        <f t="shared" si="115"/>
        <v>95293.5</v>
      </c>
      <c r="GX59" s="32">
        <f t="shared" si="116"/>
        <v>109650</v>
      </c>
      <c r="GY59" s="32">
        <f t="shared" si="117"/>
        <v>69739.880836958197</v>
      </c>
      <c r="GZ59" s="32">
        <f t="shared" si="118"/>
        <v>38506.979399999997</v>
      </c>
      <c r="HA59" s="32">
        <f t="shared" si="22"/>
        <v>46400.910176999998</v>
      </c>
      <c r="HB59" s="172">
        <f>VLOOKUP(B59,'[2]RESPUESTOS '!$B$11:$D$246,3,0)</f>
        <v>32870</v>
      </c>
      <c r="HC59" s="162">
        <v>130000</v>
      </c>
      <c r="HD59" s="32">
        <v>115400</v>
      </c>
      <c r="HE59" s="94">
        <v>110800</v>
      </c>
      <c r="HF59" s="32">
        <f t="shared" si="119"/>
        <v>97267.5</v>
      </c>
      <c r="HG59" s="32">
        <f t="shared" si="120"/>
        <v>113100</v>
      </c>
      <c r="HH59" s="32">
        <f t="shared" si="121"/>
        <v>71676.922082598452</v>
      </c>
      <c r="HI59" s="32">
        <f t="shared" si="122"/>
        <v>39710.246999999996</v>
      </c>
      <c r="HJ59" s="32">
        <f t="shared" si="23"/>
        <v>47850.847634999998</v>
      </c>
      <c r="HK59" s="172">
        <f>VLOOKUP(B59,'[2]RESPUESTOS '!$B$11:$CB$246,79,0)</f>
        <v>47899</v>
      </c>
      <c r="HL59" s="162">
        <v>266000</v>
      </c>
      <c r="HM59" s="32">
        <v>254800</v>
      </c>
      <c r="HN59" s="94">
        <v>252000</v>
      </c>
      <c r="HO59" s="32">
        <f t="shared" si="123"/>
        <v>205174.75</v>
      </c>
      <c r="HP59" s="32">
        <f t="shared" si="124"/>
        <v>253400</v>
      </c>
      <c r="HQ59" s="32">
        <f t="shared" si="125"/>
        <v>122965.07472744277</v>
      </c>
      <c r="HR59" s="32">
        <f t="shared" si="126"/>
        <v>57866.781899999994</v>
      </c>
      <c r="HS59" s="32">
        <f t="shared" si="24"/>
        <v>69729.472189499997</v>
      </c>
      <c r="HT59" s="172">
        <v>250052.04</v>
      </c>
      <c r="HU59" s="162">
        <v>266000</v>
      </c>
      <c r="HV59" s="32">
        <v>318500</v>
      </c>
      <c r="HW59" s="94">
        <v>296200</v>
      </c>
      <c r="HX59" s="32">
        <f t="shared" si="127"/>
        <v>293566.66666666669</v>
      </c>
      <c r="HY59" s="32">
        <f t="shared" si="128"/>
        <v>296200</v>
      </c>
      <c r="HZ59" s="32">
        <f t="shared" si="25"/>
        <v>291964.74615658185</v>
      </c>
      <c r="IA59" s="32">
        <f t="shared" si="129"/>
        <v>302087.86952399998</v>
      </c>
      <c r="IB59" s="32">
        <f t="shared" si="26"/>
        <v>364015.88277641998</v>
      </c>
      <c r="IC59" s="172">
        <v>266580</v>
      </c>
      <c r="ID59" s="162">
        <v>181000</v>
      </c>
      <c r="IE59" s="32">
        <v>318500</v>
      </c>
      <c r="IF59" s="94">
        <v>308900</v>
      </c>
      <c r="IG59" s="32">
        <f t="shared" si="130"/>
        <v>269466.66666666669</v>
      </c>
      <c r="IH59" s="32">
        <f t="shared" si="131"/>
        <v>308900</v>
      </c>
      <c r="II59" s="32">
        <f t="shared" si="132"/>
        <v>252061.16873769282</v>
      </c>
      <c r="IJ59" s="32">
        <f t="shared" si="133"/>
        <v>322055.29800000001</v>
      </c>
      <c r="IK59" s="32">
        <f t="shared" si="27"/>
        <v>388076.63409000001</v>
      </c>
      <c r="IM59" s="32">
        <f t="shared" si="134"/>
        <v>89258.595537404442</v>
      </c>
    </row>
    <row r="60" spans="1:247" x14ac:dyDescent="0.25">
      <c r="A60" s="12">
        <v>53</v>
      </c>
      <c r="B60" s="36" t="s">
        <v>96</v>
      </c>
      <c r="C60" s="14">
        <f>VLOOKUP(B60,[1]Hoja1!$B$9:$D$244,3,0)</f>
        <v>55781</v>
      </c>
      <c r="D60" s="14">
        <v>204000</v>
      </c>
      <c r="E60" s="15">
        <v>303750</v>
      </c>
      <c r="F60" s="97">
        <v>300700</v>
      </c>
      <c r="G60" s="105">
        <f t="shared" si="28"/>
        <v>216057.75</v>
      </c>
      <c r="H60" s="105">
        <f t="shared" si="29"/>
        <v>252350</v>
      </c>
      <c r="I60" s="107">
        <f t="shared" si="30"/>
        <v>135837.42042551588</v>
      </c>
      <c r="J60" s="107">
        <f t="shared" si="135"/>
        <v>58625.830999999998</v>
      </c>
      <c r="K60" s="107">
        <f t="shared" si="0"/>
        <v>70644.126355</v>
      </c>
      <c r="L60" s="101">
        <f>VLOOKUP(B60,[1]Hoja1!$B$9:$L$244,11,0)</f>
        <v>49157</v>
      </c>
      <c r="M60" s="101">
        <v>183000</v>
      </c>
      <c r="N60" s="34">
        <v>303750</v>
      </c>
      <c r="O60" s="70">
        <v>294600</v>
      </c>
      <c r="P60" s="34">
        <f t="shared" si="31"/>
        <v>207626.75</v>
      </c>
      <c r="Q60" s="34">
        <f t="shared" si="32"/>
        <v>238800</v>
      </c>
      <c r="R60" s="34">
        <f t="shared" si="33"/>
        <v>123099.35457438311</v>
      </c>
      <c r="S60" s="174">
        <f t="shared" si="34"/>
        <v>51664.006999999998</v>
      </c>
      <c r="T60" s="174">
        <f t="shared" si="1"/>
        <v>62255.128434999999</v>
      </c>
      <c r="U60" s="126">
        <f>VLOOKUP(B60,[1]Hoja1!$B$9:$T$244,19,0)</f>
        <v>49105</v>
      </c>
      <c r="V60" s="126">
        <v>180000</v>
      </c>
      <c r="W60" s="17">
        <v>243000</v>
      </c>
      <c r="X60" s="73">
        <v>230900</v>
      </c>
      <c r="Y60" s="17">
        <f t="shared" si="35"/>
        <v>175751.25</v>
      </c>
      <c r="Z60" s="17">
        <f t="shared" si="36"/>
        <v>205450</v>
      </c>
      <c r="AA60" s="17">
        <f t="shared" si="37"/>
        <v>116393.48029894737</v>
      </c>
      <c r="AB60" s="176">
        <f t="shared" si="38"/>
        <v>51609.354999999996</v>
      </c>
      <c r="AC60" s="176">
        <f t="shared" si="2"/>
        <v>62189.27277499999</v>
      </c>
      <c r="AD60" s="129">
        <f>VLOOKUP(B60,[1]Hoja1!$B$9:$V$244,21,0)</f>
        <v>54860</v>
      </c>
      <c r="AE60" s="129">
        <v>196000</v>
      </c>
      <c r="AF60" s="18">
        <v>230850</v>
      </c>
      <c r="AG60" s="74">
        <v>219300</v>
      </c>
      <c r="AH60" s="18">
        <f t="shared" si="39"/>
        <v>175252.5</v>
      </c>
      <c r="AI60" s="18">
        <f t="shared" si="40"/>
        <v>207650</v>
      </c>
      <c r="AJ60" s="18">
        <f t="shared" si="41"/>
        <v>124138.63762795093</v>
      </c>
      <c r="AK60" s="177">
        <f t="shared" si="42"/>
        <v>57657.859999999993</v>
      </c>
      <c r="AL60" s="177">
        <f t="shared" si="3"/>
        <v>69477.72129999999</v>
      </c>
      <c r="AM60" s="133">
        <f>VLOOKUP(B60,[1]Hoja1!$B$9:$X$244,23,0)</f>
        <v>51739</v>
      </c>
      <c r="AN60" s="133">
        <v>185000</v>
      </c>
      <c r="AO60" s="19">
        <v>206550</v>
      </c>
      <c r="AP60" s="77">
        <v>200400</v>
      </c>
      <c r="AQ60" s="19">
        <f t="shared" si="43"/>
        <v>160922.25</v>
      </c>
      <c r="AR60" s="19">
        <f t="shared" si="44"/>
        <v>192700</v>
      </c>
      <c r="AS60" s="19">
        <f t="shared" si="45"/>
        <v>115725.17699911968</v>
      </c>
      <c r="AT60" s="178">
        <f t="shared" si="46"/>
        <v>54377.688999999998</v>
      </c>
      <c r="AU60" s="178">
        <f t="shared" si="4"/>
        <v>65525.115244999994</v>
      </c>
      <c r="AV60" s="137">
        <f>VLOOKUP(B60,[1]Hoja1!$B$9:$Z$244,25,0)</f>
        <v>40232</v>
      </c>
      <c r="AW60" s="137">
        <v>148000</v>
      </c>
      <c r="AX60" s="20">
        <v>206550</v>
      </c>
      <c r="AY60" s="79">
        <v>185900</v>
      </c>
      <c r="AZ60" s="20">
        <f t="shared" si="47"/>
        <v>145170.5</v>
      </c>
      <c r="BA60" s="20">
        <f t="shared" si="48"/>
        <v>166950</v>
      </c>
      <c r="BB60" s="20">
        <f t="shared" si="49"/>
        <v>95617.670513520265</v>
      </c>
      <c r="BC60" s="179">
        <f t="shared" si="50"/>
        <v>42283.831999999995</v>
      </c>
      <c r="BD60" s="179">
        <f t="shared" si="5"/>
        <v>50952.017559999993</v>
      </c>
      <c r="BE60" s="139">
        <f>VLOOKUP(B60,[1]Hoja1!$B$9:$AB$244,27,0)</f>
        <v>46270</v>
      </c>
      <c r="BF60" s="139">
        <v>186000</v>
      </c>
      <c r="BG60" s="21">
        <v>243000</v>
      </c>
      <c r="BH60" s="80">
        <v>235700</v>
      </c>
      <c r="BI60" s="21">
        <f t="shared" si="51"/>
        <v>177742.5</v>
      </c>
      <c r="BJ60" s="21">
        <f t="shared" si="52"/>
        <v>210850</v>
      </c>
      <c r="BK60" s="21">
        <f t="shared" si="53"/>
        <v>113165.28878246804</v>
      </c>
      <c r="BL60" s="21">
        <f t="shared" si="54"/>
        <v>48629.77</v>
      </c>
      <c r="BM60" s="21">
        <f t="shared" si="6"/>
        <v>58598.87285</v>
      </c>
      <c r="BN60" s="144">
        <f>VLOOKUP(B60,[1]Hoja1!$B$9:$AD$244,29,0)</f>
        <v>41580</v>
      </c>
      <c r="BO60" s="144">
        <v>149000</v>
      </c>
      <c r="BP60" s="22">
        <v>243000</v>
      </c>
      <c r="BQ60" s="82">
        <v>235700</v>
      </c>
      <c r="BR60" s="22">
        <f t="shared" si="55"/>
        <v>167320</v>
      </c>
      <c r="BS60" s="22">
        <f t="shared" si="56"/>
        <v>192350</v>
      </c>
      <c r="BT60" s="22">
        <f t="shared" si="57"/>
        <v>102251.21082271522</v>
      </c>
      <c r="BU60" s="22">
        <f t="shared" si="58"/>
        <v>43700.579999999994</v>
      </c>
      <c r="BV60" s="22">
        <f t="shared" si="7"/>
        <v>52659.198899999988</v>
      </c>
      <c r="BW60" s="146">
        <f>VLOOKUP(B60,[1]Hoja1!$B$9:$AF$244,31,0)</f>
        <v>39765</v>
      </c>
      <c r="BX60" s="146">
        <v>120000</v>
      </c>
      <c r="BY60" s="23">
        <v>206550</v>
      </c>
      <c r="BZ60" s="84">
        <v>198300</v>
      </c>
      <c r="CA60" s="23">
        <f t="shared" si="59"/>
        <v>141153.75</v>
      </c>
      <c r="CB60" s="23">
        <f t="shared" si="60"/>
        <v>159150</v>
      </c>
      <c r="CC60" s="23">
        <f t="shared" si="61"/>
        <v>92239.470391229072</v>
      </c>
      <c r="CD60" s="23">
        <f t="shared" si="62"/>
        <v>41793.014999999999</v>
      </c>
      <c r="CE60" s="23">
        <f t="shared" si="8"/>
        <v>50360.583075000002</v>
      </c>
      <c r="CF60" s="158">
        <f>VLOOKUP(B60,[1]Hoja1!$B$9:$AJ$244,35,0)</f>
        <v>40318</v>
      </c>
      <c r="CG60" s="158">
        <v>120000</v>
      </c>
      <c r="CH60" s="24">
        <v>140500</v>
      </c>
      <c r="CI60" s="25">
        <v>133500</v>
      </c>
      <c r="CJ60" s="24">
        <f t="shared" si="63"/>
        <v>108579.5</v>
      </c>
      <c r="CK60" s="24">
        <f t="shared" si="64"/>
        <v>126750</v>
      </c>
      <c r="CL60" s="24">
        <f t="shared" si="65"/>
        <v>83779.765402899837</v>
      </c>
      <c r="CM60" s="24">
        <f t="shared" si="66"/>
        <v>42374.218000000001</v>
      </c>
      <c r="CN60" s="24">
        <f t="shared" si="9"/>
        <v>51060.932690000001</v>
      </c>
      <c r="CO60" s="148">
        <f>VLOOKUP(B60,[1]Hoja1!$B$9:$AL$244,37,0)</f>
        <v>45350</v>
      </c>
      <c r="CP60" s="148">
        <v>170000</v>
      </c>
      <c r="CQ60" s="26">
        <v>206550</v>
      </c>
      <c r="CR60" s="149">
        <v>194200</v>
      </c>
      <c r="CS60" s="26">
        <f t="shared" si="67"/>
        <v>154025</v>
      </c>
      <c r="CT60" s="26">
        <f t="shared" si="68"/>
        <v>182100</v>
      </c>
      <c r="CU60" s="26">
        <f t="shared" si="69"/>
        <v>105474.54296126286</v>
      </c>
      <c r="CV60" s="26">
        <f t="shared" si="70"/>
        <v>47662.85</v>
      </c>
      <c r="CW60" s="26">
        <f t="shared" si="10"/>
        <v>57433.734249999994</v>
      </c>
      <c r="CX60" s="27">
        <f>VLOOKUP(B60,[1]Hoja1!$B$9:$AN$244,39,0)</f>
        <v>54054</v>
      </c>
      <c r="CY60" s="27">
        <v>180000</v>
      </c>
      <c r="CZ60" s="28">
        <v>230850</v>
      </c>
      <c r="DA60" s="86">
        <v>215000</v>
      </c>
      <c r="DB60" s="28">
        <f t="shared" si="71"/>
        <v>169976</v>
      </c>
      <c r="DC60" s="28">
        <f t="shared" si="72"/>
        <v>197500</v>
      </c>
      <c r="DD60" s="28">
        <f t="shared" si="73"/>
        <v>121070.67381711115</v>
      </c>
      <c r="DE60" s="28">
        <f t="shared" si="74"/>
        <v>56810.753999999994</v>
      </c>
      <c r="DF60" s="28">
        <f t="shared" si="11"/>
        <v>68456.958569999988</v>
      </c>
      <c r="DG60" s="150">
        <f>VLOOKUP(B60,[1]Hoja1!$B$9:$AR$244,43,0)</f>
        <v>59756</v>
      </c>
      <c r="DH60" s="150">
        <v>205000</v>
      </c>
      <c r="DI60" s="29">
        <v>182250</v>
      </c>
      <c r="DJ60" s="88">
        <v>169500</v>
      </c>
      <c r="DK60" s="29">
        <f t="shared" si="75"/>
        <v>154126.5</v>
      </c>
      <c r="DL60" s="29">
        <f t="shared" si="76"/>
        <v>175875</v>
      </c>
      <c r="DM60" s="29">
        <f t="shared" si="77"/>
        <v>121214.1655268075</v>
      </c>
      <c r="DN60" s="29">
        <f t="shared" si="78"/>
        <v>62803.555999999997</v>
      </c>
      <c r="DO60" s="29">
        <f t="shared" si="12"/>
        <v>75678.284979999997</v>
      </c>
      <c r="DP60" s="154">
        <f>VLOOKUP(B60,[1]Hoja1!$B$9:$AT$244,45,0)</f>
        <v>63788</v>
      </c>
      <c r="DQ60" s="154">
        <v>234000</v>
      </c>
      <c r="DR60" s="30">
        <v>182250</v>
      </c>
      <c r="DS60" s="90">
        <v>178600</v>
      </c>
      <c r="DT60" s="30">
        <f t="shared" si="79"/>
        <v>164659.5</v>
      </c>
      <c r="DU60" s="30">
        <f t="shared" si="80"/>
        <v>180425</v>
      </c>
      <c r="DV60" s="30">
        <f t="shared" si="81"/>
        <v>128880.48384671875</v>
      </c>
      <c r="DW60" s="30">
        <f t="shared" si="82"/>
        <v>67041.187999999995</v>
      </c>
      <c r="DX60" s="30">
        <f t="shared" si="13"/>
        <v>80784.631539999988</v>
      </c>
      <c r="DY60" s="158">
        <f>VLOOKUP(B60,[1]Hoja1!$B$9:$AV$244,47,0)</f>
        <v>71707</v>
      </c>
      <c r="DZ60" s="158">
        <v>250000</v>
      </c>
      <c r="EA60" s="24">
        <v>206550</v>
      </c>
      <c r="EB60" s="25">
        <v>202400</v>
      </c>
      <c r="EC60" s="24">
        <f t="shared" si="83"/>
        <v>182664.25</v>
      </c>
      <c r="ED60" s="24">
        <f t="shared" si="84"/>
        <v>204475</v>
      </c>
      <c r="EE60" s="24">
        <f t="shared" si="85"/>
        <v>144259.58243951545</v>
      </c>
      <c r="EF60" s="24">
        <f t="shared" si="86"/>
        <v>75364.057000000001</v>
      </c>
      <c r="EG60" s="24">
        <f t="shared" si="14"/>
        <v>90813.688685000001</v>
      </c>
      <c r="EH60" s="126">
        <f>VLOOKUP(B60,[1]Hoja1!$B$9:$AX$244,49,0)</f>
        <v>71167</v>
      </c>
      <c r="EI60" s="126">
        <v>255000</v>
      </c>
      <c r="EJ60" s="17">
        <v>273375</v>
      </c>
      <c r="EK60" s="73">
        <v>262400</v>
      </c>
      <c r="EL60" s="17">
        <f t="shared" si="87"/>
        <v>215485.5</v>
      </c>
      <c r="EM60" s="17">
        <f t="shared" si="88"/>
        <v>258700</v>
      </c>
      <c r="EN60" s="17">
        <f t="shared" si="89"/>
        <v>157220.47014524238</v>
      </c>
      <c r="EO60" s="17">
        <f t="shared" si="90"/>
        <v>74796.516999999993</v>
      </c>
      <c r="EP60" s="17">
        <f t="shared" si="15"/>
        <v>90129.802984999988</v>
      </c>
      <c r="EQ60" s="162">
        <f>VLOOKUP(B60,[1]Hoja1!$B$9:$AZ$244,51,0)</f>
        <v>59756</v>
      </c>
      <c r="ER60" s="162">
        <v>197000</v>
      </c>
      <c r="ES60" s="32">
        <v>273375</v>
      </c>
      <c r="ET60" s="94">
        <v>262400</v>
      </c>
      <c r="EU60" s="32">
        <f t="shared" si="91"/>
        <v>198132.75</v>
      </c>
      <c r="EV60" s="32">
        <f t="shared" si="92"/>
        <v>229700</v>
      </c>
      <c r="EW60" s="32">
        <f t="shared" si="93"/>
        <v>136612.87145233736</v>
      </c>
      <c r="EX60" s="32">
        <f t="shared" si="94"/>
        <v>72191.223599999998</v>
      </c>
      <c r="EY60" s="32">
        <f t="shared" si="16"/>
        <v>86990.424438000002</v>
      </c>
      <c r="EZ60" s="172">
        <f>VLOOKUP(B60,'[2]RESPUESTOS '!$B$11:$BH$246,59,0)</f>
        <v>37696</v>
      </c>
      <c r="FA60" s="162">
        <v>180000</v>
      </c>
      <c r="FB60" s="32">
        <v>204000</v>
      </c>
      <c r="FC60" s="94">
        <v>197900</v>
      </c>
      <c r="FD60" s="32">
        <f t="shared" si="95"/>
        <v>154899</v>
      </c>
      <c r="FE60" s="32">
        <f t="shared" si="96"/>
        <v>188950</v>
      </c>
      <c r="FF60" s="32">
        <f t="shared" si="97"/>
        <v>95150.676637389421</v>
      </c>
      <c r="FG60" s="32">
        <f t="shared" si="98"/>
        <v>45540.537599999996</v>
      </c>
      <c r="FH60" s="32">
        <f t="shared" si="17"/>
        <v>54876.347807999991</v>
      </c>
      <c r="FI60" s="172">
        <f>VLOOKUP(B60,'[2]RESPUESTOS '!$B$11:$CJ$246,87,0)</f>
        <v>37535</v>
      </c>
      <c r="FJ60" s="162">
        <v>216000</v>
      </c>
      <c r="FK60" s="32">
        <v>193800</v>
      </c>
      <c r="FL60" s="94">
        <v>189900</v>
      </c>
      <c r="FM60" s="32">
        <f t="shared" si="99"/>
        <v>159308.75</v>
      </c>
      <c r="FN60" s="32">
        <f t="shared" si="100"/>
        <v>191850</v>
      </c>
      <c r="FO60" s="32">
        <f t="shared" si="101"/>
        <v>95929.429463983761</v>
      </c>
      <c r="FP60" s="32">
        <f t="shared" si="102"/>
        <v>45346.033499999998</v>
      </c>
      <c r="FQ60" s="32">
        <f t="shared" si="18"/>
        <v>54641.970367499998</v>
      </c>
      <c r="FR60" s="172">
        <f>VLOOKUP(B60,'[2]RESPUESTOS '!$B$11:$BX$246,75,0)</f>
        <v>33023</v>
      </c>
      <c r="FS60" s="162">
        <v>180000</v>
      </c>
      <c r="FT60" s="32">
        <v>183000</v>
      </c>
      <c r="FU60" s="94">
        <v>168400</v>
      </c>
      <c r="FV60" s="32">
        <f t="shared" si="103"/>
        <v>141105.75</v>
      </c>
      <c r="FW60" s="32">
        <f t="shared" si="104"/>
        <v>174200</v>
      </c>
      <c r="FX60" s="32">
        <f t="shared" si="105"/>
        <v>84673.640450914769</v>
      </c>
      <c r="FY60" s="32">
        <f t="shared" si="106"/>
        <v>39895.086299999995</v>
      </c>
      <c r="FZ60" s="32">
        <f t="shared" si="19"/>
        <v>48073.578991499991</v>
      </c>
      <c r="GA60" s="172">
        <f>VLOOKUP(B60,'[2]RESPUESTOS '!$B$11:$CN$246,91,0)</f>
        <v>52783</v>
      </c>
      <c r="GB60" s="162">
        <v>207000</v>
      </c>
      <c r="GC60" s="32">
        <v>241200</v>
      </c>
      <c r="GD60" s="94">
        <v>226700</v>
      </c>
      <c r="GE60" s="32">
        <f t="shared" si="107"/>
        <v>181920.75</v>
      </c>
      <c r="GF60" s="32">
        <f t="shared" si="108"/>
        <v>216850</v>
      </c>
      <c r="GG60" s="32">
        <f t="shared" si="109"/>
        <v>123710.83764888496</v>
      </c>
      <c r="GH60" s="32">
        <f t="shared" si="110"/>
        <v>63767.1423</v>
      </c>
      <c r="GI60" s="32">
        <f t="shared" si="20"/>
        <v>76839.406471499999</v>
      </c>
      <c r="GJ60" s="172">
        <f>VLOOKUP(B60,'[2]RESPUESTOS '!$B$11:$T$246,19,0)</f>
        <v>34245</v>
      </c>
      <c r="GK60" s="162">
        <v>180000</v>
      </c>
      <c r="GL60" s="32">
        <v>184400</v>
      </c>
      <c r="GM60" s="94">
        <v>178900</v>
      </c>
      <c r="GN60" s="32">
        <f t="shared" si="111"/>
        <v>144386.25</v>
      </c>
      <c r="GO60" s="32">
        <f t="shared" si="112"/>
        <v>179450</v>
      </c>
      <c r="GP60" s="32">
        <f t="shared" si="113"/>
        <v>87394.239140489139</v>
      </c>
      <c r="GQ60" s="32">
        <f t="shared" si="114"/>
        <v>41371.3845</v>
      </c>
      <c r="GR60" s="32">
        <f t="shared" si="21"/>
        <v>49852.5183225</v>
      </c>
      <c r="GS60" s="172">
        <f>VLOOKUP(B60,'[2]RESPUESTOS '!$B$11:$H$246,7,0)</f>
        <v>33432</v>
      </c>
      <c r="GT60" s="162">
        <v>120000</v>
      </c>
      <c r="GU60" s="32">
        <v>110600</v>
      </c>
      <c r="GV60" s="94">
        <v>106200</v>
      </c>
      <c r="GW60" s="32">
        <f t="shared" si="115"/>
        <v>92558</v>
      </c>
      <c r="GX60" s="32">
        <f t="shared" si="116"/>
        <v>108400</v>
      </c>
      <c r="GY60" s="32">
        <f t="shared" si="117"/>
        <v>70543.524083350945</v>
      </c>
      <c r="GZ60" s="32">
        <f t="shared" si="118"/>
        <v>40389.199199999995</v>
      </c>
      <c r="HA60" s="32">
        <f t="shared" si="22"/>
        <v>48668.985035999998</v>
      </c>
      <c r="HB60" s="172">
        <f>VLOOKUP(B60,'[2]RESPUESTOS '!$B$11:$D$246,3,0)</f>
        <v>38474</v>
      </c>
      <c r="HC60" s="162">
        <v>120000</v>
      </c>
      <c r="HD60" s="32">
        <v>110600</v>
      </c>
      <c r="HE60" s="94">
        <v>109500</v>
      </c>
      <c r="HF60" s="32">
        <f t="shared" si="119"/>
        <v>94643.5</v>
      </c>
      <c r="HG60" s="32">
        <f t="shared" si="120"/>
        <v>110050</v>
      </c>
      <c r="HH60" s="32">
        <f t="shared" si="121"/>
        <v>76192.0385289478</v>
      </c>
      <c r="HI60" s="32">
        <f t="shared" si="122"/>
        <v>46480.439399999996</v>
      </c>
      <c r="HJ60" s="32">
        <f t="shared" si="23"/>
        <v>56008.929476999998</v>
      </c>
      <c r="HK60" s="172">
        <f>VLOOKUP(B60,'[2]RESPUESTOS '!$B$11:$CB$246,79,0)</f>
        <v>44641</v>
      </c>
      <c r="HL60" s="162">
        <v>255000</v>
      </c>
      <c r="HM60" s="32">
        <v>241200</v>
      </c>
      <c r="HN60" s="94">
        <v>234000</v>
      </c>
      <c r="HO60" s="32">
        <f t="shared" si="123"/>
        <v>193710.25</v>
      </c>
      <c r="HP60" s="32">
        <f t="shared" si="124"/>
        <v>237600</v>
      </c>
      <c r="HQ60" s="32">
        <f t="shared" si="125"/>
        <v>115134.61243651807</v>
      </c>
      <c r="HR60" s="32">
        <f t="shared" si="126"/>
        <v>53930.792099999999</v>
      </c>
      <c r="HS60" s="32">
        <f t="shared" si="24"/>
        <v>64986.604480499998</v>
      </c>
      <c r="HT60" s="172">
        <v>241019.1</v>
      </c>
      <c r="HU60" s="162">
        <v>255000</v>
      </c>
      <c r="HV60" s="32">
        <v>303750</v>
      </c>
      <c r="HW60" s="94">
        <v>285500</v>
      </c>
      <c r="HX60" s="32">
        <f t="shared" si="127"/>
        <v>281416.66666666669</v>
      </c>
      <c r="HY60" s="32">
        <f t="shared" si="128"/>
        <v>285500</v>
      </c>
      <c r="HZ60" s="32">
        <f t="shared" si="25"/>
        <v>279945.36708099599</v>
      </c>
      <c r="IA60" s="32">
        <f t="shared" si="129"/>
        <v>291175.17470999999</v>
      </c>
      <c r="IB60" s="32">
        <f t="shared" si="26"/>
        <v>350866.08552555001</v>
      </c>
      <c r="IC60" s="172">
        <v>256950</v>
      </c>
      <c r="ID60" s="162">
        <v>180000</v>
      </c>
      <c r="IE60" s="32">
        <v>303750</v>
      </c>
      <c r="IF60" s="94">
        <v>288600</v>
      </c>
      <c r="IG60" s="32">
        <f t="shared" si="130"/>
        <v>257450</v>
      </c>
      <c r="IH60" s="32">
        <f t="shared" si="131"/>
        <v>288600</v>
      </c>
      <c r="II60" s="32">
        <f t="shared" si="132"/>
        <v>243650.07122259666</v>
      </c>
      <c r="IJ60" s="32">
        <f t="shared" si="133"/>
        <v>310421.29499999998</v>
      </c>
      <c r="IK60" s="32">
        <f t="shared" si="27"/>
        <v>374057.66047499998</v>
      </c>
      <c r="IM60" s="32">
        <f t="shared" si="134"/>
        <v>86032.688206964798</v>
      </c>
    </row>
    <row r="61" spans="1:247" x14ac:dyDescent="0.25">
      <c r="A61" s="12">
        <v>54</v>
      </c>
      <c r="B61" s="40" t="s">
        <v>97</v>
      </c>
      <c r="C61" s="14">
        <f>VLOOKUP(B61,[1]Hoja1!$B$9:$D$244,3,0)</f>
        <v>37014</v>
      </c>
      <c r="D61" s="14">
        <v>136000</v>
      </c>
      <c r="E61" s="15">
        <v>199750</v>
      </c>
      <c r="F61" s="97">
        <v>193800</v>
      </c>
      <c r="G61" s="105">
        <f t="shared" si="28"/>
        <v>141641</v>
      </c>
      <c r="H61" s="105">
        <f t="shared" si="29"/>
        <v>164900</v>
      </c>
      <c r="I61" s="107">
        <f t="shared" si="30"/>
        <v>89815.057427105392</v>
      </c>
      <c r="J61" s="107">
        <f t="shared" si="135"/>
        <v>38901.714</v>
      </c>
      <c r="K61" s="107">
        <f t="shared" si="0"/>
        <v>46876.565369999997</v>
      </c>
      <c r="L61" s="101">
        <f>VLOOKUP(B61,[1]Hoja1!$B$9:$L$244,11,0)</f>
        <v>31950</v>
      </c>
      <c r="M61" s="101">
        <v>119000</v>
      </c>
      <c r="N61" s="34">
        <v>199750</v>
      </c>
      <c r="O61" s="70">
        <v>189800</v>
      </c>
      <c r="P61" s="34">
        <f t="shared" si="31"/>
        <v>135125</v>
      </c>
      <c r="Q61" s="34">
        <f t="shared" si="32"/>
        <v>154400</v>
      </c>
      <c r="R61" s="34">
        <f t="shared" si="33"/>
        <v>80036.452435789732</v>
      </c>
      <c r="S61" s="174">
        <f t="shared" si="34"/>
        <v>33579.449999999997</v>
      </c>
      <c r="T61" s="174">
        <f t="shared" si="1"/>
        <v>40463.237249999998</v>
      </c>
      <c r="U61" s="126">
        <f>VLOOKUP(B61,[1]Hoja1!$B$9:$T$244,19,0)</f>
        <v>33418</v>
      </c>
      <c r="V61" s="126">
        <v>123000</v>
      </c>
      <c r="W61" s="17">
        <v>159800</v>
      </c>
      <c r="X61" s="73">
        <v>153400</v>
      </c>
      <c r="Y61" s="17">
        <f t="shared" si="35"/>
        <v>117404.5</v>
      </c>
      <c r="Z61" s="17">
        <f t="shared" si="36"/>
        <v>138200</v>
      </c>
      <c r="AA61" s="17">
        <f t="shared" si="37"/>
        <v>78692.444051376762</v>
      </c>
      <c r="AB61" s="176">
        <f t="shared" si="38"/>
        <v>35122.317999999999</v>
      </c>
      <c r="AC61" s="176">
        <f t="shared" si="2"/>
        <v>42322.393190000003</v>
      </c>
      <c r="AD61" s="129">
        <f>VLOOKUP(B61,[1]Hoja1!$B$9:$V$244,21,0)</f>
        <v>37404</v>
      </c>
      <c r="AE61" s="129">
        <v>134000</v>
      </c>
      <c r="AF61" s="18">
        <v>151810</v>
      </c>
      <c r="AG61" s="74">
        <v>147300</v>
      </c>
      <c r="AH61" s="18">
        <f t="shared" si="39"/>
        <v>117628.5</v>
      </c>
      <c r="AI61" s="18">
        <f t="shared" si="40"/>
        <v>140650</v>
      </c>
      <c r="AJ61" s="18">
        <f t="shared" si="41"/>
        <v>84079.817219448305</v>
      </c>
      <c r="AK61" s="177">
        <f t="shared" si="42"/>
        <v>39311.603999999999</v>
      </c>
      <c r="AL61" s="177">
        <f t="shared" si="3"/>
        <v>47370.482819999997</v>
      </c>
      <c r="AM61" s="133">
        <f>VLOOKUP(B61,[1]Hoja1!$B$9:$X$244,23,0)</f>
        <v>35239</v>
      </c>
      <c r="AN61" s="133">
        <v>126000</v>
      </c>
      <c r="AO61" s="19">
        <v>135830</v>
      </c>
      <c r="AP61" s="77">
        <v>133100</v>
      </c>
      <c r="AQ61" s="19">
        <f t="shared" si="43"/>
        <v>107542.25</v>
      </c>
      <c r="AR61" s="19">
        <f t="shared" si="44"/>
        <v>129550</v>
      </c>
      <c r="AS61" s="19">
        <f t="shared" si="45"/>
        <v>78141.102004460277</v>
      </c>
      <c r="AT61" s="178">
        <f t="shared" si="46"/>
        <v>37036.188999999998</v>
      </c>
      <c r="AU61" s="178">
        <f t="shared" si="4"/>
        <v>44628.607745000001</v>
      </c>
      <c r="AV61" s="137">
        <f>VLOOKUP(B61,[1]Hoja1!$B$9:$Z$244,25,0)</f>
        <v>28350</v>
      </c>
      <c r="AW61" s="137">
        <v>104000</v>
      </c>
      <c r="AX61" s="20">
        <v>135830</v>
      </c>
      <c r="AY61" s="79">
        <v>130400</v>
      </c>
      <c r="AZ61" s="20">
        <f t="shared" si="47"/>
        <v>99645</v>
      </c>
      <c r="BA61" s="20">
        <f t="shared" si="48"/>
        <v>117200</v>
      </c>
      <c r="BB61" s="20">
        <f t="shared" si="49"/>
        <v>66756.110135872834</v>
      </c>
      <c r="BC61" s="179">
        <f t="shared" si="50"/>
        <v>29795.85</v>
      </c>
      <c r="BD61" s="179">
        <f t="shared" si="5"/>
        <v>35903.999250000001</v>
      </c>
      <c r="BE61" s="139">
        <f>VLOOKUP(B61,[1]Hoja1!$B$9:$AB$244,27,0)</f>
        <v>31185</v>
      </c>
      <c r="BF61" s="139">
        <v>125000</v>
      </c>
      <c r="BG61" s="21">
        <v>159800</v>
      </c>
      <c r="BH61" s="80">
        <v>156600</v>
      </c>
      <c r="BI61" s="21">
        <f t="shared" si="51"/>
        <v>118146.25</v>
      </c>
      <c r="BJ61" s="21">
        <f t="shared" si="52"/>
        <v>140800</v>
      </c>
      <c r="BK61" s="21">
        <f t="shared" si="53"/>
        <v>75886.61598656929</v>
      </c>
      <c r="BL61" s="21">
        <f t="shared" si="54"/>
        <v>32775.434999999998</v>
      </c>
      <c r="BM61" s="21">
        <f t="shared" si="6"/>
        <v>39494.399174999999</v>
      </c>
      <c r="BN61" s="144">
        <f>VLOOKUP(B61,[1]Hoja1!$B$9:$AD$244,29,0)</f>
        <v>31185</v>
      </c>
      <c r="BO61" s="144">
        <v>112000</v>
      </c>
      <c r="BP61" s="22">
        <v>159800</v>
      </c>
      <c r="BQ61" s="82">
        <v>147000</v>
      </c>
      <c r="BR61" s="22">
        <f t="shared" si="55"/>
        <v>112496.25</v>
      </c>
      <c r="BS61" s="22">
        <f t="shared" si="56"/>
        <v>129500</v>
      </c>
      <c r="BT61" s="22">
        <f t="shared" si="57"/>
        <v>73997.591358269419</v>
      </c>
      <c r="BU61" s="22">
        <f t="shared" si="58"/>
        <v>32775.434999999998</v>
      </c>
      <c r="BV61" s="22">
        <f t="shared" si="7"/>
        <v>39494.399174999999</v>
      </c>
      <c r="BW61" s="146">
        <f>VLOOKUP(B61,[1]Hoja1!$B$9:$AF$244,31,0)</f>
        <v>29836</v>
      </c>
      <c r="BX61" s="146">
        <v>90000</v>
      </c>
      <c r="BY61" s="23">
        <v>135830</v>
      </c>
      <c r="BZ61" s="84">
        <v>126300</v>
      </c>
      <c r="CA61" s="23">
        <f t="shared" si="59"/>
        <v>95491.5</v>
      </c>
      <c r="CB61" s="23">
        <f t="shared" si="60"/>
        <v>108150</v>
      </c>
      <c r="CC61" s="23">
        <f t="shared" si="61"/>
        <v>66769.638223662158</v>
      </c>
      <c r="CD61" s="23">
        <f t="shared" si="62"/>
        <v>31357.635999999999</v>
      </c>
      <c r="CE61" s="23">
        <f t="shared" si="8"/>
        <v>37785.951379999999</v>
      </c>
      <c r="CF61" s="158">
        <f>VLOOKUP(B61,[1]Hoja1!$B$9:$AJ$244,35,0)</f>
        <v>28991</v>
      </c>
      <c r="CG61" s="158">
        <v>90000</v>
      </c>
      <c r="CH61" s="24">
        <v>92400</v>
      </c>
      <c r="CI61" s="25">
        <v>88700</v>
      </c>
      <c r="CJ61" s="24">
        <f t="shared" si="63"/>
        <v>75022.75</v>
      </c>
      <c r="CK61" s="24">
        <f t="shared" si="64"/>
        <v>89350</v>
      </c>
      <c r="CL61" s="24">
        <f t="shared" si="65"/>
        <v>59083.285094158913</v>
      </c>
      <c r="CM61" s="24">
        <f t="shared" si="66"/>
        <v>30469.540999999997</v>
      </c>
      <c r="CN61" s="24">
        <f t="shared" si="9"/>
        <v>36715.796904999996</v>
      </c>
      <c r="CO61" s="148">
        <f>VLOOKUP(B61,[1]Hoja1!$B$9:$AL$244,37,0)</f>
        <v>36303</v>
      </c>
      <c r="CP61" s="148">
        <v>130000</v>
      </c>
      <c r="CQ61" s="26">
        <v>135830</v>
      </c>
      <c r="CR61" s="149">
        <v>131800</v>
      </c>
      <c r="CS61" s="26">
        <f t="shared" si="67"/>
        <v>108483.25</v>
      </c>
      <c r="CT61" s="26">
        <f t="shared" si="68"/>
        <v>130900</v>
      </c>
      <c r="CU61" s="26">
        <f t="shared" si="69"/>
        <v>79700.901952621614</v>
      </c>
      <c r="CV61" s="26">
        <f t="shared" si="70"/>
        <v>38154.452999999994</v>
      </c>
      <c r="CW61" s="26">
        <f t="shared" si="10"/>
        <v>45976.115864999992</v>
      </c>
      <c r="CX61" s="27">
        <f>VLOOKUP(B61,[1]Hoja1!$B$9:$AN$244,39,0)</f>
        <v>33499</v>
      </c>
      <c r="CY61" s="27">
        <v>120000</v>
      </c>
      <c r="CZ61" s="28">
        <v>151810</v>
      </c>
      <c r="DA61" s="86">
        <v>144000</v>
      </c>
      <c r="DB61" s="28">
        <f t="shared" si="71"/>
        <v>112327.25</v>
      </c>
      <c r="DC61" s="28">
        <f t="shared" si="72"/>
        <v>132000</v>
      </c>
      <c r="DD61" s="28">
        <f t="shared" si="73"/>
        <v>77344.610277002866</v>
      </c>
      <c r="DE61" s="28">
        <f t="shared" si="74"/>
        <v>35207.449000000001</v>
      </c>
      <c r="DF61" s="28">
        <f t="shared" si="11"/>
        <v>42424.976045000003</v>
      </c>
      <c r="DG61" s="150">
        <f>VLOOKUP(B61,[1]Hoja1!$B$9:$AR$244,43,0)</f>
        <v>41948</v>
      </c>
      <c r="DH61" s="150">
        <v>144000</v>
      </c>
      <c r="DI61" s="29">
        <v>119850</v>
      </c>
      <c r="DJ61" s="88">
        <v>112700</v>
      </c>
      <c r="DK61" s="29">
        <f t="shared" si="75"/>
        <v>104624.5</v>
      </c>
      <c r="DL61" s="29">
        <f t="shared" si="76"/>
        <v>116275</v>
      </c>
      <c r="DM61" s="29">
        <f t="shared" si="77"/>
        <v>83332.707027787095</v>
      </c>
      <c r="DN61" s="29">
        <f t="shared" si="78"/>
        <v>44087.347999999998</v>
      </c>
      <c r="DO61" s="29">
        <f t="shared" si="12"/>
        <v>53125.25434</v>
      </c>
      <c r="DP61" s="154">
        <f>VLOOKUP(B61,[1]Hoja1!$B$9:$AT$244,45,0)</f>
        <v>41948</v>
      </c>
      <c r="DQ61" s="154">
        <v>154000</v>
      </c>
      <c r="DR61" s="30">
        <v>119850</v>
      </c>
      <c r="DS61" s="90">
        <v>113900</v>
      </c>
      <c r="DT61" s="30">
        <f t="shared" si="79"/>
        <v>107424.5</v>
      </c>
      <c r="DU61" s="30">
        <f t="shared" si="80"/>
        <v>116875</v>
      </c>
      <c r="DV61" s="30">
        <f t="shared" si="81"/>
        <v>84288.711466804933</v>
      </c>
      <c r="DW61" s="30">
        <f t="shared" si="82"/>
        <v>44087.347999999998</v>
      </c>
      <c r="DX61" s="30">
        <f t="shared" si="13"/>
        <v>53125.25434</v>
      </c>
      <c r="DY61" s="158">
        <f>VLOOKUP(B61,[1]Hoja1!$B$9:$AV$244,47,0)</f>
        <v>47541</v>
      </c>
      <c r="DZ61" s="158">
        <v>170000</v>
      </c>
      <c r="EA61" s="24">
        <v>135830</v>
      </c>
      <c r="EB61" s="25">
        <v>129000</v>
      </c>
      <c r="EC61" s="24">
        <f t="shared" si="83"/>
        <v>120592.75</v>
      </c>
      <c r="ED61" s="24">
        <f t="shared" si="84"/>
        <v>132415</v>
      </c>
      <c r="EE61" s="24">
        <f t="shared" si="85"/>
        <v>95168.055430077933</v>
      </c>
      <c r="EF61" s="24">
        <f t="shared" si="86"/>
        <v>49965.591</v>
      </c>
      <c r="EG61" s="24">
        <f t="shared" si="14"/>
        <v>60208.537154999998</v>
      </c>
      <c r="EH61" s="126">
        <f>VLOOKUP(B61,[1]Hoja1!$B$9:$AX$244,49,0)</f>
        <v>45367</v>
      </c>
      <c r="EI61" s="126">
        <v>163000</v>
      </c>
      <c r="EJ61" s="17">
        <v>179775</v>
      </c>
      <c r="EK61" s="73">
        <v>167200</v>
      </c>
      <c r="EL61" s="17">
        <f t="shared" si="87"/>
        <v>138835.5</v>
      </c>
      <c r="EM61" s="17">
        <f t="shared" si="88"/>
        <v>165100</v>
      </c>
      <c r="EN61" s="17">
        <f t="shared" si="89"/>
        <v>100702.92396546018</v>
      </c>
      <c r="EO61" s="17">
        <f t="shared" si="90"/>
        <v>47680.716999999997</v>
      </c>
      <c r="EP61" s="17">
        <f t="shared" si="15"/>
        <v>57455.263984999998</v>
      </c>
      <c r="EQ61" s="162">
        <f>VLOOKUP(B61,[1]Hoja1!$B$9:$AZ$244,51,0)</f>
        <v>43319</v>
      </c>
      <c r="ER61" s="162">
        <v>143000</v>
      </c>
      <c r="ES61" s="32">
        <v>179775</v>
      </c>
      <c r="ET61" s="94">
        <v>167200</v>
      </c>
      <c r="EU61" s="32">
        <f t="shared" si="91"/>
        <v>133323.5</v>
      </c>
      <c r="EV61" s="32">
        <f t="shared" si="92"/>
        <v>155100</v>
      </c>
      <c r="EW61" s="32">
        <f t="shared" si="93"/>
        <v>96105.479991919681</v>
      </c>
      <c r="EX61" s="32">
        <f t="shared" si="94"/>
        <v>52333.683899999996</v>
      </c>
      <c r="EY61" s="32">
        <f t="shared" si="16"/>
        <v>63062.089099499994</v>
      </c>
      <c r="EZ61" s="172">
        <f>VLOOKUP(B61,'[2]RESPUESTOS '!$B$11:$BH$246,59,0)</f>
        <v>24197</v>
      </c>
      <c r="FA61" s="162">
        <v>123000</v>
      </c>
      <c r="FB61" s="32">
        <v>132200</v>
      </c>
      <c r="FC61" s="94">
        <v>125600</v>
      </c>
      <c r="FD61" s="32">
        <f t="shared" si="95"/>
        <v>101249.25</v>
      </c>
      <c r="FE61" s="32">
        <f t="shared" si="96"/>
        <v>124300</v>
      </c>
      <c r="FF61" s="32">
        <f t="shared" si="97"/>
        <v>61553.993461096616</v>
      </c>
      <c r="FG61" s="32">
        <f t="shared" si="98"/>
        <v>29232.395699999997</v>
      </c>
      <c r="FH61" s="32">
        <f t="shared" si="17"/>
        <v>35225.036818499997</v>
      </c>
      <c r="FI61" s="172">
        <f>VLOOKUP(B61,'[2]RESPUESTOS '!$B$11:$CJ$246,87,0)</f>
        <v>26166</v>
      </c>
      <c r="FJ61" s="162">
        <v>147600</v>
      </c>
      <c r="FK61" s="32">
        <v>145000</v>
      </c>
      <c r="FL61" s="94">
        <v>137800</v>
      </c>
      <c r="FM61" s="32">
        <f t="shared" si="99"/>
        <v>114141.5</v>
      </c>
      <c r="FN61" s="32">
        <f t="shared" si="100"/>
        <v>141400</v>
      </c>
      <c r="FO61" s="32">
        <f t="shared" si="101"/>
        <v>67629.201841808448</v>
      </c>
      <c r="FP61" s="32">
        <f t="shared" si="102"/>
        <v>31611.1446</v>
      </c>
      <c r="FQ61" s="32">
        <f t="shared" si="18"/>
        <v>38091.429242999999</v>
      </c>
      <c r="FR61" s="172">
        <f>VLOOKUP(B61,'[2]RESPUESTOS '!$B$11:$BX$246,75,0)</f>
        <v>25233</v>
      </c>
      <c r="FS61" s="162">
        <v>123000</v>
      </c>
      <c r="FT61" s="32">
        <v>136800</v>
      </c>
      <c r="FU61" s="94">
        <v>134100</v>
      </c>
      <c r="FV61" s="32">
        <f t="shared" si="103"/>
        <v>104783.25</v>
      </c>
      <c r="FW61" s="32">
        <f t="shared" si="104"/>
        <v>128550</v>
      </c>
      <c r="FX61" s="32">
        <f t="shared" si="105"/>
        <v>63971.558976636203</v>
      </c>
      <c r="FY61" s="32">
        <f t="shared" si="106"/>
        <v>30483.987299999997</v>
      </c>
      <c r="FZ61" s="32">
        <f t="shared" si="19"/>
        <v>36733.204696499997</v>
      </c>
      <c r="GA61" s="172">
        <f>VLOOKUP(B61,'[2]RESPUESTOS '!$B$11:$CN$246,91,0)</f>
        <v>33116</v>
      </c>
      <c r="GB61" s="162">
        <v>142000</v>
      </c>
      <c r="GC61" s="32">
        <v>159800</v>
      </c>
      <c r="GD61" s="94">
        <v>147000</v>
      </c>
      <c r="GE61" s="32">
        <f t="shared" si="107"/>
        <v>120479</v>
      </c>
      <c r="GF61" s="32">
        <f t="shared" si="108"/>
        <v>144500</v>
      </c>
      <c r="GG61" s="32">
        <f t="shared" si="109"/>
        <v>79523.367837531565</v>
      </c>
      <c r="GH61" s="32">
        <f t="shared" si="110"/>
        <v>40007.439599999998</v>
      </c>
      <c r="GI61" s="32">
        <f t="shared" si="20"/>
        <v>48208.964717999996</v>
      </c>
      <c r="GJ61" s="172">
        <f>VLOOKUP(B61,'[2]RESPUESTOS '!$B$11:$T$246,19,0)</f>
        <v>24484</v>
      </c>
      <c r="GK61" s="162">
        <v>120000</v>
      </c>
      <c r="GL61" s="32">
        <v>130800</v>
      </c>
      <c r="GM61" s="94">
        <v>120300</v>
      </c>
      <c r="GN61" s="32">
        <f t="shared" si="111"/>
        <v>98896</v>
      </c>
      <c r="GO61" s="32">
        <f t="shared" si="112"/>
        <v>120150</v>
      </c>
      <c r="GP61" s="32">
        <f t="shared" si="113"/>
        <v>61411.722165741106</v>
      </c>
      <c r="GQ61" s="32">
        <f t="shared" si="114"/>
        <v>29579.1204</v>
      </c>
      <c r="GR61" s="32">
        <f t="shared" si="21"/>
        <v>35642.840082000002</v>
      </c>
      <c r="GS61" s="172">
        <f>VLOOKUP(B61,'[2]RESPUESTOS '!$B$11:$H$246,7,0)</f>
        <v>22879</v>
      </c>
      <c r="GT61" s="162">
        <v>90000</v>
      </c>
      <c r="GU61" s="32">
        <v>78500</v>
      </c>
      <c r="GV61" s="94">
        <v>73000</v>
      </c>
      <c r="GW61" s="32">
        <f t="shared" si="115"/>
        <v>66094.75</v>
      </c>
      <c r="GX61" s="32">
        <f t="shared" si="116"/>
        <v>75750</v>
      </c>
      <c r="GY61" s="32">
        <f t="shared" si="117"/>
        <v>49226.650077267339</v>
      </c>
      <c r="GZ61" s="32">
        <f t="shared" si="118"/>
        <v>27640.119899999998</v>
      </c>
      <c r="HA61" s="32">
        <f t="shared" si="22"/>
        <v>33306.344479499996</v>
      </c>
      <c r="HB61" s="172">
        <f>VLOOKUP(B61,'[2]RESPUESTOS '!$B$11:$D$246,3,0)</f>
        <v>26908</v>
      </c>
      <c r="HC61" s="162">
        <v>90000</v>
      </c>
      <c r="HD61" s="32">
        <v>78500</v>
      </c>
      <c r="HE61" s="94">
        <v>76100</v>
      </c>
      <c r="HF61" s="32">
        <f t="shared" si="119"/>
        <v>67877</v>
      </c>
      <c r="HG61" s="32">
        <f t="shared" si="120"/>
        <v>77300</v>
      </c>
      <c r="HH61" s="32">
        <f t="shared" si="121"/>
        <v>53941.623761284878</v>
      </c>
      <c r="HI61" s="32">
        <f t="shared" si="122"/>
        <v>32507.554799999998</v>
      </c>
      <c r="HJ61" s="32">
        <f t="shared" si="23"/>
        <v>39171.603533999994</v>
      </c>
      <c r="HK61" s="172">
        <f>VLOOKUP(B61,'[2]RESPUESTOS '!$B$11:$CB$246,79,0)</f>
        <v>30016</v>
      </c>
      <c r="HL61" s="162">
        <v>163000</v>
      </c>
      <c r="HM61" s="32">
        <v>159800</v>
      </c>
      <c r="HN61" s="94">
        <v>152000</v>
      </c>
      <c r="HO61" s="32">
        <f t="shared" si="123"/>
        <v>126204</v>
      </c>
      <c r="HP61" s="32">
        <f t="shared" si="124"/>
        <v>155900</v>
      </c>
      <c r="HQ61" s="32">
        <f t="shared" si="125"/>
        <v>76500.406288676517</v>
      </c>
      <c r="HR61" s="32">
        <f t="shared" si="126"/>
        <v>36262.329599999997</v>
      </c>
      <c r="HS61" s="32">
        <f t="shared" si="24"/>
        <v>43696.107167999995</v>
      </c>
      <c r="HT61" s="172">
        <v>163605.96</v>
      </c>
      <c r="HU61" s="162">
        <v>163000</v>
      </c>
      <c r="HV61" s="32">
        <v>199750</v>
      </c>
      <c r="HW61" s="94">
        <v>193800</v>
      </c>
      <c r="HX61" s="32">
        <f t="shared" si="127"/>
        <v>185516.66666666666</v>
      </c>
      <c r="HY61" s="32">
        <f t="shared" si="128"/>
        <v>193800</v>
      </c>
      <c r="HZ61" s="32">
        <f t="shared" si="25"/>
        <v>184035.69067530488</v>
      </c>
      <c r="IA61" s="32">
        <f t="shared" si="129"/>
        <v>197652.36027599999</v>
      </c>
      <c r="IB61" s="32">
        <f t="shared" si="26"/>
        <v>238171.09413257998</v>
      </c>
      <c r="IC61" s="172">
        <v>174420</v>
      </c>
      <c r="ID61" s="162">
        <v>123000</v>
      </c>
      <c r="IE61" s="32">
        <v>199750</v>
      </c>
      <c r="IF61" s="94">
        <v>191800</v>
      </c>
      <c r="IG61" s="32">
        <f t="shared" si="130"/>
        <v>171516.66666666666</v>
      </c>
      <c r="IH61" s="32">
        <f t="shared" si="131"/>
        <v>191800</v>
      </c>
      <c r="II61" s="32">
        <f t="shared" si="132"/>
        <v>163486.8166484914</v>
      </c>
      <c r="IJ61" s="32">
        <f t="shared" si="133"/>
        <v>210716.802</v>
      </c>
      <c r="IK61" s="32">
        <f t="shared" si="27"/>
        <v>253913.74640999999</v>
      </c>
      <c r="IM61" s="32">
        <f t="shared" si="134"/>
        <v>58836.803495243701</v>
      </c>
    </row>
    <row r="62" spans="1:247" x14ac:dyDescent="0.25">
      <c r="A62" s="12">
        <v>55</v>
      </c>
      <c r="B62" s="38" t="s">
        <v>98</v>
      </c>
      <c r="C62" s="14">
        <f>VLOOKUP(B62,[1]Hoja1!$B$9:$D$244,3,0)</f>
        <v>37199</v>
      </c>
      <c r="D62" s="14">
        <v>137000</v>
      </c>
      <c r="E62" s="15">
        <v>200750</v>
      </c>
      <c r="F62" s="97">
        <v>190700</v>
      </c>
      <c r="G62" s="105">
        <f t="shared" si="28"/>
        <v>141412.25</v>
      </c>
      <c r="H62" s="105">
        <f t="shared" si="29"/>
        <v>163850</v>
      </c>
      <c r="I62" s="107">
        <f t="shared" si="30"/>
        <v>90076.149205308437</v>
      </c>
      <c r="J62" s="107">
        <f t="shared" si="135"/>
        <v>39096.148999999998</v>
      </c>
      <c r="K62" s="107">
        <f t="shared" si="0"/>
        <v>47110.859544999999</v>
      </c>
      <c r="L62" s="101">
        <f>VLOOKUP(B62,[1]Hoja1!$B$9:$L$244,11,0)</f>
        <v>33580</v>
      </c>
      <c r="M62" s="101">
        <v>125000</v>
      </c>
      <c r="N62" s="34">
        <v>200750</v>
      </c>
      <c r="O62" s="70">
        <v>186700</v>
      </c>
      <c r="P62" s="34">
        <f t="shared" si="31"/>
        <v>136507.5</v>
      </c>
      <c r="Q62" s="34">
        <f t="shared" si="32"/>
        <v>155850</v>
      </c>
      <c r="R62" s="34">
        <f t="shared" si="33"/>
        <v>83130.465248368564</v>
      </c>
      <c r="S62" s="174">
        <f t="shared" si="34"/>
        <v>35292.579999999994</v>
      </c>
      <c r="T62" s="174">
        <f t="shared" si="1"/>
        <v>42527.558899999989</v>
      </c>
      <c r="U62" s="126">
        <f>VLOOKUP(B62,[1]Hoja1!$B$9:$T$244,19,0)</f>
        <v>37413</v>
      </c>
      <c r="V62" s="126">
        <v>137000</v>
      </c>
      <c r="W62" s="17">
        <v>160600</v>
      </c>
      <c r="X62" s="73">
        <v>155800</v>
      </c>
      <c r="Y62" s="17">
        <f t="shared" si="35"/>
        <v>122703.25</v>
      </c>
      <c r="Z62" s="17">
        <f t="shared" si="36"/>
        <v>146400</v>
      </c>
      <c r="AA62" s="17">
        <f t="shared" si="37"/>
        <v>85702.50302103431</v>
      </c>
      <c r="AB62" s="176">
        <f t="shared" si="38"/>
        <v>39321.062999999995</v>
      </c>
      <c r="AC62" s="176">
        <f t="shared" si="2"/>
        <v>47381.880914999994</v>
      </c>
      <c r="AD62" s="129">
        <f>VLOOKUP(B62,[1]Hoja1!$B$9:$V$244,21,0)</f>
        <v>38477</v>
      </c>
      <c r="AE62" s="129">
        <v>138000</v>
      </c>
      <c r="AF62" s="18">
        <v>152570</v>
      </c>
      <c r="AG62" s="74">
        <v>149500</v>
      </c>
      <c r="AH62" s="18">
        <f t="shared" si="39"/>
        <v>119636.75</v>
      </c>
      <c r="AI62" s="18">
        <f t="shared" si="40"/>
        <v>143750</v>
      </c>
      <c r="AJ62" s="18">
        <f t="shared" si="41"/>
        <v>86059.888625408785</v>
      </c>
      <c r="AK62" s="177">
        <f t="shared" si="42"/>
        <v>40439.326999999997</v>
      </c>
      <c r="AL62" s="177">
        <f t="shared" si="3"/>
        <v>48729.389035</v>
      </c>
      <c r="AM62" s="133">
        <f>VLOOKUP(B62,[1]Hoja1!$B$9:$X$244,23,0)</f>
        <v>36432</v>
      </c>
      <c r="AN62" s="133">
        <v>131000</v>
      </c>
      <c r="AO62" s="19">
        <v>136510</v>
      </c>
      <c r="AP62" s="77">
        <v>135100</v>
      </c>
      <c r="AQ62" s="19">
        <f t="shared" si="43"/>
        <v>109760.5</v>
      </c>
      <c r="AR62" s="19">
        <f t="shared" si="44"/>
        <v>133050</v>
      </c>
      <c r="AS62" s="19">
        <f t="shared" si="45"/>
        <v>80306.159263034235</v>
      </c>
      <c r="AT62" s="178">
        <f t="shared" si="46"/>
        <v>38290.031999999999</v>
      </c>
      <c r="AU62" s="178">
        <f t="shared" si="4"/>
        <v>46139.488559999998</v>
      </c>
      <c r="AV62" s="137">
        <f>VLOOKUP(B62,[1]Hoja1!$B$9:$Z$244,25,0)</f>
        <v>29039</v>
      </c>
      <c r="AW62" s="137">
        <v>107000</v>
      </c>
      <c r="AX62" s="20">
        <v>136510</v>
      </c>
      <c r="AY62" s="79">
        <v>129700</v>
      </c>
      <c r="AZ62" s="20">
        <f t="shared" si="47"/>
        <v>100562.25</v>
      </c>
      <c r="BA62" s="20">
        <f t="shared" si="48"/>
        <v>118350</v>
      </c>
      <c r="BB62" s="20">
        <f t="shared" si="49"/>
        <v>68006.60902075292</v>
      </c>
      <c r="BC62" s="179">
        <f t="shared" si="50"/>
        <v>30519.988999999998</v>
      </c>
      <c r="BD62" s="179">
        <f t="shared" si="5"/>
        <v>36776.586744999993</v>
      </c>
      <c r="BE62" s="139">
        <f>VLOOKUP(B62,[1]Hoja1!$B$9:$AB$244,27,0)</f>
        <v>30030</v>
      </c>
      <c r="BF62" s="139">
        <v>121000</v>
      </c>
      <c r="BG62" s="21">
        <v>160600</v>
      </c>
      <c r="BH62" s="80">
        <v>152600</v>
      </c>
      <c r="BI62" s="21">
        <f t="shared" si="51"/>
        <v>116057.5</v>
      </c>
      <c r="BJ62" s="21">
        <f t="shared" si="52"/>
        <v>136800</v>
      </c>
      <c r="BK62" s="21">
        <f t="shared" si="53"/>
        <v>73604.87554248517</v>
      </c>
      <c r="BL62" s="21">
        <f t="shared" si="54"/>
        <v>31561.53</v>
      </c>
      <c r="BM62" s="21">
        <f t="shared" si="6"/>
        <v>38031.643649999998</v>
      </c>
      <c r="BN62" s="144">
        <f>VLOOKUP(B62,[1]Hoja1!$B$9:$AD$244,29,0)</f>
        <v>32522</v>
      </c>
      <c r="BO62" s="144">
        <v>117000</v>
      </c>
      <c r="BP62" s="22">
        <v>160600</v>
      </c>
      <c r="BQ62" s="82">
        <v>157400</v>
      </c>
      <c r="BR62" s="22">
        <f t="shared" si="55"/>
        <v>116880.5</v>
      </c>
      <c r="BS62" s="22">
        <f t="shared" si="56"/>
        <v>137200</v>
      </c>
      <c r="BT62" s="22">
        <f t="shared" si="57"/>
        <v>77107.965188585789</v>
      </c>
      <c r="BU62" s="22">
        <f t="shared" si="58"/>
        <v>34180.621999999996</v>
      </c>
      <c r="BV62" s="22">
        <f t="shared" si="7"/>
        <v>41187.649509999996</v>
      </c>
      <c r="BW62" s="146">
        <f>VLOOKUP(B62,[1]Hoja1!$B$9:$AF$244,31,0)</f>
        <v>28614</v>
      </c>
      <c r="BX62" s="146">
        <v>90000</v>
      </c>
      <c r="BY62" s="23">
        <v>136510</v>
      </c>
      <c r="BZ62" s="84">
        <v>125600</v>
      </c>
      <c r="CA62" s="23">
        <f t="shared" si="59"/>
        <v>95181</v>
      </c>
      <c r="CB62" s="23">
        <f t="shared" si="60"/>
        <v>107800</v>
      </c>
      <c r="CC62" s="23">
        <f t="shared" si="61"/>
        <v>65203.614064205343</v>
      </c>
      <c r="CD62" s="23">
        <f t="shared" si="62"/>
        <v>30073.313999999998</v>
      </c>
      <c r="CE62" s="23">
        <f t="shared" si="8"/>
        <v>36238.343369999995</v>
      </c>
      <c r="CF62" s="158">
        <f>VLOOKUP(B62,[1]Hoja1!$B$9:$AJ$244,35,0)</f>
        <v>29853</v>
      </c>
      <c r="CG62" s="158">
        <v>90000</v>
      </c>
      <c r="CH62" s="24">
        <v>92800</v>
      </c>
      <c r="CI62" s="25">
        <v>91900</v>
      </c>
      <c r="CJ62" s="24">
        <f t="shared" si="63"/>
        <v>76138.25</v>
      </c>
      <c r="CK62" s="24">
        <f t="shared" si="64"/>
        <v>90950</v>
      </c>
      <c r="CL62" s="24">
        <f t="shared" si="65"/>
        <v>60362.928844676775</v>
      </c>
      <c r="CM62" s="24">
        <f t="shared" si="66"/>
        <v>31375.502999999997</v>
      </c>
      <c r="CN62" s="24">
        <f t="shared" si="9"/>
        <v>37807.481114999995</v>
      </c>
      <c r="CO62" s="148">
        <f>VLOOKUP(B62,[1]Hoja1!$B$9:$AL$244,37,0)</f>
        <v>35290</v>
      </c>
      <c r="CP62" s="148">
        <v>130000</v>
      </c>
      <c r="CQ62" s="26">
        <v>136510</v>
      </c>
      <c r="CR62" s="149">
        <v>129700</v>
      </c>
      <c r="CS62" s="26">
        <f t="shared" si="67"/>
        <v>107875</v>
      </c>
      <c r="CT62" s="26">
        <f t="shared" si="68"/>
        <v>129850</v>
      </c>
      <c r="CU62" s="26">
        <f t="shared" si="69"/>
        <v>78332.277825306635</v>
      </c>
      <c r="CV62" s="26">
        <f t="shared" si="70"/>
        <v>37089.79</v>
      </c>
      <c r="CW62" s="26">
        <f t="shared" si="10"/>
        <v>44693.196949999998</v>
      </c>
      <c r="CX62" s="27">
        <f>VLOOKUP(B62,[1]Hoja1!$B$9:$AN$244,39,0)</f>
        <v>32653</v>
      </c>
      <c r="CY62" s="27">
        <v>110000</v>
      </c>
      <c r="CZ62" s="28">
        <v>152570</v>
      </c>
      <c r="DA62" s="86">
        <v>137000</v>
      </c>
      <c r="DB62" s="28">
        <f t="shared" si="71"/>
        <v>108055.75</v>
      </c>
      <c r="DC62" s="28">
        <f t="shared" si="72"/>
        <v>123500</v>
      </c>
      <c r="DD62" s="28">
        <f t="shared" si="73"/>
        <v>74669.208305491848</v>
      </c>
      <c r="DE62" s="28">
        <f t="shared" si="74"/>
        <v>34318.303</v>
      </c>
      <c r="DF62" s="28">
        <f t="shared" si="11"/>
        <v>41353.555114999996</v>
      </c>
      <c r="DG62" s="150">
        <f>VLOOKUP(B62,[1]Hoja1!$B$9:$AR$244,43,0)</f>
        <v>42158</v>
      </c>
      <c r="DH62" s="150">
        <v>145000</v>
      </c>
      <c r="DI62" s="29">
        <v>120450</v>
      </c>
      <c r="DJ62" s="88">
        <v>116800</v>
      </c>
      <c r="DK62" s="29">
        <f t="shared" si="75"/>
        <v>106102</v>
      </c>
      <c r="DL62" s="29">
        <f t="shared" si="76"/>
        <v>118625</v>
      </c>
      <c r="DM62" s="29">
        <f t="shared" si="77"/>
        <v>84244.78116761375</v>
      </c>
      <c r="DN62" s="29">
        <f t="shared" si="78"/>
        <v>44308.057999999997</v>
      </c>
      <c r="DO62" s="29">
        <f t="shared" si="12"/>
        <v>53391.209889999998</v>
      </c>
      <c r="DP62" s="154">
        <f>VLOOKUP(B62,[1]Hoja1!$B$9:$AT$244,45,0)</f>
        <v>42158</v>
      </c>
      <c r="DQ62" s="154">
        <v>155000</v>
      </c>
      <c r="DR62" s="30">
        <v>120450</v>
      </c>
      <c r="DS62" s="90">
        <v>113200</v>
      </c>
      <c r="DT62" s="30">
        <f t="shared" si="79"/>
        <v>107702</v>
      </c>
      <c r="DU62" s="30">
        <f t="shared" si="80"/>
        <v>116825</v>
      </c>
      <c r="DV62" s="30">
        <f t="shared" si="81"/>
        <v>84552.249869113046</v>
      </c>
      <c r="DW62" s="30">
        <f t="shared" si="82"/>
        <v>44308.057999999997</v>
      </c>
      <c r="DX62" s="30">
        <f t="shared" si="13"/>
        <v>53391.209889999998</v>
      </c>
      <c r="DY62" s="158">
        <f>VLOOKUP(B62,[1]Hoja1!$B$9:$AV$244,47,0)</f>
        <v>47779</v>
      </c>
      <c r="DZ62" s="158">
        <v>170000</v>
      </c>
      <c r="EA62" s="24">
        <v>136510</v>
      </c>
      <c r="EB62" s="25">
        <v>128300</v>
      </c>
      <c r="EC62" s="24">
        <f t="shared" si="83"/>
        <v>120647.25</v>
      </c>
      <c r="ED62" s="24">
        <f t="shared" si="84"/>
        <v>132405</v>
      </c>
      <c r="EE62" s="24">
        <f t="shared" si="85"/>
        <v>95393.102174292944</v>
      </c>
      <c r="EF62" s="24">
        <f t="shared" si="86"/>
        <v>50215.728999999999</v>
      </c>
      <c r="EG62" s="24">
        <f t="shared" si="14"/>
        <v>60509.953444999999</v>
      </c>
      <c r="EH62" s="126">
        <f>VLOOKUP(B62,[1]Hoja1!$B$9:$AX$244,49,0)</f>
        <v>47980</v>
      </c>
      <c r="EI62" s="126">
        <v>172000</v>
      </c>
      <c r="EJ62" s="17">
        <v>180675</v>
      </c>
      <c r="EK62" s="73">
        <v>166200</v>
      </c>
      <c r="EL62" s="17">
        <f t="shared" si="87"/>
        <v>141713.75</v>
      </c>
      <c r="EM62" s="17">
        <f t="shared" si="88"/>
        <v>169100</v>
      </c>
      <c r="EN62" s="17">
        <f t="shared" si="89"/>
        <v>104691.16333407005</v>
      </c>
      <c r="EO62" s="17">
        <f t="shared" si="90"/>
        <v>50426.979999999996</v>
      </c>
      <c r="EP62" s="17">
        <f t="shared" si="15"/>
        <v>60764.510899999994</v>
      </c>
      <c r="EQ62" s="162">
        <f>VLOOKUP(B62,[1]Hoja1!$B$9:$AZ$244,51,0)</f>
        <v>47362</v>
      </c>
      <c r="ER62" s="162">
        <v>156000</v>
      </c>
      <c r="ES62" s="32">
        <v>180675</v>
      </c>
      <c r="ET62" s="94">
        <v>171600</v>
      </c>
      <c r="EU62" s="32">
        <f t="shared" si="91"/>
        <v>138909.25</v>
      </c>
      <c r="EV62" s="32">
        <f t="shared" si="92"/>
        <v>163800</v>
      </c>
      <c r="EW62" s="32">
        <f t="shared" si="93"/>
        <v>102863.36765284267</v>
      </c>
      <c r="EX62" s="32">
        <f t="shared" si="94"/>
        <v>57218.032199999994</v>
      </c>
      <c r="EY62" s="32">
        <f t="shared" si="16"/>
        <v>68947.72880099999</v>
      </c>
      <c r="EZ62" s="172">
        <f>VLOOKUP(B62,'[2]RESPUESTOS '!$B$11:$BH$246,59,0)</f>
        <v>25330</v>
      </c>
      <c r="FA62" s="162">
        <v>137000</v>
      </c>
      <c r="FB62" s="32">
        <v>137800</v>
      </c>
      <c r="FC62" s="94">
        <v>132300</v>
      </c>
      <c r="FD62" s="32">
        <f t="shared" si="95"/>
        <v>108107.5</v>
      </c>
      <c r="FE62" s="32">
        <f t="shared" si="96"/>
        <v>134650</v>
      </c>
      <c r="FF62" s="32">
        <f t="shared" si="97"/>
        <v>64941.78903601638</v>
      </c>
      <c r="FG62" s="32">
        <f t="shared" si="98"/>
        <v>30601.172999999999</v>
      </c>
      <c r="FH62" s="32">
        <f t="shared" si="17"/>
        <v>36874.413464999998</v>
      </c>
      <c r="FI62" s="172">
        <f>VLOOKUP(B62,'[2]RESPUESTOS '!$B$11:$CJ$246,87,0)</f>
        <v>25406</v>
      </c>
      <c r="FJ62" s="162">
        <v>164400</v>
      </c>
      <c r="FK62" s="32">
        <v>140400</v>
      </c>
      <c r="FL62" s="94">
        <v>136200</v>
      </c>
      <c r="FM62" s="32">
        <f t="shared" si="99"/>
        <v>116601.5</v>
      </c>
      <c r="FN62" s="32">
        <f t="shared" si="100"/>
        <v>138300</v>
      </c>
      <c r="FO62" s="32">
        <f t="shared" si="101"/>
        <v>66768.87088207432</v>
      </c>
      <c r="FP62" s="32">
        <f t="shared" si="102"/>
        <v>30692.988600000001</v>
      </c>
      <c r="FQ62" s="32">
        <f t="shared" si="18"/>
        <v>36985.051263000001</v>
      </c>
      <c r="FR62" s="172">
        <f>VLOOKUP(B62,'[2]RESPUESTOS '!$B$11:$BX$246,75,0)</f>
        <v>26445</v>
      </c>
      <c r="FS62" s="162">
        <v>137000</v>
      </c>
      <c r="FT62" s="32">
        <v>133800</v>
      </c>
      <c r="FU62" s="94">
        <v>127100</v>
      </c>
      <c r="FV62" s="32">
        <f t="shared" si="103"/>
        <v>106086.25</v>
      </c>
      <c r="FW62" s="32">
        <f t="shared" si="104"/>
        <v>130450</v>
      </c>
      <c r="FX62" s="32">
        <f t="shared" si="105"/>
        <v>66164.627259051063</v>
      </c>
      <c r="FY62" s="32">
        <f t="shared" si="106"/>
        <v>31948.2045</v>
      </c>
      <c r="FZ62" s="32">
        <f t="shared" si="19"/>
        <v>38497.586422499997</v>
      </c>
      <c r="GA62" s="172">
        <f>VLOOKUP(B62,'[2]RESPUESTOS '!$B$11:$CN$246,91,0)</f>
        <v>30922</v>
      </c>
      <c r="GB62" s="162">
        <v>158000</v>
      </c>
      <c r="GC62" s="32">
        <v>160600</v>
      </c>
      <c r="GD62" s="94">
        <v>157400</v>
      </c>
      <c r="GE62" s="32">
        <f t="shared" si="107"/>
        <v>126730.5</v>
      </c>
      <c r="GF62" s="32">
        <f t="shared" si="108"/>
        <v>157700</v>
      </c>
      <c r="GG62" s="32">
        <f t="shared" si="109"/>
        <v>78051.158047189689</v>
      </c>
      <c r="GH62" s="32">
        <f t="shared" si="110"/>
        <v>37356.868199999997</v>
      </c>
      <c r="GI62" s="32">
        <f t="shared" si="20"/>
        <v>45015.026180999994</v>
      </c>
      <c r="GJ62" s="172">
        <f>VLOOKUP(B62,'[2]RESPUESTOS '!$B$11:$T$246,19,0)</f>
        <v>24439</v>
      </c>
      <c r="GK62" s="162">
        <v>110000</v>
      </c>
      <c r="GL62" s="32">
        <v>131800</v>
      </c>
      <c r="GM62" s="94">
        <v>129200</v>
      </c>
      <c r="GN62" s="32">
        <f t="shared" si="111"/>
        <v>98859.75</v>
      </c>
      <c r="GO62" s="32">
        <f t="shared" si="112"/>
        <v>119600</v>
      </c>
      <c r="GP62" s="32">
        <f t="shared" si="113"/>
        <v>61221.705056520077</v>
      </c>
      <c r="GQ62" s="32">
        <f t="shared" si="114"/>
        <v>29524.7559</v>
      </c>
      <c r="GR62" s="32">
        <f t="shared" si="21"/>
        <v>35577.330859499998</v>
      </c>
      <c r="GS62" s="172">
        <f>VLOOKUP(B62,'[2]RESPUESTOS '!$B$11:$H$246,7,0)</f>
        <v>24554</v>
      </c>
      <c r="GT62" s="162">
        <v>90000</v>
      </c>
      <c r="GU62" s="32">
        <v>79100</v>
      </c>
      <c r="GV62" s="94">
        <v>75100</v>
      </c>
      <c r="GW62" s="32">
        <f t="shared" si="115"/>
        <v>67188.5</v>
      </c>
      <c r="GX62" s="32">
        <f t="shared" si="116"/>
        <v>77100</v>
      </c>
      <c r="GY62" s="32">
        <f t="shared" si="117"/>
        <v>51416.870777273325</v>
      </c>
      <c r="GZ62" s="32">
        <f t="shared" si="118"/>
        <v>29663.687399999999</v>
      </c>
      <c r="HA62" s="32">
        <f t="shared" si="22"/>
        <v>35744.743317</v>
      </c>
      <c r="HB62" s="172">
        <f>VLOOKUP(B62,'[2]RESPUESTOS '!$B$11:$D$246,3,0)</f>
        <v>24622</v>
      </c>
      <c r="HC62" s="162">
        <v>90000</v>
      </c>
      <c r="HD62" s="32">
        <v>79100</v>
      </c>
      <c r="HE62" s="94">
        <v>75100</v>
      </c>
      <c r="HF62" s="32">
        <f t="shared" si="119"/>
        <v>67205.5</v>
      </c>
      <c r="HG62" s="32">
        <f t="shared" si="120"/>
        <v>77100</v>
      </c>
      <c r="HH62" s="32">
        <f t="shared" si="121"/>
        <v>51491.317054520936</v>
      </c>
      <c r="HI62" s="32">
        <f t="shared" si="122"/>
        <v>29745.838199999998</v>
      </c>
      <c r="HJ62" s="32">
        <f t="shared" si="23"/>
        <v>35843.735030999997</v>
      </c>
      <c r="HK62" s="172">
        <f>VLOOKUP(B62,'[2]RESPUESTOS '!$B$11:$CB$246,79,0)</f>
        <v>29521</v>
      </c>
      <c r="HL62" s="162">
        <v>172000</v>
      </c>
      <c r="HM62" s="32">
        <v>160600</v>
      </c>
      <c r="HN62" s="94">
        <v>154000</v>
      </c>
      <c r="HO62" s="32">
        <f t="shared" si="123"/>
        <v>129030.25</v>
      </c>
      <c r="HP62" s="32">
        <f t="shared" si="124"/>
        <v>157300</v>
      </c>
      <c r="HQ62" s="32">
        <f t="shared" si="125"/>
        <v>76323.786517494067</v>
      </c>
      <c r="HR62" s="32">
        <f t="shared" si="126"/>
        <v>35664.320099999997</v>
      </c>
      <c r="HS62" s="32">
        <f t="shared" si="24"/>
        <v>42975.505720499998</v>
      </c>
      <c r="HT62" s="172">
        <v>160988.94</v>
      </c>
      <c r="HU62" s="162">
        <v>172000</v>
      </c>
      <c r="HV62" s="32">
        <v>200750</v>
      </c>
      <c r="HW62" s="94">
        <v>190700</v>
      </c>
      <c r="HX62" s="32">
        <f t="shared" si="127"/>
        <v>187816.66666666666</v>
      </c>
      <c r="HY62" s="32">
        <f t="shared" si="128"/>
        <v>190700</v>
      </c>
      <c r="HZ62" s="32">
        <f t="shared" si="25"/>
        <v>187042.7736130479</v>
      </c>
      <c r="IA62" s="32">
        <f t="shared" si="129"/>
        <v>194490.73841399999</v>
      </c>
      <c r="IB62" s="32">
        <f t="shared" si="26"/>
        <v>234361.33978886998</v>
      </c>
      <c r="IC62" s="172">
        <v>171630</v>
      </c>
      <c r="ID62" s="162">
        <v>137000</v>
      </c>
      <c r="IE62" s="32">
        <v>200750</v>
      </c>
      <c r="IF62" s="94">
        <v>194700</v>
      </c>
      <c r="IG62" s="32">
        <f t="shared" si="130"/>
        <v>177483.33333333334</v>
      </c>
      <c r="IH62" s="32">
        <f t="shared" si="131"/>
        <v>194700</v>
      </c>
      <c r="II62" s="32">
        <f t="shared" si="132"/>
        <v>172248.5042917759</v>
      </c>
      <c r="IJ62" s="32">
        <f t="shared" si="133"/>
        <v>207346.20299999998</v>
      </c>
      <c r="IK62" s="32">
        <f t="shared" si="27"/>
        <v>249852.17461499997</v>
      </c>
      <c r="IM62" s="32">
        <f t="shared" si="134"/>
        <v>59137.376037013681</v>
      </c>
    </row>
    <row r="63" spans="1:247" x14ac:dyDescent="0.25">
      <c r="A63" s="12">
        <v>56</v>
      </c>
      <c r="B63" s="38" t="s">
        <v>99</v>
      </c>
      <c r="C63" s="14">
        <f>VLOOKUP(B63,[1]Hoja1!$B$9:$D$244,3,0)</f>
        <v>10711</v>
      </c>
      <c r="D63" s="14">
        <v>40000</v>
      </c>
      <c r="E63" s="15">
        <v>58250</v>
      </c>
      <c r="F63" s="97">
        <v>55900</v>
      </c>
      <c r="G63" s="105">
        <f t="shared" si="28"/>
        <v>41215.25</v>
      </c>
      <c r="H63" s="105">
        <f t="shared" si="29"/>
        <v>47950</v>
      </c>
      <c r="I63" s="107">
        <f t="shared" si="30"/>
        <v>26072.486184243138</v>
      </c>
      <c r="J63" s="107">
        <f t="shared" si="135"/>
        <v>11257.260999999999</v>
      </c>
      <c r="K63" s="107">
        <f t="shared" si="0"/>
        <v>13564.999504999998</v>
      </c>
      <c r="L63" s="101">
        <f>VLOOKUP(B63,[1]Hoja1!$B$9:$L$244,11,0)</f>
        <v>10010</v>
      </c>
      <c r="M63" s="101">
        <v>38000</v>
      </c>
      <c r="N63" s="34">
        <v>58250</v>
      </c>
      <c r="O63" s="70">
        <v>54800</v>
      </c>
      <c r="P63" s="34">
        <f t="shared" si="31"/>
        <v>40265</v>
      </c>
      <c r="Q63" s="34">
        <f t="shared" si="32"/>
        <v>46400</v>
      </c>
      <c r="R63" s="34">
        <f t="shared" si="33"/>
        <v>24747.659480018516</v>
      </c>
      <c r="S63" s="174">
        <f t="shared" si="34"/>
        <v>10520.51</v>
      </c>
      <c r="T63" s="174">
        <f t="shared" si="1"/>
        <v>12677.214550000001</v>
      </c>
      <c r="U63" s="126">
        <f>VLOOKUP(B63,[1]Hoja1!$B$9:$T$244,19,0)</f>
        <v>10010</v>
      </c>
      <c r="V63" s="126">
        <v>37000</v>
      </c>
      <c r="W63" s="17">
        <v>46600</v>
      </c>
      <c r="X63" s="73">
        <v>45700</v>
      </c>
      <c r="Y63" s="17">
        <f t="shared" si="35"/>
        <v>34827.5</v>
      </c>
      <c r="Z63" s="17">
        <f t="shared" si="36"/>
        <v>41350</v>
      </c>
      <c r="AA63" s="17">
        <f t="shared" si="37"/>
        <v>23492.350168222769</v>
      </c>
      <c r="AB63" s="176">
        <f t="shared" si="38"/>
        <v>10520.51</v>
      </c>
      <c r="AC63" s="176">
        <f t="shared" si="2"/>
        <v>12677.214550000001</v>
      </c>
      <c r="AD63" s="129">
        <f>VLOOKUP(B63,[1]Hoja1!$B$9:$V$244,21,0)</f>
        <v>11372</v>
      </c>
      <c r="AE63" s="129">
        <v>41000</v>
      </c>
      <c r="AF63" s="18">
        <v>44270</v>
      </c>
      <c r="AG63" s="74">
        <v>43800</v>
      </c>
      <c r="AH63" s="18">
        <f t="shared" si="39"/>
        <v>35110.5</v>
      </c>
      <c r="AI63" s="18">
        <f t="shared" si="40"/>
        <v>42400</v>
      </c>
      <c r="AJ63" s="18">
        <f t="shared" si="41"/>
        <v>25357.342925959594</v>
      </c>
      <c r="AK63" s="177">
        <f t="shared" si="42"/>
        <v>11951.972</v>
      </c>
      <c r="AL63" s="177">
        <f t="shared" si="3"/>
        <v>14402.126259999999</v>
      </c>
      <c r="AM63" s="133">
        <f>VLOOKUP(B63,[1]Hoja1!$B$9:$X$244,23,0)</f>
        <v>10724</v>
      </c>
      <c r="AN63" s="133">
        <v>39000</v>
      </c>
      <c r="AO63" s="19">
        <v>39610</v>
      </c>
      <c r="AP63" s="77">
        <v>37600</v>
      </c>
      <c r="AQ63" s="19">
        <f t="shared" si="43"/>
        <v>31733.5</v>
      </c>
      <c r="AR63" s="19">
        <f t="shared" si="44"/>
        <v>38300</v>
      </c>
      <c r="AS63" s="19">
        <f t="shared" si="45"/>
        <v>23428.571328027956</v>
      </c>
      <c r="AT63" s="178">
        <f t="shared" si="46"/>
        <v>11270.923999999999</v>
      </c>
      <c r="AU63" s="178">
        <f t="shared" si="4"/>
        <v>13581.463419999998</v>
      </c>
      <c r="AV63" s="137">
        <f>VLOOKUP(B63,[1]Hoja1!$B$9:$Z$244,25,0)</f>
        <v>9100</v>
      </c>
      <c r="AW63" s="137">
        <v>34000</v>
      </c>
      <c r="AX63" s="20">
        <v>39610</v>
      </c>
      <c r="AY63" s="79">
        <v>38000</v>
      </c>
      <c r="AZ63" s="20">
        <f t="shared" si="47"/>
        <v>30177.5</v>
      </c>
      <c r="BA63" s="20">
        <f t="shared" si="48"/>
        <v>36000</v>
      </c>
      <c r="BB63" s="20">
        <f t="shared" si="49"/>
        <v>20957.351294119086</v>
      </c>
      <c r="BC63" s="179">
        <f t="shared" si="50"/>
        <v>9564.0999999999985</v>
      </c>
      <c r="BD63" s="179">
        <f t="shared" si="5"/>
        <v>11524.740499999998</v>
      </c>
      <c r="BE63" s="139">
        <f>VLOOKUP(B63,[1]Hoja1!$B$9:$AB$244,27,0)</f>
        <v>10010</v>
      </c>
      <c r="BF63" s="139">
        <v>41000</v>
      </c>
      <c r="BG63" s="21">
        <v>46600</v>
      </c>
      <c r="BH63" s="80">
        <v>43800</v>
      </c>
      <c r="BI63" s="21">
        <f t="shared" si="51"/>
        <v>35352.5</v>
      </c>
      <c r="BJ63" s="21">
        <f t="shared" si="52"/>
        <v>42400</v>
      </c>
      <c r="BK63" s="21">
        <f t="shared" si="53"/>
        <v>23727.519595315891</v>
      </c>
      <c r="BL63" s="21">
        <f t="shared" si="54"/>
        <v>10520.51</v>
      </c>
      <c r="BM63" s="21">
        <f t="shared" si="6"/>
        <v>12677.214550000001</v>
      </c>
      <c r="BN63" s="144">
        <f>VLOOKUP(B63,[1]Hoja1!$B$9:$AD$244,29,0)</f>
        <v>10010</v>
      </c>
      <c r="BO63" s="144">
        <v>36000</v>
      </c>
      <c r="BP63" s="22">
        <v>46600</v>
      </c>
      <c r="BQ63" s="82">
        <v>42900</v>
      </c>
      <c r="BR63" s="22">
        <f t="shared" si="55"/>
        <v>33877.5</v>
      </c>
      <c r="BS63" s="22">
        <f t="shared" si="56"/>
        <v>39450</v>
      </c>
      <c r="BT63" s="22">
        <f t="shared" si="57"/>
        <v>23195.515262101213</v>
      </c>
      <c r="BU63" s="22">
        <f t="shared" si="58"/>
        <v>10520.51</v>
      </c>
      <c r="BV63" s="22">
        <f t="shared" si="7"/>
        <v>12677.214550000001</v>
      </c>
      <c r="BW63" s="146">
        <f>VLOOKUP(B63,[1]Hoja1!$B$9:$AF$244,31,0)</f>
        <v>9354</v>
      </c>
      <c r="BX63" s="146">
        <v>30000</v>
      </c>
      <c r="BY63" s="23">
        <v>39610</v>
      </c>
      <c r="BZ63" s="84">
        <v>35600</v>
      </c>
      <c r="CA63" s="23">
        <f t="shared" si="59"/>
        <v>28641</v>
      </c>
      <c r="CB63" s="23">
        <f t="shared" si="60"/>
        <v>32800</v>
      </c>
      <c r="CC63" s="23">
        <f t="shared" si="61"/>
        <v>20663.771232204701</v>
      </c>
      <c r="CD63" s="23">
        <f t="shared" si="62"/>
        <v>9831.0540000000001</v>
      </c>
      <c r="CE63" s="23">
        <f t="shared" si="8"/>
        <v>11846.42007</v>
      </c>
      <c r="CF63" s="158">
        <f>VLOOKUP(B63,[1]Hoja1!$B$9:$AJ$244,35,0)</f>
        <v>9100</v>
      </c>
      <c r="CG63" s="158">
        <v>30000</v>
      </c>
      <c r="CH63" s="24">
        <v>26900</v>
      </c>
      <c r="CI63" s="25">
        <v>26100</v>
      </c>
      <c r="CJ63" s="24">
        <f t="shared" si="63"/>
        <v>23025</v>
      </c>
      <c r="CK63" s="24">
        <f t="shared" si="64"/>
        <v>26500</v>
      </c>
      <c r="CL63" s="24">
        <f t="shared" si="65"/>
        <v>18288.862841307659</v>
      </c>
      <c r="CM63" s="24">
        <f t="shared" si="66"/>
        <v>9564.0999999999985</v>
      </c>
      <c r="CN63" s="24">
        <f t="shared" si="9"/>
        <v>11524.740499999998</v>
      </c>
      <c r="CO63" s="148">
        <f>VLOOKUP(B63,[1]Hoja1!$B$9:$AL$244,37,0)</f>
        <v>10077</v>
      </c>
      <c r="CP63" s="148">
        <v>40000</v>
      </c>
      <c r="CQ63" s="26">
        <v>39610</v>
      </c>
      <c r="CR63" s="149">
        <v>36800</v>
      </c>
      <c r="CS63" s="26">
        <f t="shared" si="67"/>
        <v>31621.75</v>
      </c>
      <c r="CT63" s="26">
        <f t="shared" si="68"/>
        <v>38205</v>
      </c>
      <c r="CU63" s="26">
        <f t="shared" si="69"/>
        <v>22642.883382616888</v>
      </c>
      <c r="CV63" s="26">
        <f t="shared" si="70"/>
        <v>10590.927</v>
      </c>
      <c r="CW63" s="26">
        <f t="shared" si="10"/>
        <v>12762.067035</v>
      </c>
      <c r="CX63" s="27">
        <f>VLOOKUP(B63,[1]Hoja1!$B$9:$AN$244,39,0)</f>
        <v>10010</v>
      </c>
      <c r="CY63" s="27">
        <v>40000</v>
      </c>
      <c r="CZ63" s="28">
        <v>44270</v>
      </c>
      <c r="DA63" s="86">
        <v>42000</v>
      </c>
      <c r="DB63" s="28">
        <f t="shared" si="71"/>
        <v>34070</v>
      </c>
      <c r="DC63" s="28">
        <f t="shared" si="72"/>
        <v>41000</v>
      </c>
      <c r="DD63" s="28">
        <f t="shared" si="73"/>
        <v>23351.080360394979</v>
      </c>
      <c r="DE63" s="28">
        <f t="shared" si="74"/>
        <v>10520.51</v>
      </c>
      <c r="DF63" s="28">
        <f t="shared" si="11"/>
        <v>12677.214550000001</v>
      </c>
      <c r="DG63" s="150">
        <f>VLOOKUP(B63,[1]Hoja1!$B$9:$AR$244,43,0)</f>
        <v>12233</v>
      </c>
      <c r="DH63" s="150">
        <v>42000</v>
      </c>
      <c r="DI63" s="29">
        <v>34950</v>
      </c>
      <c r="DJ63" s="88">
        <v>33200</v>
      </c>
      <c r="DK63" s="29">
        <f t="shared" si="75"/>
        <v>30595.75</v>
      </c>
      <c r="DL63" s="29">
        <f t="shared" si="76"/>
        <v>34075</v>
      </c>
      <c r="DM63" s="29">
        <f t="shared" si="77"/>
        <v>24347.427221883256</v>
      </c>
      <c r="DN63" s="29">
        <f t="shared" si="78"/>
        <v>12856.883</v>
      </c>
      <c r="DO63" s="29">
        <f t="shared" si="12"/>
        <v>15492.544014999999</v>
      </c>
      <c r="DP63" s="154">
        <f>VLOOKUP(B63,[1]Hoja1!$B$9:$AT$244,45,0)</f>
        <v>12233</v>
      </c>
      <c r="DQ63" s="154">
        <v>45000</v>
      </c>
      <c r="DR63" s="30">
        <v>34950</v>
      </c>
      <c r="DS63" s="90">
        <v>32200</v>
      </c>
      <c r="DT63" s="30">
        <f t="shared" si="79"/>
        <v>31095.75</v>
      </c>
      <c r="DU63" s="30">
        <f t="shared" si="80"/>
        <v>33575</v>
      </c>
      <c r="DV63" s="30">
        <f t="shared" si="81"/>
        <v>24444.420674498917</v>
      </c>
      <c r="DW63" s="30">
        <f t="shared" si="82"/>
        <v>12856.883</v>
      </c>
      <c r="DX63" s="30">
        <f t="shared" si="13"/>
        <v>15492.544014999999</v>
      </c>
      <c r="DY63" s="158">
        <f>VLOOKUP(B63,[1]Hoja1!$B$9:$AV$244,47,0)</f>
        <v>13864</v>
      </c>
      <c r="DZ63" s="158">
        <v>50000</v>
      </c>
      <c r="EA63" s="24">
        <v>39610</v>
      </c>
      <c r="EB63" s="25">
        <v>36400</v>
      </c>
      <c r="EC63" s="24">
        <f t="shared" si="83"/>
        <v>34968.5</v>
      </c>
      <c r="ED63" s="24">
        <f t="shared" si="84"/>
        <v>38005</v>
      </c>
      <c r="EE63" s="24">
        <f t="shared" si="85"/>
        <v>27615.167959094379</v>
      </c>
      <c r="EF63" s="24">
        <f t="shared" si="86"/>
        <v>14571.063999999998</v>
      </c>
      <c r="EG63" s="24">
        <f t="shared" si="14"/>
        <v>17558.132119999998</v>
      </c>
      <c r="EH63" s="126">
        <f>VLOOKUP(B63,[1]Hoja1!$B$9:$AX$244,49,0)</f>
        <v>14172</v>
      </c>
      <c r="EI63" s="126">
        <v>51000</v>
      </c>
      <c r="EJ63" s="17">
        <v>52425</v>
      </c>
      <c r="EK63" s="73">
        <v>47200</v>
      </c>
      <c r="EL63" s="17">
        <f t="shared" si="87"/>
        <v>41199.25</v>
      </c>
      <c r="EM63" s="17">
        <f t="shared" si="88"/>
        <v>49100</v>
      </c>
      <c r="EN63" s="17">
        <f t="shared" si="89"/>
        <v>30667.597507527949</v>
      </c>
      <c r="EO63" s="17">
        <f t="shared" si="90"/>
        <v>14894.771999999999</v>
      </c>
      <c r="EP63" s="17">
        <f t="shared" si="15"/>
        <v>17948.200259999998</v>
      </c>
      <c r="EQ63" s="162">
        <f>VLOOKUP(B63,[1]Hoja1!$B$9:$AZ$244,51,0)</f>
        <v>12642</v>
      </c>
      <c r="ER63" s="162">
        <v>42000</v>
      </c>
      <c r="ES63" s="32">
        <v>52425</v>
      </c>
      <c r="ET63" s="94">
        <v>50300</v>
      </c>
      <c r="EU63" s="32">
        <f t="shared" si="91"/>
        <v>39341.75</v>
      </c>
      <c r="EV63" s="32">
        <f t="shared" si="92"/>
        <v>46150</v>
      </c>
      <c r="EW63" s="32">
        <f t="shared" si="93"/>
        <v>28195.518590644657</v>
      </c>
      <c r="EX63" s="32">
        <f t="shared" si="94"/>
        <v>15272.8002</v>
      </c>
      <c r="EY63" s="32">
        <f t="shared" si="16"/>
        <v>18403.724241</v>
      </c>
      <c r="EZ63" s="172">
        <f>VLOOKUP(B63,'[2]RESPUESTOS '!$B$11:$BH$246,59,0)</f>
        <v>7757</v>
      </c>
      <c r="FA63" s="162">
        <v>37000</v>
      </c>
      <c r="FB63" s="32">
        <v>40600</v>
      </c>
      <c r="FC63" s="94">
        <v>39400</v>
      </c>
      <c r="FD63" s="32">
        <f t="shared" si="95"/>
        <v>31189.25</v>
      </c>
      <c r="FE63" s="32">
        <f t="shared" si="96"/>
        <v>38200</v>
      </c>
      <c r="FF63" s="32">
        <f t="shared" si="97"/>
        <v>19421.803440560077</v>
      </c>
      <c r="FG63" s="32">
        <f t="shared" si="98"/>
        <v>9371.2317000000003</v>
      </c>
      <c r="FH63" s="32">
        <f t="shared" si="17"/>
        <v>11292.334198500001</v>
      </c>
      <c r="FI63" s="172">
        <f>VLOOKUP(B63,'[2]RESPUESTOS '!$B$11:$CJ$246,87,0)</f>
        <v>7993</v>
      </c>
      <c r="FJ63" s="162">
        <v>44400</v>
      </c>
      <c r="FK63" s="32">
        <v>44600</v>
      </c>
      <c r="FL63" s="94">
        <v>43700</v>
      </c>
      <c r="FM63" s="32">
        <f t="shared" si="99"/>
        <v>35173.25</v>
      </c>
      <c r="FN63" s="32">
        <f t="shared" si="100"/>
        <v>44050</v>
      </c>
      <c r="FO63" s="32">
        <f t="shared" si="101"/>
        <v>20732.176168600487</v>
      </c>
      <c r="FP63" s="32">
        <f t="shared" si="102"/>
        <v>9656.3433000000005</v>
      </c>
      <c r="FQ63" s="32">
        <f t="shared" si="18"/>
        <v>11635.8936765</v>
      </c>
      <c r="FR63" s="172">
        <f>VLOOKUP(B63,'[2]RESPUESTOS '!$B$11:$BX$246,75,0)</f>
        <v>7689</v>
      </c>
      <c r="FS63" s="162">
        <v>37000</v>
      </c>
      <c r="FT63" s="32">
        <v>38800</v>
      </c>
      <c r="FU63" s="94">
        <v>37600</v>
      </c>
      <c r="FV63" s="32">
        <f t="shared" si="103"/>
        <v>30272.25</v>
      </c>
      <c r="FW63" s="32">
        <f t="shared" si="104"/>
        <v>37300</v>
      </c>
      <c r="FX63" s="32">
        <f t="shared" si="105"/>
        <v>19097.464190188741</v>
      </c>
      <c r="FY63" s="32">
        <f t="shared" si="106"/>
        <v>9289.080899999999</v>
      </c>
      <c r="FZ63" s="32">
        <f t="shared" si="19"/>
        <v>11193.342484499999</v>
      </c>
      <c r="GA63" s="172">
        <f>VLOOKUP(B63,'[2]RESPUESTOS '!$B$11:$CN$246,91,0)</f>
        <v>8722</v>
      </c>
      <c r="GB63" s="162">
        <v>43000</v>
      </c>
      <c r="GC63" s="32">
        <v>46600</v>
      </c>
      <c r="GD63" s="94">
        <v>44300</v>
      </c>
      <c r="GE63" s="32">
        <f t="shared" si="107"/>
        <v>35655.5</v>
      </c>
      <c r="GF63" s="32">
        <f t="shared" si="108"/>
        <v>43650</v>
      </c>
      <c r="GG63" s="32">
        <f t="shared" si="109"/>
        <v>21985.148129598216</v>
      </c>
      <c r="GH63" s="32">
        <f t="shared" si="110"/>
        <v>10537.048199999999</v>
      </c>
      <c r="GI63" s="32">
        <f t="shared" si="20"/>
        <v>12697.143080999998</v>
      </c>
      <c r="GJ63" s="172">
        <f>VLOOKUP(B63,'[2]RESPUESTOS '!$B$11:$T$246,19,0)</f>
        <v>8191</v>
      </c>
      <c r="GK63" s="162">
        <v>40000</v>
      </c>
      <c r="GL63" s="32">
        <v>40000</v>
      </c>
      <c r="GM63" s="94">
        <v>36800</v>
      </c>
      <c r="GN63" s="32">
        <f t="shared" si="111"/>
        <v>31247.75</v>
      </c>
      <c r="GO63" s="32">
        <f t="shared" si="112"/>
        <v>38400</v>
      </c>
      <c r="GP63" s="32">
        <f t="shared" si="113"/>
        <v>20074.362613307083</v>
      </c>
      <c r="GQ63" s="32">
        <f t="shared" si="114"/>
        <v>9895.5470999999998</v>
      </c>
      <c r="GR63" s="32">
        <f t="shared" si="21"/>
        <v>11924.134255499999</v>
      </c>
      <c r="GS63" s="172">
        <f>VLOOKUP(B63,'[2]RESPUESTOS '!$B$11:$H$246,7,0)</f>
        <v>7197</v>
      </c>
      <c r="GT63" s="162">
        <v>30000</v>
      </c>
      <c r="GU63" s="32">
        <v>24000</v>
      </c>
      <c r="GV63" s="94">
        <v>23000</v>
      </c>
      <c r="GW63" s="32">
        <f t="shared" si="115"/>
        <v>21049.25</v>
      </c>
      <c r="GX63" s="32">
        <f t="shared" si="116"/>
        <v>23500</v>
      </c>
      <c r="GY63" s="32">
        <f t="shared" si="117"/>
        <v>15538.503689996849</v>
      </c>
      <c r="GZ63" s="32">
        <f t="shared" si="118"/>
        <v>8694.6957000000002</v>
      </c>
      <c r="HA63" s="32">
        <f t="shared" si="22"/>
        <v>10477.108318500001</v>
      </c>
      <c r="HB63" s="172">
        <f>VLOOKUP(B63,'[2]RESPUESTOS '!$B$11:$D$246,3,0)</f>
        <v>6954</v>
      </c>
      <c r="HC63" s="162">
        <v>30000</v>
      </c>
      <c r="HD63" s="32">
        <v>24000</v>
      </c>
      <c r="HE63" s="94">
        <v>23000</v>
      </c>
      <c r="HF63" s="32">
        <f t="shared" si="119"/>
        <v>20988.5</v>
      </c>
      <c r="HG63" s="32">
        <f t="shared" si="120"/>
        <v>23500</v>
      </c>
      <c r="HH63" s="32">
        <f t="shared" si="121"/>
        <v>15250.854297950042</v>
      </c>
      <c r="HI63" s="32">
        <f t="shared" si="122"/>
        <v>8401.1273999999994</v>
      </c>
      <c r="HJ63" s="32">
        <f t="shared" si="23"/>
        <v>10123.358516999999</v>
      </c>
      <c r="HK63" s="172">
        <f>VLOOKUP(B63,'[2]RESPUESTOS '!$B$11:$CB$246,79,0)</f>
        <v>8547</v>
      </c>
      <c r="HL63" s="162">
        <v>51000</v>
      </c>
      <c r="HM63" s="32">
        <v>46600</v>
      </c>
      <c r="HN63" s="94">
        <v>45000</v>
      </c>
      <c r="HO63" s="32">
        <f t="shared" si="123"/>
        <v>37786.75</v>
      </c>
      <c r="HP63" s="32">
        <f t="shared" si="124"/>
        <v>45800</v>
      </c>
      <c r="HQ63" s="32">
        <f t="shared" si="125"/>
        <v>22186.549968904335</v>
      </c>
      <c r="HR63" s="32">
        <f t="shared" si="126"/>
        <v>10325.6307</v>
      </c>
      <c r="HS63" s="32">
        <f t="shared" si="24"/>
        <v>12442.3849935</v>
      </c>
      <c r="HT63" s="172">
        <v>45755.64</v>
      </c>
      <c r="HU63" s="162">
        <v>51000</v>
      </c>
      <c r="HV63" s="32">
        <v>58250</v>
      </c>
      <c r="HW63" s="94">
        <v>54200</v>
      </c>
      <c r="HX63" s="32">
        <f t="shared" si="127"/>
        <v>54483.333333333336</v>
      </c>
      <c r="HY63" s="32">
        <f t="shared" si="128"/>
        <v>54200</v>
      </c>
      <c r="HZ63" s="32">
        <f t="shared" si="25"/>
        <v>54322.820256182444</v>
      </c>
      <c r="IA63" s="32">
        <f t="shared" si="129"/>
        <v>55277.388683999998</v>
      </c>
      <c r="IB63" s="32">
        <f t="shared" si="26"/>
        <v>66609.25336422</v>
      </c>
      <c r="IC63" s="172">
        <v>48780</v>
      </c>
      <c r="ID63" s="162">
        <v>37000</v>
      </c>
      <c r="IE63" s="32">
        <v>58250</v>
      </c>
      <c r="IF63" s="94">
        <v>57100</v>
      </c>
      <c r="IG63" s="32">
        <f t="shared" si="130"/>
        <v>50783.333333333336</v>
      </c>
      <c r="IH63" s="32">
        <f t="shared" si="131"/>
        <v>57100</v>
      </c>
      <c r="II63" s="32">
        <f t="shared" si="132"/>
        <v>48616.422121338808</v>
      </c>
      <c r="IJ63" s="32">
        <f t="shared" si="133"/>
        <v>58931.117999999995</v>
      </c>
      <c r="IK63" s="32">
        <f t="shared" si="27"/>
        <v>71011.997189999995</v>
      </c>
      <c r="IM63" s="32">
        <f t="shared" si="134"/>
        <v>17292.397213711851</v>
      </c>
    </row>
    <row r="64" spans="1:247" x14ac:dyDescent="0.25">
      <c r="A64" s="12">
        <v>57</v>
      </c>
      <c r="B64" s="38" t="s">
        <v>100</v>
      </c>
      <c r="C64" s="14">
        <f>VLOOKUP(B64,[1]Hoja1!$B$9:$D$244,3,0)</f>
        <v>11058</v>
      </c>
      <c r="D64" s="14">
        <v>41000</v>
      </c>
      <c r="E64" s="15">
        <v>64000</v>
      </c>
      <c r="F64" s="97">
        <v>62100</v>
      </c>
      <c r="G64" s="105">
        <f t="shared" si="28"/>
        <v>44539.5</v>
      </c>
      <c r="H64" s="105">
        <f t="shared" si="29"/>
        <v>51550</v>
      </c>
      <c r="I64" s="107">
        <f t="shared" si="30"/>
        <v>27294.332650783981</v>
      </c>
      <c r="J64" s="107">
        <f t="shared" si="135"/>
        <v>11621.957999999999</v>
      </c>
      <c r="K64" s="107">
        <f t="shared" si="0"/>
        <v>14004.459389999998</v>
      </c>
      <c r="L64" s="101">
        <f>VLOOKUP(B64,[1]Hoja1!$B$9:$L$244,11,0)</f>
        <v>11923</v>
      </c>
      <c r="M64" s="101">
        <v>45000</v>
      </c>
      <c r="N64" s="34">
        <v>64000</v>
      </c>
      <c r="O64" s="70">
        <v>60800</v>
      </c>
      <c r="P64" s="34">
        <f t="shared" si="31"/>
        <v>45430.75</v>
      </c>
      <c r="Q64" s="34">
        <f t="shared" si="32"/>
        <v>52900</v>
      </c>
      <c r="R64" s="34">
        <f t="shared" si="33"/>
        <v>28950.6616653077</v>
      </c>
      <c r="S64" s="174">
        <f t="shared" si="34"/>
        <v>12531.072999999999</v>
      </c>
      <c r="T64" s="174">
        <f t="shared" si="1"/>
        <v>15099.942964999998</v>
      </c>
      <c r="U64" s="126">
        <f>VLOOKUP(B64,[1]Hoja1!$B$9:$T$244,19,0)</f>
        <v>10010</v>
      </c>
      <c r="V64" s="126">
        <v>37000</v>
      </c>
      <c r="W64" s="17">
        <v>51200</v>
      </c>
      <c r="X64" s="73">
        <v>48600</v>
      </c>
      <c r="Y64" s="17">
        <f t="shared" si="35"/>
        <v>36702.5</v>
      </c>
      <c r="Z64" s="17">
        <f t="shared" si="36"/>
        <v>42800</v>
      </c>
      <c r="AA64" s="17">
        <f t="shared" si="37"/>
        <v>23947.147407933204</v>
      </c>
      <c r="AB64" s="176">
        <f t="shared" si="38"/>
        <v>10520.51</v>
      </c>
      <c r="AC64" s="176">
        <f t="shared" si="2"/>
        <v>12677.214550000001</v>
      </c>
      <c r="AD64" s="129">
        <f>VLOOKUP(B64,[1]Hoja1!$B$9:$V$244,21,0)</f>
        <v>11710</v>
      </c>
      <c r="AE64" s="129">
        <v>42000</v>
      </c>
      <c r="AF64" s="18">
        <v>48640</v>
      </c>
      <c r="AG64" s="74">
        <v>46200</v>
      </c>
      <c r="AH64" s="18">
        <f t="shared" si="39"/>
        <v>37137.5</v>
      </c>
      <c r="AI64" s="18">
        <f t="shared" si="40"/>
        <v>44100</v>
      </c>
      <c r="AJ64" s="18">
        <f t="shared" si="41"/>
        <v>26418.185582433409</v>
      </c>
      <c r="AK64" s="177">
        <f t="shared" si="42"/>
        <v>12307.21</v>
      </c>
      <c r="AL64" s="177">
        <f t="shared" si="3"/>
        <v>14830.188049999999</v>
      </c>
      <c r="AM64" s="133">
        <f>VLOOKUP(B64,[1]Hoja1!$B$9:$X$244,23,0)</f>
        <v>10996</v>
      </c>
      <c r="AN64" s="133">
        <v>40000</v>
      </c>
      <c r="AO64" s="19">
        <v>43520</v>
      </c>
      <c r="AP64" s="77">
        <v>42200</v>
      </c>
      <c r="AQ64" s="19">
        <f t="shared" si="43"/>
        <v>34179</v>
      </c>
      <c r="AR64" s="19">
        <f t="shared" si="44"/>
        <v>41100</v>
      </c>
      <c r="AS64" s="19">
        <f t="shared" si="45"/>
        <v>24597.70689786239</v>
      </c>
      <c r="AT64" s="178">
        <f t="shared" si="46"/>
        <v>11556.795999999998</v>
      </c>
      <c r="AU64" s="178">
        <f t="shared" si="4"/>
        <v>13925.939179999998</v>
      </c>
      <c r="AV64" s="137">
        <f>VLOOKUP(B64,[1]Hoja1!$B$9:$Z$244,25,0)</f>
        <v>9100</v>
      </c>
      <c r="AW64" s="137">
        <v>34000</v>
      </c>
      <c r="AX64" s="20">
        <v>43520</v>
      </c>
      <c r="AY64" s="79">
        <v>40500</v>
      </c>
      <c r="AZ64" s="20">
        <f t="shared" si="47"/>
        <v>31780</v>
      </c>
      <c r="BA64" s="20">
        <f t="shared" si="48"/>
        <v>37250</v>
      </c>
      <c r="BB64" s="20">
        <f t="shared" si="49"/>
        <v>21393.67218360418</v>
      </c>
      <c r="BC64" s="179">
        <f t="shared" si="50"/>
        <v>9564.0999999999985</v>
      </c>
      <c r="BD64" s="179">
        <f t="shared" si="5"/>
        <v>11524.740499999998</v>
      </c>
      <c r="BE64" s="139">
        <f>VLOOKUP(B64,[1]Hoja1!$B$9:$AB$244,27,0)</f>
        <v>10010</v>
      </c>
      <c r="BF64" s="139">
        <v>41000</v>
      </c>
      <c r="BG64" s="21">
        <v>51200</v>
      </c>
      <c r="BH64" s="80">
        <v>47100</v>
      </c>
      <c r="BI64" s="21">
        <f t="shared" si="51"/>
        <v>37327.5</v>
      </c>
      <c r="BJ64" s="21">
        <f t="shared" si="52"/>
        <v>44050</v>
      </c>
      <c r="BK64" s="21">
        <f t="shared" si="53"/>
        <v>24234.637387901141</v>
      </c>
      <c r="BL64" s="21">
        <f t="shared" si="54"/>
        <v>10520.51</v>
      </c>
      <c r="BM64" s="21">
        <f t="shared" si="6"/>
        <v>12677.214550000001</v>
      </c>
      <c r="BN64" s="144">
        <f>VLOOKUP(B64,[1]Hoja1!$B$9:$AD$244,29,0)</f>
        <v>10010</v>
      </c>
      <c r="BO64" s="144">
        <v>36000</v>
      </c>
      <c r="BP64" s="22">
        <v>51200</v>
      </c>
      <c r="BQ64" s="82">
        <v>50200</v>
      </c>
      <c r="BR64" s="22">
        <f t="shared" si="55"/>
        <v>36852.5</v>
      </c>
      <c r="BS64" s="22">
        <f t="shared" si="56"/>
        <v>43100</v>
      </c>
      <c r="BT64" s="22">
        <f t="shared" si="57"/>
        <v>23933.544244234054</v>
      </c>
      <c r="BU64" s="22">
        <f t="shared" si="58"/>
        <v>10520.51</v>
      </c>
      <c r="BV64" s="22">
        <f t="shared" si="7"/>
        <v>12677.214550000001</v>
      </c>
      <c r="BW64" s="146">
        <f>VLOOKUP(B64,[1]Hoja1!$B$9:$AF$244,31,0)</f>
        <v>9411</v>
      </c>
      <c r="BX64" s="146">
        <v>30000</v>
      </c>
      <c r="BY64" s="23">
        <v>43520</v>
      </c>
      <c r="BZ64" s="84">
        <v>41800</v>
      </c>
      <c r="CA64" s="23">
        <f t="shared" si="59"/>
        <v>31182.75</v>
      </c>
      <c r="CB64" s="23">
        <f t="shared" si="60"/>
        <v>35900</v>
      </c>
      <c r="CC64" s="23">
        <f t="shared" si="61"/>
        <v>21448.485619769741</v>
      </c>
      <c r="CD64" s="23">
        <f t="shared" si="62"/>
        <v>9890.9609999999993</v>
      </c>
      <c r="CE64" s="23">
        <f t="shared" si="8"/>
        <v>11918.608004999998</v>
      </c>
      <c r="CF64" s="158">
        <f>VLOOKUP(B64,[1]Hoja1!$B$9:$AJ$244,35,0)</f>
        <v>9100</v>
      </c>
      <c r="CG64" s="158">
        <v>30000</v>
      </c>
      <c r="CH64" s="24">
        <v>29600</v>
      </c>
      <c r="CI64" s="25">
        <v>28100</v>
      </c>
      <c r="CJ64" s="24">
        <f t="shared" si="63"/>
        <v>24200</v>
      </c>
      <c r="CK64" s="24">
        <f t="shared" si="64"/>
        <v>28850</v>
      </c>
      <c r="CL64" s="24">
        <f t="shared" si="65"/>
        <v>18815.169666368063</v>
      </c>
      <c r="CM64" s="24">
        <f t="shared" si="66"/>
        <v>9564.0999999999985</v>
      </c>
      <c r="CN64" s="24">
        <f t="shared" si="9"/>
        <v>11524.740499999998</v>
      </c>
      <c r="CO64" s="148">
        <f>VLOOKUP(B64,[1]Hoja1!$B$9:$AL$244,37,0)</f>
        <v>9841</v>
      </c>
      <c r="CP64" s="148">
        <v>40000</v>
      </c>
      <c r="CQ64" s="26">
        <v>43520</v>
      </c>
      <c r="CR64" s="149">
        <v>40900</v>
      </c>
      <c r="CS64" s="26">
        <f t="shared" si="67"/>
        <v>33565.25</v>
      </c>
      <c r="CT64" s="26">
        <f t="shared" si="68"/>
        <v>40450</v>
      </c>
      <c r="CU64" s="26">
        <f t="shared" si="69"/>
        <v>22982.75894925891</v>
      </c>
      <c r="CV64" s="26">
        <f t="shared" si="70"/>
        <v>10342.891</v>
      </c>
      <c r="CW64" s="26">
        <f t="shared" si="10"/>
        <v>12463.183654999999</v>
      </c>
      <c r="CX64" s="27">
        <f>VLOOKUP(B64,[1]Hoja1!$B$9:$AN$244,39,0)</f>
        <v>10598</v>
      </c>
      <c r="CY64" s="27">
        <v>40000</v>
      </c>
      <c r="CZ64" s="28">
        <v>48640</v>
      </c>
      <c r="DA64" s="86">
        <v>44000</v>
      </c>
      <c r="DB64" s="28">
        <f t="shared" si="71"/>
        <v>35809.5</v>
      </c>
      <c r="DC64" s="28">
        <f t="shared" si="72"/>
        <v>42000</v>
      </c>
      <c r="DD64" s="28">
        <f t="shared" si="73"/>
        <v>24593.604642760674</v>
      </c>
      <c r="DE64" s="28">
        <f t="shared" si="74"/>
        <v>11138.498</v>
      </c>
      <c r="DF64" s="28">
        <f t="shared" si="11"/>
        <v>13421.890089999999</v>
      </c>
      <c r="DG64" s="150">
        <f>VLOOKUP(B64,[1]Hoja1!$B$9:$AR$244,43,0)</f>
        <v>12272</v>
      </c>
      <c r="DH64" s="150">
        <v>43000</v>
      </c>
      <c r="DI64" s="29">
        <v>38400</v>
      </c>
      <c r="DJ64" s="88">
        <v>35700</v>
      </c>
      <c r="DK64" s="29">
        <f t="shared" si="75"/>
        <v>32343</v>
      </c>
      <c r="DL64" s="29">
        <f t="shared" si="76"/>
        <v>37050</v>
      </c>
      <c r="DM64" s="29">
        <f t="shared" si="77"/>
        <v>25189.710732875032</v>
      </c>
      <c r="DN64" s="29">
        <f t="shared" si="78"/>
        <v>12897.871999999999</v>
      </c>
      <c r="DO64" s="29">
        <f t="shared" si="12"/>
        <v>15541.935759999998</v>
      </c>
      <c r="DP64" s="154">
        <f>VLOOKUP(B64,[1]Hoja1!$B$9:$AT$244,45,0)</f>
        <v>13440</v>
      </c>
      <c r="DQ64" s="154">
        <v>50000</v>
      </c>
      <c r="DR64" s="30">
        <v>38400</v>
      </c>
      <c r="DS64" s="90">
        <v>37600</v>
      </c>
      <c r="DT64" s="30">
        <f t="shared" si="79"/>
        <v>34860</v>
      </c>
      <c r="DU64" s="30">
        <f t="shared" si="80"/>
        <v>38000</v>
      </c>
      <c r="DV64" s="30">
        <f t="shared" si="81"/>
        <v>27203.079983979947</v>
      </c>
      <c r="DW64" s="30">
        <f t="shared" si="82"/>
        <v>14125.439999999999</v>
      </c>
      <c r="DX64" s="30">
        <f t="shared" si="13"/>
        <v>17021.155199999997</v>
      </c>
      <c r="DY64" s="158">
        <f>VLOOKUP(B64,[1]Hoja1!$B$9:$AV$244,47,0)</f>
        <v>14726</v>
      </c>
      <c r="DZ64" s="158">
        <v>60000</v>
      </c>
      <c r="EA64" s="24">
        <v>43520</v>
      </c>
      <c r="EB64" s="25">
        <v>42600</v>
      </c>
      <c r="EC64" s="24">
        <f t="shared" si="83"/>
        <v>40211.5</v>
      </c>
      <c r="ED64" s="24">
        <f t="shared" si="84"/>
        <v>43060</v>
      </c>
      <c r="EE64" s="24">
        <f t="shared" si="85"/>
        <v>30528.317880212609</v>
      </c>
      <c r="EF64" s="24">
        <f t="shared" si="86"/>
        <v>15477.026</v>
      </c>
      <c r="EG64" s="24">
        <f t="shared" si="14"/>
        <v>18649.816330000001</v>
      </c>
      <c r="EH64" s="126">
        <f>VLOOKUP(B64,[1]Hoja1!$B$9:$AX$244,49,0)</f>
        <v>15461</v>
      </c>
      <c r="EI64" s="126">
        <v>56000</v>
      </c>
      <c r="EJ64" s="17">
        <v>57600</v>
      </c>
      <c r="EK64" s="73">
        <v>55300</v>
      </c>
      <c r="EL64" s="17">
        <f t="shared" si="87"/>
        <v>46090.25</v>
      </c>
      <c r="EM64" s="17">
        <f t="shared" si="88"/>
        <v>55650</v>
      </c>
      <c r="EN64" s="17">
        <f t="shared" si="89"/>
        <v>33903.963592552522</v>
      </c>
      <c r="EO64" s="17">
        <f t="shared" si="90"/>
        <v>16249.510999999999</v>
      </c>
      <c r="EP64" s="17">
        <f t="shared" si="15"/>
        <v>19580.660754999997</v>
      </c>
      <c r="EQ64" s="162">
        <f>VLOOKUP(B64,[1]Hoja1!$B$9:$AZ$244,51,0)</f>
        <v>12272</v>
      </c>
      <c r="ER64" s="162">
        <v>41000</v>
      </c>
      <c r="ES64" s="32">
        <v>57600</v>
      </c>
      <c r="ET64" s="94">
        <v>55900</v>
      </c>
      <c r="EU64" s="32">
        <f t="shared" si="91"/>
        <v>41693</v>
      </c>
      <c r="EV64" s="32">
        <f t="shared" si="92"/>
        <v>48450</v>
      </c>
      <c r="EW64" s="32">
        <f t="shared" si="93"/>
        <v>28343.314898286771</v>
      </c>
      <c r="EX64" s="32">
        <f t="shared" si="94"/>
        <v>14825.8032</v>
      </c>
      <c r="EY64" s="32">
        <f t="shared" si="16"/>
        <v>17865.092855999999</v>
      </c>
      <c r="EZ64" s="172">
        <f>VLOOKUP(B64,'[2]RESPUESTOS '!$B$11:$BH$246,59,0)</f>
        <v>8405</v>
      </c>
      <c r="FA64" s="162">
        <v>37000</v>
      </c>
      <c r="FB64" s="32">
        <v>43400</v>
      </c>
      <c r="FC64" s="94">
        <v>42500</v>
      </c>
      <c r="FD64" s="32">
        <f t="shared" si="95"/>
        <v>32826.25</v>
      </c>
      <c r="FE64" s="32">
        <f t="shared" si="96"/>
        <v>39750</v>
      </c>
      <c r="FF64" s="32">
        <f t="shared" si="97"/>
        <v>20771.159090959703</v>
      </c>
      <c r="FG64" s="32">
        <f t="shared" si="98"/>
        <v>10154.0805</v>
      </c>
      <c r="FH64" s="32">
        <f t="shared" si="17"/>
        <v>12235.6670025</v>
      </c>
      <c r="FI64" s="172">
        <f>VLOOKUP(B64,'[2]RESPUESTOS '!$B$11:$CJ$246,87,0)</f>
        <v>8088</v>
      </c>
      <c r="FJ64" s="162">
        <v>44400</v>
      </c>
      <c r="FK64" s="32">
        <v>44000</v>
      </c>
      <c r="FL64" s="94">
        <v>43600</v>
      </c>
      <c r="FM64" s="32">
        <f t="shared" si="99"/>
        <v>35022</v>
      </c>
      <c r="FN64" s="32">
        <f t="shared" si="100"/>
        <v>43800</v>
      </c>
      <c r="FO64" s="32">
        <f t="shared" si="101"/>
        <v>20852.281160285198</v>
      </c>
      <c r="FP64" s="32">
        <f t="shared" si="102"/>
        <v>9771.112799999999</v>
      </c>
      <c r="FQ64" s="32">
        <f t="shared" si="18"/>
        <v>11774.190923999999</v>
      </c>
      <c r="FR64" s="172">
        <f>VLOOKUP(B64,'[2]RESPUESTOS '!$B$11:$BX$246,75,0)</f>
        <v>7444</v>
      </c>
      <c r="FS64" s="162">
        <v>37000</v>
      </c>
      <c r="FT64" s="32">
        <v>39200</v>
      </c>
      <c r="FU64" s="94">
        <v>38400</v>
      </c>
      <c r="FV64" s="32">
        <f t="shared" si="103"/>
        <v>30511</v>
      </c>
      <c r="FW64" s="32">
        <f t="shared" si="104"/>
        <v>37700</v>
      </c>
      <c r="FX64" s="32">
        <f t="shared" si="105"/>
        <v>18786.81545963572</v>
      </c>
      <c r="FY64" s="32">
        <f t="shared" si="106"/>
        <v>8993.0964000000004</v>
      </c>
      <c r="FZ64" s="32">
        <f t="shared" si="19"/>
        <v>10836.681162000001</v>
      </c>
      <c r="GA64" s="172">
        <f>VLOOKUP(B64,'[2]RESPUESTOS '!$B$11:$CN$246,91,0)</f>
        <v>9379</v>
      </c>
      <c r="GB64" s="162">
        <v>43000</v>
      </c>
      <c r="GC64" s="32">
        <v>51200</v>
      </c>
      <c r="GD64" s="94">
        <v>49700</v>
      </c>
      <c r="GE64" s="32">
        <f t="shared" si="107"/>
        <v>38319.75</v>
      </c>
      <c r="GF64" s="32">
        <f t="shared" si="108"/>
        <v>46350</v>
      </c>
      <c r="GG64" s="32">
        <f t="shared" si="109"/>
        <v>23594.788306169463</v>
      </c>
      <c r="GH64" s="32">
        <f t="shared" si="110"/>
        <v>11330.769899999999</v>
      </c>
      <c r="GI64" s="32">
        <f t="shared" si="20"/>
        <v>13653.577729499999</v>
      </c>
      <c r="GJ64" s="172">
        <f>VLOOKUP(B64,'[2]RESPUESTOS '!$B$11:$T$246,19,0)</f>
        <v>8197</v>
      </c>
      <c r="GK64" s="162">
        <v>40000</v>
      </c>
      <c r="GL64" s="32">
        <v>40400</v>
      </c>
      <c r="GM64" s="94">
        <v>39600</v>
      </c>
      <c r="GN64" s="32">
        <f t="shared" si="111"/>
        <v>32049.25</v>
      </c>
      <c r="GO64" s="32">
        <f t="shared" si="112"/>
        <v>39800</v>
      </c>
      <c r="GP64" s="32">
        <f t="shared" si="113"/>
        <v>20304.48064754187</v>
      </c>
      <c r="GQ64" s="32">
        <f t="shared" si="114"/>
        <v>9902.7956999999988</v>
      </c>
      <c r="GR64" s="32">
        <f t="shared" si="21"/>
        <v>11932.868818499999</v>
      </c>
      <c r="GS64" s="172">
        <f>VLOOKUP(B64,'[2]RESPUESTOS '!$B$11:$H$246,7,0)</f>
        <v>6916</v>
      </c>
      <c r="GT64" s="162">
        <v>30000</v>
      </c>
      <c r="GU64" s="32">
        <v>24200</v>
      </c>
      <c r="GV64" s="94">
        <v>23500</v>
      </c>
      <c r="GW64" s="32">
        <f t="shared" si="115"/>
        <v>21154</v>
      </c>
      <c r="GX64" s="32">
        <f t="shared" si="116"/>
        <v>23850</v>
      </c>
      <c r="GY64" s="32">
        <f t="shared" si="117"/>
        <v>15278.775269573343</v>
      </c>
      <c r="GZ64" s="32">
        <f t="shared" si="118"/>
        <v>8355.2196000000004</v>
      </c>
      <c r="HA64" s="32">
        <f t="shared" si="22"/>
        <v>10068.039618000001</v>
      </c>
      <c r="HB64" s="172">
        <f>VLOOKUP(B64,'[2]RESPUESTOS '!$B$11:$D$246,3,0)</f>
        <v>6834</v>
      </c>
      <c r="HC64" s="162">
        <v>30000</v>
      </c>
      <c r="HD64" s="32">
        <v>24200</v>
      </c>
      <c r="HE64" s="94">
        <v>23500</v>
      </c>
      <c r="HF64" s="32">
        <f t="shared" si="119"/>
        <v>21133.5</v>
      </c>
      <c r="HG64" s="32">
        <f t="shared" si="120"/>
        <v>23850</v>
      </c>
      <c r="HH64" s="32">
        <f t="shared" si="121"/>
        <v>15178.190449609805</v>
      </c>
      <c r="HI64" s="32">
        <f t="shared" si="122"/>
        <v>8256.1553999999996</v>
      </c>
      <c r="HJ64" s="32">
        <f t="shared" si="23"/>
        <v>9948.6672569999992</v>
      </c>
      <c r="HK64" s="172">
        <f>VLOOKUP(B64,'[2]RESPUESTOS '!$B$11:$CB$246,79,0)</f>
        <v>9637</v>
      </c>
      <c r="HL64" s="162">
        <v>56000</v>
      </c>
      <c r="HM64" s="32">
        <v>51200</v>
      </c>
      <c r="HN64" s="94">
        <v>50000</v>
      </c>
      <c r="HO64" s="32">
        <f t="shared" si="123"/>
        <v>41709.25</v>
      </c>
      <c r="HP64" s="32">
        <f t="shared" si="124"/>
        <v>50600</v>
      </c>
      <c r="HQ64" s="32">
        <f t="shared" si="125"/>
        <v>24820.805382236507</v>
      </c>
      <c r="HR64" s="32">
        <f t="shared" si="126"/>
        <v>11642.459699999999</v>
      </c>
      <c r="HS64" s="32">
        <f t="shared" si="24"/>
        <v>14029.163938499998</v>
      </c>
      <c r="HT64" s="172">
        <v>50820.84</v>
      </c>
      <c r="HU64" s="162">
        <v>56000</v>
      </c>
      <c r="HV64" s="32">
        <v>64000</v>
      </c>
      <c r="HW64" s="94">
        <v>60200</v>
      </c>
      <c r="HX64" s="32">
        <f t="shared" si="127"/>
        <v>60066.666666666664</v>
      </c>
      <c r="HY64" s="32">
        <f t="shared" si="128"/>
        <v>60200</v>
      </c>
      <c r="HZ64" s="32">
        <f t="shared" si="25"/>
        <v>59888.0829015544</v>
      </c>
      <c r="IA64" s="32">
        <f t="shared" si="129"/>
        <v>61396.656803999991</v>
      </c>
      <c r="IB64" s="32">
        <f t="shared" si="26"/>
        <v>73982.971448819982</v>
      </c>
      <c r="IC64" s="172">
        <v>54180</v>
      </c>
      <c r="ID64" s="162">
        <v>37000</v>
      </c>
      <c r="IE64" s="32">
        <v>64000</v>
      </c>
      <c r="IF64" s="94">
        <v>60800</v>
      </c>
      <c r="IG64" s="32">
        <f t="shared" si="130"/>
        <v>53933.333333333336</v>
      </c>
      <c r="IH64" s="32">
        <f t="shared" si="131"/>
        <v>60800</v>
      </c>
      <c r="II64" s="32">
        <f t="shared" si="132"/>
        <v>50761.940579165101</v>
      </c>
      <c r="IJ64" s="32">
        <f t="shared" si="133"/>
        <v>65454.858</v>
      </c>
      <c r="IK64" s="32">
        <f t="shared" si="27"/>
        <v>78873.103889999999</v>
      </c>
      <c r="IM64" s="32">
        <f t="shared" si="134"/>
        <v>18249.58995091926</v>
      </c>
    </row>
    <row r="65" spans="1:247" x14ac:dyDescent="0.25">
      <c r="A65" s="12">
        <v>58</v>
      </c>
      <c r="B65" s="38" t="s">
        <v>101</v>
      </c>
      <c r="C65" s="14">
        <f>VLOOKUP(B65,[1]Hoja1!$B$9:$D$244,3,0)</f>
        <v>808584</v>
      </c>
      <c r="D65" s="14">
        <v>2958000</v>
      </c>
      <c r="E65" s="15">
        <v>4487500</v>
      </c>
      <c r="F65" s="97">
        <v>4397800</v>
      </c>
      <c r="G65" s="105">
        <f t="shared" si="28"/>
        <v>3162971</v>
      </c>
      <c r="H65" s="105">
        <f t="shared" si="29"/>
        <v>3677900</v>
      </c>
      <c r="I65" s="107">
        <f t="shared" si="30"/>
        <v>1975285.4307664733</v>
      </c>
      <c r="J65" s="107">
        <f t="shared" si="135"/>
        <v>849821.78399999999</v>
      </c>
      <c r="K65" s="107">
        <f t="shared" si="0"/>
        <v>1024035.24972</v>
      </c>
      <c r="L65" s="101">
        <f>VLOOKUP(B65,[1]Hoja1!$B$9:$L$244,11,0)</f>
        <v>798812</v>
      </c>
      <c r="M65" s="101">
        <v>2968000</v>
      </c>
      <c r="N65" s="34">
        <v>4487500</v>
      </c>
      <c r="O65" s="70">
        <v>4308000</v>
      </c>
      <c r="P65" s="34">
        <f t="shared" si="31"/>
        <v>3140578</v>
      </c>
      <c r="Q65" s="34">
        <f t="shared" si="32"/>
        <v>3638000</v>
      </c>
      <c r="R65" s="34">
        <f t="shared" si="33"/>
        <v>1957182.965944831</v>
      </c>
      <c r="S65" s="174">
        <f t="shared" si="34"/>
        <v>839551.41199999989</v>
      </c>
      <c r="T65" s="174">
        <f t="shared" si="1"/>
        <v>1011659.4514599999</v>
      </c>
      <c r="U65" s="126">
        <f>VLOOKUP(B65,[1]Hoja1!$B$9:$T$244,19,0)</f>
        <v>666435</v>
      </c>
      <c r="V65" s="126">
        <v>2438000</v>
      </c>
      <c r="W65" s="17">
        <v>3590000</v>
      </c>
      <c r="X65" s="73">
        <v>3374600</v>
      </c>
      <c r="Y65" s="17">
        <f t="shared" si="35"/>
        <v>2517258.75</v>
      </c>
      <c r="Z65" s="17">
        <f t="shared" si="36"/>
        <v>2906300</v>
      </c>
      <c r="AA65" s="17">
        <f t="shared" si="37"/>
        <v>1609284.5077814367</v>
      </c>
      <c r="AB65" s="176">
        <f t="shared" si="38"/>
        <v>700423.18499999994</v>
      </c>
      <c r="AC65" s="176">
        <f t="shared" si="2"/>
        <v>844009.93792499998</v>
      </c>
      <c r="AD65" s="129">
        <f>VLOOKUP(B65,[1]Hoja1!$B$9:$V$244,21,0)</f>
        <v>620037</v>
      </c>
      <c r="AE65" s="129">
        <v>2215000</v>
      </c>
      <c r="AF65" s="18">
        <v>3410500</v>
      </c>
      <c r="AG65" s="74">
        <v>3308200</v>
      </c>
      <c r="AH65" s="18">
        <f t="shared" si="39"/>
        <v>2388434.25</v>
      </c>
      <c r="AI65" s="18">
        <f t="shared" si="40"/>
        <v>2761600</v>
      </c>
      <c r="AJ65" s="18">
        <f t="shared" si="41"/>
        <v>1503891.9386926615</v>
      </c>
      <c r="AK65" s="177">
        <f t="shared" si="42"/>
        <v>651658.88699999999</v>
      </c>
      <c r="AL65" s="177">
        <f t="shared" si="3"/>
        <v>785248.95883499994</v>
      </c>
      <c r="AM65" s="133">
        <f>VLOOKUP(B65,[1]Hoja1!$B$9:$X$244,23,0)</f>
        <v>557958</v>
      </c>
      <c r="AN65" s="133">
        <v>1993000</v>
      </c>
      <c r="AO65" s="19">
        <v>3051500</v>
      </c>
      <c r="AP65" s="77">
        <v>2807400</v>
      </c>
      <c r="AQ65" s="19">
        <f t="shared" si="43"/>
        <v>2102464.5</v>
      </c>
      <c r="AR65" s="19">
        <f t="shared" si="44"/>
        <v>2400200</v>
      </c>
      <c r="AS65" s="19">
        <f t="shared" si="45"/>
        <v>1343221.7311443295</v>
      </c>
      <c r="AT65" s="178">
        <f t="shared" si="46"/>
        <v>586413.85800000001</v>
      </c>
      <c r="AU65" s="178">
        <f t="shared" si="4"/>
        <v>706628.69889</v>
      </c>
      <c r="AV65" s="137">
        <f>VLOOKUP(B65,[1]Hoja1!$B$9:$Z$244,25,0)</f>
        <v>605850</v>
      </c>
      <c r="AW65" s="137">
        <v>2216000</v>
      </c>
      <c r="AX65" s="20">
        <v>3051500</v>
      </c>
      <c r="AY65" s="79">
        <v>2868400</v>
      </c>
      <c r="AZ65" s="20">
        <f t="shared" si="47"/>
        <v>2185437.5</v>
      </c>
      <c r="BA65" s="20">
        <f t="shared" si="48"/>
        <v>2542200</v>
      </c>
      <c r="BB65" s="20">
        <f t="shared" si="49"/>
        <v>1439796.0741865211</v>
      </c>
      <c r="BC65" s="179">
        <f t="shared" si="50"/>
        <v>636748.35</v>
      </c>
      <c r="BD65" s="179">
        <f t="shared" si="5"/>
        <v>767281.76174999995</v>
      </c>
      <c r="BE65" s="139">
        <f>VLOOKUP(B65,[1]Hoja1!$B$9:$AB$244,27,0)</f>
        <v>666435</v>
      </c>
      <c r="BF65" s="139">
        <v>2666000</v>
      </c>
      <c r="BG65" s="21">
        <v>3590000</v>
      </c>
      <c r="BH65" s="80">
        <v>3518200</v>
      </c>
      <c r="BI65" s="21">
        <f t="shared" si="51"/>
        <v>2610158.75</v>
      </c>
      <c r="BJ65" s="21">
        <f t="shared" si="52"/>
        <v>3092100</v>
      </c>
      <c r="BK65" s="21">
        <f t="shared" si="53"/>
        <v>1640417.9334124739</v>
      </c>
      <c r="BL65" s="21">
        <f t="shared" si="54"/>
        <v>700423.18499999994</v>
      </c>
      <c r="BM65" s="21">
        <f t="shared" si="6"/>
        <v>844009.93792499998</v>
      </c>
      <c r="BN65" s="144">
        <f>VLOOKUP(B65,[1]Hoja1!$B$9:$AD$244,29,0)</f>
        <v>666435</v>
      </c>
      <c r="BO65" s="144">
        <v>2381000</v>
      </c>
      <c r="BP65" s="22">
        <v>3590000</v>
      </c>
      <c r="BQ65" s="82">
        <v>3482300</v>
      </c>
      <c r="BR65" s="22">
        <f t="shared" si="55"/>
        <v>2529933.75</v>
      </c>
      <c r="BS65" s="22">
        <f t="shared" si="56"/>
        <v>2931650</v>
      </c>
      <c r="BT65" s="22">
        <f t="shared" si="57"/>
        <v>1608860.9035773589</v>
      </c>
      <c r="BU65" s="22">
        <f t="shared" si="58"/>
        <v>700423.18499999994</v>
      </c>
      <c r="BV65" s="22">
        <f t="shared" si="7"/>
        <v>844009.93792499998</v>
      </c>
      <c r="BW65" s="146">
        <f>VLOOKUP(B65,[1]Hoja1!$B$9:$AF$244,31,0)</f>
        <v>642136</v>
      </c>
      <c r="BX65" s="146">
        <v>1840000</v>
      </c>
      <c r="BY65" s="23">
        <v>3051500</v>
      </c>
      <c r="BZ65" s="84">
        <v>2837900</v>
      </c>
      <c r="CA65" s="23">
        <f t="shared" si="59"/>
        <v>2092884</v>
      </c>
      <c r="CB65" s="23">
        <f t="shared" si="60"/>
        <v>2338950</v>
      </c>
      <c r="CC65" s="23">
        <f t="shared" si="61"/>
        <v>1438403.0768395597</v>
      </c>
      <c r="CD65" s="23">
        <f t="shared" si="62"/>
        <v>674884.93599999999</v>
      </c>
      <c r="CE65" s="23">
        <f t="shared" si="8"/>
        <v>813236.34788000002</v>
      </c>
      <c r="CF65" s="158">
        <f>VLOOKUP(B65,[1]Hoja1!$B$9:$AJ$244,35,0)</f>
        <v>605850</v>
      </c>
      <c r="CG65" s="158">
        <v>1740000</v>
      </c>
      <c r="CH65" s="24">
        <v>2075000</v>
      </c>
      <c r="CI65" s="25">
        <v>1992000</v>
      </c>
      <c r="CJ65" s="24">
        <f t="shared" si="63"/>
        <v>1603212.5</v>
      </c>
      <c r="CK65" s="24">
        <f t="shared" si="64"/>
        <v>1866000</v>
      </c>
      <c r="CL65" s="24">
        <f t="shared" si="65"/>
        <v>1246408.0230818838</v>
      </c>
      <c r="CM65" s="24">
        <f t="shared" si="66"/>
        <v>636748.35</v>
      </c>
      <c r="CN65" s="24">
        <f t="shared" si="9"/>
        <v>767281.76174999995</v>
      </c>
      <c r="CO65" s="148">
        <f>VLOOKUP(B65,[1]Hoja1!$B$9:$AL$244,37,0)</f>
        <v>661227</v>
      </c>
      <c r="CP65" s="148">
        <v>2370000</v>
      </c>
      <c r="CQ65" s="26">
        <v>3051500</v>
      </c>
      <c r="CR65" s="149">
        <v>2898900</v>
      </c>
      <c r="CS65" s="26">
        <f t="shared" si="67"/>
        <v>2245406.75</v>
      </c>
      <c r="CT65" s="26">
        <f t="shared" si="68"/>
        <v>2634450</v>
      </c>
      <c r="CU65" s="26">
        <f t="shared" si="69"/>
        <v>1534361.8515093478</v>
      </c>
      <c r="CV65" s="26">
        <f t="shared" si="70"/>
        <v>694949.57699999993</v>
      </c>
      <c r="CW65" s="26">
        <f t="shared" si="10"/>
        <v>837414.24028499995</v>
      </c>
      <c r="CX65" s="27">
        <f>VLOOKUP(B65,[1]Hoja1!$B$9:$AN$244,39,0)</f>
        <v>756991</v>
      </c>
      <c r="CY65" s="27">
        <v>2490000</v>
      </c>
      <c r="CZ65" s="28">
        <v>3410500</v>
      </c>
      <c r="DA65" s="86">
        <v>3274000</v>
      </c>
      <c r="DB65" s="28">
        <f t="shared" si="71"/>
        <v>2482872.75</v>
      </c>
      <c r="DC65" s="28">
        <f t="shared" si="72"/>
        <v>2882000</v>
      </c>
      <c r="DD65" s="28">
        <f t="shared" si="73"/>
        <v>1723190.9128934315</v>
      </c>
      <c r="DE65" s="28">
        <f t="shared" si="74"/>
        <v>795597.54099999997</v>
      </c>
      <c r="DF65" s="28">
        <f t="shared" si="11"/>
        <v>958695.03690499999</v>
      </c>
      <c r="DG65" s="150">
        <f>VLOOKUP(B65,[1]Hoja1!$B$9:$AR$244,43,0)</f>
        <v>605850</v>
      </c>
      <c r="DH65" s="150">
        <v>2078000</v>
      </c>
      <c r="DI65" s="29">
        <v>2692500</v>
      </c>
      <c r="DJ65" s="88">
        <v>2531000</v>
      </c>
      <c r="DK65" s="29">
        <f t="shared" si="75"/>
        <v>1976837.5</v>
      </c>
      <c r="DL65" s="29">
        <f t="shared" si="76"/>
        <v>2304500</v>
      </c>
      <c r="DM65" s="29">
        <f t="shared" si="77"/>
        <v>1380115.4177759106</v>
      </c>
      <c r="DN65" s="29">
        <f t="shared" si="78"/>
        <v>636748.35</v>
      </c>
      <c r="DO65" s="29">
        <f t="shared" si="12"/>
        <v>767281.76174999995</v>
      </c>
      <c r="DP65" s="154">
        <f>VLOOKUP(B65,[1]Hoja1!$B$9:$AT$244,45,0)</f>
        <v>942375</v>
      </c>
      <c r="DQ65" s="154">
        <v>3447000</v>
      </c>
      <c r="DR65" s="30">
        <v>2692500</v>
      </c>
      <c r="DS65" s="90">
        <v>2557900</v>
      </c>
      <c r="DT65" s="30">
        <f t="shared" si="79"/>
        <v>2409943.75</v>
      </c>
      <c r="DU65" s="30">
        <f t="shared" si="80"/>
        <v>2625200</v>
      </c>
      <c r="DV65" s="30">
        <f t="shared" si="81"/>
        <v>1892502.2987251256</v>
      </c>
      <c r="DW65" s="30">
        <f t="shared" si="82"/>
        <v>990436.12499999988</v>
      </c>
      <c r="DX65" s="30">
        <f t="shared" si="13"/>
        <v>1193475.5306249999</v>
      </c>
      <c r="DY65" s="158">
        <f>VLOOKUP(B65,[1]Hoja1!$B$9:$AV$244,47,0)</f>
        <v>666435</v>
      </c>
      <c r="DZ65" s="158">
        <v>2290000</v>
      </c>
      <c r="EA65" s="24">
        <v>3051500</v>
      </c>
      <c r="EB65" s="25">
        <v>2898900</v>
      </c>
      <c r="EC65" s="24">
        <f t="shared" si="83"/>
        <v>2226708.75</v>
      </c>
      <c r="ED65" s="24">
        <f t="shared" si="84"/>
        <v>2594450</v>
      </c>
      <c r="EE65" s="24">
        <f t="shared" si="85"/>
        <v>1532644.1100040018</v>
      </c>
      <c r="EF65" s="24">
        <f t="shared" si="86"/>
        <v>700423.18499999994</v>
      </c>
      <c r="EG65" s="24">
        <f t="shared" si="14"/>
        <v>844009.93792499998</v>
      </c>
      <c r="EH65" s="126">
        <f>VLOOKUP(B65,[1]Hoja1!$B$9:$AX$244,49,0)</f>
        <v>1076053</v>
      </c>
      <c r="EI65" s="126">
        <v>3844000</v>
      </c>
      <c r="EJ65" s="17">
        <v>4038750</v>
      </c>
      <c r="EK65" s="73">
        <v>3756000</v>
      </c>
      <c r="EL65" s="17">
        <f t="shared" si="87"/>
        <v>3178700.75</v>
      </c>
      <c r="EM65" s="17">
        <f t="shared" si="88"/>
        <v>3800000</v>
      </c>
      <c r="EN65" s="17">
        <f t="shared" si="89"/>
        <v>2348368.7925578183</v>
      </c>
      <c r="EO65" s="17">
        <f t="shared" si="90"/>
        <v>1130931.703</v>
      </c>
      <c r="EP65" s="17">
        <f t="shared" si="15"/>
        <v>1362772.702115</v>
      </c>
      <c r="EQ65" s="162">
        <f>VLOOKUP(B65,[1]Hoja1!$B$9:$AZ$244,51,0)</f>
        <v>605850</v>
      </c>
      <c r="ER65" s="162">
        <v>1991000</v>
      </c>
      <c r="ES65" s="32">
        <v>4038750</v>
      </c>
      <c r="ET65" s="94">
        <v>3756000</v>
      </c>
      <c r="EU65" s="32">
        <f t="shared" si="91"/>
        <v>2597900</v>
      </c>
      <c r="EV65" s="32">
        <f t="shared" si="92"/>
        <v>2873500</v>
      </c>
      <c r="EW65" s="32">
        <f t="shared" si="93"/>
        <v>1499994.8690036447</v>
      </c>
      <c r="EX65" s="32">
        <f t="shared" si="94"/>
        <v>731927.38500000001</v>
      </c>
      <c r="EY65" s="32">
        <f t="shared" si="16"/>
        <v>881972.49892499996</v>
      </c>
      <c r="EZ65" s="172">
        <f>VLOOKUP(B65,'[2]RESPUESTOS '!$B$11:$BH$246,59,0)</f>
        <v>539851</v>
      </c>
      <c r="FA65" s="162">
        <v>2438000</v>
      </c>
      <c r="FB65" s="32">
        <v>2991600</v>
      </c>
      <c r="FC65" s="94">
        <v>2842000</v>
      </c>
      <c r="FD65" s="32">
        <f t="shared" si="95"/>
        <v>2202862.75</v>
      </c>
      <c r="FE65" s="32">
        <f t="shared" si="96"/>
        <v>2640000</v>
      </c>
      <c r="FF65" s="32">
        <f t="shared" si="97"/>
        <v>1356544.0689614355</v>
      </c>
      <c r="FG65" s="32">
        <f t="shared" si="98"/>
        <v>652193.99309999996</v>
      </c>
      <c r="FH65" s="32">
        <f t="shared" si="17"/>
        <v>785893.76168549992</v>
      </c>
      <c r="FI65" s="172">
        <f>VLOOKUP(B65,'[2]RESPUESTOS '!$B$11:$CJ$246,87,0)</f>
        <v>573482</v>
      </c>
      <c r="FJ65" s="162">
        <v>2925600</v>
      </c>
      <c r="FK65" s="32">
        <v>3069200</v>
      </c>
      <c r="FL65" s="94">
        <v>2915700</v>
      </c>
      <c r="FM65" s="32">
        <f t="shared" si="99"/>
        <v>2370995.5</v>
      </c>
      <c r="FN65" s="32">
        <f t="shared" si="100"/>
        <v>2920650</v>
      </c>
      <c r="FO65" s="32">
        <f t="shared" si="101"/>
        <v>1452257.3649298721</v>
      </c>
      <c r="FP65" s="32">
        <f t="shared" si="102"/>
        <v>692823.60419999994</v>
      </c>
      <c r="FQ65" s="32">
        <f t="shared" si="18"/>
        <v>834852.44306099997</v>
      </c>
      <c r="FR65" s="172">
        <v>0</v>
      </c>
      <c r="FS65" s="162">
        <v>2438000</v>
      </c>
      <c r="FT65" s="32" t="s">
        <v>89</v>
      </c>
      <c r="FU65" s="94" t="s">
        <v>89</v>
      </c>
      <c r="FV65" s="32">
        <f t="shared" si="103"/>
        <v>1219000</v>
      </c>
      <c r="FW65" s="32">
        <f t="shared" si="104"/>
        <v>1219000</v>
      </c>
      <c r="FX65" s="32">
        <f>HARMEAN(FS65:FU65)</f>
        <v>2438000</v>
      </c>
      <c r="FY65" s="32">
        <f t="shared" si="106"/>
        <v>0</v>
      </c>
      <c r="FZ65" s="32">
        <f t="shared" si="19"/>
        <v>0</v>
      </c>
      <c r="GA65" s="172">
        <f>VLOOKUP(B65,'[2]RESPUESTOS '!$B$11:$CN$246,91,0)</f>
        <v>632252</v>
      </c>
      <c r="GB65" s="162">
        <v>2804000</v>
      </c>
      <c r="GC65" s="32">
        <v>3484400</v>
      </c>
      <c r="GD65" s="94">
        <v>3414700</v>
      </c>
      <c r="GE65" s="32">
        <f t="shared" si="107"/>
        <v>2583838</v>
      </c>
      <c r="GF65" s="32">
        <f t="shared" si="108"/>
        <v>3109350</v>
      </c>
      <c r="GG65" s="32">
        <f t="shared" si="109"/>
        <v>1588482.7651778702</v>
      </c>
      <c r="GH65" s="32">
        <f t="shared" si="110"/>
        <v>763823.64119999995</v>
      </c>
      <c r="GI65" s="32">
        <f t="shared" si="20"/>
        <v>920407.48764599999</v>
      </c>
      <c r="GJ65" s="172">
        <v>0</v>
      </c>
      <c r="GK65" s="162">
        <v>2490000</v>
      </c>
      <c r="GL65" s="32" t="s">
        <v>89</v>
      </c>
      <c r="GM65" s="94" t="s">
        <v>89</v>
      </c>
      <c r="GN65" s="32">
        <f t="shared" si="111"/>
        <v>1245000</v>
      </c>
      <c r="GO65" s="32">
        <f t="shared" si="112"/>
        <v>1245000</v>
      </c>
      <c r="GP65" s="32">
        <f>HARMEAN(GK65:GM65)</f>
        <v>2490000</v>
      </c>
      <c r="GQ65" s="32">
        <f t="shared" si="114"/>
        <v>0</v>
      </c>
      <c r="GR65" s="32">
        <f t="shared" si="21"/>
        <v>0</v>
      </c>
      <c r="GS65" s="172">
        <v>0</v>
      </c>
      <c r="GT65" s="162">
        <v>1740000</v>
      </c>
      <c r="GU65" s="32" t="s">
        <v>89</v>
      </c>
      <c r="GV65" s="94" t="s">
        <v>89</v>
      </c>
      <c r="GW65" s="32">
        <f t="shared" si="115"/>
        <v>870000</v>
      </c>
      <c r="GX65" s="32">
        <f t="shared" si="116"/>
        <v>870000</v>
      </c>
      <c r="GY65" s="32">
        <f>HARMEAN(GT65:GV65)</f>
        <v>1740000</v>
      </c>
      <c r="GZ65" s="32">
        <f t="shared" si="118"/>
        <v>0</v>
      </c>
      <c r="HA65" s="32">
        <f t="shared" si="22"/>
        <v>0</v>
      </c>
      <c r="HB65" s="172">
        <v>0</v>
      </c>
      <c r="HC65" s="162">
        <v>1740000</v>
      </c>
      <c r="HD65" s="32" t="s">
        <v>89</v>
      </c>
      <c r="HE65" s="94" t="s">
        <v>89</v>
      </c>
      <c r="HF65" s="32">
        <f t="shared" si="119"/>
        <v>870000</v>
      </c>
      <c r="HG65" s="32">
        <f t="shared" si="120"/>
        <v>870000</v>
      </c>
      <c r="HH65" s="32">
        <f>HARMEAN(HC65:HE65)</f>
        <v>1740000</v>
      </c>
      <c r="HI65" s="32">
        <f t="shared" si="122"/>
        <v>0</v>
      </c>
      <c r="HJ65" s="32">
        <f t="shared" si="23"/>
        <v>0</v>
      </c>
      <c r="HK65" s="172">
        <f>VLOOKUP(B65,'[2]RESPUESTOS '!$B$11:$CB$246,79,0)</f>
        <v>645492</v>
      </c>
      <c r="HL65" s="162">
        <v>3844000</v>
      </c>
      <c r="HM65" s="32">
        <v>3484400</v>
      </c>
      <c r="HN65" s="94">
        <v>3310000</v>
      </c>
      <c r="HO65" s="32">
        <f t="shared" si="123"/>
        <v>2820973</v>
      </c>
      <c r="HP65" s="32">
        <f t="shared" si="124"/>
        <v>3397200</v>
      </c>
      <c r="HQ65" s="32">
        <f t="shared" si="125"/>
        <v>1667736.9237571009</v>
      </c>
      <c r="HR65" s="32">
        <f t="shared" si="126"/>
        <v>779818.88520000002</v>
      </c>
      <c r="HS65" s="32">
        <f t="shared" si="24"/>
        <v>939681.756666</v>
      </c>
      <c r="HT65" s="172">
        <v>3398969.63</v>
      </c>
      <c r="HU65" s="162">
        <v>3844000</v>
      </c>
      <c r="HV65" s="32">
        <v>4487500</v>
      </c>
      <c r="HW65" s="94">
        <v>4263100</v>
      </c>
      <c r="HX65" s="32">
        <f t="shared" si="127"/>
        <v>4198200</v>
      </c>
      <c r="HY65" s="32">
        <f t="shared" si="128"/>
        <v>4263100</v>
      </c>
      <c r="HZ65" s="32">
        <f t="shared" si="25"/>
        <v>4180846.7401719233</v>
      </c>
      <c r="IA65" s="32">
        <f t="shared" si="129"/>
        <v>4106295.2100029998</v>
      </c>
      <c r="IB65" s="32">
        <f t="shared" si="26"/>
        <v>4948085.7280536145</v>
      </c>
      <c r="IC65" s="172">
        <v>3623635</v>
      </c>
      <c r="ID65" s="162">
        <v>2438000</v>
      </c>
      <c r="IE65" s="32">
        <v>4487500</v>
      </c>
      <c r="IF65" s="94">
        <v>4218300</v>
      </c>
      <c r="IG65" s="32">
        <f t="shared" si="130"/>
        <v>3714600</v>
      </c>
      <c r="IH65" s="32">
        <f t="shared" si="131"/>
        <v>4218300</v>
      </c>
      <c r="II65" s="32">
        <f t="shared" si="132"/>
        <v>3447975.3663945999</v>
      </c>
      <c r="IJ65" s="32">
        <f t="shared" si="133"/>
        <v>4377713.4435000001</v>
      </c>
      <c r="IK65" s="32">
        <f t="shared" si="27"/>
        <v>5275144.6994174998</v>
      </c>
      <c r="IM65" s="32">
        <f t="shared" si="134"/>
        <v>1072484.8010785042</v>
      </c>
    </row>
    <row r="66" spans="1:247" x14ac:dyDescent="0.25">
      <c r="A66" s="12">
        <v>59</v>
      </c>
      <c r="B66" s="38" t="s">
        <v>102</v>
      </c>
      <c r="C66" s="14">
        <f>VLOOKUP(B66,[1]Hoja1!$B$9:$D$244,3,0)</f>
        <v>3562572</v>
      </c>
      <c r="D66" s="14">
        <v>13029000</v>
      </c>
      <c r="E66" s="15">
        <v>19483250</v>
      </c>
      <c r="F66" s="97">
        <v>18509100</v>
      </c>
      <c r="G66" s="105">
        <f t="shared" si="28"/>
        <v>13645980.5</v>
      </c>
      <c r="H66" s="105">
        <f t="shared" si="29"/>
        <v>15769050</v>
      </c>
      <c r="I66" s="107">
        <f t="shared" si="30"/>
        <v>8643013.2153237443</v>
      </c>
      <c r="J66" s="107">
        <f t="shared" si="135"/>
        <v>3744263.1719999998</v>
      </c>
      <c r="K66" s="107">
        <f t="shared" si="0"/>
        <v>4511837.1222599996</v>
      </c>
      <c r="L66" s="101">
        <f>VLOOKUP(B66,[1]Hoja1!$B$9:$L$244,11,0)</f>
        <v>3222796</v>
      </c>
      <c r="M66" s="101">
        <v>11971000</v>
      </c>
      <c r="N66" s="34">
        <v>19483250</v>
      </c>
      <c r="O66" s="70">
        <v>18119400</v>
      </c>
      <c r="P66" s="34">
        <f t="shared" si="31"/>
        <v>13199111.5</v>
      </c>
      <c r="Q66" s="34">
        <f t="shared" si="32"/>
        <v>15045200</v>
      </c>
      <c r="R66" s="34">
        <f t="shared" si="33"/>
        <v>7994557.4765448757</v>
      </c>
      <c r="S66" s="174">
        <f t="shared" si="34"/>
        <v>3387158.5959999999</v>
      </c>
      <c r="T66" s="174">
        <f t="shared" si="1"/>
        <v>4081526.10818</v>
      </c>
      <c r="U66" s="126">
        <f>VLOOKUP(B66,[1]Hoja1!$B$9:$T$244,19,0)</f>
        <v>3084065</v>
      </c>
      <c r="V66" s="126">
        <v>11279000</v>
      </c>
      <c r="W66" s="17">
        <v>15586600</v>
      </c>
      <c r="X66" s="73">
        <v>14339700</v>
      </c>
      <c r="Y66" s="17">
        <f t="shared" si="35"/>
        <v>11072341.25</v>
      </c>
      <c r="Z66" s="17">
        <f t="shared" si="36"/>
        <v>12809350</v>
      </c>
      <c r="AA66" s="17">
        <f t="shared" si="37"/>
        <v>7315264.0258168336</v>
      </c>
      <c r="AB66" s="176">
        <f t="shared" si="38"/>
        <v>3241352.3149999999</v>
      </c>
      <c r="AC66" s="176">
        <f t="shared" si="2"/>
        <v>3905829.5395749998</v>
      </c>
      <c r="AD66" s="129">
        <f>VLOOKUP(B66,[1]Hoja1!$B$9:$V$244,21,0)</f>
        <v>3574481</v>
      </c>
      <c r="AE66" s="129">
        <v>12767000</v>
      </c>
      <c r="AF66" s="18">
        <v>14807270</v>
      </c>
      <c r="AG66" s="74">
        <v>13622700</v>
      </c>
      <c r="AH66" s="18">
        <f t="shared" si="39"/>
        <v>11192862.75</v>
      </c>
      <c r="AI66" s="18">
        <f t="shared" si="40"/>
        <v>13194850</v>
      </c>
      <c r="AJ66" s="18">
        <f t="shared" si="41"/>
        <v>8015564.443405957</v>
      </c>
      <c r="AK66" s="177">
        <f t="shared" si="42"/>
        <v>3756779.531</v>
      </c>
      <c r="AL66" s="177">
        <f t="shared" si="3"/>
        <v>4526919.3348549996</v>
      </c>
      <c r="AM66" s="133">
        <f>VLOOKUP(B66,[1]Hoja1!$B$9:$X$244,23,0)</f>
        <v>3365697</v>
      </c>
      <c r="AN66" s="133">
        <v>12021000</v>
      </c>
      <c r="AO66" s="19">
        <v>13248610</v>
      </c>
      <c r="AP66" s="77">
        <v>12983600</v>
      </c>
      <c r="AQ66" s="19">
        <f t="shared" si="43"/>
        <v>10404726.75</v>
      </c>
      <c r="AR66" s="19">
        <f t="shared" si="44"/>
        <v>12502300</v>
      </c>
      <c r="AS66" s="19">
        <f t="shared" si="45"/>
        <v>7507466.7844619788</v>
      </c>
      <c r="AT66" s="178">
        <f t="shared" si="46"/>
        <v>3537347.5469999998</v>
      </c>
      <c r="AU66" s="178">
        <f t="shared" si="4"/>
        <v>4262503.7941349996</v>
      </c>
      <c r="AV66" s="137">
        <f>VLOOKUP(B66,[1]Hoja1!$B$9:$Z$244,25,0)</f>
        <v>2637600</v>
      </c>
      <c r="AW66" s="137">
        <v>9647000</v>
      </c>
      <c r="AX66" s="20">
        <v>13248610</v>
      </c>
      <c r="AY66" s="79">
        <v>12851200</v>
      </c>
      <c r="AZ66" s="20">
        <f t="shared" si="47"/>
        <v>9596102.5</v>
      </c>
      <c r="BA66" s="20">
        <f t="shared" si="48"/>
        <v>11249100</v>
      </c>
      <c r="BB66" s="20">
        <f t="shared" si="49"/>
        <v>6288466.9971055295</v>
      </c>
      <c r="BC66" s="179">
        <f t="shared" si="50"/>
        <v>2772117.5999999996</v>
      </c>
      <c r="BD66" s="179">
        <f t="shared" si="5"/>
        <v>3340401.7079999996</v>
      </c>
      <c r="BE66" s="139">
        <f>VLOOKUP(B66,[1]Hoja1!$B$9:$AB$244,27,0)</f>
        <v>2901360</v>
      </c>
      <c r="BF66" s="139">
        <v>11606000</v>
      </c>
      <c r="BG66" s="21">
        <v>15586600</v>
      </c>
      <c r="BH66" s="80">
        <v>14807300</v>
      </c>
      <c r="BI66" s="21">
        <f t="shared" si="51"/>
        <v>11225315</v>
      </c>
      <c r="BJ66" s="21">
        <f t="shared" si="52"/>
        <v>13206650</v>
      </c>
      <c r="BK66" s="21">
        <f t="shared" si="53"/>
        <v>7110855.6229102556</v>
      </c>
      <c r="BL66" s="21">
        <f t="shared" si="54"/>
        <v>3049329.36</v>
      </c>
      <c r="BM66" s="21">
        <f t="shared" si="6"/>
        <v>3674441.8788000001</v>
      </c>
      <c r="BN66" s="144">
        <f>VLOOKUP(B66,[1]Hoja1!$B$9:$AD$244,29,0)</f>
        <v>2901360</v>
      </c>
      <c r="BO66" s="144">
        <v>10362000</v>
      </c>
      <c r="BP66" s="22">
        <v>15586600</v>
      </c>
      <c r="BQ66" s="82">
        <v>15274900</v>
      </c>
      <c r="BR66" s="22">
        <f t="shared" si="55"/>
        <v>11031215</v>
      </c>
      <c r="BS66" s="22">
        <f t="shared" si="56"/>
        <v>12818450</v>
      </c>
      <c r="BT66" s="22">
        <f t="shared" si="57"/>
        <v>7007745.7202209421</v>
      </c>
      <c r="BU66" s="22">
        <f t="shared" si="58"/>
        <v>3049329.36</v>
      </c>
      <c r="BV66" s="22">
        <f t="shared" si="7"/>
        <v>3674441.8788000001</v>
      </c>
      <c r="BW66" s="146">
        <f>VLOOKUP(B66,[1]Hoja1!$B$9:$AF$244,31,0)</f>
        <v>2795596</v>
      </c>
      <c r="BX66" s="146">
        <v>7990000</v>
      </c>
      <c r="BY66" s="23">
        <v>13248610</v>
      </c>
      <c r="BZ66" s="84">
        <v>12586200</v>
      </c>
      <c r="CA66" s="23">
        <f t="shared" si="59"/>
        <v>9155101.5</v>
      </c>
      <c r="CB66" s="23">
        <f t="shared" si="60"/>
        <v>10288100</v>
      </c>
      <c r="CC66" s="23">
        <f t="shared" si="61"/>
        <v>6271621.0510337343</v>
      </c>
      <c r="CD66" s="23">
        <f t="shared" si="62"/>
        <v>2938171.3959999997</v>
      </c>
      <c r="CE66" s="23">
        <f t="shared" si="8"/>
        <v>3540496.5321799996</v>
      </c>
      <c r="CF66" s="158">
        <f>VLOOKUP(B66,[1]Hoja1!$B$9:$AJ$244,35,0)</f>
        <v>2637600</v>
      </c>
      <c r="CG66" s="158">
        <v>7540000</v>
      </c>
      <c r="CH66" s="24">
        <v>9009100</v>
      </c>
      <c r="CI66" s="25">
        <v>8738800</v>
      </c>
      <c r="CJ66" s="24">
        <f t="shared" si="63"/>
        <v>6981375</v>
      </c>
      <c r="CK66" s="24">
        <f t="shared" si="64"/>
        <v>8139400</v>
      </c>
      <c r="CL66" s="24">
        <f t="shared" si="65"/>
        <v>5426012.4781581461</v>
      </c>
      <c r="CM66" s="24">
        <f t="shared" si="66"/>
        <v>2772117.5999999996</v>
      </c>
      <c r="CN66" s="24">
        <f t="shared" si="9"/>
        <v>3340401.7079999996</v>
      </c>
      <c r="CO66" s="148">
        <f>VLOOKUP(B66,[1]Hoja1!$B$9:$AL$244,37,0)</f>
        <v>2928174</v>
      </c>
      <c r="CP66" s="148">
        <v>10460000</v>
      </c>
      <c r="CQ66" s="26">
        <v>13248610</v>
      </c>
      <c r="CR66" s="149">
        <v>12718700</v>
      </c>
      <c r="CS66" s="26">
        <f t="shared" si="67"/>
        <v>9838871</v>
      </c>
      <c r="CT66" s="26">
        <f t="shared" si="68"/>
        <v>11589350</v>
      </c>
      <c r="CU66" s="26">
        <f t="shared" si="69"/>
        <v>6765716.0902631311</v>
      </c>
      <c r="CV66" s="26">
        <f t="shared" si="70"/>
        <v>3077510.8739999998</v>
      </c>
      <c r="CW66" s="26">
        <f t="shared" si="10"/>
        <v>3708400.60317</v>
      </c>
      <c r="CX66" s="27">
        <f>VLOOKUP(B66,[1]Hoja1!$B$9:$AN$244,39,0)</f>
        <v>3358198</v>
      </c>
      <c r="CY66" s="27">
        <v>11040000</v>
      </c>
      <c r="CZ66" s="28">
        <v>14807270</v>
      </c>
      <c r="DA66" s="86">
        <v>14067000</v>
      </c>
      <c r="DB66" s="28">
        <f t="shared" si="71"/>
        <v>10818117</v>
      </c>
      <c r="DC66" s="28">
        <f t="shared" si="72"/>
        <v>12553500</v>
      </c>
      <c r="DD66" s="28">
        <f t="shared" si="73"/>
        <v>7590403.3775819233</v>
      </c>
      <c r="DE66" s="28">
        <f t="shared" si="74"/>
        <v>3529466.0979999998</v>
      </c>
      <c r="DF66" s="28">
        <f t="shared" si="11"/>
        <v>4253006.6480899993</v>
      </c>
      <c r="DG66" s="150">
        <f>VLOOKUP(B66,[1]Hoja1!$B$9:$AR$244,43,0)</f>
        <v>3836407</v>
      </c>
      <c r="DH66" s="150">
        <v>13154000</v>
      </c>
      <c r="DI66" s="29">
        <v>11689950</v>
      </c>
      <c r="DJ66" s="88">
        <v>11105500</v>
      </c>
      <c r="DK66" s="29">
        <f t="shared" si="75"/>
        <v>9946464.25</v>
      </c>
      <c r="DL66" s="29">
        <f t="shared" si="76"/>
        <v>11397725</v>
      </c>
      <c r="DM66" s="29">
        <f t="shared" si="77"/>
        <v>7808350.2643958265</v>
      </c>
      <c r="DN66" s="29">
        <f t="shared" si="78"/>
        <v>4032063.7569999998</v>
      </c>
      <c r="DO66" s="29">
        <f t="shared" si="12"/>
        <v>4858636.8271849994</v>
      </c>
      <c r="DP66" s="154">
        <f>VLOOKUP(B66,[1]Hoja1!$B$9:$AT$244,45,0)</f>
        <v>4091483</v>
      </c>
      <c r="DQ66" s="154">
        <v>14964000</v>
      </c>
      <c r="DR66" s="30">
        <v>11689950</v>
      </c>
      <c r="DS66" s="90">
        <v>11339300</v>
      </c>
      <c r="DT66" s="30">
        <f t="shared" si="79"/>
        <v>10521183.25</v>
      </c>
      <c r="DU66" s="30">
        <f t="shared" si="80"/>
        <v>11514625</v>
      </c>
      <c r="DV66" s="30">
        <f t="shared" si="81"/>
        <v>8247939.0102598611</v>
      </c>
      <c r="DW66" s="30">
        <f t="shared" si="82"/>
        <v>4300148.6329999994</v>
      </c>
      <c r="DX66" s="30">
        <f t="shared" si="13"/>
        <v>5181679.1027649995</v>
      </c>
      <c r="DY66" s="158">
        <f>VLOOKUP(B66,[1]Hoja1!$B$9:$AV$244,47,0)</f>
        <v>4603688</v>
      </c>
      <c r="DZ66" s="158">
        <v>15790000</v>
      </c>
      <c r="EA66" s="24">
        <v>13248610</v>
      </c>
      <c r="EB66" s="25">
        <v>12851200</v>
      </c>
      <c r="EC66" s="24">
        <f t="shared" si="83"/>
        <v>11623374.5</v>
      </c>
      <c r="ED66" s="24">
        <f t="shared" si="84"/>
        <v>13049905</v>
      </c>
      <c r="EE66" s="24">
        <f t="shared" si="85"/>
        <v>9219952.0315253325</v>
      </c>
      <c r="EF66" s="24">
        <f t="shared" si="86"/>
        <v>4838476.0879999995</v>
      </c>
      <c r="EG66" s="24">
        <f t="shared" si="14"/>
        <v>5830363.6860399991</v>
      </c>
      <c r="EH66" s="126">
        <f>VLOOKUP(B66,[1]Hoja1!$B$9:$AX$244,49,0)</f>
        <v>4627965</v>
      </c>
      <c r="EI66" s="126">
        <v>16529000</v>
      </c>
      <c r="EJ66" s="17">
        <v>17534925</v>
      </c>
      <c r="EK66" s="73">
        <v>16658200</v>
      </c>
      <c r="EL66" s="17">
        <f t="shared" si="87"/>
        <v>13837522.5</v>
      </c>
      <c r="EM66" s="17">
        <f t="shared" si="88"/>
        <v>16593600</v>
      </c>
      <c r="EN66" s="17">
        <f t="shared" si="89"/>
        <v>10161647.432753591</v>
      </c>
      <c r="EO66" s="17">
        <f t="shared" si="90"/>
        <v>4863991.2149999999</v>
      </c>
      <c r="EP66" s="17">
        <f t="shared" si="15"/>
        <v>5861109.4140750002</v>
      </c>
      <c r="EQ66" s="162">
        <f>VLOOKUP(B66,[1]Hoja1!$B$9:$AZ$244,51,0)</f>
        <v>3836407</v>
      </c>
      <c r="ER66" s="162">
        <v>12606000</v>
      </c>
      <c r="ES66" s="32">
        <v>17534925</v>
      </c>
      <c r="ET66" s="94">
        <v>16658200</v>
      </c>
      <c r="EU66" s="32">
        <f t="shared" si="91"/>
        <v>12658883</v>
      </c>
      <c r="EV66" s="32">
        <f t="shared" si="92"/>
        <v>14632100</v>
      </c>
      <c r="EW66" s="32">
        <f t="shared" si="93"/>
        <v>8751827.4106316343</v>
      </c>
      <c r="EX66" s="32">
        <f t="shared" si="94"/>
        <v>4634763.2966999998</v>
      </c>
      <c r="EY66" s="32">
        <f t="shared" si="16"/>
        <v>5584889.7725235</v>
      </c>
      <c r="EZ66" s="172">
        <f>VLOOKUP(B66,'[2]RESPUESTOS '!$B$11:$BH$246,59,0)</f>
        <v>2350449</v>
      </c>
      <c r="FA66" s="162">
        <v>11279000</v>
      </c>
      <c r="FB66" s="32">
        <v>12988800</v>
      </c>
      <c r="FC66" s="94">
        <v>12209500</v>
      </c>
      <c r="FD66" s="32">
        <f t="shared" si="95"/>
        <v>9706937.25</v>
      </c>
      <c r="FE66" s="32">
        <f t="shared" si="96"/>
        <v>11744250</v>
      </c>
      <c r="FF66" s="32">
        <f t="shared" si="97"/>
        <v>5943502.7478331132</v>
      </c>
      <c r="FG66" s="32">
        <f t="shared" si="98"/>
        <v>2839577.4369000001</v>
      </c>
      <c r="FH66" s="32">
        <f t="shared" si="17"/>
        <v>3421690.8114645001</v>
      </c>
      <c r="FI66" s="172">
        <f>VLOOKUP(B66,'[2]RESPUESTOS '!$B$11:$CJ$246,87,0)</f>
        <v>2766300</v>
      </c>
      <c r="FJ66" s="162">
        <v>13534800</v>
      </c>
      <c r="FK66" s="32">
        <v>13315600</v>
      </c>
      <c r="FL66" s="94">
        <v>12916100</v>
      </c>
      <c r="FM66" s="32">
        <f t="shared" si="99"/>
        <v>10633200</v>
      </c>
      <c r="FN66" s="32">
        <f t="shared" si="100"/>
        <v>13115850</v>
      </c>
      <c r="FO66" s="32">
        <f t="shared" si="101"/>
        <v>6803878.8499629395</v>
      </c>
      <c r="FP66" s="32">
        <f t="shared" si="102"/>
        <v>3341967.03</v>
      </c>
      <c r="FQ66" s="32">
        <f t="shared" si="18"/>
        <v>4027070.2711499995</v>
      </c>
      <c r="FR66" s="172">
        <f>VLOOKUP(B66,'[2]RESPUESTOS '!$B$11:$BX$246,75,0)</f>
        <v>2233524</v>
      </c>
      <c r="FS66" s="162">
        <v>11279000</v>
      </c>
      <c r="FT66" s="32">
        <v>12150400</v>
      </c>
      <c r="FU66" s="94">
        <v>11542900</v>
      </c>
      <c r="FV66" s="32">
        <f t="shared" si="103"/>
        <v>9301456</v>
      </c>
      <c r="FW66" s="32">
        <f t="shared" si="104"/>
        <v>11410950</v>
      </c>
      <c r="FX66" s="32">
        <f t="shared" si="105"/>
        <v>5671196.9991182415</v>
      </c>
      <c r="FY66" s="32">
        <f t="shared" si="106"/>
        <v>2698320.3443999998</v>
      </c>
      <c r="FZ66" s="32">
        <f t="shared" si="19"/>
        <v>3251476.0150019997</v>
      </c>
      <c r="GA66" s="172">
        <f>VLOOKUP(B66,'[2]RESPUESTOS '!$B$11:$CN$246,91,0)</f>
        <v>2809053</v>
      </c>
      <c r="GB66" s="162">
        <v>12971000</v>
      </c>
      <c r="GC66" s="32">
        <v>15470200</v>
      </c>
      <c r="GD66" s="94">
        <v>15315500</v>
      </c>
      <c r="GE66" s="32">
        <f t="shared" si="107"/>
        <v>11641438.25</v>
      </c>
      <c r="GF66" s="32">
        <f t="shared" si="108"/>
        <v>14143250</v>
      </c>
      <c r="GG66" s="32">
        <f t="shared" si="109"/>
        <v>7104535.1143076215</v>
      </c>
      <c r="GH66" s="32">
        <f t="shared" si="110"/>
        <v>3393616.9293</v>
      </c>
      <c r="GI66" s="32">
        <f t="shared" si="20"/>
        <v>4089308.3998064999</v>
      </c>
      <c r="GJ66" s="172">
        <f>VLOOKUP(B66,'[2]RESPUESTOS '!$B$11:$T$246,19,0)</f>
        <v>2255681</v>
      </c>
      <c r="GK66" s="162">
        <v>11040000</v>
      </c>
      <c r="GL66" s="32">
        <v>11967600</v>
      </c>
      <c r="GM66" s="94">
        <v>11728200</v>
      </c>
      <c r="GN66" s="32">
        <f t="shared" si="111"/>
        <v>9247870.25</v>
      </c>
      <c r="GO66" s="32">
        <f t="shared" si="112"/>
        <v>11384100</v>
      </c>
      <c r="GP66" s="32">
        <f t="shared" si="113"/>
        <v>5692100.1324990392</v>
      </c>
      <c r="GQ66" s="32">
        <f t="shared" si="114"/>
        <v>2725088.2160999998</v>
      </c>
      <c r="GR66" s="32">
        <f t="shared" si="21"/>
        <v>3283731.3004004997</v>
      </c>
      <c r="GS66" s="172">
        <f>VLOOKUP(B66,'[2]RESPUESTOS '!$B$11:$H$246,7,0)</f>
        <v>2346410</v>
      </c>
      <c r="GT66" s="162">
        <v>7540000</v>
      </c>
      <c r="GU66" s="32">
        <v>7180600</v>
      </c>
      <c r="GV66" s="94">
        <v>6821600</v>
      </c>
      <c r="GW66" s="32">
        <f t="shared" si="115"/>
        <v>5972152.5</v>
      </c>
      <c r="GX66" s="32">
        <f t="shared" si="116"/>
        <v>7001100</v>
      </c>
      <c r="GY66" s="32">
        <f t="shared" si="117"/>
        <v>4735598.0913361069</v>
      </c>
      <c r="GZ66" s="32">
        <f t="shared" si="118"/>
        <v>2834697.9210000001</v>
      </c>
      <c r="HA66" s="32">
        <f t="shared" si="22"/>
        <v>3415810.9948049998</v>
      </c>
      <c r="HB66" s="172">
        <f>VLOOKUP(B66,'[2]RESPUESTOS '!$B$11:$D$246,3,0)</f>
        <v>2058489</v>
      </c>
      <c r="HC66" s="162">
        <v>7540000</v>
      </c>
      <c r="HD66" s="32">
        <v>7180600</v>
      </c>
      <c r="HE66" s="94">
        <v>6821600</v>
      </c>
      <c r="HF66" s="32">
        <f t="shared" si="119"/>
        <v>5900172.25</v>
      </c>
      <c r="HG66" s="32">
        <f t="shared" si="120"/>
        <v>7001100</v>
      </c>
      <c r="HH66" s="32">
        <f t="shared" si="121"/>
        <v>4423425.7122762566</v>
      </c>
      <c r="HI66" s="32">
        <f t="shared" si="122"/>
        <v>2486860.5608999999</v>
      </c>
      <c r="HJ66" s="32">
        <f t="shared" si="23"/>
        <v>2996666.9758845</v>
      </c>
      <c r="HK66" s="172">
        <f>VLOOKUP(B66,'[2]RESPUESTOS '!$B$11:$CB$246,79,0)</f>
        <v>2858687</v>
      </c>
      <c r="HL66" s="162">
        <v>16529000</v>
      </c>
      <c r="HM66" s="32">
        <v>15470200</v>
      </c>
      <c r="HN66" s="94">
        <v>14542000</v>
      </c>
      <c r="HO66" s="32">
        <f t="shared" si="123"/>
        <v>12349971.75</v>
      </c>
      <c r="HP66" s="32">
        <f t="shared" si="124"/>
        <v>15006100</v>
      </c>
      <c r="HQ66" s="32">
        <f t="shared" si="125"/>
        <v>7356762.7732746517</v>
      </c>
      <c r="HR66" s="32">
        <f t="shared" si="126"/>
        <v>3453579.7646999997</v>
      </c>
      <c r="HS66" s="32">
        <f t="shared" si="24"/>
        <v>4161563.6164634996</v>
      </c>
      <c r="HT66" s="172">
        <v>13158193.65</v>
      </c>
      <c r="HU66" s="162">
        <v>16529000</v>
      </c>
      <c r="HV66" s="32">
        <v>19483250</v>
      </c>
      <c r="HW66" s="94">
        <v>18703900</v>
      </c>
      <c r="HX66" s="32">
        <f t="shared" si="127"/>
        <v>18238716.666666668</v>
      </c>
      <c r="HY66" s="32">
        <f t="shared" si="128"/>
        <v>18703900</v>
      </c>
      <c r="HZ66" s="32">
        <f t="shared" si="25"/>
        <v>18149846.69998163</v>
      </c>
      <c r="IA66" s="32">
        <f t="shared" si="129"/>
        <v>15896413.748565</v>
      </c>
      <c r="IB66" s="32">
        <f t="shared" si="26"/>
        <v>19155178.567020826</v>
      </c>
      <c r="IC66" s="172">
        <v>14027925</v>
      </c>
      <c r="ID66" s="162">
        <v>11279000</v>
      </c>
      <c r="IE66" s="32">
        <v>19483250</v>
      </c>
      <c r="IF66" s="94">
        <v>17924600</v>
      </c>
      <c r="IG66" s="32">
        <f t="shared" si="130"/>
        <v>16228950</v>
      </c>
      <c r="IH66" s="32">
        <f t="shared" si="131"/>
        <v>17924600</v>
      </c>
      <c r="II66" s="32">
        <f t="shared" si="132"/>
        <v>15323656.161356151</v>
      </c>
      <c r="IJ66" s="32">
        <f t="shared" si="133"/>
        <v>16947136.192499999</v>
      </c>
      <c r="IK66" s="32">
        <f t="shared" si="27"/>
        <v>20421299.111962497</v>
      </c>
      <c r="IM66" s="32">
        <f t="shared" si="134"/>
        <v>5272617.8415775299</v>
      </c>
    </row>
    <row r="67" spans="1:247" x14ac:dyDescent="0.25">
      <c r="A67" s="12">
        <v>60</v>
      </c>
      <c r="B67" s="38" t="s">
        <v>103</v>
      </c>
      <c r="C67" s="14">
        <f>VLOOKUP(B67,[1]Hoja1!$B$9:$D$244,3,0)</f>
        <v>57962</v>
      </c>
      <c r="D67" s="14">
        <v>212000</v>
      </c>
      <c r="E67" s="15">
        <v>329750</v>
      </c>
      <c r="F67" s="97">
        <v>310000</v>
      </c>
      <c r="G67" s="105">
        <f t="shared" si="28"/>
        <v>227428</v>
      </c>
      <c r="H67" s="105">
        <f t="shared" si="29"/>
        <v>261000</v>
      </c>
      <c r="I67" s="107">
        <f t="shared" si="30"/>
        <v>141702.91777935682</v>
      </c>
      <c r="J67" s="107">
        <f t="shared" si="135"/>
        <v>60918.061999999998</v>
      </c>
      <c r="K67" s="107">
        <f t="shared" si="0"/>
        <v>73406.264710000003</v>
      </c>
      <c r="L67" s="101">
        <f>VLOOKUP(B67,[1]Hoja1!$B$9:$L$244,11,0)</f>
        <v>51835</v>
      </c>
      <c r="M67" s="101">
        <v>193000</v>
      </c>
      <c r="N67" s="34">
        <v>329750</v>
      </c>
      <c r="O67" s="70">
        <v>303400</v>
      </c>
      <c r="P67" s="34">
        <f t="shared" si="31"/>
        <v>219496.25</v>
      </c>
      <c r="Q67" s="34">
        <f t="shared" si="32"/>
        <v>248200</v>
      </c>
      <c r="R67" s="34">
        <f t="shared" si="33"/>
        <v>129862.07381964126</v>
      </c>
      <c r="S67" s="174">
        <f t="shared" si="34"/>
        <v>54478.584999999999</v>
      </c>
      <c r="T67" s="174">
        <f t="shared" si="1"/>
        <v>65646.694925000003</v>
      </c>
      <c r="U67" s="126">
        <f>VLOOKUP(B67,[1]Hoja1!$B$9:$T$244,19,0)</f>
        <v>49665</v>
      </c>
      <c r="V67" s="126">
        <v>182000</v>
      </c>
      <c r="W67" s="17">
        <v>263800</v>
      </c>
      <c r="X67" s="73">
        <v>258500</v>
      </c>
      <c r="Y67" s="17">
        <f t="shared" si="35"/>
        <v>188491.25</v>
      </c>
      <c r="Z67" s="17">
        <f t="shared" si="36"/>
        <v>220250</v>
      </c>
      <c r="AA67" s="17">
        <f t="shared" si="37"/>
        <v>120161.14135651113</v>
      </c>
      <c r="AB67" s="176">
        <f t="shared" si="38"/>
        <v>52197.914999999994</v>
      </c>
      <c r="AC67" s="176">
        <f t="shared" si="2"/>
        <v>62898.487574999992</v>
      </c>
      <c r="AD67" s="129">
        <f>VLOOKUP(B67,[1]Hoja1!$B$9:$V$244,21,0)</f>
        <v>59095</v>
      </c>
      <c r="AE67" s="129">
        <v>212000</v>
      </c>
      <c r="AF67" s="18">
        <v>250610</v>
      </c>
      <c r="AG67" s="74">
        <v>245600</v>
      </c>
      <c r="AH67" s="18">
        <f t="shared" si="39"/>
        <v>191826.25</v>
      </c>
      <c r="AI67" s="18">
        <f t="shared" si="40"/>
        <v>228800</v>
      </c>
      <c r="AJ67" s="18">
        <f t="shared" si="41"/>
        <v>134676.45473514235</v>
      </c>
      <c r="AK67" s="177">
        <f t="shared" si="42"/>
        <v>62108.844999999994</v>
      </c>
      <c r="AL67" s="177">
        <f t="shared" si="3"/>
        <v>74841.158224999992</v>
      </c>
      <c r="AM67" s="133">
        <f>VLOOKUP(B67,[1]Hoja1!$B$9:$X$244,23,0)</f>
        <v>55435</v>
      </c>
      <c r="AN67" s="133">
        <v>198000</v>
      </c>
      <c r="AO67" s="19">
        <v>224230</v>
      </c>
      <c r="AP67" s="77">
        <v>206300</v>
      </c>
      <c r="AQ67" s="19">
        <f t="shared" si="43"/>
        <v>170991.25</v>
      </c>
      <c r="AR67" s="19">
        <f t="shared" si="44"/>
        <v>202150</v>
      </c>
      <c r="AS67" s="19">
        <f t="shared" si="45"/>
        <v>123469.49418386017</v>
      </c>
      <c r="AT67" s="178">
        <f t="shared" si="46"/>
        <v>58262.184999999998</v>
      </c>
      <c r="AU67" s="178">
        <f t="shared" si="4"/>
        <v>70205.932925000001</v>
      </c>
      <c r="AV67" s="137">
        <f>VLOOKUP(B67,[1]Hoja1!$B$9:$Z$244,25,0)</f>
        <v>45150</v>
      </c>
      <c r="AW67" s="137">
        <v>166000</v>
      </c>
      <c r="AX67" s="20">
        <v>224230</v>
      </c>
      <c r="AY67" s="79">
        <v>213000</v>
      </c>
      <c r="AZ67" s="20">
        <f t="shared" si="47"/>
        <v>162095</v>
      </c>
      <c r="BA67" s="20">
        <f t="shared" si="48"/>
        <v>189500</v>
      </c>
      <c r="BB67" s="20">
        <f t="shared" si="49"/>
        <v>107160.94191326632</v>
      </c>
      <c r="BC67" s="179">
        <f t="shared" si="50"/>
        <v>47452.649999999994</v>
      </c>
      <c r="BD67" s="179">
        <f t="shared" si="5"/>
        <v>57180.443249999997</v>
      </c>
      <c r="BE67" s="139">
        <f>VLOOKUP(B67,[1]Hoja1!$B$9:$AB$244,27,0)</f>
        <v>49665</v>
      </c>
      <c r="BF67" s="139">
        <v>199000</v>
      </c>
      <c r="BG67" s="21">
        <v>263800</v>
      </c>
      <c r="BH67" s="80">
        <v>255900</v>
      </c>
      <c r="BI67" s="21">
        <f t="shared" si="51"/>
        <v>192091.25</v>
      </c>
      <c r="BJ67" s="21">
        <f t="shared" si="52"/>
        <v>227450</v>
      </c>
      <c r="BK67" s="21">
        <f t="shared" si="53"/>
        <v>121733.89286346421</v>
      </c>
      <c r="BL67" s="21">
        <f t="shared" si="54"/>
        <v>52197.914999999994</v>
      </c>
      <c r="BM67" s="21">
        <f t="shared" si="6"/>
        <v>62898.487574999992</v>
      </c>
      <c r="BN67" s="144">
        <f>VLOOKUP(B67,[1]Hoja1!$B$9:$AD$244,29,0)</f>
        <v>49665</v>
      </c>
      <c r="BO67" s="144">
        <v>178000</v>
      </c>
      <c r="BP67" s="22">
        <v>263800</v>
      </c>
      <c r="BQ67" s="82">
        <v>250600</v>
      </c>
      <c r="BR67" s="22">
        <f t="shared" si="55"/>
        <v>185516.25</v>
      </c>
      <c r="BS67" s="22">
        <f t="shared" si="56"/>
        <v>214300</v>
      </c>
      <c r="BT67" s="22">
        <f t="shared" si="57"/>
        <v>119281.72741024796</v>
      </c>
      <c r="BU67" s="22">
        <f t="shared" si="58"/>
        <v>52197.914999999994</v>
      </c>
      <c r="BV67" s="22">
        <f t="shared" si="7"/>
        <v>62898.487574999992</v>
      </c>
      <c r="BW67" s="146">
        <f>VLOOKUP(B67,[1]Hoja1!$B$9:$AF$244,31,0)</f>
        <v>47709</v>
      </c>
      <c r="BX67" s="146">
        <v>140000</v>
      </c>
      <c r="BY67" s="23">
        <v>224230</v>
      </c>
      <c r="BZ67" s="84">
        <v>215300</v>
      </c>
      <c r="CA67" s="23">
        <f t="shared" si="59"/>
        <v>156809.75</v>
      </c>
      <c r="CB67" s="23">
        <f t="shared" si="60"/>
        <v>177650</v>
      </c>
      <c r="CC67" s="23">
        <f t="shared" si="61"/>
        <v>107504.770049981</v>
      </c>
      <c r="CD67" s="23">
        <f t="shared" si="62"/>
        <v>50142.159</v>
      </c>
      <c r="CE67" s="23">
        <f t="shared" si="8"/>
        <v>60421.301594999997</v>
      </c>
      <c r="CF67" s="158">
        <f>VLOOKUP(B67,[1]Hoja1!$B$9:$AJ$244,35,0)</f>
        <v>45150</v>
      </c>
      <c r="CG67" s="158">
        <v>130000</v>
      </c>
      <c r="CH67" s="24">
        <v>152500</v>
      </c>
      <c r="CI67" s="25">
        <v>149500</v>
      </c>
      <c r="CJ67" s="24">
        <f t="shared" si="63"/>
        <v>119287.5</v>
      </c>
      <c r="CK67" s="24">
        <f t="shared" si="64"/>
        <v>139750</v>
      </c>
      <c r="CL67" s="24">
        <f t="shared" si="65"/>
        <v>92835.335088130436</v>
      </c>
      <c r="CM67" s="24">
        <f t="shared" si="66"/>
        <v>47452.649999999994</v>
      </c>
      <c r="CN67" s="24">
        <f t="shared" si="9"/>
        <v>57180.443249999997</v>
      </c>
      <c r="CO67" s="148">
        <f>VLOOKUP(B67,[1]Hoja1!$B$9:$AL$244,37,0)</f>
        <v>47387</v>
      </c>
      <c r="CP67" s="148">
        <v>170000</v>
      </c>
      <c r="CQ67" s="26">
        <v>224230</v>
      </c>
      <c r="CR67" s="149">
        <v>208500</v>
      </c>
      <c r="CS67" s="26">
        <f t="shared" si="67"/>
        <v>162529.25</v>
      </c>
      <c r="CT67" s="26">
        <f t="shared" si="68"/>
        <v>189250</v>
      </c>
      <c r="CU67" s="26">
        <f t="shared" si="69"/>
        <v>110372.05775014243</v>
      </c>
      <c r="CV67" s="26">
        <f t="shared" si="70"/>
        <v>49803.736999999994</v>
      </c>
      <c r="CW67" s="26">
        <f t="shared" si="10"/>
        <v>60013.503084999989</v>
      </c>
      <c r="CX67" s="27">
        <f>VLOOKUP(B67,[1]Hoja1!$B$9:$AN$244,39,0)</f>
        <v>54619</v>
      </c>
      <c r="CY67" s="27">
        <v>180000</v>
      </c>
      <c r="CZ67" s="28">
        <v>250610</v>
      </c>
      <c r="DA67" s="86">
        <v>241000</v>
      </c>
      <c r="DB67" s="28">
        <f t="shared" si="71"/>
        <v>181557.25</v>
      </c>
      <c r="DC67" s="28">
        <f t="shared" si="72"/>
        <v>210500</v>
      </c>
      <c r="DD67" s="28">
        <f t="shared" si="73"/>
        <v>124984.98586840996</v>
      </c>
      <c r="DE67" s="28">
        <f t="shared" si="74"/>
        <v>57404.568999999996</v>
      </c>
      <c r="DF67" s="28">
        <f t="shared" si="11"/>
        <v>69172.505644999997</v>
      </c>
      <c r="DG67" s="150">
        <f>VLOOKUP(B67,[1]Hoja1!$B$9:$AR$244,43,0)</f>
        <v>59420</v>
      </c>
      <c r="DH67" s="150">
        <v>204000</v>
      </c>
      <c r="DI67" s="29">
        <v>197850</v>
      </c>
      <c r="DJ67" s="88">
        <v>189900</v>
      </c>
      <c r="DK67" s="29">
        <f t="shared" si="75"/>
        <v>162792.5</v>
      </c>
      <c r="DL67" s="29">
        <f t="shared" si="76"/>
        <v>193875</v>
      </c>
      <c r="DM67" s="29">
        <f t="shared" si="77"/>
        <v>124798.86050879928</v>
      </c>
      <c r="DN67" s="29">
        <f t="shared" si="78"/>
        <v>62450.42</v>
      </c>
      <c r="DO67" s="29">
        <f t="shared" si="12"/>
        <v>75252.756099999999</v>
      </c>
      <c r="DP67" s="154">
        <f>VLOOKUP(B67,[1]Hoja1!$B$9:$AT$244,45,0)</f>
        <v>69248</v>
      </c>
      <c r="DQ67" s="154">
        <v>254000</v>
      </c>
      <c r="DR67" s="30">
        <v>197850</v>
      </c>
      <c r="DS67" s="90">
        <v>193900</v>
      </c>
      <c r="DT67" s="30">
        <f t="shared" si="79"/>
        <v>178749.5</v>
      </c>
      <c r="DU67" s="30">
        <f t="shared" si="80"/>
        <v>195875</v>
      </c>
      <c r="DV67" s="30">
        <f t="shared" si="81"/>
        <v>139911.55579715708</v>
      </c>
      <c r="DW67" s="30">
        <f t="shared" si="82"/>
        <v>72779.648000000001</v>
      </c>
      <c r="DX67" s="30">
        <f t="shared" si="13"/>
        <v>87699.475839999999</v>
      </c>
      <c r="DY67" s="158">
        <f>VLOOKUP(B67,[1]Hoja1!$B$9:$AV$244,47,0)</f>
        <v>71303</v>
      </c>
      <c r="DZ67" s="158">
        <v>250000</v>
      </c>
      <c r="EA67" s="24">
        <v>224230</v>
      </c>
      <c r="EB67" s="25">
        <v>219700</v>
      </c>
      <c r="EC67" s="24">
        <f t="shared" si="83"/>
        <v>191308.25</v>
      </c>
      <c r="ED67" s="24">
        <f t="shared" si="84"/>
        <v>221965</v>
      </c>
      <c r="EE67" s="24">
        <f t="shared" si="85"/>
        <v>147950.75306549927</v>
      </c>
      <c r="EF67" s="24">
        <f t="shared" si="86"/>
        <v>74939.452999999994</v>
      </c>
      <c r="EG67" s="24">
        <f t="shared" si="14"/>
        <v>90302.040864999988</v>
      </c>
      <c r="EH67" s="126">
        <f>VLOOKUP(B67,[1]Hoja1!$B$9:$AX$244,49,0)</f>
        <v>74582</v>
      </c>
      <c r="EI67" s="126">
        <v>267000</v>
      </c>
      <c r="EJ67" s="17">
        <v>296775</v>
      </c>
      <c r="EK67" s="73">
        <v>284900</v>
      </c>
      <c r="EL67" s="17">
        <f t="shared" si="87"/>
        <v>230814.25</v>
      </c>
      <c r="EM67" s="17">
        <f t="shared" si="88"/>
        <v>275950</v>
      </c>
      <c r="EN67" s="17">
        <f t="shared" si="89"/>
        <v>166438.23816493532</v>
      </c>
      <c r="EO67" s="17">
        <f t="shared" si="90"/>
        <v>78385.682000000001</v>
      </c>
      <c r="EP67" s="17">
        <f t="shared" si="15"/>
        <v>94454.746809999997</v>
      </c>
      <c r="EQ67" s="162">
        <f>VLOOKUP(B67,[1]Hoja1!$B$9:$AZ$244,51,0)</f>
        <v>59420</v>
      </c>
      <c r="ER67" s="162">
        <v>196000</v>
      </c>
      <c r="ES67" s="32">
        <v>296775</v>
      </c>
      <c r="ET67" s="94">
        <v>267100</v>
      </c>
      <c r="EU67" s="32">
        <f t="shared" si="91"/>
        <v>204823.75</v>
      </c>
      <c r="EV67" s="32">
        <f t="shared" si="92"/>
        <v>231550</v>
      </c>
      <c r="EW67" s="32">
        <f t="shared" si="93"/>
        <v>137717.98286053748</v>
      </c>
      <c r="EX67" s="32">
        <f t="shared" si="94"/>
        <v>71785.301999999996</v>
      </c>
      <c r="EY67" s="32">
        <f t="shared" si="16"/>
        <v>86501.288909999988</v>
      </c>
      <c r="EZ67" s="172">
        <f>VLOOKUP(B67,'[2]RESPUESTOS '!$B$11:$BH$246,59,0)</f>
        <v>38247</v>
      </c>
      <c r="FA67" s="162">
        <v>182000</v>
      </c>
      <c r="FB67" s="32">
        <v>213400</v>
      </c>
      <c r="FC67" s="94">
        <v>196300</v>
      </c>
      <c r="FD67" s="32">
        <f t="shared" si="95"/>
        <v>157486.75</v>
      </c>
      <c r="FE67" s="32">
        <f t="shared" si="96"/>
        <v>189150</v>
      </c>
      <c r="FF67" s="32">
        <f t="shared" si="97"/>
        <v>96570.24470584435</v>
      </c>
      <c r="FG67" s="32">
        <f t="shared" si="98"/>
        <v>46206.200700000001</v>
      </c>
      <c r="FH67" s="32">
        <f t="shared" si="17"/>
        <v>55678.471843500003</v>
      </c>
      <c r="FI67" s="172">
        <f>VLOOKUP(B67,'[2]RESPUESTOS '!$B$11:$CJ$246,87,0)</f>
        <v>46546</v>
      </c>
      <c r="FJ67" s="162">
        <v>218400</v>
      </c>
      <c r="FK67" s="32">
        <v>229400</v>
      </c>
      <c r="FL67" s="94">
        <v>211000</v>
      </c>
      <c r="FM67" s="32">
        <f t="shared" si="99"/>
        <v>176336.5</v>
      </c>
      <c r="FN67" s="32">
        <f t="shared" si="100"/>
        <v>214700</v>
      </c>
      <c r="FO67" s="32">
        <f t="shared" si="101"/>
        <v>113761.07352754453</v>
      </c>
      <c r="FP67" s="32">
        <f t="shared" si="102"/>
        <v>56232.222600000001</v>
      </c>
      <c r="FQ67" s="32">
        <f t="shared" si="18"/>
        <v>67759.828233000007</v>
      </c>
      <c r="FR67" s="172">
        <f>VLOOKUP(B67,'[2]RESPUESTOS '!$B$11:$BX$246,75,0)</f>
        <v>38241</v>
      </c>
      <c r="FS67" s="162">
        <v>182000</v>
      </c>
      <c r="FT67" s="32">
        <v>205000</v>
      </c>
      <c r="FU67" s="94">
        <v>198900</v>
      </c>
      <c r="FV67" s="32">
        <f t="shared" si="103"/>
        <v>156035.25</v>
      </c>
      <c r="FW67" s="32">
        <f t="shared" si="104"/>
        <v>190450</v>
      </c>
      <c r="FX67" s="32">
        <f t="shared" si="105"/>
        <v>96269.206888782268</v>
      </c>
      <c r="FY67" s="32">
        <f t="shared" si="106"/>
        <v>46198.952099999995</v>
      </c>
      <c r="FZ67" s="32">
        <f t="shared" si="19"/>
        <v>55669.73728049999</v>
      </c>
      <c r="GA67" s="172">
        <f>VLOOKUP(B67,'[2]RESPUESTOS '!$B$11:$CN$246,91,0)</f>
        <v>48990</v>
      </c>
      <c r="GB67" s="162">
        <v>210000</v>
      </c>
      <c r="GC67" s="32">
        <v>263800</v>
      </c>
      <c r="GD67" s="94">
        <v>250600</v>
      </c>
      <c r="GE67" s="32">
        <f t="shared" si="107"/>
        <v>193347.5</v>
      </c>
      <c r="GF67" s="32">
        <f t="shared" si="108"/>
        <v>230300</v>
      </c>
      <c r="GG67" s="32">
        <f t="shared" si="109"/>
        <v>121376.13582044207</v>
      </c>
      <c r="GH67" s="32">
        <f t="shared" si="110"/>
        <v>59184.818999999996</v>
      </c>
      <c r="GI67" s="32">
        <f t="shared" si="20"/>
        <v>71317.706894999996</v>
      </c>
      <c r="GJ67" s="172">
        <f>VLOOKUP(B67,'[2]RESPUESTOS '!$B$11:$T$246,19,0)</f>
        <v>37683</v>
      </c>
      <c r="GK67" s="162">
        <v>180000</v>
      </c>
      <c r="GL67" s="32">
        <v>205000</v>
      </c>
      <c r="GM67" s="94">
        <v>194800</v>
      </c>
      <c r="GN67" s="32">
        <f t="shared" si="111"/>
        <v>154370.75</v>
      </c>
      <c r="GO67" s="32">
        <f t="shared" si="112"/>
        <v>187400</v>
      </c>
      <c r="GP67" s="32">
        <f t="shared" si="113"/>
        <v>95002.308867658983</v>
      </c>
      <c r="GQ67" s="32">
        <f t="shared" si="114"/>
        <v>45524.832299999995</v>
      </c>
      <c r="GR67" s="32">
        <f t="shared" si="21"/>
        <v>54857.422921499994</v>
      </c>
      <c r="GS67" s="172">
        <f>VLOOKUP(B67,'[2]RESPUESTOS '!$B$11:$H$246,7,0)</f>
        <v>36837</v>
      </c>
      <c r="GT67" s="162">
        <v>130000</v>
      </c>
      <c r="GU67" s="32">
        <v>123000</v>
      </c>
      <c r="GV67" s="94">
        <v>110700</v>
      </c>
      <c r="GW67" s="32">
        <f t="shared" si="115"/>
        <v>100134.25</v>
      </c>
      <c r="GX67" s="32">
        <f t="shared" si="116"/>
        <v>116850</v>
      </c>
      <c r="GY67" s="32">
        <f t="shared" si="117"/>
        <v>76919.480124833091</v>
      </c>
      <c r="GZ67" s="32">
        <f t="shared" si="118"/>
        <v>44502.779699999999</v>
      </c>
      <c r="HA67" s="32">
        <f t="shared" si="22"/>
        <v>53625.849538499999</v>
      </c>
      <c r="HB67" s="172">
        <f>VLOOKUP(B67,'[2]RESPUESTOS '!$B$11:$D$246,3,0)</f>
        <v>34249</v>
      </c>
      <c r="HC67" s="162">
        <v>130000</v>
      </c>
      <c r="HD67" s="32">
        <v>123000</v>
      </c>
      <c r="HE67" s="94">
        <v>115600</v>
      </c>
      <c r="HF67" s="32">
        <f t="shared" si="119"/>
        <v>100712.25</v>
      </c>
      <c r="HG67" s="32">
        <f t="shared" si="120"/>
        <v>119300</v>
      </c>
      <c r="HH67" s="32">
        <f t="shared" si="121"/>
        <v>74528.364743047059</v>
      </c>
      <c r="HI67" s="32">
        <f t="shared" si="122"/>
        <v>41376.216899999999</v>
      </c>
      <c r="HJ67" s="32">
        <f t="shared" si="23"/>
        <v>49858.341364499996</v>
      </c>
      <c r="HK67" s="172">
        <f>VLOOKUP(B67,'[2]RESPUESTOS '!$B$11:$CB$246,79,0)</f>
        <v>48285</v>
      </c>
      <c r="HL67" s="162">
        <v>267000</v>
      </c>
      <c r="HM67" s="32">
        <v>263800</v>
      </c>
      <c r="HN67" s="94">
        <v>243000</v>
      </c>
      <c r="HO67" s="32">
        <f t="shared" si="123"/>
        <v>205521.25</v>
      </c>
      <c r="HP67" s="32">
        <f t="shared" si="124"/>
        <v>253400</v>
      </c>
      <c r="HQ67" s="32">
        <f t="shared" si="125"/>
        <v>123603.05069650231</v>
      </c>
      <c r="HR67" s="32">
        <f t="shared" si="126"/>
        <v>58333.108499999995</v>
      </c>
      <c r="HS67" s="32">
        <f t="shared" si="24"/>
        <v>70291.395742499997</v>
      </c>
      <c r="HT67" s="172">
        <v>258916.14</v>
      </c>
      <c r="HU67" s="162">
        <v>267000</v>
      </c>
      <c r="HV67" s="32">
        <v>329750</v>
      </c>
      <c r="HW67" s="94">
        <v>306700</v>
      </c>
      <c r="HX67" s="32">
        <f t="shared" si="127"/>
        <v>301150</v>
      </c>
      <c r="HY67" s="32">
        <f t="shared" si="128"/>
        <v>306700</v>
      </c>
      <c r="HZ67" s="32">
        <f t="shared" si="25"/>
        <v>298851.3954925632</v>
      </c>
      <c r="IA67" s="32">
        <f t="shared" si="129"/>
        <v>312796.58873399999</v>
      </c>
      <c r="IB67" s="32">
        <f t="shared" si="26"/>
        <v>376919.88942446996</v>
      </c>
      <c r="IC67" s="172">
        <v>276030</v>
      </c>
      <c r="ID67" s="162">
        <v>182000</v>
      </c>
      <c r="IE67" s="32">
        <v>329750</v>
      </c>
      <c r="IF67" s="94">
        <v>323200</v>
      </c>
      <c r="IG67" s="32">
        <f t="shared" si="130"/>
        <v>278316.66666666669</v>
      </c>
      <c r="IH67" s="32">
        <f t="shared" si="131"/>
        <v>323200</v>
      </c>
      <c r="II67" s="32">
        <f t="shared" si="132"/>
        <v>258149.66987131571</v>
      </c>
      <c r="IJ67" s="32">
        <f t="shared" si="133"/>
        <v>333471.84299999999</v>
      </c>
      <c r="IK67" s="32">
        <f t="shared" si="27"/>
        <v>401833.57081499998</v>
      </c>
      <c r="IM67" s="32">
        <f t="shared" si="134"/>
        <v>91436.527145128493</v>
      </c>
    </row>
    <row r="68" spans="1:247" x14ac:dyDescent="0.25">
      <c r="A68" s="12">
        <v>61</v>
      </c>
      <c r="B68" s="38" t="s">
        <v>104</v>
      </c>
      <c r="C68" s="14">
        <f>VLOOKUP(B68,[1]Hoja1!$B$9:$D$244,3,0)</f>
        <v>174851</v>
      </c>
      <c r="D68" s="14">
        <v>640000</v>
      </c>
      <c r="E68" s="15">
        <v>964500</v>
      </c>
      <c r="F68" s="97">
        <v>887300</v>
      </c>
      <c r="G68" s="105">
        <f t="shared" si="28"/>
        <v>666662.75</v>
      </c>
      <c r="H68" s="105">
        <f t="shared" si="29"/>
        <v>763650</v>
      </c>
      <c r="I68" s="107">
        <f t="shared" si="30"/>
        <v>423483.14217575249</v>
      </c>
      <c r="J68" s="107">
        <f t="shared" si="135"/>
        <v>183768.40099999998</v>
      </c>
      <c r="K68" s="107">
        <f t="shared" si="0"/>
        <v>221440.92320499997</v>
      </c>
      <c r="L68" s="101">
        <f>VLOOKUP(B68,[1]Hoja1!$B$9:$L$244,11,0)</f>
        <v>152848</v>
      </c>
      <c r="M68" s="101">
        <v>568000</v>
      </c>
      <c r="N68" s="34">
        <v>964500</v>
      </c>
      <c r="O68" s="70">
        <v>868100</v>
      </c>
      <c r="P68" s="34">
        <f t="shared" si="31"/>
        <v>638362</v>
      </c>
      <c r="Q68" s="34">
        <f t="shared" si="32"/>
        <v>718050</v>
      </c>
      <c r="R68" s="34">
        <f t="shared" si="33"/>
        <v>381251.62952522514</v>
      </c>
      <c r="S68" s="174">
        <f t="shared" si="34"/>
        <v>160643.24799999999</v>
      </c>
      <c r="T68" s="174">
        <f t="shared" si="1"/>
        <v>193575.11384000001</v>
      </c>
      <c r="U68" s="126">
        <f>VLOOKUP(B68,[1]Hoja1!$B$9:$T$244,19,0)</f>
        <v>161156</v>
      </c>
      <c r="V68" s="126">
        <v>590000</v>
      </c>
      <c r="W68" s="17">
        <v>771600</v>
      </c>
      <c r="X68" s="73">
        <v>733000</v>
      </c>
      <c r="Y68" s="17">
        <f t="shared" si="35"/>
        <v>563939</v>
      </c>
      <c r="Z68" s="17">
        <f t="shared" si="36"/>
        <v>661500</v>
      </c>
      <c r="AA68" s="17">
        <f t="shared" si="37"/>
        <v>378775.4074447825</v>
      </c>
      <c r="AB68" s="176">
        <f t="shared" si="38"/>
        <v>169374.95599999998</v>
      </c>
      <c r="AC68" s="176">
        <f t="shared" si="2"/>
        <v>204096.82197999998</v>
      </c>
      <c r="AD68" s="129">
        <f>VLOOKUP(B68,[1]Hoja1!$B$9:$V$244,21,0)</f>
        <v>177119</v>
      </c>
      <c r="AE68" s="129">
        <v>633000</v>
      </c>
      <c r="AF68" s="18">
        <v>733020</v>
      </c>
      <c r="AG68" s="74">
        <v>674400</v>
      </c>
      <c r="AH68" s="18">
        <f t="shared" si="39"/>
        <v>554384.75</v>
      </c>
      <c r="AI68" s="18">
        <f t="shared" si="40"/>
        <v>653700</v>
      </c>
      <c r="AJ68" s="18">
        <f t="shared" si="41"/>
        <v>397112.22837719193</v>
      </c>
      <c r="AK68" s="177">
        <f t="shared" si="42"/>
        <v>186152.06899999999</v>
      </c>
      <c r="AL68" s="177">
        <f t="shared" si="3"/>
        <v>224313.24314499999</v>
      </c>
      <c r="AM68" s="133">
        <f>VLOOKUP(B68,[1]Hoja1!$B$9:$X$244,23,0)</f>
        <v>166796</v>
      </c>
      <c r="AN68" s="133">
        <v>596000</v>
      </c>
      <c r="AO68" s="19">
        <v>655860</v>
      </c>
      <c r="AP68" s="77">
        <v>642700</v>
      </c>
      <c r="AQ68" s="19">
        <f t="shared" si="43"/>
        <v>515339</v>
      </c>
      <c r="AR68" s="19">
        <f t="shared" si="44"/>
        <v>619350</v>
      </c>
      <c r="AS68" s="19">
        <f t="shared" si="45"/>
        <v>371959.7580250451</v>
      </c>
      <c r="AT68" s="178">
        <f t="shared" si="46"/>
        <v>175302.59599999999</v>
      </c>
      <c r="AU68" s="178">
        <f t="shared" si="4"/>
        <v>211239.62818</v>
      </c>
      <c r="AV68" s="137">
        <f>VLOOKUP(B68,[1]Hoja1!$B$9:$Z$244,25,0)</f>
        <v>130550</v>
      </c>
      <c r="AW68" s="137">
        <v>478000</v>
      </c>
      <c r="AX68" s="20">
        <v>655860</v>
      </c>
      <c r="AY68" s="79">
        <v>609900</v>
      </c>
      <c r="AZ68" s="20">
        <f t="shared" si="47"/>
        <v>468577.5</v>
      </c>
      <c r="BA68" s="20">
        <f t="shared" si="48"/>
        <v>543950</v>
      </c>
      <c r="BB68" s="20">
        <f t="shared" si="49"/>
        <v>309686.70622334222</v>
      </c>
      <c r="BC68" s="179">
        <f t="shared" si="50"/>
        <v>137208.04999999999</v>
      </c>
      <c r="BD68" s="179">
        <f t="shared" si="5"/>
        <v>165335.70024999999</v>
      </c>
      <c r="BE68" s="139">
        <f>VLOOKUP(B68,[1]Hoja1!$B$9:$AB$244,27,0)</f>
        <v>143605</v>
      </c>
      <c r="BF68" s="139">
        <v>575000</v>
      </c>
      <c r="BG68" s="21">
        <v>771600</v>
      </c>
      <c r="BH68" s="80">
        <v>756200</v>
      </c>
      <c r="BI68" s="21">
        <f t="shared" si="51"/>
        <v>561601.25</v>
      </c>
      <c r="BJ68" s="21">
        <f t="shared" si="52"/>
        <v>665600</v>
      </c>
      <c r="BK68" s="21">
        <f t="shared" si="53"/>
        <v>353322.99243092956</v>
      </c>
      <c r="BL68" s="21">
        <f t="shared" si="54"/>
        <v>150928.85499999998</v>
      </c>
      <c r="BM68" s="21">
        <f t="shared" si="6"/>
        <v>181869.27027499999</v>
      </c>
      <c r="BN68" s="144">
        <f>VLOOKUP(B68,[1]Hoja1!$B$9:$AD$244,29,0)</f>
        <v>143605</v>
      </c>
      <c r="BO68" s="144">
        <v>513000</v>
      </c>
      <c r="BP68" s="22">
        <v>771600</v>
      </c>
      <c r="BQ68" s="82">
        <v>740700</v>
      </c>
      <c r="BR68" s="22">
        <f t="shared" si="55"/>
        <v>542226.25</v>
      </c>
      <c r="BS68" s="22">
        <f t="shared" si="56"/>
        <v>626850</v>
      </c>
      <c r="BT68" s="22">
        <f t="shared" si="57"/>
        <v>346052.30933588662</v>
      </c>
      <c r="BU68" s="22">
        <f t="shared" si="58"/>
        <v>150928.85499999998</v>
      </c>
      <c r="BV68" s="22">
        <f t="shared" si="7"/>
        <v>181869.27027499999</v>
      </c>
      <c r="BW68" s="146">
        <f>VLOOKUP(B68,[1]Hoja1!$B$9:$AF$244,31,0)</f>
        <v>138016</v>
      </c>
      <c r="BX68" s="146">
        <v>400000</v>
      </c>
      <c r="BY68" s="23">
        <v>655860</v>
      </c>
      <c r="BZ68" s="84">
        <v>636200</v>
      </c>
      <c r="CA68" s="23">
        <f t="shared" si="59"/>
        <v>457519</v>
      </c>
      <c r="CB68" s="23">
        <f t="shared" si="60"/>
        <v>518100</v>
      </c>
      <c r="CC68" s="23">
        <f t="shared" si="61"/>
        <v>311475.89774147089</v>
      </c>
      <c r="CD68" s="23">
        <f t="shared" si="62"/>
        <v>145054.81599999999</v>
      </c>
      <c r="CE68" s="23">
        <f t="shared" si="8"/>
        <v>174791.05327999999</v>
      </c>
      <c r="CF68" s="158">
        <f>VLOOKUP(B68,[1]Hoja1!$B$9:$AJ$244,35,0)</f>
        <v>130550</v>
      </c>
      <c r="CG68" s="158">
        <v>380000</v>
      </c>
      <c r="CH68" s="24">
        <v>446000</v>
      </c>
      <c r="CI68" s="25">
        <v>423700</v>
      </c>
      <c r="CJ68" s="24">
        <f t="shared" si="63"/>
        <v>345062.5</v>
      </c>
      <c r="CK68" s="24">
        <f t="shared" si="64"/>
        <v>401850</v>
      </c>
      <c r="CL68" s="24">
        <f t="shared" si="65"/>
        <v>268568.26740038896</v>
      </c>
      <c r="CM68" s="24">
        <f t="shared" si="66"/>
        <v>137208.04999999999</v>
      </c>
      <c r="CN68" s="24">
        <f t="shared" si="9"/>
        <v>165335.70024999999</v>
      </c>
      <c r="CO68" s="148">
        <f>VLOOKUP(B68,[1]Hoja1!$B$9:$AL$244,37,0)</f>
        <v>143181</v>
      </c>
      <c r="CP68" s="148">
        <v>520000</v>
      </c>
      <c r="CQ68" s="26">
        <v>655860</v>
      </c>
      <c r="CR68" s="149">
        <v>603400</v>
      </c>
      <c r="CS68" s="26">
        <f t="shared" si="67"/>
        <v>480610.25</v>
      </c>
      <c r="CT68" s="26">
        <f t="shared" si="68"/>
        <v>561700</v>
      </c>
      <c r="CU68" s="26">
        <f t="shared" si="69"/>
        <v>330872.88271467801</v>
      </c>
      <c r="CV68" s="26">
        <f t="shared" si="70"/>
        <v>150483.231</v>
      </c>
      <c r="CW68" s="26">
        <f t="shared" si="10"/>
        <v>181332.293355</v>
      </c>
      <c r="CX68" s="27">
        <f>VLOOKUP(B68,[1]Hoja1!$B$9:$AN$244,39,0)</f>
        <v>164396</v>
      </c>
      <c r="CY68" s="27">
        <v>550000</v>
      </c>
      <c r="CZ68" s="28">
        <v>733020</v>
      </c>
      <c r="DA68" s="86">
        <v>682000</v>
      </c>
      <c r="DB68" s="28">
        <f t="shared" si="71"/>
        <v>532354</v>
      </c>
      <c r="DC68" s="28">
        <f t="shared" si="72"/>
        <v>616000</v>
      </c>
      <c r="DD68" s="28">
        <f t="shared" si="73"/>
        <v>372732.74366873084</v>
      </c>
      <c r="DE68" s="28">
        <f t="shared" si="74"/>
        <v>172780.196</v>
      </c>
      <c r="DF68" s="28">
        <f t="shared" si="11"/>
        <v>208200.13618</v>
      </c>
      <c r="DG68" s="150">
        <f>VLOOKUP(B68,[1]Hoja1!$B$9:$AR$244,43,0)</f>
        <v>196187</v>
      </c>
      <c r="DH68" s="150">
        <v>673000</v>
      </c>
      <c r="DI68" s="29">
        <v>578700</v>
      </c>
      <c r="DJ68" s="88">
        <v>538200</v>
      </c>
      <c r="DK68" s="29">
        <f t="shared" si="75"/>
        <v>496521.75</v>
      </c>
      <c r="DL68" s="29">
        <f t="shared" si="76"/>
        <v>558450</v>
      </c>
      <c r="DM68" s="29">
        <f t="shared" si="77"/>
        <v>393347.77367398003</v>
      </c>
      <c r="DN68" s="29">
        <f t="shared" si="78"/>
        <v>206192.53699999998</v>
      </c>
      <c r="DO68" s="29">
        <f t="shared" si="12"/>
        <v>248462.00708499999</v>
      </c>
      <c r="DP68" s="154">
        <f>VLOOKUP(B68,[1]Hoja1!$B$9:$AT$244,45,0)</f>
        <v>202545</v>
      </c>
      <c r="DQ68" s="154">
        <v>741000</v>
      </c>
      <c r="DR68" s="30">
        <v>578700</v>
      </c>
      <c r="DS68" s="90">
        <v>572900</v>
      </c>
      <c r="DT68" s="30">
        <f t="shared" si="79"/>
        <v>523786.25</v>
      </c>
      <c r="DU68" s="30">
        <f t="shared" si="80"/>
        <v>575800</v>
      </c>
      <c r="DV68" s="30">
        <f t="shared" si="81"/>
        <v>409826.89051385474</v>
      </c>
      <c r="DW68" s="30">
        <f t="shared" si="82"/>
        <v>212874.79499999998</v>
      </c>
      <c r="DX68" s="30">
        <f t="shared" si="13"/>
        <v>256514.12797499998</v>
      </c>
      <c r="DY68" s="158">
        <f>VLOOKUP(B68,[1]Hoja1!$B$9:$AV$244,47,0)</f>
        <v>229551</v>
      </c>
      <c r="DZ68" s="158">
        <v>790000</v>
      </c>
      <c r="EA68" s="24">
        <v>655860</v>
      </c>
      <c r="EB68" s="25">
        <v>649300</v>
      </c>
      <c r="EC68" s="24">
        <f t="shared" si="83"/>
        <v>581177.75</v>
      </c>
      <c r="ED68" s="24">
        <f t="shared" si="84"/>
        <v>652580</v>
      </c>
      <c r="EE68" s="24">
        <f t="shared" si="85"/>
        <v>460458.74124525889</v>
      </c>
      <c r="EF68" s="24">
        <f t="shared" si="86"/>
        <v>241258.101</v>
      </c>
      <c r="EG68" s="24">
        <f t="shared" si="14"/>
        <v>290716.01170500001</v>
      </c>
      <c r="EH68" s="126">
        <f>VLOOKUP(B68,[1]Hoja1!$B$9:$AX$244,49,0)</f>
        <v>231298</v>
      </c>
      <c r="EI68" s="126">
        <v>827000</v>
      </c>
      <c r="EJ68" s="17">
        <v>868050</v>
      </c>
      <c r="EK68" s="73">
        <v>842000</v>
      </c>
      <c r="EL68" s="17">
        <f t="shared" si="87"/>
        <v>692087</v>
      </c>
      <c r="EM68" s="17">
        <f t="shared" si="88"/>
        <v>834500</v>
      </c>
      <c r="EN68" s="17">
        <f t="shared" si="89"/>
        <v>508112.48630364757</v>
      </c>
      <c r="EO68" s="17">
        <f t="shared" si="90"/>
        <v>243094.19799999997</v>
      </c>
      <c r="EP68" s="17">
        <f t="shared" si="15"/>
        <v>292928.50858999998</v>
      </c>
      <c r="EQ68" s="162">
        <f>VLOOKUP(B68,[1]Hoja1!$B$9:$AZ$244,51,0)</f>
        <v>196187</v>
      </c>
      <c r="ER68" s="162">
        <v>645000</v>
      </c>
      <c r="ES68" s="32">
        <v>868050</v>
      </c>
      <c r="ET68" s="94">
        <v>833300</v>
      </c>
      <c r="EU68" s="32">
        <f t="shared" si="91"/>
        <v>635634.25</v>
      </c>
      <c r="EV68" s="32">
        <f t="shared" si="92"/>
        <v>739150</v>
      </c>
      <c r="EW68" s="32">
        <f t="shared" si="93"/>
        <v>444463.1778573349</v>
      </c>
      <c r="EX68" s="32">
        <f t="shared" si="94"/>
        <v>237013.5147</v>
      </c>
      <c r="EY68" s="32">
        <f t="shared" si="16"/>
        <v>285601.28521350003</v>
      </c>
      <c r="EZ68" s="172">
        <f>VLOOKUP(B68,'[2]RESPUESTOS '!$B$11:$BH$246,59,0)</f>
        <v>118198</v>
      </c>
      <c r="FA68" s="162">
        <v>590000</v>
      </c>
      <c r="FB68" s="32">
        <v>643000</v>
      </c>
      <c r="FC68" s="94">
        <v>630100</v>
      </c>
      <c r="FD68" s="32">
        <f t="shared" si="95"/>
        <v>495324.5</v>
      </c>
      <c r="FE68" s="32">
        <f t="shared" si="96"/>
        <v>610050</v>
      </c>
      <c r="FF68" s="32">
        <f t="shared" si="97"/>
        <v>300807.1802154897</v>
      </c>
      <c r="FG68" s="32">
        <f t="shared" si="98"/>
        <v>142795.00380000001</v>
      </c>
      <c r="FH68" s="32">
        <f t="shared" si="17"/>
        <v>172067.97957900001</v>
      </c>
      <c r="FI68" s="172">
        <f>VLOOKUP(B68,'[2]RESPUESTOS '!$B$11:$CJ$246,87,0)</f>
        <v>128003</v>
      </c>
      <c r="FJ68" s="162">
        <v>708000</v>
      </c>
      <c r="FK68" s="32">
        <v>664800</v>
      </c>
      <c r="FL68" s="94">
        <v>651500</v>
      </c>
      <c r="FM68" s="32">
        <f t="shared" si="99"/>
        <v>538075.75</v>
      </c>
      <c r="FN68" s="32">
        <f t="shared" si="100"/>
        <v>658150</v>
      </c>
      <c r="FO68" s="32">
        <f t="shared" si="101"/>
        <v>326161.11863526859</v>
      </c>
      <c r="FP68" s="32">
        <f t="shared" si="102"/>
        <v>154640.42429999998</v>
      </c>
      <c r="FQ68" s="32">
        <f t="shared" si="18"/>
        <v>186341.71128149997</v>
      </c>
      <c r="FR68" s="172">
        <f>VLOOKUP(B68,'[2]RESPUESTOS '!$B$11:$BX$246,75,0)</f>
        <v>108844</v>
      </c>
      <c r="FS68" s="162">
        <v>590000</v>
      </c>
      <c r="FT68" s="32">
        <v>596200</v>
      </c>
      <c r="FU68" s="94">
        <v>548500</v>
      </c>
      <c r="FV68" s="32">
        <f t="shared" si="103"/>
        <v>460886</v>
      </c>
      <c r="FW68" s="32">
        <f t="shared" si="104"/>
        <v>569250</v>
      </c>
      <c r="FX68" s="32">
        <f t="shared" si="105"/>
        <v>278109.58251402836</v>
      </c>
      <c r="FY68" s="32">
        <f t="shared" si="106"/>
        <v>131494.43640000001</v>
      </c>
      <c r="FZ68" s="32">
        <f t="shared" si="19"/>
        <v>158450.795862</v>
      </c>
      <c r="GA68" s="172">
        <f>VLOOKUP(B68,'[2]RESPUESTOS '!$B$11:$CN$246,91,0)</f>
        <v>145432</v>
      </c>
      <c r="GB68" s="162">
        <v>679000</v>
      </c>
      <c r="GC68" s="32">
        <v>771600</v>
      </c>
      <c r="GD68" s="94">
        <v>748500</v>
      </c>
      <c r="GE68" s="32">
        <f t="shared" si="107"/>
        <v>586133</v>
      </c>
      <c r="GF68" s="32">
        <f t="shared" si="108"/>
        <v>713750</v>
      </c>
      <c r="GG68" s="32">
        <f t="shared" si="109"/>
        <v>364271.07357035973</v>
      </c>
      <c r="GH68" s="32">
        <f t="shared" si="110"/>
        <v>175696.39919999999</v>
      </c>
      <c r="GI68" s="32">
        <f t="shared" si="20"/>
        <v>211714.16103599998</v>
      </c>
      <c r="GJ68" s="172">
        <f>VLOOKUP(B68,'[2]RESPUESTOS '!$B$11:$T$246,19,0)</f>
        <v>110042</v>
      </c>
      <c r="GK68" s="162">
        <v>550000</v>
      </c>
      <c r="GL68" s="32">
        <v>596200</v>
      </c>
      <c r="GM68" s="94">
        <v>572400</v>
      </c>
      <c r="GN68" s="32">
        <f t="shared" si="111"/>
        <v>457160.5</v>
      </c>
      <c r="GO68" s="32">
        <f t="shared" si="112"/>
        <v>561200</v>
      </c>
      <c r="GP68" s="32">
        <f t="shared" si="113"/>
        <v>279135.83742862102</v>
      </c>
      <c r="GQ68" s="32">
        <f t="shared" si="114"/>
        <v>132941.7402</v>
      </c>
      <c r="GR68" s="32">
        <f t="shared" si="21"/>
        <v>160194.79694100001</v>
      </c>
      <c r="GS68" s="172">
        <f>VLOOKUP(B68,'[2]RESPUESTOS '!$B$11:$H$246,7,0)</f>
        <v>104985</v>
      </c>
      <c r="GT68" s="162">
        <v>380000</v>
      </c>
      <c r="GU68" s="32">
        <v>357700</v>
      </c>
      <c r="GV68" s="94">
        <v>343400</v>
      </c>
      <c r="GW68" s="32">
        <f t="shared" si="115"/>
        <v>296521.25</v>
      </c>
      <c r="GX68" s="32">
        <f t="shared" si="116"/>
        <v>350550</v>
      </c>
      <c r="GY68" s="32">
        <f t="shared" si="117"/>
        <v>223908.452838178</v>
      </c>
      <c r="GZ68" s="32">
        <f t="shared" si="118"/>
        <v>126832.37849999999</v>
      </c>
      <c r="HA68" s="32">
        <f t="shared" si="22"/>
        <v>152833.01609249998</v>
      </c>
      <c r="HB68" s="172">
        <f>VLOOKUP(B68,'[2]RESPUESTOS '!$B$11:$D$246,3,0)</f>
        <v>103852</v>
      </c>
      <c r="HC68" s="162">
        <v>380000</v>
      </c>
      <c r="HD68" s="32">
        <v>357700</v>
      </c>
      <c r="HE68" s="94">
        <v>329100</v>
      </c>
      <c r="HF68" s="32">
        <f t="shared" si="119"/>
        <v>292663</v>
      </c>
      <c r="HG68" s="32">
        <f t="shared" si="120"/>
        <v>343400</v>
      </c>
      <c r="HH68" s="32">
        <f t="shared" si="121"/>
        <v>221056.81813528229</v>
      </c>
      <c r="HI68" s="32">
        <f t="shared" si="122"/>
        <v>125463.60119999999</v>
      </c>
      <c r="HJ68" s="32">
        <f t="shared" si="23"/>
        <v>151183.63944599999</v>
      </c>
      <c r="HK68" s="172">
        <f>VLOOKUP(B68,'[2]RESPUESTOS '!$B$11:$CB$246,79,0)</f>
        <v>141837</v>
      </c>
      <c r="HL68" s="162">
        <v>827000</v>
      </c>
      <c r="HM68" s="32">
        <v>771600</v>
      </c>
      <c r="HN68" s="94">
        <v>756000</v>
      </c>
      <c r="HO68" s="32">
        <f t="shared" si="123"/>
        <v>624109.25</v>
      </c>
      <c r="HP68" s="32">
        <f t="shared" si="124"/>
        <v>763800</v>
      </c>
      <c r="HQ68" s="32">
        <f t="shared" si="125"/>
        <v>367704.64838281623</v>
      </c>
      <c r="HR68" s="32">
        <f t="shared" si="126"/>
        <v>171353.27969999998</v>
      </c>
      <c r="HS68" s="32">
        <f t="shared" si="24"/>
        <v>206480.70203849999</v>
      </c>
      <c r="HT68" s="172">
        <v>749058.66</v>
      </c>
      <c r="HU68" s="162">
        <v>827000</v>
      </c>
      <c r="HV68" s="32">
        <v>964500</v>
      </c>
      <c r="HW68" s="94">
        <v>887300</v>
      </c>
      <c r="HX68" s="32">
        <f t="shared" si="127"/>
        <v>892933.33333333337</v>
      </c>
      <c r="HY68" s="32">
        <f t="shared" si="128"/>
        <v>887300</v>
      </c>
      <c r="HZ68" s="32">
        <f t="shared" si="25"/>
        <v>889413.04520164488</v>
      </c>
      <c r="IA68" s="32">
        <f t="shared" si="129"/>
        <v>904937.76714600006</v>
      </c>
      <c r="IB68" s="32">
        <f t="shared" si="26"/>
        <v>1090450.0094109301</v>
      </c>
      <c r="IC68" s="172">
        <v>798570</v>
      </c>
      <c r="ID68" s="162">
        <v>590000</v>
      </c>
      <c r="IE68" s="32">
        <v>964500</v>
      </c>
      <c r="IF68" s="94">
        <v>916300</v>
      </c>
      <c r="IG68" s="32">
        <f t="shared" si="130"/>
        <v>823600</v>
      </c>
      <c r="IH68" s="32">
        <f t="shared" si="131"/>
        <v>916300</v>
      </c>
      <c r="II68" s="32">
        <f t="shared" si="132"/>
        <v>784710.17975002911</v>
      </c>
      <c r="IJ68" s="32">
        <f t="shared" si="133"/>
        <v>964752.41700000002</v>
      </c>
      <c r="IK68" s="32">
        <f t="shared" si="27"/>
        <v>1162526.662485</v>
      </c>
      <c r="IM68" s="32">
        <f t="shared" si="134"/>
        <v>271846.8358872566</v>
      </c>
    </row>
    <row r="69" spans="1:247" x14ac:dyDescent="0.25">
      <c r="A69" s="12">
        <v>62</v>
      </c>
      <c r="B69" s="38" t="s">
        <v>105</v>
      </c>
      <c r="C69" s="14">
        <f>VLOOKUP(B69,[1]Hoja1!$B$9:$D$244,3,0)</f>
        <v>230232</v>
      </c>
      <c r="D69" s="14">
        <v>842000</v>
      </c>
      <c r="E69" s="15">
        <v>1264750</v>
      </c>
      <c r="F69" s="97">
        <v>1239500</v>
      </c>
      <c r="G69" s="105">
        <f t="shared" si="28"/>
        <v>894120.5</v>
      </c>
      <c r="H69" s="105">
        <f t="shared" si="29"/>
        <v>1040750</v>
      </c>
      <c r="I69" s="107">
        <f t="shared" si="30"/>
        <v>561124.69098174234</v>
      </c>
      <c r="J69" s="107">
        <f t="shared" si="135"/>
        <v>241973.83199999999</v>
      </c>
      <c r="K69" s="107">
        <f t="shared" si="0"/>
        <v>291578.46756000002</v>
      </c>
      <c r="L69" s="101">
        <f>VLOOKUP(B69,[1]Hoja1!$B$9:$L$244,11,0)</f>
        <v>200607</v>
      </c>
      <c r="M69" s="101">
        <v>746000</v>
      </c>
      <c r="N69" s="34">
        <v>1264750</v>
      </c>
      <c r="O69" s="70">
        <v>1214200</v>
      </c>
      <c r="P69" s="34">
        <f t="shared" si="31"/>
        <v>856389.25</v>
      </c>
      <c r="Q69" s="34">
        <f t="shared" si="32"/>
        <v>980100</v>
      </c>
      <c r="R69" s="34">
        <f t="shared" si="33"/>
        <v>503803.01177547034</v>
      </c>
      <c r="S69" s="174">
        <f t="shared" si="34"/>
        <v>210837.95699999999</v>
      </c>
      <c r="T69" s="174">
        <f t="shared" si="1"/>
        <v>254059.73818499999</v>
      </c>
      <c r="U69" s="126">
        <f>VLOOKUP(B69,[1]Hoja1!$B$9:$T$244,19,0)</f>
        <v>193655</v>
      </c>
      <c r="V69" s="126">
        <v>709000</v>
      </c>
      <c r="W69" s="17">
        <v>1011800</v>
      </c>
      <c r="X69" s="73">
        <v>981400</v>
      </c>
      <c r="Y69" s="17">
        <f t="shared" si="35"/>
        <v>723963.75</v>
      </c>
      <c r="Z69" s="17">
        <f t="shared" si="36"/>
        <v>845200</v>
      </c>
      <c r="AA69" s="17">
        <f t="shared" si="37"/>
        <v>466116.2811604031</v>
      </c>
      <c r="AB69" s="176">
        <f t="shared" si="38"/>
        <v>203531.405</v>
      </c>
      <c r="AC69" s="176">
        <f t="shared" si="2"/>
        <v>245255.34302500001</v>
      </c>
      <c r="AD69" s="129">
        <f>VLOOKUP(B69,[1]Hoja1!$B$9:$V$244,21,0)</f>
        <v>229738</v>
      </c>
      <c r="AE69" s="129">
        <v>821000</v>
      </c>
      <c r="AF69" s="18">
        <v>961210</v>
      </c>
      <c r="AG69" s="74">
        <v>942000</v>
      </c>
      <c r="AH69" s="18">
        <f t="shared" si="39"/>
        <v>738487</v>
      </c>
      <c r="AI69" s="18">
        <f t="shared" si="40"/>
        <v>881500</v>
      </c>
      <c r="AJ69" s="18">
        <f t="shared" si="41"/>
        <v>521326.30006074457</v>
      </c>
      <c r="AK69" s="177">
        <f t="shared" si="42"/>
        <v>241454.63799999998</v>
      </c>
      <c r="AL69" s="177">
        <f t="shared" si="3"/>
        <v>290952.83878999995</v>
      </c>
      <c r="AM69" s="133">
        <f>VLOOKUP(B69,[1]Hoja1!$B$9:$X$244,23,0)</f>
        <v>215741</v>
      </c>
      <c r="AN69" s="133">
        <v>771000</v>
      </c>
      <c r="AO69" s="19">
        <v>860030</v>
      </c>
      <c r="AP69" s="77">
        <v>834200</v>
      </c>
      <c r="AQ69" s="19">
        <f t="shared" si="43"/>
        <v>670242.75</v>
      </c>
      <c r="AR69" s="19">
        <f t="shared" si="44"/>
        <v>802600</v>
      </c>
      <c r="AS69" s="19">
        <f t="shared" si="45"/>
        <v>482293.33234707126</v>
      </c>
      <c r="AT69" s="178">
        <f t="shared" si="46"/>
        <v>226743.791</v>
      </c>
      <c r="AU69" s="178">
        <f t="shared" si="4"/>
        <v>273226.268155</v>
      </c>
      <c r="AV69" s="137">
        <f>VLOOKUP(B69,[1]Hoja1!$B$9:$Z$244,25,0)</f>
        <v>176050</v>
      </c>
      <c r="AW69" s="137">
        <v>644000</v>
      </c>
      <c r="AX69" s="20">
        <v>860030</v>
      </c>
      <c r="AY69" s="79">
        <v>808400</v>
      </c>
      <c r="AZ69" s="20">
        <f t="shared" si="47"/>
        <v>622120</v>
      </c>
      <c r="BA69" s="20">
        <f t="shared" si="48"/>
        <v>726200</v>
      </c>
      <c r="BB69" s="20">
        <f t="shared" si="49"/>
        <v>415249.58267311257</v>
      </c>
      <c r="BC69" s="179">
        <f t="shared" si="50"/>
        <v>185028.55</v>
      </c>
      <c r="BD69" s="179">
        <f t="shared" si="5"/>
        <v>222959.40274999998</v>
      </c>
      <c r="BE69" s="139">
        <f>VLOOKUP(B69,[1]Hoja1!$B$9:$AB$244,27,0)</f>
        <v>193655</v>
      </c>
      <c r="BF69" s="139">
        <v>775000</v>
      </c>
      <c r="BG69" s="21">
        <v>1011800</v>
      </c>
      <c r="BH69" s="80">
        <v>1001700</v>
      </c>
      <c r="BI69" s="21">
        <f t="shared" si="51"/>
        <v>745538.75</v>
      </c>
      <c r="BJ69" s="21">
        <f t="shared" si="52"/>
        <v>888350</v>
      </c>
      <c r="BK69" s="21">
        <f t="shared" si="53"/>
        <v>473889.55380390957</v>
      </c>
      <c r="BL69" s="21">
        <f t="shared" si="54"/>
        <v>203531.405</v>
      </c>
      <c r="BM69" s="21">
        <f t="shared" si="6"/>
        <v>245255.34302500001</v>
      </c>
      <c r="BN69" s="144">
        <f>VLOOKUP(B69,[1]Hoja1!$B$9:$AD$244,29,0)</f>
        <v>193655</v>
      </c>
      <c r="BO69" s="144">
        <v>692000</v>
      </c>
      <c r="BP69" s="22">
        <v>1011800</v>
      </c>
      <c r="BQ69" s="82">
        <v>1001700</v>
      </c>
      <c r="BR69" s="22">
        <f t="shared" si="55"/>
        <v>724788.75</v>
      </c>
      <c r="BS69" s="22">
        <f t="shared" si="56"/>
        <v>846850</v>
      </c>
      <c r="BT69" s="22">
        <f t="shared" si="57"/>
        <v>465357.10312031605</v>
      </c>
      <c r="BU69" s="22">
        <f t="shared" si="58"/>
        <v>203531.405</v>
      </c>
      <c r="BV69" s="22">
        <f t="shared" si="7"/>
        <v>245255.34302500001</v>
      </c>
      <c r="BW69" s="146">
        <f>VLOOKUP(B69,[1]Hoja1!$B$9:$AF$244,31,0)</f>
        <v>186384</v>
      </c>
      <c r="BX69" s="146">
        <v>540000</v>
      </c>
      <c r="BY69" s="23">
        <v>860030</v>
      </c>
      <c r="BZ69" s="84">
        <v>799800</v>
      </c>
      <c r="CA69" s="23">
        <f t="shared" si="59"/>
        <v>596553.5</v>
      </c>
      <c r="CB69" s="23">
        <f t="shared" si="60"/>
        <v>669900</v>
      </c>
      <c r="CC69" s="23">
        <f t="shared" si="61"/>
        <v>415360.79087791539</v>
      </c>
      <c r="CD69" s="23">
        <f t="shared" si="62"/>
        <v>195889.58399999997</v>
      </c>
      <c r="CE69" s="23">
        <f t="shared" si="8"/>
        <v>236046.94871999996</v>
      </c>
      <c r="CF69" s="158">
        <f>VLOOKUP(B69,[1]Hoja1!$B$9:$AJ$244,35,0)</f>
        <v>176050</v>
      </c>
      <c r="CG69" s="158">
        <v>510000</v>
      </c>
      <c r="CH69" s="24">
        <v>584800</v>
      </c>
      <c r="CI69" s="25">
        <v>549700</v>
      </c>
      <c r="CJ69" s="24">
        <f t="shared" si="63"/>
        <v>455137.5</v>
      </c>
      <c r="CK69" s="24">
        <f t="shared" si="64"/>
        <v>529850</v>
      </c>
      <c r="CL69" s="24">
        <f t="shared" si="65"/>
        <v>358097.27538949018</v>
      </c>
      <c r="CM69" s="24">
        <f t="shared" si="66"/>
        <v>185028.55</v>
      </c>
      <c r="CN69" s="24">
        <f t="shared" si="9"/>
        <v>222959.40274999998</v>
      </c>
      <c r="CO69" s="148">
        <f>VLOOKUP(B69,[1]Hoja1!$B$9:$AL$244,37,0)</f>
        <v>200689</v>
      </c>
      <c r="CP69" s="148">
        <v>720000</v>
      </c>
      <c r="CQ69" s="26">
        <v>860030</v>
      </c>
      <c r="CR69" s="149">
        <v>774000</v>
      </c>
      <c r="CS69" s="26">
        <f t="shared" si="67"/>
        <v>638679.75</v>
      </c>
      <c r="CT69" s="26">
        <f t="shared" si="68"/>
        <v>747000</v>
      </c>
      <c r="CU69" s="26">
        <f t="shared" si="69"/>
        <v>453182.67111708649</v>
      </c>
      <c r="CV69" s="26">
        <f t="shared" si="70"/>
        <v>210924.139</v>
      </c>
      <c r="CW69" s="26">
        <f t="shared" si="10"/>
        <v>254163.58749499999</v>
      </c>
      <c r="CX69" s="27">
        <f>VLOOKUP(B69,[1]Hoja1!$B$9:$AN$244,39,0)</f>
        <v>220278</v>
      </c>
      <c r="CY69" s="27">
        <v>730000</v>
      </c>
      <c r="CZ69" s="28">
        <v>961210</v>
      </c>
      <c r="DA69" s="86">
        <v>904000</v>
      </c>
      <c r="DB69" s="28">
        <f t="shared" si="71"/>
        <v>703872</v>
      </c>
      <c r="DC69" s="28">
        <f t="shared" si="72"/>
        <v>817000</v>
      </c>
      <c r="DD69" s="28">
        <f t="shared" si="73"/>
        <v>496516.25069713022</v>
      </c>
      <c r="DE69" s="28">
        <f t="shared" si="74"/>
        <v>231512.17799999999</v>
      </c>
      <c r="DF69" s="28">
        <f t="shared" si="11"/>
        <v>278972.17449</v>
      </c>
      <c r="DG69" s="150">
        <f>VLOOKUP(B69,[1]Hoja1!$B$9:$AR$244,43,0)</f>
        <v>231596</v>
      </c>
      <c r="DH69" s="150">
        <v>795000</v>
      </c>
      <c r="DI69" s="29">
        <v>758850</v>
      </c>
      <c r="DJ69" s="88">
        <v>698100</v>
      </c>
      <c r="DK69" s="29">
        <f t="shared" si="75"/>
        <v>620886.5</v>
      </c>
      <c r="DL69" s="29">
        <f t="shared" si="76"/>
        <v>728475</v>
      </c>
      <c r="DM69" s="29">
        <f t="shared" si="77"/>
        <v>480424.58832827536</v>
      </c>
      <c r="DN69" s="29">
        <f t="shared" si="78"/>
        <v>243407.39599999998</v>
      </c>
      <c r="DO69" s="29">
        <f t="shared" si="12"/>
        <v>293305.91217999998</v>
      </c>
      <c r="DP69" s="154">
        <f>VLOOKUP(B69,[1]Hoja1!$B$9:$AT$244,45,0)</f>
        <v>265598</v>
      </c>
      <c r="DQ69" s="154">
        <v>972000</v>
      </c>
      <c r="DR69" s="30">
        <v>758850</v>
      </c>
      <c r="DS69" s="90">
        <v>720900</v>
      </c>
      <c r="DT69" s="30">
        <f t="shared" si="79"/>
        <v>679337</v>
      </c>
      <c r="DU69" s="30">
        <f t="shared" si="80"/>
        <v>739875</v>
      </c>
      <c r="DV69" s="30">
        <f t="shared" si="81"/>
        <v>533416.28950375482</v>
      </c>
      <c r="DW69" s="30">
        <f t="shared" si="82"/>
        <v>279143.49799999996</v>
      </c>
      <c r="DX69" s="30">
        <f t="shared" si="13"/>
        <v>336367.91508999997</v>
      </c>
      <c r="DY69" s="158">
        <f>VLOOKUP(B69,[1]Hoja1!$B$9:$AV$244,47,0)</f>
        <v>277916</v>
      </c>
      <c r="DZ69" s="158">
        <v>960000</v>
      </c>
      <c r="EA69" s="24">
        <v>860030</v>
      </c>
      <c r="EB69" s="25">
        <v>817000</v>
      </c>
      <c r="EC69" s="24">
        <f t="shared" si="83"/>
        <v>728736.5</v>
      </c>
      <c r="ED69" s="24">
        <f t="shared" si="84"/>
        <v>838515</v>
      </c>
      <c r="EE69" s="24">
        <f t="shared" si="85"/>
        <v>569264.022864628</v>
      </c>
      <c r="EF69" s="24">
        <f t="shared" si="86"/>
        <v>292089.71599999996</v>
      </c>
      <c r="EG69" s="24">
        <f t="shared" si="14"/>
        <v>351968.10777999996</v>
      </c>
      <c r="EH69" s="126">
        <f>VLOOKUP(B69,[1]Hoja1!$B$9:$AX$244,49,0)</f>
        <v>296815</v>
      </c>
      <c r="EI69" s="126">
        <v>1061000</v>
      </c>
      <c r="EJ69" s="17">
        <v>1138275</v>
      </c>
      <c r="EK69" s="73">
        <v>1058600</v>
      </c>
      <c r="EL69" s="17">
        <f t="shared" si="87"/>
        <v>888672.5</v>
      </c>
      <c r="EM69" s="17">
        <f t="shared" si="88"/>
        <v>1059800</v>
      </c>
      <c r="EN69" s="17">
        <f t="shared" si="89"/>
        <v>652020.62837462954</v>
      </c>
      <c r="EO69" s="17">
        <f t="shared" si="90"/>
        <v>311952.565</v>
      </c>
      <c r="EP69" s="17">
        <f t="shared" si="15"/>
        <v>375902.84082500002</v>
      </c>
      <c r="EQ69" s="162">
        <f>VLOOKUP(B69,[1]Hoja1!$B$9:$AZ$244,51,0)</f>
        <v>231596</v>
      </c>
      <c r="ER69" s="162">
        <v>761000</v>
      </c>
      <c r="ES69" s="32">
        <v>1138275</v>
      </c>
      <c r="ET69" s="94">
        <v>1024400</v>
      </c>
      <c r="EU69" s="32">
        <f t="shared" si="91"/>
        <v>788817.75</v>
      </c>
      <c r="EV69" s="32">
        <f t="shared" si="92"/>
        <v>892700</v>
      </c>
      <c r="EW69" s="32">
        <f t="shared" si="93"/>
        <v>534285.94252624456</v>
      </c>
      <c r="EX69" s="32">
        <f t="shared" si="94"/>
        <v>279791.12760000001</v>
      </c>
      <c r="EY69" s="32">
        <f t="shared" si="16"/>
        <v>337148.30875800003</v>
      </c>
      <c r="EZ69" s="172">
        <f>VLOOKUP(B69,'[2]RESPUESTOS '!$B$11:$BH$246,59,0)</f>
        <v>157552</v>
      </c>
      <c r="FA69" s="162">
        <v>709000</v>
      </c>
      <c r="FB69" s="32">
        <v>843200</v>
      </c>
      <c r="FC69" s="94">
        <v>801000</v>
      </c>
      <c r="FD69" s="32">
        <f t="shared" si="95"/>
        <v>627688</v>
      </c>
      <c r="FE69" s="32">
        <f t="shared" si="96"/>
        <v>755000</v>
      </c>
      <c r="FF69" s="32">
        <f t="shared" si="97"/>
        <v>392466.76775393478</v>
      </c>
      <c r="FG69" s="32">
        <f t="shared" si="98"/>
        <v>190338.57120000001</v>
      </c>
      <c r="FH69" s="32">
        <f t="shared" si="17"/>
        <v>229357.97829599999</v>
      </c>
      <c r="FI69" s="172">
        <f>VLOOKUP(B69,'[2]RESPUESTOS '!$B$11:$CJ$246,87,0)</f>
        <v>165600</v>
      </c>
      <c r="FJ69" s="162">
        <v>850800</v>
      </c>
      <c r="FK69" s="32">
        <v>878600</v>
      </c>
      <c r="FL69" s="94">
        <v>808300</v>
      </c>
      <c r="FM69" s="32">
        <f t="shared" si="99"/>
        <v>675825</v>
      </c>
      <c r="FN69" s="32">
        <f t="shared" si="100"/>
        <v>829550</v>
      </c>
      <c r="FO69" s="32">
        <f t="shared" si="101"/>
        <v>417129.39815349947</v>
      </c>
      <c r="FP69" s="32">
        <f t="shared" si="102"/>
        <v>200061.36</v>
      </c>
      <c r="FQ69" s="32">
        <f t="shared" si="18"/>
        <v>241073.93879999997</v>
      </c>
      <c r="FR69" s="172">
        <f>VLOOKUP(B69,'[2]RESPUESTOS '!$B$11:$BX$246,75,0)</f>
        <v>150912</v>
      </c>
      <c r="FS69" s="162">
        <v>709000</v>
      </c>
      <c r="FT69" s="32">
        <v>806200</v>
      </c>
      <c r="FU69" s="94">
        <v>790100</v>
      </c>
      <c r="FV69" s="32">
        <f t="shared" si="103"/>
        <v>614053</v>
      </c>
      <c r="FW69" s="32">
        <f t="shared" si="104"/>
        <v>749550</v>
      </c>
      <c r="FX69" s="32">
        <f t="shared" si="105"/>
        <v>379403.50778210704</v>
      </c>
      <c r="FY69" s="32">
        <f t="shared" si="106"/>
        <v>182316.78719999999</v>
      </c>
      <c r="FZ69" s="32">
        <f t="shared" si="19"/>
        <v>219691.72857599999</v>
      </c>
      <c r="GA69" s="172">
        <f>VLOOKUP(B69,'[2]RESPUESTOS '!$B$11:$CN$246,91,0)</f>
        <v>201225</v>
      </c>
      <c r="GB69" s="162">
        <v>816000</v>
      </c>
      <c r="GC69" s="32">
        <v>1011800</v>
      </c>
      <c r="GD69" s="94">
        <v>930900</v>
      </c>
      <c r="GE69" s="32">
        <f t="shared" si="107"/>
        <v>739981.25</v>
      </c>
      <c r="GF69" s="32">
        <f t="shared" si="108"/>
        <v>873450</v>
      </c>
      <c r="GG69" s="32">
        <f t="shared" si="109"/>
        <v>484401.16304255271</v>
      </c>
      <c r="GH69" s="32">
        <f t="shared" si="110"/>
        <v>243099.92249999999</v>
      </c>
      <c r="GI69" s="32">
        <f t="shared" si="20"/>
        <v>292935.40661249997</v>
      </c>
      <c r="GJ69" s="172">
        <f>VLOOKUP(B69,'[2]RESPUESTOS '!$B$11:$T$246,19,0)</f>
        <v>146288</v>
      </c>
      <c r="GK69" s="162">
        <v>730000</v>
      </c>
      <c r="GL69" s="32">
        <v>800200</v>
      </c>
      <c r="GM69" s="94">
        <v>792200</v>
      </c>
      <c r="GN69" s="32">
        <f t="shared" si="111"/>
        <v>617172</v>
      </c>
      <c r="GO69" s="32">
        <f t="shared" si="112"/>
        <v>761100</v>
      </c>
      <c r="GP69" s="32">
        <f t="shared" si="113"/>
        <v>373214.79304785887</v>
      </c>
      <c r="GQ69" s="32">
        <f t="shared" si="114"/>
        <v>176730.53279999999</v>
      </c>
      <c r="GR69" s="32">
        <f t="shared" si="21"/>
        <v>212960.29202399997</v>
      </c>
      <c r="GS69" s="172">
        <f>VLOOKUP(B69,'[2]RESPUESTOS '!$B$11:$H$246,7,0)</f>
        <v>125866</v>
      </c>
      <c r="GT69" s="162">
        <v>510000</v>
      </c>
      <c r="GU69" s="32">
        <v>480100</v>
      </c>
      <c r="GV69" s="94">
        <v>432100</v>
      </c>
      <c r="GW69" s="32">
        <f t="shared" si="115"/>
        <v>387016.5</v>
      </c>
      <c r="GX69" s="32">
        <f t="shared" si="116"/>
        <v>456100</v>
      </c>
      <c r="GY69" s="32">
        <f t="shared" si="117"/>
        <v>279663.17079303024</v>
      </c>
      <c r="GZ69" s="32">
        <f t="shared" si="118"/>
        <v>152058.71460000001</v>
      </c>
      <c r="HA69" s="32">
        <f t="shared" si="22"/>
        <v>183230.751093</v>
      </c>
      <c r="HB69" s="172">
        <f>VLOOKUP(B69,'[2]RESPUESTOS '!$B$11:$D$246,3,0)</f>
        <v>144300</v>
      </c>
      <c r="HC69" s="162">
        <v>510000</v>
      </c>
      <c r="HD69" s="32">
        <v>480100</v>
      </c>
      <c r="HE69" s="94">
        <v>470500</v>
      </c>
      <c r="HF69" s="32">
        <f t="shared" si="119"/>
        <v>401225</v>
      </c>
      <c r="HG69" s="32">
        <f t="shared" si="120"/>
        <v>475300</v>
      </c>
      <c r="HH69" s="32">
        <f t="shared" si="121"/>
        <v>305364.74357959069</v>
      </c>
      <c r="HI69" s="32">
        <f t="shared" si="122"/>
        <v>174328.83</v>
      </c>
      <c r="HJ69" s="32">
        <f t="shared" si="23"/>
        <v>210066.24014999997</v>
      </c>
      <c r="HK69" s="172">
        <f>VLOOKUP(B69,'[2]RESPUESTOS '!$B$11:$CB$246,79,0)</f>
        <v>190052</v>
      </c>
      <c r="HL69" s="162">
        <v>1061000</v>
      </c>
      <c r="HM69" s="32">
        <v>1011800</v>
      </c>
      <c r="HN69" s="94">
        <v>961000</v>
      </c>
      <c r="HO69" s="32">
        <f t="shared" si="123"/>
        <v>805963</v>
      </c>
      <c r="HP69" s="32">
        <f t="shared" si="124"/>
        <v>986400</v>
      </c>
      <c r="HQ69" s="32">
        <f t="shared" si="125"/>
        <v>485841.05772297445</v>
      </c>
      <c r="HR69" s="32">
        <f t="shared" si="126"/>
        <v>229601.82119999998</v>
      </c>
      <c r="HS69" s="32">
        <f t="shared" si="24"/>
        <v>276670.19454599998</v>
      </c>
      <c r="HT69" s="172">
        <v>960952.86</v>
      </c>
      <c r="HU69" s="162">
        <v>1061000</v>
      </c>
      <c r="HV69" s="32">
        <v>1264750</v>
      </c>
      <c r="HW69" s="94">
        <v>1138300</v>
      </c>
      <c r="HX69" s="32">
        <f t="shared" si="127"/>
        <v>1154683.3333333333</v>
      </c>
      <c r="HY69" s="32">
        <f t="shared" si="128"/>
        <v>1138300</v>
      </c>
      <c r="HZ69" s="32">
        <f t="shared" si="25"/>
        <v>1148685.8186414475</v>
      </c>
      <c r="IA69" s="32">
        <f t="shared" si="129"/>
        <v>1160927.150166</v>
      </c>
      <c r="IB69" s="32">
        <f t="shared" si="26"/>
        <v>1398917.2159500299</v>
      </c>
      <c r="IC69" s="172">
        <v>1024470</v>
      </c>
      <c r="ID69" s="162">
        <v>709000</v>
      </c>
      <c r="IE69" s="32">
        <v>1264750</v>
      </c>
      <c r="IF69" s="94">
        <v>1226800</v>
      </c>
      <c r="IG69" s="32">
        <f t="shared" si="130"/>
        <v>1066850</v>
      </c>
      <c r="IH69" s="32">
        <f t="shared" si="131"/>
        <v>1226800</v>
      </c>
      <c r="II69" s="32">
        <f t="shared" si="132"/>
        <v>994617.0929077951</v>
      </c>
      <c r="IJ69" s="32">
        <f t="shared" si="133"/>
        <v>1237662.2069999999</v>
      </c>
      <c r="IK69" s="32">
        <f t="shared" si="27"/>
        <v>1491382.9594349999</v>
      </c>
      <c r="IM69" s="32">
        <f t="shared" si="134"/>
        <v>352283.87585501955</v>
      </c>
    </row>
    <row r="70" spans="1:247" x14ac:dyDescent="0.25">
      <c r="A70" s="12">
        <v>63</v>
      </c>
      <c r="B70" s="36" t="s">
        <v>106</v>
      </c>
      <c r="C70" s="14">
        <f>VLOOKUP(B70,[1]Hoja1!$B$9:$D$244,3,0)</f>
        <v>274543</v>
      </c>
      <c r="D70" s="14">
        <v>1005000</v>
      </c>
      <c r="E70" s="15">
        <v>1486000</v>
      </c>
      <c r="F70" s="97">
        <v>1411700</v>
      </c>
      <c r="G70" s="105">
        <f t="shared" si="28"/>
        <v>1044310.75</v>
      </c>
      <c r="H70" s="105">
        <f t="shared" si="29"/>
        <v>1208350</v>
      </c>
      <c r="I70" s="107">
        <f t="shared" si="30"/>
        <v>664589.28722243803</v>
      </c>
      <c r="J70" s="107">
        <f t="shared" si="135"/>
        <v>288544.69299999997</v>
      </c>
      <c r="K70" s="107">
        <f t="shared" si="0"/>
        <v>347696.35506499995</v>
      </c>
      <c r="L70" s="101">
        <f>VLOOKUP(B70,[1]Hoja1!$B$9:$L$244,11,0)</f>
        <v>236616</v>
      </c>
      <c r="M70" s="101">
        <v>879000</v>
      </c>
      <c r="N70" s="34">
        <v>1486000</v>
      </c>
      <c r="O70" s="70">
        <v>1382000</v>
      </c>
      <c r="P70" s="34">
        <f t="shared" si="31"/>
        <v>995904</v>
      </c>
      <c r="Q70" s="34">
        <f t="shared" si="32"/>
        <v>1130500</v>
      </c>
      <c r="R70" s="34">
        <f t="shared" si="33"/>
        <v>591676.6046209702</v>
      </c>
      <c r="S70" s="174">
        <f t="shared" si="34"/>
        <v>248683.416</v>
      </c>
      <c r="T70" s="174">
        <f t="shared" si="1"/>
        <v>299663.51627999998</v>
      </c>
      <c r="U70" s="126">
        <f>VLOOKUP(B70,[1]Hoja1!$B$9:$T$244,19,0)</f>
        <v>276409</v>
      </c>
      <c r="V70" s="126">
        <v>1011000</v>
      </c>
      <c r="W70" s="17">
        <v>1188800</v>
      </c>
      <c r="X70" s="73">
        <v>1165000</v>
      </c>
      <c r="Y70" s="17">
        <f t="shared" si="35"/>
        <v>910302.25</v>
      </c>
      <c r="Z70" s="17">
        <f t="shared" si="36"/>
        <v>1088000</v>
      </c>
      <c r="AA70" s="17">
        <f t="shared" si="37"/>
        <v>634266.19552140078</v>
      </c>
      <c r="AB70" s="176">
        <f t="shared" si="38"/>
        <v>290505.859</v>
      </c>
      <c r="AC70" s="176">
        <f t="shared" si="2"/>
        <v>350059.56009499996</v>
      </c>
      <c r="AD70" s="129">
        <f>VLOOKUP(B70,[1]Hoja1!$B$9:$V$244,21,0)</f>
        <v>270205</v>
      </c>
      <c r="AE70" s="129">
        <v>966000</v>
      </c>
      <c r="AF70" s="18">
        <v>1129360</v>
      </c>
      <c r="AG70" s="74">
        <v>1095500</v>
      </c>
      <c r="AH70" s="18">
        <f t="shared" si="39"/>
        <v>865266.25</v>
      </c>
      <c r="AI70" s="18">
        <f t="shared" si="40"/>
        <v>1030750</v>
      </c>
      <c r="AJ70" s="18">
        <f t="shared" si="41"/>
        <v>612147.49492548883</v>
      </c>
      <c r="AK70" s="177">
        <f t="shared" si="42"/>
        <v>283985.45499999996</v>
      </c>
      <c r="AL70" s="177">
        <f t="shared" si="3"/>
        <v>342202.47327499994</v>
      </c>
      <c r="AM70" s="133">
        <f>VLOOKUP(B70,[1]Hoja1!$B$9:$X$244,23,0)</f>
        <v>254704</v>
      </c>
      <c r="AN70" s="133">
        <v>910000</v>
      </c>
      <c r="AO70" s="19">
        <v>1010480</v>
      </c>
      <c r="AP70" s="77">
        <v>990300</v>
      </c>
      <c r="AQ70" s="19">
        <f t="shared" si="43"/>
        <v>791371</v>
      </c>
      <c r="AR70" s="19">
        <f t="shared" si="44"/>
        <v>950150</v>
      </c>
      <c r="AS70" s="19">
        <f t="shared" si="45"/>
        <v>569439.53420384019</v>
      </c>
      <c r="AT70" s="178">
        <f t="shared" si="46"/>
        <v>267693.90399999998</v>
      </c>
      <c r="AU70" s="178">
        <f t="shared" si="4"/>
        <v>322571.15431999997</v>
      </c>
      <c r="AV70" s="137">
        <f>VLOOKUP(B70,[1]Hoja1!$B$9:$Z$244,25,0)</f>
        <v>199140</v>
      </c>
      <c r="AW70" s="137">
        <v>729000</v>
      </c>
      <c r="AX70" s="20">
        <v>1010480</v>
      </c>
      <c r="AY70" s="79">
        <v>960000</v>
      </c>
      <c r="AZ70" s="20">
        <f t="shared" si="47"/>
        <v>724655</v>
      </c>
      <c r="BA70" s="20">
        <f t="shared" si="48"/>
        <v>844500</v>
      </c>
      <c r="BB70" s="20">
        <f t="shared" si="49"/>
        <v>474798.28172860295</v>
      </c>
      <c r="BC70" s="179">
        <f t="shared" si="50"/>
        <v>209296.13999999998</v>
      </c>
      <c r="BD70" s="179">
        <f t="shared" si="5"/>
        <v>252201.84869999997</v>
      </c>
      <c r="BE70" s="139">
        <f>VLOOKUP(B70,[1]Hoja1!$B$9:$AB$244,27,0)</f>
        <v>210210</v>
      </c>
      <c r="BF70" s="139">
        <v>841000</v>
      </c>
      <c r="BG70" s="21">
        <v>1188800</v>
      </c>
      <c r="BH70" s="80">
        <v>1129400</v>
      </c>
      <c r="BI70" s="21">
        <f t="shared" si="51"/>
        <v>842352.5</v>
      </c>
      <c r="BJ70" s="21">
        <f t="shared" si="52"/>
        <v>985200</v>
      </c>
      <c r="BK70" s="21">
        <f t="shared" si="53"/>
        <v>521320.81351216679</v>
      </c>
      <c r="BL70" s="21">
        <f t="shared" si="54"/>
        <v>220930.71</v>
      </c>
      <c r="BM70" s="21">
        <f t="shared" si="6"/>
        <v>266221.50555</v>
      </c>
      <c r="BN70" s="144">
        <f>VLOOKUP(B70,[1]Hoja1!$B$9:$AD$244,29,0)</f>
        <v>210210</v>
      </c>
      <c r="BO70" s="144">
        <v>751000</v>
      </c>
      <c r="BP70" s="22">
        <v>1188800</v>
      </c>
      <c r="BQ70" s="82">
        <v>1153100</v>
      </c>
      <c r="BR70" s="22">
        <f t="shared" si="55"/>
        <v>825777.5</v>
      </c>
      <c r="BS70" s="22">
        <f t="shared" si="56"/>
        <v>952050</v>
      </c>
      <c r="BT70" s="22">
        <f t="shared" si="57"/>
        <v>513010.10304117232</v>
      </c>
      <c r="BU70" s="22">
        <f t="shared" si="58"/>
        <v>220930.71</v>
      </c>
      <c r="BV70" s="22">
        <f t="shared" si="7"/>
        <v>266221.50555</v>
      </c>
      <c r="BW70" s="146">
        <f>VLOOKUP(B70,[1]Hoja1!$B$9:$AF$244,31,0)</f>
        <v>202251</v>
      </c>
      <c r="BX70" s="146">
        <v>580000</v>
      </c>
      <c r="BY70" s="23">
        <v>1010480</v>
      </c>
      <c r="BZ70" s="84">
        <v>960000</v>
      </c>
      <c r="CA70" s="23">
        <f t="shared" si="59"/>
        <v>688182.75</v>
      </c>
      <c r="CB70" s="23">
        <f t="shared" si="60"/>
        <v>770000</v>
      </c>
      <c r="CC70" s="23">
        <f t="shared" si="61"/>
        <v>459781.49771374965</v>
      </c>
      <c r="CD70" s="23">
        <f t="shared" si="62"/>
        <v>212565.80099999998</v>
      </c>
      <c r="CE70" s="23">
        <f t="shared" si="8"/>
        <v>256141.79020499997</v>
      </c>
      <c r="CF70" s="158">
        <f>VLOOKUP(B70,[1]Hoja1!$B$9:$AJ$244,35,0)</f>
        <v>208462</v>
      </c>
      <c r="CG70" s="158">
        <v>600000</v>
      </c>
      <c r="CH70" s="24">
        <v>687100</v>
      </c>
      <c r="CI70" s="25">
        <v>632100</v>
      </c>
      <c r="CJ70" s="24">
        <f t="shared" si="63"/>
        <v>531915.5</v>
      </c>
      <c r="CK70" s="24">
        <f t="shared" si="64"/>
        <v>616050</v>
      </c>
      <c r="CL70" s="24">
        <f t="shared" si="65"/>
        <v>421002.80236501974</v>
      </c>
      <c r="CM70" s="24">
        <f t="shared" si="66"/>
        <v>219093.56199999998</v>
      </c>
      <c r="CN70" s="24">
        <f t="shared" si="9"/>
        <v>264007.74220999994</v>
      </c>
      <c r="CO70" s="148">
        <f>VLOOKUP(B70,[1]Hoja1!$B$9:$AL$244,37,0)</f>
        <v>233317</v>
      </c>
      <c r="CP70" s="148">
        <v>840000</v>
      </c>
      <c r="CQ70" s="26">
        <v>1010480</v>
      </c>
      <c r="CR70" s="149">
        <v>970100</v>
      </c>
      <c r="CS70" s="26">
        <f t="shared" si="67"/>
        <v>763474.25</v>
      </c>
      <c r="CT70" s="26">
        <f t="shared" si="68"/>
        <v>905050</v>
      </c>
      <c r="CU70" s="26">
        <f t="shared" si="69"/>
        <v>533550.96853905777</v>
      </c>
      <c r="CV70" s="26">
        <f t="shared" si="70"/>
        <v>245216.16699999999</v>
      </c>
      <c r="CW70" s="26">
        <f t="shared" si="10"/>
        <v>295485.48123499996</v>
      </c>
      <c r="CX70" s="27">
        <f>VLOOKUP(B70,[1]Hoja1!$B$9:$AN$244,39,0)</f>
        <v>274013</v>
      </c>
      <c r="CY70" s="27">
        <v>910000</v>
      </c>
      <c r="CZ70" s="28">
        <v>1129360</v>
      </c>
      <c r="DA70" s="86">
        <v>1095000</v>
      </c>
      <c r="DB70" s="28">
        <f t="shared" si="71"/>
        <v>852093.25</v>
      </c>
      <c r="DC70" s="28">
        <f t="shared" si="72"/>
        <v>1002500</v>
      </c>
      <c r="DD70" s="28">
        <f t="shared" si="73"/>
        <v>610961.04639197828</v>
      </c>
      <c r="DE70" s="28">
        <f t="shared" si="74"/>
        <v>287987.663</v>
      </c>
      <c r="DF70" s="28">
        <f t="shared" si="11"/>
        <v>347025.13391500001</v>
      </c>
      <c r="DG70" s="150">
        <f>VLOOKUP(B70,[1]Hoja1!$B$9:$AR$244,43,0)</f>
        <v>299935</v>
      </c>
      <c r="DH70" s="150">
        <v>1029000</v>
      </c>
      <c r="DI70" s="29">
        <v>891600</v>
      </c>
      <c r="DJ70" s="88">
        <v>802400</v>
      </c>
      <c r="DK70" s="29">
        <f t="shared" si="75"/>
        <v>755733.75</v>
      </c>
      <c r="DL70" s="29">
        <f t="shared" si="76"/>
        <v>847000</v>
      </c>
      <c r="DM70" s="29">
        <f t="shared" si="77"/>
        <v>599366.46273278736</v>
      </c>
      <c r="DN70" s="29">
        <f t="shared" si="78"/>
        <v>315231.685</v>
      </c>
      <c r="DO70" s="29">
        <f t="shared" si="12"/>
        <v>379854.18042499997</v>
      </c>
      <c r="DP70" s="154">
        <f>VLOOKUP(B70,[1]Hoja1!$B$9:$AT$244,45,0)</f>
        <v>312060</v>
      </c>
      <c r="DQ70" s="154">
        <v>1142000</v>
      </c>
      <c r="DR70" s="30">
        <v>891600</v>
      </c>
      <c r="DS70" s="90">
        <v>864900</v>
      </c>
      <c r="DT70" s="30">
        <f t="shared" si="79"/>
        <v>802640</v>
      </c>
      <c r="DU70" s="30">
        <f t="shared" si="80"/>
        <v>878250</v>
      </c>
      <c r="DV70" s="30">
        <f t="shared" si="81"/>
        <v>629133.51452366589</v>
      </c>
      <c r="DW70" s="30">
        <f t="shared" si="82"/>
        <v>327975.06</v>
      </c>
      <c r="DX70" s="30">
        <f t="shared" si="13"/>
        <v>395209.9473</v>
      </c>
      <c r="DY70" s="158">
        <f>VLOOKUP(B70,[1]Hoja1!$B$9:$AV$244,47,0)</f>
        <v>353668</v>
      </c>
      <c r="DZ70" s="158">
        <v>1220000</v>
      </c>
      <c r="EA70" s="24">
        <v>1010480</v>
      </c>
      <c r="EB70" s="25">
        <v>980200</v>
      </c>
      <c r="EC70" s="24">
        <f t="shared" si="83"/>
        <v>891087</v>
      </c>
      <c r="ED70" s="24">
        <f t="shared" si="84"/>
        <v>995340</v>
      </c>
      <c r="EE70" s="24">
        <f t="shared" si="85"/>
        <v>707087.14688468527</v>
      </c>
      <c r="EF70" s="24">
        <f t="shared" si="86"/>
        <v>371705.06799999997</v>
      </c>
      <c r="EG70" s="24">
        <f t="shared" si="14"/>
        <v>447904.60693999997</v>
      </c>
      <c r="EH70" s="126">
        <f>VLOOKUP(B70,[1]Hoja1!$B$9:$AX$244,49,0)</f>
        <v>343273</v>
      </c>
      <c r="EI70" s="126">
        <v>1226000</v>
      </c>
      <c r="EJ70" s="17">
        <v>1337400</v>
      </c>
      <c r="EK70" s="73">
        <v>1270500</v>
      </c>
      <c r="EL70" s="17">
        <f t="shared" si="87"/>
        <v>1044293.25</v>
      </c>
      <c r="EM70" s="17">
        <f t="shared" si="88"/>
        <v>1248250</v>
      </c>
      <c r="EN70" s="17">
        <f t="shared" si="89"/>
        <v>759935.42677139526</v>
      </c>
      <c r="EO70" s="17">
        <f t="shared" si="90"/>
        <v>360779.92299999995</v>
      </c>
      <c r="EP70" s="17">
        <f t="shared" si="15"/>
        <v>434739.80721499992</v>
      </c>
      <c r="EQ70" s="162">
        <f>VLOOKUP(B70,[1]Hoja1!$B$9:$AZ$244,51,0)</f>
        <v>299935</v>
      </c>
      <c r="ER70" s="162">
        <v>986000</v>
      </c>
      <c r="ES70" s="32">
        <v>1337400</v>
      </c>
      <c r="ET70" s="94">
        <v>1283900</v>
      </c>
      <c r="EU70" s="32">
        <f t="shared" si="91"/>
        <v>976808.75</v>
      </c>
      <c r="EV70" s="32">
        <f t="shared" si="92"/>
        <v>1134950</v>
      </c>
      <c r="EW70" s="32">
        <f t="shared" si="93"/>
        <v>680868.35379947163</v>
      </c>
      <c r="EX70" s="32">
        <f t="shared" si="94"/>
        <v>362351.47349999996</v>
      </c>
      <c r="EY70" s="32">
        <f t="shared" si="16"/>
        <v>436633.52556749992</v>
      </c>
      <c r="EZ70" s="172">
        <f>VLOOKUP(B70,'[2]RESPUESTOS '!$B$11:$BH$246,59,0)</f>
        <v>186710</v>
      </c>
      <c r="FA70" s="162">
        <v>1011000</v>
      </c>
      <c r="FB70" s="32">
        <v>990600</v>
      </c>
      <c r="FC70" s="94">
        <v>960900</v>
      </c>
      <c r="FD70" s="32">
        <f t="shared" si="95"/>
        <v>787302.5</v>
      </c>
      <c r="FE70" s="32">
        <f t="shared" si="96"/>
        <v>975750</v>
      </c>
      <c r="FF70" s="32">
        <f t="shared" si="97"/>
        <v>476462.77329792659</v>
      </c>
      <c r="FG70" s="32">
        <f t="shared" si="98"/>
        <v>225564.351</v>
      </c>
      <c r="FH70" s="32">
        <f t="shared" si="17"/>
        <v>271805.04295500001</v>
      </c>
      <c r="FI70" s="172">
        <f>VLOOKUP(B70,'[2]RESPUESTOS '!$B$11:$CJ$246,87,0)</f>
        <v>175488</v>
      </c>
      <c r="FJ70" s="162">
        <v>1213200</v>
      </c>
      <c r="FK70" s="32">
        <v>951400</v>
      </c>
      <c r="FL70" s="94">
        <v>932400</v>
      </c>
      <c r="FM70" s="32">
        <f t="shared" si="99"/>
        <v>818122</v>
      </c>
      <c r="FN70" s="32">
        <f t="shared" si="100"/>
        <v>941900</v>
      </c>
      <c r="FO70" s="32">
        <f t="shared" si="101"/>
        <v>462628.55200139596</v>
      </c>
      <c r="FP70" s="32">
        <f t="shared" si="102"/>
        <v>212007.0528</v>
      </c>
      <c r="FQ70" s="32">
        <f t="shared" si="18"/>
        <v>255468.498624</v>
      </c>
      <c r="FR70" s="172">
        <f>VLOOKUP(B70,'[2]RESPUESTOS '!$B$11:$BX$246,75,0)</f>
        <v>175356</v>
      </c>
      <c r="FS70" s="162">
        <v>1011000</v>
      </c>
      <c r="FT70" s="32">
        <v>932800</v>
      </c>
      <c r="FU70" s="94">
        <v>858200</v>
      </c>
      <c r="FV70" s="32">
        <f t="shared" si="103"/>
        <v>744339</v>
      </c>
      <c r="FW70" s="32">
        <f t="shared" si="104"/>
        <v>895500</v>
      </c>
      <c r="FX70" s="32">
        <f t="shared" si="105"/>
        <v>447974.72298186523</v>
      </c>
      <c r="FY70" s="32">
        <f t="shared" si="106"/>
        <v>211847.58359999998</v>
      </c>
      <c r="FZ70" s="32">
        <f t="shared" si="19"/>
        <v>255276.33823799997</v>
      </c>
      <c r="GA70" s="172">
        <f>VLOOKUP(B70,'[2]RESPUESTOS '!$B$11:$CN$246,91,0)</f>
        <v>231253</v>
      </c>
      <c r="GB70" s="162">
        <v>1163000</v>
      </c>
      <c r="GC70" s="32">
        <v>1188800</v>
      </c>
      <c r="GD70" s="94">
        <v>1165000</v>
      </c>
      <c r="GE70" s="32">
        <f t="shared" si="107"/>
        <v>937013.25</v>
      </c>
      <c r="GF70" s="32">
        <f t="shared" si="108"/>
        <v>1164000</v>
      </c>
      <c r="GG70" s="32">
        <f t="shared" si="109"/>
        <v>581085.63864637865</v>
      </c>
      <c r="GH70" s="32">
        <f t="shared" si="110"/>
        <v>279376.74929999997</v>
      </c>
      <c r="GI70" s="32">
        <f t="shared" si="20"/>
        <v>336648.98290649994</v>
      </c>
      <c r="GJ70" s="172">
        <f>VLOOKUP(B70,'[2]RESPUESTOS '!$B$11:$T$246,19,0)</f>
        <v>177332</v>
      </c>
      <c r="GK70" s="162">
        <v>910000</v>
      </c>
      <c r="GL70" s="32">
        <v>961400</v>
      </c>
      <c r="GM70" s="94">
        <v>932600</v>
      </c>
      <c r="GN70" s="32">
        <f t="shared" si="111"/>
        <v>745333</v>
      </c>
      <c r="GO70" s="32">
        <f t="shared" si="112"/>
        <v>921300</v>
      </c>
      <c r="GP70" s="32">
        <f t="shared" si="113"/>
        <v>451953.80278308509</v>
      </c>
      <c r="GQ70" s="32">
        <f t="shared" si="114"/>
        <v>214234.7892</v>
      </c>
      <c r="GR70" s="32">
        <f t="shared" si="21"/>
        <v>258152.92098599998</v>
      </c>
      <c r="GS70" s="172">
        <f>VLOOKUP(B70,'[2]RESPUESTOS '!$B$11:$H$246,7,0)</f>
        <v>164689</v>
      </c>
      <c r="GT70" s="162">
        <v>600000</v>
      </c>
      <c r="GU70" s="32">
        <v>576800</v>
      </c>
      <c r="GV70" s="94">
        <v>553700</v>
      </c>
      <c r="GW70" s="32">
        <f t="shared" si="115"/>
        <v>473797.25</v>
      </c>
      <c r="GX70" s="32">
        <f t="shared" si="116"/>
        <v>565250</v>
      </c>
      <c r="GY70" s="32">
        <f t="shared" si="117"/>
        <v>354658.57010146033</v>
      </c>
      <c r="GZ70" s="32">
        <f t="shared" si="118"/>
        <v>198960.78089999998</v>
      </c>
      <c r="HA70" s="32">
        <f t="shared" si="22"/>
        <v>239747.74098449998</v>
      </c>
      <c r="HB70" s="172">
        <f>VLOOKUP(B70,'[2]RESPUESTOS '!$B$11:$D$246,3,0)</f>
        <v>188303</v>
      </c>
      <c r="HC70" s="162">
        <v>600000</v>
      </c>
      <c r="HD70" s="32">
        <v>576800</v>
      </c>
      <c r="HE70" s="94">
        <v>548000</v>
      </c>
      <c r="HF70" s="32">
        <f t="shared" si="119"/>
        <v>478275.75</v>
      </c>
      <c r="HG70" s="32">
        <f t="shared" si="120"/>
        <v>562400</v>
      </c>
      <c r="HH70" s="32">
        <f t="shared" si="121"/>
        <v>379658.74900934694</v>
      </c>
      <c r="HI70" s="32">
        <f t="shared" si="122"/>
        <v>227488.85429999998</v>
      </c>
      <c r="HJ70" s="32">
        <f t="shared" si="23"/>
        <v>274124.06943149999</v>
      </c>
      <c r="HK70" s="172">
        <f>VLOOKUP(B70,'[2]RESPUESTOS '!$B$11:$CB$246,79,0)</f>
        <v>233427</v>
      </c>
      <c r="HL70" s="162">
        <v>1226000</v>
      </c>
      <c r="HM70" s="32">
        <v>1188800</v>
      </c>
      <c r="HN70" s="94">
        <v>1153000</v>
      </c>
      <c r="HO70" s="32">
        <f t="shared" si="123"/>
        <v>950306.75</v>
      </c>
      <c r="HP70" s="32">
        <f t="shared" si="124"/>
        <v>1170900</v>
      </c>
      <c r="HQ70" s="32">
        <f t="shared" si="125"/>
        <v>587531.78275692253</v>
      </c>
      <c r="HR70" s="32">
        <f t="shared" si="126"/>
        <v>282003.15869999997</v>
      </c>
      <c r="HS70" s="32">
        <f t="shared" si="24"/>
        <v>339813.80623349996</v>
      </c>
      <c r="HT70" s="172">
        <v>1204335.72</v>
      </c>
      <c r="HU70" s="162">
        <v>1226000</v>
      </c>
      <c r="HV70" s="32">
        <v>1486000</v>
      </c>
      <c r="HW70" s="94">
        <v>1426600</v>
      </c>
      <c r="HX70" s="32">
        <f t="shared" si="127"/>
        <v>1379533.3333333333</v>
      </c>
      <c r="HY70" s="32">
        <f t="shared" si="128"/>
        <v>1426600</v>
      </c>
      <c r="HZ70" s="32">
        <f t="shared" si="25"/>
        <v>1370128.5745393704</v>
      </c>
      <c r="IA70" s="32">
        <f t="shared" si="129"/>
        <v>1454957.983332</v>
      </c>
      <c r="IB70" s="32">
        <f t="shared" si="26"/>
        <v>1753224.36991506</v>
      </c>
      <c r="IC70" s="172">
        <v>1283940</v>
      </c>
      <c r="ID70" s="162">
        <v>1011000</v>
      </c>
      <c r="IE70" s="32">
        <v>1486000</v>
      </c>
      <c r="IF70" s="94">
        <v>1456300</v>
      </c>
      <c r="IG70" s="32">
        <f t="shared" si="130"/>
        <v>1317766.6666666667</v>
      </c>
      <c r="IH70" s="32">
        <f t="shared" si="131"/>
        <v>1456300</v>
      </c>
      <c r="II70" s="32">
        <f t="shared" si="132"/>
        <v>1277281.1849455871</v>
      </c>
      <c r="IJ70" s="32">
        <f t="shared" si="133"/>
        <v>1551127.9139999999</v>
      </c>
      <c r="IK70" s="32">
        <f t="shared" si="27"/>
        <v>1869109.13637</v>
      </c>
      <c r="IM70" s="32">
        <f t="shared" si="134"/>
        <v>428044.85335153923</v>
      </c>
    </row>
    <row r="71" spans="1:247" x14ac:dyDescent="0.25">
      <c r="A71" s="12">
        <v>64</v>
      </c>
      <c r="B71" s="39" t="s">
        <v>107</v>
      </c>
      <c r="C71" s="14">
        <f>VLOOKUP(B71,[1]Hoja1!$B$9:$D$244,3,0)</f>
        <v>285635</v>
      </c>
      <c r="D71" s="14">
        <v>1045000</v>
      </c>
      <c r="E71" s="15">
        <v>1520250</v>
      </c>
      <c r="F71" s="97">
        <v>1474600</v>
      </c>
      <c r="G71" s="105">
        <f t="shared" si="28"/>
        <v>1081371.25</v>
      </c>
      <c r="H71" s="105">
        <f t="shared" si="29"/>
        <v>1259800</v>
      </c>
      <c r="I71" s="107">
        <f t="shared" si="30"/>
        <v>690387.7126187681</v>
      </c>
      <c r="J71" s="107">
        <f t="shared" si="135"/>
        <v>300202.38500000001</v>
      </c>
      <c r="K71" s="107">
        <f t="shared" si="0"/>
        <v>361743.87392500002</v>
      </c>
      <c r="L71" s="101">
        <f>VLOOKUP(B71,[1]Hoja1!$B$9:$L$244,11,0)</f>
        <v>233393</v>
      </c>
      <c r="M71" s="101">
        <v>867000</v>
      </c>
      <c r="N71" s="34">
        <v>1520250</v>
      </c>
      <c r="O71" s="70">
        <v>1444200</v>
      </c>
      <c r="P71" s="34">
        <f t="shared" si="31"/>
        <v>1016210.75</v>
      </c>
      <c r="Q71" s="34">
        <f t="shared" si="32"/>
        <v>1155600</v>
      </c>
      <c r="R71" s="34">
        <f t="shared" si="33"/>
        <v>589254.99944623827</v>
      </c>
      <c r="S71" s="174">
        <f t="shared" si="34"/>
        <v>245296.04299999998</v>
      </c>
      <c r="T71" s="174">
        <f t="shared" si="1"/>
        <v>295581.73181499995</v>
      </c>
      <c r="U71" s="126">
        <f>VLOOKUP(B71,[1]Hoja1!$B$9:$T$244,19,0)</f>
        <v>203872</v>
      </c>
      <c r="V71" s="126">
        <v>746000</v>
      </c>
      <c r="W71" s="17">
        <v>1216200</v>
      </c>
      <c r="X71" s="73">
        <v>1204000</v>
      </c>
      <c r="Y71" s="17">
        <f t="shared" si="35"/>
        <v>842518</v>
      </c>
      <c r="Z71" s="17">
        <f t="shared" si="36"/>
        <v>975000</v>
      </c>
      <c r="AA71" s="17">
        <f t="shared" si="37"/>
        <v>506436.87608751387</v>
      </c>
      <c r="AB71" s="176">
        <f t="shared" si="38"/>
        <v>214269.47199999998</v>
      </c>
      <c r="AC71" s="176">
        <f t="shared" si="2"/>
        <v>258194.71375999996</v>
      </c>
      <c r="AD71" s="129">
        <f>VLOOKUP(B71,[1]Hoja1!$B$9:$V$244,21,0)</f>
        <v>243114</v>
      </c>
      <c r="AE71" s="129">
        <v>869000</v>
      </c>
      <c r="AF71" s="18">
        <v>1155390</v>
      </c>
      <c r="AG71" s="74">
        <v>1132300</v>
      </c>
      <c r="AH71" s="18">
        <f t="shared" si="39"/>
        <v>849951</v>
      </c>
      <c r="AI71" s="18">
        <f t="shared" si="40"/>
        <v>1000650</v>
      </c>
      <c r="AJ71" s="18">
        <f t="shared" si="41"/>
        <v>570392.78549833677</v>
      </c>
      <c r="AK71" s="177">
        <f t="shared" si="42"/>
        <v>255512.81399999998</v>
      </c>
      <c r="AL71" s="177">
        <f t="shared" si="3"/>
        <v>307892.94086999999</v>
      </c>
      <c r="AM71" s="133">
        <f>VLOOKUP(B71,[1]Hoja1!$B$9:$X$244,23,0)</f>
        <v>227508</v>
      </c>
      <c r="AN71" s="133">
        <v>813000</v>
      </c>
      <c r="AO71" s="19">
        <v>1033770</v>
      </c>
      <c r="AP71" s="77">
        <v>982100</v>
      </c>
      <c r="AQ71" s="19">
        <f t="shared" si="43"/>
        <v>764094.5</v>
      </c>
      <c r="AR71" s="19">
        <f t="shared" si="44"/>
        <v>897550</v>
      </c>
      <c r="AS71" s="19">
        <f t="shared" si="45"/>
        <v>525553.63024754648</v>
      </c>
      <c r="AT71" s="178">
        <f t="shared" si="46"/>
        <v>239110.908</v>
      </c>
      <c r="AU71" s="178">
        <f t="shared" si="4"/>
        <v>288128.64413999999</v>
      </c>
      <c r="AV71" s="137">
        <f>VLOOKUP(B71,[1]Hoja1!$B$9:$Z$244,25,0)</f>
        <v>166688</v>
      </c>
      <c r="AW71" s="137">
        <v>610000</v>
      </c>
      <c r="AX71" s="20">
        <v>1033770</v>
      </c>
      <c r="AY71" s="79">
        <v>992400</v>
      </c>
      <c r="AZ71" s="20">
        <f t="shared" si="47"/>
        <v>700714.5</v>
      </c>
      <c r="BA71" s="20">
        <f t="shared" si="48"/>
        <v>801200</v>
      </c>
      <c r="BB71" s="20">
        <f t="shared" si="49"/>
        <v>416078.62092540361</v>
      </c>
      <c r="BC71" s="179">
        <f t="shared" si="50"/>
        <v>175189.08799999999</v>
      </c>
      <c r="BD71" s="179">
        <f t="shared" si="5"/>
        <v>211102.85103999998</v>
      </c>
      <c r="BE71" s="139">
        <f>VLOOKUP(B71,[1]Hoja1!$B$9:$AB$244,27,0)</f>
        <v>212400</v>
      </c>
      <c r="BF71" s="139">
        <v>850000</v>
      </c>
      <c r="BG71" s="21">
        <v>1216200</v>
      </c>
      <c r="BH71" s="80">
        <v>1179700</v>
      </c>
      <c r="BI71" s="21">
        <f t="shared" si="51"/>
        <v>864575</v>
      </c>
      <c r="BJ71" s="21">
        <f t="shared" si="52"/>
        <v>1014850</v>
      </c>
      <c r="BK71" s="21">
        <f t="shared" si="53"/>
        <v>529487.50047083781</v>
      </c>
      <c r="BL71" s="21">
        <f t="shared" si="54"/>
        <v>223232.4</v>
      </c>
      <c r="BM71" s="21">
        <f t="shared" si="6"/>
        <v>268995.04200000002</v>
      </c>
      <c r="BN71" s="144">
        <f>VLOOKUP(B71,[1]Hoja1!$B$9:$AD$244,29,0)</f>
        <v>167090</v>
      </c>
      <c r="BO71" s="144">
        <v>597000</v>
      </c>
      <c r="BP71" s="22">
        <v>1216200</v>
      </c>
      <c r="BQ71" s="82">
        <v>1155400</v>
      </c>
      <c r="BR71" s="22">
        <f t="shared" si="55"/>
        <v>783922.5</v>
      </c>
      <c r="BS71" s="22">
        <f t="shared" si="56"/>
        <v>876200</v>
      </c>
      <c r="BT71" s="22">
        <f t="shared" si="57"/>
        <v>427918.48007802869</v>
      </c>
      <c r="BU71" s="22">
        <f t="shared" si="58"/>
        <v>175611.59</v>
      </c>
      <c r="BV71" s="22">
        <f t="shared" si="7"/>
        <v>211611.96594999998</v>
      </c>
      <c r="BW71" s="146">
        <f>VLOOKUP(B71,[1]Hoja1!$B$9:$AF$244,31,0)</f>
        <v>160918</v>
      </c>
      <c r="BX71" s="146">
        <v>460000</v>
      </c>
      <c r="BY71" s="23">
        <v>1033770</v>
      </c>
      <c r="BZ71" s="84">
        <v>930400</v>
      </c>
      <c r="CA71" s="23">
        <f t="shared" si="59"/>
        <v>646272</v>
      </c>
      <c r="CB71" s="23">
        <f t="shared" si="60"/>
        <v>695200</v>
      </c>
      <c r="CC71" s="23">
        <f t="shared" si="61"/>
        <v>383494.47701728292</v>
      </c>
      <c r="CD71" s="23">
        <f t="shared" si="62"/>
        <v>169124.818</v>
      </c>
      <c r="CE71" s="23">
        <f t="shared" si="8"/>
        <v>203795.40568999999</v>
      </c>
      <c r="CF71" s="158">
        <f>VLOOKUP(B71,[1]Hoja1!$B$9:$AJ$244,35,0)</f>
        <v>155117</v>
      </c>
      <c r="CG71" s="158">
        <v>450000</v>
      </c>
      <c r="CH71" s="24">
        <v>703000</v>
      </c>
      <c r="CI71" s="25">
        <v>688900</v>
      </c>
      <c r="CJ71" s="24">
        <f t="shared" si="63"/>
        <v>499254.25</v>
      </c>
      <c r="CK71" s="24">
        <f t="shared" si="64"/>
        <v>569450</v>
      </c>
      <c r="CL71" s="24">
        <f t="shared" si="65"/>
        <v>346529.35996808816</v>
      </c>
      <c r="CM71" s="24">
        <f t="shared" si="66"/>
        <v>163027.967</v>
      </c>
      <c r="CN71" s="24">
        <f t="shared" si="9"/>
        <v>196448.700235</v>
      </c>
      <c r="CO71" s="148">
        <f>VLOOKUP(B71,[1]Hoja1!$B$9:$AL$244,37,0)</f>
        <v>165716</v>
      </c>
      <c r="CP71" s="148">
        <v>600000</v>
      </c>
      <c r="CQ71" s="26">
        <v>1033770</v>
      </c>
      <c r="CR71" s="149">
        <v>961400</v>
      </c>
      <c r="CS71" s="26">
        <f t="shared" si="67"/>
        <v>690221.5</v>
      </c>
      <c r="CT71" s="26">
        <f t="shared" si="68"/>
        <v>780700</v>
      </c>
      <c r="CU71" s="26">
        <f t="shared" si="69"/>
        <v>412007.126105648</v>
      </c>
      <c r="CV71" s="26">
        <f t="shared" si="70"/>
        <v>174167.516</v>
      </c>
      <c r="CW71" s="26">
        <f t="shared" si="10"/>
        <v>209871.85678</v>
      </c>
      <c r="CX71" s="27">
        <f>VLOOKUP(B71,[1]Hoja1!$B$9:$AN$244,39,0)</f>
        <v>275895</v>
      </c>
      <c r="CY71" s="27">
        <v>910000</v>
      </c>
      <c r="CZ71" s="28">
        <v>1155390</v>
      </c>
      <c r="DA71" s="86">
        <v>1098000</v>
      </c>
      <c r="DB71" s="28">
        <f t="shared" si="71"/>
        <v>859821.25</v>
      </c>
      <c r="DC71" s="28">
        <f t="shared" si="72"/>
        <v>1004000</v>
      </c>
      <c r="DD71" s="28">
        <f t="shared" si="73"/>
        <v>615410.76137572026</v>
      </c>
      <c r="DE71" s="28">
        <f t="shared" si="74"/>
        <v>289965.64499999996</v>
      </c>
      <c r="DF71" s="28">
        <f t="shared" si="11"/>
        <v>349408.60222499992</v>
      </c>
      <c r="DG71" s="150">
        <f>VLOOKUP(B71,[1]Hoja1!$B$9:$AR$244,43,0)</f>
        <v>235681</v>
      </c>
      <c r="DH71" s="150">
        <v>809000</v>
      </c>
      <c r="DI71" s="29">
        <v>912150</v>
      </c>
      <c r="DJ71" s="88">
        <v>875700</v>
      </c>
      <c r="DK71" s="29">
        <f t="shared" si="75"/>
        <v>708132.75</v>
      </c>
      <c r="DL71" s="29">
        <f t="shared" si="76"/>
        <v>842350</v>
      </c>
      <c r="DM71" s="29">
        <f t="shared" si="77"/>
        <v>518311.16549114935</v>
      </c>
      <c r="DN71" s="29">
        <f t="shared" si="78"/>
        <v>247700.73099999997</v>
      </c>
      <c r="DO71" s="29">
        <f t="shared" si="12"/>
        <v>298479.38085499994</v>
      </c>
      <c r="DP71" s="154">
        <f>VLOOKUP(B71,[1]Hoja1!$B$9:$AT$244,45,0)</f>
        <v>319253</v>
      </c>
      <c r="DQ71" s="154">
        <v>1168000</v>
      </c>
      <c r="DR71" s="30">
        <v>912150</v>
      </c>
      <c r="DS71" s="90">
        <v>839200</v>
      </c>
      <c r="DT71" s="30">
        <f t="shared" si="79"/>
        <v>809650.75</v>
      </c>
      <c r="DU71" s="30">
        <f t="shared" si="80"/>
        <v>875675</v>
      </c>
      <c r="DV71" s="30">
        <f t="shared" si="81"/>
        <v>637308.17887998023</v>
      </c>
      <c r="DW71" s="30">
        <f t="shared" si="82"/>
        <v>335534.90299999999</v>
      </c>
      <c r="DX71" s="30">
        <f t="shared" si="13"/>
        <v>404319.55811499996</v>
      </c>
      <c r="DY71" s="158">
        <f>VLOOKUP(B71,[1]Hoja1!$B$9:$AV$244,47,0)</f>
        <v>282816</v>
      </c>
      <c r="DZ71" s="158">
        <v>970000</v>
      </c>
      <c r="EA71" s="24">
        <v>1033770</v>
      </c>
      <c r="EB71" s="25">
        <v>951100</v>
      </c>
      <c r="EC71" s="24">
        <f t="shared" si="83"/>
        <v>809421.5</v>
      </c>
      <c r="ED71" s="24">
        <f t="shared" si="84"/>
        <v>960550</v>
      </c>
      <c r="EE71" s="24">
        <f t="shared" si="85"/>
        <v>607391.06953737559</v>
      </c>
      <c r="EF71" s="24">
        <f t="shared" si="86"/>
        <v>297239.61599999998</v>
      </c>
      <c r="EG71" s="24">
        <f t="shared" si="14"/>
        <v>358173.73728</v>
      </c>
      <c r="EH71" s="126">
        <f>VLOOKUP(B71,[1]Hoja1!$B$9:$AX$244,49,0)</f>
        <v>338546</v>
      </c>
      <c r="EI71" s="126">
        <v>1210000</v>
      </c>
      <c r="EJ71" s="17">
        <v>1368225</v>
      </c>
      <c r="EK71" s="73">
        <v>1231400</v>
      </c>
      <c r="EL71" s="17">
        <f t="shared" si="87"/>
        <v>1037042.75</v>
      </c>
      <c r="EM71" s="17">
        <f t="shared" si="88"/>
        <v>1220700</v>
      </c>
      <c r="EN71" s="17">
        <f t="shared" si="89"/>
        <v>751425.96569923998</v>
      </c>
      <c r="EO71" s="17">
        <f t="shared" si="90"/>
        <v>355811.84599999996</v>
      </c>
      <c r="EP71" s="17">
        <f t="shared" si="15"/>
        <v>428753.27442999993</v>
      </c>
      <c r="EQ71" s="162">
        <f>VLOOKUP(B71,[1]Hoja1!$B$9:$AZ$244,51,0)</f>
        <v>235681</v>
      </c>
      <c r="ER71" s="162">
        <v>775000</v>
      </c>
      <c r="ES71" s="32">
        <v>1368225</v>
      </c>
      <c r="ET71" s="94">
        <v>1299800</v>
      </c>
      <c r="EU71" s="32">
        <f t="shared" si="91"/>
        <v>919676.5</v>
      </c>
      <c r="EV71" s="32">
        <f t="shared" si="92"/>
        <v>1037400</v>
      </c>
      <c r="EW71" s="32">
        <f t="shared" si="93"/>
        <v>568701.31855156843</v>
      </c>
      <c r="EX71" s="32">
        <f t="shared" si="94"/>
        <v>284726.21609999996</v>
      </c>
      <c r="EY71" s="32">
        <f t="shared" si="16"/>
        <v>343095.09040049993</v>
      </c>
      <c r="EZ71" s="172">
        <f>VLOOKUP(B71,'[2]RESPUESTOS '!$B$11:$BH$246,59,0)</f>
        <v>180188</v>
      </c>
      <c r="FA71" s="162">
        <v>746000</v>
      </c>
      <c r="FB71" s="32">
        <v>968400</v>
      </c>
      <c r="FC71" s="94">
        <v>949000</v>
      </c>
      <c r="FD71" s="32">
        <f t="shared" si="95"/>
        <v>710897</v>
      </c>
      <c r="FE71" s="32">
        <f t="shared" si="96"/>
        <v>847500</v>
      </c>
      <c r="FF71" s="32">
        <f t="shared" si="97"/>
        <v>445602.33527497132</v>
      </c>
      <c r="FG71" s="32">
        <f t="shared" si="98"/>
        <v>217685.12279999998</v>
      </c>
      <c r="FH71" s="32">
        <f t="shared" si="17"/>
        <v>262310.57297399995</v>
      </c>
      <c r="FI71" s="172">
        <f>VLOOKUP(B71,'[2]RESPUESTOS '!$B$11:$CJ$246,87,0)</f>
        <v>144845</v>
      </c>
      <c r="FJ71" s="162">
        <v>895200</v>
      </c>
      <c r="FK71" s="32">
        <v>792800</v>
      </c>
      <c r="FL71" s="94">
        <v>769000</v>
      </c>
      <c r="FM71" s="32">
        <f t="shared" si="99"/>
        <v>650461.25</v>
      </c>
      <c r="FN71" s="32">
        <f t="shared" si="100"/>
        <v>780900</v>
      </c>
      <c r="FO71" s="32">
        <f t="shared" si="101"/>
        <v>377973.84313811705</v>
      </c>
      <c r="FP71" s="32">
        <f t="shared" si="102"/>
        <v>174987.2445</v>
      </c>
      <c r="FQ71" s="32">
        <f t="shared" si="18"/>
        <v>210859.62962249998</v>
      </c>
      <c r="FR71" s="172">
        <f>VLOOKUP(B71,'[2]RESPUESTOS '!$B$11:$BX$246,75,0)</f>
        <v>132510</v>
      </c>
      <c r="FS71" s="162">
        <v>746000</v>
      </c>
      <c r="FT71" s="32">
        <v>711600</v>
      </c>
      <c r="FU71" s="94">
        <v>697400</v>
      </c>
      <c r="FV71" s="32">
        <f t="shared" si="103"/>
        <v>571877.5</v>
      </c>
      <c r="FW71" s="32">
        <f t="shared" si="104"/>
        <v>704500</v>
      </c>
      <c r="FX71" s="32">
        <f t="shared" si="105"/>
        <v>341114.61157286161</v>
      </c>
      <c r="FY71" s="32">
        <f t="shared" si="106"/>
        <v>160085.33100000001</v>
      </c>
      <c r="FZ71" s="32">
        <f t="shared" si="19"/>
        <v>192902.823855</v>
      </c>
      <c r="GA71" s="172">
        <f>VLOOKUP(B71,'[2]RESPUESTOS '!$B$11:$CN$246,91,0)</f>
        <v>232374</v>
      </c>
      <c r="GB71" s="162">
        <v>858000</v>
      </c>
      <c r="GC71" s="32">
        <v>1216200</v>
      </c>
      <c r="GD71" s="94">
        <v>1118900</v>
      </c>
      <c r="GE71" s="32">
        <f t="shared" si="107"/>
        <v>856368.5</v>
      </c>
      <c r="GF71" s="32">
        <f t="shared" si="108"/>
        <v>988450</v>
      </c>
      <c r="GG71" s="32">
        <f t="shared" si="109"/>
        <v>556724.93253316777</v>
      </c>
      <c r="GH71" s="32">
        <f t="shared" si="110"/>
        <v>280731.0294</v>
      </c>
      <c r="GI71" s="32">
        <f t="shared" si="20"/>
        <v>338280.89042700001</v>
      </c>
      <c r="GJ71" s="172">
        <f>VLOOKUP(B71,'[2]RESPUESTOS '!$B$11:$T$246,19,0)</f>
        <v>132231</v>
      </c>
      <c r="GK71" s="162">
        <v>910000</v>
      </c>
      <c r="GL71" s="32">
        <v>706400</v>
      </c>
      <c r="GM71" s="94">
        <v>671100</v>
      </c>
      <c r="GN71" s="32">
        <f t="shared" si="111"/>
        <v>604932.75</v>
      </c>
      <c r="GO71" s="32">
        <f t="shared" si="112"/>
        <v>688750</v>
      </c>
      <c r="GP71" s="32">
        <f t="shared" si="113"/>
        <v>345807.06403459667</v>
      </c>
      <c r="GQ71" s="32">
        <f t="shared" si="114"/>
        <v>159748.27109999998</v>
      </c>
      <c r="GR71" s="32">
        <f t="shared" si="21"/>
        <v>192496.66667549999</v>
      </c>
      <c r="GS71" s="172">
        <f>VLOOKUP(B71,'[2]RESPUESTOS '!$B$11:$H$246,7,0)</f>
        <v>121737</v>
      </c>
      <c r="GT71" s="162">
        <v>450000</v>
      </c>
      <c r="GU71" s="32">
        <v>423800</v>
      </c>
      <c r="GV71" s="94">
        <v>402600</v>
      </c>
      <c r="GW71" s="32">
        <f t="shared" si="115"/>
        <v>349534.25</v>
      </c>
      <c r="GX71" s="32">
        <f t="shared" si="116"/>
        <v>413200</v>
      </c>
      <c r="GY71" s="32">
        <f t="shared" si="117"/>
        <v>261778.21643976719</v>
      </c>
      <c r="GZ71" s="32">
        <f t="shared" si="118"/>
        <v>147070.46969999999</v>
      </c>
      <c r="HA71" s="32">
        <f t="shared" si="22"/>
        <v>177219.9159885</v>
      </c>
      <c r="HB71" s="172">
        <f>VLOOKUP(B71,'[2]RESPUESTOS '!$B$11:$D$246,3,0)</f>
        <v>128397</v>
      </c>
      <c r="HC71" s="162">
        <v>450000</v>
      </c>
      <c r="HD71" s="32">
        <v>423800</v>
      </c>
      <c r="HE71" s="94">
        <v>411100</v>
      </c>
      <c r="HF71" s="32">
        <f t="shared" si="119"/>
        <v>353324.25</v>
      </c>
      <c r="HG71" s="32">
        <f t="shared" si="120"/>
        <v>417450</v>
      </c>
      <c r="HH71" s="32">
        <f t="shared" si="121"/>
        <v>270221.55829048721</v>
      </c>
      <c r="HI71" s="32">
        <f t="shared" si="122"/>
        <v>155116.41569999998</v>
      </c>
      <c r="HJ71" s="32">
        <f t="shared" si="23"/>
        <v>186915.28091849998</v>
      </c>
      <c r="HK71" s="172">
        <f>VLOOKUP(B71,'[2]RESPUESTOS '!$B$11:$CB$246,79,0)</f>
        <v>217233</v>
      </c>
      <c r="HL71" s="162">
        <v>1210000</v>
      </c>
      <c r="HM71" s="32">
        <v>1216200</v>
      </c>
      <c r="HN71" s="94">
        <v>1192000</v>
      </c>
      <c r="HO71" s="32">
        <f t="shared" si="123"/>
        <v>958858.25</v>
      </c>
      <c r="HP71" s="32">
        <f t="shared" si="124"/>
        <v>1201000</v>
      </c>
      <c r="HQ71" s="32">
        <f t="shared" si="125"/>
        <v>564098.68903025368</v>
      </c>
      <c r="HR71" s="32">
        <f t="shared" si="126"/>
        <v>262439.18729999999</v>
      </c>
      <c r="HS71" s="32">
        <f t="shared" si="24"/>
        <v>316239.22069649998</v>
      </c>
      <c r="HT71" s="172">
        <v>1193529.96</v>
      </c>
      <c r="HU71" s="162">
        <v>1210000</v>
      </c>
      <c r="HV71" s="32">
        <v>1520250</v>
      </c>
      <c r="HW71" s="94">
        <v>1413800</v>
      </c>
      <c r="HX71" s="32">
        <f t="shared" si="127"/>
        <v>1381350</v>
      </c>
      <c r="HY71" s="32">
        <f t="shared" si="128"/>
        <v>1413800</v>
      </c>
      <c r="HZ71" s="32">
        <f t="shared" si="25"/>
        <v>1368896.3777618187</v>
      </c>
      <c r="IA71" s="32">
        <f t="shared" si="129"/>
        <v>1441903.5446759998</v>
      </c>
      <c r="IB71" s="32">
        <f t="shared" si="26"/>
        <v>1737493.7713345797</v>
      </c>
      <c r="IC71" s="172">
        <v>1272420</v>
      </c>
      <c r="ID71" s="162">
        <v>746000</v>
      </c>
      <c r="IE71" s="32">
        <v>1520250</v>
      </c>
      <c r="IF71" s="94">
        <v>1505000</v>
      </c>
      <c r="IG71" s="32">
        <f t="shared" si="130"/>
        <v>1257083.3333333333</v>
      </c>
      <c r="IH71" s="32">
        <f t="shared" si="131"/>
        <v>1505000</v>
      </c>
      <c r="II71" s="32">
        <f t="shared" si="132"/>
        <v>1126667.0662064129</v>
      </c>
      <c r="IJ71" s="32">
        <f t="shared" si="133"/>
        <v>1537210.602</v>
      </c>
      <c r="IK71" s="32">
        <f t="shared" si="27"/>
        <v>1852338.77541</v>
      </c>
      <c r="IM71" s="32">
        <f t="shared" si="134"/>
        <v>387505.73768194742</v>
      </c>
    </row>
    <row r="72" spans="1:247" x14ac:dyDescent="0.25">
      <c r="A72" s="12">
        <v>65</v>
      </c>
      <c r="B72" s="36" t="s">
        <v>108</v>
      </c>
      <c r="C72" s="14">
        <f>VLOOKUP(B72,[1]Hoja1!$B$9:$D$244,3,0)</f>
        <v>206519</v>
      </c>
      <c r="D72" s="14">
        <v>756000</v>
      </c>
      <c r="E72" s="15">
        <v>1155750</v>
      </c>
      <c r="F72" s="97">
        <v>1132600</v>
      </c>
      <c r="G72" s="105">
        <f t="shared" si="28"/>
        <v>812717.25</v>
      </c>
      <c r="H72" s="105">
        <f t="shared" si="29"/>
        <v>944300</v>
      </c>
      <c r="I72" s="107">
        <f t="shared" si="30"/>
        <v>505491.91209272342</v>
      </c>
      <c r="J72" s="107">
        <f t="shared" si="135"/>
        <v>217051.46899999998</v>
      </c>
      <c r="K72" s="107">
        <f t="shared" ref="K72:K135" si="136">+J72+(J72*20.5%)</f>
        <v>261547.02014499996</v>
      </c>
      <c r="L72" s="101">
        <f>VLOOKUP(B72,[1]Hoja1!$B$9:$L$244,11,0)</f>
        <v>178255</v>
      </c>
      <c r="M72" s="101">
        <v>663000</v>
      </c>
      <c r="N72" s="34">
        <v>1155750</v>
      </c>
      <c r="O72" s="70">
        <v>1109500</v>
      </c>
      <c r="P72" s="34">
        <f t="shared" si="31"/>
        <v>776626.25</v>
      </c>
      <c r="Q72" s="34">
        <f t="shared" si="32"/>
        <v>886250</v>
      </c>
      <c r="R72" s="34">
        <f t="shared" si="33"/>
        <v>450207.98919662141</v>
      </c>
      <c r="S72" s="174">
        <f t="shared" si="34"/>
        <v>187346.00499999998</v>
      </c>
      <c r="T72" s="174">
        <f t="shared" ref="T72:T135" si="137">+S72+(S72*20.5%)</f>
        <v>225751.93602499997</v>
      </c>
      <c r="U72" s="126">
        <f>VLOOKUP(B72,[1]Hoja1!$B$9:$T$244,19,0)</f>
        <v>187701</v>
      </c>
      <c r="V72" s="126">
        <v>687000</v>
      </c>
      <c r="W72" s="17">
        <v>924600</v>
      </c>
      <c r="X72" s="73">
        <v>878400</v>
      </c>
      <c r="Y72" s="17">
        <f t="shared" si="35"/>
        <v>669425.25</v>
      </c>
      <c r="Z72" s="17">
        <f t="shared" si="36"/>
        <v>782700</v>
      </c>
      <c r="AA72" s="17">
        <f t="shared" si="37"/>
        <v>444286.05688762624</v>
      </c>
      <c r="AB72" s="176">
        <f t="shared" si="38"/>
        <v>197273.75099999999</v>
      </c>
      <c r="AC72" s="176">
        <f t="shared" ref="AC72:AC135" si="138">+AB72+(AB72*20.5%)</f>
        <v>237714.869955</v>
      </c>
      <c r="AD72" s="129">
        <f>VLOOKUP(B72,[1]Hoja1!$B$9:$V$244,21,0)</f>
        <v>212627</v>
      </c>
      <c r="AE72" s="129">
        <v>760000</v>
      </c>
      <c r="AF72" s="18">
        <v>878370</v>
      </c>
      <c r="AG72" s="74">
        <v>834500</v>
      </c>
      <c r="AH72" s="18">
        <f t="shared" si="39"/>
        <v>671374.25</v>
      </c>
      <c r="AI72" s="18">
        <f t="shared" si="40"/>
        <v>797250</v>
      </c>
      <c r="AJ72" s="18">
        <f t="shared" si="41"/>
        <v>478717.66113548598</v>
      </c>
      <c r="AK72" s="177">
        <f t="shared" si="42"/>
        <v>223470.97699999998</v>
      </c>
      <c r="AL72" s="177">
        <f t="shared" ref="AL72:AL135" si="139">+AK72+(AK72*20.5%)</f>
        <v>269282.52728499996</v>
      </c>
      <c r="AM72" s="133">
        <f>VLOOKUP(B72,[1]Hoja1!$B$9:$X$244,23,0)</f>
        <v>199955</v>
      </c>
      <c r="AN72" s="133">
        <v>715000</v>
      </c>
      <c r="AO72" s="19">
        <v>785910</v>
      </c>
      <c r="AP72" s="77">
        <v>754500</v>
      </c>
      <c r="AQ72" s="19">
        <f t="shared" si="43"/>
        <v>613841.25</v>
      </c>
      <c r="AR72" s="19">
        <f t="shared" si="44"/>
        <v>734750</v>
      </c>
      <c r="AS72" s="19">
        <f t="shared" si="45"/>
        <v>444567.04488585022</v>
      </c>
      <c r="AT72" s="178">
        <f t="shared" si="46"/>
        <v>210152.70499999999</v>
      </c>
      <c r="AU72" s="178">
        <f t="shared" ref="AU72:AU135" si="140">+AT72+(AT72*20.5%)</f>
        <v>253234.00952499997</v>
      </c>
      <c r="AV72" s="137">
        <f>VLOOKUP(B72,[1]Hoja1!$B$9:$Z$244,25,0)</f>
        <v>162050</v>
      </c>
      <c r="AW72" s="137">
        <v>593000</v>
      </c>
      <c r="AX72" s="20">
        <v>785910</v>
      </c>
      <c r="AY72" s="79">
        <v>730900</v>
      </c>
      <c r="AZ72" s="20">
        <f t="shared" si="47"/>
        <v>567965</v>
      </c>
      <c r="BA72" s="20">
        <f t="shared" si="48"/>
        <v>661950</v>
      </c>
      <c r="BB72" s="20">
        <f t="shared" si="49"/>
        <v>381029.96281054377</v>
      </c>
      <c r="BC72" s="179">
        <f t="shared" si="50"/>
        <v>170314.55</v>
      </c>
      <c r="BD72" s="179">
        <f t="shared" ref="BD72:BD135" si="141">+BC72+(BC72*20.5%)</f>
        <v>205229.03274999998</v>
      </c>
      <c r="BE72" s="139">
        <f>VLOOKUP(B72,[1]Hoja1!$B$9:$AB$244,27,0)</f>
        <v>191302</v>
      </c>
      <c r="BF72" s="139">
        <v>766000</v>
      </c>
      <c r="BG72" s="21">
        <v>924600</v>
      </c>
      <c r="BH72" s="80">
        <v>850600</v>
      </c>
      <c r="BI72" s="21">
        <f t="shared" si="51"/>
        <v>683125.5</v>
      </c>
      <c r="BJ72" s="21">
        <f t="shared" si="52"/>
        <v>808300</v>
      </c>
      <c r="BK72" s="21">
        <f t="shared" si="53"/>
        <v>455062.08385484351</v>
      </c>
      <c r="BL72" s="21">
        <f t="shared" si="54"/>
        <v>201058.402</v>
      </c>
      <c r="BM72" s="21">
        <f t="shared" ref="BM72:BM135" si="142">+BL72+(BL72*20.5%)</f>
        <v>242275.37440999999</v>
      </c>
      <c r="BN72" s="144">
        <f>VLOOKUP(B72,[1]Hoja1!$B$9:$AD$244,29,0)</f>
        <v>178255</v>
      </c>
      <c r="BO72" s="144">
        <v>637000</v>
      </c>
      <c r="BP72" s="22">
        <v>924600</v>
      </c>
      <c r="BQ72" s="82">
        <v>887600</v>
      </c>
      <c r="BR72" s="22">
        <f t="shared" si="55"/>
        <v>656863.75</v>
      </c>
      <c r="BS72" s="22">
        <f t="shared" si="56"/>
        <v>762300</v>
      </c>
      <c r="BT72" s="22">
        <f t="shared" si="57"/>
        <v>426076.66186359263</v>
      </c>
      <c r="BU72" s="22">
        <f t="shared" si="58"/>
        <v>187346.00499999998</v>
      </c>
      <c r="BV72" s="22">
        <f t="shared" ref="BV72:BV135" si="143">+BU72+(BU72*20.5%)</f>
        <v>225751.93602499997</v>
      </c>
      <c r="BW72" s="146">
        <f>VLOOKUP(B72,[1]Hoja1!$B$9:$AF$244,31,0)</f>
        <v>171503</v>
      </c>
      <c r="BX72" s="146">
        <v>500000</v>
      </c>
      <c r="BY72" s="23">
        <v>785910</v>
      </c>
      <c r="BZ72" s="84">
        <v>754500</v>
      </c>
      <c r="CA72" s="23">
        <f t="shared" si="59"/>
        <v>552978.25</v>
      </c>
      <c r="CB72" s="23">
        <f t="shared" si="60"/>
        <v>627250</v>
      </c>
      <c r="CC72" s="23">
        <f t="shared" si="61"/>
        <v>383560.84428246558</v>
      </c>
      <c r="CD72" s="23">
        <f t="shared" si="62"/>
        <v>180249.65299999999</v>
      </c>
      <c r="CE72" s="23">
        <f t="shared" ref="CE72:CE135" si="144">+CD72+(CD72*20.5%)</f>
        <v>217200.83186499999</v>
      </c>
      <c r="CF72" s="158">
        <f>VLOOKUP(B72,[1]Hoja1!$B$9:$AJ$244,35,0)</f>
        <v>162050</v>
      </c>
      <c r="CG72" s="158">
        <v>470000</v>
      </c>
      <c r="CH72" s="24">
        <v>534400</v>
      </c>
      <c r="CI72" s="25">
        <v>507700</v>
      </c>
      <c r="CJ72" s="24">
        <f t="shared" si="63"/>
        <v>418537.5</v>
      </c>
      <c r="CK72" s="24">
        <f t="shared" si="64"/>
        <v>488850</v>
      </c>
      <c r="CL72" s="24">
        <f t="shared" si="65"/>
        <v>329502.34460295568</v>
      </c>
      <c r="CM72" s="24">
        <f t="shared" si="66"/>
        <v>170314.55</v>
      </c>
      <c r="CN72" s="24">
        <f t="shared" ref="CN72:CN135" si="145">+CM72+(CM72*20.5%)</f>
        <v>205229.03274999998</v>
      </c>
      <c r="CO72" s="148">
        <f>VLOOKUP(B72,[1]Hoja1!$B$9:$AL$244,37,0)</f>
        <v>181759</v>
      </c>
      <c r="CP72" s="148">
        <v>650000</v>
      </c>
      <c r="CQ72" s="26">
        <v>785910</v>
      </c>
      <c r="CR72" s="149">
        <v>746600</v>
      </c>
      <c r="CS72" s="26">
        <f t="shared" si="67"/>
        <v>591067.25</v>
      </c>
      <c r="CT72" s="26">
        <f t="shared" si="68"/>
        <v>698300</v>
      </c>
      <c r="CU72" s="26">
        <f t="shared" si="69"/>
        <v>414418.96172352065</v>
      </c>
      <c r="CV72" s="26">
        <f t="shared" si="70"/>
        <v>191028.709</v>
      </c>
      <c r="CW72" s="26">
        <f t="shared" ref="CW72:CW135" si="146">+CV72+(CV72*20.5%)</f>
        <v>230189.59434499999</v>
      </c>
      <c r="CX72" s="27">
        <f>VLOOKUP(B72,[1]Hoja1!$B$9:$AN$244,39,0)</f>
        <v>201055</v>
      </c>
      <c r="CY72" s="27">
        <v>670000</v>
      </c>
      <c r="CZ72" s="28">
        <v>878370</v>
      </c>
      <c r="DA72" s="86">
        <v>817000</v>
      </c>
      <c r="DB72" s="28">
        <f t="shared" si="71"/>
        <v>641606.25</v>
      </c>
      <c r="DC72" s="28">
        <f t="shared" si="72"/>
        <v>743500</v>
      </c>
      <c r="DD72" s="28">
        <f t="shared" si="73"/>
        <v>453064.58631092112</v>
      </c>
      <c r="DE72" s="28">
        <f t="shared" si="74"/>
        <v>211308.80499999999</v>
      </c>
      <c r="DF72" s="28">
        <f t="shared" ref="DF72:DF135" si="147">+DE72+(DE72*20.5%)</f>
        <v>254627.110025</v>
      </c>
      <c r="DG72" s="150">
        <f>VLOOKUP(B72,[1]Hoja1!$B$9:$AR$244,43,0)</f>
        <v>231159</v>
      </c>
      <c r="DH72" s="150">
        <v>793000</v>
      </c>
      <c r="DI72" s="29">
        <v>693450</v>
      </c>
      <c r="DJ72" s="88">
        <v>644900</v>
      </c>
      <c r="DK72" s="29">
        <f t="shared" si="75"/>
        <v>590627.25</v>
      </c>
      <c r="DL72" s="29">
        <f t="shared" si="76"/>
        <v>669175</v>
      </c>
      <c r="DM72" s="29">
        <f t="shared" si="77"/>
        <v>466213.84601214988</v>
      </c>
      <c r="DN72" s="29">
        <f t="shared" si="78"/>
        <v>242948.109</v>
      </c>
      <c r="DO72" s="29">
        <f t="shared" ref="DO72:DO135" si="148">+DN72+(DN72*20.5%)</f>
        <v>292752.47134499997</v>
      </c>
      <c r="DP72" s="154">
        <f>VLOOKUP(B72,[1]Hoja1!$B$9:$AT$244,45,0)</f>
        <v>242708</v>
      </c>
      <c r="DQ72" s="154">
        <v>888000</v>
      </c>
      <c r="DR72" s="30">
        <v>693450</v>
      </c>
      <c r="DS72" s="90">
        <v>679600</v>
      </c>
      <c r="DT72" s="30">
        <f t="shared" si="79"/>
        <v>625939.5</v>
      </c>
      <c r="DU72" s="30">
        <f t="shared" si="80"/>
        <v>686525</v>
      </c>
      <c r="DV72" s="30">
        <f t="shared" si="81"/>
        <v>490206.75412267592</v>
      </c>
      <c r="DW72" s="30">
        <f t="shared" si="82"/>
        <v>255086.10799999998</v>
      </c>
      <c r="DX72" s="30">
        <f t="shared" ref="DX72:DX135" si="149">+DW72+(DW72*20.5%)</f>
        <v>307378.76013999997</v>
      </c>
      <c r="DY72" s="158">
        <f>VLOOKUP(B72,[1]Hoja1!$B$9:$AV$244,47,0)</f>
        <v>275069</v>
      </c>
      <c r="DZ72" s="158">
        <v>950000</v>
      </c>
      <c r="EA72" s="24">
        <v>785910</v>
      </c>
      <c r="EB72" s="25">
        <v>770200</v>
      </c>
      <c r="EC72" s="24">
        <f t="shared" si="83"/>
        <v>695294.75</v>
      </c>
      <c r="ED72" s="24">
        <f t="shared" si="84"/>
        <v>778055</v>
      </c>
      <c r="EE72" s="24">
        <f t="shared" si="85"/>
        <v>551050.91062312224</v>
      </c>
      <c r="EF72" s="24">
        <f t="shared" si="86"/>
        <v>289097.51899999997</v>
      </c>
      <c r="EG72" s="24">
        <f t="shared" ref="EG72:EG135" si="150">+EF72+(EF72*20.5%)</f>
        <v>348362.51039499999</v>
      </c>
      <c r="EH72" s="126">
        <f>VLOOKUP(B72,[1]Hoja1!$B$9:$AX$244,49,0)</f>
        <v>260621</v>
      </c>
      <c r="EI72" s="126">
        <v>931000</v>
      </c>
      <c r="EJ72" s="17">
        <v>1040175</v>
      </c>
      <c r="EK72" s="73">
        <v>998600</v>
      </c>
      <c r="EL72" s="17">
        <f t="shared" si="87"/>
        <v>807599</v>
      </c>
      <c r="EM72" s="17">
        <f t="shared" si="88"/>
        <v>964800</v>
      </c>
      <c r="EN72" s="17">
        <f t="shared" si="89"/>
        <v>581912.8237034505</v>
      </c>
      <c r="EO72" s="17">
        <f t="shared" si="90"/>
        <v>273912.67099999997</v>
      </c>
      <c r="EP72" s="17">
        <f t="shared" ref="EP72:EP135" si="151">+EO72+(EO72*20.5%)</f>
        <v>330064.76855499996</v>
      </c>
      <c r="EQ72" s="162">
        <f>VLOOKUP(B72,[1]Hoja1!$B$9:$AZ$244,51,0)</f>
        <v>231159</v>
      </c>
      <c r="ER72" s="162">
        <v>760000</v>
      </c>
      <c r="ES72" s="32">
        <v>1040175</v>
      </c>
      <c r="ET72" s="94">
        <v>998600</v>
      </c>
      <c r="EU72" s="32">
        <f t="shared" si="91"/>
        <v>757483.5</v>
      </c>
      <c r="EV72" s="32">
        <f t="shared" si="92"/>
        <v>879300</v>
      </c>
      <c r="EW72" s="32">
        <f t="shared" si="93"/>
        <v>525997.78214050003</v>
      </c>
      <c r="EX72" s="32">
        <f t="shared" si="94"/>
        <v>279263.18789999996</v>
      </c>
      <c r="EY72" s="32">
        <f t="shared" ref="EY72:EY135" si="152">+EX72+(EX72*20.5%)</f>
        <v>336512.14141949994</v>
      </c>
      <c r="EZ72" s="172">
        <f>VLOOKUP(B72,'[2]RESPUESTOS '!$B$11:$BH$246,59,0)</f>
        <v>135391</v>
      </c>
      <c r="FA72" s="162">
        <v>687000</v>
      </c>
      <c r="FB72" s="32">
        <v>724600</v>
      </c>
      <c r="FC72" s="94">
        <v>717400</v>
      </c>
      <c r="FD72" s="32">
        <f t="shared" si="95"/>
        <v>566097.75</v>
      </c>
      <c r="FE72" s="32">
        <f t="shared" si="96"/>
        <v>702200</v>
      </c>
      <c r="FF72" s="32">
        <f t="shared" si="97"/>
        <v>344364.07050768303</v>
      </c>
      <c r="FG72" s="32">
        <f t="shared" si="98"/>
        <v>163565.8671</v>
      </c>
      <c r="FH72" s="32">
        <f t="shared" ref="FH72:FH135" si="153">+FG72+(FG72*20.5%)</f>
        <v>197096.8698555</v>
      </c>
      <c r="FI72" s="172">
        <f>VLOOKUP(B72,'[2]RESPUESTOS '!$B$11:$CJ$246,87,0)</f>
        <v>152580</v>
      </c>
      <c r="FJ72" s="162">
        <v>824400</v>
      </c>
      <c r="FK72" s="32">
        <v>831800</v>
      </c>
      <c r="FL72" s="94">
        <v>815200</v>
      </c>
      <c r="FM72" s="32">
        <f t="shared" si="99"/>
        <v>655995</v>
      </c>
      <c r="FN72" s="32">
        <f t="shared" si="100"/>
        <v>819800</v>
      </c>
      <c r="FO72" s="32">
        <f t="shared" si="101"/>
        <v>392316.58867397573</v>
      </c>
      <c r="FP72" s="32">
        <f t="shared" si="102"/>
        <v>184331.89799999999</v>
      </c>
      <c r="FQ72" s="32">
        <f t="shared" ref="FQ72:FQ135" si="154">+FP72+(FP72*20.5%)</f>
        <v>222119.93708999999</v>
      </c>
      <c r="FR72" s="172">
        <f>VLOOKUP(B72,'[2]RESPUESTOS '!$B$11:$BX$246,75,0)</f>
        <v>142756</v>
      </c>
      <c r="FS72" s="162">
        <v>687000</v>
      </c>
      <c r="FT72" s="32">
        <v>776600</v>
      </c>
      <c r="FU72" s="94">
        <v>753300</v>
      </c>
      <c r="FV72" s="32">
        <f t="shared" si="103"/>
        <v>589914</v>
      </c>
      <c r="FW72" s="32">
        <f t="shared" si="104"/>
        <v>720150</v>
      </c>
      <c r="FX72" s="32">
        <f t="shared" si="105"/>
        <v>361150.33177468111</v>
      </c>
      <c r="FY72" s="32">
        <f t="shared" si="106"/>
        <v>172463.52359999999</v>
      </c>
      <c r="FZ72" s="32">
        <f t="shared" ref="FZ72:FZ135" si="155">+FY72+(FY72*20.5%)</f>
        <v>207818.54593799997</v>
      </c>
      <c r="GA72" s="172">
        <f>VLOOKUP(B72,'[2]RESPUESTOS '!$B$11:$CN$246,91,0)</f>
        <v>173815</v>
      </c>
      <c r="GB72" s="162">
        <v>791000</v>
      </c>
      <c r="GC72" s="32">
        <v>924600</v>
      </c>
      <c r="GD72" s="94">
        <v>906100</v>
      </c>
      <c r="GE72" s="32">
        <f t="shared" si="107"/>
        <v>698878.75</v>
      </c>
      <c r="GF72" s="32">
        <f t="shared" si="108"/>
        <v>848550</v>
      </c>
      <c r="GG72" s="32">
        <f t="shared" si="109"/>
        <v>434657.6154437731</v>
      </c>
      <c r="GH72" s="32">
        <f t="shared" si="110"/>
        <v>209985.90149999998</v>
      </c>
      <c r="GI72" s="32">
        <f t="shared" ref="GI72:GI135" si="156">+GH72+(GH72*20.5%)</f>
        <v>253033.01130749995</v>
      </c>
      <c r="GJ72" s="172">
        <f>VLOOKUP(B72,'[2]RESPUESTOS '!$B$11:$T$246,19,0)</f>
        <v>129148</v>
      </c>
      <c r="GK72" s="162">
        <v>670000</v>
      </c>
      <c r="GL72" s="32">
        <v>687000</v>
      </c>
      <c r="GM72" s="94">
        <v>659500</v>
      </c>
      <c r="GN72" s="32">
        <f t="shared" si="111"/>
        <v>536412</v>
      </c>
      <c r="GO72" s="32">
        <f t="shared" si="112"/>
        <v>664750</v>
      </c>
      <c r="GP72" s="32">
        <f t="shared" si="113"/>
        <v>327667.52234154759</v>
      </c>
      <c r="GQ72" s="32">
        <f t="shared" si="114"/>
        <v>156023.69879999998</v>
      </c>
      <c r="GR72" s="32">
        <f t="shared" ref="GR72:GR135" si="157">+GQ72+(GQ72*20.5%)</f>
        <v>188008.55705399998</v>
      </c>
      <c r="GS72" s="172">
        <f>VLOOKUP(B72,'[2]RESPUESTOS '!$B$11:$H$246,7,0)</f>
        <v>98487</v>
      </c>
      <c r="GT72" s="162">
        <v>470000</v>
      </c>
      <c r="GU72" s="32">
        <v>412200</v>
      </c>
      <c r="GV72" s="94">
        <v>395700</v>
      </c>
      <c r="GW72" s="32">
        <f t="shared" si="115"/>
        <v>344096.75</v>
      </c>
      <c r="GX72" s="32">
        <f t="shared" si="116"/>
        <v>403950</v>
      </c>
      <c r="GY72" s="32">
        <f t="shared" si="117"/>
        <v>232093.17393101059</v>
      </c>
      <c r="GZ72" s="32">
        <f t="shared" si="118"/>
        <v>118982.14469999999</v>
      </c>
      <c r="HA72" s="32">
        <f t="shared" ref="HA72:HA135" si="158">+GZ72+(GZ72*20.5%)</f>
        <v>143373.48436349997</v>
      </c>
      <c r="HB72" s="172">
        <f>VLOOKUP(B72,'[2]RESPUESTOS '!$B$11:$D$246,3,0)</f>
        <v>102048</v>
      </c>
      <c r="HC72" s="162">
        <v>470000</v>
      </c>
      <c r="HD72" s="32">
        <v>412200</v>
      </c>
      <c r="HE72" s="94">
        <v>404000</v>
      </c>
      <c r="HF72" s="32">
        <f t="shared" si="119"/>
        <v>347062</v>
      </c>
      <c r="HG72" s="32">
        <f t="shared" si="120"/>
        <v>408100</v>
      </c>
      <c r="HH72" s="32">
        <f t="shared" si="121"/>
        <v>237695.90867710774</v>
      </c>
      <c r="HI72" s="32">
        <f t="shared" si="122"/>
        <v>123284.18879999999</v>
      </c>
      <c r="HJ72" s="32">
        <f t="shared" ref="HJ72:HJ135" si="159">+HI72+(HI72*20.5%)</f>
        <v>148557.44750399998</v>
      </c>
      <c r="HK72" s="172">
        <f>VLOOKUP(B72,'[2]RESPUESTOS '!$B$11:$CB$246,79,0)</f>
        <v>166743</v>
      </c>
      <c r="HL72" s="162">
        <v>931000</v>
      </c>
      <c r="HM72" s="32">
        <v>924600</v>
      </c>
      <c r="HN72" s="94">
        <v>915000</v>
      </c>
      <c r="HO72" s="32">
        <f t="shared" si="123"/>
        <v>734335.75</v>
      </c>
      <c r="HP72" s="32">
        <f t="shared" si="124"/>
        <v>919800</v>
      </c>
      <c r="HQ72" s="32">
        <f t="shared" si="125"/>
        <v>432628.30469674518</v>
      </c>
      <c r="HR72" s="32">
        <f t="shared" si="126"/>
        <v>201442.21829999998</v>
      </c>
      <c r="HS72" s="32">
        <f t="shared" ref="HS72:HS135" si="160">+HR72+(HR72*20.5%)</f>
        <v>242737.87305149998</v>
      </c>
      <c r="HT72" s="172">
        <v>926931.6</v>
      </c>
      <c r="HU72" s="162">
        <v>931000</v>
      </c>
      <c r="HV72" s="32">
        <v>1155750</v>
      </c>
      <c r="HW72" s="94">
        <v>1098000</v>
      </c>
      <c r="HX72" s="32">
        <f t="shared" si="127"/>
        <v>1061583.3333333333</v>
      </c>
      <c r="HY72" s="32">
        <f t="shared" si="128"/>
        <v>1098000</v>
      </c>
      <c r="HZ72" s="32">
        <f t="shared" ref="HZ72:HZ135" si="161">HARMEAN(HU72:HW72)</f>
        <v>1052594.7600192707</v>
      </c>
      <c r="IA72" s="32">
        <f t="shared" si="129"/>
        <v>1119826.06596</v>
      </c>
      <c r="IB72" s="32">
        <f t="shared" ref="IB72:IB135" si="162">+IA72+(IA72*20.5%)</f>
        <v>1349390.4094817999</v>
      </c>
      <c r="IC72" s="172">
        <v>988200</v>
      </c>
      <c r="ID72" s="162">
        <v>687000</v>
      </c>
      <c r="IE72" s="32">
        <v>1155750</v>
      </c>
      <c r="IF72" s="94">
        <v>1098000</v>
      </c>
      <c r="IG72" s="32">
        <f t="shared" si="130"/>
        <v>980250</v>
      </c>
      <c r="IH72" s="32">
        <f t="shared" si="131"/>
        <v>1098000</v>
      </c>
      <c r="II72" s="32">
        <f t="shared" si="132"/>
        <v>928335.61287736078</v>
      </c>
      <c r="IJ72" s="32">
        <f t="shared" si="133"/>
        <v>1193844.42</v>
      </c>
      <c r="IK72" s="32">
        <f t="shared" ref="IK72:IK135" si="163">+IJ72+(IJ72*20.5%)</f>
        <v>1438582.5260999999</v>
      </c>
      <c r="IM72" s="32">
        <f t="shared" si="134"/>
        <v>327178.61439649254</v>
      </c>
    </row>
    <row r="73" spans="1:247" x14ac:dyDescent="0.25">
      <c r="A73" s="12">
        <v>66</v>
      </c>
      <c r="B73" s="38" t="s">
        <v>109</v>
      </c>
      <c r="C73" s="14">
        <f>VLOOKUP(B73,[1]Hoja1!$B$9:$D$244,3,0)</f>
        <v>124740</v>
      </c>
      <c r="D73" s="14">
        <v>457000</v>
      </c>
      <c r="E73" s="15">
        <v>739500</v>
      </c>
      <c r="F73" s="97">
        <v>732100</v>
      </c>
      <c r="G73" s="105">
        <f t="shared" ref="G73:G136" si="164">AVERAGE(C73:F73)</f>
        <v>513335</v>
      </c>
      <c r="H73" s="105">
        <f t="shared" ref="H73:H136" si="165">MEDIAN(C73:F73)</f>
        <v>594550</v>
      </c>
      <c r="I73" s="107">
        <f t="shared" ref="I73:I136" si="166">HARMEAN(C73:F73)</f>
        <v>309524.28310585837</v>
      </c>
      <c r="J73" s="107">
        <f t="shared" ref="J73:J136" si="167">C73*1.051</f>
        <v>131101.74</v>
      </c>
      <c r="K73" s="107">
        <f t="shared" si="136"/>
        <v>157977.59669999999</v>
      </c>
      <c r="L73" s="101">
        <f>VLOOKUP(B73,[1]Hoja1!$B$9:$L$244,11,0)</f>
        <v>124740</v>
      </c>
      <c r="M73" s="101">
        <v>464000</v>
      </c>
      <c r="N73" s="34">
        <v>739500</v>
      </c>
      <c r="O73" s="70">
        <v>717300</v>
      </c>
      <c r="P73" s="34">
        <f t="shared" ref="P73:P136" si="168">AVERAGE(L73:O73)</f>
        <v>511385</v>
      </c>
      <c r="Q73" s="34">
        <f t="shared" ref="Q73:Q136" si="169">MEDIAN(L73:O73)</f>
        <v>590650</v>
      </c>
      <c r="R73" s="34">
        <f t="shared" ref="R73:R136" si="170">HARMEAN(L73:O73)</f>
        <v>309639.96766784537</v>
      </c>
      <c r="S73" s="174">
        <f t="shared" ref="S73:S136" si="171">L73*1.051</f>
        <v>131101.74</v>
      </c>
      <c r="T73" s="174">
        <f t="shared" si="137"/>
        <v>157977.59669999999</v>
      </c>
      <c r="U73" s="126">
        <f>VLOOKUP(B73,[1]Hoja1!$B$9:$T$244,19,0)</f>
        <v>135223</v>
      </c>
      <c r="V73" s="126">
        <v>495000</v>
      </c>
      <c r="W73" s="17">
        <v>591600</v>
      </c>
      <c r="X73" s="73">
        <v>573900</v>
      </c>
      <c r="Y73" s="17">
        <f t="shared" ref="Y73:Y136" si="172">AVERAGE(U73:X73)</f>
        <v>448930.75</v>
      </c>
      <c r="Z73" s="17">
        <f t="shared" ref="Z73:Z136" si="173">MEDIAN(U73:X73)</f>
        <v>534450</v>
      </c>
      <c r="AA73" s="17">
        <f t="shared" ref="AA73:AA136" si="174">HARMEAN(U73:X73)</f>
        <v>311327.9278091038</v>
      </c>
      <c r="AB73" s="176">
        <f t="shared" ref="AB73:AB136" si="175">U73*1.051</f>
        <v>142119.37299999999</v>
      </c>
      <c r="AC73" s="176">
        <f t="shared" si="138"/>
        <v>171253.84446499997</v>
      </c>
      <c r="AD73" s="129">
        <f>VLOOKUP(B73,[1]Hoja1!$B$9:$V$244,21,0)</f>
        <v>145560</v>
      </c>
      <c r="AE73" s="129">
        <v>520000</v>
      </c>
      <c r="AF73" s="18">
        <v>562020</v>
      </c>
      <c r="AG73" s="74">
        <v>539500</v>
      </c>
      <c r="AH73" s="18">
        <f t="shared" ref="AH73:AH136" si="176">AVERAGE(AD73:AG73)</f>
        <v>441770</v>
      </c>
      <c r="AI73" s="18">
        <f t="shared" ref="AI73:AI136" si="177">MEDIAN(AD73:AG73)</f>
        <v>529750</v>
      </c>
      <c r="AJ73" s="18">
        <f t="shared" ref="AJ73:AJ136" si="178">HARMEAN(AD73:AG73)</f>
        <v>321906.70781413035</v>
      </c>
      <c r="AK73" s="177">
        <f t="shared" ref="AK73:AK136" si="179">AD73*1.051</f>
        <v>152983.56</v>
      </c>
      <c r="AL73" s="177">
        <f t="shared" si="139"/>
        <v>184345.18979999999</v>
      </c>
      <c r="AM73" s="133">
        <f>VLOOKUP(B73,[1]Hoja1!$B$9:$X$244,23,0)</f>
        <v>137541</v>
      </c>
      <c r="AN73" s="133">
        <v>492000</v>
      </c>
      <c r="AO73" s="19">
        <v>502860</v>
      </c>
      <c r="AP73" s="77">
        <v>497800</v>
      </c>
      <c r="AQ73" s="19">
        <f t="shared" ref="AQ73:AQ136" si="180">AVERAGE(AM73:AP73)</f>
        <v>407550.25</v>
      </c>
      <c r="AR73" s="19">
        <f t="shared" ref="AR73:AR136" si="181">MEDIAN(AM73:AP73)</f>
        <v>494900</v>
      </c>
      <c r="AS73" s="19">
        <f t="shared" ref="AS73:AS136" si="182">HARMEAN(AM73:AP73)</f>
        <v>300739.58770160715</v>
      </c>
      <c r="AT73" s="178">
        <f t="shared" ref="AT73:AT136" si="183">AM73*1.051</f>
        <v>144555.59099999999</v>
      </c>
      <c r="AU73" s="178">
        <f t="shared" si="140"/>
        <v>174189.48715499998</v>
      </c>
      <c r="AV73" s="137">
        <f>VLOOKUP(B73,[1]Hoja1!$B$9:$Z$244,25,0)</f>
        <v>113400</v>
      </c>
      <c r="AW73" s="137">
        <v>415000</v>
      </c>
      <c r="AX73" s="20">
        <v>502860</v>
      </c>
      <c r="AY73" s="79">
        <v>462600</v>
      </c>
      <c r="AZ73" s="20">
        <f t="shared" ref="AZ73:AZ136" si="184">AVERAGE(AV73:AY73)</f>
        <v>373465</v>
      </c>
      <c r="BA73" s="20">
        <f t="shared" ref="BA73:BA136" si="185">MEDIAN(AV73:AY73)</f>
        <v>438800</v>
      </c>
      <c r="BB73" s="20">
        <f t="shared" ref="BB73:BB136" si="186">HARMEAN(AV73:AY73)</f>
        <v>260106.7647103311</v>
      </c>
      <c r="BC73" s="179">
        <f t="shared" ref="BC73:BC136" si="187">AV73*1.051</f>
        <v>119183.4</v>
      </c>
      <c r="BD73" s="179">
        <f t="shared" si="141"/>
        <v>143615.997</v>
      </c>
      <c r="BE73" s="139">
        <f>VLOOKUP(B73,[1]Hoja1!$B$9:$AB$244,27,0)</f>
        <v>124740</v>
      </c>
      <c r="BF73" s="139">
        <v>499000</v>
      </c>
      <c r="BG73" s="21">
        <v>591600</v>
      </c>
      <c r="BH73" s="80">
        <v>579800</v>
      </c>
      <c r="BI73" s="21">
        <f t="shared" ref="BI73:BI136" si="188">AVERAGE(BE73:BH73)</f>
        <v>448785</v>
      </c>
      <c r="BJ73" s="21">
        <f t="shared" ref="BJ73:BJ136" si="189">MEDIAN(BE73:BH73)</f>
        <v>539400</v>
      </c>
      <c r="BK73" s="21">
        <f t="shared" ref="BK73:BK136" si="190">HARMEAN(BE73:BH73)</f>
        <v>297713.26432563207</v>
      </c>
      <c r="BL73" s="21">
        <f t="shared" ref="BL73:BL136" si="191">BE73*1.051</f>
        <v>131101.74</v>
      </c>
      <c r="BM73" s="21">
        <f t="shared" si="142"/>
        <v>157977.59669999999</v>
      </c>
      <c r="BN73" s="144">
        <f>VLOOKUP(B73,[1]Hoja1!$B$9:$AD$244,29,0)</f>
        <v>124740</v>
      </c>
      <c r="BO73" s="144">
        <v>446000</v>
      </c>
      <c r="BP73" s="22">
        <v>591600</v>
      </c>
      <c r="BQ73" s="82">
        <v>573900</v>
      </c>
      <c r="BR73" s="22">
        <f t="shared" ref="BR73:BR136" si="192">AVERAGE(BN73:BQ73)</f>
        <v>434060</v>
      </c>
      <c r="BS73" s="22">
        <f t="shared" ref="BS73:BS136" si="193">MEDIAN(BN73:BQ73)</f>
        <v>509950</v>
      </c>
      <c r="BT73" s="22">
        <f t="shared" ref="BT73:BT136" si="194">HARMEAN(BN73:BQ73)</f>
        <v>292149.45554204786</v>
      </c>
      <c r="BU73" s="22">
        <f t="shared" ref="BU73:BU136" si="195">BN73*1.051</f>
        <v>131101.74</v>
      </c>
      <c r="BV73" s="22">
        <f t="shared" si="143"/>
        <v>157977.59669999999</v>
      </c>
      <c r="BW73" s="146">
        <f>VLOOKUP(B73,[1]Hoja1!$B$9:$AF$244,31,0)</f>
        <v>120092</v>
      </c>
      <c r="BX73" s="146">
        <v>350000</v>
      </c>
      <c r="BY73" s="23">
        <v>502860</v>
      </c>
      <c r="BZ73" s="84">
        <v>452600</v>
      </c>
      <c r="CA73" s="23">
        <f t="shared" ref="CA73:CA136" si="196">AVERAGE(BW73:BZ73)</f>
        <v>356388</v>
      </c>
      <c r="CB73" s="23">
        <f t="shared" ref="CB73:CB136" si="197">MEDIAN(BW73:BZ73)</f>
        <v>401300</v>
      </c>
      <c r="CC73" s="23">
        <f t="shared" ref="CC73:CC136" si="198">HARMEAN(BW73:BZ73)</f>
        <v>260041.27043989621</v>
      </c>
      <c r="CD73" s="23">
        <f t="shared" ref="CD73:CD136" si="199">BW73*1.051</f>
        <v>126216.692</v>
      </c>
      <c r="CE73" s="23">
        <f t="shared" si="144"/>
        <v>152091.11385999998</v>
      </c>
      <c r="CF73" s="158">
        <f>VLOOKUP(B73,[1]Hoja1!$B$9:$AJ$244,35,0)</f>
        <v>113400</v>
      </c>
      <c r="CG73" s="158">
        <v>330000</v>
      </c>
      <c r="CH73" s="24">
        <v>341900</v>
      </c>
      <c r="CI73" s="25">
        <v>331600</v>
      </c>
      <c r="CJ73" s="24">
        <f t="shared" ref="CJ73:CJ136" si="200">AVERAGE(CF73:CI73)</f>
        <v>279225</v>
      </c>
      <c r="CK73" s="24">
        <f t="shared" ref="CK73:CK136" si="201">MEDIAN(CF73:CI73)</f>
        <v>330800</v>
      </c>
      <c r="CL73" s="24">
        <f t="shared" ref="CL73:CL136" si="202">HARMEAN(CF73:CI73)</f>
        <v>224856.05427412177</v>
      </c>
      <c r="CM73" s="24">
        <f t="shared" ref="CM73:CM136" si="203">CF73*1.051</f>
        <v>119183.4</v>
      </c>
      <c r="CN73" s="24">
        <f t="shared" si="145"/>
        <v>143615.997</v>
      </c>
      <c r="CO73" s="148">
        <f>VLOOKUP(B73,[1]Hoja1!$B$9:$AL$244,37,0)</f>
        <v>129899</v>
      </c>
      <c r="CP73" s="148">
        <v>470000</v>
      </c>
      <c r="CQ73" s="26">
        <v>502860</v>
      </c>
      <c r="CR73" s="149">
        <v>482700</v>
      </c>
      <c r="CS73" s="26">
        <f t="shared" ref="CS73:CS136" si="204">AVERAGE(CO73:CR73)</f>
        <v>396364.75</v>
      </c>
      <c r="CT73" s="26">
        <f t="shared" ref="CT73:CT136" si="205">MEDIAN(CO73:CR73)</f>
        <v>476350</v>
      </c>
      <c r="CU73" s="26">
        <f t="shared" ref="CU73:CU136" si="206">HARMEAN(CO73:CR73)</f>
        <v>288054.65899597685</v>
      </c>
      <c r="CV73" s="26">
        <f t="shared" ref="CV73:CV136" si="207">CO73*1.051</f>
        <v>136523.84899999999</v>
      </c>
      <c r="CW73" s="26">
        <f t="shared" si="146"/>
        <v>164511.23804499998</v>
      </c>
      <c r="CX73" s="27">
        <f>VLOOKUP(B73,[1]Hoja1!$B$9:$AN$244,39,0)</f>
        <v>124740</v>
      </c>
      <c r="CY73" s="27">
        <v>410000</v>
      </c>
      <c r="CZ73" s="28">
        <v>562020</v>
      </c>
      <c r="DA73" s="86">
        <v>528000</v>
      </c>
      <c r="DB73" s="28">
        <f t="shared" ref="DB73:DB136" si="208">AVERAGE(CX73:DA73)</f>
        <v>406190</v>
      </c>
      <c r="DC73" s="28">
        <f t="shared" ref="DC73:DC136" si="209">MEDIAN(CX73:DA73)</f>
        <v>469000</v>
      </c>
      <c r="DD73" s="28">
        <f t="shared" ref="DD73:DD136" si="210">HARMEAN(CX73:DA73)</f>
        <v>283106.98007145338</v>
      </c>
      <c r="DE73" s="28">
        <f t="shared" ref="DE73:DE136" si="211">CX73*1.051</f>
        <v>131101.74</v>
      </c>
      <c r="DF73" s="28">
        <f t="shared" si="147"/>
        <v>157977.59669999999</v>
      </c>
      <c r="DG73" s="150">
        <f>VLOOKUP(B73,[1]Hoja1!$B$9:$AR$244,43,0)</f>
        <v>155295</v>
      </c>
      <c r="DH73" s="150">
        <v>533000</v>
      </c>
      <c r="DI73" s="29">
        <v>443700</v>
      </c>
      <c r="DJ73" s="88">
        <v>421500</v>
      </c>
      <c r="DK73" s="29">
        <f t="shared" ref="DK73:DK136" si="212">AVERAGE(DG73:DJ73)</f>
        <v>388373.75</v>
      </c>
      <c r="DL73" s="29">
        <f t="shared" ref="DL73:DL136" si="213">MEDIAN(DG73:DJ73)</f>
        <v>432600</v>
      </c>
      <c r="DM73" s="29">
        <f t="shared" ref="DM73:DM136" si="214">HARMEAN(DG73:DJ73)</f>
        <v>309076.39281348494</v>
      </c>
      <c r="DN73" s="29">
        <f t="shared" ref="DN73:DN136" si="215">DG73*1.051</f>
        <v>163215.04499999998</v>
      </c>
      <c r="DO73" s="29">
        <f t="shared" si="148"/>
        <v>196674.12922499998</v>
      </c>
      <c r="DP73" s="154">
        <f>VLOOKUP(B73,[1]Hoja1!$B$9:$AT$244,45,0)</f>
        <v>155295</v>
      </c>
      <c r="DQ73" s="154">
        <v>568000</v>
      </c>
      <c r="DR73" s="30">
        <v>443700</v>
      </c>
      <c r="DS73" s="90">
        <v>408200</v>
      </c>
      <c r="DT73" s="30">
        <f t="shared" ref="DT73:DT136" si="216">AVERAGE(DP73:DS73)</f>
        <v>393798.75</v>
      </c>
      <c r="DU73" s="30">
        <f t="shared" ref="DU73:DU136" si="217">MEDIAN(DP73:DS73)</f>
        <v>425950</v>
      </c>
      <c r="DV73" s="30">
        <f t="shared" ref="DV73:DV136" si="218">HARMEAN(DP73:DS73)</f>
        <v>309994.00542057143</v>
      </c>
      <c r="DW73" s="30">
        <f t="shared" ref="DW73:DW136" si="219">DP73*1.051</f>
        <v>163215.04499999998</v>
      </c>
      <c r="DX73" s="30">
        <f t="shared" si="149"/>
        <v>196674.12922499998</v>
      </c>
      <c r="DY73" s="158">
        <f>VLOOKUP(B73,[1]Hoja1!$B$9:$AV$244,47,0)</f>
        <v>176001</v>
      </c>
      <c r="DZ73" s="158">
        <v>610000</v>
      </c>
      <c r="EA73" s="24">
        <v>502860</v>
      </c>
      <c r="EB73" s="25">
        <v>462600</v>
      </c>
      <c r="EC73" s="24">
        <f t="shared" ref="EC73:EC136" si="220">AVERAGE(DY73:EB73)</f>
        <v>437865.25</v>
      </c>
      <c r="ED73" s="24">
        <f t="shared" ref="ED73:ED136" si="221">MEDIAN(DY73:EB73)</f>
        <v>482730</v>
      </c>
      <c r="EE73" s="24">
        <f t="shared" ref="EE73:EE136" si="222">HARMEAN(DY73:EB73)</f>
        <v>348691.7522975874</v>
      </c>
      <c r="EF73" s="24">
        <f t="shared" ref="EF73:EF136" si="223">DY73*1.051</f>
        <v>184977.05099999998</v>
      </c>
      <c r="EG73" s="24">
        <f t="shared" si="150"/>
        <v>222897.34645499996</v>
      </c>
      <c r="EH73" s="126">
        <f>VLOOKUP(B73,[1]Hoja1!$B$9:$AX$244,49,0)</f>
        <v>148479</v>
      </c>
      <c r="EI73" s="126">
        <v>531000</v>
      </c>
      <c r="EJ73" s="17">
        <v>665550</v>
      </c>
      <c r="EK73" s="73">
        <v>599000</v>
      </c>
      <c r="EL73" s="17">
        <f t="shared" ref="EL73:EL136" si="224">AVERAGE(EH73:EK73)</f>
        <v>486007.25</v>
      </c>
      <c r="EM73" s="17">
        <f t="shared" ref="EM73:EM136" si="225">MEDIAN(EH73:EK73)</f>
        <v>565000</v>
      </c>
      <c r="EN73" s="17">
        <f t="shared" ref="EN73:EN136" si="226">HARMEAN(EH73:EK73)</f>
        <v>339265.84557248669</v>
      </c>
      <c r="EO73" s="17">
        <f t="shared" ref="EO73:EO136" si="227">EH73*1.051</f>
        <v>156051.429</v>
      </c>
      <c r="EP73" s="17">
        <f t="shared" si="151"/>
        <v>188041.971945</v>
      </c>
      <c r="EQ73" s="162">
        <f>VLOOKUP(B73,[1]Hoja1!$B$9:$AZ$244,51,0)</f>
        <v>168504</v>
      </c>
      <c r="ER73" s="162">
        <v>554000</v>
      </c>
      <c r="ES73" s="32">
        <v>665550</v>
      </c>
      <c r="ET73" s="94">
        <v>619000</v>
      </c>
      <c r="EU73" s="32">
        <f t="shared" ref="EU73:EU136" si="228">AVERAGE(EQ73:ET73)</f>
        <v>501763.5</v>
      </c>
      <c r="EV73" s="32">
        <f t="shared" ref="EV73:EV136" si="229">MEDIAN(EQ73:ET73)</f>
        <v>586500</v>
      </c>
      <c r="EW73" s="32">
        <f t="shared" ref="EW73:EW136" si="230">HARMEAN(EQ73:ET73)</f>
        <v>368403.6076931766</v>
      </c>
      <c r="EX73" s="32">
        <f t="shared" ref="EX73:EX136" si="231">EQ73*1.2081</f>
        <v>203569.68239999999</v>
      </c>
      <c r="EY73" s="32">
        <f t="shared" si="152"/>
        <v>245301.46729199999</v>
      </c>
      <c r="EZ73" s="172">
        <f>VLOOKUP(B73,'[2]RESPUESTOS '!$B$11:$BH$246,59,0)</f>
        <v>75846</v>
      </c>
      <c r="FA73" s="162">
        <v>495000</v>
      </c>
      <c r="FB73" s="32">
        <v>409800</v>
      </c>
      <c r="FC73" s="94">
        <v>389300</v>
      </c>
      <c r="FD73" s="32">
        <f t="shared" ref="FD73:FD136" si="232">AVERAGE(EZ73:FC73)</f>
        <v>342486.5</v>
      </c>
      <c r="FE73" s="32">
        <f t="shared" ref="FE73:FE136" si="233">MEDIAN(EZ73:FC73)</f>
        <v>399550</v>
      </c>
      <c r="FF73" s="32">
        <f t="shared" ref="FF73:FF136" si="234">HARMEAN(EZ73:FC73)</f>
        <v>197885.19345765284</v>
      </c>
      <c r="FG73" s="32">
        <f t="shared" ref="FG73:FG136" si="235">EZ73*1.2081</f>
        <v>91629.552599999995</v>
      </c>
      <c r="FH73" s="32">
        <f t="shared" si="153"/>
        <v>110413.61088299999</v>
      </c>
      <c r="FI73" s="172">
        <f>VLOOKUP(B73,'[2]RESPUESTOS '!$B$11:$CJ$246,87,0)</f>
        <v>108044</v>
      </c>
      <c r="FJ73" s="162">
        <v>594000</v>
      </c>
      <c r="FK73" s="32">
        <v>574000</v>
      </c>
      <c r="FL73" s="94">
        <v>545300</v>
      </c>
      <c r="FM73" s="32">
        <f t="shared" ref="FM73:FM136" si="236">AVERAGE(FI73:FL73)</f>
        <v>455336</v>
      </c>
      <c r="FN73" s="32">
        <f t="shared" ref="FN73:FN136" si="237">MEDIAN(FI73:FL73)</f>
        <v>559650</v>
      </c>
      <c r="FO73" s="32">
        <f t="shared" ref="FO73:FO136" si="238">HARMEAN(FI73:FL73)</f>
        <v>275576.92492342112</v>
      </c>
      <c r="FP73" s="32">
        <f t="shared" ref="FP73:FP136" si="239">FI73*1.2081</f>
        <v>130527.9564</v>
      </c>
      <c r="FQ73" s="32">
        <f t="shared" si="154"/>
        <v>157286.187462</v>
      </c>
      <c r="FR73" s="172">
        <f>VLOOKUP(B73,'[2]RESPUESTOS '!$B$11:$BX$246,75,0)</f>
        <v>97779</v>
      </c>
      <c r="FS73" s="162">
        <v>495000</v>
      </c>
      <c r="FT73" s="32">
        <v>517000</v>
      </c>
      <c r="FU73" s="94">
        <v>506700</v>
      </c>
      <c r="FV73" s="32">
        <f t="shared" ref="FV73:FV136" si="240">AVERAGE(FR73:FU73)</f>
        <v>404119.75</v>
      </c>
      <c r="FW73" s="32">
        <f t="shared" ref="FW73:FW136" si="241">MEDIAN(FR73:FU73)</f>
        <v>500850</v>
      </c>
      <c r="FX73" s="32">
        <f t="shared" ref="FX73:FX136" si="242">HARMEAN(FR73:FU73)</f>
        <v>247599.25815061515</v>
      </c>
      <c r="FY73" s="32">
        <f t="shared" ref="FY73:FY136" si="243">FR73*1.2081</f>
        <v>118126.80989999999</v>
      </c>
      <c r="FZ73" s="32">
        <f t="shared" si="155"/>
        <v>142342.8059295</v>
      </c>
      <c r="GA73" s="172">
        <f>VLOOKUP(B73,'[2]RESPUESTOS '!$B$11:$CN$246,91,0)</f>
        <v>93064</v>
      </c>
      <c r="GB73" s="162">
        <v>570000</v>
      </c>
      <c r="GC73" s="32">
        <v>503200</v>
      </c>
      <c r="GD73" s="94">
        <v>488100</v>
      </c>
      <c r="GE73" s="32">
        <f t="shared" ref="GE73:GE136" si="244">AVERAGE(GA73:GD73)</f>
        <v>413591</v>
      </c>
      <c r="GF73" s="32">
        <f t="shared" ref="GF73:GF136" si="245">MEDIAN(GA73:GD73)</f>
        <v>495650</v>
      </c>
      <c r="GG73" s="32">
        <f t="shared" ref="GG73:GG136" si="246">HARMEAN(GA73:GD73)</f>
        <v>241900.5435036968</v>
      </c>
      <c r="GH73" s="32">
        <f t="shared" ref="GH73:GH136" si="247">GA73*1.2081</f>
        <v>112430.61839999999</v>
      </c>
      <c r="GI73" s="32">
        <f t="shared" si="156"/>
        <v>135478.89517199999</v>
      </c>
      <c r="GJ73" s="172">
        <f>VLOOKUP(B73,'[2]RESPUESTOS '!$B$11:$T$246,19,0)</f>
        <v>97315</v>
      </c>
      <c r="GK73" s="162">
        <v>410000</v>
      </c>
      <c r="GL73" s="32">
        <v>517000</v>
      </c>
      <c r="GM73" s="94">
        <v>501500</v>
      </c>
      <c r="GN73" s="32">
        <f t="shared" ref="GN73:GN136" si="248">AVERAGE(GJ73:GM73)</f>
        <v>381453.75</v>
      </c>
      <c r="GO73" s="32">
        <f t="shared" ref="GO73:GO136" si="249">MEDIAN(GJ73:GM73)</f>
        <v>455750</v>
      </c>
      <c r="GP73" s="32">
        <f t="shared" ref="GP73:GP136" si="250">HARMEAN(GJ73:GM73)</f>
        <v>240338.59218244531</v>
      </c>
      <c r="GQ73" s="32">
        <f t="shared" ref="GQ73:GQ136" si="251">GJ73*1.2081</f>
        <v>117566.2515</v>
      </c>
      <c r="GR73" s="32">
        <f t="shared" si="157"/>
        <v>141667.33305749999</v>
      </c>
      <c r="GS73" s="172">
        <f>VLOOKUP(B73,'[2]RESPUESTOS '!$B$11:$H$246,7,0)</f>
        <v>90590</v>
      </c>
      <c r="GT73" s="162">
        <v>330000</v>
      </c>
      <c r="GU73" s="32">
        <v>310200</v>
      </c>
      <c r="GV73" s="94">
        <v>288500</v>
      </c>
      <c r="GW73" s="32">
        <f t="shared" ref="GW73:GW136" si="252">AVERAGE(GS73:GV73)</f>
        <v>254822.5</v>
      </c>
      <c r="GX73" s="32">
        <f t="shared" ref="GX73:GX136" si="253">MEDIAN(GS73:GV73)</f>
        <v>299350</v>
      </c>
      <c r="GY73" s="32">
        <f t="shared" ref="GY73:GY136" si="254">HARMEAN(GS73:GV73)</f>
        <v>192687.69316360445</v>
      </c>
      <c r="GZ73" s="32">
        <f t="shared" ref="GZ73:GZ136" si="255">GS73*1.2081</f>
        <v>109441.77899999999</v>
      </c>
      <c r="HA73" s="32">
        <f t="shared" si="158"/>
        <v>131877.34369499999</v>
      </c>
      <c r="HB73" s="172">
        <f>VLOOKUP(B73,'[2]RESPUESTOS '!$B$11:$D$246,3,0)</f>
        <v>89076</v>
      </c>
      <c r="HC73" s="162">
        <v>330000</v>
      </c>
      <c r="HD73" s="32">
        <v>310200</v>
      </c>
      <c r="HE73" s="94">
        <v>307100</v>
      </c>
      <c r="HF73" s="32">
        <f t="shared" ref="HF73:HF136" si="256">AVERAGE(HB73:HE73)</f>
        <v>259094</v>
      </c>
      <c r="HG73" s="32">
        <f t="shared" ref="HG73:HG136" si="257">MEDIAN(HB73:HE73)</f>
        <v>308650</v>
      </c>
      <c r="HH73" s="32">
        <f t="shared" ref="HH73:HH136" si="258">HARMEAN(HB73:HE73)</f>
        <v>192895.03479056343</v>
      </c>
      <c r="HI73" s="32">
        <f t="shared" ref="HI73:HI136" si="259">HB73*1.2081</f>
        <v>107612.7156</v>
      </c>
      <c r="HJ73" s="32">
        <f t="shared" si="159"/>
        <v>129673.322298</v>
      </c>
      <c r="HK73" s="172">
        <f>VLOOKUP(B73,'[2]RESPUESTOS '!$B$11:$CB$246,79,0)</f>
        <v>89879</v>
      </c>
      <c r="HL73" s="162">
        <v>531000</v>
      </c>
      <c r="HM73" s="32">
        <v>503200</v>
      </c>
      <c r="HN73" s="94">
        <v>478000</v>
      </c>
      <c r="HO73" s="32">
        <f t="shared" ref="HO73:HO136" si="260">AVERAGE(HK73:HN73)</f>
        <v>400519.75</v>
      </c>
      <c r="HP73" s="32">
        <f t="shared" ref="HP73:HP136" si="261">MEDIAN(HK73:HN73)</f>
        <v>490600</v>
      </c>
      <c r="HQ73" s="32">
        <f t="shared" ref="HQ73:HQ136" si="262">HARMEAN(HK73:HN73)</f>
        <v>234073.62646090056</v>
      </c>
      <c r="HR73" s="32">
        <f t="shared" ref="HR73:HR136" si="263">HK73*1.2081</f>
        <v>108582.8199</v>
      </c>
      <c r="HS73" s="32">
        <f t="shared" si="160"/>
        <v>130842.2979795</v>
      </c>
      <c r="HT73" s="172">
        <v>599297.57999999996</v>
      </c>
      <c r="HU73" s="162">
        <v>531000</v>
      </c>
      <c r="HV73" s="32">
        <v>739500</v>
      </c>
      <c r="HW73" s="94">
        <v>709900</v>
      </c>
      <c r="HX73" s="32">
        <f t="shared" ref="HX73:HX136" si="264">AVERAGE(HU73:HW73)</f>
        <v>660133.33333333337</v>
      </c>
      <c r="HY73" s="32">
        <f t="shared" ref="HY73:HY136" si="265">MEDIAN(HU73:HW73)</f>
        <v>709900</v>
      </c>
      <c r="HZ73" s="32">
        <f t="shared" si="161"/>
        <v>645973.50534135022</v>
      </c>
      <c r="IA73" s="32">
        <f t="shared" ref="IA73:IA136" si="266">HT73*1.2081</f>
        <v>724011.40639799996</v>
      </c>
      <c r="IB73" s="32">
        <f t="shared" si="162"/>
        <v>872433.74470958998</v>
      </c>
      <c r="IC73" s="172">
        <v>638910</v>
      </c>
      <c r="ID73" s="162">
        <v>495000</v>
      </c>
      <c r="IE73" s="32">
        <v>739500</v>
      </c>
      <c r="IF73" s="94">
        <v>717300</v>
      </c>
      <c r="IG73" s="32">
        <f t="shared" ref="IG73:IG136" si="267">AVERAGE(ID73:IF73)</f>
        <v>650600</v>
      </c>
      <c r="IH73" s="32">
        <f t="shared" ref="IH73:IH136" si="268">MEDIAN(ID73:IF73)</f>
        <v>717300</v>
      </c>
      <c r="II73" s="32">
        <f t="shared" ref="II73:II136" si="269">HARMEAN(ID73:IF73)</f>
        <v>629381.55889291235</v>
      </c>
      <c r="IJ73" s="32">
        <f t="shared" ref="IJ73:IJ136" si="270">IC73*1.2081</f>
        <v>771867.17099999997</v>
      </c>
      <c r="IK73" s="32">
        <f t="shared" si="163"/>
        <v>930099.94105499994</v>
      </c>
      <c r="IM73" s="32">
        <f t="shared" ref="IM73:IM136" si="271">(K73+T73+AC73+AL73+AU73+BD73+BM73+BV73+CE73+CN73+CW73+DF73+DO73+DX73+EG73+EP73+EY73+FH73+FQ73+FZ73+GI73+GR73+HA73+HJ73+HS73+IB73+IK73)/27</f>
        <v>216859.8287854848</v>
      </c>
    </row>
    <row r="74" spans="1:247" x14ac:dyDescent="0.25">
      <c r="A74" s="12">
        <v>67</v>
      </c>
      <c r="B74" s="38" t="s">
        <v>110</v>
      </c>
      <c r="C74" s="14">
        <f>VLOOKUP(B74,[1]Hoja1!$B$9:$D$244,3,0)</f>
        <v>106181</v>
      </c>
      <c r="D74" s="14">
        <v>389000</v>
      </c>
      <c r="E74" s="15">
        <v>598250</v>
      </c>
      <c r="F74" s="97">
        <v>568300</v>
      </c>
      <c r="G74" s="105">
        <f t="shared" si="164"/>
        <v>415432.75</v>
      </c>
      <c r="H74" s="105">
        <f t="shared" si="165"/>
        <v>478650</v>
      </c>
      <c r="I74" s="107">
        <f t="shared" si="166"/>
        <v>259407.56331637668</v>
      </c>
      <c r="J74" s="107">
        <f t="shared" si="167"/>
        <v>111596.231</v>
      </c>
      <c r="K74" s="107">
        <f t="shared" si="136"/>
        <v>134473.45835500001</v>
      </c>
      <c r="L74" s="101">
        <f>VLOOKUP(B74,[1]Hoja1!$B$9:$L$244,11,0)</f>
        <v>93170</v>
      </c>
      <c r="M74" s="101">
        <v>347000</v>
      </c>
      <c r="N74" s="34">
        <v>598250</v>
      </c>
      <c r="O74" s="70">
        <v>556400</v>
      </c>
      <c r="P74" s="34">
        <f t="shared" si="168"/>
        <v>398705</v>
      </c>
      <c r="Q74" s="34">
        <f t="shared" si="169"/>
        <v>451700</v>
      </c>
      <c r="R74" s="34">
        <f t="shared" si="170"/>
        <v>234140.99919346967</v>
      </c>
      <c r="S74" s="174">
        <f t="shared" si="171"/>
        <v>97921.67</v>
      </c>
      <c r="T74" s="174">
        <f t="shared" si="137"/>
        <v>117995.61235</v>
      </c>
      <c r="U74" s="126">
        <f>VLOOKUP(B74,[1]Hoja1!$B$9:$T$244,19,0)</f>
        <v>100528</v>
      </c>
      <c r="V74" s="126">
        <v>368000</v>
      </c>
      <c r="W74" s="17">
        <v>478600</v>
      </c>
      <c r="X74" s="73">
        <v>440300</v>
      </c>
      <c r="Y74" s="17">
        <f t="shared" si="172"/>
        <v>346857</v>
      </c>
      <c r="Z74" s="17">
        <f t="shared" si="173"/>
        <v>404150</v>
      </c>
      <c r="AA74" s="17">
        <f t="shared" si="174"/>
        <v>234942.05196917782</v>
      </c>
      <c r="AB74" s="176">
        <f t="shared" si="175"/>
        <v>105654.928</v>
      </c>
      <c r="AC74" s="176">
        <f t="shared" si="138"/>
        <v>127314.18824</v>
      </c>
      <c r="AD74" s="129">
        <f>VLOOKUP(B74,[1]Hoja1!$B$9:$V$244,21,0)</f>
        <v>113471</v>
      </c>
      <c r="AE74" s="129">
        <v>406000</v>
      </c>
      <c r="AF74" s="18">
        <v>454670</v>
      </c>
      <c r="AG74" s="74">
        <v>450100</v>
      </c>
      <c r="AH74" s="18">
        <f t="shared" si="176"/>
        <v>356060.25</v>
      </c>
      <c r="AI74" s="18">
        <f t="shared" si="177"/>
        <v>428050</v>
      </c>
      <c r="AJ74" s="18">
        <f t="shared" si="178"/>
        <v>254825.69016929093</v>
      </c>
      <c r="AK74" s="177">
        <f t="shared" si="179"/>
        <v>119258.02099999999</v>
      </c>
      <c r="AL74" s="177">
        <f t="shared" si="139"/>
        <v>143705.915305</v>
      </c>
      <c r="AM74" s="133">
        <f>VLOOKUP(B74,[1]Hoja1!$B$9:$X$244,23,0)</f>
        <v>107100</v>
      </c>
      <c r="AN74" s="133">
        <v>383000</v>
      </c>
      <c r="AO74" s="19">
        <v>406810</v>
      </c>
      <c r="AP74" s="77">
        <v>394600</v>
      </c>
      <c r="AQ74" s="19">
        <f t="shared" si="180"/>
        <v>322877.5</v>
      </c>
      <c r="AR74" s="19">
        <f t="shared" si="181"/>
        <v>388800</v>
      </c>
      <c r="AS74" s="19">
        <f t="shared" si="182"/>
        <v>236121.98808207459</v>
      </c>
      <c r="AT74" s="178">
        <f t="shared" si="183"/>
        <v>112562.09999999999</v>
      </c>
      <c r="AU74" s="178">
        <f t="shared" si="140"/>
        <v>135637.33049999998</v>
      </c>
      <c r="AV74" s="137">
        <f>VLOOKUP(B74,[1]Hoja1!$B$9:$Z$244,25,0)</f>
        <v>84700</v>
      </c>
      <c r="AW74" s="137">
        <v>310000</v>
      </c>
      <c r="AX74" s="20">
        <v>406810</v>
      </c>
      <c r="AY74" s="79">
        <v>366100</v>
      </c>
      <c r="AZ74" s="20">
        <f t="shared" si="184"/>
        <v>291902.5</v>
      </c>
      <c r="BA74" s="20">
        <f t="shared" si="185"/>
        <v>338050</v>
      </c>
      <c r="BB74" s="20">
        <f t="shared" si="186"/>
        <v>197806.07332141569</v>
      </c>
      <c r="BC74" s="179">
        <f t="shared" si="187"/>
        <v>89019.7</v>
      </c>
      <c r="BD74" s="179">
        <f t="shared" si="141"/>
        <v>107268.73849999999</v>
      </c>
      <c r="BE74" s="139">
        <f>VLOOKUP(B74,[1]Hoja1!$B$9:$AB$244,27,0)</f>
        <v>93170</v>
      </c>
      <c r="BF74" s="139">
        <v>373000</v>
      </c>
      <c r="BG74" s="21">
        <v>478600</v>
      </c>
      <c r="BH74" s="80">
        <v>440300</v>
      </c>
      <c r="BI74" s="21">
        <f t="shared" si="188"/>
        <v>346267.5</v>
      </c>
      <c r="BJ74" s="21">
        <f t="shared" si="189"/>
        <v>406650</v>
      </c>
      <c r="BK74" s="21">
        <f t="shared" si="190"/>
        <v>225039.71988532465</v>
      </c>
      <c r="BL74" s="21">
        <f t="shared" si="191"/>
        <v>97921.67</v>
      </c>
      <c r="BM74" s="21">
        <f t="shared" si="142"/>
        <v>117995.61235</v>
      </c>
      <c r="BN74" s="144">
        <f>VLOOKUP(B74,[1]Hoja1!$B$9:$AD$244,29,0)</f>
        <v>93170</v>
      </c>
      <c r="BO74" s="144">
        <v>333000</v>
      </c>
      <c r="BP74" s="22">
        <v>478600</v>
      </c>
      <c r="BQ74" s="82">
        <v>469000</v>
      </c>
      <c r="BR74" s="22">
        <f t="shared" si="192"/>
        <v>343442.5</v>
      </c>
      <c r="BS74" s="22">
        <f t="shared" si="193"/>
        <v>401000</v>
      </c>
      <c r="BT74" s="22">
        <f t="shared" si="194"/>
        <v>222745.73352285186</v>
      </c>
      <c r="BU74" s="22">
        <f t="shared" si="195"/>
        <v>97921.67</v>
      </c>
      <c r="BV74" s="22">
        <f t="shared" si="143"/>
        <v>117995.61235</v>
      </c>
      <c r="BW74" s="146">
        <f>VLOOKUP(B74,[1]Hoja1!$B$9:$AF$244,31,0)</f>
        <v>89688</v>
      </c>
      <c r="BX74" s="146">
        <v>260000</v>
      </c>
      <c r="BY74" s="23">
        <v>406810</v>
      </c>
      <c r="BZ74" s="84">
        <v>390500</v>
      </c>
      <c r="CA74" s="23">
        <f t="shared" si="196"/>
        <v>286749.5</v>
      </c>
      <c r="CB74" s="23">
        <f t="shared" si="197"/>
        <v>325250</v>
      </c>
      <c r="CC74" s="23">
        <f t="shared" si="198"/>
        <v>199851.24143086126</v>
      </c>
      <c r="CD74" s="23">
        <f t="shared" si="199"/>
        <v>94262.087999999989</v>
      </c>
      <c r="CE74" s="23">
        <f t="shared" si="144"/>
        <v>113585.81603999999</v>
      </c>
      <c r="CF74" s="158">
        <f>VLOOKUP(B74,[1]Hoja1!$B$9:$AJ$244,35,0)</f>
        <v>84700</v>
      </c>
      <c r="CG74" s="158">
        <v>250000</v>
      </c>
      <c r="CH74" s="24">
        <v>276600</v>
      </c>
      <c r="CI74" s="25">
        <v>271100</v>
      </c>
      <c r="CJ74" s="24">
        <f t="shared" si="200"/>
        <v>220600</v>
      </c>
      <c r="CK74" s="24">
        <f t="shared" si="201"/>
        <v>260550</v>
      </c>
      <c r="CL74" s="24">
        <f t="shared" si="202"/>
        <v>173082.39695110166</v>
      </c>
      <c r="CM74" s="24">
        <f t="shared" si="203"/>
        <v>89019.7</v>
      </c>
      <c r="CN74" s="24">
        <f t="shared" si="145"/>
        <v>107268.73849999999</v>
      </c>
      <c r="CO74" s="148">
        <f>VLOOKUP(B74,[1]Hoja1!$B$9:$AL$244,37,0)</f>
        <v>95004</v>
      </c>
      <c r="CP74" s="148">
        <v>340000</v>
      </c>
      <c r="CQ74" s="26">
        <v>406810</v>
      </c>
      <c r="CR74" s="149">
        <v>394600</v>
      </c>
      <c r="CS74" s="26">
        <f t="shared" si="204"/>
        <v>309103.5</v>
      </c>
      <c r="CT74" s="26">
        <f t="shared" si="205"/>
        <v>367300</v>
      </c>
      <c r="CU74" s="26">
        <f t="shared" si="206"/>
        <v>216691.63858664373</v>
      </c>
      <c r="CV74" s="26">
        <f t="shared" si="207"/>
        <v>99849.203999999998</v>
      </c>
      <c r="CW74" s="26">
        <f t="shared" si="146"/>
        <v>120318.29081999999</v>
      </c>
      <c r="CX74" s="27">
        <f>VLOOKUP(B74,[1]Hoja1!$B$9:$AN$244,39,0)</f>
        <v>106317</v>
      </c>
      <c r="CY74" s="27">
        <v>350000</v>
      </c>
      <c r="CZ74" s="28">
        <v>454670</v>
      </c>
      <c r="DA74" s="86">
        <v>432000</v>
      </c>
      <c r="DB74" s="28">
        <f t="shared" si="208"/>
        <v>335746.75</v>
      </c>
      <c r="DC74" s="28">
        <f t="shared" si="209"/>
        <v>391000</v>
      </c>
      <c r="DD74" s="28">
        <f t="shared" si="210"/>
        <v>238418.96940311234</v>
      </c>
      <c r="DE74" s="28">
        <f t="shared" si="211"/>
        <v>111739.16699999999</v>
      </c>
      <c r="DF74" s="28">
        <f t="shared" si="147"/>
        <v>134645.69623499998</v>
      </c>
      <c r="DG74" s="150">
        <f>VLOOKUP(B74,[1]Hoja1!$B$9:$AR$244,43,0)</f>
        <v>125049</v>
      </c>
      <c r="DH74" s="150">
        <v>429000</v>
      </c>
      <c r="DI74" s="29">
        <v>358950</v>
      </c>
      <c r="DJ74" s="88">
        <v>344600</v>
      </c>
      <c r="DK74" s="29">
        <f t="shared" si="212"/>
        <v>314399.75</v>
      </c>
      <c r="DL74" s="29">
        <f t="shared" si="213"/>
        <v>351775</v>
      </c>
      <c r="DM74" s="29">
        <f t="shared" si="214"/>
        <v>249755.14391154578</v>
      </c>
      <c r="DN74" s="29">
        <f t="shared" si="215"/>
        <v>131426.49899999998</v>
      </c>
      <c r="DO74" s="29">
        <f t="shared" si="148"/>
        <v>158368.93129499999</v>
      </c>
      <c r="DP74" s="154">
        <f>VLOOKUP(B74,[1]Hoja1!$B$9:$AT$244,45,0)</f>
        <v>125633</v>
      </c>
      <c r="DQ74" s="154">
        <v>460000</v>
      </c>
      <c r="DR74" s="30">
        <v>358950</v>
      </c>
      <c r="DS74" s="90">
        <v>351800</v>
      </c>
      <c r="DT74" s="30">
        <f t="shared" si="216"/>
        <v>324095.75</v>
      </c>
      <c r="DU74" s="30">
        <f t="shared" si="217"/>
        <v>355375</v>
      </c>
      <c r="DV74" s="30">
        <f t="shared" si="218"/>
        <v>253774.37593296048</v>
      </c>
      <c r="DW74" s="30">
        <f t="shared" si="219"/>
        <v>132040.283</v>
      </c>
      <c r="DX74" s="30">
        <f t="shared" si="149"/>
        <v>159108.541015</v>
      </c>
      <c r="DY74" s="158">
        <f>VLOOKUP(B74,[1]Hoja1!$B$9:$AV$244,47,0)</f>
        <v>142384</v>
      </c>
      <c r="DZ74" s="158">
        <v>490000</v>
      </c>
      <c r="EA74" s="24">
        <v>406810</v>
      </c>
      <c r="EB74" s="25">
        <v>398700</v>
      </c>
      <c r="EC74" s="24">
        <f t="shared" si="220"/>
        <v>359473.5</v>
      </c>
      <c r="ED74" s="24">
        <f t="shared" si="221"/>
        <v>402755</v>
      </c>
      <c r="EE74" s="24">
        <f t="shared" si="222"/>
        <v>285095.65145191236</v>
      </c>
      <c r="EF74" s="24">
        <f t="shared" si="223"/>
        <v>149645.584</v>
      </c>
      <c r="EG74" s="24">
        <f t="shared" si="150"/>
        <v>180322.92872</v>
      </c>
      <c r="EH74" s="126">
        <f>VLOOKUP(B74,[1]Hoja1!$B$9:$AX$244,49,0)</f>
        <v>133476</v>
      </c>
      <c r="EI74" s="126">
        <v>477000</v>
      </c>
      <c r="EJ74" s="17">
        <v>538425</v>
      </c>
      <c r="EK74" s="73">
        <v>516900</v>
      </c>
      <c r="EL74" s="17">
        <f t="shared" si="224"/>
        <v>416450.25</v>
      </c>
      <c r="EM74" s="17">
        <f t="shared" si="225"/>
        <v>496950</v>
      </c>
      <c r="EN74" s="17">
        <f t="shared" si="226"/>
        <v>298946.98841595562</v>
      </c>
      <c r="EO74" s="17">
        <f t="shared" si="227"/>
        <v>140283.27599999998</v>
      </c>
      <c r="EP74" s="17">
        <f t="shared" si="151"/>
        <v>169041.34757999997</v>
      </c>
      <c r="EQ74" s="162">
        <f>VLOOKUP(B74,[1]Hoja1!$B$9:$AZ$244,51,0)</f>
        <v>125049</v>
      </c>
      <c r="ER74" s="162">
        <v>411000</v>
      </c>
      <c r="ES74" s="32">
        <v>538425</v>
      </c>
      <c r="ET74" s="94">
        <v>506100</v>
      </c>
      <c r="EU74" s="32">
        <f t="shared" si="228"/>
        <v>395143.5</v>
      </c>
      <c r="EV74" s="32">
        <f t="shared" si="229"/>
        <v>458550</v>
      </c>
      <c r="EW74" s="32">
        <f t="shared" si="230"/>
        <v>280443.58429355652</v>
      </c>
      <c r="EX74" s="32">
        <f t="shared" si="231"/>
        <v>151071.69689999998</v>
      </c>
      <c r="EY74" s="32">
        <f t="shared" si="152"/>
        <v>182041.39476449997</v>
      </c>
      <c r="EZ74" s="172">
        <f>VLOOKUP(B74,'[2]RESPUESTOS '!$B$11:$BH$246,59,0)</f>
        <v>72016</v>
      </c>
      <c r="FA74" s="162">
        <v>368000</v>
      </c>
      <c r="FB74" s="32">
        <v>383400</v>
      </c>
      <c r="FC74" s="94">
        <v>371900</v>
      </c>
      <c r="FD74" s="32">
        <f t="shared" si="232"/>
        <v>298829</v>
      </c>
      <c r="FE74" s="32">
        <f t="shared" si="233"/>
        <v>369950</v>
      </c>
      <c r="FF74" s="32">
        <f t="shared" si="234"/>
        <v>182645.6382205456</v>
      </c>
      <c r="FG74" s="32">
        <f t="shared" si="235"/>
        <v>87002.529599999994</v>
      </c>
      <c r="FH74" s="32">
        <f t="shared" si="153"/>
        <v>104838.04816799999</v>
      </c>
      <c r="FI74" s="172">
        <f>VLOOKUP(B74,'[2]RESPUESTOS '!$B$11:$CJ$246,87,0)</f>
        <v>79065</v>
      </c>
      <c r="FJ74" s="162">
        <v>441600</v>
      </c>
      <c r="FK74" s="32">
        <v>426800</v>
      </c>
      <c r="FL74" s="94">
        <v>409700</v>
      </c>
      <c r="FM74" s="32">
        <f t="shared" si="236"/>
        <v>339291.25</v>
      </c>
      <c r="FN74" s="32">
        <f t="shared" si="237"/>
        <v>418250</v>
      </c>
      <c r="FO74" s="32">
        <f t="shared" si="238"/>
        <v>203085.45371647779</v>
      </c>
      <c r="FP74" s="32">
        <f t="shared" si="239"/>
        <v>95518.426500000001</v>
      </c>
      <c r="FQ74" s="32">
        <f t="shared" si="154"/>
        <v>115099.70393250001</v>
      </c>
      <c r="FR74" s="172">
        <f>VLOOKUP(B74,'[2]RESPUESTOS '!$B$11:$BX$246,75,0)</f>
        <v>71379</v>
      </c>
      <c r="FS74" s="162">
        <v>368000</v>
      </c>
      <c r="FT74" s="32">
        <v>381000</v>
      </c>
      <c r="FU74" s="94">
        <v>362000</v>
      </c>
      <c r="FV74" s="32">
        <f t="shared" si="240"/>
        <v>295594.75</v>
      </c>
      <c r="FW74" s="32">
        <f t="shared" si="241"/>
        <v>365000</v>
      </c>
      <c r="FX74" s="32">
        <f t="shared" si="242"/>
        <v>180879.11576479088</v>
      </c>
      <c r="FY74" s="32">
        <f t="shared" si="243"/>
        <v>86232.969899999996</v>
      </c>
      <c r="FZ74" s="32">
        <f t="shared" si="155"/>
        <v>103910.7287295</v>
      </c>
      <c r="GA74" s="172">
        <f>VLOOKUP(B74,'[2]RESPUESTOS '!$B$11:$CN$246,91,0)</f>
        <v>87676</v>
      </c>
      <c r="GB74" s="162">
        <v>424000</v>
      </c>
      <c r="GC74" s="32">
        <v>478600</v>
      </c>
      <c r="GD74" s="94">
        <v>469000</v>
      </c>
      <c r="GE74" s="32">
        <f t="shared" si="244"/>
        <v>364819</v>
      </c>
      <c r="GF74" s="32">
        <f t="shared" si="245"/>
        <v>446500</v>
      </c>
      <c r="GG74" s="32">
        <f t="shared" si="246"/>
        <v>222398.36118275009</v>
      </c>
      <c r="GH74" s="32">
        <f t="shared" si="247"/>
        <v>105921.3756</v>
      </c>
      <c r="GI74" s="32">
        <f t="shared" si="156"/>
        <v>127635.257598</v>
      </c>
      <c r="GJ74" s="172">
        <f>VLOOKUP(B74,'[2]RESPUESTOS '!$B$11:$T$246,19,0)</f>
        <v>73841</v>
      </c>
      <c r="GK74" s="162">
        <v>350000</v>
      </c>
      <c r="GL74" s="32">
        <v>398600</v>
      </c>
      <c r="GM74" s="94">
        <v>390600</v>
      </c>
      <c r="GN74" s="32">
        <f t="shared" si="248"/>
        <v>303260.25</v>
      </c>
      <c r="GO74" s="32">
        <f t="shared" si="249"/>
        <v>370300</v>
      </c>
      <c r="GP74" s="32">
        <f t="shared" si="250"/>
        <v>186317.76196633995</v>
      </c>
      <c r="GQ74" s="32">
        <f t="shared" si="251"/>
        <v>89207.312099999996</v>
      </c>
      <c r="GR74" s="32">
        <f t="shared" si="157"/>
        <v>107494.81108049999</v>
      </c>
      <c r="GS74" s="172">
        <f>VLOOKUP(B74,'[2]RESPUESTOS '!$B$11:$H$246,7,0)</f>
        <v>72490</v>
      </c>
      <c r="GT74" s="162">
        <v>250000</v>
      </c>
      <c r="GU74" s="32">
        <v>239200</v>
      </c>
      <c r="GV74" s="94">
        <v>224800</v>
      </c>
      <c r="GW74" s="32">
        <f t="shared" si="252"/>
        <v>196622.5</v>
      </c>
      <c r="GX74" s="32">
        <f t="shared" si="253"/>
        <v>232000</v>
      </c>
      <c r="GY74" s="32">
        <f t="shared" si="254"/>
        <v>151377.49666978323</v>
      </c>
      <c r="GZ74" s="32">
        <f t="shared" si="255"/>
        <v>87575.168999999994</v>
      </c>
      <c r="HA74" s="32">
        <f t="shared" si="158"/>
        <v>105528.07864499999</v>
      </c>
      <c r="HB74" s="172">
        <f>VLOOKUP(B74,'[2]RESPUESTOS '!$B$11:$D$246,3,0)</f>
        <v>69354</v>
      </c>
      <c r="HC74" s="162">
        <v>250000</v>
      </c>
      <c r="HD74" s="32">
        <v>239200</v>
      </c>
      <c r="HE74" s="94">
        <v>227200</v>
      </c>
      <c r="HF74" s="32">
        <f t="shared" si="256"/>
        <v>196438.5</v>
      </c>
      <c r="HG74" s="32">
        <f t="shared" si="257"/>
        <v>233200</v>
      </c>
      <c r="HH74" s="32">
        <f t="shared" si="258"/>
        <v>148143.81644936887</v>
      </c>
      <c r="HI74" s="32">
        <f t="shared" si="259"/>
        <v>83786.5674</v>
      </c>
      <c r="HJ74" s="32">
        <f t="shared" si="159"/>
        <v>100962.813717</v>
      </c>
      <c r="HK74" s="172">
        <f>VLOOKUP(B74,'[2]RESPUESTOS '!$B$11:$CB$246,79,0)</f>
        <v>87977</v>
      </c>
      <c r="HL74" s="162">
        <v>477000</v>
      </c>
      <c r="HM74" s="32">
        <v>478600</v>
      </c>
      <c r="HN74" s="94">
        <v>464000</v>
      </c>
      <c r="HO74" s="32">
        <f t="shared" si="260"/>
        <v>376894.25</v>
      </c>
      <c r="HP74" s="32">
        <f t="shared" si="261"/>
        <v>470500</v>
      </c>
      <c r="HQ74" s="32">
        <f t="shared" si="262"/>
        <v>225891.15705234019</v>
      </c>
      <c r="HR74" s="32">
        <f t="shared" si="263"/>
        <v>106285.0137</v>
      </c>
      <c r="HS74" s="32">
        <f t="shared" si="160"/>
        <v>128073.44150849999</v>
      </c>
      <c r="HT74" s="172">
        <v>489889.26</v>
      </c>
      <c r="HU74" s="162">
        <v>477000</v>
      </c>
      <c r="HV74" s="32">
        <v>598250</v>
      </c>
      <c r="HW74" s="94">
        <v>580300</v>
      </c>
      <c r="HX74" s="32">
        <f t="shared" si="264"/>
        <v>551850</v>
      </c>
      <c r="HY74" s="32">
        <f t="shared" si="265"/>
        <v>580300</v>
      </c>
      <c r="HZ74" s="32">
        <f t="shared" si="161"/>
        <v>546326.21859328565</v>
      </c>
      <c r="IA74" s="32">
        <f t="shared" si="266"/>
        <v>591835.21500600001</v>
      </c>
      <c r="IB74" s="32">
        <f t="shared" si="162"/>
        <v>713161.43408222997</v>
      </c>
      <c r="IC74" s="172">
        <v>522270</v>
      </c>
      <c r="ID74" s="162">
        <v>368000</v>
      </c>
      <c r="IE74" s="32">
        <v>598250</v>
      </c>
      <c r="IF74" s="94">
        <v>550400</v>
      </c>
      <c r="IG74" s="32">
        <f t="shared" si="267"/>
        <v>505550</v>
      </c>
      <c r="IH74" s="32">
        <f t="shared" si="268"/>
        <v>550400</v>
      </c>
      <c r="II74" s="32">
        <f t="shared" si="269"/>
        <v>483419.22285167151</v>
      </c>
      <c r="IJ74" s="32">
        <f t="shared" si="270"/>
        <v>630954.38699999999</v>
      </c>
      <c r="IK74" s="32">
        <f t="shared" si="163"/>
        <v>760300.03633499995</v>
      </c>
      <c r="IM74" s="32">
        <f t="shared" si="271"/>
        <v>173855.27802650852</v>
      </c>
    </row>
    <row r="75" spans="1:247" x14ac:dyDescent="0.25">
      <c r="A75" s="12">
        <v>68</v>
      </c>
      <c r="B75" s="38" t="s">
        <v>111</v>
      </c>
      <c r="C75" s="14">
        <f>VLOOKUP(B75,[1]Hoja1!$B$9:$D$244,3,0)</f>
        <v>101640</v>
      </c>
      <c r="D75" s="14">
        <v>372000</v>
      </c>
      <c r="E75" s="15">
        <v>573500</v>
      </c>
      <c r="F75" s="97">
        <v>556300</v>
      </c>
      <c r="G75" s="105">
        <f t="shared" si="164"/>
        <v>400860</v>
      </c>
      <c r="H75" s="105">
        <f t="shared" si="165"/>
        <v>464150</v>
      </c>
      <c r="I75" s="107">
        <f t="shared" si="166"/>
        <v>248940.62328096025</v>
      </c>
      <c r="J75" s="107">
        <f t="shared" si="167"/>
        <v>106823.64</v>
      </c>
      <c r="K75" s="107">
        <f t="shared" si="136"/>
        <v>128722.4862</v>
      </c>
      <c r="L75" s="101">
        <f>VLOOKUP(B75,[1]Hoja1!$B$9:$L$244,11,0)</f>
        <v>101640</v>
      </c>
      <c r="M75" s="101">
        <v>378000</v>
      </c>
      <c r="N75" s="34">
        <v>573500</v>
      </c>
      <c r="O75" s="70">
        <v>544800</v>
      </c>
      <c r="P75" s="34">
        <f t="shared" si="168"/>
        <v>399485</v>
      </c>
      <c r="Q75" s="34">
        <f t="shared" si="169"/>
        <v>461400</v>
      </c>
      <c r="R75" s="34">
        <f t="shared" si="170"/>
        <v>249013.8431250398</v>
      </c>
      <c r="S75" s="174">
        <f t="shared" si="171"/>
        <v>106823.64</v>
      </c>
      <c r="T75" s="174">
        <f t="shared" si="137"/>
        <v>128722.4862</v>
      </c>
      <c r="U75" s="126">
        <f>VLOOKUP(B75,[1]Hoja1!$B$9:$T$244,19,0)</f>
        <v>105760</v>
      </c>
      <c r="V75" s="126">
        <v>387000</v>
      </c>
      <c r="W75" s="17">
        <v>458800</v>
      </c>
      <c r="X75" s="73">
        <v>449600</v>
      </c>
      <c r="Y75" s="17">
        <f t="shared" si="172"/>
        <v>350290</v>
      </c>
      <c r="Z75" s="17">
        <f t="shared" si="173"/>
        <v>418300</v>
      </c>
      <c r="AA75" s="17">
        <f t="shared" si="174"/>
        <v>243262.41826086931</v>
      </c>
      <c r="AB75" s="176">
        <f t="shared" si="175"/>
        <v>111153.76</v>
      </c>
      <c r="AC75" s="176">
        <f t="shared" si="138"/>
        <v>133940.28080000001</v>
      </c>
      <c r="AD75" s="129">
        <f>VLOOKUP(B75,[1]Hoja1!$B$9:$V$244,21,0)</f>
        <v>113308</v>
      </c>
      <c r="AE75" s="129">
        <v>405000</v>
      </c>
      <c r="AF75" s="18">
        <v>435860</v>
      </c>
      <c r="AG75" s="74">
        <v>422800</v>
      </c>
      <c r="AH75" s="18">
        <f t="shared" si="176"/>
        <v>344242</v>
      </c>
      <c r="AI75" s="18">
        <f t="shared" si="177"/>
        <v>413900</v>
      </c>
      <c r="AJ75" s="18">
        <f t="shared" si="178"/>
        <v>250718.66709939906</v>
      </c>
      <c r="AK75" s="177">
        <f t="shared" si="179"/>
        <v>119086.708</v>
      </c>
      <c r="AL75" s="177">
        <f t="shared" si="139"/>
        <v>143499.48314</v>
      </c>
      <c r="AM75" s="133">
        <f>VLOOKUP(B75,[1]Hoja1!$B$9:$X$244,23,0)</f>
        <v>106856</v>
      </c>
      <c r="AN75" s="133">
        <v>382000</v>
      </c>
      <c r="AO75" s="19">
        <v>389980</v>
      </c>
      <c r="AP75" s="77">
        <v>370500</v>
      </c>
      <c r="AQ75" s="19">
        <f t="shared" si="180"/>
        <v>312334</v>
      </c>
      <c r="AR75" s="19">
        <f t="shared" si="181"/>
        <v>376250</v>
      </c>
      <c r="AS75" s="19">
        <f t="shared" si="182"/>
        <v>232025.56934600431</v>
      </c>
      <c r="AT75" s="178">
        <f t="shared" si="183"/>
        <v>112305.65599999999</v>
      </c>
      <c r="AU75" s="178">
        <f t="shared" si="140"/>
        <v>135328.31547999999</v>
      </c>
      <c r="AV75" s="137">
        <f>VLOOKUP(B75,[1]Hoja1!$B$9:$Z$244,25,0)</f>
        <v>92400</v>
      </c>
      <c r="AW75" s="137">
        <v>338000</v>
      </c>
      <c r="AX75" s="20">
        <v>389980</v>
      </c>
      <c r="AY75" s="79">
        <v>374400</v>
      </c>
      <c r="AZ75" s="20">
        <f t="shared" si="184"/>
        <v>298695</v>
      </c>
      <c r="BA75" s="20">
        <f t="shared" si="185"/>
        <v>356200</v>
      </c>
      <c r="BB75" s="20">
        <f t="shared" si="186"/>
        <v>210346.24901150574</v>
      </c>
      <c r="BC75" s="179">
        <f t="shared" si="187"/>
        <v>97112.4</v>
      </c>
      <c r="BD75" s="179">
        <f t="shared" si="141"/>
        <v>117020.442</v>
      </c>
      <c r="BE75" s="139">
        <f>VLOOKUP(B75,[1]Hoja1!$B$9:$AB$244,27,0)</f>
        <v>101640</v>
      </c>
      <c r="BF75" s="139">
        <v>407000</v>
      </c>
      <c r="BG75" s="21">
        <v>458800</v>
      </c>
      <c r="BH75" s="80">
        <v>449600</v>
      </c>
      <c r="BI75" s="21">
        <f t="shared" si="188"/>
        <v>354260</v>
      </c>
      <c r="BJ75" s="21">
        <f t="shared" si="189"/>
        <v>428300</v>
      </c>
      <c r="BK75" s="21">
        <f t="shared" si="190"/>
        <v>239528.89120420674</v>
      </c>
      <c r="BL75" s="21">
        <f t="shared" si="191"/>
        <v>106823.64</v>
      </c>
      <c r="BM75" s="21">
        <f t="shared" si="142"/>
        <v>128722.4862</v>
      </c>
      <c r="BN75" s="144">
        <f>VLOOKUP(B75,[1]Hoja1!$B$9:$AD$244,29,0)</f>
        <v>101640</v>
      </c>
      <c r="BO75" s="144">
        <v>363000</v>
      </c>
      <c r="BP75" s="22">
        <v>458800</v>
      </c>
      <c r="BQ75" s="82">
        <v>435900</v>
      </c>
      <c r="BR75" s="22">
        <f t="shared" si="192"/>
        <v>339835</v>
      </c>
      <c r="BS75" s="22">
        <f t="shared" si="193"/>
        <v>399450</v>
      </c>
      <c r="BT75" s="22">
        <f t="shared" si="194"/>
        <v>234368.08460745463</v>
      </c>
      <c r="BU75" s="22">
        <f t="shared" si="195"/>
        <v>106823.64</v>
      </c>
      <c r="BV75" s="22">
        <f t="shared" si="143"/>
        <v>128722.4862</v>
      </c>
      <c r="BW75" s="146">
        <f>VLOOKUP(B75,[1]Hoja1!$B$9:$AF$244,31,0)</f>
        <v>97805</v>
      </c>
      <c r="BX75" s="146">
        <v>280000</v>
      </c>
      <c r="BY75" s="23">
        <v>389980</v>
      </c>
      <c r="BZ75" s="84">
        <v>370500</v>
      </c>
      <c r="CA75" s="23">
        <f t="shared" si="196"/>
        <v>284571.25</v>
      </c>
      <c r="CB75" s="23">
        <f t="shared" si="197"/>
        <v>325250</v>
      </c>
      <c r="CC75" s="23">
        <f t="shared" si="198"/>
        <v>209873.01291888102</v>
      </c>
      <c r="CD75" s="23">
        <f t="shared" si="199"/>
        <v>102793.05499999999</v>
      </c>
      <c r="CE75" s="23">
        <f t="shared" si="144"/>
        <v>123865.63127499999</v>
      </c>
      <c r="CF75" s="158">
        <f>VLOOKUP(B75,[1]Hoja1!$B$9:$AJ$244,35,0)</f>
        <v>92400</v>
      </c>
      <c r="CG75" s="158">
        <v>270000</v>
      </c>
      <c r="CH75" s="24">
        <v>265200</v>
      </c>
      <c r="CI75" s="25">
        <v>262500</v>
      </c>
      <c r="CJ75" s="24">
        <f t="shared" si="200"/>
        <v>222525</v>
      </c>
      <c r="CK75" s="24">
        <f t="shared" si="201"/>
        <v>263850</v>
      </c>
      <c r="CL75" s="24">
        <f t="shared" si="202"/>
        <v>180942.44177918328</v>
      </c>
      <c r="CM75" s="24">
        <f t="shared" si="203"/>
        <v>97112.4</v>
      </c>
      <c r="CN75" s="24">
        <f t="shared" si="145"/>
        <v>117020.442</v>
      </c>
      <c r="CO75" s="148">
        <f>VLOOKUP(B75,[1]Hoja1!$B$9:$AL$244,37,0)</f>
        <v>95914</v>
      </c>
      <c r="CP75" s="148">
        <v>350000</v>
      </c>
      <c r="CQ75" s="26">
        <v>389980</v>
      </c>
      <c r="CR75" s="149">
        <v>362700</v>
      </c>
      <c r="CS75" s="26">
        <f t="shared" si="204"/>
        <v>299648.5</v>
      </c>
      <c r="CT75" s="26">
        <f t="shared" si="205"/>
        <v>356350</v>
      </c>
      <c r="CU75" s="26">
        <f t="shared" si="206"/>
        <v>215001.9423935418</v>
      </c>
      <c r="CV75" s="26">
        <f t="shared" si="207"/>
        <v>100805.61399999999</v>
      </c>
      <c r="CW75" s="26">
        <f t="shared" si="146"/>
        <v>121470.76486999998</v>
      </c>
      <c r="CX75" s="27">
        <f>VLOOKUP(B75,[1]Hoja1!$B$9:$AN$244,39,0)</f>
        <v>101640</v>
      </c>
      <c r="CY75" s="27">
        <v>340000</v>
      </c>
      <c r="CZ75" s="28">
        <v>435860</v>
      </c>
      <c r="DA75" s="86">
        <v>418000</v>
      </c>
      <c r="DB75" s="28">
        <f t="shared" si="208"/>
        <v>323875</v>
      </c>
      <c r="DC75" s="28">
        <f t="shared" si="209"/>
        <v>379000</v>
      </c>
      <c r="DD75" s="28">
        <f t="shared" si="210"/>
        <v>229010.05665385001</v>
      </c>
      <c r="DE75" s="28">
        <f t="shared" si="211"/>
        <v>106823.64</v>
      </c>
      <c r="DF75" s="28">
        <f t="shared" si="147"/>
        <v>128722.4862</v>
      </c>
      <c r="DG75" s="150">
        <f>VLOOKUP(B75,[1]Hoja1!$B$9:$AR$244,43,0)</f>
        <v>120435</v>
      </c>
      <c r="DH75" s="150">
        <v>413000</v>
      </c>
      <c r="DI75" s="29">
        <v>344100</v>
      </c>
      <c r="DJ75" s="88">
        <v>333800</v>
      </c>
      <c r="DK75" s="29">
        <f t="shared" si="212"/>
        <v>302833.75</v>
      </c>
      <c r="DL75" s="29">
        <f t="shared" si="213"/>
        <v>338950</v>
      </c>
      <c r="DM75" s="29">
        <f t="shared" si="214"/>
        <v>240580.09501199215</v>
      </c>
      <c r="DN75" s="29">
        <f t="shared" si="215"/>
        <v>126577.185</v>
      </c>
      <c r="DO75" s="29">
        <f t="shared" si="148"/>
        <v>152525.50792499998</v>
      </c>
      <c r="DP75" s="154">
        <f>VLOOKUP(B75,[1]Hoja1!$B$9:$AT$244,45,0)</f>
        <v>120435</v>
      </c>
      <c r="DQ75" s="154">
        <v>441000</v>
      </c>
      <c r="DR75" s="30">
        <v>344100</v>
      </c>
      <c r="DS75" s="90">
        <v>333800</v>
      </c>
      <c r="DT75" s="30">
        <f t="shared" si="216"/>
        <v>309833.75</v>
      </c>
      <c r="DU75" s="30">
        <f t="shared" si="217"/>
        <v>338950</v>
      </c>
      <c r="DV75" s="30">
        <f t="shared" si="218"/>
        <v>242825.33666486706</v>
      </c>
      <c r="DW75" s="30">
        <f t="shared" si="219"/>
        <v>126577.185</v>
      </c>
      <c r="DX75" s="30">
        <f t="shared" si="149"/>
        <v>152525.50792499998</v>
      </c>
      <c r="DY75" s="158">
        <f>VLOOKUP(B75,[1]Hoja1!$B$9:$AV$244,47,0)</f>
        <v>136493</v>
      </c>
      <c r="DZ75" s="158">
        <v>470000</v>
      </c>
      <c r="EA75" s="24">
        <v>389980</v>
      </c>
      <c r="EB75" s="25">
        <v>378300</v>
      </c>
      <c r="EC75" s="24">
        <f t="shared" si="220"/>
        <v>343693.25</v>
      </c>
      <c r="ED75" s="24">
        <f t="shared" si="221"/>
        <v>384140</v>
      </c>
      <c r="EE75" s="24">
        <f t="shared" si="222"/>
        <v>272820.00584130053</v>
      </c>
      <c r="EF75" s="24">
        <f t="shared" si="223"/>
        <v>143454.14299999998</v>
      </c>
      <c r="EG75" s="24">
        <f t="shared" si="150"/>
        <v>172862.24231499998</v>
      </c>
      <c r="EH75" s="126">
        <f>VLOOKUP(B75,[1]Hoja1!$B$9:$AX$244,49,0)</f>
        <v>142056</v>
      </c>
      <c r="EI75" s="126">
        <v>508000</v>
      </c>
      <c r="EJ75" s="17">
        <v>516150</v>
      </c>
      <c r="EK75" s="73">
        <v>490300</v>
      </c>
      <c r="EL75" s="17">
        <f t="shared" si="224"/>
        <v>414126.5</v>
      </c>
      <c r="EM75" s="17">
        <f t="shared" si="225"/>
        <v>499150</v>
      </c>
      <c r="EN75" s="17">
        <f t="shared" si="226"/>
        <v>308048.45364355395</v>
      </c>
      <c r="EO75" s="17">
        <f t="shared" si="227"/>
        <v>149300.856</v>
      </c>
      <c r="EP75" s="17">
        <f t="shared" si="151"/>
        <v>179907.53148000001</v>
      </c>
      <c r="EQ75" s="162">
        <f>VLOOKUP(B75,[1]Hoja1!$B$9:$AZ$244,51,0)</f>
        <v>131632</v>
      </c>
      <c r="ER75" s="162">
        <v>433000</v>
      </c>
      <c r="ES75" s="32">
        <v>516150</v>
      </c>
      <c r="ET75" s="94">
        <v>500700</v>
      </c>
      <c r="EU75" s="32">
        <f t="shared" si="228"/>
        <v>395370.5</v>
      </c>
      <c r="EV75" s="32">
        <f t="shared" si="229"/>
        <v>466850</v>
      </c>
      <c r="EW75" s="32">
        <f t="shared" si="230"/>
        <v>288995.81369246892</v>
      </c>
      <c r="EX75" s="32">
        <f t="shared" si="231"/>
        <v>159024.61919999999</v>
      </c>
      <c r="EY75" s="32">
        <f t="shared" si="152"/>
        <v>191624.66613599999</v>
      </c>
      <c r="EZ75" s="172">
        <f>VLOOKUP(B75,'[2]RESPUESTOS '!$B$11:$BH$246,59,0)</f>
        <v>75220</v>
      </c>
      <c r="FA75" s="162">
        <v>387000</v>
      </c>
      <c r="FB75" s="32">
        <v>409200</v>
      </c>
      <c r="FC75" s="94">
        <v>376500</v>
      </c>
      <c r="FD75" s="32">
        <f t="shared" si="232"/>
        <v>311980</v>
      </c>
      <c r="FE75" s="32">
        <f t="shared" si="233"/>
        <v>381750</v>
      </c>
      <c r="FF75" s="32">
        <f t="shared" si="234"/>
        <v>190674.57189798914</v>
      </c>
      <c r="FG75" s="32">
        <f t="shared" si="235"/>
        <v>90873.281999999992</v>
      </c>
      <c r="FH75" s="32">
        <f t="shared" si="153"/>
        <v>109502.30480999999</v>
      </c>
      <c r="FI75" s="172">
        <f>VLOOKUP(B75,'[2]RESPUESTOS '!$B$11:$CJ$246,87,0)</f>
        <v>84779</v>
      </c>
      <c r="FJ75" s="162">
        <v>464400</v>
      </c>
      <c r="FK75" s="32">
        <v>458800</v>
      </c>
      <c r="FL75" s="94">
        <v>454200</v>
      </c>
      <c r="FM75" s="32">
        <f t="shared" si="236"/>
        <v>365544.75</v>
      </c>
      <c r="FN75" s="32">
        <f t="shared" si="237"/>
        <v>456500</v>
      </c>
      <c r="FO75" s="32">
        <f t="shared" si="238"/>
        <v>218221.94499187599</v>
      </c>
      <c r="FP75" s="32">
        <f t="shared" si="239"/>
        <v>102421.50989999999</v>
      </c>
      <c r="FQ75" s="32">
        <f t="shared" si="154"/>
        <v>123417.91942949999</v>
      </c>
      <c r="FR75" s="172">
        <f>VLOOKUP(B75,'[2]RESPUESTOS '!$B$11:$BX$246,75,0)</f>
        <v>71077</v>
      </c>
      <c r="FS75" s="162">
        <v>387000</v>
      </c>
      <c r="FT75" s="32">
        <v>383000</v>
      </c>
      <c r="FU75" s="94">
        <v>367700</v>
      </c>
      <c r="FV75" s="32">
        <f t="shared" si="240"/>
        <v>302194.25</v>
      </c>
      <c r="FW75" s="32">
        <f t="shared" si="241"/>
        <v>375350</v>
      </c>
      <c r="FX75" s="32">
        <f t="shared" si="242"/>
        <v>181952.1432168324</v>
      </c>
      <c r="FY75" s="32">
        <f t="shared" si="243"/>
        <v>85868.123699999996</v>
      </c>
      <c r="FZ75" s="32">
        <f t="shared" si="155"/>
        <v>103471.08905849999</v>
      </c>
      <c r="GA75" s="172">
        <f>VLOOKUP(B75,'[2]RESPUESTOS '!$B$11:$CN$246,91,0)</f>
        <v>83877</v>
      </c>
      <c r="GB75" s="162">
        <v>446000</v>
      </c>
      <c r="GC75" s="32">
        <v>451200</v>
      </c>
      <c r="GD75" s="94">
        <v>428600</v>
      </c>
      <c r="GE75" s="32">
        <f t="shared" si="244"/>
        <v>352419.25</v>
      </c>
      <c r="GF75" s="32">
        <f t="shared" si="245"/>
        <v>437300</v>
      </c>
      <c r="GG75" s="32">
        <f t="shared" si="246"/>
        <v>213745.30030675922</v>
      </c>
      <c r="GH75" s="32">
        <f t="shared" si="247"/>
        <v>101331.80369999999</v>
      </c>
      <c r="GI75" s="32">
        <f t="shared" si="156"/>
        <v>122104.82345849999</v>
      </c>
      <c r="GJ75" s="172">
        <f>VLOOKUP(B75,'[2]RESPUESTOS '!$B$11:$T$246,19,0)</f>
        <v>74727</v>
      </c>
      <c r="GK75" s="162">
        <v>340000</v>
      </c>
      <c r="GL75" s="32">
        <v>404400</v>
      </c>
      <c r="GM75" s="94">
        <v>384200</v>
      </c>
      <c r="GN75" s="32">
        <f t="shared" si="248"/>
        <v>300831.75</v>
      </c>
      <c r="GO75" s="32">
        <f t="shared" si="249"/>
        <v>362100</v>
      </c>
      <c r="GP75" s="32">
        <f t="shared" si="250"/>
        <v>186926.10162710916</v>
      </c>
      <c r="GQ75" s="32">
        <f t="shared" si="251"/>
        <v>90277.688699999999</v>
      </c>
      <c r="GR75" s="32">
        <f t="shared" si="157"/>
        <v>108784.61488350001</v>
      </c>
      <c r="GS75" s="172">
        <f>VLOOKUP(B75,'[2]RESPUESTOS '!$B$11:$H$246,7,0)</f>
        <v>66169</v>
      </c>
      <c r="GT75" s="162">
        <v>270000</v>
      </c>
      <c r="GU75" s="32">
        <v>242600</v>
      </c>
      <c r="GV75" s="94">
        <v>235300</v>
      </c>
      <c r="GW75" s="32">
        <f t="shared" si="252"/>
        <v>203517.25</v>
      </c>
      <c r="GX75" s="32">
        <f t="shared" si="253"/>
        <v>238950</v>
      </c>
      <c r="GY75" s="32">
        <f t="shared" si="254"/>
        <v>147121.424895162</v>
      </c>
      <c r="GZ75" s="32">
        <f t="shared" si="255"/>
        <v>79938.768899999995</v>
      </c>
      <c r="HA75" s="32">
        <f t="shared" si="158"/>
        <v>96326.216524499992</v>
      </c>
      <c r="HB75" s="172">
        <f>VLOOKUP(B75,'[2]RESPUESTOS '!$B$11:$D$246,3,0)</f>
        <v>66210</v>
      </c>
      <c r="HC75" s="162">
        <v>270000</v>
      </c>
      <c r="HD75" s="32">
        <v>242600</v>
      </c>
      <c r="HE75" s="94">
        <v>235300</v>
      </c>
      <c r="HF75" s="32">
        <f t="shared" si="256"/>
        <v>203527.5</v>
      </c>
      <c r="HG75" s="32">
        <f t="shared" si="257"/>
        <v>238950</v>
      </c>
      <c r="HH75" s="32">
        <f t="shared" si="258"/>
        <v>147172.08278144547</v>
      </c>
      <c r="HI75" s="32">
        <f t="shared" si="259"/>
        <v>79988.300999999992</v>
      </c>
      <c r="HJ75" s="32">
        <f t="shared" si="159"/>
        <v>96385.902704999986</v>
      </c>
      <c r="HK75" s="172">
        <f>VLOOKUP(B75,'[2]RESPUESTOS '!$B$11:$CB$246,79,0)</f>
        <v>85166</v>
      </c>
      <c r="HL75" s="162">
        <v>508000</v>
      </c>
      <c r="HM75" s="32">
        <v>451200</v>
      </c>
      <c r="HN75" s="94">
        <v>415000</v>
      </c>
      <c r="HO75" s="32">
        <f t="shared" si="260"/>
        <v>364841.5</v>
      </c>
      <c r="HP75" s="32">
        <f t="shared" si="261"/>
        <v>433100</v>
      </c>
      <c r="HQ75" s="32">
        <f t="shared" si="262"/>
        <v>218147.35762633279</v>
      </c>
      <c r="HR75" s="32">
        <f t="shared" si="263"/>
        <v>102889.04459999999</v>
      </c>
      <c r="HS75" s="32">
        <f t="shared" si="160"/>
        <v>123981.29874299999</v>
      </c>
      <c r="HT75" s="172">
        <v>450296.28</v>
      </c>
      <c r="HU75" s="162">
        <v>508000</v>
      </c>
      <c r="HV75" s="32">
        <v>573500</v>
      </c>
      <c r="HW75" s="94">
        <v>533400</v>
      </c>
      <c r="HX75" s="32">
        <f t="shared" si="264"/>
        <v>538300</v>
      </c>
      <c r="HY75" s="32">
        <f t="shared" si="265"/>
        <v>533400</v>
      </c>
      <c r="HZ75" s="32">
        <f t="shared" si="161"/>
        <v>536965.72707458714</v>
      </c>
      <c r="IA75" s="32">
        <f t="shared" si="266"/>
        <v>544002.93586800003</v>
      </c>
      <c r="IB75" s="32">
        <f t="shared" si="162"/>
        <v>655523.53772094008</v>
      </c>
      <c r="IC75" s="172">
        <v>480060</v>
      </c>
      <c r="ID75" s="162">
        <v>387000</v>
      </c>
      <c r="IE75" s="32">
        <v>573500</v>
      </c>
      <c r="IF75" s="94">
        <v>562000</v>
      </c>
      <c r="IG75" s="32">
        <f t="shared" si="267"/>
        <v>507500</v>
      </c>
      <c r="IH75" s="32">
        <f t="shared" si="268"/>
        <v>562000</v>
      </c>
      <c r="II75" s="32">
        <f t="shared" si="269"/>
        <v>491238.11955567839</v>
      </c>
      <c r="IJ75" s="32">
        <f t="shared" si="270"/>
        <v>579960.48600000003</v>
      </c>
      <c r="IK75" s="32">
        <f t="shared" si="163"/>
        <v>698852.38563000003</v>
      </c>
      <c r="IM75" s="32">
        <f t="shared" si="271"/>
        <v>171242.71627072</v>
      </c>
    </row>
    <row r="76" spans="1:247" x14ac:dyDescent="0.25">
      <c r="A76" s="12">
        <v>69</v>
      </c>
      <c r="B76" s="38" t="s">
        <v>112</v>
      </c>
      <c r="C76" s="14">
        <f>VLOOKUP(B76,[1]Hoja1!$B$9:$D$244,3,0)</f>
        <v>107740</v>
      </c>
      <c r="D76" s="14">
        <v>395000</v>
      </c>
      <c r="E76" s="15">
        <v>588250</v>
      </c>
      <c r="F76" s="97">
        <v>541200</v>
      </c>
      <c r="G76" s="105">
        <f t="shared" si="164"/>
        <v>408047.5</v>
      </c>
      <c r="H76" s="105">
        <f t="shared" si="165"/>
        <v>468100</v>
      </c>
      <c r="I76" s="107">
        <f t="shared" si="166"/>
        <v>260400.5156974007</v>
      </c>
      <c r="J76" s="107">
        <f t="shared" si="167"/>
        <v>113234.73999999999</v>
      </c>
      <c r="K76" s="107">
        <f t="shared" si="136"/>
        <v>136447.86169999998</v>
      </c>
      <c r="L76" s="101">
        <f>VLOOKUP(B76,[1]Hoja1!$B$9:$L$244,11,0)</f>
        <v>99509</v>
      </c>
      <c r="M76" s="101">
        <v>370000</v>
      </c>
      <c r="N76" s="34">
        <v>588250</v>
      </c>
      <c r="O76" s="70">
        <v>529400</v>
      </c>
      <c r="P76" s="34">
        <f t="shared" si="168"/>
        <v>396789.75</v>
      </c>
      <c r="Q76" s="34">
        <f t="shared" si="169"/>
        <v>449700</v>
      </c>
      <c r="R76" s="34">
        <f t="shared" si="170"/>
        <v>244784.05957049961</v>
      </c>
      <c r="S76" s="174">
        <f t="shared" si="171"/>
        <v>104583.95899999999</v>
      </c>
      <c r="T76" s="174">
        <f t="shared" si="137"/>
        <v>126023.67059499999</v>
      </c>
      <c r="U76" s="126">
        <f>VLOOKUP(B76,[1]Hoja1!$B$9:$T$244,19,0)</f>
        <v>105566</v>
      </c>
      <c r="V76" s="126">
        <v>387000</v>
      </c>
      <c r="W76" s="17">
        <v>470600</v>
      </c>
      <c r="X76" s="73">
        <v>433000</v>
      </c>
      <c r="Y76" s="17">
        <f t="shared" si="172"/>
        <v>349041.5</v>
      </c>
      <c r="Z76" s="17">
        <f t="shared" si="173"/>
        <v>410000</v>
      </c>
      <c r="AA76" s="17">
        <f t="shared" si="174"/>
        <v>242554.45839069679</v>
      </c>
      <c r="AB76" s="176">
        <f t="shared" si="175"/>
        <v>110949.86599999999</v>
      </c>
      <c r="AC76" s="176">
        <f t="shared" si="138"/>
        <v>133694.58853000001</v>
      </c>
      <c r="AD76" s="129">
        <f>VLOOKUP(B76,[1]Hoja1!$B$9:$V$244,21,0)</f>
        <v>112033</v>
      </c>
      <c r="AE76" s="129">
        <v>401000</v>
      </c>
      <c r="AF76" s="18">
        <v>447070</v>
      </c>
      <c r="AG76" s="74">
        <v>424700</v>
      </c>
      <c r="AH76" s="18">
        <f t="shared" si="176"/>
        <v>346200.75</v>
      </c>
      <c r="AI76" s="18">
        <f t="shared" si="177"/>
        <v>412850</v>
      </c>
      <c r="AJ76" s="18">
        <f t="shared" si="178"/>
        <v>249826.73758973321</v>
      </c>
      <c r="AK76" s="177">
        <f t="shared" si="179"/>
        <v>117746.68299999999</v>
      </c>
      <c r="AL76" s="177">
        <f t="shared" si="139"/>
        <v>141884.75301499999</v>
      </c>
      <c r="AM76" s="133">
        <f>VLOOKUP(B76,[1]Hoja1!$B$9:$X$244,23,0)</f>
        <v>105758</v>
      </c>
      <c r="AN76" s="133">
        <v>378000</v>
      </c>
      <c r="AO76" s="19">
        <v>400010</v>
      </c>
      <c r="AP76" s="77">
        <v>384000</v>
      </c>
      <c r="AQ76" s="19">
        <f t="shared" si="180"/>
        <v>316942</v>
      </c>
      <c r="AR76" s="19">
        <f t="shared" si="181"/>
        <v>381000</v>
      </c>
      <c r="AS76" s="19">
        <f t="shared" si="182"/>
        <v>232488.44334223861</v>
      </c>
      <c r="AT76" s="178">
        <f t="shared" si="183"/>
        <v>111151.658</v>
      </c>
      <c r="AU76" s="178">
        <f t="shared" si="140"/>
        <v>133937.74789</v>
      </c>
      <c r="AV76" s="137">
        <f>VLOOKUP(B76,[1]Hoja1!$B$9:$Z$244,25,0)</f>
        <v>85441</v>
      </c>
      <c r="AW76" s="137">
        <v>313000</v>
      </c>
      <c r="AX76" s="20">
        <v>400010</v>
      </c>
      <c r="AY76" s="79">
        <v>372000</v>
      </c>
      <c r="AZ76" s="20">
        <f t="shared" si="184"/>
        <v>292612.75</v>
      </c>
      <c r="BA76" s="20">
        <f t="shared" si="185"/>
        <v>342500</v>
      </c>
      <c r="BB76" s="20">
        <f t="shared" si="186"/>
        <v>199133.96054253876</v>
      </c>
      <c r="BC76" s="179">
        <f t="shared" si="187"/>
        <v>89798.490999999995</v>
      </c>
      <c r="BD76" s="179">
        <f t="shared" si="141"/>
        <v>108207.18165499999</v>
      </c>
      <c r="BE76" s="139">
        <f>VLOOKUP(B76,[1]Hoja1!$B$9:$AB$244,27,0)</f>
        <v>92400</v>
      </c>
      <c r="BF76" s="139">
        <v>370000</v>
      </c>
      <c r="BG76" s="21">
        <v>470600</v>
      </c>
      <c r="BH76" s="80">
        <v>456500</v>
      </c>
      <c r="BI76" s="21">
        <f t="shared" si="188"/>
        <v>347375</v>
      </c>
      <c r="BJ76" s="21">
        <f t="shared" si="189"/>
        <v>413250</v>
      </c>
      <c r="BK76" s="21">
        <f t="shared" si="190"/>
        <v>224205.93523640392</v>
      </c>
      <c r="BL76" s="21">
        <f t="shared" si="191"/>
        <v>97112.4</v>
      </c>
      <c r="BM76" s="21">
        <f t="shared" si="142"/>
        <v>117020.442</v>
      </c>
      <c r="BN76" s="144">
        <f>VLOOKUP(B76,[1]Hoja1!$B$9:$AD$244,29,0)</f>
        <v>94883</v>
      </c>
      <c r="BO76" s="144">
        <v>339000</v>
      </c>
      <c r="BP76" s="22">
        <v>470600</v>
      </c>
      <c r="BQ76" s="82">
        <v>442400</v>
      </c>
      <c r="BR76" s="22">
        <f t="shared" si="192"/>
        <v>336720.75</v>
      </c>
      <c r="BS76" s="22">
        <f t="shared" si="193"/>
        <v>390700</v>
      </c>
      <c r="BT76" s="22">
        <f t="shared" si="194"/>
        <v>223782.57133940392</v>
      </c>
      <c r="BU76" s="22">
        <f t="shared" si="195"/>
        <v>99722.032999999996</v>
      </c>
      <c r="BV76" s="22">
        <f t="shared" si="143"/>
        <v>120165.04976499999</v>
      </c>
      <c r="BW76" s="146">
        <f>VLOOKUP(B76,[1]Hoja1!$B$9:$AF$244,31,0)</f>
        <v>88845</v>
      </c>
      <c r="BX76" s="146">
        <v>260000</v>
      </c>
      <c r="BY76" s="23">
        <v>400010</v>
      </c>
      <c r="BZ76" s="84">
        <v>384000</v>
      </c>
      <c r="CA76" s="23">
        <f t="shared" si="196"/>
        <v>283213.75</v>
      </c>
      <c r="CB76" s="23">
        <f t="shared" si="197"/>
        <v>322000</v>
      </c>
      <c r="CC76" s="23">
        <f t="shared" si="198"/>
        <v>197962.80980180003</v>
      </c>
      <c r="CD76" s="23">
        <f t="shared" si="199"/>
        <v>93376.095000000001</v>
      </c>
      <c r="CE76" s="23">
        <f t="shared" si="144"/>
        <v>112518.194475</v>
      </c>
      <c r="CF76" s="158">
        <f>VLOOKUP(B76,[1]Hoja1!$B$9:$AJ$244,35,0)</f>
        <v>84000</v>
      </c>
      <c r="CG76" s="158">
        <v>240000</v>
      </c>
      <c r="CH76" s="24">
        <v>272000</v>
      </c>
      <c r="CI76" s="25">
        <v>258400</v>
      </c>
      <c r="CJ76" s="24">
        <f t="shared" si="200"/>
        <v>213600</v>
      </c>
      <c r="CK76" s="24">
        <f t="shared" si="201"/>
        <v>249200</v>
      </c>
      <c r="CL76" s="24">
        <f t="shared" si="202"/>
        <v>169363.29588014982</v>
      </c>
      <c r="CM76" s="24">
        <f t="shared" si="203"/>
        <v>88284</v>
      </c>
      <c r="CN76" s="24">
        <f t="shared" si="145"/>
        <v>106382.22</v>
      </c>
      <c r="CO76" s="148">
        <f>VLOOKUP(B76,[1]Hoja1!$B$9:$AL$244,37,0)</f>
        <v>87998</v>
      </c>
      <c r="CP76" s="148">
        <v>320000</v>
      </c>
      <c r="CQ76" s="26">
        <v>400010</v>
      </c>
      <c r="CR76" s="149">
        <v>380000</v>
      </c>
      <c r="CS76" s="26">
        <f t="shared" si="204"/>
        <v>297002</v>
      </c>
      <c r="CT76" s="26">
        <f t="shared" si="205"/>
        <v>350000</v>
      </c>
      <c r="CU76" s="26">
        <f t="shared" si="206"/>
        <v>203869.3268504552</v>
      </c>
      <c r="CV76" s="26">
        <f t="shared" si="207"/>
        <v>92485.898000000001</v>
      </c>
      <c r="CW76" s="26">
        <f t="shared" si="146"/>
        <v>111445.50709</v>
      </c>
      <c r="CX76" s="27">
        <f>VLOOKUP(B76,[1]Hoja1!$B$9:$AN$244,39,0)</f>
        <v>98365</v>
      </c>
      <c r="CY76" s="27">
        <v>330000</v>
      </c>
      <c r="CZ76" s="28">
        <v>447070</v>
      </c>
      <c r="DA76" s="86">
        <v>416000</v>
      </c>
      <c r="DB76" s="28">
        <f t="shared" si="208"/>
        <v>322858.75</v>
      </c>
      <c r="DC76" s="28">
        <f t="shared" si="209"/>
        <v>373000</v>
      </c>
      <c r="DD76" s="28">
        <f t="shared" si="210"/>
        <v>224251.03342522369</v>
      </c>
      <c r="DE76" s="28">
        <f t="shared" si="211"/>
        <v>103381.61499999999</v>
      </c>
      <c r="DF76" s="28">
        <f t="shared" si="147"/>
        <v>124574.84607499998</v>
      </c>
      <c r="DG76" s="150">
        <f>VLOOKUP(B76,[1]Hoja1!$B$9:$AR$244,43,0)</f>
        <v>123533</v>
      </c>
      <c r="DH76" s="150">
        <v>424000</v>
      </c>
      <c r="DI76" s="29">
        <v>352950</v>
      </c>
      <c r="DJ76" s="88">
        <v>328200</v>
      </c>
      <c r="DK76" s="29">
        <f t="shared" si="212"/>
        <v>307170.75</v>
      </c>
      <c r="DL76" s="29">
        <f t="shared" si="213"/>
        <v>340575</v>
      </c>
      <c r="DM76" s="29">
        <f t="shared" si="214"/>
        <v>244892.78199057674</v>
      </c>
      <c r="DN76" s="29">
        <f t="shared" si="215"/>
        <v>129833.18299999999</v>
      </c>
      <c r="DO76" s="29">
        <f t="shared" si="148"/>
        <v>156448.98551499998</v>
      </c>
      <c r="DP76" s="154">
        <f>VLOOKUP(B76,[1]Hoja1!$B$9:$AT$244,45,0)</f>
        <v>123533</v>
      </c>
      <c r="DQ76" s="154">
        <v>452000</v>
      </c>
      <c r="DR76" s="30">
        <v>352950</v>
      </c>
      <c r="DS76" s="90">
        <v>345900</v>
      </c>
      <c r="DT76" s="30">
        <f t="shared" si="216"/>
        <v>318595.75</v>
      </c>
      <c r="DU76" s="30">
        <f t="shared" si="217"/>
        <v>349425</v>
      </c>
      <c r="DV76" s="30">
        <f t="shared" si="218"/>
        <v>249506.23030300526</v>
      </c>
      <c r="DW76" s="30">
        <f t="shared" si="219"/>
        <v>129833.18299999999</v>
      </c>
      <c r="DX76" s="30">
        <f t="shared" si="149"/>
        <v>156448.98551499998</v>
      </c>
      <c r="DY76" s="158">
        <f>VLOOKUP(B76,[1]Hoja1!$B$9:$AV$244,47,0)</f>
        <v>140004</v>
      </c>
      <c r="DZ76" s="158">
        <v>490000</v>
      </c>
      <c r="EA76" s="24">
        <v>400010</v>
      </c>
      <c r="EB76" s="25">
        <v>392000</v>
      </c>
      <c r="EC76" s="24">
        <f t="shared" si="220"/>
        <v>355503.5</v>
      </c>
      <c r="ED76" s="24">
        <f t="shared" si="221"/>
        <v>396005</v>
      </c>
      <c r="EE76" s="24">
        <f t="shared" si="222"/>
        <v>281008.84670431528</v>
      </c>
      <c r="EF76" s="24">
        <f t="shared" si="223"/>
        <v>147144.204</v>
      </c>
      <c r="EG76" s="24">
        <f t="shared" si="150"/>
        <v>177308.76582</v>
      </c>
      <c r="EH76" s="126">
        <f>VLOOKUP(B76,[1]Hoja1!$B$9:$AX$244,49,0)</f>
        <v>144685</v>
      </c>
      <c r="EI76" s="126">
        <v>517000</v>
      </c>
      <c r="EJ76" s="17">
        <v>529425</v>
      </c>
      <c r="EK76" s="73">
        <v>508200</v>
      </c>
      <c r="EL76" s="17">
        <f t="shared" si="224"/>
        <v>424827.5</v>
      </c>
      <c r="EM76" s="17">
        <f t="shared" si="225"/>
        <v>512600</v>
      </c>
      <c r="EN76" s="17">
        <f t="shared" si="226"/>
        <v>314901.7806886452</v>
      </c>
      <c r="EO76" s="17">
        <f t="shared" si="227"/>
        <v>152063.935</v>
      </c>
      <c r="EP76" s="17">
        <f t="shared" si="151"/>
        <v>183237.04167499999</v>
      </c>
      <c r="EQ76" s="162">
        <f>VLOOKUP(B76,[1]Hoja1!$B$9:$AZ$244,51,0)</f>
        <v>138179</v>
      </c>
      <c r="ER76" s="162">
        <v>455000</v>
      </c>
      <c r="ES76" s="32">
        <v>529425</v>
      </c>
      <c r="ET76" s="94">
        <v>503000</v>
      </c>
      <c r="EU76" s="32">
        <f t="shared" si="228"/>
        <v>406401</v>
      </c>
      <c r="EV76" s="32">
        <f t="shared" si="229"/>
        <v>479000</v>
      </c>
      <c r="EW76" s="32">
        <f t="shared" si="230"/>
        <v>300487.42505455646</v>
      </c>
      <c r="EX76" s="32">
        <f t="shared" si="231"/>
        <v>166934.04989999998</v>
      </c>
      <c r="EY76" s="32">
        <f t="shared" si="152"/>
        <v>201155.53012949997</v>
      </c>
      <c r="EZ76" s="172">
        <f>VLOOKUP(B76,'[2]RESPUESTOS '!$B$11:$BH$246,59,0)</f>
        <v>77656</v>
      </c>
      <c r="FA76" s="162">
        <v>387000</v>
      </c>
      <c r="FB76" s="32">
        <v>410600</v>
      </c>
      <c r="FC76" s="94">
        <v>402400</v>
      </c>
      <c r="FD76" s="32">
        <f t="shared" si="232"/>
        <v>319414</v>
      </c>
      <c r="FE76" s="32">
        <f t="shared" si="233"/>
        <v>394700</v>
      </c>
      <c r="FF76" s="32">
        <f t="shared" si="234"/>
        <v>196253.19165555973</v>
      </c>
      <c r="FG76" s="32">
        <f t="shared" si="235"/>
        <v>93816.213600000003</v>
      </c>
      <c r="FH76" s="32">
        <f t="shared" si="153"/>
        <v>113048.537388</v>
      </c>
      <c r="FI76" s="172">
        <f>VLOOKUP(B76,'[2]RESPUESTOS '!$B$11:$CJ$246,87,0)</f>
        <v>77067</v>
      </c>
      <c r="FJ76" s="162">
        <v>464400</v>
      </c>
      <c r="FK76" s="32">
        <v>423600</v>
      </c>
      <c r="FL76" s="94">
        <v>410900</v>
      </c>
      <c r="FM76" s="32">
        <f t="shared" si="236"/>
        <v>343991.75</v>
      </c>
      <c r="FN76" s="32">
        <f t="shared" si="237"/>
        <v>417250</v>
      </c>
      <c r="FO76" s="32">
        <f t="shared" si="238"/>
        <v>200768.5586115105</v>
      </c>
      <c r="FP76" s="32">
        <f t="shared" si="239"/>
        <v>93104.642699999997</v>
      </c>
      <c r="FQ76" s="32">
        <f t="shared" si="154"/>
        <v>112191.0944535</v>
      </c>
      <c r="FR76" s="172">
        <f>VLOOKUP(B76,'[2]RESPUESTOS '!$B$11:$BX$246,75,0)</f>
        <v>70146</v>
      </c>
      <c r="FS76" s="162">
        <v>387000</v>
      </c>
      <c r="FT76" s="32">
        <v>381600</v>
      </c>
      <c r="FU76" s="94">
        <v>377800</v>
      </c>
      <c r="FV76" s="32">
        <f t="shared" si="240"/>
        <v>304136.5</v>
      </c>
      <c r="FW76" s="32">
        <f t="shared" si="241"/>
        <v>379700</v>
      </c>
      <c r="FX76" s="32">
        <f t="shared" si="242"/>
        <v>180934.82585236014</v>
      </c>
      <c r="FY76" s="32">
        <f t="shared" si="243"/>
        <v>84743.382599999997</v>
      </c>
      <c r="FZ76" s="32">
        <f t="shared" si="155"/>
        <v>102115.776033</v>
      </c>
      <c r="GA76" s="172">
        <f>VLOOKUP(B76,'[2]RESPUESTOS '!$B$11:$CN$246,91,0)</f>
        <v>90204</v>
      </c>
      <c r="GB76" s="162">
        <v>446000</v>
      </c>
      <c r="GC76" s="32">
        <v>470600</v>
      </c>
      <c r="GD76" s="94">
        <v>451800</v>
      </c>
      <c r="GE76" s="32">
        <f t="shared" si="244"/>
        <v>364651</v>
      </c>
      <c r="GF76" s="32">
        <f t="shared" si="245"/>
        <v>448900</v>
      </c>
      <c r="GG76" s="32">
        <f t="shared" si="246"/>
        <v>226417.85869014927</v>
      </c>
      <c r="GH76" s="32">
        <f t="shared" si="247"/>
        <v>108975.45239999999</v>
      </c>
      <c r="GI76" s="32">
        <f t="shared" si="156"/>
        <v>131315.42014199999</v>
      </c>
      <c r="GJ76" s="172">
        <f>VLOOKUP(B76,'[2]RESPUESTOS '!$B$11:$T$246,19,0)</f>
        <v>71458</v>
      </c>
      <c r="GK76" s="162">
        <v>330000</v>
      </c>
      <c r="GL76" s="32">
        <v>390400</v>
      </c>
      <c r="GM76" s="94">
        <v>367000</v>
      </c>
      <c r="GN76" s="32">
        <f t="shared" si="248"/>
        <v>289714.5</v>
      </c>
      <c r="GO76" s="32">
        <f t="shared" si="249"/>
        <v>348500</v>
      </c>
      <c r="GP76" s="32">
        <f t="shared" si="250"/>
        <v>179285.30057106062</v>
      </c>
      <c r="GQ76" s="32">
        <f t="shared" si="251"/>
        <v>86328.409799999994</v>
      </c>
      <c r="GR76" s="32">
        <f t="shared" si="157"/>
        <v>104025.733809</v>
      </c>
      <c r="GS76" s="172">
        <f>VLOOKUP(B76,'[2]RESPUESTOS '!$B$11:$H$246,7,0)</f>
        <v>62830</v>
      </c>
      <c r="GT76" s="162">
        <v>240000</v>
      </c>
      <c r="GU76" s="32">
        <v>234200</v>
      </c>
      <c r="GV76" s="94">
        <v>222500</v>
      </c>
      <c r="GW76" s="32">
        <f t="shared" si="252"/>
        <v>189882.5</v>
      </c>
      <c r="GX76" s="32">
        <f t="shared" si="253"/>
        <v>228350</v>
      </c>
      <c r="GY76" s="32">
        <f t="shared" si="254"/>
        <v>138663.23745683927</v>
      </c>
      <c r="GZ76" s="32">
        <f t="shared" si="255"/>
        <v>75904.922999999995</v>
      </c>
      <c r="HA76" s="32">
        <f t="shared" si="158"/>
        <v>91465.432214999993</v>
      </c>
      <c r="HB76" s="172">
        <f>VLOOKUP(B76,'[2]RESPUESTOS '!$B$11:$D$246,3,0)</f>
        <v>64642</v>
      </c>
      <c r="HC76" s="162">
        <v>240000</v>
      </c>
      <c r="HD76" s="32">
        <v>234200</v>
      </c>
      <c r="HE76" s="94">
        <v>215500</v>
      </c>
      <c r="HF76" s="32">
        <f t="shared" si="256"/>
        <v>188585.5</v>
      </c>
      <c r="HG76" s="32">
        <f t="shared" si="257"/>
        <v>224850</v>
      </c>
      <c r="HH76" s="32">
        <f t="shared" si="258"/>
        <v>140121.2204515803</v>
      </c>
      <c r="HI76" s="32">
        <f t="shared" si="259"/>
        <v>78094.000199999995</v>
      </c>
      <c r="HJ76" s="32">
        <f t="shared" si="159"/>
        <v>94103.270240999991</v>
      </c>
      <c r="HK76" s="172">
        <f>VLOOKUP(B76,'[2]RESPUESTOS '!$B$11:$CB$246,79,0)</f>
        <v>88468</v>
      </c>
      <c r="HL76" s="162">
        <v>517000</v>
      </c>
      <c r="HM76" s="32">
        <v>470600</v>
      </c>
      <c r="HN76" s="94">
        <v>461000</v>
      </c>
      <c r="HO76" s="32">
        <f t="shared" si="260"/>
        <v>384267</v>
      </c>
      <c r="HP76" s="32">
        <f t="shared" si="261"/>
        <v>465800</v>
      </c>
      <c r="HQ76" s="32">
        <f t="shared" si="262"/>
        <v>228155.50203524888</v>
      </c>
      <c r="HR76" s="32">
        <f t="shared" si="263"/>
        <v>106878.1908</v>
      </c>
      <c r="HS76" s="32">
        <f t="shared" si="160"/>
        <v>128788.21991399999</v>
      </c>
      <c r="HT76" s="172">
        <v>471738.96</v>
      </c>
      <c r="HU76" s="162">
        <v>517000</v>
      </c>
      <c r="HV76" s="32">
        <v>588250</v>
      </c>
      <c r="HW76" s="94">
        <v>558800</v>
      </c>
      <c r="HX76" s="32">
        <f t="shared" si="264"/>
        <v>554683.33333333337</v>
      </c>
      <c r="HY76" s="32">
        <f t="shared" si="265"/>
        <v>558800</v>
      </c>
      <c r="HZ76" s="32">
        <f t="shared" si="161"/>
        <v>553123.6030548563</v>
      </c>
      <c r="IA76" s="32">
        <f t="shared" si="266"/>
        <v>569907.83757600002</v>
      </c>
      <c r="IB76" s="32">
        <f t="shared" si="162"/>
        <v>686738.94427908002</v>
      </c>
      <c r="IC76" s="172">
        <v>502920</v>
      </c>
      <c r="ID76" s="162">
        <v>387000</v>
      </c>
      <c r="IE76" s="32">
        <v>588250</v>
      </c>
      <c r="IF76" s="94">
        <v>541200</v>
      </c>
      <c r="IG76" s="32">
        <f t="shared" si="267"/>
        <v>505483.33333333331</v>
      </c>
      <c r="IH76" s="32">
        <f t="shared" si="268"/>
        <v>541200</v>
      </c>
      <c r="II76" s="32">
        <f t="shared" si="269"/>
        <v>489262.11706924025</v>
      </c>
      <c r="IJ76" s="32">
        <f t="shared" si="270"/>
        <v>607577.652</v>
      </c>
      <c r="IK76" s="32">
        <f t="shared" si="163"/>
        <v>732131.07065999997</v>
      </c>
      <c r="IM76" s="32">
        <f t="shared" si="271"/>
        <v>171956.47668811405</v>
      </c>
    </row>
    <row r="77" spans="1:247" x14ac:dyDescent="0.25">
      <c r="A77" s="12">
        <v>70</v>
      </c>
      <c r="B77" s="38" t="s">
        <v>113</v>
      </c>
      <c r="C77" s="14">
        <f>VLOOKUP(B77,[1]Hoja1!$B$9:$D$244,3,0)</f>
        <v>396911</v>
      </c>
      <c r="D77" s="14">
        <v>1452000</v>
      </c>
      <c r="E77" s="15">
        <v>3250000</v>
      </c>
      <c r="F77" s="97">
        <v>3185000</v>
      </c>
      <c r="G77" s="105">
        <f t="shared" si="164"/>
        <v>2070977.75</v>
      </c>
      <c r="H77" s="105">
        <f t="shared" si="165"/>
        <v>2318500</v>
      </c>
      <c r="I77" s="107">
        <f t="shared" si="166"/>
        <v>1044433.9304750049</v>
      </c>
      <c r="J77" s="107">
        <f t="shared" si="167"/>
        <v>417153.46099999995</v>
      </c>
      <c r="K77" s="107">
        <f t="shared" si="136"/>
        <v>502669.92050499993</v>
      </c>
      <c r="L77" s="101">
        <f>VLOOKUP(B77,[1]Hoja1!$B$9:$L$244,11,0)</f>
        <v>427425</v>
      </c>
      <c r="M77" s="101">
        <v>1588000</v>
      </c>
      <c r="N77" s="34">
        <v>3250000</v>
      </c>
      <c r="O77" s="70">
        <v>3120000</v>
      </c>
      <c r="P77" s="34">
        <f t="shared" si="168"/>
        <v>2096356.25</v>
      </c>
      <c r="Q77" s="34">
        <f t="shared" si="169"/>
        <v>2354000</v>
      </c>
      <c r="R77" s="34">
        <f t="shared" si="170"/>
        <v>1111877.1353547263</v>
      </c>
      <c r="S77" s="174">
        <f t="shared" si="171"/>
        <v>449223.67499999999</v>
      </c>
      <c r="T77" s="174">
        <f t="shared" si="137"/>
        <v>541314.52837499999</v>
      </c>
      <c r="U77" s="126">
        <f>VLOOKUP(B77,[1]Hoja1!$B$9:$T$244,19,0)</f>
        <v>284380</v>
      </c>
      <c r="V77" s="126">
        <v>1041000</v>
      </c>
      <c r="W77" s="17">
        <v>2600000</v>
      </c>
      <c r="X77" s="73">
        <v>2548000</v>
      </c>
      <c r="Y77" s="17">
        <f t="shared" si="172"/>
        <v>1618345</v>
      </c>
      <c r="Z77" s="17">
        <f t="shared" si="173"/>
        <v>1794500</v>
      </c>
      <c r="AA77" s="17">
        <f t="shared" si="174"/>
        <v>761307.81746494502</v>
      </c>
      <c r="AB77" s="176">
        <f t="shared" si="175"/>
        <v>298883.38</v>
      </c>
      <c r="AC77" s="176">
        <f t="shared" si="138"/>
        <v>360154.47289999999</v>
      </c>
      <c r="AD77" s="129">
        <f>VLOOKUP(B77,[1]Hoja1!$B$9:$V$244,21,0)</f>
        <v>454414</v>
      </c>
      <c r="AE77" s="129">
        <v>1623000</v>
      </c>
      <c r="AF77" s="18">
        <v>2470000</v>
      </c>
      <c r="AG77" s="74">
        <v>2371200</v>
      </c>
      <c r="AH77" s="18">
        <f t="shared" si="176"/>
        <v>1729653.5</v>
      </c>
      <c r="AI77" s="18">
        <f t="shared" si="177"/>
        <v>1997100</v>
      </c>
      <c r="AJ77" s="18">
        <f t="shared" si="178"/>
        <v>1097886.1380864978</v>
      </c>
      <c r="AK77" s="177">
        <f t="shared" si="179"/>
        <v>477589.11399999994</v>
      </c>
      <c r="AL77" s="177">
        <f t="shared" si="139"/>
        <v>575494.88236999989</v>
      </c>
      <c r="AM77" s="133">
        <f>VLOOKUP(B77,[1]Hoja1!$B$9:$X$244,23,0)</f>
        <v>421539</v>
      </c>
      <c r="AN77" s="133">
        <v>1506000</v>
      </c>
      <c r="AO77" s="19">
        <v>2210000</v>
      </c>
      <c r="AP77" s="77">
        <v>2143700</v>
      </c>
      <c r="AQ77" s="19">
        <f t="shared" si="180"/>
        <v>1570309.75</v>
      </c>
      <c r="AR77" s="19">
        <f t="shared" si="181"/>
        <v>1824850</v>
      </c>
      <c r="AS77" s="19">
        <f t="shared" si="182"/>
        <v>1011316.0607115859</v>
      </c>
      <c r="AT77" s="178">
        <f t="shared" si="183"/>
        <v>443037.48899999994</v>
      </c>
      <c r="AU77" s="178">
        <f t="shared" si="140"/>
        <v>533860.17424499989</v>
      </c>
      <c r="AV77" s="137">
        <f>VLOOKUP(B77,[1]Hoja1!$B$9:$Z$244,25,0)</f>
        <v>239400</v>
      </c>
      <c r="AW77" s="137">
        <v>876000</v>
      </c>
      <c r="AX77" s="20">
        <v>2210000</v>
      </c>
      <c r="AY77" s="79">
        <v>2099500</v>
      </c>
      <c r="AZ77" s="20">
        <f t="shared" si="184"/>
        <v>1356225</v>
      </c>
      <c r="BA77" s="20">
        <f t="shared" si="185"/>
        <v>1487750</v>
      </c>
      <c r="BB77" s="20">
        <f t="shared" si="186"/>
        <v>640260.76321730088</v>
      </c>
      <c r="BC77" s="179">
        <f t="shared" si="187"/>
        <v>251609.4</v>
      </c>
      <c r="BD77" s="179">
        <f t="shared" si="141"/>
        <v>303189.32699999999</v>
      </c>
      <c r="BE77" s="139">
        <f>VLOOKUP(B77,[1]Hoja1!$B$9:$AB$244,27,0)</f>
        <v>263340</v>
      </c>
      <c r="BF77" s="139">
        <v>1054000</v>
      </c>
      <c r="BG77" s="21">
        <v>2600000</v>
      </c>
      <c r="BH77" s="80">
        <v>2548000</v>
      </c>
      <c r="BI77" s="21">
        <f t="shared" si="188"/>
        <v>1616335</v>
      </c>
      <c r="BJ77" s="21">
        <f t="shared" si="189"/>
        <v>1801000</v>
      </c>
      <c r="BK77" s="21">
        <f t="shared" si="190"/>
        <v>724215.36852862092</v>
      </c>
      <c r="BL77" s="21">
        <f t="shared" si="191"/>
        <v>276770.33999999997</v>
      </c>
      <c r="BM77" s="21">
        <f t="shared" si="142"/>
        <v>333508.25969999994</v>
      </c>
      <c r="BN77" s="144">
        <f>VLOOKUP(B77,[1]Hoja1!$B$9:$AD$244,29,0)</f>
        <v>608236</v>
      </c>
      <c r="BO77" s="144">
        <v>2173000</v>
      </c>
      <c r="BP77" s="22">
        <v>2600000</v>
      </c>
      <c r="BQ77" s="82">
        <v>2392000</v>
      </c>
      <c r="BR77" s="22">
        <f t="shared" si="192"/>
        <v>1943309</v>
      </c>
      <c r="BS77" s="22">
        <f t="shared" si="193"/>
        <v>2282500</v>
      </c>
      <c r="BT77" s="22">
        <f t="shared" si="194"/>
        <v>1376004.3573809294</v>
      </c>
      <c r="BU77" s="22">
        <f t="shared" si="195"/>
        <v>639256.03599999996</v>
      </c>
      <c r="BV77" s="22">
        <f t="shared" si="143"/>
        <v>770303.52337999991</v>
      </c>
      <c r="BW77" s="146">
        <f>VLOOKUP(B77,[1]Hoja1!$B$9:$AF$244,31,0)</f>
        <v>253690</v>
      </c>
      <c r="BX77" s="146">
        <v>730000</v>
      </c>
      <c r="BY77" s="23">
        <v>2210000</v>
      </c>
      <c r="BZ77" s="84">
        <v>2055300</v>
      </c>
      <c r="CA77" s="23">
        <f t="shared" si="196"/>
        <v>1312247.5</v>
      </c>
      <c r="CB77" s="23">
        <f t="shared" si="197"/>
        <v>1392650</v>
      </c>
      <c r="CC77" s="23">
        <f t="shared" si="198"/>
        <v>639926.54331683798</v>
      </c>
      <c r="CD77" s="23">
        <f t="shared" si="199"/>
        <v>266628.19</v>
      </c>
      <c r="CE77" s="23">
        <f t="shared" si="144"/>
        <v>321286.96895000001</v>
      </c>
      <c r="CF77" s="158">
        <f>VLOOKUP(B77,[1]Hoja1!$B$9:$AJ$244,35,0)</f>
        <v>239400</v>
      </c>
      <c r="CG77" s="158">
        <v>690000</v>
      </c>
      <c r="CH77" s="24">
        <v>1502800</v>
      </c>
      <c r="CI77" s="25">
        <v>1457700</v>
      </c>
      <c r="CJ77" s="24">
        <f t="shared" si="200"/>
        <v>972475</v>
      </c>
      <c r="CK77" s="24">
        <f t="shared" si="201"/>
        <v>1073850</v>
      </c>
      <c r="CL77" s="24">
        <f t="shared" si="202"/>
        <v>573244.81126104249</v>
      </c>
      <c r="CM77" s="24">
        <f t="shared" si="203"/>
        <v>251609.4</v>
      </c>
      <c r="CN77" s="24">
        <f t="shared" si="145"/>
        <v>303189.32699999999</v>
      </c>
      <c r="CO77" s="148">
        <f>VLOOKUP(B77,[1]Hoja1!$B$9:$AL$244,37,0)</f>
        <v>276153</v>
      </c>
      <c r="CP77" s="148">
        <v>990000</v>
      </c>
      <c r="CQ77" s="26">
        <v>2210000</v>
      </c>
      <c r="CR77" s="149">
        <v>1989000</v>
      </c>
      <c r="CS77" s="26">
        <f t="shared" si="204"/>
        <v>1366288.25</v>
      </c>
      <c r="CT77" s="26">
        <f t="shared" si="205"/>
        <v>1489500</v>
      </c>
      <c r="CU77" s="26">
        <f t="shared" si="206"/>
        <v>716007.21061313234</v>
      </c>
      <c r="CV77" s="26">
        <f t="shared" si="207"/>
        <v>290236.80299999996</v>
      </c>
      <c r="CW77" s="26">
        <f t="shared" si="146"/>
        <v>349735.34761499992</v>
      </c>
      <c r="CX77" s="27">
        <f>VLOOKUP(B77,[1]Hoja1!$B$9:$AN$244,39,0)</f>
        <v>362807</v>
      </c>
      <c r="CY77" s="27">
        <v>1200000</v>
      </c>
      <c r="CZ77" s="28">
        <v>2470000</v>
      </c>
      <c r="DA77" s="86">
        <v>2272000</v>
      </c>
      <c r="DB77" s="28">
        <f t="shared" si="208"/>
        <v>1576201.75</v>
      </c>
      <c r="DC77" s="28">
        <f t="shared" si="209"/>
        <v>1736000</v>
      </c>
      <c r="DD77" s="28">
        <f t="shared" si="210"/>
        <v>901994.08559276769</v>
      </c>
      <c r="DE77" s="28">
        <f t="shared" si="211"/>
        <v>381310.15699999995</v>
      </c>
      <c r="DF77" s="28">
        <f t="shared" si="147"/>
        <v>459478.73918499995</v>
      </c>
      <c r="DG77" s="150">
        <f>VLOOKUP(B77,[1]Hoja1!$B$9:$AR$244,43,0)</f>
        <v>682500</v>
      </c>
      <c r="DH77" s="150">
        <v>2340000</v>
      </c>
      <c r="DI77" s="29">
        <v>1950000</v>
      </c>
      <c r="DJ77" s="88">
        <v>1852500</v>
      </c>
      <c r="DK77" s="29">
        <f t="shared" si="212"/>
        <v>1706250</v>
      </c>
      <c r="DL77" s="29">
        <f t="shared" si="213"/>
        <v>1901250</v>
      </c>
      <c r="DM77" s="29">
        <f t="shared" si="214"/>
        <v>1358149.6836133539</v>
      </c>
      <c r="DN77" s="29">
        <f t="shared" si="215"/>
        <v>717307.5</v>
      </c>
      <c r="DO77" s="29">
        <f t="shared" si="148"/>
        <v>864355.53749999998</v>
      </c>
      <c r="DP77" s="154">
        <f>VLOOKUP(B77,[1]Hoja1!$B$9:$AT$244,45,0)</f>
        <v>555651</v>
      </c>
      <c r="DQ77" s="154">
        <v>2033000</v>
      </c>
      <c r="DR77" s="30">
        <v>1950000</v>
      </c>
      <c r="DS77" s="90">
        <v>1852500</v>
      </c>
      <c r="DT77" s="30">
        <f t="shared" si="216"/>
        <v>1597787.75</v>
      </c>
      <c r="DU77" s="30">
        <f t="shared" si="217"/>
        <v>1901250</v>
      </c>
      <c r="DV77" s="30">
        <f t="shared" si="218"/>
        <v>1196098.4557307793</v>
      </c>
      <c r="DW77" s="30">
        <f t="shared" si="219"/>
        <v>583989.201</v>
      </c>
      <c r="DX77" s="30">
        <f t="shared" si="149"/>
        <v>703706.98720500001</v>
      </c>
      <c r="DY77" s="158">
        <f>VLOOKUP(B77,[1]Hoja1!$B$9:$AV$244,47,0)</f>
        <v>773500</v>
      </c>
      <c r="DZ77" s="158">
        <v>2660000</v>
      </c>
      <c r="EA77" s="24">
        <v>2210000</v>
      </c>
      <c r="EB77" s="25">
        <v>2099500</v>
      </c>
      <c r="EC77" s="24">
        <f t="shared" si="220"/>
        <v>1935750</v>
      </c>
      <c r="ED77" s="24">
        <f t="shared" si="221"/>
        <v>2154750</v>
      </c>
      <c r="EE77" s="24">
        <f t="shared" si="222"/>
        <v>1539908.3169613625</v>
      </c>
      <c r="EF77" s="24">
        <f t="shared" si="223"/>
        <v>812948.5</v>
      </c>
      <c r="EG77" s="24">
        <f t="shared" si="150"/>
        <v>979602.9425</v>
      </c>
      <c r="EH77" s="126">
        <f>VLOOKUP(B77,[1]Hoja1!$B$9:$AX$244,49,0)</f>
        <v>590210</v>
      </c>
      <c r="EI77" s="126">
        <v>2108000</v>
      </c>
      <c r="EJ77" s="17">
        <v>2925000</v>
      </c>
      <c r="EK77" s="73">
        <v>2720300</v>
      </c>
      <c r="EL77" s="17">
        <f t="shared" si="224"/>
        <v>2085877.5</v>
      </c>
      <c r="EM77" s="17">
        <f t="shared" si="225"/>
        <v>2414150</v>
      </c>
      <c r="EN77" s="17">
        <f t="shared" si="226"/>
        <v>1389766.0090435867</v>
      </c>
      <c r="EO77" s="17">
        <f t="shared" si="227"/>
        <v>620310.71</v>
      </c>
      <c r="EP77" s="17">
        <f t="shared" si="151"/>
        <v>747474.40554999991</v>
      </c>
      <c r="EQ77" s="162">
        <f>VLOOKUP(B77,[1]Hoja1!$B$9:$AZ$244,51,0)</f>
        <v>885780</v>
      </c>
      <c r="ER77" s="162">
        <v>2911000</v>
      </c>
      <c r="ES77" s="32">
        <v>2925000</v>
      </c>
      <c r="ET77" s="94">
        <v>2720300</v>
      </c>
      <c r="EU77" s="32">
        <f t="shared" si="228"/>
        <v>2360520</v>
      </c>
      <c r="EV77" s="32">
        <f t="shared" si="229"/>
        <v>2815650</v>
      </c>
      <c r="EW77" s="32">
        <f t="shared" si="230"/>
        <v>1833214.2456217424</v>
      </c>
      <c r="EX77" s="32">
        <f t="shared" si="231"/>
        <v>1070110.818</v>
      </c>
      <c r="EY77" s="32">
        <f t="shared" si="152"/>
        <v>1289483.53569</v>
      </c>
      <c r="EZ77" s="172">
        <f>VLOOKUP(B77,'[2]RESPUESTOS '!$B$11:$BH$246,59,0)</f>
        <v>323938</v>
      </c>
      <c r="FA77" s="162">
        <v>1041000</v>
      </c>
      <c r="FB77" s="32">
        <v>1700000</v>
      </c>
      <c r="FC77" s="94">
        <v>1564000</v>
      </c>
      <c r="FD77" s="32">
        <f t="shared" si="232"/>
        <v>1157234.5</v>
      </c>
      <c r="FE77" s="32">
        <f t="shared" si="233"/>
        <v>1302500</v>
      </c>
      <c r="FF77" s="32">
        <f t="shared" si="234"/>
        <v>758258.36902276904</v>
      </c>
      <c r="FG77" s="32">
        <f t="shared" si="235"/>
        <v>391349.49780000001</v>
      </c>
      <c r="FH77" s="32">
        <f t="shared" si="153"/>
        <v>471576.14484900003</v>
      </c>
      <c r="FI77" s="172">
        <f>VLOOKUP(B77,'[2]RESPUESTOS '!$B$11:$CJ$246,87,0)</f>
        <v>224628</v>
      </c>
      <c r="FJ77" s="162">
        <v>1249200</v>
      </c>
      <c r="FK77" s="32">
        <v>1200000</v>
      </c>
      <c r="FL77" s="94">
        <v>1140000</v>
      </c>
      <c r="FM77" s="32">
        <f t="shared" si="236"/>
        <v>953457</v>
      </c>
      <c r="FN77" s="32">
        <f t="shared" si="237"/>
        <v>1170000</v>
      </c>
      <c r="FO77" s="32">
        <f t="shared" si="238"/>
        <v>574477.949186421</v>
      </c>
      <c r="FP77" s="32">
        <f t="shared" si="239"/>
        <v>271373.08679999999</v>
      </c>
      <c r="FQ77" s="32">
        <f t="shared" si="154"/>
        <v>327004.569594</v>
      </c>
      <c r="FR77" s="172">
        <f>VLOOKUP(B77,'[2]RESPUESTOS '!$B$11:$BX$246,75,0)</f>
        <v>170215</v>
      </c>
      <c r="FS77" s="162">
        <v>1041000</v>
      </c>
      <c r="FT77" s="32">
        <v>900000</v>
      </c>
      <c r="FU77" s="94">
        <v>873000</v>
      </c>
      <c r="FV77" s="32">
        <f t="shared" si="240"/>
        <v>746053.75</v>
      </c>
      <c r="FW77" s="32">
        <f t="shared" si="241"/>
        <v>886500</v>
      </c>
      <c r="FX77" s="32">
        <f t="shared" si="242"/>
        <v>439941.19810419431</v>
      </c>
      <c r="FY77" s="32">
        <f t="shared" si="243"/>
        <v>205636.7415</v>
      </c>
      <c r="FZ77" s="32">
        <f t="shared" si="155"/>
        <v>247792.27350750001</v>
      </c>
      <c r="GA77" s="172">
        <f>VLOOKUP(B77,'[2]RESPUESTOS '!$B$11:$CN$246,91,0)</f>
        <v>309902</v>
      </c>
      <c r="GB77" s="162">
        <v>1198000</v>
      </c>
      <c r="GC77" s="32">
        <v>1700000</v>
      </c>
      <c r="GD77" s="94">
        <v>1683000</v>
      </c>
      <c r="GE77" s="32">
        <f t="shared" si="244"/>
        <v>1222725.5</v>
      </c>
      <c r="GF77" s="32">
        <f t="shared" si="245"/>
        <v>1440500</v>
      </c>
      <c r="GG77" s="32">
        <f t="shared" si="246"/>
        <v>762781.82370851352</v>
      </c>
      <c r="GH77" s="32">
        <f t="shared" si="247"/>
        <v>374392.60619999998</v>
      </c>
      <c r="GI77" s="32">
        <f t="shared" si="156"/>
        <v>451143.09047099994</v>
      </c>
      <c r="GJ77" s="172">
        <f>VLOOKUP(B77,'[2]RESPUESTOS '!$B$11:$T$246,19,0)</f>
        <v>220587</v>
      </c>
      <c r="GK77" s="162">
        <v>1200000</v>
      </c>
      <c r="GL77" s="32">
        <v>1200000</v>
      </c>
      <c r="GM77" s="94">
        <v>1104000</v>
      </c>
      <c r="GN77" s="32">
        <f t="shared" si="248"/>
        <v>931146.75</v>
      </c>
      <c r="GO77" s="32">
        <f t="shared" si="249"/>
        <v>1152000</v>
      </c>
      <c r="GP77" s="32">
        <f t="shared" si="250"/>
        <v>562918.64968618762</v>
      </c>
      <c r="GQ77" s="32">
        <f t="shared" si="251"/>
        <v>266491.15470000001</v>
      </c>
      <c r="GR77" s="32">
        <f t="shared" si="157"/>
        <v>321121.84141350002</v>
      </c>
      <c r="GS77" s="172">
        <f>VLOOKUP(B77,'[2]RESPUESTOS '!$B$11:$H$246,7,0)</f>
        <v>56738</v>
      </c>
      <c r="GT77" s="162">
        <v>690000</v>
      </c>
      <c r="GU77" s="32">
        <v>720000</v>
      </c>
      <c r="GV77" s="94">
        <v>669600</v>
      </c>
      <c r="GW77" s="32">
        <f t="shared" si="252"/>
        <v>534084.5</v>
      </c>
      <c r="GX77" s="32">
        <f t="shared" si="253"/>
        <v>679800</v>
      </c>
      <c r="GY77" s="32">
        <f t="shared" si="254"/>
        <v>182178.68541697803</v>
      </c>
      <c r="GZ77" s="32">
        <f t="shared" si="255"/>
        <v>68545.17779999999</v>
      </c>
      <c r="HA77" s="32">
        <f t="shared" si="158"/>
        <v>82596.939248999988</v>
      </c>
      <c r="HB77" s="172">
        <f>VLOOKUP(B77,'[2]RESPUESTOS '!$B$11:$D$246,3,0)</f>
        <v>56469</v>
      </c>
      <c r="HC77" s="162">
        <v>690000</v>
      </c>
      <c r="HD77" s="32">
        <v>720000</v>
      </c>
      <c r="HE77" s="94">
        <v>705600</v>
      </c>
      <c r="HF77" s="32">
        <f t="shared" si="256"/>
        <v>543017.25</v>
      </c>
      <c r="HG77" s="32">
        <f t="shared" si="257"/>
        <v>697800</v>
      </c>
      <c r="HH77" s="32">
        <f t="shared" si="258"/>
        <v>182114.2896740346</v>
      </c>
      <c r="HI77" s="32">
        <f t="shared" si="259"/>
        <v>68220.198900000003</v>
      </c>
      <c r="HJ77" s="32">
        <f t="shared" si="159"/>
        <v>82205.339674500006</v>
      </c>
      <c r="HK77" s="172">
        <f>VLOOKUP(B77,'[2]RESPUESTOS '!$B$11:$CB$246,79,0)</f>
        <v>221934</v>
      </c>
      <c r="HL77" s="162">
        <v>2108000</v>
      </c>
      <c r="HM77" s="32">
        <v>1200000</v>
      </c>
      <c r="HN77" s="94">
        <v>1104000</v>
      </c>
      <c r="HO77" s="32">
        <f t="shared" si="260"/>
        <v>1158483.5</v>
      </c>
      <c r="HP77" s="32">
        <f t="shared" si="261"/>
        <v>1152000</v>
      </c>
      <c r="HQ77" s="32">
        <f t="shared" si="262"/>
        <v>595294.98344609665</v>
      </c>
      <c r="HR77" s="32">
        <f t="shared" si="263"/>
        <v>268118.46539999999</v>
      </c>
      <c r="HS77" s="32">
        <f t="shared" si="160"/>
        <v>323082.75080699997</v>
      </c>
      <c r="HT77" s="172">
        <v>2469285</v>
      </c>
      <c r="HU77" s="162">
        <v>2108000</v>
      </c>
      <c r="HV77" s="32">
        <v>3250000</v>
      </c>
      <c r="HW77" s="94">
        <v>2925000</v>
      </c>
      <c r="HX77" s="32">
        <f t="shared" si="264"/>
        <v>2761000</v>
      </c>
      <c r="HY77" s="32">
        <f t="shared" si="265"/>
        <v>2925000</v>
      </c>
      <c r="HZ77" s="32">
        <f t="shared" si="161"/>
        <v>2669143.7476551901</v>
      </c>
      <c r="IA77" s="32">
        <f t="shared" si="266"/>
        <v>2983143.2084999997</v>
      </c>
      <c r="IB77" s="32">
        <f t="shared" si="162"/>
        <v>3594687.5662424997</v>
      </c>
      <c r="IC77" s="172">
        <v>2632500</v>
      </c>
      <c r="ID77" s="162">
        <v>1041000</v>
      </c>
      <c r="IE77" s="32">
        <v>3250000</v>
      </c>
      <c r="IF77" s="94">
        <v>3185000</v>
      </c>
      <c r="IG77" s="32">
        <f t="shared" si="267"/>
        <v>2492000</v>
      </c>
      <c r="IH77" s="32">
        <f t="shared" si="268"/>
        <v>3185000</v>
      </c>
      <c r="II77" s="32">
        <f t="shared" si="269"/>
        <v>1895999.5653980609</v>
      </c>
      <c r="IJ77" s="32">
        <f t="shared" si="270"/>
        <v>3180323.25</v>
      </c>
      <c r="IK77" s="32">
        <f t="shared" si="163"/>
        <v>3832289.5162499999</v>
      </c>
      <c r="IM77" s="32">
        <f t="shared" si="271"/>
        <v>728604.03376770369</v>
      </c>
    </row>
    <row r="78" spans="1:247" x14ac:dyDescent="0.25">
      <c r="A78" s="12">
        <v>71</v>
      </c>
      <c r="B78" s="36" t="s">
        <v>114</v>
      </c>
      <c r="C78" s="14">
        <f>VLOOKUP(B78,[1]Hoja1!$B$9:$D$244,3,0)</f>
        <v>75759</v>
      </c>
      <c r="D78" s="14">
        <v>278000</v>
      </c>
      <c r="E78" s="15">
        <v>422250</v>
      </c>
      <c r="F78" s="97">
        <v>388500</v>
      </c>
      <c r="G78" s="105">
        <f t="shared" si="164"/>
        <v>291127.25</v>
      </c>
      <c r="H78" s="105">
        <f t="shared" si="165"/>
        <v>333250</v>
      </c>
      <c r="I78" s="107">
        <f t="shared" si="166"/>
        <v>183999.90239531064</v>
      </c>
      <c r="J78" s="107">
        <f t="shared" si="167"/>
        <v>79622.708999999988</v>
      </c>
      <c r="K78" s="107">
        <f t="shared" si="136"/>
        <v>95945.36434499998</v>
      </c>
      <c r="L78" s="101">
        <f>VLOOKUP(B78,[1]Hoja1!$B$9:$L$244,11,0)</f>
        <v>74740</v>
      </c>
      <c r="M78" s="101">
        <v>278000</v>
      </c>
      <c r="N78" s="34">
        <v>422250</v>
      </c>
      <c r="O78" s="70">
        <v>380000</v>
      </c>
      <c r="P78" s="34">
        <f t="shared" si="168"/>
        <v>288747.5</v>
      </c>
      <c r="Q78" s="34">
        <f t="shared" si="169"/>
        <v>329000</v>
      </c>
      <c r="R78" s="34">
        <f t="shared" si="170"/>
        <v>182011.09003422645</v>
      </c>
      <c r="S78" s="174">
        <f t="shared" si="171"/>
        <v>78551.739999999991</v>
      </c>
      <c r="T78" s="174">
        <f t="shared" si="137"/>
        <v>94654.846699999995</v>
      </c>
      <c r="U78" s="126">
        <f>VLOOKUP(B78,[1]Hoja1!$B$9:$T$244,19,0)</f>
        <v>73061</v>
      </c>
      <c r="V78" s="126">
        <v>268000</v>
      </c>
      <c r="W78" s="17">
        <v>337800</v>
      </c>
      <c r="X78" s="73">
        <v>327700</v>
      </c>
      <c r="Y78" s="17">
        <f t="shared" si="172"/>
        <v>251640.25</v>
      </c>
      <c r="Z78" s="17">
        <f t="shared" si="173"/>
        <v>297850</v>
      </c>
      <c r="AA78" s="17">
        <f t="shared" si="174"/>
        <v>170718.09665468408</v>
      </c>
      <c r="AB78" s="176">
        <f t="shared" si="175"/>
        <v>76787.11099999999</v>
      </c>
      <c r="AC78" s="176">
        <f t="shared" si="138"/>
        <v>92528.46875499998</v>
      </c>
      <c r="AD78" s="129">
        <f>VLOOKUP(B78,[1]Hoja1!$B$9:$V$244,21,0)</f>
        <v>79255</v>
      </c>
      <c r="AE78" s="129">
        <v>284000</v>
      </c>
      <c r="AF78" s="18">
        <v>320910</v>
      </c>
      <c r="AG78" s="74">
        <v>311300</v>
      </c>
      <c r="AH78" s="18">
        <f t="shared" si="176"/>
        <v>248866.25</v>
      </c>
      <c r="AI78" s="18">
        <f t="shared" si="177"/>
        <v>297650</v>
      </c>
      <c r="AJ78" s="18">
        <f t="shared" si="178"/>
        <v>178038.10047729756</v>
      </c>
      <c r="AK78" s="177">
        <f t="shared" si="179"/>
        <v>83297.00499999999</v>
      </c>
      <c r="AL78" s="177">
        <f t="shared" si="139"/>
        <v>100372.89102499999</v>
      </c>
      <c r="AM78" s="133">
        <f>VLOOKUP(B78,[1]Hoja1!$B$9:$X$244,23,0)</f>
        <v>74799</v>
      </c>
      <c r="AN78" s="133">
        <v>268000</v>
      </c>
      <c r="AO78" s="19">
        <v>287130</v>
      </c>
      <c r="AP78" s="77">
        <v>281400</v>
      </c>
      <c r="AQ78" s="19">
        <f t="shared" si="180"/>
        <v>227832.25</v>
      </c>
      <c r="AR78" s="19">
        <f t="shared" si="181"/>
        <v>274700</v>
      </c>
      <c r="AS78" s="19">
        <f t="shared" si="182"/>
        <v>165721.30086493617</v>
      </c>
      <c r="AT78" s="178">
        <f t="shared" si="183"/>
        <v>78613.748999999996</v>
      </c>
      <c r="AU78" s="178">
        <f t="shared" si="140"/>
        <v>94729.567544999998</v>
      </c>
      <c r="AV78" s="137">
        <f>VLOOKUP(B78,[1]Hoja1!$B$9:$Z$244,25,0)</f>
        <v>58100</v>
      </c>
      <c r="AW78" s="137">
        <v>213000</v>
      </c>
      <c r="AX78" s="20">
        <v>287130</v>
      </c>
      <c r="AY78" s="79">
        <v>275600</v>
      </c>
      <c r="AZ78" s="20">
        <f t="shared" si="184"/>
        <v>208457.5</v>
      </c>
      <c r="BA78" s="20">
        <f t="shared" si="185"/>
        <v>244300</v>
      </c>
      <c r="BB78" s="20">
        <f t="shared" si="186"/>
        <v>137846.75938274444</v>
      </c>
      <c r="BC78" s="179">
        <f t="shared" si="187"/>
        <v>61063.1</v>
      </c>
      <c r="BD78" s="179">
        <f t="shared" si="141"/>
        <v>73581.035499999998</v>
      </c>
      <c r="BE78" s="139">
        <f>VLOOKUP(B78,[1]Hoja1!$B$9:$AB$244,27,0)</f>
        <v>65931</v>
      </c>
      <c r="BF78" s="139">
        <v>264000</v>
      </c>
      <c r="BG78" s="21">
        <v>337800</v>
      </c>
      <c r="BH78" s="80">
        <v>320900</v>
      </c>
      <c r="BI78" s="21">
        <f t="shared" si="188"/>
        <v>247157.75</v>
      </c>
      <c r="BJ78" s="21">
        <f t="shared" si="189"/>
        <v>292450</v>
      </c>
      <c r="BK78" s="21">
        <f t="shared" si="190"/>
        <v>159796.62439516908</v>
      </c>
      <c r="BL78" s="21">
        <f t="shared" si="191"/>
        <v>69293.481</v>
      </c>
      <c r="BM78" s="21">
        <f t="shared" si="142"/>
        <v>83498.644604999994</v>
      </c>
      <c r="BN78" s="144">
        <f>VLOOKUP(B78,[1]Hoja1!$B$9:$AD$244,29,0)</f>
        <v>63910</v>
      </c>
      <c r="BO78" s="144">
        <v>229000</v>
      </c>
      <c r="BP78" s="22">
        <v>337800</v>
      </c>
      <c r="BQ78" s="82">
        <v>331000</v>
      </c>
      <c r="BR78" s="22">
        <f t="shared" si="192"/>
        <v>240427.5</v>
      </c>
      <c r="BS78" s="22">
        <f t="shared" si="193"/>
        <v>280000</v>
      </c>
      <c r="BT78" s="22">
        <f t="shared" si="194"/>
        <v>153873.99663995928</v>
      </c>
      <c r="BU78" s="22">
        <f t="shared" si="195"/>
        <v>67169.409999999989</v>
      </c>
      <c r="BV78" s="22">
        <f t="shared" si="143"/>
        <v>80939.139049999983</v>
      </c>
      <c r="BW78" s="146">
        <f>VLOOKUP(B78,[1]Hoja1!$B$9:$AF$244,31,0)</f>
        <v>61524</v>
      </c>
      <c r="BX78" s="146">
        <v>180000</v>
      </c>
      <c r="BY78" s="23">
        <v>287130</v>
      </c>
      <c r="BZ78" s="84">
        <v>269900</v>
      </c>
      <c r="CA78" s="23">
        <f t="shared" si="196"/>
        <v>199638.5</v>
      </c>
      <c r="CB78" s="23">
        <f t="shared" si="197"/>
        <v>224950</v>
      </c>
      <c r="CC78" s="23">
        <f t="shared" si="198"/>
        <v>137944.38100297595</v>
      </c>
      <c r="CD78" s="23">
        <f t="shared" si="199"/>
        <v>64661.723999999995</v>
      </c>
      <c r="CE78" s="23">
        <f t="shared" si="144"/>
        <v>77917.37741999999</v>
      </c>
      <c r="CF78" s="158">
        <f>VLOOKUP(B78,[1]Hoja1!$B$9:$AJ$244,35,0)</f>
        <v>58100</v>
      </c>
      <c r="CG78" s="158">
        <v>170000</v>
      </c>
      <c r="CH78" s="24">
        <v>195200</v>
      </c>
      <c r="CI78" s="25">
        <v>179600</v>
      </c>
      <c r="CJ78" s="24">
        <f t="shared" si="200"/>
        <v>150725</v>
      </c>
      <c r="CK78" s="24">
        <f t="shared" si="201"/>
        <v>174800</v>
      </c>
      <c r="CL78" s="24">
        <f t="shared" si="202"/>
        <v>118395.96045751192</v>
      </c>
      <c r="CM78" s="24">
        <f t="shared" si="203"/>
        <v>61063.1</v>
      </c>
      <c r="CN78" s="24">
        <f t="shared" si="145"/>
        <v>73581.035499999998</v>
      </c>
      <c r="CO78" s="148">
        <f>VLOOKUP(B78,[1]Hoja1!$B$9:$AL$244,37,0)</f>
        <v>70086</v>
      </c>
      <c r="CP78" s="148">
        <v>260000</v>
      </c>
      <c r="CQ78" s="26">
        <v>287130</v>
      </c>
      <c r="CR78" s="149">
        <v>275600</v>
      </c>
      <c r="CS78" s="26">
        <f t="shared" si="204"/>
        <v>223204</v>
      </c>
      <c r="CT78" s="26">
        <f t="shared" si="205"/>
        <v>267800</v>
      </c>
      <c r="CU78" s="26">
        <f t="shared" si="206"/>
        <v>158569.52100482336</v>
      </c>
      <c r="CV78" s="26">
        <f t="shared" si="207"/>
        <v>73660.385999999999</v>
      </c>
      <c r="CW78" s="26">
        <f t="shared" si="146"/>
        <v>88760.76513</v>
      </c>
      <c r="CX78" s="27">
        <f>VLOOKUP(B78,[1]Hoja1!$B$9:$AN$244,39,0)</f>
        <v>72698</v>
      </c>
      <c r="CY78" s="27">
        <v>240000</v>
      </c>
      <c r="CZ78" s="28">
        <v>320910</v>
      </c>
      <c r="DA78" s="86">
        <v>289000</v>
      </c>
      <c r="DB78" s="28">
        <f t="shared" si="208"/>
        <v>230652</v>
      </c>
      <c r="DC78" s="28">
        <f t="shared" si="209"/>
        <v>264500</v>
      </c>
      <c r="DD78" s="28">
        <f t="shared" si="210"/>
        <v>163274.97357498584</v>
      </c>
      <c r="DE78" s="28">
        <f t="shared" si="211"/>
        <v>76405.597999999998</v>
      </c>
      <c r="DF78" s="28">
        <f t="shared" si="147"/>
        <v>92068.745589999991</v>
      </c>
      <c r="DG78" s="150">
        <f>VLOOKUP(B78,[1]Hoja1!$B$9:$AR$244,43,0)</f>
        <v>87260</v>
      </c>
      <c r="DH78" s="150">
        <v>300000</v>
      </c>
      <c r="DI78" s="29">
        <v>253350</v>
      </c>
      <c r="DJ78" s="88">
        <v>228000</v>
      </c>
      <c r="DK78" s="29">
        <f t="shared" si="212"/>
        <v>217152.5</v>
      </c>
      <c r="DL78" s="29">
        <f t="shared" si="213"/>
        <v>240675</v>
      </c>
      <c r="DM78" s="29">
        <f t="shared" si="214"/>
        <v>172962.4151791489</v>
      </c>
      <c r="DN78" s="29">
        <f t="shared" si="215"/>
        <v>91710.26</v>
      </c>
      <c r="DO78" s="29">
        <f t="shared" si="148"/>
        <v>110510.8633</v>
      </c>
      <c r="DP78" s="154">
        <f>VLOOKUP(B78,[1]Hoja1!$B$9:$AT$244,45,0)</f>
        <v>88673</v>
      </c>
      <c r="DQ78" s="154">
        <v>325000</v>
      </c>
      <c r="DR78" s="30">
        <v>253350</v>
      </c>
      <c r="DS78" s="90">
        <v>243200</v>
      </c>
      <c r="DT78" s="30">
        <f t="shared" si="216"/>
        <v>227555.75</v>
      </c>
      <c r="DU78" s="30">
        <f t="shared" si="217"/>
        <v>248275</v>
      </c>
      <c r="DV78" s="30">
        <f t="shared" si="218"/>
        <v>178465.75226004663</v>
      </c>
      <c r="DW78" s="30">
        <f t="shared" si="219"/>
        <v>93195.322999999989</v>
      </c>
      <c r="DX78" s="30">
        <f t="shared" si="149"/>
        <v>112300.36421499998</v>
      </c>
      <c r="DY78" s="158">
        <f>VLOOKUP(B78,[1]Hoja1!$B$9:$AV$244,47,0)</f>
        <v>100496</v>
      </c>
      <c r="DZ78" s="158">
        <v>350000</v>
      </c>
      <c r="EA78" s="24">
        <v>287130</v>
      </c>
      <c r="EB78" s="25">
        <v>275600</v>
      </c>
      <c r="EC78" s="24">
        <f t="shared" si="220"/>
        <v>253306.5</v>
      </c>
      <c r="ED78" s="24">
        <f t="shared" si="221"/>
        <v>281365</v>
      </c>
      <c r="EE78" s="24">
        <f t="shared" si="222"/>
        <v>200813.51873836084</v>
      </c>
      <c r="EF78" s="24">
        <f t="shared" si="223"/>
        <v>105621.29599999999</v>
      </c>
      <c r="EG78" s="24">
        <f t="shared" si="150"/>
        <v>127273.66167999999</v>
      </c>
      <c r="EH78" s="126">
        <f>VLOOKUP(B78,[1]Hoja1!$B$9:$AX$244,49,0)</f>
        <v>105014</v>
      </c>
      <c r="EI78" s="126">
        <v>376000</v>
      </c>
      <c r="EJ78" s="17">
        <v>380025</v>
      </c>
      <c r="EK78" s="73">
        <v>357200</v>
      </c>
      <c r="EL78" s="17">
        <f t="shared" si="224"/>
        <v>304559.75</v>
      </c>
      <c r="EM78" s="17">
        <f t="shared" si="225"/>
        <v>366600</v>
      </c>
      <c r="EN78" s="17">
        <f t="shared" si="226"/>
        <v>227104.04806178977</v>
      </c>
      <c r="EO78" s="17">
        <f t="shared" si="227"/>
        <v>110369.71399999999</v>
      </c>
      <c r="EP78" s="17">
        <f t="shared" si="151"/>
        <v>132995.50537</v>
      </c>
      <c r="EQ78" s="162">
        <f>VLOOKUP(B78,[1]Hoja1!$B$9:$AZ$244,51,0)</f>
        <v>87260</v>
      </c>
      <c r="ER78" s="162">
        <v>287000</v>
      </c>
      <c r="ES78" s="32">
        <v>380025</v>
      </c>
      <c r="ET78" s="94">
        <v>357200</v>
      </c>
      <c r="EU78" s="32">
        <f t="shared" si="228"/>
        <v>277871.25</v>
      </c>
      <c r="EV78" s="32">
        <f t="shared" si="229"/>
        <v>322100</v>
      </c>
      <c r="EW78" s="32">
        <f t="shared" si="230"/>
        <v>196316.29125389777</v>
      </c>
      <c r="EX78" s="32">
        <f t="shared" si="231"/>
        <v>105418.806</v>
      </c>
      <c r="EY78" s="32">
        <f t="shared" si="152"/>
        <v>127029.66123</v>
      </c>
      <c r="EZ78" s="172">
        <f>VLOOKUP(B78,'[2]RESPUESTOS '!$B$11:$BH$246,59,0)</f>
        <v>55827</v>
      </c>
      <c r="FA78" s="162">
        <v>268000</v>
      </c>
      <c r="FB78" s="32">
        <v>305000</v>
      </c>
      <c r="FC78" s="94">
        <v>298900</v>
      </c>
      <c r="FD78" s="32">
        <f t="shared" si="232"/>
        <v>231931.75</v>
      </c>
      <c r="FE78" s="32">
        <f t="shared" si="233"/>
        <v>283450</v>
      </c>
      <c r="FF78" s="32">
        <f t="shared" si="234"/>
        <v>141502.19882123181</v>
      </c>
      <c r="FG78" s="32">
        <f t="shared" si="235"/>
        <v>67444.598700000002</v>
      </c>
      <c r="FH78" s="32">
        <f t="shared" si="153"/>
        <v>81270.741433500007</v>
      </c>
      <c r="FI78" s="172">
        <f>VLOOKUP(B78,'[2]RESPUESTOS '!$B$11:$CJ$246,87,0)</f>
        <v>53249</v>
      </c>
      <c r="FJ78" s="162">
        <v>321600</v>
      </c>
      <c r="FK78" s="32">
        <v>285200</v>
      </c>
      <c r="FL78" s="94">
        <v>273800</v>
      </c>
      <c r="FM78" s="32">
        <f t="shared" si="236"/>
        <v>233462.25</v>
      </c>
      <c r="FN78" s="32">
        <f t="shared" si="237"/>
        <v>279500</v>
      </c>
      <c r="FO78" s="32">
        <f t="shared" si="238"/>
        <v>137704.24774408047</v>
      </c>
      <c r="FP78" s="32">
        <f t="shared" si="239"/>
        <v>64330.116900000001</v>
      </c>
      <c r="FQ78" s="32">
        <f t="shared" si="154"/>
        <v>77517.790864499999</v>
      </c>
      <c r="FR78" s="172">
        <f>VLOOKUP(B78,'[2]RESPUESTOS '!$B$11:$BX$246,75,0)</f>
        <v>58945</v>
      </c>
      <c r="FS78" s="162">
        <v>268000</v>
      </c>
      <c r="FT78" s="32">
        <v>300200</v>
      </c>
      <c r="FU78" s="94">
        <v>285200</v>
      </c>
      <c r="FV78" s="32">
        <f t="shared" si="240"/>
        <v>228086.25</v>
      </c>
      <c r="FW78" s="32">
        <f t="shared" si="241"/>
        <v>276600</v>
      </c>
      <c r="FX78" s="32">
        <f t="shared" si="242"/>
        <v>145276.33324341246</v>
      </c>
      <c r="FY78" s="32">
        <f t="shared" si="243"/>
        <v>71211.454499999993</v>
      </c>
      <c r="FZ78" s="32">
        <f t="shared" si="155"/>
        <v>85809.802672499995</v>
      </c>
      <c r="GA78" s="172">
        <f>VLOOKUP(B78,'[2]RESPUESTOS '!$B$11:$CN$246,91,0)</f>
        <v>61755</v>
      </c>
      <c r="GB78" s="162">
        <v>309000</v>
      </c>
      <c r="GC78" s="32">
        <v>337800</v>
      </c>
      <c r="GD78" s="94">
        <v>327700</v>
      </c>
      <c r="GE78" s="32">
        <f t="shared" si="244"/>
        <v>259063.75</v>
      </c>
      <c r="GF78" s="32">
        <f t="shared" si="245"/>
        <v>318350</v>
      </c>
      <c r="GG78" s="32">
        <f t="shared" si="246"/>
        <v>157225.47426046003</v>
      </c>
      <c r="GH78" s="32">
        <f t="shared" si="247"/>
        <v>74606.215499999991</v>
      </c>
      <c r="GI78" s="32">
        <f t="shared" si="156"/>
        <v>89900.489677499994</v>
      </c>
      <c r="GJ78" s="172">
        <f>VLOOKUP(B78,'[2]RESPUESTOS '!$B$11:$T$246,19,0)</f>
        <v>50377</v>
      </c>
      <c r="GK78" s="162">
        <v>240000</v>
      </c>
      <c r="GL78" s="32">
        <v>268200</v>
      </c>
      <c r="GM78" s="94">
        <v>262800</v>
      </c>
      <c r="GN78" s="32">
        <f t="shared" si="248"/>
        <v>205344.25</v>
      </c>
      <c r="GO78" s="32">
        <f t="shared" si="249"/>
        <v>251400</v>
      </c>
      <c r="GP78" s="32">
        <f t="shared" si="250"/>
        <v>126779.94686065425</v>
      </c>
      <c r="GQ78" s="32">
        <f t="shared" si="251"/>
        <v>60860.453699999998</v>
      </c>
      <c r="GR78" s="32">
        <f t="shared" si="157"/>
        <v>73336.846708500001</v>
      </c>
      <c r="GS78" s="172">
        <f>VLOOKUP(B78,'[2]RESPUESTOS '!$B$11:$H$246,7,0)</f>
        <v>47104</v>
      </c>
      <c r="GT78" s="162">
        <v>170000</v>
      </c>
      <c r="GU78" s="32">
        <v>160900</v>
      </c>
      <c r="GV78" s="94">
        <v>151200</v>
      </c>
      <c r="GW78" s="32">
        <f t="shared" si="252"/>
        <v>132301</v>
      </c>
      <c r="GX78" s="32">
        <f t="shared" si="253"/>
        <v>156050</v>
      </c>
      <c r="GY78" s="32">
        <f t="shared" si="254"/>
        <v>100148.29579600459</v>
      </c>
      <c r="GZ78" s="32">
        <f t="shared" si="255"/>
        <v>56906.342399999994</v>
      </c>
      <c r="HA78" s="32">
        <f t="shared" si="158"/>
        <v>68572.142591999989</v>
      </c>
      <c r="HB78" s="172">
        <f>VLOOKUP(B78,'[2]RESPUESTOS '!$B$11:$D$246,3,0)</f>
        <v>46535</v>
      </c>
      <c r="HC78" s="162">
        <v>170000</v>
      </c>
      <c r="HD78" s="32">
        <v>160900</v>
      </c>
      <c r="HE78" s="94">
        <v>148000</v>
      </c>
      <c r="HF78" s="32">
        <f t="shared" si="256"/>
        <v>131358.75</v>
      </c>
      <c r="HG78" s="32">
        <f t="shared" si="257"/>
        <v>154450</v>
      </c>
      <c r="HH78" s="32">
        <f t="shared" si="258"/>
        <v>99148.926014389595</v>
      </c>
      <c r="HI78" s="32">
        <f t="shared" si="259"/>
        <v>56218.933499999999</v>
      </c>
      <c r="HJ78" s="32">
        <f t="shared" si="159"/>
        <v>67743.814867499997</v>
      </c>
      <c r="HK78" s="172">
        <f>VLOOKUP(B78,'[2]RESPUESTOS '!$B$11:$CB$246,79,0)</f>
        <v>61882</v>
      </c>
      <c r="HL78" s="162">
        <v>376000</v>
      </c>
      <c r="HM78" s="32">
        <v>337800</v>
      </c>
      <c r="HN78" s="94">
        <v>331000</v>
      </c>
      <c r="HO78" s="32">
        <f t="shared" si="260"/>
        <v>276670.5</v>
      </c>
      <c r="HP78" s="32">
        <f t="shared" si="261"/>
        <v>334400</v>
      </c>
      <c r="HQ78" s="32">
        <f t="shared" si="262"/>
        <v>161284.84640696156</v>
      </c>
      <c r="HR78" s="32">
        <f t="shared" si="263"/>
        <v>74759.644199999995</v>
      </c>
      <c r="HS78" s="32">
        <f t="shared" si="160"/>
        <v>90085.371260999993</v>
      </c>
      <c r="HT78" s="172">
        <v>342238.68</v>
      </c>
      <c r="HU78" s="162">
        <v>376000</v>
      </c>
      <c r="HV78" s="32">
        <v>422250</v>
      </c>
      <c r="HW78" s="94">
        <v>405400</v>
      </c>
      <c r="HX78" s="32">
        <f t="shared" si="264"/>
        <v>401216.66666666669</v>
      </c>
      <c r="HY78" s="32">
        <f t="shared" si="265"/>
        <v>405400</v>
      </c>
      <c r="HZ78" s="32">
        <f t="shared" si="161"/>
        <v>400291.45114952204</v>
      </c>
      <c r="IA78" s="32">
        <f t="shared" si="266"/>
        <v>413458.54930799996</v>
      </c>
      <c r="IB78" s="32">
        <f t="shared" si="162"/>
        <v>498217.55191613996</v>
      </c>
      <c r="IC78" s="172">
        <v>364860</v>
      </c>
      <c r="ID78" s="162">
        <v>268000</v>
      </c>
      <c r="IE78" s="32">
        <v>422250</v>
      </c>
      <c r="IF78" s="94">
        <v>409600</v>
      </c>
      <c r="IG78" s="32">
        <f t="shared" si="267"/>
        <v>366616.66666666669</v>
      </c>
      <c r="IH78" s="32">
        <f t="shared" si="268"/>
        <v>409600</v>
      </c>
      <c r="II78" s="32">
        <f t="shared" si="269"/>
        <v>351246.31879509782</v>
      </c>
      <c r="IJ78" s="32">
        <f t="shared" si="270"/>
        <v>440787.36599999998</v>
      </c>
      <c r="IK78" s="32">
        <f t="shared" si="163"/>
        <v>531148.77602999995</v>
      </c>
      <c r="IM78" s="32">
        <f t="shared" si="271"/>
        <v>123047.8246290052</v>
      </c>
    </row>
    <row r="79" spans="1:247" x14ac:dyDescent="0.25">
      <c r="A79" s="12">
        <v>72</v>
      </c>
      <c r="B79" s="38" t="s">
        <v>115</v>
      </c>
      <c r="C79" s="14">
        <f>VLOOKUP(B79,[1]Hoja1!$B$9:$D$244,3,0)</f>
        <v>2641727</v>
      </c>
      <c r="D79" s="14">
        <v>9662000</v>
      </c>
      <c r="E79" s="15">
        <v>14762250</v>
      </c>
      <c r="F79" s="97">
        <v>14467000</v>
      </c>
      <c r="G79" s="105">
        <f t="shared" si="164"/>
        <v>10383244.25</v>
      </c>
      <c r="H79" s="105">
        <f t="shared" si="165"/>
        <v>12064500</v>
      </c>
      <c r="I79" s="107">
        <f t="shared" si="166"/>
        <v>6463062.1823465275</v>
      </c>
      <c r="J79" s="107">
        <f t="shared" si="167"/>
        <v>2776455.077</v>
      </c>
      <c r="K79" s="107">
        <f t="shared" si="136"/>
        <v>3345628.3677850002</v>
      </c>
      <c r="L79" s="101">
        <f>VLOOKUP(B79,[1]Hoja1!$B$9:$L$244,11,0)</f>
        <v>2394936</v>
      </c>
      <c r="M79" s="101">
        <v>8896000</v>
      </c>
      <c r="N79" s="34">
        <v>14762250</v>
      </c>
      <c r="O79" s="70">
        <v>14171800</v>
      </c>
      <c r="P79" s="34">
        <f t="shared" si="168"/>
        <v>10056246.5</v>
      </c>
      <c r="Q79" s="34">
        <f t="shared" si="169"/>
        <v>11533900</v>
      </c>
      <c r="R79" s="34">
        <f t="shared" si="170"/>
        <v>5985687.1848200979</v>
      </c>
      <c r="S79" s="174">
        <f t="shared" si="171"/>
        <v>2517077.736</v>
      </c>
      <c r="T79" s="174">
        <f t="shared" si="137"/>
        <v>3033078.6718800003</v>
      </c>
      <c r="U79" s="126">
        <f>VLOOKUP(B79,[1]Hoja1!$B$9:$T$244,19,0)</f>
        <v>2193488</v>
      </c>
      <c r="V79" s="126">
        <v>8022000</v>
      </c>
      <c r="W79" s="17">
        <v>11809800</v>
      </c>
      <c r="X79" s="73">
        <v>11573600</v>
      </c>
      <c r="Y79" s="17">
        <f t="shared" si="172"/>
        <v>8399722</v>
      </c>
      <c r="Z79" s="17">
        <f t="shared" si="173"/>
        <v>9797800</v>
      </c>
      <c r="AA79" s="17">
        <f t="shared" si="174"/>
        <v>5321759.7525057225</v>
      </c>
      <c r="AB79" s="176">
        <f t="shared" si="175"/>
        <v>2305355.8879999998</v>
      </c>
      <c r="AC79" s="176">
        <f t="shared" si="138"/>
        <v>2777953.8450399996</v>
      </c>
      <c r="AD79" s="129">
        <f>VLOOKUP(B79,[1]Hoja1!$B$9:$V$244,21,0)</f>
        <v>2536647</v>
      </c>
      <c r="AE79" s="129">
        <v>9060000</v>
      </c>
      <c r="AF79" s="18">
        <v>11219310</v>
      </c>
      <c r="AG79" s="74">
        <v>10994900</v>
      </c>
      <c r="AH79" s="18">
        <f t="shared" si="176"/>
        <v>8452714.25</v>
      </c>
      <c r="AI79" s="18">
        <f t="shared" si="177"/>
        <v>10027450</v>
      </c>
      <c r="AJ79" s="18">
        <f t="shared" si="178"/>
        <v>5842147.2266636929</v>
      </c>
      <c r="AK79" s="177">
        <f t="shared" si="179"/>
        <v>2666015.997</v>
      </c>
      <c r="AL79" s="177">
        <f t="shared" si="139"/>
        <v>3212549.276385</v>
      </c>
      <c r="AM79" s="133">
        <f>VLOOKUP(B79,[1]Hoja1!$B$9:$X$244,23,0)</f>
        <v>2384112</v>
      </c>
      <c r="AN79" s="133">
        <v>8515000</v>
      </c>
      <c r="AO79" s="19">
        <v>10038330</v>
      </c>
      <c r="AP79" s="77">
        <v>9536400</v>
      </c>
      <c r="AQ79" s="19">
        <f t="shared" si="180"/>
        <v>7618460.5</v>
      </c>
      <c r="AR79" s="19">
        <f t="shared" si="181"/>
        <v>9025700</v>
      </c>
      <c r="AS79" s="19">
        <f t="shared" si="182"/>
        <v>5395469.4967116723</v>
      </c>
      <c r="AT79" s="178">
        <f t="shared" si="183"/>
        <v>2505701.7119999998</v>
      </c>
      <c r="AU79" s="178">
        <f t="shared" si="140"/>
        <v>3019370.5629599998</v>
      </c>
      <c r="AV79" s="137">
        <f>VLOOKUP(B79,[1]Hoja1!$B$9:$Z$244,25,0)</f>
        <v>1774839</v>
      </c>
      <c r="AW79" s="137">
        <v>6491000</v>
      </c>
      <c r="AX79" s="20">
        <v>10038330</v>
      </c>
      <c r="AY79" s="79">
        <v>9737200</v>
      </c>
      <c r="AZ79" s="20">
        <f t="shared" si="184"/>
        <v>7010342.25</v>
      </c>
      <c r="BA79" s="20">
        <f t="shared" si="185"/>
        <v>8114100</v>
      </c>
      <c r="BB79" s="20">
        <f t="shared" si="186"/>
        <v>4348733.905701885</v>
      </c>
      <c r="BC79" s="179">
        <f t="shared" si="187"/>
        <v>1865355.7889999999</v>
      </c>
      <c r="BD79" s="179">
        <f t="shared" si="141"/>
        <v>2247753.7257449999</v>
      </c>
      <c r="BE79" s="139">
        <f>VLOOKUP(B79,[1]Hoja1!$B$9:$AB$244,27,0)</f>
        <v>2003057</v>
      </c>
      <c r="BF79" s="139">
        <v>8013000</v>
      </c>
      <c r="BG79" s="21">
        <v>11809800</v>
      </c>
      <c r="BH79" s="80">
        <v>11337400</v>
      </c>
      <c r="BI79" s="21">
        <f t="shared" si="188"/>
        <v>8290814.25</v>
      </c>
      <c r="BJ79" s="21">
        <f t="shared" si="189"/>
        <v>9675200</v>
      </c>
      <c r="BK79" s="21">
        <f t="shared" si="190"/>
        <v>5019367.1999017959</v>
      </c>
      <c r="BL79" s="21">
        <f t="shared" si="191"/>
        <v>2105212.9069999997</v>
      </c>
      <c r="BM79" s="21">
        <f t="shared" si="142"/>
        <v>2536781.5529349996</v>
      </c>
      <c r="BN79" s="144">
        <f>VLOOKUP(B79,[1]Hoja1!$B$9:$AD$244,29,0)</f>
        <v>1869560</v>
      </c>
      <c r="BO79" s="144">
        <v>6677000</v>
      </c>
      <c r="BP79" s="22">
        <v>11809800</v>
      </c>
      <c r="BQ79" s="82">
        <v>11219300</v>
      </c>
      <c r="BR79" s="22">
        <f t="shared" si="192"/>
        <v>7893915</v>
      </c>
      <c r="BS79" s="22">
        <f t="shared" si="193"/>
        <v>8948150</v>
      </c>
      <c r="BT79" s="22">
        <f t="shared" si="194"/>
        <v>4659503.1223027892</v>
      </c>
      <c r="BU79" s="22">
        <f t="shared" si="195"/>
        <v>1964907.5599999998</v>
      </c>
      <c r="BV79" s="22">
        <f t="shared" si="143"/>
        <v>2367713.6097999997</v>
      </c>
      <c r="BW79" s="146">
        <f>VLOOKUP(B79,[1]Hoja1!$B$9:$AF$244,31,0)</f>
        <v>1801354</v>
      </c>
      <c r="BX79" s="146">
        <v>5150000</v>
      </c>
      <c r="BY79" s="23">
        <v>10038330</v>
      </c>
      <c r="BZ79" s="84">
        <v>9737200</v>
      </c>
      <c r="CA79" s="23">
        <f t="shared" si="196"/>
        <v>6681721</v>
      </c>
      <c r="CB79" s="23">
        <f t="shared" si="197"/>
        <v>7443600</v>
      </c>
      <c r="CC79" s="23">
        <f t="shared" si="198"/>
        <v>4203315.1210969295</v>
      </c>
      <c r="CD79" s="23">
        <f t="shared" si="199"/>
        <v>1893223.0539999998</v>
      </c>
      <c r="CE79" s="23">
        <f t="shared" si="144"/>
        <v>2281333.7800699999</v>
      </c>
      <c r="CF79" s="158">
        <f>VLOOKUP(B79,[1]Hoja1!$B$9:$AJ$244,35,0)</f>
        <v>1699600</v>
      </c>
      <c r="CG79" s="158">
        <v>4860000</v>
      </c>
      <c r="CH79" s="24">
        <v>6826100</v>
      </c>
      <c r="CI79" s="25">
        <v>6689600</v>
      </c>
      <c r="CJ79" s="24">
        <f t="shared" si="200"/>
        <v>5018825</v>
      </c>
      <c r="CK79" s="24">
        <f t="shared" si="201"/>
        <v>5774800</v>
      </c>
      <c r="CL79" s="24">
        <f t="shared" si="202"/>
        <v>3669329.7077798303</v>
      </c>
      <c r="CM79" s="24">
        <f t="shared" si="203"/>
        <v>1786279.5999999999</v>
      </c>
      <c r="CN79" s="24">
        <f t="shared" si="145"/>
        <v>2152466.9179999996</v>
      </c>
      <c r="CO79" s="148">
        <f>VLOOKUP(B79,[1]Hoja1!$B$9:$AL$244,37,0)</f>
        <v>1880922</v>
      </c>
      <c r="CP79" s="148">
        <v>6720000</v>
      </c>
      <c r="CQ79" s="26">
        <v>10038330</v>
      </c>
      <c r="CR79" s="149">
        <v>9034500</v>
      </c>
      <c r="CS79" s="26">
        <f t="shared" si="204"/>
        <v>6918438</v>
      </c>
      <c r="CT79" s="26">
        <f t="shared" si="205"/>
        <v>7877250</v>
      </c>
      <c r="CU79" s="26">
        <f t="shared" si="206"/>
        <v>4490503.7615651367</v>
      </c>
      <c r="CV79" s="26">
        <f t="shared" si="207"/>
        <v>1976849.0219999999</v>
      </c>
      <c r="CW79" s="26">
        <f t="shared" si="146"/>
        <v>2382103.0715099997</v>
      </c>
      <c r="CX79" s="27">
        <f>VLOOKUP(B79,[1]Hoja1!$B$9:$AN$244,39,0)</f>
        <v>2548827</v>
      </c>
      <c r="CY79" s="27">
        <v>8380000</v>
      </c>
      <c r="CZ79" s="28">
        <v>11219310</v>
      </c>
      <c r="DA79" s="86">
        <v>10771000</v>
      </c>
      <c r="DB79" s="28">
        <f t="shared" si="208"/>
        <v>8229784.25</v>
      </c>
      <c r="DC79" s="28">
        <f t="shared" si="209"/>
        <v>9575500</v>
      </c>
      <c r="DD79" s="28">
        <f t="shared" si="210"/>
        <v>5766655.085623838</v>
      </c>
      <c r="DE79" s="28">
        <f t="shared" si="211"/>
        <v>2678817.1769999997</v>
      </c>
      <c r="DF79" s="28">
        <f t="shared" si="147"/>
        <v>3227974.6982849995</v>
      </c>
      <c r="DG79" s="150">
        <f>VLOOKUP(B79,[1]Hoja1!$B$9:$AR$244,43,0)</f>
        <v>2637425</v>
      </c>
      <c r="DH79" s="150">
        <v>9043000</v>
      </c>
      <c r="DI79" s="29">
        <v>8857350</v>
      </c>
      <c r="DJ79" s="88">
        <v>8503100</v>
      </c>
      <c r="DK79" s="29">
        <f t="shared" si="212"/>
        <v>7260218.75</v>
      </c>
      <c r="DL79" s="29">
        <f t="shared" si="213"/>
        <v>8680225</v>
      </c>
      <c r="DM79" s="29">
        <f t="shared" si="214"/>
        <v>5553664.0265502213</v>
      </c>
      <c r="DN79" s="29">
        <f t="shared" si="215"/>
        <v>2771933.6749999998</v>
      </c>
      <c r="DO79" s="29">
        <f t="shared" si="148"/>
        <v>3340180.0783749996</v>
      </c>
      <c r="DP79" s="154">
        <f>VLOOKUP(B79,[1]Hoja1!$B$9:$AT$244,45,0)</f>
        <v>3100073</v>
      </c>
      <c r="DQ79" s="154">
        <v>11338000</v>
      </c>
      <c r="DR79" s="30">
        <v>8857350</v>
      </c>
      <c r="DS79" s="90">
        <v>8768800</v>
      </c>
      <c r="DT79" s="30">
        <f t="shared" si="216"/>
        <v>8016055.75</v>
      </c>
      <c r="DU79" s="30">
        <f t="shared" si="217"/>
        <v>8813075</v>
      </c>
      <c r="DV79" s="30">
        <f t="shared" si="218"/>
        <v>6272411.1182716088</v>
      </c>
      <c r="DW79" s="30">
        <f t="shared" si="219"/>
        <v>3258176.7229999998</v>
      </c>
      <c r="DX79" s="30">
        <f t="shared" si="149"/>
        <v>3926102.9512149999</v>
      </c>
      <c r="DY79" s="158">
        <f>VLOOKUP(B79,[1]Hoja1!$B$9:$AV$244,47,0)</f>
        <v>3164910</v>
      </c>
      <c r="DZ79" s="158">
        <v>10860000</v>
      </c>
      <c r="EA79" s="24">
        <v>10038330</v>
      </c>
      <c r="EB79" s="25">
        <v>9937900</v>
      </c>
      <c r="EC79" s="24">
        <f t="shared" si="220"/>
        <v>8500285</v>
      </c>
      <c r="ED79" s="24">
        <f t="shared" si="221"/>
        <v>9988115</v>
      </c>
      <c r="EE79" s="24">
        <f t="shared" si="222"/>
        <v>6575823.5670556398</v>
      </c>
      <c r="EF79" s="24">
        <f t="shared" si="223"/>
        <v>3326320.4099999997</v>
      </c>
      <c r="EG79" s="24">
        <f t="shared" si="150"/>
        <v>4008216.0940499995</v>
      </c>
      <c r="EH79" s="126">
        <f>VLOOKUP(B79,[1]Hoja1!$B$9:$AX$244,49,0)</f>
        <v>3484550</v>
      </c>
      <c r="EI79" s="126">
        <v>12445000</v>
      </c>
      <c r="EJ79" s="17">
        <v>13286025</v>
      </c>
      <c r="EK79" s="73">
        <v>12887400</v>
      </c>
      <c r="EL79" s="17">
        <f t="shared" si="224"/>
        <v>10525743.75</v>
      </c>
      <c r="EM79" s="17">
        <f t="shared" si="225"/>
        <v>12666200</v>
      </c>
      <c r="EN79" s="17">
        <f t="shared" si="226"/>
        <v>7689396.2895773733</v>
      </c>
      <c r="EO79" s="17">
        <f t="shared" si="227"/>
        <v>3662262.05</v>
      </c>
      <c r="EP79" s="17">
        <f t="shared" si="151"/>
        <v>4413025.7702500001</v>
      </c>
      <c r="EQ79" s="162">
        <f>VLOOKUP(B79,[1]Hoja1!$B$9:$AZ$244,51,0)</f>
        <v>2637425</v>
      </c>
      <c r="ER79" s="162">
        <v>8666000</v>
      </c>
      <c r="ES79" s="32">
        <v>13286025</v>
      </c>
      <c r="ET79" s="94">
        <v>12621700</v>
      </c>
      <c r="EU79" s="32">
        <f t="shared" si="228"/>
        <v>9302787.5</v>
      </c>
      <c r="EV79" s="32">
        <f t="shared" si="229"/>
        <v>10643850</v>
      </c>
      <c r="EW79" s="32">
        <f t="shared" si="230"/>
        <v>6162883.026659999</v>
      </c>
      <c r="EX79" s="32">
        <f t="shared" si="231"/>
        <v>3186273.1425000001</v>
      </c>
      <c r="EY79" s="32">
        <f t="shared" si="152"/>
        <v>3839459.1367124999</v>
      </c>
      <c r="EZ79" s="172">
        <f>VLOOKUP(B79,'[2]RESPUESTOS '!$B$11:$BH$246,59,0)</f>
        <v>1823520</v>
      </c>
      <c r="FA79" s="162">
        <v>8022000</v>
      </c>
      <c r="FB79" s="32">
        <v>9988400</v>
      </c>
      <c r="FC79" s="94">
        <v>9688700</v>
      </c>
      <c r="FD79" s="32">
        <f t="shared" si="232"/>
        <v>7380655</v>
      </c>
      <c r="FE79" s="32">
        <f t="shared" si="233"/>
        <v>8855350</v>
      </c>
      <c r="FF79" s="32">
        <f t="shared" si="234"/>
        <v>4564249.5235234834</v>
      </c>
      <c r="FG79" s="32">
        <f t="shared" si="235"/>
        <v>2202994.5120000001</v>
      </c>
      <c r="FH79" s="32">
        <f t="shared" si="153"/>
        <v>2654608.3869600003</v>
      </c>
      <c r="FI79" s="172">
        <f>VLOOKUP(B79,'[2]RESPUESTOS '!$B$11:$CJ$246,87,0)</f>
        <v>1662822</v>
      </c>
      <c r="FJ79" s="162">
        <v>9626400</v>
      </c>
      <c r="FK79" s="32">
        <v>8899200</v>
      </c>
      <c r="FL79" s="94">
        <v>8632200</v>
      </c>
      <c r="FM79" s="32">
        <f t="shared" si="236"/>
        <v>7205155.5</v>
      </c>
      <c r="FN79" s="32">
        <f t="shared" si="237"/>
        <v>8765700</v>
      </c>
      <c r="FO79" s="32">
        <f t="shared" si="238"/>
        <v>4285026.0096546263</v>
      </c>
      <c r="FP79" s="32">
        <f t="shared" si="239"/>
        <v>2008855.2581999998</v>
      </c>
      <c r="FQ79" s="32">
        <f t="shared" si="154"/>
        <v>2420670.586131</v>
      </c>
      <c r="FR79" s="172">
        <f>VLOOKUP(B79,'[2]RESPUESTOS '!$B$11:$BX$246,75,0)</f>
        <v>1461903</v>
      </c>
      <c r="FS79" s="162">
        <v>8022000</v>
      </c>
      <c r="FT79" s="32">
        <v>8184600</v>
      </c>
      <c r="FU79" s="94">
        <v>7857200</v>
      </c>
      <c r="FV79" s="32">
        <f t="shared" si="240"/>
        <v>6381425.75</v>
      </c>
      <c r="FW79" s="32">
        <f t="shared" si="241"/>
        <v>7939600</v>
      </c>
      <c r="FX79" s="32">
        <f t="shared" si="242"/>
        <v>3780183.8673230526</v>
      </c>
      <c r="FY79" s="32">
        <f t="shared" si="243"/>
        <v>1766125.0142999999</v>
      </c>
      <c r="FZ79" s="32">
        <f t="shared" si="155"/>
        <v>2128180.6422314998</v>
      </c>
      <c r="GA79" s="172">
        <f>VLOOKUP(B79,'[2]RESPUESTOS '!$B$11:$CN$246,91,0)</f>
        <v>2131149</v>
      </c>
      <c r="GB79" s="162">
        <v>9226000</v>
      </c>
      <c r="GC79" s="32">
        <v>11809800</v>
      </c>
      <c r="GD79" s="94">
        <v>11219300</v>
      </c>
      <c r="GE79" s="32">
        <f t="shared" si="244"/>
        <v>8596562.25</v>
      </c>
      <c r="GF79" s="32">
        <f t="shared" si="245"/>
        <v>10222650</v>
      </c>
      <c r="GG79" s="32">
        <f t="shared" si="246"/>
        <v>5323202.6253156336</v>
      </c>
      <c r="GH79" s="32">
        <f t="shared" si="247"/>
        <v>2574641.1069</v>
      </c>
      <c r="GI79" s="32">
        <f t="shared" si="156"/>
        <v>3102442.5338145001</v>
      </c>
      <c r="GJ79" s="172">
        <f>VLOOKUP(B79,'[2]RESPUESTOS '!$B$11:$T$246,19,0)</f>
        <v>1620705</v>
      </c>
      <c r="GK79" s="162">
        <v>8380000</v>
      </c>
      <c r="GL79" s="32">
        <v>8367800</v>
      </c>
      <c r="GM79" s="94">
        <v>7949400</v>
      </c>
      <c r="GN79" s="32">
        <f t="shared" si="248"/>
        <v>6579476.25</v>
      </c>
      <c r="GO79" s="32">
        <f t="shared" si="249"/>
        <v>8158600</v>
      </c>
      <c r="GP79" s="32">
        <f t="shared" si="250"/>
        <v>4074778.0500217895</v>
      </c>
      <c r="GQ79" s="32">
        <f t="shared" si="251"/>
        <v>1957973.7104999998</v>
      </c>
      <c r="GR79" s="32">
        <f t="shared" si="157"/>
        <v>2359358.3211524999</v>
      </c>
      <c r="GS79" s="172">
        <f>VLOOKUP(B79,'[2]RESPUESTOS '!$B$11:$H$246,7,0)</f>
        <v>1385065</v>
      </c>
      <c r="GT79" s="162">
        <v>4860000</v>
      </c>
      <c r="GU79" s="32">
        <v>4500000</v>
      </c>
      <c r="GV79" s="94">
        <v>4275000</v>
      </c>
      <c r="GW79" s="32">
        <f t="shared" si="252"/>
        <v>3755016.25</v>
      </c>
      <c r="GX79" s="32">
        <f t="shared" si="253"/>
        <v>4387500</v>
      </c>
      <c r="GY79" s="32">
        <f t="shared" si="254"/>
        <v>2890404.299206967</v>
      </c>
      <c r="GZ79" s="32">
        <f t="shared" si="255"/>
        <v>1673297.0264999999</v>
      </c>
      <c r="HA79" s="32">
        <f t="shared" si="158"/>
        <v>2016322.9169325</v>
      </c>
      <c r="HB79" s="172">
        <f>VLOOKUP(B79,'[2]RESPUESTOS '!$B$11:$D$246,3,0)</f>
        <v>1477185</v>
      </c>
      <c r="HC79" s="162">
        <v>4860000</v>
      </c>
      <c r="HD79" s="32">
        <v>4500000</v>
      </c>
      <c r="HE79" s="94">
        <v>4410000</v>
      </c>
      <c r="HF79" s="32">
        <f t="shared" si="256"/>
        <v>3811796.25</v>
      </c>
      <c r="HG79" s="32">
        <f t="shared" si="257"/>
        <v>4455000</v>
      </c>
      <c r="HH79" s="32">
        <f t="shared" si="258"/>
        <v>3003670.0639225217</v>
      </c>
      <c r="HI79" s="32">
        <f t="shared" si="259"/>
        <v>1784587.1984999999</v>
      </c>
      <c r="HJ79" s="32">
        <f t="shared" si="159"/>
        <v>2150427.5741924997</v>
      </c>
      <c r="HK79" s="172">
        <f>VLOOKUP(B79,'[2]RESPUESTOS '!$B$11:$CB$246,79,0)</f>
        <v>2195420</v>
      </c>
      <c r="HL79" s="162">
        <v>12445000</v>
      </c>
      <c r="HM79" s="32">
        <v>11809800</v>
      </c>
      <c r="HN79" s="94">
        <v>11456000</v>
      </c>
      <c r="HO79" s="32">
        <f t="shared" si="260"/>
        <v>9476555</v>
      </c>
      <c r="HP79" s="32">
        <f t="shared" si="261"/>
        <v>11632900</v>
      </c>
      <c r="HQ79" s="32">
        <f t="shared" si="262"/>
        <v>5651208.4824184272</v>
      </c>
      <c r="HR79" s="32">
        <f t="shared" si="263"/>
        <v>2652286.9019999998</v>
      </c>
      <c r="HS79" s="32">
        <f t="shared" si="160"/>
        <v>3196005.71691</v>
      </c>
      <c r="HT79" s="172">
        <v>9346701</v>
      </c>
      <c r="HU79" s="162">
        <v>12445000</v>
      </c>
      <c r="HV79" s="32">
        <v>14762250</v>
      </c>
      <c r="HW79" s="94">
        <v>13286000</v>
      </c>
      <c r="HX79" s="32">
        <f t="shared" si="264"/>
        <v>13497750</v>
      </c>
      <c r="HY79" s="32">
        <f t="shared" si="265"/>
        <v>13286000</v>
      </c>
      <c r="HZ79" s="32">
        <f t="shared" si="161"/>
        <v>13431165.619361319</v>
      </c>
      <c r="IA79" s="32">
        <f t="shared" si="266"/>
        <v>11291749.4781</v>
      </c>
      <c r="IB79" s="32">
        <f t="shared" si="162"/>
        <v>13606558.121110499</v>
      </c>
      <c r="IC79" s="172">
        <v>9964500</v>
      </c>
      <c r="ID79" s="162">
        <v>8022000</v>
      </c>
      <c r="IE79" s="32">
        <v>14762250</v>
      </c>
      <c r="IF79" s="94">
        <v>14467000</v>
      </c>
      <c r="IG79" s="32">
        <f t="shared" si="267"/>
        <v>12417083.333333334</v>
      </c>
      <c r="IH79" s="32">
        <f t="shared" si="268"/>
        <v>14467000</v>
      </c>
      <c r="II79" s="32">
        <f t="shared" si="269"/>
        <v>11471381.52207059</v>
      </c>
      <c r="IJ79" s="32">
        <f t="shared" si="270"/>
        <v>12038112.449999999</v>
      </c>
      <c r="IK79" s="32">
        <f t="shared" si="163"/>
        <v>14505925.502249999</v>
      </c>
      <c r="IM79" s="32">
        <f t="shared" si="271"/>
        <v>3713044.1634326847</v>
      </c>
    </row>
    <row r="80" spans="1:247" x14ac:dyDescent="0.25">
      <c r="A80" s="12">
        <v>73</v>
      </c>
      <c r="B80" s="36" t="s">
        <v>116</v>
      </c>
      <c r="C80" s="14">
        <f>VLOOKUP(B80,[1]Hoja1!$B$9:$D$244,3,0)</f>
        <v>15888822</v>
      </c>
      <c r="D80" s="14">
        <v>58108000</v>
      </c>
      <c r="E80" s="15">
        <v>52000000</v>
      </c>
      <c r="F80" s="97">
        <v>60000000</v>
      </c>
      <c r="G80" s="105">
        <f t="shared" si="164"/>
        <v>46499205.5</v>
      </c>
      <c r="H80" s="105">
        <f t="shared" si="165"/>
        <v>55054000</v>
      </c>
      <c r="I80" s="107">
        <f t="shared" si="166"/>
        <v>34469654.764393017</v>
      </c>
      <c r="J80" s="107">
        <f t="shared" si="167"/>
        <v>16699151.921999998</v>
      </c>
      <c r="K80" s="107">
        <f t="shared" si="136"/>
        <v>20122478.066009998</v>
      </c>
      <c r="L80" s="101">
        <f>VLOOKUP(B80,[1]Hoja1!$B$9:$L$244,11,0)</f>
        <v>14152783</v>
      </c>
      <c r="M80" s="101">
        <v>52568000</v>
      </c>
      <c r="N80" s="34">
        <v>45000000</v>
      </c>
      <c r="O80" s="70">
        <v>78000000</v>
      </c>
      <c r="P80" s="34">
        <f t="shared" si="168"/>
        <v>47430195.75</v>
      </c>
      <c r="Q80" s="34">
        <f t="shared" si="169"/>
        <v>48784000</v>
      </c>
      <c r="R80" s="34">
        <f t="shared" si="170"/>
        <v>32071019.06765255</v>
      </c>
      <c r="S80" s="174">
        <f t="shared" si="171"/>
        <v>14874574.932999998</v>
      </c>
      <c r="T80" s="174">
        <f t="shared" si="137"/>
        <v>17923862.794264998</v>
      </c>
      <c r="U80" s="126">
        <f>VLOOKUP(B80,[1]Hoja1!$B$9:$T$244,19,0)</f>
        <v>22892610</v>
      </c>
      <c r="V80" s="126">
        <v>83722000</v>
      </c>
      <c r="W80" s="17">
        <v>39500000</v>
      </c>
      <c r="X80" s="73">
        <v>45000000</v>
      </c>
      <c r="Y80" s="17">
        <f t="shared" si="172"/>
        <v>47778652.5</v>
      </c>
      <c r="Z80" s="17">
        <f t="shared" si="173"/>
        <v>42250000</v>
      </c>
      <c r="AA80" s="17">
        <f t="shared" si="174"/>
        <v>38772768.748173997</v>
      </c>
      <c r="AB80" s="176">
        <f t="shared" si="175"/>
        <v>24060133.109999999</v>
      </c>
      <c r="AC80" s="176">
        <f t="shared" si="138"/>
        <v>28992460.397549998</v>
      </c>
      <c r="AD80" s="129">
        <f>VLOOKUP(B80,[1]Hoja1!$B$9:$V$244,21,0)</f>
        <v>23379165</v>
      </c>
      <c r="AE80" s="129">
        <v>83498000</v>
      </c>
      <c r="AF80" s="18">
        <v>41000000</v>
      </c>
      <c r="AG80" s="74">
        <v>38000000</v>
      </c>
      <c r="AH80" s="18">
        <f t="shared" si="176"/>
        <v>46469291.25</v>
      </c>
      <c r="AI80" s="18">
        <f t="shared" si="177"/>
        <v>39500000</v>
      </c>
      <c r="AJ80" s="18">
        <f t="shared" si="178"/>
        <v>37930692.796223342</v>
      </c>
      <c r="AK80" s="177">
        <f t="shared" si="179"/>
        <v>24571502.414999999</v>
      </c>
      <c r="AL80" s="177">
        <f t="shared" si="139"/>
        <v>29608660.410074998</v>
      </c>
      <c r="AM80" s="133">
        <f>VLOOKUP(B80,[1]Hoja1!$B$9:$X$244,23,0)</f>
        <v>22101746</v>
      </c>
      <c r="AN80" s="133">
        <v>78935000</v>
      </c>
      <c r="AO80" s="19">
        <v>39500000</v>
      </c>
      <c r="AP80" s="77">
        <v>38500000</v>
      </c>
      <c r="AQ80" s="19">
        <f t="shared" si="180"/>
        <v>44759186.5</v>
      </c>
      <c r="AR80" s="19">
        <f t="shared" si="181"/>
        <v>39000000</v>
      </c>
      <c r="AS80" s="19">
        <f t="shared" si="182"/>
        <v>36628551.60135451</v>
      </c>
      <c r="AT80" s="178">
        <f t="shared" si="183"/>
        <v>23228935.046</v>
      </c>
      <c r="AU80" s="178">
        <f t="shared" si="140"/>
        <v>27990866.73043</v>
      </c>
      <c r="AV80" s="137">
        <f>VLOOKUP(B80,[1]Hoja1!$B$9:$Z$244,25,0)</f>
        <v>18637586</v>
      </c>
      <c r="AW80" s="137">
        <v>68161000</v>
      </c>
      <c r="AX80" s="20">
        <v>35000000</v>
      </c>
      <c r="AY80" s="79">
        <v>29500000</v>
      </c>
      <c r="AZ80" s="20">
        <f t="shared" si="184"/>
        <v>37824646.5</v>
      </c>
      <c r="BA80" s="20">
        <f t="shared" si="185"/>
        <v>32250000</v>
      </c>
      <c r="BB80" s="20">
        <f t="shared" si="186"/>
        <v>30581999.007792518</v>
      </c>
      <c r="BC80" s="179">
        <f t="shared" si="187"/>
        <v>19588102.886</v>
      </c>
      <c r="BD80" s="179">
        <f t="shared" si="141"/>
        <v>23603663.977630001</v>
      </c>
      <c r="BE80" s="139">
        <f>VLOOKUP(B80,[1]Hoja1!$B$9:$AB$244,27,0)</f>
        <v>23774045</v>
      </c>
      <c r="BF80" s="139">
        <v>95097000</v>
      </c>
      <c r="BG80" s="21">
        <v>39000000</v>
      </c>
      <c r="BH80" s="80">
        <v>35000000</v>
      </c>
      <c r="BI80" s="21">
        <f t="shared" si="188"/>
        <v>48217761.25</v>
      </c>
      <c r="BJ80" s="21">
        <f t="shared" si="189"/>
        <v>37000000</v>
      </c>
      <c r="BK80" s="21">
        <f t="shared" si="190"/>
        <v>37456441.298217721</v>
      </c>
      <c r="BL80" s="21">
        <f t="shared" si="191"/>
        <v>24986521.294999998</v>
      </c>
      <c r="BM80" s="21">
        <f t="shared" si="142"/>
        <v>30108758.160474997</v>
      </c>
      <c r="BN80" s="144">
        <f>VLOOKUP(B80,[1]Hoja1!$B$9:$AD$244,29,0)</f>
        <v>12343100</v>
      </c>
      <c r="BO80" s="144">
        <v>44083000</v>
      </c>
      <c r="BP80" s="22">
        <v>45000000</v>
      </c>
      <c r="BQ80" s="82">
        <v>32500000</v>
      </c>
      <c r="BR80" s="22">
        <f t="shared" si="192"/>
        <v>33481525</v>
      </c>
      <c r="BS80" s="22">
        <f t="shared" si="193"/>
        <v>38291500</v>
      </c>
      <c r="BT80" s="22">
        <f t="shared" si="194"/>
        <v>25527647.055604659</v>
      </c>
      <c r="BU80" s="22">
        <f t="shared" si="195"/>
        <v>12972598.1</v>
      </c>
      <c r="BV80" s="22">
        <f t="shared" si="143"/>
        <v>15631980.7105</v>
      </c>
      <c r="BW80" s="146">
        <f>VLOOKUP(B80,[1]Hoja1!$B$9:$AF$244,31,0)</f>
        <v>11894075</v>
      </c>
      <c r="BX80" s="146">
        <v>33990000</v>
      </c>
      <c r="BY80" s="23">
        <v>39500000</v>
      </c>
      <c r="BZ80" s="84">
        <v>2650000</v>
      </c>
      <c r="CA80" s="23">
        <f t="shared" si="196"/>
        <v>22008518.75</v>
      </c>
      <c r="CB80" s="23">
        <f t="shared" si="197"/>
        <v>22942037.5</v>
      </c>
      <c r="CC80" s="23">
        <f t="shared" si="198"/>
        <v>7749372.3027052404</v>
      </c>
      <c r="CD80" s="23">
        <f t="shared" si="199"/>
        <v>12500672.824999999</v>
      </c>
      <c r="CE80" s="23">
        <f t="shared" si="144"/>
        <v>15063310.754124999</v>
      </c>
      <c r="CF80" s="158">
        <f>VLOOKUP(B80,[1]Hoja1!$B$9:$AJ$244,35,0)</f>
        <v>11221000</v>
      </c>
      <c r="CG80" s="158">
        <v>32060000</v>
      </c>
      <c r="CH80" s="24">
        <v>21000000</v>
      </c>
      <c r="CI80" s="25">
        <v>8500000</v>
      </c>
      <c r="CJ80" s="24">
        <f t="shared" si="200"/>
        <v>18195250</v>
      </c>
      <c r="CK80" s="24">
        <f t="shared" si="201"/>
        <v>16110500</v>
      </c>
      <c r="CL80" s="24">
        <f t="shared" si="202"/>
        <v>14006767.547590053</v>
      </c>
      <c r="CM80" s="24">
        <f t="shared" si="203"/>
        <v>11793271</v>
      </c>
      <c r="CN80" s="24">
        <f t="shared" si="145"/>
        <v>14210891.555</v>
      </c>
      <c r="CO80" s="148">
        <f>VLOOKUP(B80,[1]Hoja1!$B$9:$AL$244,37,0)</f>
        <v>11722891</v>
      </c>
      <c r="CP80" s="148">
        <v>41870000</v>
      </c>
      <c r="CQ80" s="26">
        <v>45000000</v>
      </c>
      <c r="CR80" s="149">
        <v>24500000</v>
      </c>
      <c r="CS80" s="26">
        <f t="shared" si="204"/>
        <v>30773222.75</v>
      </c>
      <c r="CT80" s="26">
        <f t="shared" si="205"/>
        <v>33185000</v>
      </c>
      <c r="CU80" s="26">
        <f t="shared" si="206"/>
        <v>23225406.540177073</v>
      </c>
      <c r="CV80" s="26">
        <f t="shared" si="207"/>
        <v>12320758.441</v>
      </c>
      <c r="CW80" s="26">
        <f t="shared" si="146"/>
        <v>14846513.921404999</v>
      </c>
      <c r="CX80" s="27">
        <f>VLOOKUP(B80,[1]Hoja1!$B$9:$AN$244,39,0)</f>
        <v>13725576</v>
      </c>
      <c r="CY80" s="27">
        <v>45100000</v>
      </c>
      <c r="CZ80" s="28">
        <v>62000000</v>
      </c>
      <c r="DA80" s="86">
        <v>29500000</v>
      </c>
      <c r="DB80" s="28">
        <f t="shared" si="208"/>
        <v>37581394</v>
      </c>
      <c r="DC80" s="28">
        <f t="shared" si="209"/>
        <v>37300000</v>
      </c>
      <c r="DD80" s="28">
        <f t="shared" si="210"/>
        <v>27575371.916037608</v>
      </c>
      <c r="DE80" s="28">
        <f t="shared" si="211"/>
        <v>14425580.375999998</v>
      </c>
      <c r="DF80" s="28">
        <f t="shared" si="147"/>
        <v>17382824.353079997</v>
      </c>
      <c r="DG80" s="150">
        <f>VLOOKUP(B80,[1]Hoja1!$B$9:$AR$244,43,0)</f>
        <v>16282700</v>
      </c>
      <c r="DH80" s="150">
        <v>55827000</v>
      </c>
      <c r="DI80" s="29">
        <v>62000000</v>
      </c>
      <c r="DJ80" s="88">
        <v>32560000</v>
      </c>
      <c r="DK80" s="29">
        <f t="shared" si="212"/>
        <v>41667425</v>
      </c>
      <c r="DL80" s="29">
        <f t="shared" si="213"/>
        <v>44193500</v>
      </c>
      <c r="DM80" s="29">
        <f t="shared" si="214"/>
        <v>31703529.263408266</v>
      </c>
      <c r="DN80" s="29">
        <f t="shared" si="215"/>
        <v>17113117.699999999</v>
      </c>
      <c r="DO80" s="29">
        <f t="shared" si="148"/>
        <v>20621306.828499999</v>
      </c>
      <c r="DP80" s="154">
        <f>VLOOKUP(B80,[1]Hoja1!$B$9:$AT$244,45,0)</f>
        <v>21021152</v>
      </c>
      <c r="DQ80" s="154">
        <v>76878000</v>
      </c>
      <c r="DR80" s="30">
        <v>65000000</v>
      </c>
      <c r="DS80" s="90">
        <v>3450000</v>
      </c>
      <c r="DT80" s="30">
        <f t="shared" si="216"/>
        <v>41587288</v>
      </c>
      <c r="DU80" s="30">
        <f t="shared" si="217"/>
        <v>43010576</v>
      </c>
      <c r="DV80" s="30">
        <f t="shared" si="218"/>
        <v>10934385.847002219</v>
      </c>
      <c r="DW80" s="30">
        <f t="shared" si="219"/>
        <v>22093230.752</v>
      </c>
      <c r="DX80" s="30">
        <f t="shared" si="149"/>
        <v>26622343.056159999</v>
      </c>
      <c r="DY80" s="158">
        <f>VLOOKUP(B80,[1]Hoja1!$B$9:$AV$244,47,0)</f>
        <v>19539240</v>
      </c>
      <c r="DZ80" s="158">
        <v>67000000</v>
      </c>
      <c r="EA80" s="24">
        <v>70000000</v>
      </c>
      <c r="EB80" s="25">
        <v>29650000</v>
      </c>
      <c r="EC80" s="24">
        <f t="shared" si="220"/>
        <v>46547310</v>
      </c>
      <c r="ED80" s="24">
        <f t="shared" si="221"/>
        <v>48325000</v>
      </c>
      <c r="EE80" s="24">
        <f t="shared" si="222"/>
        <v>35051756.35131754</v>
      </c>
      <c r="EF80" s="24">
        <f t="shared" si="223"/>
        <v>20535741.239999998</v>
      </c>
      <c r="EG80" s="24">
        <f t="shared" si="150"/>
        <v>24745568.194199998</v>
      </c>
      <c r="EH80" s="126">
        <f>VLOOKUP(B80,[1]Hoja1!$B$9:$AX$244,49,0)</f>
        <v>21131861</v>
      </c>
      <c r="EI80" s="126">
        <v>75471000</v>
      </c>
      <c r="EJ80" s="17">
        <v>130161600</v>
      </c>
      <c r="EK80" s="73">
        <v>32000000</v>
      </c>
      <c r="EL80" s="17">
        <f t="shared" si="224"/>
        <v>64691115.25</v>
      </c>
      <c r="EM80" s="17">
        <f t="shared" si="225"/>
        <v>53735500</v>
      </c>
      <c r="EN80" s="17">
        <f t="shared" si="226"/>
        <v>40199070.280629329</v>
      </c>
      <c r="EO80" s="17">
        <f t="shared" si="227"/>
        <v>22209585.910999998</v>
      </c>
      <c r="EP80" s="17">
        <f t="shared" si="151"/>
        <v>26762551.022754997</v>
      </c>
      <c r="EQ80" s="162">
        <f>VLOOKUP(B80,[1]Hoja1!$B$9:$AZ$244,51,0)</f>
        <v>16282700</v>
      </c>
      <c r="ER80" s="162">
        <v>53501000</v>
      </c>
      <c r="ES80" s="32">
        <v>130161600</v>
      </c>
      <c r="ET80" s="94">
        <v>45000000</v>
      </c>
      <c r="EU80" s="32">
        <f t="shared" si="228"/>
        <v>61236325</v>
      </c>
      <c r="EV80" s="32">
        <f t="shared" si="229"/>
        <v>49250500</v>
      </c>
      <c r="EW80" s="32">
        <f t="shared" si="230"/>
        <v>36359968.970439211</v>
      </c>
      <c r="EX80" s="32">
        <f t="shared" si="231"/>
        <v>19671129.870000001</v>
      </c>
      <c r="EY80" s="32">
        <f t="shared" si="152"/>
        <v>23703711.493349999</v>
      </c>
      <c r="EZ80" s="172">
        <f>VLOOKUP(B80,'[2]RESPUESTOS '!$B$11:$BH$246,59,0)</f>
        <v>11856134</v>
      </c>
      <c r="FA80" s="162">
        <v>83722000</v>
      </c>
      <c r="FB80" s="32">
        <v>64000000</v>
      </c>
      <c r="FC80" s="94">
        <v>65000000</v>
      </c>
      <c r="FD80" s="32">
        <f t="shared" si="232"/>
        <v>56144533.5</v>
      </c>
      <c r="FE80" s="32">
        <f t="shared" si="233"/>
        <v>64500000</v>
      </c>
      <c r="FF80" s="32">
        <f t="shared" si="234"/>
        <v>31422224.968774818</v>
      </c>
      <c r="FG80" s="32">
        <f t="shared" si="235"/>
        <v>14323395.485399999</v>
      </c>
      <c r="FH80" s="32">
        <f t="shared" si="153"/>
        <v>17259691.559906997</v>
      </c>
      <c r="FI80" s="172">
        <f>VLOOKUP(B80,'[2]RESPUESTOS '!$B$11:$CJ$246,87,0)</f>
        <v>10399872</v>
      </c>
      <c r="FJ80" s="162">
        <v>100466400</v>
      </c>
      <c r="FK80" s="32">
        <v>56000000</v>
      </c>
      <c r="FL80" s="94">
        <v>49000000</v>
      </c>
      <c r="FM80" s="32">
        <f t="shared" si="236"/>
        <v>53966568</v>
      </c>
      <c r="FN80" s="32">
        <f t="shared" si="237"/>
        <v>52500000</v>
      </c>
      <c r="FO80" s="32">
        <f t="shared" si="238"/>
        <v>27705836.448465694</v>
      </c>
      <c r="FP80" s="32">
        <f t="shared" si="239"/>
        <v>12564085.3632</v>
      </c>
      <c r="FQ80" s="32">
        <f t="shared" si="154"/>
        <v>15139722.862655999</v>
      </c>
      <c r="FR80" s="172">
        <f>VLOOKUP(B80,'[2]RESPUESTOS '!$B$11:$BX$246,75,0)</f>
        <v>11541825</v>
      </c>
      <c r="FS80" s="162">
        <v>83722000</v>
      </c>
      <c r="FT80" s="32">
        <v>64000000</v>
      </c>
      <c r="FU80" s="94">
        <v>28000000</v>
      </c>
      <c r="FV80" s="32">
        <f t="shared" si="240"/>
        <v>46815956.25</v>
      </c>
      <c r="FW80" s="32">
        <f t="shared" si="241"/>
        <v>46000000</v>
      </c>
      <c r="FX80" s="32">
        <f t="shared" si="242"/>
        <v>26680008.764064711</v>
      </c>
      <c r="FY80" s="32">
        <f t="shared" si="243"/>
        <v>13943678.782499999</v>
      </c>
      <c r="FZ80" s="32">
        <f t="shared" si="155"/>
        <v>16802132.932912499</v>
      </c>
      <c r="GA80" s="172">
        <f>VLOOKUP(B80,'[2]RESPUESTOS '!$B$11:$CN$246,91,0)</f>
        <v>11885567</v>
      </c>
      <c r="GB80" s="162">
        <v>96281000</v>
      </c>
      <c r="GC80" s="32">
        <v>64000000</v>
      </c>
      <c r="GD80" s="94">
        <v>42500000</v>
      </c>
      <c r="GE80" s="32">
        <f t="shared" si="244"/>
        <v>53666641.75</v>
      </c>
      <c r="GF80" s="32">
        <f t="shared" si="245"/>
        <v>53250000</v>
      </c>
      <c r="GG80" s="32">
        <f t="shared" si="246"/>
        <v>29923022.662119202</v>
      </c>
      <c r="GH80" s="32">
        <f t="shared" si="247"/>
        <v>14358953.492699999</v>
      </c>
      <c r="GI80" s="32">
        <f t="shared" si="156"/>
        <v>17302538.958703499</v>
      </c>
      <c r="GJ80" s="172">
        <f>VLOOKUP(B80,'[2]RESPUESTOS '!$B$11:$T$246,19,0)</f>
        <v>8238849</v>
      </c>
      <c r="GK80" s="162">
        <v>45100000</v>
      </c>
      <c r="GL80" s="32">
        <v>45195000</v>
      </c>
      <c r="GM80" s="94">
        <v>43839200</v>
      </c>
      <c r="GN80" s="32">
        <f t="shared" si="248"/>
        <v>35593262.25</v>
      </c>
      <c r="GO80" s="32">
        <f t="shared" si="249"/>
        <v>44469600</v>
      </c>
      <c r="GP80" s="32">
        <f t="shared" si="250"/>
        <v>21221723.669601921</v>
      </c>
      <c r="GQ80" s="32">
        <f t="shared" si="251"/>
        <v>9953353.4769000001</v>
      </c>
      <c r="GR80" s="32">
        <f t="shared" si="157"/>
        <v>11993790.9396645</v>
      </c>
      <c r="GS80" s="172">
        <f>VLOOKUP(B80,'[2]RESPUESTOS '!$B$11:$H$246,7,0)</f>
        <v>5653491</v>
      </c>
      <c r="GT80" s="162">
        <v>32060000</v>
      </c>
      <c r="GU80" s="32">
        <v>8500000</v>
      </c>
      <c r="GV80" s="94">
        <v>8160000</v>
      </c>
      <c r="GW80" s="32">
        <f t="shared" si="252"/>
        <v>13593372.75</v>
      </c>
      <c r="GX80" s="32">
        <f t="shared" si="253"/>
        <v>8330000</v>
      </c>
      <c r="GY80" s="32">
        <f t="shared" si="254"/>
        <v>8923204.4854309708</v>
      </c>
      <c r="GZ80" s="32">
        <f t="shared" si="255"/>
        <v>6829982.4770999998</v>
      </c>
      <c r="HA80" s="32">
        <f t="shared" si="158"/>
        <v>8230128.8849054994</v>
      </c>
      <c r="HB80" s="172">
        <f>VLOOKUP(B80,'[2]RESPUESTOS '!$B$11:$D$246,3,0)</f>
        <v>5509733</v>
      </c>
      <c r="HC80" s="162">
        <v>32060000</v>
      </c>
      <c r="HD80" s="32">
        <v>8500000</v>
      </c>
      <c r="HE80" s="94">
        <v>8245000</v>
      </c>
      <c r="HF80" s="32">
        <f t="shared" si="256"/>
        <v>13578683.25</v>
      </c>
      <c r="HG80" s="32">
        <f t="shared" si="257"/>
        <v>8372500</v>
      </c>
      <c r="HH80" s="32">
        <f t="shared" si="258"/>
        <v>8856980.1316702813</v>
      </c>
      <c r="HI80" s="32">
        <f t="shared" si="259"/>
        <v>6656308.4372999994</v>
      </c>
      <c r="HJ80" s="32">
        <f t="shared" si="159"/>
        <v>8020851.6669464987</v>
      </c>
      <c r="HK80" s="172">
        <f>VLOOKUP(B80,'[2]RESPUESTOS '!$B$11:$CB$246,79,0)</f>
        <v>12867618</v>
      </c>
      <c r="HL80" s="162">
        <v>75471000</v>
      </c>
      <c r="HM80" s="32">
        <v>70000000</v>
      </c>
      <c r="HN80" s="94">
        <v>46000000</v>
      </c>
      <c r="HO80" s="32">
        <f t="shared" si="260"/>
        <v>51084654.5</v>
      </c>
      <c r="HP80" s="32">
        <f t="shared" si="261"/>
        <v>58000000</v>
      </c>
      <c r="HQ80" s="32">
        <f t="shared" si="262"/>
        <v>31498684.947652727</v>
      </c>
      <c r="HR80" s="32">
        <f t="shared" si="263"/>
        <v>15545369.3058</v>
      </c>
      <c r="HS80" s="32">
        <f t="shared" si="160"/>
        <v>18732170.013489</v>
      </c>
      <c r="HT80" s="172">
        <v>52762500</v>
      </c>
      <c r="HU80" s="162">
        <v>75471000</v>
      </c>
      <c r="HV80" s="32">
        <v>62000000</v>
      </c>
      <c r="HW80" s="94">
        <v>75000000</v>
      </c>
      <c r="HX80" s="32">
        <f t="shared" si="264"/>
        <v>70823666.666666672</v>
      </c>
      <c r="HY80" s="32">
        <f t="shared" si="265"/>
        <v>75000000</v>
      </c>
      <c r="HZ80" s="32">
        <f t="shared" si="161"/>
        <v>70237069.521940216</v>
      </c>
      <c r="IA80" s="32">
        <f t="shared" si="266"/>
        <v>63742376.25</v>
      </c>
      <c r="IB80" s="32">
        <f t="shared" si="162"/>
        <v>76809563.381249994</v>
      </c>
      <c r="IC80" s="172">
        <v>56250000</v>
      </c>
      <c r="ID80" s="162">
        <v>83722000</v>
      </c>
      <c r="IE80" s="32">
        <v>65000000</v>
      </c>
      <c r="IF80" s="94">
        <v>65000000</v>
      </c>
      <c r="IG80" s="32">
        <f t="shared" si="267"/>
        <v>71240666.666666672</v>
      </c>
      <c r="IH80" s="32">
        <f t="shared" si="268"/>
        <v>65000000</v>
      </c>
      <c r="II80" s="32">
        <f t="shared" si="269"/>
        <v>70235368.518869057</v>
      </c>
      <c r="IJ80" s="32">
        <f t="shared" si="270"/>
        <v>67955625</v>
      </c>
      <c r="IK80" s="32">
        <f t="shared" si="163"/>
        <v>81886528.125</v>
      </c>
      <c r="IM80" s="32">
        <f t="shared" si="271"/>
        <v>24078476.731516462</v>
      </c>
    </row>
    <row r="81" spans="1:247" x14ac:dyDescent="0.25">
      <c r="A81" s="12">
        <v>74</v>
      </c>
      <c r="B81" s="41" t="s">
        <v>117</v>
      </c>
      <c r="C81" s="14">
        <f>VLOOKUP(B81,[1]Hoja1!$B$9:$D$244,3,0)</f>
        <v>410914</v>
      </c>
      <c r="D81" s="14">
        <v>1503000</v>
      </c>
      <c r="E81" s="15">
        <v>2404250</v>
      </c>
      <c r="F81" s="97">
        <v>2356200</v>
      </c>
      <c r="G81" s="105">
        <f t="shared" si="164"/>
        <v>1668591</v>
      </c>
      <c r="H81" s="105">
        <f t="shared" si="165"/>
        <v>1929600</v>
      </c>
      <c r="I81" s="107">
        <f t="shared" si="166"/>
        <v>1015414.6152564295</v>
      </c>
      <c r="J81" s="107">
        <f t="shared" si="167"/>
        <v>431870.614</v>
      </c>
      <c r="K81" s="107">
        <f t="shared" si="136"/>
        <v>520404.08987000003</v>
      </c>
      <c r="L81" s="101">
        <f>VLOOKUP(B81,[1]Hoja1!$B$9:$L$244,11,0)</f>
        <v>365711</v>
      </c>
      <c r="M81" s="101">
        <v>1359000</v>
      </c>
      <c r="N81" s="34">
        <v>2404250</v>
      </c>
      <c r="O81" s="70">
        <v>2308100</v>
      </c>
      <c r="P81" s="34">
        <f t="shared" si="168"/>
        <v>1609265.25</v>
      </c>
      <c r="Q81" s="34">
        <f t="shared" si="169"/>
        <v>1833550</v>
      </c>
      <c r="R81" s="34">
        <f t="shared" si="170"/>
        <v>926049.90196442662</v>
      </c>
      <c r="S81" s="174">
        <f t="shared" si="171"/>
        <v>384362.261</v>
      </c>
      <c r="T81" s="174">
        <f t="shared" si="137"/>
        <v>463156.52450499998</v>
      </c>
      <c r="U81" s="126">
        <f>VLOOKUP(B81,[1]Hoja1!$B$9:$T$244,19,0)</f>
        <v>356895</v>
      </c>
      <c r="V81" s="126">
        <v>1306000</v>
      </c>
      <c r="W81" s="17">
        <v>1923400</v>
      </c>
      <c r="X81" s="73">
        <v>1846500</v>
      </c>
      <c r="Y81" s="17">
        <f t="shared" si="172"/>
        <v>1358198.75</v>
      </c>
      <c r="Z81" s="17">
        <f t="shared" si="173"/>
        <v>1576250</v>
      </c>
      <c r="AA81" s="17">
        <f t="shared" si="174"/>
        <v>864095.28544815467</v>
      </c>
      <c r="AB81" s="176">
        <f t="shared" si="175"/>
        <v>375096.64499999996</v>
      </c>
      <c r="AC81" s="176">
        <f t="shared" si="138"/>
        <v>451991.45722499996</v>
      </c>
      <c r="AD81" s="129">
        <f>VLOOKUP(B81,[1]Hoja1!$B$9:$V$244,21,0)</f>
        <v>428109</v>
      </c>
      <c r="AE81" s="129">
        <v>1529000</v>
      </c>
      <c r="AF81" s="18">
        <v>1827230</v>
      </c>
      <c r="AG81" s="74">
        <v>1717600</v>
      </c>
      <c r="AH81" s="18">
        <f t="shared" si="176"/>
        <v>1375484.75</v>
      </c>
      <c r="AI81" s="18">
        <f t="shared" si="177"/>
        <v>1623300</v>
      </c>
      <c r="AJ81" s="18">
        <f t="shared" si="178"/>
        <v>971024.58591892279</v>
      </c>
      <c r="AK81" s="177">
        <f t="shared" si="179"/>
        <v>449942.55899999995</v>
      </c>
      <c r="AL81" s="177">
        <f t="shared" si="139"/>
        <v>542180.78359499993</v>
      </c>
      <c r="AM81" s="133">
        <f>VLOOKUP(B81,[1]Hoja1!$B$9:$X$244,23,0)</f>
        <v>401506</v>
      </c>
      <c r="AN81" s="133">
        <v>1434000</v>
      </c>
      <c r="AO81" s="19">
        <v>1634890</v>
      </c>
      <c r="AP81" s="77">
        <v>1504100</v>
      </c>
      <c r="AQ81" s="19">
        <f t="shared" si="180"/>
        <v>1243624</v>
      </c>
      <c r="AR81" s="19">
        <f t="shared" si="181"/>
        <v>1469050</v>
      </c>
      <c r="AS81" s="19">
        <f t="shared" si="182"/>
        <v>895960.1582401013</v>
      </c>
      <c r="AT81" s="178">
        <f t="shared" si="183"/>
        <v>421982.80599999998</v>
      </c>
      <c r="AU81" s="178">
        <f t="shared" si="140"/>
        <v>508489.28122999996</v>
      </c>
      <c r="AV81" s="137">
        <f>VLOOKUP(B81,[1]Hoja1!$B$9:$Z$244,25,0)</f>
        <v>324450</v>
      </c>
      <c r="AW81" s="137">
        <v>1187000</v>
      </c>
      <c r="AX81" s="20">
        <v>1634890</v>
      </c>
      <c r="AY81" s="79">
        <v>1553100</v>
      </c>
      <c r="AZ81" s="20">
        <f t="shared" si="184"/>
        <v>1174860</v>
      </c>
      <c r="BA81" s="20">
        <f t="shared" si="185"/>
        <v>1370050</v>
      </c>
      <c r="BB81" s="20">
        <f t="shared" si="186"/>
        <v>772180.72568383696</v>
      </c>
      <c r="BC81" s="179">
        <f t="shared" si="187"/>
        <v>340996.94999999995</v>
      </c>
      <c r="BD81" s="179">
        <f t="shared" si="141"/>
        <v>410901.32474999991</v>
      </c>
      <c r="BE81" s="139">
        <f>VLOOKUP(B81,[1]Hoja1!$B$9:$AB$244,27,0)</f>
        <v>356895</v>
      </c>
      <c r="BF81" s="139">
        <v>1428000</v>
      </c>
      <c r="BG81" s="21">
        <v>1923400</v>
      </c>
      <c r="BH81" s="80">
        <v>1865700</v>
      </c>
      <c r="BI81" s="21">
        <f t="shared" si="188"/>
        <v>1393498.75</v>
      </c>
      <c r="BJ81" s="21">
        <f t="shared" si="189"/>
        <v>1646850</v>
      </c>
      <c r="BK81" s="21">
        <f t="shared" si="190"/>
        <v>877553.01606275351</v>
      </c>
      <c r="BL81" s="21">
        <f t="shared" si="191"/>
        <v>375096.64499999996</v>
      </c>
      <c r="BM81" s="21">
        <f t="shared" si="142"/>
        <v>451991.45722499996</v>
      </c>
      <c r="BN81" s="144">
        <f>VLOOKUP(B81,[1]Hoja1!$B$9:$AD$244,29,0)</f>
        <v>356895</v>
      </c>
      <c r="BO81" s="144">
        <v>1275000</v>
      </c>
      <c r="BP81" s="22">
        <v>1923400</v>
      </c>
      <c r="BQ81" s="82">
        <v>1884900</v>
      </c>
      <c r="BR81" s="22">
        <f t="shared" si="192"/>
        <v>1360048.75</v>
      </c>
      <c r="BS81" s="22">
        <f t="shared" si="193"/>
        <v>1579950</v>
      </c>
      <c r="BT81" s="22">
        <f t="shared" si="194"/>
        <v>862681.94316766586</v>
      </c>
      <c r="BU81" s="22">
        <f t="shared" si="195"/>
        <v>375096.64499999996</v>
      </c>
      <c r="BV81" s="22">
        <f t="shared" si="143"/>
        <v>451991.45722499996</v>
      </c>
      <c r="BW81" s="146">
        <f>VLOOKUP(B81,[1]Hoja1!$B$9:$AF$244,31,0)</f>
        <v>343738</v>
      </c>
      <c r="BX81" s="146">
        <v>990000</v>
      </c>
      <c r="BY81" s="23">
        <v>1634890</v>
      </c>
      <c r="BZ81" s="84">
        <v>1520400</v>
      </c>
      <c r="CA81" s="23">
        <f t="shared" si="196"/>
        <v>1122257</v>
      </c>
      <c r="CB81" s="23">
        <f t="shared" si="197"/>
        <v>1255200</v>
      </c>
      <c r="CC81" s="23">
        <f t="shared" si="198"/>
        <v>770909.41331069625</v>
      </c>
      <c r="CD81" s="23">
        <f t="shared" si="199"/>
        <v>361268.63799999998</v>
      </c>
      <c r="CE81" s="23">
        <f t="shared" si="144"/>
        <v>435328.70878999995</v>
      </c>
      <c r="CF81" s="158">
        <f>VLOOKUP(B81,[1]Hoja1!$B$9:$AJ$244,35,0)</f>
        <v>324736</v>
      </c>
      <c r="CG81" s="158">
        <v>930000</v>
      </c>
      <c r="CH81" s="24">
        <v>1111700</v>
      </c>
      <c r="CI81" s="25">
        <v>1089500</v>
      </c>
      <c r="CJ81" s="24">
        <f t="shared" si="200"/>
        <v>863984</v>
      </c>
      <c r="CK81" s="24">
        <f t="shared" si="201"/>
        <v>1009750</v>
      </c>
      <c r="CL81" s="24">
        <f t="shared" si="202"/>
        <v>669784.64672317938</v>
      </c>
      <c r="CM81" s="24">
        <f t="shared" si="203"/>
        <v>341297.53599999996</v>
      </c>
      <c r="CN81" s="24">
        <f t="shared" si="145"/>
        <v>411263.53087999998</v>
      </c>
      <c r="CO81" s="148">
        <f>VLOOKUP(B81,[1]Hoja1!$B$9:$AL$244,37,0)</f>
        <v>335569</v>
      </c>
      <c r="CP81" s="148">
        <v>1200000</v>
      </c>
      <c r="CQ81" s="26">
        <v>1634890</v>
      </c>
      <c r="CR81" s="149">
        <v>1553100</v>
      </c>
      <c r="CS81" s="26">
        <f t="shared" si="204"/>
        <v>1180889.75</v>
      </c>
      <c r="CT81" s="26">
        <f t="shared" si="205"/>
        <v>1376550</v>
      </c>
      <c r="CU81" s="26">
        <f t="shared" si="206"/>
        <v>789128.66744326963</v>
      </c>
      <c r="CV81" s="26">
        <f t="shared" si="207"/>
        <v>352683.01899999997</v>
      </c>
      <c r="CW81" s="26">
        <f t="shared" si="146"/>
        <v>424983.03789499996</v>
      </c>
      <c r="CX81" s="27">
        <f>VLOOKUP(B81,[1]Hoja1!$B$9:$AN$244,39,0)</f>
        <v>397518</v>
      </c>
      <c r="CY81" s="27">
        <v>1310000</v>
      </c>
      <c r="CZ81" s="28">
        <v>1827230</v>
      </c>
      <c r="DA81" s="86">
        <v>1736000</v>
      </c>
      <c r="DB81" s="28">
        <f t="shared" si="208"/>
        <v>1317687</v>
      </c>
      <c r="DC81" s="28">
        <f t="shared" si="209"/>
        <v>1523000</v>
      </c>
      <c r="DD81" s="28">
        <f t="shared" si="210"/>
        <v>908619.77329162508</v>
      </c>
      <c r="DE81" s="28">
        <f t="shared" si="211"/>
        <v>417791.41799999995</v>
      </c>
      <c r="DF81" s="28">
        <f t="shared" si="147"/>
        <v>503438.65868999995</v>
      </c>
      <c r="DG81" s="150">
        <f>VLOOKUP(B81,[1]Hoja1!$B$9:$AR$244,43,0)</f>
        <v>426869</v>
      </c>
      <c r="DH81" s="150">
        <v>1464000</v>
      </c>
      <c r="DI81" s="29">
        <v>1442550</v>
      </c>
      <c r="DJ81" s="88">
        <v>1384800</v>
      </c>
      <c r="DK81" s="29">
        <f t="shared" si="212"/>
        <v>1179554.75</v>
      </c>
      <c r="DL81" s="29">
        <f t="shared" si="213"/>
        <v>1413675</v>
      </c>
      <c r="DM81" s="29">
        <f t="shared" si="214"/>
        <v>900689.52335555607</v>
      </c>
      <c r="DN81" s="29">
        <f t="shared" si="215"/>
        <v>448639.31899999996</v>
      </c>
      <c r="DO81" s="29">
        <f t="shared" si="148"/>
        <v>540610.37939499994</v>
      </c>
      <c r="DP81" s="154">
        <f>VLOOKUP(B81,[1]Hoja1!$B$9:$AT$244,45,0)</f>
        <v>504893</v>
      </c>
      <c r="DQ81" s="154">
        <v>1847000</v>
      </c>
      <c r="DR81" s="30">
        <v>1442550</v>
      </c>
      <c r="DS81" s="90">
        <v>1370400</v>
      </c>
      <c r="DT81" s="30">
        <f t="shared" si="216"/>
        <v>1291210.75</v>
      </c>
      <c r="DU81" s="30">
        <f t="shared" si="217"/>
        <v>1406475</v>
      </c>
      <c r="DV81" s="30">
        <f t="shared" si="218"/>
        <v>1013950.175702934</v>
      </c>
      <c r="DW81" s="30">
        <f t="shared" si="219"/>
        <v>530642.54299999995</v>
      </c>
      <c r="DX81" s="30">
        <f t="shared" si="149"/>
        <v>639424.26431499992</v>
      </c>
      <c r="DY81" s="158">
        <f>VLOOKUP(B81,[1]Hoja1!$B$9:$AV$244,47,0)</f>
        <v>512243</v>
      </c>
      <c r="DZ81" s="158">
        <v>1760000</v>
      </c>
      <c r="EA81" s="24">
        <v>1634890</v>
      </c>
      <c r="EB81" s="25">
        <v>1553100</v>
      </c>
      <c r="EC81" s="24">
        <f t="shared" si="220"/>
        <v>1365058.25</v>
      </c>
      <c r="ED81" s="24">
        <f t="shared" si="221"/>
        <v>1593995</v>
      </c>
      <c r="EE81" s="24">
        <f t="shared" si="222"/>
        <v>1059345.6625813365</v>
      </c>
      <c r="EF81" s="24">
        <f t="shared" si="223"/>
        <v>538367.39299999992</v>
      </c>
      <c r="EG81" s="24">
        <f t="shared" si="150"/>
        <v>648732.70856499986</v>
      </c>
      <c r="EH81" s="126">
        <f>VLOOKUP(B81,[1]Hoja1!$B$9:$AX$244,49,0)</f>
        <v>543412</v>
      </c>
      <c r="EI81" s="126">
        <v>1941000</v>
      </c>
      <c r="EJ81" s="17">
        <v>2163825</v>
      </c>
      <c r="EK81" s="73">
        <v>2012400</v>
      </c>
      <c r="EL81" s="17">
        <f t="shared" si="224"/>
        <v>1665159.25</v>
      </c>
      <c r="EM81" s="17">
        <f t="shared" si="225"/>
        <v>1976700</v>
      </c>
      <c r="EN81" s="17">
        <f t="shared" si="226"/>
        <v>1206823.4782944296</v>
      </c>
      <c r="EO81" s="17">
        <f t="shared" si="227"/>
        <v>571126.01199999999</v>
      </c>
      <c r="EP81" s="17">
        <f t="shared" si="151"/>
        <v>688206.84445999993</v>
      </c>
      <c r="EQ81" s="162">
        <f>VLOOKUP(B81,[1]Hoja1!$B$9:$AZ$244,51,0)</f>
        <v>426869</v>
      </c>
      <c r="ER81" s="162">
        <v>1403000</v>
      </c>
      <c r="ES81" s="32">
        <v>2163825</v>
      </c>
      <c r="ET81" s="94">
        <v>2012400</v>
      </c>
      <c r="EU81" s="32">
        <f t="shared" si="228"/>
        <v>1501523.5</v>
      </c>
      <c r="EV81" s="32">
        <f t="shared" si="229"/>
        <v>1707700</v>
      </c>
      <c r="EW81" s="32">
        <f t="shared" si="230"/>
        <v>996397.73943436914</v>
      </c>
      <c r="EX81" s="32">
        <f t="shared" si="231"/>
        <v>515700.43890000001</v>
      </c>
      <c r="EY81" s="32">
        <f t="shared" si="152"/>
        <v>621419.02887449996</v>
      </c>
      <c r="EZ81" s="172">
        <f>VLOOKUP(B81,'[2]RESPUESTOS '!$B$11:$BH$246,59,0)</f>
        <v>287251</v>
      </c>
      <c r="FA81" s="162">
        <v>1306000</v>
      </c>
      <c r="FB81" s="32">
        <v>1543800</v>
      </c>
      <c r="FC81" s="94">
        <v>1466600</v>
      </c>
      <c r="FD81" s="32">
        <f t="shared" si="232"/>
        <v>1150912.75</v>
      </c>
      <c r="FE81" s="32">
        <f t="shared" si="233"/>
        <v>1386300</v>
      </c>
      <c r="FF81" s="32">
        <f t="shared" si="234"/>
        <v>717286.24872455827</v>
      </c>
      <c r="FG81" s="32">
        <f t="shared" si="235"/>
        <v>347027.93309999997</v>
      </c>
      <c r="FH81" s="32">
        <f t="shared" si="153"/>
        <v>418168.65938549995</v>
      </c>
      <c r="FI81" s="172">
        <f>VLOOKUP(B81,'[2]RESPUESTOS '!$B$11:$CJ$246,87,0)</f>
        <v>314690</v>
      </c>
      <c r="FJ81" s="162">
        <v>1567200</v>
      </c>
      <c r="FK81" s="32">
        <v>1669600</v>
      </c>
      <c r="FL81" s="94">
        <v>1586100</v>
      </c>
      <c r="FM81" s="32">
        <f t="shared" si="236"/>
        <v>1284397.5</v>
      </c>
      <c r="FN81" s="32">
        <f t="shared" si="237"/>
        <v>1576650</v>
      </c>
      <c r="FO81" s="32">
        <f t="shared" si="238"/>
        <v>792827.41015540168</v>
      </c>
      <c r="FP81" s="32">
        <f t="shared" si="239"/>
        <v>380176.989</v>
      </c>
      <c r="FQ81" s="32">
        <f t="shared" si="154"/>
        <v>458113.27174499998</v>
      </c>
      <c r="FR81" s="172">
        <f>VLOOKUP(B81,'[2]RESPUESTOS '!$B$11:$BX$246,75,0)</f>
        <v>272211</v>
      </c>
      <c r="FS81" s="162">
        <v>1306000</v>
      </c>
      <c r="FT81" s="32">
        <v>1524000</v>
      </c>
      <c r="FU81" s="94">
        <v>1493500</v>
      </c>
      <c r="FV81" s="32">
        <f t="shared" si="240"/>
        <v>1148927.75</v>
      </c>
      <c r="FW81" s="32">
        <f t="shared" si="241"/>
        <v>1399750</v>
      </c>
      <c r="FX81" s="32">
        <f t="shared" si="242"/>
        <v>693835.68523671501</v>
      </c>
      <c r="FY81" s="32">
        <f t="shared" si="243"/>
        <v>328858.1091</v>
      </c>
      <c r="FZ81" s="32">
        <f t="shared" si="155"/>
        <v>396274.0214655</v>
      </c>
      <c r="GA81" s="172">
        <f>VLOOKUP(B81,'[2]RESPUESTOS '!$B$11:$CN$246,91,0)</f>
        <v>358167</v>
      </c>
      <c r="GB81" s="162">
        <v>1502000</v>
      </c>
      <c r="GC81" s="32">
        <v>1923400</v>
      </c>
      <c r="GD81" s="94">
        <v>1865700</v>
      </c>
      <c r="GE81" s="32">
        <f t="shared" si="244"/>
        <v>1412316.75</v>
      </c>
      <c r="GF81" s="32">
        <f t="shared" si="245"/>
        <v>1683850</v>
      </c>
      <c r="GG81" s="32">
        <f t="shared" si="246"/>
        <v>886195.4164916405</v>
      </c>
      <c r="GH81" s="32">
        <f t="shared" si="247"/>
        <v>432701.5527</v>
      </c>
      <c r="GI81" s="32">
        <f t="shared" si="156"/>
        <v>521405.37100350001</v>
      </c>
      <c r="GJ81" s="172">
        <f>VLOOKUP(B81,'[2]RESPUESTOS '!$B$11:$T$246,19,0)</f>
        <v>264278</v>
      </c>
      <c r="GK81" s="162">
        <v>1310000</v>
      </c>
      <c r="GL81" s="32">
        <v>1445600</v>
      </c>
      <c r="GM81" s="94">
        <v>1416700</v>
      </c>
      <c r="GN81" s="32">
        <f t="shared" si="248"/>
        <v>1109144.5</v>
      </c>
      <c r="GO81" s="32">
        <f t="shared" si="249"/>
        <v>1363350</v>
      </c>
      <c r="GP81" s="32">
        <f t="shared" si="250"/>
        <v>672848.68324483407</v>
      </c>
      <c r="GQ81" s="32">
        <f t="shared" si="251"/>
        <v>319274.25179999997</v>
      </c>
      <c r="GR81" s="32">
        <f t="shared" si="157"/>
        <v>384725.47341899993</v>
      </c>
      <c r="GS81" s="172">
        <f>VLOOKUP(B81,'[2]RESPUESTOS '!$B$11:$H$246,7,0)</f>
        <v>252831</v>
      </c>
      <c r="GT81" s="162">
        <v>930000</v>
      </c>
      <c r="GU81" s="32">
        <v>867400</v>
      </c>
      <c r="GV81" s="94">
        <v>806700</v>
      </c>
      <c r="GW81" s="32">
        <f t="shared" si="252"/>
        <v>714232.75</v>
      </c>
      <c r="GX81" s="32">
        <f t="shared" si="253"/>
        <v>837050</v>
      </c>
      <c r="GY81" s="32">
        <f t="shared" si="254"/>
        <v>538867.9489535687</v>
      </c>
      <c r="GZ81" s="32">
        <f t="shared" si="255"/>
        <v>305445.1311</v>
      </c>
      <c r="HA81" s="32">
        <f t="shared" si="158"/>
        <v>368061.38297550002</v>
      </c>
      <c r="HB81" s="172">
        <f>VLOOKUP(B81,'[2]RESPUESTOS '!$B$11:$D$246,3,0)</f>
        <v>257349</v>
      </c>
      <c r="HC81" s="162">
        <v>930000</v>
      </c>
      <c r="HD81" s="32">
        <v>867400</v>
      </c>
      <c r="HE81" s="94">
        <v>850100</v>
      </c>
      <c r="HF81" s="32">
        <f t="shared" si="256"/>
        <v>726212.25</v>
      </c>
      <c r="HG81" s="32">
        <f t="shared" si="257"/>
        <v>858750</v>
      </c>
      <c r="HH81" s="32">
        <f t="shared" si="258"/>
        <v>548678.37094766949</v>
      </c>
      <c r="HI81" s="32">
        <f t="shared" si="259"/>
        <v>310903.32689999999</v>
      </c>
      <c r="HJ81" s="32">
        <f t="shared" si="159"/>
        <v>374638.50891450001</v>
      </c>
      <c r="HK81" s="172">
        <f>VLOOKUP(B81,'[2]RESPUESTOS '!$B$11:$CB$246,79,0)</f>
        <v>363769</v>
      </c>
      <c r="HL81" s="162">
        <v>1941000</v>
      </c>
      <c r="HM81" s="32">
        <v>1923400</v>
      </c>
      <c r="HN81" s="94">
        <v>1827000</v>
      </c>
      <c r="HO81" s="32">
        <f t="shared" si="260"/>
        <v>1513792.25</v>
      </c>
      <c r="HP81" s="32">
        <f t="shared" si="261"/>
        <v>1875200</v>
      </c>
      <c r="HQ81" s="32">
        <f t="shared" si="262"/>
        <v>923477.49546226766</v>
      </c>
      <c r="HR81" s="32">
        <f t="shared" si="263"/>
        <v>439469.32889999996</v>
      </c>
      <c r="HS81" s="32">
        <f t="shared" si="160"/>
        <v>529560.54132449999</v>
      </c>
      <c r="HT81" s="172">
        <v>1928152.8</v>
      </c>
      <c r="HU81" s="162">
        <v>1941000</v>
      </c>
      <c r="HV81" s="32">
        <v>2404250</v>
      </c>
      <c r="HW81" s="94">
        <v>2284000</v>
      </c>
      <c r="HX81" s="32">
        <f t="shared" si="264"/>
        <v>2209750</v>
      </c>
      <c r="HY81" s="32">
        <f t="shared" si="265"/>
        <v>2284000</v>
      </c>
      <c r="HZ81" s="32">
        <f t="shared" si="161"/>
        <v>2191449.6486332575</v>
      </c>
      <c r="IA81" s="32">
        <f t="shared" si="266"/>
        <v>2329401.3976799999</v>
      </c>
      <c r="IB81" s="32">
        <f t="shared" si="162"/>
        <v>2806928.6842044001</v>
      </c>
      <c r="IC81" s="172">
        <v>2055600</v>
      </c>
      <c r="ID81" s="162">
        <v>1306000</v>
      </c>
      <c r="IE81" s="32">
        <v>2404250</v>
      </c>
      <c r="IF81" s="94">
        <v>2308100</v>
      </c>
      <c r="IG81" s="32">
        <f t="shared" si="267"/>
        <v>2006116.6666666667</v>
      </c>
      <c r="IH81" s="32">
        <f t="shared" si="268"/>
        <v>2308100</v>
      </c>
      <c r="II81" s="32">
        <f t="shared" si="269"/>
        <v>1857718.9191072651</v>
      </c>
      <c r="IJ81" s="32">
        <f t="shared" si="270"/>
        <v>2483370.36</v>
      </c>
      <c r="IK81" s="32">
        <f t="shared" si="163"/>
        <v>2992461.2837999999</v>
      </c>
      <c r="IM81" s="32">
        <f t="shared" si="271"/>
        <v>665364.84206395911</v>
      </c>
    </row>
    <row r="82" spans="1:247" x14ac:dyDescent="0.25">
      <c r="A82" s="12">
        <v>75</v>
      </c>
      <c r="B82" s="36" t="s">
        <v>118</v>
      </c>
      <c r="C82" s="14">
        <f>VLOOKUP(B82,[1]Hoja1!$B$9:$D$244,3,0)</f>
        <v>236363</v>
      </c>
      <c r="D82" s="14">
        <v>865000</v>
      </c>
      <c r="E82" s="15">
        <v>1283750</v>
      </c>
      <c r="F82" s="97">
        <v>1219600</v>
      </c>
      <c r="G82" s="105">
        <f t="shared" si="164"/>
        <v>901178.25</v>
      </c>
      <c r="H82" s="105">
        <f t="shared" si="165"/>
        <v>1042300</v>
      </c>
      <c r="I82" s="107">
        <f t="shared" si="166"/>
        <v>572593.48692120507</v>
      </c>
      <c r="J82" s="107">
        <f t="shared" si="167"/>
        <v>248417.51299999998</v>
      </c>
      <c r="K82" s="107">
        <f t="shared" si="136"/>
        <v>299343.10316499998</v>
      </c>
      <c r="L82" s="101">
        <f>VLOOKUP(B82,[1]Hoja1!$B$9:$L$244,11,0)</f>
        <v>207069</v>
      </c>
      <c r="M82" s="101">
        <v>770000</v>
      </c>
      <c r="N82" s="34">
        <v>1283750</v>
      </c>
      <c r="O82" s="70">
        <v>1193900</v>
      </c>
      <c r="P82" s="34">
        <f t="shared" si="168"/>
        <v>863679.75</v>
      </c>
      <c r="Q82" s="34">
        <f t="shared" si="169"/>
        <v>981950</v>
      </c>
      <c r="R82" s="34">
        <f t="shared" si="170"/>
        <v>516491.01853150554</v>
      </c>
      <c r="S82" s="174">
        <f t="shared" si="171"/>
        <v>217629.519</v>
      </c>
      <c r="T82" s="174">
        <f t="shared" si="137"/>
        <v>262243.57039499999</v>
      </c>
      <c r="U82" s="126">
        <f>VLOOKUP(B82,[1]Hoja1!$B$9:$T$244,19,0)</f>
        <v>204820</v>
      </c>
      <c r="V82" s="126">
        <v>750000</v>
      </c>
      <c r="W82" s="17">
        <v>1027000</v>
      </c>
      <c r="X82" s="73">
        <v>1016700</v>
      </c>
      <c r="Y82" s="17">
        <f t="shared" si="172"/>
        <v>749630</v>
      </c>
      <c r="Z82" s="17">
        <f t="shared" si="173"/>
        <v>883350</v>
      </c>
      <c r="AA82" s="17">
        <f t="shared" si="174"/>
        <v>489419.17429943406</v>
      </c>
      <c r="AB82" s="176">
        <f t="shared" si="175"/>
        <v>215265.81999999998</v>
      </c>
      <c r="AC82" s="176">
        <f t="shared" si="138"/>
        <v>259395.31309999997</v>
      </c>
      <c r="AD82" s="129">
        <f>VLOOKUP(B82,[1]Hoja1!$B$9:$V$244,21,0)</f>
        <v>234292</v>
      </c>
      <c r="AE82" s="129">
        <v>837000</v>
      </c>
      <c r="AF82" s="18">
        <v>975650</v>
      </c>
      <c r="AG82" s="74">
        <v>897600</v>
      </c>
      <c r="AH82" s="18">
        <f t="shared" si="176"/>
        <v>736135.5</v>
      </c>
      <c r="AI82" s="18">
        <f t="shared" si="177"/>
        <v>867300</v>
      </c>
      <c r="AJ82" s="18">
        <f t="shared" si="178"/>
        <v>526180.01993648394</v>
      </c>
      <c r="AK82" s="177">
        <f t="shared" si="179"/>
        <v>246240.89199999999</v>
      </c>
      <c r="AL82" s="177">
        <f t="shared" si="139"/>
        <v>296720.27486</v>
      </c>
      <c r="AM82" s="133">
        <f>VLOOKUP(B82,[1]Hoja1!$B$9:$X$244,23,0)</f>
        <v>219721</v>
      </c>
      <c r="AN82" s="133">
        <v>785000</v>
      </c>
      <c r="AO82" s="19">
        <v>872950</v>
      </c>
      <c r="AP82" s="77">
        <v>855500</v>
      </c>
      <c r="AQ82" s="19">
        <f t="shared" si="180"/>
        <v>683292.75</v>
      </c>
      <c r="AR82" s="19">
        <f t="shared" si="181"/>
        <v>820250</v>
      </c>
      <c r="AS82" s="19">
        <f t="shared" si="182"/>
        <v>491427.07121353754</v>
      </c>
      <c r="AT82" s="178">
        <f t="shared" si="183"/>
        <v>230926.77099999998</v>
      </c>
      <c r="AU82" s="178">
        <f t="shared" si="140"/>
        <v>278266.75905499997</v>
      </c>
      <c r="AV82" s="137">
        <f>VLOOKUP(B82,[1]Hoja1!$B$9:$Z$244,25,0)</f>
        <v>186200</v>
      </c>
      <c r="AW82" s="137">
        <v>681000</v>
      </c>
      <c r="AX82" s="20">
        <v>872950</v>
      </c>
      <c r="AY82" s="79">
        <v>785700</v>
      </c>
      <c r="AZ82" s="20">
        <f t="shared" si="184"/>
        <v>631462.5</v>
      </c>
      <c r="BA82" s="20">
        <f t="shared" si="185"/>
        <v>733350</v>
      </c>
      <c r="BB82" s="20">
        <f t="shared" si="186"/>
        <v>432091.9226534263</v>
      </c>
      <c r="BC82" s="179">
        <f t="shared" si="187"/>
        <v>195696.19999999998</v>
      </c>
      <c r="BD82" s="179">
        <f t="shared" si="141"/>
        <v>235813.92099999997</v>
      </c>
      <c r="BE82" s="139">
        <f>VLOOKUP(B82,[1]Hoja1!$B$9:$AB$244,27,0)</f>
        <v>204820</v>
      </c>
      <c r="BF82" s="139">
        <v>820000</v>
      </c>
      <c r="BG82" s="21">
        <v>1027000</v>
      </c>
      <c r="BH82" s="80">
        <v>975700</v>
      </c>
      <c r="BI82" s="21">
        <f t="shared" si="188"/>
        <v>756880</v>
      </c>
      <c r="BJ82" s="21">
        <f t="shared" si="189"/>
        <v>897850</v>
      </c>
      <c r="BK82" s="21">
        <f t="shared" si="190"/>
        <v>493798.93864913238</v>
      </c>
      <c r="BL82" s="21">
        <f t="shared" si="191"/>
        <v>215265.81999999998</v>
      </c>
      <c r="BM82" s="21">
        <f t="shared" si="142"/>
        <v>259395.31309999997</v>
      </c>
      <c r="BN82" s="144">
        <f>VLOOKUP(B82,[1]Hoja1!$B$9:$AD$244,29,0)</f>
        <v>204820</v>
      </c>
      <c r="BO82" s="144">
        <v>732000</v>
      </c>
      <c r="BP82" s="22">
        <v>1027000</v>
      </c>
      <c r="BQ82" s="82">
        <v>1016700</v>
      </c>
      <c r="BR82" s="22">
        <f t="shared" si="192"/>
        <v>745130</v>
      </c>
      <c r="BS82" s="22">
        <f t="shared" si="193"/>
        <v>874350</v>
      </c>
      <c r="BT82" s="22">
        <f t="shared" si="194"/>
        <v>487463.6492443998</v>
      </c>
      <c r="BU82" s="22">
        <f t="shared" si="195"/>
        <v>215265.81999999998</v>
      </c>
      <c r="BV82" s="22">
        <f t="shared" si="143"/>
        <v>259395.31309999997</v>
      </c>
      <c r="BW82" s="146">
        <f>VLOOKUP(B82,[1]Hoja1!$B$9:$AF$244,31,0)</f>
        <v>197197</v>
      </c>
      <c r="BX82" s="146">
        <v>570000</v>
      </c>
      <c r="BY82" s="23">
        <v>872950</v>
      </c>
      <c r="BZ82" s="84">
        <v>820600</v>
      </c>
      <c r="CA82" s="23">
        <f t="shared" si="196"/>
        <v>615186.75</v>
      </c>
      <c r="CB82" s="23">
        <f t="shared" si="197"/>
        <v>695300</v>
      </c>
      <c r="CC82" s="23">
        <f t="shared" si="198"/>
        <v>435273.78066029568</v>
      </c>
      <c r="CD82" s="23">
        <f t="shared" si="199"/>
        <v>207254.04699999999</v>
      </c>
      <c r="CE82" s="23">
        <f t="shared" si="144"/>
        <v>249741.12663499999</v>
      </c>
      <c r="CF82" s="158">
        <f>VLOOKUP(B82,[1]Hoja1!$B$9:$AJ$244,35,0)</f>
        <v>186200</v>
      </c>
      <c r="CG82" s="158">
        <v>540000</v>
      </c>
      <c r="CH82" s="24">
        <v>593600</v>
      </c>
      <c r="CI82" s="25">
        <v>575800</v>
      </c>
      <c r="CJ82" s="24">
        <f t="shared" si="200"/>
        <v>473900</v>
      </c>
      <c r="CK82" s="24">
        <f t="shared" si="201"/>
        <v>557900</v>
      </c>
      <c r="CL82" s="24">
        <f t="shared" si="202"/>
        <v>375806.64355891093</v>
      </c>
      <c r="CM82" s="24">
        <f t="shared" si="203"/>
        <v>195696.19999999998</v>
      </c>
      <c r="CN82" s="24">
        <f t="shared" si="145"/>
        <v>235813.92099999997</v>
      </c>
      <c r="CO82" s="148">
        <f>VLOOKUP(B82,[1]Hoja1!$B$9:$AL$244,37,0)</f>
        <v>191660</v>
      </c>
      <c r="CP82" s="148">
        <v>690000</v>
      </c>
      <c r="CQ82" s="26">
        <v>872950</v>
      </c>
      <c r="CR82" s="149">
        <v>838000</v>
      </c>
      <c r="CS82" s="26">
        <f t="shared" si="204"/>
        <v>648152.5</v>
      </c>
      <c r="CT82" s="26">
        <f t="shared" si="205"/>
        <v>764000</v>
      </c>
      <c r="CU82" s="26">
        <f t="shared" si="206"/>
        <v>444162.81799449556</v>
      </c>
      <c r="CV82" s="26">
        <f t="shared" si="207"/>
        <v>201434.65999999997</v>
      </c>
      <c r="CW82" s="26">
        <f t="shared" si="146"/>
        <v>242728.76529999997</v>
      </c>
      <c r="CX82" s="27">
        <f>VLOOKUP(B82,[1]Hoja1!$B$9:$AN$244,39,0)</f>
        <v>247266</v>
      </c>
      <c r="CY82" s="27">
        <v>820000</v>
      </c>
      <c r="CZ82" s="28">
        <v>975650</v>
      </c>
      <c r="DA82" s="86">
        <v>937000</v>
      </c>
      <c r="DB82" s="28">
        <f t="shared" si="208"/>
        <v>744979</v>
      </c>
      <c r="DC82" s="28">
        <f t="shared" si="209"/>
        <v>878500</v>
      </c>
      <c r="DD82" s="28">
        <f t="shared" si="210"/>
        <v>543778.70979394088</v>
      </c>
      <c r="DE82" s="28">
        <f t="shared" si="211"/>
        <v>259876.56599999999</v>
      </c>
      <c r="DF82" s="28">
        <f t="shared" si="147"/>
        <v>313151.26202999998</v>
      </c>
      <c r="DG82" s="150">
        <f>VLOOKUP(B82,[1]Hoja1!$B$9:$AR$244,43,0)</f>
        <v>233343</v>
      </c>
      <c r="DH82" s="150">
        <v>801000</v>
      </c>
      <c r="DI82" s="29">
        <v>770250</v>
      </c>
      <c r="DJ82" s="88">
        <v>731700</v>
      </c>
      <c r="DK82" s="29">
        <f t="shared" si="212"/>
        <v>634073.25</v>
      </c>
      <c r="DL82" s="29">
        <f t="shared" si="213"/>
        <v>750975</v>
      </c>
      <c r="DM82" s="29">
        <f t="shared" si="214"/>
        <v>487868.16374186683</v>
      </c>
      <c r="DN82" s="29">
        <f t="shared" si="215"/>
        <v>245243.49299999999</v>
      </c>
      <c r="DO82" s="29">
        <f t="shared" si="148"/>
        <v>295518.40906500001</v>
      </c>
      <c r="DP82" s="154">
        <f>VLOOKUP(B82,[1]Hoja1!$B$9:$AT$244,45,0)</f>
        <v>269588</v>
      </c>
      <c r="DQ82" s="154">
        <v>986000</v>
      </c>
      <c r="DR82" s="30">
        <v>770250</v>
      </c>
      <c r="DS82" s="90">
        <v>739400</v>
      </c>
      <c r="DT82" s="30">
        <f t="shared" si="216"/>
        <v>691309.5</v>
      </c>
      <c r="DU82" s="30">
        <f t="shared" si="217"/>
        <v>754825</v>
      </c>
      <c r="DV82" s="30">
        <f t="shared" si="218"/>
        <v>542425.07101149054</v>
      </c>
      <c r="DW82" s="30">
        <f t="shared" si="219"/>
        <v>283336.98799999995</v>
      </c>
      <c r="DX82" s="30">
        <f t="shared" si="149"/>
        <v>341421.07053999993</v>
      </c>
      <c r="DY82" s="158">
        <f>VLOOKUP(B82,[1]Hoja1!$B$9:$AV$244,47,0)</f>
        <v>280012</v>
      </c>
      <c r="DZ82" s="158">
        <v>970000</v>
      </c>
      <c r="EA82" s="24">
        <v>872950</v>
      </c>
      <c r="EB82" s="25">
        <v>838000</v>
      </c>
      <c r="EC82" s="24">
        <f t="shared" si="220"/>
        <v>740240.5</v>
      </c>
      <c r="ED82" s="24">
        <f t="shared" si="221"/>
        <v>855475</v>
      </c>
      <c r="EE82" s="24">
        <f t="shared" si="222"/>
        <v>576280.7104482156</v>
      </c>
      <c r="EF82" s="24">
        <f t="shared" si="223"/>
        <v>294292.61199999996</v>
      </c>
      <c r="EG82" s="24">
        <f t="shared" si="150"/>
        <v>354622.59745999996</v>
      </c>
      <c r="EH82" s="126">
        <f>VLOOKUP(B82,[1]Hoja1!$B$9:$AX$244,49,0)</f>
        <v>298807</v>
      </c>
      <c r="EI82" s="126">
        <v>1068000</v>
      </c>
      <c r="EJ82" s="17">
        <v>1155375</v>
      </c>
      <c r="EK82" s="73">
        <v>1086100</v>
      </c>
      <c r="EL82" s="17">
        <f t="shared" si="224"/>
        <v>902070.5</v>
      </c>
      <c r="EM82" s="17">
        <f t="shared" si="225"/>
        <v>1077050</v>
      </c>
      <c r="EN82" s="17">
        <f t="shared" si="226"/>
        <v>659063.62250434724</v>
      </c>
      <c r="EO82" s="17">
        <f t="shared" si="227"/>
        <v>314046.15700000001</v>
      </c>
      <c r="EP82" s="17">
        <f t="shared" si="151"/>
        <v>378425.61918500002</v>
      </c>
      <c r="EQ82" s="162">
        <f>VLOOKUP(B82,[1]Hoja1!$B$9:$AZ$244,51,0)</f>
        <v>233343</v>
      </c>
      <c r="ER82" s="162">
        <v>767000</v>
      </c>
      <c r="ES82" s="32">
        <v>1155375</v>
      </c>
      <c r="ET82" s="94">
        <v>1062900</v>
      </c>
      <c r="EU82" s="32">
        <f t="shared" si="228"/>
        <v>804654.5</v>
      </c>
      <c r="EV82" s="32">
        <f t="shared" si="229"/>
        <v>914950</v>
      </c>
      <c r="EW82" s="32">
        <f t="shared" si="230"/>
        <v>540857.75811938872</v>
      </c>
      <c r="EX82" s="32">
        <f t="shared" si="231"/>
        <v>281901.67829999997</v>
      </c>
      <c r="EY82" s="32">
        <f t="shared" si="152"/>
        <v>339691.52235149994</v>
      </c>
      <c r="EZ82" s="172">
        <f>VLOOKUP(B82,'[2]RESPUESTOS '!$B$11:$BH$246,59,0)</f>
        <v>157669</v>
      </c>
      <c r="FA82" s="162">
        <v>750000</v>
      </c>
      <c r="FB82" s="32">
        <v>849600</v>
      </c>
      <c r="FC82" s="94">
        <v>815600</v>
      </c>
      <c r="FD82" s="32">
        <f t="shared" si="232"/>
        <v>643217.25</v>
      </c>
      <c r="FE82" s="32">
        <f t="shared" si="233"/>
        <v>782800</v>
      </c>
      <c r="FF82" s="32">
        <f t="shared" si="234"/>
        <v>396870.67909866298</v>
      </c>
      <c r="FG82" s="32">
        <f t="shared" si="235"/>
        <v>190479.91889999999</v>
      </c>
      <c r="FH82" s="32">
        <f t="shared" si="153"/>
        <v>229528.30227449999</v>
      </c>
      <c r="FI82" s="172">
        <f>VLOOKUP(B82,'[2]RESPUESTOS '!$B$11:$CJ$246,87,0)</f>
        <v>180830</v>
      </c>
      <c r="FJ82" s="162">
        <v>900000</v>
      </c>
      <c r="FK82" s="32">
        <v>943400</v>
      </c>
      <c r="FL82" s="94">
        <v>886800</v>
      </c>
      <c r="FM82" s="32">
        <f t="shared" si="236"/>
        <v>727757.5</v>
      </c>
      <c r="FN82" s="32">
        <f t="shared" si="237"/>
        <v>893400</v>
      </c>
      <c r="FO82" s="32">
        <f t="shared" si="238"/>
        <v>453062.05205042049</v>
      </c>
      <c r="FP82" s="32">
        <f t="shared" si="239"/>
        <v>218460.723</v>
      </c>
      <c r="FQ82" s="32">
        <f t="shared" si="154"/>
        <v>263245.17121499998</v>
      </c>
      <c r="FR82" s="172">
        <f>VLOOKUP(B82,'[2]RESPUESTOS '!$B$11:$BX$246,75,0)</f>
        <v>152977</v>
      </c>
      <c r="FS82" s="162">
        <v>750000</v>
      </c>
      <c r="FT82" s="32">
        <v>832200</v>
      </c>
      <c r="FU82" s="94">
        <v>790600</v>
      </c>
      <c r="FV82" s="32">
        <f t="shared" si="240"/>
        <v>631444.25</v>
      </c>
      <c r="FW82" s="32">
        <f t="shared" si="241"/>
        <v>770300</v>
      </c>
      <c r="FX82" s="32">
        <f t="shared" si="242"/>
        <v>386968.44768701319</v>
      </c>
      <c r="FY82" s="32">
        <f t="shared" si="243"/>
        <v>184811.51369999998</v>
      </c>
      <c r="FZ82" s="32">
        <f t="shared" si="155"/>
        <v>222697.87400849996</v>
      </c>
      <c r="GA82" s="172">
        <f>VLOOKUP(B82,'[2]RESPUESTOS '!$B$11:$CN$246,91,0)</f>
        <v>190052</v>
      </c>
      <c r="GB82" s="162">
        <v>863000</v>
      </c>
      <c r="GC82" s="32">
        <v>1011800</v>
      </c>
      <c r="GD82" s="94">
        <v>991600</v>
      </c>
      <c r="GE82" s="32">
        <f t="shared" si="244"/>
        <v>764113</v>
      </c>
      <c r="GF82" s="32">
        <f t="shared" si="245"/>
        <v>927300</v>
      </c>
      <c r="GG82" s="32">
        <f t="shared" si="246"/>
        <v>475213.16800383799</v>
      </c>
      <c r="GH82" s="32">
        <f t="shared" si="247"/>
        <v>229601.82119999998</v>
      </c>
      <c r="GI82" s="32">
        <f t="shared" si="156"/>
        <v>276670.19454599998</v>
      </c>
      <c r="GJ82" s="172">
        <f>VLOOKUP(B82,'[2]RESPUESTOS '!$B$11:$T$246,19,0)</f>
        <v>150175</v>
      </c>
      <c r="GK82" s="162">
        <v>820000</v>
      </c>
      <c r="GL82" s="32">
        <v>832200</v>
      </c>
      <c r="GM82" s="94">
        <v>823900</v>
      </c>
      <c r="GN82" s="32">
        <f t="shared" si="248"/>
        <v>656568.75</v>
      </c>
      <c r="GO82" s="32">
        <f t="shared" si="249"/>
        <v>821950</v>
      </c>
      <c r="GP82" s="32">
        <f t="shared" si="250"/>
        <v>388584.02685116429</v>
      </c>
      <c r="GQ82" s="32">
        <f t="shared" si="251"/>
        <v>181426.41749999998</v>
      </c>
      <c r="GR82" s="32">
        <f t="shared" si="157"/>
        <v>218618.83308749998</v>
      </c>
      <c r="GS82" s="172">
        <f>VLOOKUP(B82,'[2]RESPUESTOS '!$B$11:$H$246,7,0)</f>
        <v>138622</v>
      </c>
      <c r="GT82" s="162">
        <v>540000</v>
      </c>
      <c r="GU82" s="32">
        <v>499300</v>
      </c>
      <c r="GV82" s="94">
        <v>459400</v>
      </c>
      <c r="GW82" s="32">
        <f t="shared" si="252"/>
        <v>409330.5</v>
      </c>
      <c r="GX82" s="32">
        <f t="shared" si="253"/>
        <v>479350</v>
      </c>
      <c r="GY82" s="32">
        <f t="shared" si="254"/>
        <v>301994.59380008647</v>
      </c>
      <c r="GZ82" s="32">
        <f t="shared" si="255"/>
        <v>167469.23819999999</v>
      </c>
      <c r="HA82" s="32">
        <f t="shared" si="158"/>
        <v>201800.43203099997</v>
      </c>
      <c r="HB82" s="172">
        <f>VLOOKUP(B82,'[2]RESPUESTOS '!$B$11:$D$246,3,0)</f>
        <v>138089</v>
      </c>
      <c r="HC82" s="162">
        <v>540000</v>
      </c>
      <c r="HD82" s="32">
        <v>499300</v>
      </c>
      <c r="HE82" s="94">
        <v>474300</v>
      </c>
      <c r="HF82" s="32">
        <f t="shared" si="256"/>
        <v>412922.25</v>
      </c>
      <c r="HG82" s="32">
        <f t="shared" si="257"/>
        <v>486800</v>
      </c>
      <c r="HH82" s="32">
        <f t="shared" si="258"/>
        <v>302921.70002744166</v>
      </c>
      <c r="HI82" s="32">
        <f t="shared" si="259"/>
        <v>166825.32089999999</v>
      </c>
      <c r="HJ82" s="32">
        <f t="shared" si="159"/>
        <v>201024.51168449997</v>
      </c>
      <c r="HK82" s="172">
        <f>VLOOKUP(B82,'[2]RESPUESTOS '!$B$11:$CB$246,79,0)</f>
        <v>184972</v>
      </c>
      <c r="HL82" s="162">
        <v>1068000</v>
      </c>
      <c r="HM82" s="32">
        <v>1011800</v>
      </c>
      <c r="HN82" s="94">
        <v>971000</v>
      </c>
      <c r="HO82" s="32">
        <f t="shared" si="260"/>
        <v>808943</v>
      </c>
      <c r="HP82" s="32">
        <f t="shared" si="261"/>
        <v>991400</v>
      </c>
      <c r="HQ82" s="32">
        <f t="shared" si="262"/>
        <v>478425.57990459719</v>
      </c>
      <c r="HR82" s="32">
        <f t="shared" si="263"/>
        <v>223464.67319999999</v>
      </c>
      <c r="HS82" s="32">
        <f t="shared" si="160"/>
        <v>269274.93120599998</v>
      </c>
      <c r="HT82" s="172">
        <v>1040392.08</v>
      </c>
      <c r="HU82" s="162">
        <v>1068000</v>
      </c>
      <c r="HV82" s="32">
        <v>1283750</v>
      </c>
      <c r="HW82" s="94">
        <v>1232400</v>
      </c>
      <c r="HX82" s="32">
        <f t="shared" si="264"/>
        <v>1194716.6666666667</v>
      </c>
      <c r="HY82" s="32">
        <f t="shared" si="265"/>
        <v>1232400</v>
      </c>
      <c r="HZ82" s="32">
        <f t="shared" si="161"/>
        <v>1187308.941329292</v>
      </c>
      <c r="IA82" s="32">
        <f t="shared" si="266"/>
        <v>1256897.6718479998</v>
      </c>
      <c r="IB82" s="32">
        <f t="shared" si="162"/>
        <v>1514561.6945768397</v>
      </c>
      <c r="IC82" s="172">
        <v>1109160</v>
      </c>
      <c r="ID82" s="162">
        <v>750000</v>
      </c>
      <c r="IE82" s="32">
        <v>1283750</v>
      </c>
      <c r="IF82" s="94">
        <v>1270900</v>
      </c>
      <c r="IG82" s="32">
        <f t="shared" si="267"/>
        <v>1101550</v>
      </c>
      <c r="IH82" s="32">
        <f t="shared" si="268"/>
        <v>1270900</v>
      </c>
      <c r="II82" s="32">
        <f t="shared" si="269"/>
        <v>1034787.7820340159</v>
      </c>
      <c r="IJ82" s="32">
        <f t="shared" si="270"/>
        <v>1339976.196</v>
      </c>
      <c r="IK82" s="32">
        <f t="shared" si="163"/>
        <v>1614671.3161800001</v>
      </c>
      <c r="IM82" s="32">
        <f t="shared" si="271"/>
        <v>367177.07859819767</v>
      </c>
    </row>
    <row r="83" spans="1:247" x14ac:dyDescent="0.25">
      <c r="A83" s="12">
        <v>76</v>
      </c>
      <c r="B83" s="38" t="s">
        <v>119</v>
      </c>
      <c r="C83" s="14">
        <f>VLOOKUP(B83,[1]Hoja1!$B$9:$D$244,3,0)</f>
        <v>351114</v>
      </c>
      <c r="D83" s="14">
        <v>1285000</v>
      </c>
      <c r="E83" s="15">
        <v>1952750</v>
      </c>
      <c r="F83" s="97">
        <v>1874600</v>
      </c>
      <c r="G83" s="105">
        <f t="shared" si="164"/>
        <v>1365866</v>
      </c>
      <c r="H83" s="105">
        <f t="shared" si="165"/>
        <v>1579800</v>
      </c>
      <c r="I83" s="107">
        <f t="shared" si="166"/>
        <v>856194.91349498497</v>
      </c>
      <c r="J83" s="107">
        <f t="shared" si="167"/>
        <v>369020.81399999995</v>
      </c>
      <c r="K83" s="107">
        <f t="shared" si="136"/>
        <v>444670.08086999995</v>
      </c>
      <c r="L83" s="101">
        <f>VLOOKUP(B83,[1]Hoja1!$B$9:$L$244,11,0)</f>
        <v>350867</v>
      </c>
      <c r="M83" s="101">
        <v>1304000</v>
      </c>
      <c r="N83" s="34">
        <v>1952750</v>
      </c>
      <c r="O83" s="70">
        <v>1835600</v>
      </c>
      <c r="P83" s="34">
        <f t="shared" si="168"/>
        <v>1360804.25</v>
      </c>
      <c r="Q83" s="34">
        <f t="shared" si="169"/>
        <v>1569800</v>
      </c>
      <c r="R83" s="34">
        <f t="shared" si="170"/>
        <v>855828.55851144774</v>
      </c>
      <c r="S83" s="174">
        <f t="shared" si="171"/>
        <v>368761.217</v>
      </c>
      <c r="T83" s="174">
        <f t="shared" si="137"/>
        <v>444357.26648500003</v>
      </c>
      <c r="U83" s="126">
        <f>VLOOKUP(B83,[1]Hoja1!$B$9:$T$244,19,0)</f>
        <v>296703</v>
      </c>
      <c r="V83" s="126">
        <v>1086000</v>
      </c>
      <c r="W83" s="17">
        <v>1562200</v>
      </c>
      <c r="X83" s="73">
        <v>1515300</v>
      </c>
      <c r="Y83" s="17">
        <f t="shared" si="172"/>
        <v>1115050.75</v>
      </c>
      <c r="Z83" s="17">
        <f t="shared" si="173"/>
        <v>1300650</v>
      </c>
      <c r="AA83" s="17">
        <f t="shared" si="174"/>
        <v>715404.51960410574</v>
      </c>
      <c r="AB83" s="176">
        <f t="shared" si="175"/>
        <v>311834.853</v>
      </c>
      <c r="AC83" s="176">
        <f t="shared" si="138"/>
        <v>375760.99786499998</v>
      </c>
      <c r="AD83" s="129">
        <f>VLOOKUP(B83,[1]Hoja1!$B$9:$V$244,21,0)</f>
        <v>349931</v>
      </c>
      <c r="AE83" s="129">
        <v>1250000</v>
      </c>
      <c r="AF83" s="18">
        <v>1484090</v>
      </c>
      <c r="AG83" s="74">
        <v>1454400</v>
      </c>
      <c r="AH83" s="18">
        <f t="shared" si="176"/>
        <v>1134605.25</v>
      </c>
      <c r="AI83" s="18">
        <f t="shared" si="177"/>
        <v>1352200</v>
      </c>
      <c r="AJ83" s="18">
        <f t="shared" si="178"/>
        <v>796957.44391095883</v>
      </c>
      <c r="AK83" s="177">
        <f t="shared" si="179"/>
        <v>367777.48099999997</v>
      </c>
      <c r="AL83" s="177">
        <f t="shared" si="139"/>
        <v>443171.86460499995</v>
      </c>
      <c r="AM83" s="133">
        <f>VLOOKUP(B83,[1]Hoja1!$B$9:$X$244,23,0)</f>
        <v>328825</v>
      </c>
      <c r="AN83" s="133">
        <v>1175000</v>
      </c>
      <c r="AO83" s="19">
        <v>1327870</v>
      </c>
      <c r="AP83" s="77">
        <v>1261500</v>
      </c>
      <c r="AQ83" s="19">
        <f t="shared" si="180"/>
        <v>1023298.75</v>
      </c>
      <c r="AR83" s="19">
        <f t="shared" si="181"/>
        <v>1218250</v>
      </c>
      <c r="AS83" s="19">
        <f t="shared" si="182"/>
        <v>735566.16972937307</v>
      </c>
      <c r="AT83" s="178">
        <f t="shared" si="183"/>
        <v>345595.07499999995</v>
      </c>
      <c r="AU83" s="178">
        <f t="shared" si="140"/>
        <v>416442.06537499995</v>
      </c>
      <c r="AV83" s="137">
        <f>VLOOKUP(B83,[1]Hoja1!$B$9:$Z$244,25,0)</f>
        <v>257600</v>
      </c>
      <c r="AW83" s="137">
        <v>943000</v>
      </c>
      <c r="AX83" s="20">
        <v>1327870</v>
      </c>
      <c r="AY83" s="79">
        <v>1274800</v>
      </c>
      <c r="AZ83" s="20">
        <f t="shared" si="184"/>
        <v>950817.5</v>
      </c>
      <c r="BA83" s="20">
        <f t="shared" si="185"/>
        <v>1108900</v>
      </c>
      <c r="BB83" s="20">
        <f t="shared" si="186"/>
        <v>617288.18894499307</v>
      </c>
      <c r="BC83" s="179">
        <f t="shared" si="187"/>
        <v>270737.59999999998</v>
      </c>
      <c r="BD83" s="179">
        <f t="shared" si="141"/>
        <v>326238.80799999996</v>
      </c>
      <c r="BE83" s="139">
        <f>VLOOKUP(B83,[1]Hoja1!$B$9:$AB$244,27,0)</f>
        <v>283360</v>
      </c>
      <c r="BF83" s="139">
        <v>1134000</v>
      </c>
      <c r="BG83" s="21">
        <v>1562200</v>
      </c>
      <c r="BH83" s="80">
        <v>1499700</v>
      </c>
      <c r="BI83" s="21">
        <f t="shared" si="188"/>
        <v>1119815</v>
      </c>
      <c r="BJ83" s="21">
        <f t="shared" si="189"/>
        <v>1316850</v>
      </c>
      <c r="BK83" s="21">
        <f t="shared" si="190"/>
        <v>699565.26687715645</v>
      </c>
      <c r="BL83" s="21">
        <f t="shared" si="191"/>
        <v>297811.36</v>
      </c>
      <c r="BM83" s="21">
        <f t="shared" si="142"/>
        <v>358862.6888</v>
      </c>
      <c r="BN83" s="144">
        <f>VLOOKUP(B83,[1]Hoja1!$B$9:$AD$244,29,0)</f>
        <v>283360</v>
      </c>
      <c r="BO83" s="144">
        <v>1012000</v>
      </c>
      <c r="BP83" s="22">
        <v>1562200</v>
      </c>
      <c r="BQ83" s="82">
        <v>1484100</v>
      </c>
      <c r="BR83" s="22">
        <f t="shared" si="192"/>
        <v>1085415</v>
      </c>
      <c r="BS83" s="22">
        <f t="shared" si="193"/>
        <v>1248050</v>
      </c>
      <c r="BT83" s="22">
        <f t="shared" si="194"/>
        <v>685970.58141697687</v>
      </c>
      <c r="BU83" s="22">
        <f t="shared" si="195"/>
        <v>297811.36</v>
      </c>
      <c r="BV83" s="22">
        <f t="shared" si="143"/>
        <v>358862.6888</v>
      </c>
      <c r="BW83" s="146">
        <f>VLOOKUP(B83,[1]Hoja1!$B$9:$AF$244,31,0)</f>
        <v>272872</v>
      </c>
      <c r="BX83" s="146">
        <v>780000</v>
      </c>
      <c r="BY83" s="23">
        <v>1327870</v>
      </c>
      <c r="BZ83" s="84">
        <v>1261500</v>
      </c>
      <c r="CA83" s="23">
        <f t="shared" si="196"/>
        <v>910560.5</v>
      </c>
      <c r="CB83" s="23">
        <f t="shared" si="197"/>
        <v>1020750</v>
      </c>
      <c r="CC83" s="23">
        <f t="shared" si="198"/>
        <v>616089.2255784492</v>
      </c>
      <c r="CD83" s="23">
        <f t="shared" si="199"/>
        <v>286788.47200000001</v>
      </c>
      <c r="CE83" s="23">
        <f t="shared" si="144"/>
        <v>345580.10876000003</v>
      </c>
      <c r="CF83" s="158">
        <f>VLOOKUP(B83,[1]Hoja1!$B$9:$AJ$244,35,0)</f>
        <v>263527</v>
      </c>
      <c r="CG83" s="158">
        <v>760000</v>
      </c>
      <c r="CH83" s="24">
        <v>903000</v>
      </c>
      <c r="CI83" s="25">
        <v>884900</v>
      </c>
      <c r="CJ83" s="24">
        <f t="shared" si="200"/>
        <v>702856.75</v>
      </c>
      <c r="CK83" s="24">
        <f t="shared" si="201"/>
        <v>822450</v>
      </c>
      <c r="CL83" s="24">
        <f t="shared" si="202"/>
        <v>544368.92791206471</v>
      </c>
      <c r="CM83" s="24">
        <f t="shared" si="203"/>
        <v>276966.87699999998</v>
      </c>
      <c r="CN83" s="24">
        <f t="shared" si="145"/>
        <v>333745.08678499999</v>
      </c>
      <c r="CO83" s="148">
        <f>VLOOKUP(B83,[1]Hoja1!$B$9:$AL$244,37,0)</f>
        <v>271974</v>
      </c>
      <c r="CP83" s="148">
        <v>980000</v>
      </c>
      <c r="CQ83" s="26">
        <v>1327870</v>
      </c>
      <c r="CR83" s="149">
        <v>1234900</v>
      </c>
      <c r="CS83" s="26">
        <f t="shared" si="204"/>
        <v>953686</v>
      </c>
      <c r="CT83" s="26">
        <f t="shared" si="205"/>
        <v>1107450</v>
      </c>
      <c r="CU83" s="26">
        <f t="shared" si="206"/>
        <v>638967.61746799678</v>
      </c>
      <c r="CV83" s="26">
        <f t="shared" si="207"/>
        <v>285844.674</v>
      </c>
      <c r="CW83" s="26">
        <f t="shared" si="146"/>
        <v>344442.83217000001</v>
      </c>
      <c r="CX83" s="27">
        <f>VLOOKUP(B83,[1]Hoja1!$B$9:$AN$244,39,0)</f>
        <v>368693</v>
      </c>
      <c r="CY83" s="27">
        <v>1220000</v>
      </c>
      <c r="CZ83" s="28">
        <v>1484090</v>
      </c>
      <c r="DA83" s="86">
        <v>1440000</v>
      </c>
      <c r="DB83" s="28">
        <f t="shared" si="208"/>
        <v>1128195.75</v>
      </c>
      <c r="DC83" s="28">
        <f t="shared" si="209"/>
        <v>1330000</v>
      </c>
      <c r="DD83" s="28">
        <f t="shared" si="210"/>
        <v>816290.9103755675</v>
      </c>
      <c r="DE83" s="28">
        <f t="shared" si="211"/>
        <v>387496.34299999999</v>
      </c>
      <c r="DF83" s="28">
        <f t="shared" si="147"/>
        <v>466933.09331500001</v>
      </c>
      <c r="DG83" s="150">
        <f>VLOOKUP(B83,[1]Hoja1!$B$9:$AR$244,43,0)</f>
        <v>371603</v>
      </c>
      <c r="DH83" s="150">
        <v>1275000</v>
      </c>
      <c r="DI83" s="29">
        <v>1171650</v>
      </c>
      <c r="DJ83" s="88">
        <v>1124800</v>
      </c>
      <c r="DK83" s="29">
        <f t="shared" si="212"/>
        <v>985763.25</v>
      </c>
      <c r="DL83" s="29">
        <f t="shared" si="213"/>
        <v>1148225</v>
      </c>
      <c r="DM83" s="29">
        <f t="shared" si="214"/>
        <v>766591.65823643119</v>
      </c>
      <c r="DN83" s="29">
        <f t="shared" si="215"/>
        <v>390554.75299999997</v>
      </c>
      <c r="DO83" s="29">
        <f t="shared" si="148"/>
        <v>470618.47736499994</v>
      </c>
      <c r="DP83" s="154">
        <f>VLOOKUP(B83,[1]Hoja1!$B$9:$AT$244,45,0)</f>
        <v>410078</v>
      </c>
      <c r="DQ83" s="154">
        <v>1500000</v>
      </c>
      <c r="DR83" s="30">
        <v>1171650</v>
      </c>
      <c r="DS83" s="90">
        <v>1136500</v>
      </c>
      <c r="DT83" s="30">
        <f t="shared" si="216"/>
        <v>1054557</v>
      </c>
      <c r="DU83" s="30">
        <f t="shared" si="217"/>
        <v>1154075</v>
      </c>
      <c r="DV83" s="30">
        <f t="shared" si="218"/>
        <v>826682.20087036444</v>
      </c>
      <c r="DW83" s="30">
        <f t="shared" si="219"/>
        <v>430991.97799999994</v>
      </c>
      <c r="DX83" s="30">
        <f t="shared" si="149"/>
        <v>519345.33348999993</v>
      </c>
      <c r="DY83" s="158">
        <f>VLOOKUP(B83,[1]Hoja1!$B$9:$AV$244,47,0)</f>
        <v>445923</v>
      </c>
      <c r="DZ83" s="158">
        <v>1530000</v>
      </c>
      <c r="EA83" s="24">
        <v>1327870</v>
      </c>
      <c r="EB83" s="25">
        <v>1288000</v>
      </c>
      <c r="EC83" s="24">
        <f t="shared" si="220"/>
        <v>1147948.25</v>
      </c>
      <c r="ED83" s="24">
        <f t="shared" si="221"/>
        <v>1307935</v>
      </c>
      <c r="EE83" s="24">
        <f t="shared" si="222"/>
        <v>903828.63656730624</v>
      </c>
      <c r="EF83" s="24">
        <f t="shared" si="223"/>
        <v>468665.07299999997</v>
      </c>
      <c r="EG83" s="24">
        <f t="shared" si="150"/>
        <v>564741.41296499991</v>
      </c>
      <c r="EH83" s="126">
        <f>VLOOKUP(B83,[1]Hoja1!$B$9:$AX$244,49,0)</f>
        <v>465394</v>
      </c>
      <c r="EI83" s="126">
        <v>1663000</v>
      </c>
      <c r="EJ83" s="17">
        <v>1757475</v>
      </c>
      <c r="EK83" s="73">
        <v>1669600</v>
      </c>
      <c r="EL83" s="17">
        <f t="shared" si="224"/>
        <v>1388867.25</v>
      </c>
      <c r="EM83" s="17">
        <f t="shared" si="225"/>
        <v>1666300</v>
      </c>
      <c r="EN83" s="17">
        <f t="shared" si="226"/>
        <v>1020933.2398286375</v>
      </c>
      <c r="EO83" s="17">
        <f t="shared" si="227"/>
        <v>489129.09399999998</v>
      </c>
      <c r="EP83" s="17">
        <f t="shared" si="151"/>
        <v>589400.55826999992</v>
      </c>
      <c r="EQ83" s="162">
        <f>VLOOKUP(B83,[1]Hoja1!$B$9:$AZ$244,51,0)</f>
        <v>371603</v>
      </c>
      <c r="ER83" s="162">
        <v>1221000</v>
      </c>
      <c r="ES83" s="32">
        <v>1757475</v>
      </c>
      <c r="ET83" s="94">
        <v>1581700</v>
      </c>
      <c r="EU83" s="32">
        <f t="shared" si="228"/>
        <v>1232944.5</v>
      </c>
      <c r="EV83" s="32">
        <f t="shared" si="229"/>
        <v>1401350</v>
      </c>
      <c r="EW83" s="32">
        <f t="shared" si="230"/>
        <v>849027.24178415048</v>
      </c>
      <c r="EX83" s="32">
        <f t="shared" si="231"/>
        <v>448933.58429999999</v>
      </c>
      <c r="EY83" s="32">
        <f t="shared" si="152"/>
        <v>540964.96908149996</v>
      </c>
      <c r="EZ83" s="172">
        <f>VLOOKUP(B83,'[2]RESPUESTOS '!$B$11:$BH$246,59,0)</f>
        <v>241759</v>
      </c>
      <c r="FA83" s="162">
        <v>1086000</v>
      </c>
      <c r="FB83" s="32">
        <v>1301800</v>
      </c>
      <c r="FC83" s="94">
        <v>1288800</v>
      </c>
      <c r="FD83" s="32">
        <f t="shared" si="232"/>
        <v>979589.75</v>
      </c>
      <c r="FE83" s="32">
        <f t="shared" si="233"/>
        <v>1187400</v>
      </c>
      <c r="FF83" s="32">
        <f t="shared" si="234"/>
        <v>605946.42097565916</v>
      </c>
      <c r="FG83" s="32">
        <f t="shared" si="235"/>
        <v>292069.04790000001</v>
      </c>
      <c r="FH83" s="32">
        <f t="shared" si="153"/>
        <v>351943.2027195</v>
      </c>
      <c r="FI83" s="172">
        <f>VLOOKUP(B83,'[2]RESPUESTOS '!$B$11:$CJ$246,87,0)</f>
        <v>238151</v>
      </c>
      <c r="FJ83" s="162">
        <v>1303200</v>
      </c>
      <c r="FK83" s="32">
        <v>1306400</v>
      </c>
      <c r="FL83" s="94">
        <v>1201900</v>
      </c>
      <c r="FM83" s="32">
        <f t="shared" si="236"/>
        <v>1012412.75</v>
      </c>
      <c r="FN83" s="32">
        <f t="shared" si="237"/>
        <v>1252550</v>
      </c>
      <c r="FO83" s="32">
        <f t="shared" si="238"/>
        <v>609399.67011344421</v>
      </c>
      <c r="FP83" s="32">
        <f t="shared" si="239"/>
        <v>287710.2231</v>
      </c>
      <c r="FQ83" s="32">
        <f t="shared" si="154"/>
        <v>346690.81883549999</v>
      </c>
      <c r="FR83" s="172">
        <f>VLOOKUP(B83,'[2]RESPUESTOS '!$B$11:$BX$246,75,0)</f>
        <v>214739</v>
      </c>
      <c r="FS83" s="162">
        <v>1086000</v>
      </c>
      <c r="FT83" s="32">
        <v>1164200</v>
      </c>
      <c r="FU83" s="94">
        <v>1094300</v>
      </c>
      <c r="FV83" s="32">
        <f t="shared" si="240"/>
        <v>889809.75</v>
      </c>
      <c r="FW83" s="32">
        <f t="shared" si="241"/>
        <v>1090150</v>
      </c>
      <c r="FX83" s="32">
        <f t="shared" si="242"/>
        <v>544187.22785989207</v>
      </c>
      <c r="FY83" s="32">
        <f t="shared" si="243"/>
        <v>259426.18589999998</v>
      </c>
      <c r="FZ83" s="32">
        <f t="shared" si="155"/>
        <v>312608.55400949996</v>
      </c>
      <c r="GA83" s="172">
        <f>VLOOKUP(B83,'[2]RESPUESTOS '!$B$11:$CN$246,91,0)</f>
        <v>285876</v>
      </c>
      <c r="GB83" s="162">
        <v>1249000</v>
      </c>
      <c r="GC83" s="32">
        <v>1527200</v>
      </c>
      <c r="GD83" s="94">
        <v>1450800</v>
      </c>
      <c r="GE83" s="32">
        <f t="shared" si="244"/>
        <v>1128219</v>
      </c>
      <c r="GF83" s="32">
        <f t="shared" si="245"/>
        <v>1349900</v>
      </c>
      <c r="GG83" s="32">
        <f t="shared" si="246"/>
        <v>708876.90737564745</v>
      </c>
      <c r="GH83" s="32">
        <f t="shared" si="247"/>
        <v>345366.79560000001</v>
      </c>
      <c r="GI83" s="32">
        <f t="shared" si="156"/>
        <v>416166.98869800003</v>
      </c>
      <c r="GJ83" s="172">
        <f>VLOOKUP(B83,'[2]RESPUESTOS '!$B$11:$T$246,19,0)</f>
        <v>216205</v>
      </c>
      <c r="GK83" s="162">
        <v>1220000</v>
      </c>
      <c r="GL83" s="32">
        <v>1164200</v>
      </c>
      <c r="GM83" s="94">
        <v>1106000</v>
      </c>
      <c r="GN83" s="32">
        <f t="shared" si="248"/>
        <v>926601.25</v>
      </c>
      <c r="GO83" s="32">
        <f t="shared" si="249"/>
        <v>1135100</v>
      </c>
      <c r="GP83" s="32">
        <f t="shared" si="250"/>
        <v>554936.63632521022</v>
      </c>
      <c r="GQ83" s="32">
        <f t="shared" si="251"/>
        <v>261197.2605</v>
      </c>
      <c r="GR83" s="32">
        <f t="shared" si="157"/>
        <v>314742.69890249998</v>
      </c>
      <c r="GS83" s="172">
        <f>VLOOKUP(B83,'[2]RESPUESTOS '!$B$11:$H$246,7,0)</f>
        <v>151808</v>
      </c>
      <c r="GT83" s="162">
        <v>760000</v>
      </c>
      <c r="GU83" s="32">
        <v>698500</v>
      </c>
      <c r="GV83" s="94">
        <v>628700</v>
      </c>
      <c r="GW83" s="32">
        <f t="shared" si="252"/>
        <v>559752</v>
      </c>
      <c r="GX83" s="32">
        <f t="shared" si="253"/>
        <v>663600</v>
      </c>
      <c r="GY83" s="32">
        <f t="shared" si="254"/>
        <v>366123.32042868924</v>
      </c>
      <c r="GZ83" s="32">
        <f t="shared" si="255"/>
        <v>183399.24479999999</v>
      </c>
      <c r="HA83" s="32">
        <f t="shared" si="158"/>
        <v>220996.08998399999</v>
      </c>
      <c r="HB83" s="172">
        <f>VLOOKUP(B83,'[2]RESPUESTOS '!$B$11:$D$246,3,0)</f>
        <v>161289</v>
      </c>
      <c r="HC83" s="162">
        <v>760000</v>
      </c>
      <c r="HD83" s="32">
        <v>698500</v>
      </c>
      <c r="HE83" s="94">
        <v>670600</v>
      </c>
      <c r="HF83" s="32">
        <f t="shared" si="256"/>
        <v>572597.25</v>
      </c>
      <c r="HG83" s="32">
        <f t="shared" si="257"/>
        <v>684550</v>
      </c>
      <c r="HH83" s="32">
        <f t="shared" si="258"/>
        <v>383190.15857066179</v>
      </c>
      <c r="HI83" s="32">
        <f t="shared" si="259"/>
        <v>194853.2409</v>
      </c>
      <c r="HJ83" s="32">
        <f t="shared" si="159"/>
        <v>234798.15528450001</v>
      </c>
      <c r="HK83" s="172">
        <f>VLOOKUP(B83,'[2]RESPUESTOS '!$B$11:$CB$246,79,0)</f>
        <v>280734</v>
      </c>
      <c r="HL83" s="162">
        <v>1663000</v>
      </c>
      <c r="HM83" s="32">
        <v>1527200</v>
      </c>
      <c r="HN83" s="94">
        <v>1512000</v>
      </c>
      <c r="HO83" s="32">
        <f t="shared" si="260"/>
        <v>1245733.5</v>
      </c>
      <c r="HP83" s="32">
        <f t="shared" si="261"/>
        <v>1519600</v>
      </c>
      <c r="HQ83" s="32">
        <f t="shared" si="262"/>
        <v>729982.62691586721</v>
      </c>
      <c r="HR83" s="32">
        <f t="shared" si="263"/>
        <v>339154.74540000001</v>
      </c>
      <c r="HS83" s="32">
        <f t="shared" si="160"/>
        <v>408681.468207</v>
      </c>
      <c r="HT83" s="172">
        <v>1533151.62</v>
      </c>
      <c r="HU83" s="162">
        <v>1663000</v>
      </c>
      <c r="HV83" s="32">
        <v>1952750</v>
      </c>
      <c r="HW83" s="94">
        <v>1816100</v>
      </c>
      <c r="HX83" s="32">
        <f t="shared" si="264"/>
        <v>1810616.6666666667</v>
      </c>
      <c r="HY83" s="32">
        <f t="shared" si="265"/>
        <v>1816100</v>
      </c>
      <c r="HZ83" s="32">
        <f t="shared" si="161"/>
        <v>1802828.5964175421</v>
      </c>
      <c r="IA83" s="32">
        <f t="shared" si="266"/>
        <v>1852200.4721220001</v>
      </c>
      <c r="IB83" s="32">
        <f t="shared" si="162"/>
        <v>2231901.5689070099</v>
      </c>
      <c r="IC83" s="172">
        <v>1634490</v>
      </c>
      <c r="ID83" s="162">
        <v>1086000</v>
      </c>
      <c r="IE83" s="32">
        <v>1952750</v>
      </c>
      <c r="IF83" s="94">
        <v>1894200</v>
      </c>
      <c r="IG83" s="32">
        <f t="shared" si="267"/>
        <v>1644316.6666666667</v>
      </c>
      <c r="IH83" s="32">
        <f t="shared" si="268"/>
        <v>1894200</v>
      </c>
      <c r="II83" s="32">
        <f t="shared" si="269"/>
        <v>1529959.6756085292</v>
      </c>
      <c r="IJ83" s="32">
        <f t="shared" si="270"/>
        <v>1974627.3689999999</v>
      </c>
      <c r="IK83" s="32">
        <f t="shared" si="163"/>
        <v>2379425.9796449998</v>
      </c>
      <c r="IM83" s="32">
        <f t="shared" si="271"/>
        <v>539336.80956274108</v>
      </c>
    </row>
    <row r="84" spans="1:247" x14ac:dyDescent="0.25">
      <c r="A84" s="12">
        <v>77</v>
      </c>
      <c r="B84" s="38" t="s">
        <v>120</v>
      </c>
      <c r="C84" s="14">
        <f>VLOOKUP(B84,[1]Hoja1!$B$9:$D$244,3,0)</f>
        <v>1186578</v>
      </c>
      <c r="D84" s="14">
        <v>4340000</v>
      </c>
      <c r="E84" s="15">
        <v>6740250</v>
      </c>
      <c r="F84" s="97">
        <v>6672800</v>
      </c>
      <c r="G84" s="105">
        <f t="shared" si="164"/>
        <v>4734907</v>
      </c>
      <c r="H84" s="105">
        <f t="shared" si="165"/>
        <v>5506400</v>
      </c>
      <c r="I84" s="107">
        <f t="shared" si="166"/>
        <v>2916729.7238930734</v>
      </c>
      <c r="J84" s="107">
        <f t="shared" si="167"/>
        <v>1247093.4779999999</v>
      </c>
      <c r="K84" s="107">
        <f t="shared" si="136"/>
        <v>1502747.6409899998</v>
      </c>
      <c r="L84" s="101">
        <f>VLOOKUP(B84,[1]Hoja1!$B$9:$L$244,11,0)</f>
        <v>1164319</v>
      </c>
      <c r="M84" s="101">
        <v>4325000</v>
      </c>
      <c r="N84" s="34">
        <v>6740250</v>
      </c>
      <c r="O84" s="70">
        <v>6538000</v>
      </c>
      <c r="P84" s="34">
        <f t="shared" si="168"/>
        <v>4691892.25</v>
      </c>
      <c r="Q84" s="34">
        <f t="shared" si="169"/>
        <v>5431500</v>
      </c>
      <c r="R84" s="34">
        <f t="shared" si="170"/>
        <v>2874803.5005901461</v>
      </c>
      <c r="S84" s="174">
        <f t="shared" si="171"/>
        <v>1223699.2689999999</v>
      </c>
      <c r="T84" s="174">
        <f t="shared" si="137"/>
        <v>1474557.6191449999</v>
      </c>
      <c r="U84" s="126">
        <f>VLOOKUP(B84,[1]Hoja1!$B$9:$T$244,19,0)</f>
        <v>1162330</v>
      </c>
      <c r="V84" s="126">
        <v>4251000</v>
      </c>
      <c r="W84" s="17">
        <v>5392200</v>
      </c>
      <c r="X84" s="73">
        <v>5122600</v>
      </c>
      <c r="Y84" s="17">
        <f t="shared" si="172"/>
        <v>3982032.5</v>
      </c>
      <c r="Z84" s="17">
        <f t="shared" si="173"/>
        <v>4686800</v>
      </c>
      <c r="AA84" s="17">
        <f t="shared" si="174"/>
        <v>2709575.3860737565</v>
      </c>
      <c r="AB84" s="176">
        <f t="shared" si="175"/>
        <v>1221608.8299999998</v>
      </c>
      <c r="AC84" s="176">
        <f t="shared" si="138"/>
        <v>1472038.6401499999</v>
      </c>
      <c r="AD84" s="129">
        <f>VLOOKUP(B84,[1]Hoja1!$B$9:$V$244,21,0)</f>
        <v>1262836</v>
      </c>
      <c r="AE84" s="129">
        <v>4511000</v>
      </c>
      <c r="AF84" s="18">
        <v>5122590</v>
      </c>
      <c r="AG84" s="74">
        <v>4866500</v>
      </c>
      <c r="AH84" s="18">
        <f t="shared" si="176"/>
        <v>3940731.5</v>
      </c>
      <c r="AI84" s="18">
        <f t="shared" si="177"/>
        <v>4688750</v>
      </c>
      <c r="AJ84" s="18">
        <f t="shared" si="178"/>
        <v>2828356.1779551865</v>
      </c>
      <c r="AK84" s="177">
        <f t="shared" si="179"/>
        <v>1327240.6359999999</v>
      </c>
      <c r="AL84" s="177">
        <f t="shared" si="139"/>
        <v>1599324.9663799999</v>
      </c>
      <c r="AM84" s="133">
        <f>VLOOKUP(B84,[1]Hoja1!$B$9:$X$244,23,0)</f>
        <v>1192222</v>
      </c>
      <c r="AN84" s="133">
        <v>4258000</v>
      </c>
      <c r="AO84" s="19">
        <v>4583370</v>
      </c>
      <c r="AP84" s="77">
        <v>4445900</v>
      </c>
      <c r="AQ84" s="19">
        <f t="shared" si="180"/>
        <v>3619873</v>
      </c>
      <c r="AR84" s="19">
        <f t="shared" si="181"/>
        <v>4351950</v>
      </c>
      <c r="AS84" s="19">
        <f t="shared" si="182"/>
        <v>2637255.2694141013</v>
      </c>
      <c r="AT84" s="178">
        <f t="shared" si="183"/>
        <v>1253025.3219999999</v>
      </c>
      <c r="AU84" s="178">
        <f t="shared" si="140"/>
        <v>1509895.5130099999</v>
      </c>
      <c r="AV84" s="137">
        <f>VLOOKUP(B84,[1]Hoja1!$B$9:$Z$244,25,0)</f>
        <v>940596</v>
      </c>
      <c r="AW84" s="137">
        <v>3440000</v>
      </c>
      <c r="AX84" s="20">
        <v>4583370</v>
      </c>
      <c r="AY84" s="79">
        <v>4125000</v>
      </c>
      <c r="AZ84" s="20">
        <f t="shared" si="184"/>
        <v>3272241.5</v>
      </c>
      <c r="BA84" s="20">
        <f t="shared" si="185"/>
        <v>3782500</v>
      </c>
      <c r="BB84" s="20">
        <f t="shared" si="186"/>
        <v>2204515.4429023038</v>
      </c>
      <c r="BC84" s="179">
        <f t="shared" si="187"/>
        <v>988566.39599999995</v>
      </c>
      <c r="BD84" s="179">
        <f t="shared" si="141"/>
        <v>1191222.50718</v>
      </c>
      <c r="BE84" s="139">
        <f>VLOOKUP(B84,[1]Hoja1!$B$9:$AB$244,27,0)</f>
        <v>1007545</v>
      </c>
      <c r="BF84" s="139">
        <v>4031000</v>
      </c>
      <c r="BG84" s="21">
        <v>5392200</v>
      </c>
      <c r="BH84" s="80">
        <v>5230400</v>
      </c>
      <c r="BI84" s="21">
        <f t="shared" si="188"/>
        <v>3915286.25</v>
      </c>
      <c r="BJ84" s="21">
        <f t="shared" si="189"/>
        <v>4630700</v>
      </c>
      <c r="BK84" s="21">
        <f t="shared" si="190"/>
        <v>2473362.0009182426</v>
      </c>
      <c r="BL84" s="21">
        <f t="shared" si="191"/>
        <v>1058929.7949999999</v>
      </c>
      <c r="BM84" s="21">
        <f t="shared" si="142"/>
        <v>1276010.402975</v>
      </c>
      <c r="BN84" s="144">
        <f>VLOOKUP(B84,[1]Hoja1!$B$9:$AD$244,29,0)</f>
        <v>1007545</v>
      </c>
      <c r="BO84" s="144">
        <v>3599000</v>
      </c>
      <c r="BP84" s="22">
        <v>5392200</v>
      </c>
      <c r="BQ84" s="82">
        <v>5230400</v>
      </c>
      <c r="BR84" s="22">
        <f t="shared" si="192"/>
        <v>3807286.25</v>
      </c>
      <c r="BS84" s="22">
        <f t="shared" si="193"/>
        <v>4414700</v>
      </c>
      <c r="BT84" s="22">
        <f t="shared" si="194"/>
        <v>2428644.1745728967</v>
      </c>
      <c r="BU84" s="22">
        <f t="shared" si="195"/>
        <v>1058929.7949999999</v>
      </c>
      <c r="BV84" s="22">
        <f t="shared" si="143"/>
        <v>1276010.402975</v>
      </c>
      <c r="BW84" s="146">
        <f>VLOOKUP(B84,[1]Hoja1!$B$9:$AF$244,31,0)</f>
        <v>970813</v>
      </c>
      <c r="BX84" s="146">
        <v>2780000</v>
      </c>
      <c r="BY84" s="23">
        <v>4583370</v>
      </c>
      <c r="BZ84" s="84">
        <v>4400000</v>
      </c>
      <c r="CA84" s="23">
        <f t="shared" si="196"/>
        <v>3183545.75</v>
      </c>
      <c r="CB84" s="23">
        <f t="shared" si="197"/>
        <v>3590000</v>
      </c>
      <c r="CC84" s="23">
        <f t="shared" si="198"/>
        <v>2179563.8914982304</v>
      </c>
      <c r="CD84" s="23">
        <f t="shared" si="199"/>
        <v>1020324.463</v>
      </c>
      <c r="CE84" s="23">
        <f t="shared" si="144"/>
        <v>1229490.9779149999</v>
      </c>
      <c r="CF84" s="158">
        <f>VLOOKUP(B84,[1]Hoja1!$B$9:$AJ$244,35,0)</f>
        <v>1002703</v>
      </c>
      <c r="CG84" s="158">
        <v>2870000</v>
      </c>
      <c r="CH84" s="24">
        <v>3116700</v>
      </c>
      <c r="CI84" s="25">
        <v>2960900</v>
      </c>
      <c r="CJ84" s="24">
        <f t="shared" si="200"/>
        <v>2487575.75</v>
      </c>
      <c r="CK84" s="24">
        <f t="shared" si="201"/>
        <v>2915450</v>
      </c>
      <c r="CL84" s="24">
        <f t="shared" si="202"/>
        <v>1995685.6531554658</v>
      </c>
      <c r="CM84" s="24">
        <f t="shared" si="203"/>
        <v>1053840.8529999999</v>
      </c>
      <c r="CN84" s="24">
        <f t="shared" si="145"/>
        <v>1269878.2278649998</v>
      </c>
      <c r="CO84" s="148">
        <f>VLOOKUP(B84,[1]Hoja1!$B$9:$AL$244,37,0)</f>
        <v>1056698</v>
      </c>
      <c r="CP84" s="148">
        <v>3780000</v>
      </c>
      <c r="CQ84" s="26">
        <v>4583370</v>
      </c>
      <c r="CR84" s="149">
        <v>4308400</v>
      </c>
      <c r="CS84" s="26">
        <f t="shared" si="204"/>
        <v>3432117</v>
      </c>
      <c r="CT84" s="26">
        <f t="shared" si="205"/>
        <v>4044200</v>
      </c>
      <c r="CU84" s="26">
        <f t="shared" si="206"/>
        <v>2407927.9958934584</v>
      </c>
      <c r="CV84" s="26">
        <f t="shared" si="207"/>
        <v>1110589.598</v>
      </c>
      <c r="CW84" s="26">
        <f t="shared" si="146"/>
        <v>1338260.4655899999</v>
      </c>
      <c r="CX84" s="27">
        <f>VLOOKUP(B84,[1]Hoja1!$B$9:$AN$244,39,0)</f>
        <v>1155613</v>
      </c>
      <c r="CY84" s="27">
        <v>3800000</v>
      </c>
      <c r="CZ84" s="28">
        <v>5122590</v>
      </c>
      <c r="DA84" s="86">
        <v>4764000</v>
      </c>
      <c r="DB84" s="28">
        <f t="shared" si="208"/>
        <v>3710550.75</v>
      </c>
      <c r="DC84" s="28">
        <f t="shared" si="209"/>
        <v>4282000</v>
      </c>
      <c r="DD84" s="28">
        <f t="shared" si="210"/>
        <v>2608206.5296599925</v>
      </c>
      <c r="DE84" s="28">
        <f t="shared" si="211"/>
        <v>1214549.263</v>
      </c>
      <c r="DF84" s="28">
        <f t="shared" si="147"/>
        <v>1463531.861915</v>
      </c>
      <c r="DG84" s="150">
        <f>VLOOKUP(B84,[1]Hoja1!$B$9:$AR$244,43,0)</f>
        <v>1415453</v>
      </c>
      <c r="DH84" s="150">
        <v>4853000</v>
      </c>
      <c r="DI84" s="29">
        <v>4044150</v>
      </c>
      <c r="DJ84" s="88">
        <v>3761100</v>
      </c>
      <c r="DK84" s="29">
        <f t="shared" si="212"/>
        <v>3518425.75</v>
      </c>
      <c r="DL84" s="29">
        <f t="shared" si="213"/>
        <v>3902625</v>
      </c>
      <c r="DM84" s="29">
        <f t="shared" si="214"/>
        <v>2805646.9599485924</v>
      </c>
      <c r="DN84" s="29">
        <f t="shared" si="215"/>
        <v>1487641.1029999999</v>
      </c>
      <c r="DO84" s="29">
        <f t="shared" si="148"/>
        <v>1792607.5291149998</v>
      </c>
      <c r="DP84" s="154">
        <f>VLOOKUP(B84,[1]Hoja1!$B$9:$AT$244,45,0)</f>
        <v>1415453</v>
      </c>
      <c r="DQ84" s="154">
        <v>5177000</v>
      </c>
      <c r="DR84" s="30">
        <v>4044150</v>
      </c>
      <c r="DS84" s="90">
        <v>3963300</v>
      </c>
      <c r="DT84" s="30">
        <f t="shared" si="216"/>
        <v>3649975.75</v>
      </c>
      <c r="DU84" s="30">
        <f t="shared" si="217"/>
        <v>4003725</v>
      </c>
      <c r="DV84" s="30">
        <f t="shared" si="218"/>
        <v>2858704.1033915691</v>
      </c>
      <c r="DW84" s="30">
        <f t="shared" si="219"/>
        <v>1487641.1029999999</v>
      </c>
      <c r="DX84" s="30">
        <f t="shared" si="149"/>
        <v>1792607.5291149998</v>
      </c>
      <c r="DY84" s="158">
        <f>VLOOKUP(B84,[1]Hoja1!$B$9:$AV$244,47,0)</f>
        <v>1604180</v>
      </c>
      <c r="DZ84" s="158">
        <v>5510000</v>
      </c>
      <c r="EA84" s="24">
        <v>4583370</v>
      </c>
      <c r="EB84" s="25">
        <v>4491700</v>
      </c>
      <c r="EC84" s="24">
        <f t="shared" si="220"/>
        <v>4047312.5</v>
      </c>
      <c r="ED84" s="24">
        <f t="shared" si="221"/>
        <v>4537535</v>
      </c>
      <c r="EE84" s="24">
        <f t="shared" si="222"/>
        <v>3211116.6952008344</v>
      </c>
      <c r="EF84" s="24">
        <f t="shared" si="223"/>
        <v>1685993.18</v>
      </c>
      <c r="EG84" s="24">
        <f t="shared" si="150"/>
        <v>2031621.7818999998</v>
      </c>
      <c r="EH84" s="126">
        <f>VLOOKUP(B84,[1]Hoja1!$B$9:$AX$244,49,0)</f>
        <v>1533695</v>
      </c>
      <c r="EI84" s="126">
        <v>5478000</v>
      </c>
      <c r="EJ84" s="17">
        <v>6066225</v>
      </c>
      <c r="EK84" s="73">
        <v>5823600</v>
      </c>
      <c r="EL84" s="17">
        <f t="shared" si="224"/>
        <v>4725380</v>
      </c>
      <c r="EM84" s="17">
        <f t="shared" si="225"/>
        <v>5650800</v>
      </c>
      <c r="EN84" s="17">
        <f t="shared" si="226"/>
        <v>3415502.4872928038</v>
      </c>
      <c r="EO84" s="17">
        <f t="shared" si="227"/>
        <v>1611913.4449999998</v>
      </c>
      <c r="EP84" s="17">
        <f t="shared" si="151"/>
        <v>1942355.7012249997</v>
      </c>
      <c r="EQ84" s="162">
        <f>VLOOKUP(B84,[1]Hoja1!$B$9:$AZ$244,51,0)</f>
        <v>1436020</v>
      </c>
      <c r="ER84" s="162">
        <v>4719000</v>
      </c>
      <c r="ES84" s="32">
        <v>6066225</v>
      </c>
      <c r="ET84" s="94">
        <v>5823600</v>
      </c>
      <c r="EU84" s="32">
        <f t="shared" si="228"/>
        <v>4511211.25</v>
      </c>
      <c r="EV84" s="32">
        <f t="shared" si="229"/>
        <v>5271300</v>
      </c>
      <c r="EW84" s="32">
        <f t="shared" si="230"/>
        <v>3213262.5727376374</v>
      </c>
      <c r="EX84" s="32">
        <f t="shared" si="231"/>
        <v>1734855.7619999999</v>
      </c>
      <c r="EY84" s="32">
        <f t="shared" si="152"/>
        <v>2090501.1932099997</v>
      </c>
      <c r="EZ84" s="172">
        <f>VLOOKUP(B84,'[2]RESPUESTOS '!$B$11:$BH$246,59,0)</f>
        <v>821858</v>
      </c>
      <c r="FA84" s="162">
        <v>4251000</v>
      </c>
      <c r="FB84" s="32">
        <v>4360400</v>
      </c>
      <c r="FC84" s="94">
        <v>4229600</v>
      </c>
      <c r="FD84" s="32">
        <f t="shared" si="232"/>
        <v>3415714.5</v>
      </c>
      <c r="FE84" s="32">
        <f t="shared" si="233"/>
        <v>4240300</v>
      </c>
      <c r="FF84" s="32">
        <f t="shared" si="234"/>
        <v>2085767.0453572217</v>
      </c>
      <c r="FG84" s="32">
        <f t="shared" si="235"/>
        <v>992886.64980000001</v>
      </c>
      <c r="FH84" s="32">
        <f t="shared" si="153"/>
        <v>1196428.413009</v>
      </c>
      <c r="FI84" s="172">
        <f>VLOOKUP(B84,'[2]RESPUESTOS '!$B$11:$CJ$246,87,0)</f>
        <v>830285</v>
      </c>
      <c r="FJ84" s="162">
        <v>5101200</v>
      </c>
      <c r="FK84" s="32">
        <v>4572600</v>
      </c>
      <c r="FL84" s="94">
        <v>4481100</v>
      </c>
      <c r="FM84" s="32">
        <f t="shared" si="236"/>
        <v>3746296.25</v>
      </c>
      <c r="FN84" s="32">
        <f t="shared" si="237"/>
        <v>4526850</v>
      </c>
      <c r="FO84" s="32">
        <f t="shared" si="238"/>
        <v>2171209.0928397635</v>
      </c>
      <c r="FP84" s="32">
        <f t="shared" si="239"/>
        <v>1003067.3084999999</v>
      </c>
      <c r="FQ84" s="32">
        <f t="shared" si="154"/>
        <v>1208696.1067424999</v>
      </c>
      <c r="FR84" s="172">
        <f>VLOOKUP(B84,'[2]RESPUESTOS '!$B$11:$BX$246,75,0)</f>
        <v>787425</v>
      </c>
      <c r="FS84" s="162">
        <v>4251000</v>
      </c>
      <c r="FT84" s="32">
        <v>4266200</v>
      </c>
      <c r="FU84" s="94">
        <v>3924900</v>
      </c>
      <c r="FV84" s="32">
        <f t="shared" si="240"/>
        <v>3307381.25</v>
      </c>
      <c r="FW84" s="32">
        <f t="shared" si="241"/>
        <v>4087950</v>
      </c>
      <c r="FX84" s="32">
        <f t="shared" si="242"/>
        <v>2005630.6225450139</v>
      </c>
      <c r="FY84" s="32">
        <f t="shared" si="243"/>
        <v>951288.14249999996</v>
      </c>
      <c r="FZ84" s="32">
        <f t="shared" si="155"/>
        <v>1146302.2117124998</v>
      </c>
      <c r="GA84" s="172">
        <f>VLOOKUP(B84,'[2]RESPUESTOS '!$B$11:$CN$246,91,0)</f>
        <v>1013677</v>
      </c>
      <c r="GB84" s="162">
        <v>4889000</v>
      </c>
      <c r="GC84" s="32">
        <v>5392200</v>
      </c>
      <c r="GD84" s="94">
        <v>5068700</v>
      </c>
      <c r="GE84" s="32">
        <f t="shared" si="244"/>
        <v>4090894.25</v>
      </c>
      <c r="GF84" s="32">
        <f t="shared" si="245"/>
        <v>4978850</v>
      </c>
      <c r="GG84" s="32">
        <f t="shared" si="246"/>
        <v>2541634.1113939807</v>
      </c>
      <c r="GH84" s="32">
        <f t="shared" si="247"/>
        <v>1224623.1836999999</v>
      </c>
      <c r="GI84" s="32">
        <f t="shared" si="156"/>
        <v>1475670.9363584998</v>
      </c>
      <c r="GJ84" s="172">
        <f>VLOOKUP(B84,'[2]RESPUESTOS '!$B$11:$T$246,19,0)</f>
        <v>790161</v>
      </c>
      <c r="GK84" s="162">
        <v>3800000</v>
      </c>
      <c r="GL84" s="32">
        <v>4272400</v>
      </c>
      <c r="GM84" s="94">
        <v>4144200</v>
      </c>
      <c r="GN84" s="32">
        <f t="shared" si="248"/>
        <v>3251690.25</v>
      </c>
      <c r="GO84" s="32">
        <f t="shared" si="249"/>
        <v>3972100</v>
      </c>
      <c r="GP84" s="32">
        <f t="shared" si="250"/>
        <v>1995923.9865404556</v>
      </c>
      <c r="GQ84" s="32">
        <f t="shared" si="251"/>
        <v>954593.5040999999</v>
      </c>
      <c r="GR84" s="32">
        <f t="shared" si="157"/>
        <v>1150285.1724405</v>
      </c>
      <c r="GS84" s="172">
        <f>VLOOKUP(B84,'[2]RESPUESTOS '!$B$11:$H$246,7,0)</f>
        <v>727097</v>
      </c>
      <c r="GT84" s="162">
        <v>2870000</v>
      </c>
      <c r="GU84" s="32">
        <v>2563400</v>
      </c>
      <c r="GV84" s="94">
        <v>2460900</v>
      </c>
      <c r="GW84" s="32">
        <f t="shared" si="252"/>
        <v>2155349.25</v>
      </c>
      <c r="GX84" s="32">
        <f t="shared" si="253"/>
        <v>2512150</v>
      </c>
      <c r="GY84" s="32">
        <f t="shared" si="254"/>
        <v>1587158.8323543998</v>
      </c>
      <c r="GZ84" s="32">
        <f t="shared" si="255"/>
        <v>878405.88569999998</v>
      </c>
      <c r="HA84" s="32">
        <f t="shared" si="158"/>
        <v>1058479.0922685</v>
      </c>
      <c r="HB84" s="172">
        <f>VLOOKUP(B84,'[2]RESPUESTOS '!$B$11:$D$246,3,0)</f>
        <v>728225</v>
      </c>
      <c r="HC84" s="162">
        <v>2870000</v>
      </c>
      <c r="HD84" s="32">
        <v>2563400</v>
      </c>
      <c r="HE84" s="94">
        <v>2537800</v>
      </c>
      <c r="HF84" s="32">
        <f t="shared" si="256"/>
        <v>2174856.25</v>
      </c>
      <c r="HG84" s="32">
        <f t="shared" si="257"/>
        <v>2550600</v>
      </c>
      <c r="HH84" s="32">
        <f t="shared" si="258"/>
        <v>1596307.4265073033</v>
      </c>
      <c r="HI84" s="32">
        <f t="shared" si="259"/>
        <v>879768.62249999994</v>
      </c>
      <c r="HJ84" s="32">
        <f t="shared" si="159"/>
        <v>1060121.1901125</v>
      </c>
      <c r="HK84" s="172">
        <f>VLOOKUP(B84,'[2]RESPUESTOS '!$B$11:$CB$246,79,0)</f>
        <v>1019818</v>
      </c>
      <c r="HL84" s="162">
        <v>5478000</v>
      </c>
      <c r="HM84" s="32">
        <v>5392200</v>
      </c>
      <c r="HN84" s="94">
        <v>5230000</v>
      </c>
      <c r="HO84" s="32">
        <f t="shared" si="260"/>
        <v>4280004.5</v>
      </c>
      <c r="HP84" s="32">
        <f t="shared" si="261"/>
        <v>5311100</v>
      </c>
      <c r="HQ84" s="32">
        <f t="shared" si="262"/>
        <v>2597785.2699652584</v>
      </c>
      <c r="HR84" s="32">
        <f t="shared" si="263"/>
        <v>1232042.1258</v>
      </c>
      <c r="HS84" s="32">
        <f t="shared" si="160"/>
        <v>1484610.761589</v>
      </c>
      <c r="HT84" s="172">
        <v>5051533.34</v>
      </c>
      <c r="HU84" s="162">
        <v>5478000</v>
      </c>
      <c r="HV84" s="32">
        <v>6740250</v>
      </c>
      <c r="HW84" s="94">
        <v>6335800</v>
      </c>
      <c r="HX84" s="32">
        <f t="shared" si="264"/>
        <v>6184683.333333333</v>
      </c>
      <c r="HY84" s="32">
        <f t="shared" si="265"/>
        <v>6335800</v>
      </c>
      <c r="HZ84" s="32">
        <f t="shared" si="161"/>
        <v>6138181.6436979184</v>
      </c>
      <c r="IA84" s="32">
        <f t="shared" si="266"/>
        <v>6102757.4280539993</v>
      </c>
      <c r="IB84" s="32">
        <f t="shared" si="162"/>
        <v>7353822.7008050689</v>
      </c>
      <c r="IC84" s="172">
        <v>5385430</v>
      </c>
      <c r="ID84" s="162">
        <v>4251000</v>
      </c>
      <c r="IE84" s="32">
        <v>6740250</v>
      </c>
      <c r="IF84" s="94">
        <v>6403200</v>
      </c>
      <c r="IG84" s="32">
        <f t="shared" si="267"/>
        <v>5798150</v>
      </c>
      <c r="IH84" s="32">
        <f t="shared" si="268"/>
        <v>6403200</v>
      </c>
      <c r="II84" s="32">
        <f t="shared" si="269"/>
        <v>5557890.5812579487</v>
      </c>
      <c r="IJ84" s="32">
        <f t="shared" si="270"/>
        <v>6506137.983</v>
      </c>
      <c r="IK84" s="32">
        <f t="shared" si="163"/>
        <v>7839896.2695150003</v>
      </c>
      <c r="IM84" s="32">
        <f t="shared" si="271"/>
        <v>1897295.4005632615</v>
      </c>
    </row>
    <row r="85" spans="1:247" x14ac:dyDescent="0.25">
      <c r="A85" s="12">
        <v>78</v>
      </c>
      <c r="B85" s="38" t="s">
        <v>121</v>
      </c>
      <c r="C85" s="14">
        <f>VLOOKUP(B85,[1]Hoja1!$B$9:$D$244,3,0)</f>
        <v>2855821</v>
      </c>
      <c r="D85" s="14">
        <v>10445000</v>
      </c>
      <c r="E85" s="15">
        <v>14559250</v>
      </c>
      <c r="F85" s="97">
        <v>14122500</v>
      </c>
      <c r="G85" s="105">
        <f t="shared" si="164"/>
        <v>10495642.75</v>
      </c>
      <c r="H85" s="105">
        <f t="shared" si="165"/>
        <v>12283750</v>
      </c>
      <c r="I85" s="107">
        <f t="shared" si="166"/>
        <v>6832987.9687942099</v>
      </c>
      <c r="J85" s="107">
        <f t="shared" si="167"/>
        <v>3001467.8709999998</v>
      </c>
      <c r="K85" s="107">
        <f t="shared" si="136"/>
        <v>3616768.7845549998</v>
      </c>
      <c r="L85" s="101">
        <f>VLOOKUP(B85,[1]Hoja1!$B$9:$L$244,11,0)</f>
        <v>2365055</v>
      </c>
      <c r="M85" s="101">
        <v>8785000</v>
      </c>
      <c r="N85" s="34">
        <v>14559250</v>
      </c>
      <c r="O85" s="70">
        <v>13831300</v>
      </c>
      <c r="P85" s="34">
        <f t="shared" si="168"/>
        <v>9885151.25</v>
      </c>
      <c r="Q85" s="34">
        <f t="shared" si="169"/>
        <v>11308150</v>
      </c>
      <c r="R85" s="34">
        <f t="shared" si="170"/>
        <v>5902855.1097640954</v>
      </c>
      <c r="S85" s="174">
        <f t="shared" si="171"/>
        <v>2485672.8049999997</v>
      </c>
      <c r="T85" s="174">
        <f t="shared" si="137"/>
        <v>2995235.7300249995</v>
      </c>
      <c r="U85" s="126">
        <f>VLOOKUP(B85,[1]Hoja1!$B$9:$T$244,19,0)</f>
        <v>2365055</v>
      </c>
      <c r="V85" s="126">
        <v>8650000</v>
      </c>
      <c r="W85" s="17">
        <v>11647400</v>
      </c>
      <c r="X85" s="73">
        <v>11181500</v>
      </c>
      <c r="Y85" s="17">
        <f t="shared" si="172"/>
        <v>8460988.75</v>
      </c>
      <c r="Z85" s="17">
        <f t="shared" si="173"/>
        <v>9915750</v>
      </c>
      <c r="AA85" s="17">
        <f t="shared" si="174"/>
        <v>5604441.9008989437</v>
      </c>
      <c r="AB85" s="176">
        <f t="shared" si="175"/>
        <v>2485672.8049999997</v>
      </c>
      <c r="AC85" s="176">
        <f t="shared" si="138"/>
        <v>2995235.7300249995</v>
      </c>
      <c r="AD85" s="129">
        <f>VLOOKUP(B85,[1]Hoja1!$B$9:$V$244,21,0)</f>
        <v>2079272</v>
      </c>
      <c r="AE85" s="129">
        <v>7426000</v>
      </c>
      <c r="AF85" s="18">
        <v>11065030</v>
      </c>
      <c r="AG85" s="74">
        <v>10733100</v>
      </c>
      <c r="AH85" s="18">
        <f t="shared" si="176"/>
        <v>7825850.5</v>
      </c>
      <c r="AI85" s="18">
        <f t="shared" si="177"/>
        <v>9079550</v>
      </c>
      <c r="AJ85" s="18">
        <f t="shared" si="178"/>
        <v>5005355.1290535042</v>
      </c>
      <c r="AK85" s="177">
        <f t="shared" si="179"/>
        <v>2185314.872</v>
      </c>
      <c r="AL85" s="177">
        <f t="shared" si="139"/>
        <v>2633304.4207600001</v>
      </c>
      <c r="AM85" s="133">
        <f>VLOOKUP(B85,[1]Hoja1!$B$9:$X$244,23,0)</f>
        <v>1871717</v>
      </c>
      <c r="AN85" s="133">
        <v>6685000</v>
      </c>
      <c r="AO85" s="19">
        <v>9900290</v>
      </c>
      <c r="AP85" s="77">
        <v>9702300</v>
      </c>
      <c r="AQ85" s="19">
        <f t="shared" si="180"/>
        <v>7039826.75</v>
      </c>
      <c r="AR85" s="19">
        <f t="shared" si="181"/>
        <v>8193650</v>
      </c>
      <c r="AS85" s="19">
        <f t="shared" si="182"/>
        <v>4504844.8004464246</v>
      </c>
      <c r="AT85" s="178">
        <f t="shared" si="183"/>
        <v>1967174.5669999998</v>
      </c>
      <c r="AU85" s="178">
        <f t="shared" si="140"/>
        <v>2370445.3532349998</v>
      </c>
      <c r="AV85" s="137">
        <f>VLOOKUP(B85,[1]Hoja1!$B$9:$Z$244,25,0)</f>
        <v>2150050</v>
      </c>
      <c r="AW85" s="137">
        <v>7864000</v>
      </c>
      <c r="AX85" s="20">
        <v>9900290</v>
      </c>
      <c r="AY85" s="79">
        <v>9504300</v>
      </c>
      <c r="AZ85" s="20">
        <f t="shared" si="184"/>
        <v>7354660</v>
      </c>
      <c r="BA85" s="20">
        <f t="shared" si="185"/>
        <v>8684150</v>
      </c>
      <c r="BB85" s="20">
        <f t="shared" si="186"/>
        <v>5009456.0455659414</v>
      </c>
      <c r="BC85" s="179">
        <f t="shared" si="187"/>
        <v>2259702.5499999998</v>
      </c>
      <c r="BD85" s="179">
        <f t="shared" si="141"/>
        <v>2722941.5727499998</v>
      </c>
      <c r="BE85" s="139">
        <f>VLOOKUP(B85,[1]Hoja1!$B$9:$AB$244,27,0)</f>
        <v>2365055</v>
      </c>
      <c r="BF85" s="139">
        <v>9461000</v>
      </c>
      <c r="BG85" s="21">
        <v>11647400</v>
      </c>
      <c r="BH85" s="80">
        <v>11414500</v>
      </c>
      <c r="BI85" s="21">
        <f t="shared" si="188"/>
        <v>8721988.75</v>
      </c>
      <c r="BJ85" s="21">
        <f t="shared" si="189"/>
        <v>10437750</v>
      </c>
      <c r="BK85" s="21">
        <f t="shared" si="190"/>
        <v>5698134.2864190079</v>
      </c>
      <c r="BL85" s="21">
        <f t="shared" si="191"/>
        <v>2485672.8049999997</v>
      </c>
      <c r="BM85" s="21">
        <f t="shared" si="142"/>
        <v>2995235.7300249995</v>
      </c>
      <c r="BN85" s="144">
        <f>VLOOKUP(B85,[1]Hoja1!$B$9:$AD$244,29,0)</f>
        <v>2365055</v>
      </c>
      <c r="BO85" s="144">
        <v>8447000</v>
      </c>
      <c r="BP85" s="22">
        <v>11647400</v>
      </c>
      <c r="BQ85" s="82">
        <v>10715600</v>
      </c>
      <c r="BR85" s="22">
        <f t="shared" si="192"/>
        <v>8293763.75</v>
      </c>
      <c r="BS85" s="22">
        <f t="shared" si="193"/>
        <v>9581300</v>
      </c>
      <c r="BT85" s="22">
        <f t="shared" si="194"/>
        <v>5552576.211809393</v>
      </c>
      <c r="BU85" s="22">
        <f t="shared" si="195"/>
        <v>2485672.8049999997</v>
      </c>
      <c r="BV85" s="22">
        <f t="shared" si="143"/>
        <v>2995235.7300249995</v>
      </c>
      <c r="BW85" s="146">
        <f>VLOOKUP(B85,[1]Hoja1!$B$9:$AF$244,31,0)</f>
        <v>2278892</v>
      </c>
      <c r="BX85" s="146">
        <v>6520000</v>
      </c>
      <c r="BY85" s="23">
        <v>9900290</v>
      </c>
      <c r="BZ85" s="84">
        <v>9207300</v>
      </c>
      <c r="CA85" s="23">
        <f t="shared" si="196"/>
        <v>6976620.5</v>
      </c>
      <c r="CB85" s="23">
        <f t="shared" si="197"/>
        <v>7863650</v>
      </c>
      <c r="CC85" s="23">
        <f t="shared" si="198"/>
        <v>4988771.6119321669</v>
      </c>
      <c r="CD85" s="23">
        <f t="shared" si="199"/>
        <v>2395115.4919999996</v>
      </c>
      <c r="CE85" s="23">
        <f t="shared" si="144"/>
        <v>2886114.1678599995</v>
      </c>
      <c r="CF85" s="158">
        <f>VLOOKUP(B85,[1]Hoja1!$B$9:$AJ$244,35,0)</f>
        <v>2150050</v>
      </c>
      <c r="CG85" s="158">
        <v>6150000</v>
      </c>
      <c r="CH85" s="24">
        <v>6732200</v>
      </c>
      <c r="CI85" s="25">
        <v>6462900</v>
      </c>
      <c r="CJ85" s="24">
        <f t="shared" si="200"/>
        <v>5373787.5</v>
      </c>
      <c r="CK85" s="24">
        <f t="shared" si="201"/>
        <v>6306450</v>
      </c>
      <c r="CL85" s="24">
        <f t="shared" si="202"/>
        <v>4296565.0627840823</v>
      </c>
      <c r="CM85" s="24">
        <f t="shared" si="203"/>
        <v>2259702.5499999998</v>
      </c>
      <c r="CN85" s="24">
        <f t="shared" si="145"/>
        <v>2722941.5727499998</v>
      </c>
      <c r="CO85" s="148">
        <f>VLOOKUP(B85,[1]Hoja1!$B$9:$AL$244,37,0)</f>
        <v>2563986</v>
      </c>
      <c r="CP85" s="148">
        <v>9160000</v>
      </c>
      <c r="CQ85" s="26">
        <v>9900290</v>
      </c>
      <c r="CR85" s="149">
        <v>9603300</v>
      </c>
      <c r="CS85" s="26">
        <f t="shared" si="204"/>
        <v>7806894</v>
      </c>
      <c r="CT85" s="26">
        <f t="shared" si="205"/>
        <v>9381650</v>
      </c>
      <c r="CU85" s="26">
        <f t="shared" si="206"/>
        <v>5679187.9290337926</v>
      </c>
      <c r="CV85" s="26">
        <f t="shared" si="207"/>
        <v>2694749.2859999998</v>
      </c>
      <c r="CW85" s="26">
        <f t="shared" si="146"/>
        <v>3247172.8896299996</v>
      </c>
      <c r="CX85" s="27">
        <f>VLOOKUP(B85,[1]Hoja1!$B$9:$AN$244,39,0)</f>
        <v>2553086</v>
      </c>
      <c r="CY85" s="27">
        <v>8390000</v>
      </c>
      <c r="CZ85" s="28">
        <v>11065030</v>
      </c>
      <c r="DA85" s="86">
        <v>10512000</v>
      </c>
      <c r="DB85" s="28">
        <f t="shared" si="208"/>
        <v>8130029</v>
      </c>
      <c r="DC85" s="28">
        <f t="shared" si="209"/>
        <v>9451000</v>
      </c>
      <c r="DD85" s="28">
        <f t="shared" si="210"/>
        <v>5744018.8200473273</v>
      </c>
      <c r="DE85" s="28">
        <f t="shared" si="211"/>
        <v>2683293.3859999999</v>
      </c>
      <c r="DF85" s="28">
        <f t="shared" si="147"/>
        <v>3233368.5301299999</v>
      </c>
      <c r="DG85" s="150">
        <f>VLOOKUP(B85,[1]Hoja1!$B$9:$AR$244,43,0)</f>
        <v>2150050</v>
      </c>
      <c r="DH85" s="150">
        <v>7372000</v>
      </c>
      <c r="DI85" s="29">
        <v>8735550</v>
      </c>
      <c r="DJ85" s="88">
        <v>8211400</v>
      </c>
      <c r="DK85" s="29">
        <f t="shared" si="212"/>
        <v>6617250</v>
      </c>
      <c r="DL85" s="29">
        <f t="shared" si="213"/>
        <v>7791700</v>
      </c>
      <c r="DM85" s="29">
        <f t="shared" si="214"/>
        <v>4778912.3640512917</v>
      </c>
      <c r="DN85" s="29">
        <f t="shared" si="215"/>
        <v>2259702.5499999998</v>
      </c>
      <c r="DO85" s="29">
        <f t="shared" si="148"/>
        <v>2722941.5727499998</v>
      </c>
      <c r="DP85" s="154">
        <f>VLOOKUP(B85,[1]Hoja1!$B$9:$AT$244,45,0)</f>
        <v>3057443</v>
      </c>
      <c r="DQ85" s="154">
        <v>11182000</v>
      </c>
      <c r="DR85" s="30">
        <v>8735550</v>
      </c>
      <c r="DS85" s="90">
        <v>8298800</v>
      </c>
      <c r="DT85" s="30">
        <f t="shared" si="216"/>
        <v>7818448.25</v>
      </c>
      <c r="DU85" s="30">
        <f t="shared" si="217"/>
        <v>8517175</v>
      </c>
      <c r="DV85" s="30">
        <f t="shared" si="218"/>
        <v>6139920.404555344</v>
      </c>
      <c r="DW85" s="30">
        <f t="shared" si="219"/>
        <v>3213372.5929999999</v>
      </c>
      <c r="DX85" s="30">
        <f t="shared" si="149"/>
        <v>3872113.9745649998</v>
      </c>
      <c r="DY85" s="158">
        <f>VLOOKUP(B85,[1]Hoja1!$B$9:$AV$244,47,0)</f>
        <v>2365055</v>
      </c>
      <c r="DZ85" s="158">
        <v>8110000</v>
      </c>
      <c r="EA85" s="24">
        <v>9900290</v>
      </c>
      <c r="EB85" s="25">
        <v>9405300</v>
      </c>
      <c r="EC85" s="24">
        <f t="shared" si="220"/>
        <v>7445161.25</v>
      </c>
      <c r="ED85" s="24">
        <f t="shared" si="221"/>
        <v>8757650</v>
      </c>
      <c r="EE85" s="24">
        <f t="shared" si="222"/>
        <v>5308856.7925234204</v>
      </c>
      <c r="EF85" s="24">
        <f t="shared" si="223"/>
        <v>2485672.8049999997</v>
      </c>
      <c r="EG85" s="24">
        <f t="shared" si="150"/>
        <v>2995235.7300249995</v>
      </c>
      <c r="EH85" s="126">
        <f>VLOOKUP(B85,[1]Hoja1!$B$9:$AX$244,49,0)</f>
        <v>2150050</v>
      </c>
      <c r="EI85" s="126">
        <v>7679000</v>
      </c>
      <c r="EJ85" s="17">
        <v>13103325</v>
      </c>
      <c r="EK85" s="73">
        <v>12186100</v>
      </c>
      <c r="EL85" s="17">
        <f t="shared" si="224"/>
        <v>8779618.75</v>
      </c>
      <c r="EM85" s="17">
        <f t="shared" si="225"/>
        <v>9932550</v>
      </c>
      <c r="EN85" s="17">
        <f t="shared" si="226"/>
        <v>5307095.2780369017</v>
      </c>
      <c r="EO85" s="17">
        <f t="shared" si="227"/>
        <v>2259702.5499999998</v>
      </c>
      <c r="EP85" s="17">
        <f t="shared" si="151"/>
        <v>2722941.5727499998</v>
      </c>
      <c r="EQ85" s="162">
        <f>VLOOKUP(B85,[1]Hoja1!$B$9:$AZ$244,51,0)</f>
        <v>2150050</v>
      </c>
      <c r="ER85" s="162">
        <v>7065000</v>
      </c>
      <c r="ES85" s="32">
        <v>13103325</v>
      </c>
      <c r="ET85" s="94">
        <v>12186100</v>
      </c>
      <c r="EU85" s="32">
        <f t="shared" si="228"/>
        <v>8626118.75</v>
      </c>
      <c r="EV85" s="32">
        <f t="shared" si="229"/>
        <v>9625550</v>
      </c>
      <c r="EW85" s="32">
        <f t="shared" si="230"/>
        <v>5228583.9157277197</v>
      </c>
      <c r="EX85" s="32">
        <f t="shared" si="231"/>
        <v>2597475.4049999998</v>
      </c>
      <c r="EY85" s="32">
        <f t="shared" si="152"/>
        <v>3129957.8630249999</v>
      </c>
      <c r="EZ85" s="351">
        <v>2164507</v>
      </c>
      <c r="FA85" s="162">
        <v>8650000</v>
      </c>
      <c r="FB85" s="32">
        <v>9274800</v>
      </c>
      <c r="FC85" s="94">
        <v>8811100</v>
      </c>
      <c r="FD85" s="32">
        <f t="shared" si="232"/>
        <v>7225101.75</v>
      </c>
      <c r="FE85" s="32">
        <f t="shared" si="233"/>
        <v>8730550</v>
      </c>
      <c r="FF85" s="32">
        <f>HARMEAN(FA85:FC85)</f>
        <v>8904212.567075599</v>
      </c>
      <c r="FG85" s="32">
        <f>EZ85*1.2081</f>
        <v>2614940.9066999997</v>
      </c>
      <c r="FH85" s="32">
        <f t="shared" si="153"/>
        <v>3151003.7925734995</v>
      </c>
      <c r="FI85" s="172">
        <v>2164507</v>
      </c>
      <c r="FJ85" s="162">
        <v>10380000</v>
      </c>
      <c r="FK85" s="32">
        <v>10836000</v>
      </c>
      <c r="FL85" s="94">
        <v>10294200</v>
      </c>
      <c r="FM85" s="32">
        <f t="shared" si="236"/>
        <v>8418676.75</v>
      </c>
      <c r="FN85" s="32">
        <f t="shared" si="237"/>
        <v>10337100</v>
      </c>
      <c r="FO85" s="32">
        <f>HARMEAN(FJ85:FL85)</f>
        <v>10498093.609997643</v>
      </c>
      <c r="FP85" s="32">
        <f t="shared" si="239"/>
        <v>2614940.9066999997</v>
      </c>
      <c r="FQ85" s="32">
        <f t="shared" si="154"/>
        <v>3151003.7925734995</v>
      </c>
      <c r="FR85" s="172">
        <v>0</v>
      </c>
      <c r="FS85" s="162">
        <v>8650000</v>
      </c>
      <c r="FT85" s="32" t="s">
        <v>89</v>
      </c>
      <c r="FU85" s="94" t="s">
        <v>89</v>
      </c>
      <c r="FV85" s="32">
        <f t="shared" si="240"/>
        <v>4325000</v>
      </c>
      <c r="FW85" s="32">
        <f t="shared" si="241"/>
        <v>4325000</v>
      </c>
      <c r="FX85" s="32">
        <f>HARMEAN(FS85:FU85)</f>
        <v>8650000</v>
      </c>
      <c r="FY85" s="32">
        <f t="shared" si="243"/>
        <v>0</v>
      </c>
      <c r="FZ85" s="32">
        <f t="shared" si="155"/>
        <v>0</v>
      </c>
      <c r="GA85" s="172">
        <v>0</v>
      </c>
      <c r="GB85" s="162">
        <v>9948000</v>
      </c>
      <c r="GC85" s="32">
        <v>11561200</v>
      </c>
      <c r="GD85" s="94">
        <v>10636300</v>
      </c>
      <c r="GE85" s="32">
        <f t="shared" si="244"/>
        <v>8036375</v>
      </c>
      <c r="GF85" s="32">
        <f t="shared" si="245"/>
        <v>10292150</v>
      </c>
      <c r="GG85" s="32">
        <f>HARMEAN(GB85:GD85)</f>
        <v>10674766.732187463</v>
      </c>
      <c r="GH85" s="32">
        <f t="shared" si="247"/>
        <v>0</v>
      </c>
      <c r="GI85" s="32">
        <f t="shared" si="156"/>
        <v>0</v>
      </c>
      <c r="GJ85" s="172">
        <v>0</v>
      </c>
      <c r="GK85" s="162">
        <v>8390000</v>
      </c>
      <c r="GL85" s="32" t="s">
        <v>89</v>
      </c>
      <c r="GM85" s="94" t="s">
        <v>89</v>
      </c>
      <c r="GN85" s="32">
        <f t="shared" si="248"/>
        <v>4195000</v>
      </c>
      <c r="GO85" s="32">
        <f t="shared" si="249"/>
        <v>4195000</v>
      </c>
      <c r="GP85" s="32">
        <f>HARMEAN(GK85:GM85)</f>
        <v>8390000</v>
      </c>
      <c r="GQ85" s="32">
        <f t="shared" si="251"/>
        <v>0</v>
      </c>
      <c r="GR85" s="32">
        <f t="shared" si="157"/>
        <v>0</v>
      </c>
      <c r="GS85" s="172">
        <v>0</v>
      </c>
      <c r="GT85" s="162">
        <v>6150000</v>
      </c>
      <c r="GU85" s="32" t="s">
        <v>89</v>
      </c>
      <c r="GV85" s="94" t="s">
        <v>89</v>
      </c>
      <c r="GW85" s="32">
        <f t="shared" si="252"/>
        <v>3075000</v>
      </c>
      <c r="GX85" s="32">
        <f t="shared" si="253"/>
        <v>3075000</v>
      </c>
      <c r="GY85" s="32">
        <f>HARMEAN(GT85:GV85)</f>
        <v>6150000</v>
      </c>
      <c r="GZ85" s="32">
        <f t="shared" si="255"/>
        <v>0</v>
      </c>
      <c r="HA85" s="32">
        <f t="shared" si="158"/>
        <v>0</v>
      </c>
      <c r="HB85" s="172">
        <v>0</v>
      </c>
      <c r="HC85" s="162">
        <v>6150000</v>
      </c>
      <c r="HD85" s="32" t="s">
        <v>89</v>
      </c>
      <c r="HE85" s="94" t="s">
        <v>89</v>
      </c>
      <c r="HF85" s="32">
        <f t="shared" si="256"/>
        <v>3075000</v>
      </c>
      <c r="HG85" s="32">
        <f t="shared" si="257"/>
        <v>3075000</v>
      </c>
      <c r="HH85" s="32">
        <f>HARMEAN(HC85:HE85)</f>
        <v>6150000</v>
      </c>
      <c r="HI85" s="32">
        <f t="shared" si="259"/>
        <v>0</v>
      </c>
      <c r="HJ85" s="32">
        <f t="shared" si="159"/>
        <v>0</v>
      </c>
      <c r="HK85" s="172">
        <v>9935178.75</v>
      </c>
      <c r="HL85" s="162">
        <v>7679000</v>
      </c>
      <c r="HM85" s="32">
        <v>11561200</v>
      </c>
      <c r="HN85" s="94">
        <v>10983000</v>
      </c>
      <c r="HO85" s="32">
        <f t="shared" si="260"/>
        <v>10039594.6875</v>
      </c>
      <c r="HP85" s="32">
        <f t="shared" si="261"/>
        <v>10459089.375</v>
      </c>
      <c r="HQ85" s="32">
        <f>HARMEAN(HL85:HN85)</f>
        <v>9747497.4007563833</v>
      </c>
      <c r="HR85" s="32">
        <f t="shared" si="263"/>
        <v>12002689.447874999</v>
      </c>
      <c r="HS85" s="32">
        <f t="shared" si="160"/>
        <v>14463240.784689374</v>
      </c>
      <c r="HT85" s="172">
        <v>9935178.75</v>
      </c>
      <c r="HU85" s="162">
        <v>7679000</v>
      </c>
      <c r="HV85" s="32">
        <v>14559250</v>
      </c>
      <c r="HW85" s="94">
        <v>14122500</v>
      </c>
      <c r="HX85" s="32">
        <f t="shared" si="264"/>
        <v>12120250</v>
      </c>
      <c r="HY85" s="32">
        <f t="shared" si="265"/>
        <v>14122500</v>
      </c>
      <c r="HZ85" s="32">
        <f t="shared" si="161"/>
        <v>11122681.204244446</v>
      </c>
      <c r="IA85" s="32">
        <f t="shared" si="266"/>
        <v>12002689.447874999</v>
      </c>
      <c r="IB85" s="32">
        <f t="shared" si="162"/>
        <v>14463240.784689374</v>
      </c>
      <c r="IC85" s="172">
        <v>10591875</v>
      </c>
      <c r="ID85" s="162">
        <v>8650000</v>
      </c>
      <c r="IE85" s="32">
        <v>14559250</v>
      </c>
      <c r="IF85" s="94">
        <v>13976900</v>
      </c>
      <c r="IG85" s="32">
        <f t="shared" si="267"/>
        <v>12395383.333333334</v>
      </c>
      <c r="IH85" s="32">
        <f t="shared" si="268"/>
        <v>13976900</v>
      </c>
      <c r="II85" s="32">
        <f t="shared" si="269"/>
        <v>11726151.37820879</v>
      </c>
      <c r="IJ85" s="32">
        <f t="shared" si="270"/>
        <v>12796044.1875</v>
      </c>
      <c r="IK85" s="32">
        <f t="shared" si="163"/>
        <v>15419233.2459375</v>
      </c>
      <c r="IM85" s="32">
        <f t="shared" si="271"/>
        <v>3759441.2342721564</v>
      </c>
    </row>
    <row r="86" spans="1:247" x14ac:dyDescent="0.25">
      <c r="A86" s="12">
        <v>79</v>
      </c>
      <c r="B86" s="36" t="s">
        <v>122</v>
      </c>
      <c r="C86" s="14">
        <f>VLOOKUP(B86,[1]Hoja1!$B$9:$D$244,3,0)</f>
        <v>548919</v>
      </c>
      <c r="D86" s="14">
        <v>2008000</v>
      </c>
      <c r="E86" s="15">
        <v>2906250</v>
      </c>
      <c r="F86" s="97">
        <v>2760900</v>
      </c>
      <c r="G86" s="105">
        <f t="shared" si="164"/>
        <v>2056017.25</v>
      </c>
      <c r="H86" s="105">
        <f t="shared" si="165"/>
        <v>2384450</v>
      </c>
      <c r="I86" s="107">
        <f t="shared" si="166"/>
        <v>1321852.1089575151</v>
      </c>
      <c r="J86" s="107">
        <f t="shared" si="167"/>
        <v>576913.86899999995</v>
      </c>
      <c r="K86" s="107">
        <f t="shared" si="136"/>
        <v>695181.21214499988</v>
      </c>
      <c r="L86" s="101">
        <f>VLOOKUP(B86,[1]Hoja1!$B$9:$L$244,11,0)</f>
        <v>487698</v>
      </c>
      <c r="M86" s="101">
        <v>1812000</v>
      </c>
      <c r="N86" s="34">
        <v>2906250</v>
      </c>
      <c r="O86" s="70">
        <v>2702800</v>
      </c>
      <c r="P86" s="34">
        <f t="shared" si="168"/>
        <v>1977187</v>
      </c>
      <c r="Q86" s="34">
        <f t="shared" si="169"/>
        <v>2257400</v>
      </c>
      <c r="R86" s="34">
        <f t="shared" si="170"/>
        <v>1206127.7312969815</v>
      </c>
      <c r="S86" s="174">
        <f t="shared" si="171"/>
        <v>512570.59799999994</v>
      </c>
      <c r="T86" s="174">
        <f t="shared" si="137"/>
        <v>617647.5705899999</v>
      </c>
      <c r="U86" s="126">
        <f>VLOOKUP(B86,[1]Hoja1!$B$9:$T$244,19,0)</f>
        <v>529171</v>
      </c>
      <c r="V86" s="126">
        <v>1936000</v>
      </c>
      <c r="W86" s="17">
        <v>2325000</v>
      </c>
      <c r="X86" s="73">
        <v>2255300</v>
      </c>
      <c r="Y86" s="17">
        <f t="shared" si="172"/>
        <v>1761367.75</v>
      </c>
      <c r="Z86" s="17">
        <f t="shared" si="173"/>
        <v>2095650</v>
      </c>
      <c r="AA86" s="17">
        <f t="shared" si="174"/>
        <v>1219592.2315846498</v>
      </c>
      <c r="AB86" s="176">
        <f t="shared" si="175"/>
        <v>556158.72100000002</v>
      </c>
      <c r="AC86" s="176">
        <f t="shared" si="138"/>
        <v>670171.25880499999</v>
      </c>
      <c r="AD86" s="129">
        <f>VLOOKUP(B86,[1]Hoja1!$B$9:$V$244,21,0)</f>
        <v>560986</v>
      </c>
      <c r="AE86" s="129">
        <v>2004000</v>
      </c>
      <c r="AF86" s="18">
        <v>2208750</v>
      </c>
      <c r="AG86" s="74">
        <v>2164600</v>
      </c>
      <c r="AH86" s="18">
        <f t="shared" si="176"/>
        <v>1734584</v>
      </c>
      <c r="AI86" s="18">
        <f t="shared" si="177"/>
        <v>2084300</v>
      </c>
      <c r="AJ86" s="18">
        <f t="shared" si="178"/>
        <v>1251446.3752053967</v>
      </c>
      <c r="AK86" s="177">
        <f t="shared" si="179"/>
        <v>589596.28599999996</v>
      </c>
      <c r="AL86" s="177">
        <f t="shared" si="139"/>
        <v>710463.52463</v>
      </c>
      <c r="AM86" s="133">
        <f>VLOOKUP(B86,[1]Hoja1!$B$9:$X$244,23,0)</f>
        <v>529448</v>
      </c>
      <c r="AN86" s="133">
        <v>1891000</v>
      </c>
      <c r="AO86" s="19">
        <v>1976250</v>
      </c>
      <c r="AP86" s="77">
        <v>1956500</v>
      </c>
      <c r="AQ86" s="19">
        <f t="shared" si="180"/>
        <v>1588299.5</v>
      </c>
      <c r="AR86" s="19">
        <f t="shared" si="181"/>
        <v>1923750</v>
      </c>
      <c r="AS86" s="19">
        <f t="shared" si="182"/>
        <v>1164582.9404106825</v>
      </c>
      <c r="AT86" s="178">
        <f t="shared" si="183"/>
        <v>556449.848</v>
      </c>
      <c r="AU86" s="178">
        <f t="shared" si="140"/>
        <v>670522.06683999998</v>
      </c>
      <c r="AV86" s="137">
        <f>VLOOKUP(B86,[1]Hoja1!$B$9:$Z$244,25,0)</f>
        <v>432950</v>
      </c>
      <c r="AW86" s="137">
        <v>1584000</v>
      </c>
      <c r="AX86" s="20">
        <v>1976250</v>
      </c>
      <c r="AY86" s="79">
        <v>1877400</v>
      </c>
      <c r="AZ86" s="20">
        <f t="shared" si="184"/>
        <v>1467650</v>
      </c>
      <c r="BA86" s="20">
        <f t="shared" si="185"/>
        <v>1730700</v>
      </c>
      <c r="BB86" s="20">
        <f t="shared" si="186"/>
        <v>1005098.598559884</v>
      </c>
      <c r="BC86" s="179">
        <f t="shared" si="187"/>
        <v>455030.44999999995</v>
      </c>
      <c r="BD86" s="179">
        <f t="shared" si="141"/>
        <v>548311.69224999996</v>
      </c>
      <c r="BE86" s="139">
        <f>VLOOKUP(B86,[1]Hoja1!$B$9:$AB$244,27,0)</f>
        <v>476245</v>
      </c>
      <c r="BF86" s="139">
        <v>1905000</v>
      </c>
      <c r="BG86" s="21">
        <v>2325000</v>
      </c>
      <c r="BH86" s="80">
        <v>2208800</v>
      </c>
      <c r="BI86" s="21">
        <f t="shared" si="188"/>
        <v>1728761.25</v>
      </c>
      <c r="BJ86" s="21">
        <f t="shared" si="189"/>
        <v>2056900</v>
      </c>
      <c r="BK86" s="21">
        <f t="shared" si="190"/>
        <v>1140401.6937627397</v>
      </c>
      <c r="BL86" s="21">
        <f t="shared" si="191"/>
        <v>500533.495</v>
      </c>
      <c r="BM86" s="21">
        <f t="shared" si="142"/>
        <v>603142.86147499993</v>
      </c>
      <c r="BN86" s="144">
        <f>VLOOKUP(B86,[1]Hoja1!$B$9:$AD$244,29,0)</f>
        <v>476245</v>
      </c>
      <c r="BO86" s="144">
        <v>1701000</v>
      </c>
      <c r="BP86" s="22">
        <v>2325000</v>
      </c>
      <c r="BQ86" s="82">
        <v>2278500</v>
      </c>
      <c r="BR86" s="22">
        <f t="shared" si="192"/>
        <v>1695186.25</v>
      </c>
      <c r="BS86" s="22">
        <f t="shared" si="193"/>
        <v>1989750</v>
      </c>
      <c r="BT86" s="22">
        <f t="shared" si="194"/>
        <v>1124656.4064214714</v>
      </c>
      <c r="BU86" s="22">
        <f t="shared" si="195"/>
        <v>500533.495</v>
      </c>
      <c r="BV86" s="22">
        <f t="shared" si="143"/>
        <v>603142.86147499993</v>
      </c>
      <c r="BW86" s="146">
        <f>VLOOKUP(B86,[1]Hoja1!$B$9:$AF$244,31,0)</f>
        <v>458796</v>
      </c>
      <c r="BX86" s="146">
        <v>1320000</v>
      </c>
      <c r="BY86" s="23">
        <v>1976250</v>
      </c>
      <c r="BZ86" s="84">
        <v>1818200</v>
      </c>
      <c r="CA86" s="23">
        <f t="shared" si="196"/>
        <v>1393311.5</v>
      </c>
      <c r="CB86" s="23">
        <f t="shared" si="197"/>
        <v>1569100</v>
      </c>
      <c r="CC86" s="23">
        <f t="shared" si="198"/>
        <v>1001703.6300817507</v>
      </c>
      <c r="CD86" s="23">
        <f t="shared" si="199"/>
        <v>482194.59599999996</v>
      </c>
      <c r="CE86" s="23">
        <f t="shared" si="144"/>
        <v>581044.48817999999</v>
      </c>
      <c r="CF86" s="158">
        <f>VLOOKUP(B86,[1]Hoja1!$B$9:$AJ$244,35,0)</f>
        <v>432950</v>
      </c>
      <c r="CG86" s="158">
        <v>1240000</v>
      </c>
      <c r="CH86" s="24">
        <v>1343900</v>
      </c>
      <c r="CI86" s="25">
        <v>1330500</v>
      </c>
      <c r="CJ86" s="24">
        <f t="shared" si="200"/>
        <v>1086837.5</v>
      </c>
      <c r="CK86" s="24">
        <f t="shared" si="201"/>
        <v>1285250</v>
      </c>
      <c r="CL86" s="24">
        <f t="shared" si="202"/>
        <v>867323.88730386097</v>
      </c>
      <c r="CM86" s="24">
        <f t="shared" si="203"/>
        <v>455030.44999999995</v>
      </c>
      <c r="CN86" s="24">
        <f t="shared" si="145"/>
        <v>548311.69224999996</v>
      </c>
      <c r="CO86" s="148">
        <f>VLOOKUP(B86,[1]Hoja1!$B$9:$AL$244,37,0)</f>
        <v>530063</v>
      </c>
      <c r="CP86" s="148">
        <v>1900000</v>
      </c>
      <c r="CQ86" s="26">
        <v>1976250</v>
      </c>
      <c r="CR86" s="149">
        <v>1877400</v>
      </c>
      <c r="CS86" s="26">
        <f t="shared" si="204"/>
        <v>1570928.25</v>
      </c>
      <c r="CT86" s="26">
        <f t="shared" si="205"/>
        <v>1888700</v>
      </c>
      <c r="CU86" s="26">
        <f t="shared" si="206"/>
        <v>1158901.5103231638</v>
      </c>
      <c r="CV86" s="26">
        <f t="shared" si="207"/>
        <v>557096.21299999999</v>
      </c>
      <c r="CW86" s="26">
        <f t="shared" si="146"/>
        <v>671300.93666499993</v>
      </c>
      <c r="CX86" s="27">
        <f>VLOOKUP(B86,[1]Hoja1!$B$9:$AN$244,39,0)</f>
        <v>496243</v>
      </c>
      <c r="CY86" s="27">
        <v>1640000</v>
      </c>
      <c r="CZ86" s="28">
        <v>2208750</v>
      </c>
      <c r="DA86" s="86">
        <v>1988000</v>
      </c>
      <c r="DB86" s="28">
        <f t="shared" si="208"/>
        <v>1583248.25</v>
      </c>
      <c r="DC86" s="28">
        <f t="shared" si="209"/>
        <v>1814000</v>
      </c>
      <c r="DD86" s="28">
        <f t="shared" si="210"/>
        <v>1117112.2546979776</v>
      </c>
      <c r="DE86" s="28">
        <f t="shared" si="211"/>
        <v>521551.39299999998</v>
      </c>
      <c r="DF86" s="28">
        <f t="shared" si="147"/>
        <v>628469.42856499995</v>
      </c>
      <c r="DG86" s="150">
        <f>VLOOKUP(B86,[1]Hoja1!$B$9:$AR$244,43,0)</f>
        <v>610313</v>
      </c>
      <c r="DH86" s="150">
        <v>2093000</v>
      </c>
      <c r="DI86" s="29">
        <v>1743750</v>
      </c>
      <c r="DJ86" s="88">
        <v>1691400</v>
      </c>
      <c r="DK86" s="29">
        <f t="shared" si="212"/>
        <v>1534615.75</v>
      </c>
      <c r="DL86" s="29">
        <f t="shared" si="213"/>
        <v>1717575</v>
      </c>
      <c r="DM86" s="29">
        <f t="shared" si="214"/>
        <v>1219144.4022647811</v>
      </c>
      <c r="DN86" s="29">
        <f t="shared" si="215"/>
        <v>641438.96299999999</v>
      </c>
      <c r="DO86" s="29">
        <f t="shared" si="148"/>
        <v>772933.95041499997</v>
      </c>
      <c r="DP86" s="154">
        <f>VLOOKUP(B86,[1]Hoja1!$B$9:$AT$244,45,0)</f>
        <v>610313</v>
      </c>
      <c r="DQ86" s="154">
        <v>2232000</v>
      </c>
      <c r="DR86" s="30">
        <v>1743750</v>
      </c>
      <c r="DS86" s="90">
        <v>1639100</v>
      </c>
      <c r="DT86" s="30">
        <f t="shared" si="216"/>
        <v>1556290.75</v>
      </c>
      <c r="DU86" s="30">
        <f t="shared" si="217"/>
        <v>1691425</v>
      </c>
      <c r="DV86" s="30">
        <f t="shared" si="218"/>
        <v>1223204.2574769687</v>
      </c>
      <c r="DW86" s="30">
        <f t="shared" si="219"/>
        <v>641438.96299999999</v>
      </c>
      <c r="DX86" s="30">
        <f t="shared" si="149"/>
        <v>772933.95041499997</v>
      </c>
      <c r="DY86" s="158">
        <f>VLOOKUP(B86,[1]Hoja1!$B$9:$AV$244,47,0)</f>
        <v>691688</v>
      </c>
      <c r="DZ86" s="158">
        <v>2380000</v>
      </c>
      <c r="EA86" s="24">
        <v>1976250</v>
      </c>
      <c r="EB86" s="25">
        <v>1857700</v>
      </c>
      <c r="EC86" s="24">
        <f t="shared" si="220"/>
        <v>1726409.5</v>
      </c>
      <c r="ED86" s="24">
        <f t="shared" si="221"/>
        <v>1916975</v>
      </c>
      <c r="EE86" s="24">
        <f t="shared" si="222"/>
        <v>1374468.6548596479</v>
      </c>
      <c r="EF86" s="24">
        <f t="shared" si="223"/>
        <v>726964.08799999999</v>
      </c>
      <c r="EG86" s="24">
        <f t="shared" si="150"/>
        <v>875991.72603999998</v>
      </c>
      <c r="EH86" s="126">
        <f>VLOOKUP(B86,[1]Hoja1!$B$9:$AX$244,49,0)</f>
        <v>712346</v>
      </c>
      <c r="EI86" s="126">
        <v>2545000</v>
      </c>
      <c r="EJ86" s="17">
        <v>2615625</v>
      </c>
      <c r="EK86" s="73">
        <v>2406400</v>
      </c>
      <c r="EL86" s="17">
        <f t="shared" si="224"/>
        <v>2069842.75</v>
      </c>
      <c r="EM86" s="17">
        <f t="shared" si="225"/>
        <v>2475700</v>
      </c>
      <c r="EN86" s="17">
        <f t="shared" si="226"/>
        <v>1541654.0590439315</v>
      </c>
      <c r="EO86" s="17">
        <f t="shared" si="227"/>
        <v>748675.64599999995</v>
      </c>
      <c r="EP86" s="17">
        <f t="shared" si="151"/>
        <v>902154.15342999995</v>
      </c>
      <c r="EQ86" s="162">
        <f>VLOOKUP(B86,[1]Hoja1!$B$9:$AZ$244,51,0)</f>
        <v>687621</v>
      </c>
      <c r="ER86" s="162">
        <v>2260000</v>
      </c>
      <c r="ES86" s="32">
        <v>2615625</v>
      </c>
      <c r="ET86" s="94">
        <v>2484800</v>
      </c>
      <c r="EU86" s="32">
        <f t="shared" si="228"/>
        <v>2012011.5</v>
      </c>
      <c r="EV86" s="32">
        <f t="shared" si="229"/>
        <v>2372400</v>
      </c>
      <c r="EW86" s="32">
        <f t="shared" si="230"/>
        <v>1491684.5739209296</v>
      </c>
      <c r="EX86" s="32">
        <f t="shared" si="231"/>
        <v>830714.9301</v>
      </c>
      <c r="EY86" s="32">
        <f t="shared" si="152"/>
        <v>1001011.4907704999</v>
      </c>
      <c r="EZ86" s="172">
        <f>VLOOKUP(B86,'[2]RESPUESTOS '!$B$11:$BH$246,59,0)</f>
        <v>381951</v>
      </c>
      <c r="FA86" s="162">
        <v>1936000</v>
      </c>
      <c r="FB86" s="32">
        <v>2001000</v>
      </c>
      <c r="FC86" s="94">
        <v>1921000</v>
      </c>
      <c r="FD86" s="32">
        <f t="shared" si="232"/>
        <v>1559987.75</v>
      </c>
      <c r="FE86" s="32">
        <f t="shared" si="233"/>
        <v>1928500</v>
      </c>
      <c r="FF86" s="32">
        <f t="shared" si="234"/>
        <v>962700.61261877418</v>
      </c>
      <c r="FG86" s="32">
        <f t="shared" si="235"/>
        <v>461435.00309999997</v>
      </c>
      <c r="FH86" s="32">
        <f t="shared" si="153"/>
        <v>556029.17873549997</v>
      </c>
      <c r="FI86" s="172">
        <f>VLOOKUP(B86,'[2]RESPUESTOS '!$B$11:$CJ$246,87,0)</f>
        <v>404851</v>
      </c>
      <c r="FJ86" s="162">
        <v>2323200</v>
      </c>
      <c r="FK86" s="32">
        <v>2202400</v>
      </c>
      <c r="FL86" s="94">
        <v>2136300</v>
      </c>
      <c r="FM86" s="32">
        <f t="shared" si="236"/>
        <v>1766687.75</v>
      </c>
      <c r="FN86" s="32">
        <f t="shared" si="237"/>
        <v>2169350</v>
      </c>
      <c r="FO86" s="32">
        <f t="shared" si="238"/>
        <v>1046398.7644218205</v>
      </c>
      <c r="FP86" s="32">
        <f t="shared" si="239"/>
        <v>489100.49309999996</v>
      </c>
      <c r="FQ86" s="32">
        <f t="shared" si="154"/>
        <v>589366.09418549994</v>
      </c>
      <c r="FR86" s="172">
        <f>VLOOKUP(B86,'[2]RESPUESTOS '!$B$11:$BX$246,75,0)</f>
        <v>386797</v>
      </c>
      <c r="FS86" s="162">
        <v>1936000</v>
      </c>
      <c r="FT86" s="32">
        <v>2097000</v>
      </c>
      <c r="FU86" s="94">
        <v>1992200</v>
      </c>
      <c r="FV86" s="32">
        <f t="shared" si="240"/>
        <v>1602999.25</v>
      </c>
      <c r="FW86" s="32">
        <f t="shared" si="241"/>
        <v>1964100</v>
      </c>
      <c r="FX86" s="32">
        <f t="shared" si="242"/>
        <v>980225.48438947834</v>
      </c>
      <c r="FY86" s="32">
        <f t="shared" si="243"/>
        <v>467289.45569999999</v>
      </c>
      <c r="FZ86" s="32">
        <f t="shared" si="155"/>
        <v>563083.79411849997</v>
      </c>
      <c r="GA86" s="172">
        <f>VLOOKUP(B86,'[2]RESPUESTOS '!$B$11:$CN$246,91,0)</f>
        <v>411926</v>
      </c>
      <c r="GB86" s="162">
        <v>2227000</v>
      </c>
      <c r="GC86" s="32">
        <v>2223600</v>
      </c>
      <c r="GD86" s="94">
        <v>2179100</v>
      </c>
      <c r="GE86" s="32">
        <f t="shared" si="244"/>
        <v>1760406.5</v>
      </c>
      <c r="GF86" s="32">
        <f t="shared" si="245"/>
        <v>2201350</v>
      </c>
      <c r="GG86" s="32">
        <f t="shared" si="246"/>
        <v>1056724.6360799002</v>
      </c>
      <c r="GH86" s="32">
        <f t="shared" si="247"/>
        <v>497647.80059999996</v>
      </c>
      <c r="GI86" s="32">
        <f t="shared" si="156"/>
        <v>599665.59972299996</v>
      </c>
      <c r="GJ86" s="172">
        <f>VLOOKUP(B86,'[2]RESPUESTOS '!$B$11:$T$246,19,0)</f>
        <v>348393</v>
      </c>
      <c r="GK86" s="162">
        <v>1640000</v>
      </c>
      <c r="GL86" s="32">
        <v>1872400</v>
      </c>
      <c r="GM86" s="94">
        <v>1835000</v>
      </c>
      <c r="GN86" s="32">
        <f t="shared" si="248"/>
        <v>1423948.25</v>
      </c>
      <c r="GO86" s="32">
        <f t="shared" si="249"/>
        <v>1737500</v>
      </c>
      <c r="GP86" s="32">
        <f t="shared" si="250"/>
        <v>877364.05385863245</v>
      </c>
      <c r="GQ86" s="32">
        <f t="shared" si="251"/>
        <v>420893.5833</v>
      </c>
      <c r="GR86" s="32">
        <f t="shared" si="157"/>
        <v>507176.76787649997</v>
      </c>
      <c r="GS86" s="172">
        <f>VLOOKUP(B86,'[2]RESPUESTOS '!$B$11:$H$246,7,0)</f>
        <v>261148</v>
      </c>
      <c r="GT86" s="162">
        <v>1240000</v>
      </c>
      <c r="GU86" s="32">
        <v>1123400</v>
      </c>
      <c r="GV86" s="94">
        <v>1067200</v>
      </c>
      <c r="GW86" s="32">
        <f t="shared" si="252"/>
        <v>922937</v>
      </c>
      <c r="GX86" s="32">
        <f t="shared" si="253"/>
        <v>1095300</v>
      </c>
      <c r="GY86" s="32">
        <f t="shared" si="254"/>
        <v>618918.71405725519</v>
      </c>
      <c r="GZ86" s="32">
        <f t="shared" si="255"/>
        <v>315492.89879999997</v>
      </c>
      <c r="HA86" s="32">
        <f t="shared" si="158"/>
        <v>380168.94305399997</v>
      </c>
      <c r="HB86" s="172">
        <f>VLOOKUP(B86,'[2]RESPUESTOS '!$B$11:$D$246,3,0)</f>
        <v>266178</v>
      </c>
      <c r="HC86" s="162">
        <v>1240000</v>
      </c>
      <c r="HD86" s="32">
        <v>1123400</v>
      </c>
      <c r="HE86" s="94">
        <v>1067200</v>
      </c>
      <c r="HF86" s="32">
        <f t="shared" si="256"/>
        <v>924194.5</v>
      </c>
      <c r="HG86" s="32">
        <f t="shared" si="257"/>
        <v>1095300</v>
      </c>
      <c r="HH86" s="32">
        <f t="shared" si="258"/>
        <v>625926.91218678642</v>
      </c>
      <c r="HI86" s="32">
        <f t="shared" si="259"/>
        <v>321569.64179999998</v>
      </c>
      <c r="HJ86" s="32">
        <f t="shared" si="159"/>
        <v>387491.41836899996</v>
      </c>
      <c r="HK86" s="172">
        <f>VLOOKUP(B86,'[2]RESPUESTOS '!$B$11:$CB$246,79,0)</f>
        <v>412657</v>
      </c>
      <c r="HL86" s="162">
        <v>2545000</v>
      </c>
      <c r="HM86" s="32">
        <v>2223600</v>
      </c>
      <c r="HN86" s="94">
        <v>2135000</v>
      </c>
      <c r="HO86" s="32">
        <f t="shared" si="260"/>
        <v>1829064.25</v>
      </c>
      <c r="HP86" s="32">
        <f t="shared" si="261"/>
        <v>2179300</v>
      </c>
      <c r="HQ86" s="32">
        <f t="shared" si="262"/>
        <v>1071136.117740884</v>
      </c>
      <c r="HR86" s="32">
        <f t="shared" si="263"/>
        <v>498530.92170000001</v>
      </c>
      <c r="HS86" s="32">
        <f t="shared" si="160"/>
        <v>600729.76064849994</v>
      </c>
      <c r="HT86" s="172">
        <v>2330751.7799999998</v>
      </c>
      <c r="HU86" s="162">
        <v>2545000</v>
      </c>
      <c r="HV86" s="32">
        <v>2906250</v>
      </c>
      <c r="HW86" s="94">
        <v>2760900</v>
      </c>
      <c r="HX86" s="32">
        <f t="shared" si="264"/>
        <v>2737383.3333333335</v>
      </c>
      <c r="HY86" s="32">
        <f t="shared" si="265"/>
        <v>2760900</v>
      </c>
      <c r="HZ86" s="32">
        <f t="shared" si="161"/>
        <v>2729222.7281340836</v>
      </c>
      <c r="IA86" s="32">
        <f t="shared" si="266"/>
        <v>2815781.2254179996</v>
      </c>
      <c r="IB86" s="32">
        <f t="shared" si="162"/>
        <v>3393016.3766286895</v>
      </c>
      <c r="IC86" s="172">
        <v>2484810</v>
      </c>
      <c r="ID86" s="162">
        <v>1936000</v>
      </c>
      <c r="IE86" s="32">
        <v>2906250</v>
      </c>
      <c r="IF86" s="94">
        <v>2819100</v>
      </c>
      <c r="IG86" s="32">
        <f t="shared" si="267"/>
        <v>2553783.3333333335</v>
      </c>
      <c r="IH86" s="32">
        <f t="shared" si="268"/>
        <v>2819100</v>
      </c>
      <c r="II86" s="32">
        <f t="shared" si="269"/>
        <v>2468448.9322440042</v>
      </c>
      <c r="IJ86" s="32">
        <f t="shared" si="270"/>
        <v>3001898.9609999997</v>
      </c>
      <c r="IK86" s="32">
        <f t="shared" si="163"/>
        <v>3617288.2480049995</v>
      </c>
      <c r="IM86" s="32">
        <f t="shared" si="271"/>
        <v>854324.11282535875</v>
      </c>
    </row>
    <row r="87" spans="1:247" x14ac:dyDescent="0.25">
      <c r="A87" s="12">
        <v>80</v>
      </c>
      <c r="B87" s="38" t="s">
        <v>123</v>
      </c>
      <c r="C87" s="14">
        <f>VLOOKUP(B87,[1]Hoja1!$B$9:$D$244,3,0)</f>
        <v>5221899</v>
      </c>
      <c r="D87" s="14">
        <v>19098000</v>
      </c>
      <c r="E87" s="15">
        <v>28223250</v>
      </c>
      <c r="F87" s="97">
        <v>27094300</v>
      </c>
      <c r="G87" s="105">
        <f t="shared" si="164"/>
        <v>19909362.25</v>
      </c>
      <c r="H87" s="105">
        <f t="shared" si="165"/>
        <v>23096150</v>
      </c>
      <c r="I87" s="107">
        <f t="shared" si="166"/>
        <v>12650116.132003905</v>
      </c>
      <c r="J87" s="107">
        <f t="shared" si="167"/>
        <v>5488215.8489999995</v>
      </c>
      <c r="K87" s="107">
        <f t="shared" si="136"/>
        <v>6613300.0980449989</v>
      </c>
      <c r="L87" s="101">
        <f>VLOOKUP(B87,[1]Hoja1!$B$9:$L$244,11,0)</f>
        <v>4708550</v>
      </c>
      <c r="M87" s="101">
        <v>17489000</v>
      </c>
      <c r="N87" s="34">
        <v>28223250</v>
      </c>
      <c r="O87" s="70">
        <v>26529900</v>
      </c>
      <c r="P87" s="34">
        <f t="shared" si="168"/>
        <v>19237675</v>
      </c>
      <c r="Q87" s="34">
        <f t="shared" si="169"/>
        <v>22009450</v>
      </c>
      <c r="R87" s="34">
        <f t="shared" si="170"/>
        <v>11672578.151843095</v>
      </c>
      <c r="S87" s="174">
        <f t="shared" si="171"/>
        <v>4948686.05</v>
      </c>
      <c r="T87" s="174">
        <f t="shared" si="137"/>
        <v>5963166.69025</v>
      </c>
      <c r="U87" s="126">
        <f>VLOOKUP(B87,[1]Hoja1!$B$9:$T$244,19,0)</f>
        <v>4932575</v>
      </c>
      <c r="V87" s="126">
        <v>18040000</v>
      </c>
      <c r="W87" s="17">
        <v>22578600</v>
      </c>
      <c r="X87" s="73">
        <v>22127000</v>
      </c>
      <c r="Y87" s="17">
        <f t="shared" si="172"/>
        <v>16919543.75</v>
      </c>
      <c r="Z87" s="17">
        <f t="shared" si="173"/>
        <v>20083500</v>
      </c>
      <c r="AA87" s="17">
        <f t="shared" si="174"/>
        <v>11505837.427736044</v>
      </c>
      <c r="AB87" s="176">
        <f t="shared" si="175"/>
        <v>5184136.3249999993</v>
      </c>
      <c r="AC87" s="176">
        <f t="shared" si="138"/>
        <v>6246884.2716249991</v>
      </c>
      <c r="AD87" s="129">
        <f>VLOOKUP(B87,[1]Hoja1!$B$9:$V$244,21,0)</f>
        <v>5444403</v>
      </c>
      <c r="AE87" s="129">
        <v>19445000</v>
      </c>
      <c r="AF87" s="18">
        <v>21449670</v>
      </c>
      <c r="AG87" s="74">
        <v>21235200</v>
      </c>
      <c r="AH87" s="18">
        <f t="shared" si="176"/>
        <v>16893568.25</v>
      </c>
      <c r="AI87" s="18">
        <f t="shared" si="177"/>
        <v>20340100</v>
      </c>
      <c r="AJ87" s="18">
        <f t="shared" si="178"/>
        <v>12164919.017498847</v>
      </c>
      <c r="AK87" s="177">
        <f t="shared" si="179"/>
        <v>5722067.5529999994</v>
      </c>
      <c r="AL87" s="177">
        <f t="shared" si="139"/>
        <v>6895091.4013649989</v>
      </c>
      <c r="AM87" s="133">
        <f>VLOOKUP(B87,[1]Hoja1!$B$9:$X$244,23,0)</f>
        <v>5133421</v>
      </c>
      <c r="AN87" s="133">
        <v>18334000</v>
      </c>
      <c r="AO87" s="19">
        <v>19191810</v>
      </c>
      <c r="AP87" s="77">
        <v>18232200</v>
      </c>
      <c r="AQ87" s="19">
        <f t="shared" si="180"/>
        <v>15222857.75</v>
      </c>
      <c r="AR87" s="19">
        <f t="shared" si="181"/>
        <v>18283100</v>
      </c>
      <c r="AS87" s="19">
        <f t="shared" si="182"/>
        <v>11226528.717143539</v>
      </c>
      <c r="AT87" s="178">
        <f t="shared" si="183"/>
        <v>5395225.4709999999</v>
      </c>
      <c r="AU87" s="178">
        <f t="shared" si="140"/>
        <v>6501246.6925550001</v>
      </c>
      <c r="AV87" s="137">
        <f>VLOOKUP(B87,[1]Hoja1!$B$9:$Z$244,25,0)</f>
        <v>4280500</v>
      </c>
      <c r="AW87" s="137">
        <v>15655000</v>
      </c>
      <c r="AX87" s="20">
        <v>19191810</v>
      </c>
      <c r="AY87" s="79">
        <v>18424100</v>
      </c>
      <c r="AZ87" s="20">
        <f t="shared" si="184"/>
        <v>14387852.5</v>
      </c>
      <c r="BA87" s="20">
        <f t="shared" si="185"/>
        <v>17039550</v>
      </c>
      <c r="BB87" s="20">
        <f t="shared" si="186"/>
        <v>9904000.0694493987</v>
      </c>
      <c r="BC87" s="179">
        <f t="shared" si="187"/>
        <v>4498805.5</v>
      </c>
      <c r="BD87" s="179">
        <f t="shared" si="141"/>
        <v>5421060.6274999995</v>
      </c>
      <c r="BE87" s="139">
        <f>VLOOKUP(B87,[1]Hoja1!$B$9:$AB$244,27,0)</f>
        <v>4708550</v>
      </c>
      <c r="BF87" s="139">
        <v>18835000</v>
      </c>
      <c r="BG87" s="21">
        <v>22578600</v>
      </c>
      <c r="BH87" s="80">
        <v>21223900</v>
      </c>
      <c r="BI87" s="21">
        <f t="shared" si="188"/>
        <v>16836512.5</v>
      </c>
      <c r="BJ87" s="21">
        <f t="shared" si="189"/>
        <v>20029450</v>
      </c>
      <c r="BK87" s="21">
        <f t="shared" si="190"/>
        <v>11208290.929956276</v>
      </c>
      <c r="BL87" s="21">
        <f t="shared" si="191"/>
        <v>4948686.05</v>
      </c>
      <c r="BM87" s="21">
        <f t="shared" si="142"/>
        <v>5963166.69025</v>
      </c>
      <c r="BN87" s="144">
        <f>VLOOKUP(B87,[1]Hoja1!$B$9:$AD$244,29,0)</f>
        <v>4708550</v>
      </c>
      <c r="BO87" s="144">
        <v>16817000</v>
      </c>
      <c r="BP87" s="22">
        <v>22578600</v>
      </c>
      <c r="BQ87" s="82">
        <v>20772300</v>
      </c>
      <c r="BR87" s="22">
        <f t="shared" si="192"/>
        <v>16219112.5</v>
      </c>
      <c r="BS87" s="22">
        <f t="shared" si="193"/>
        <v>18794650</v>
      </c>
      <c r="BT87" s="22">
        <f t="shared" si="194"/>
        <v>10980745.114327643</v>
      </c>
      <c r="BU87" s="22">
        <f t="shared" si="195"/>
        <v>4948686.05</v>
      </c>
      <c r="BV87" s="22">
        <f t="shared" si="143"/>
        <v>5963166.69025</v>
      </c>
      <c r="BW87" s="146">
        <f>VLOOKUP(B87,[1]Hoja1!$B$9:$AF$244,31,0)</f>
        <v>4537073</v>
      </c>
      <c r="BX87" s="146">
        <v>12970000</v>
      </c>
      <c r="BY87" s="23">
        <v>19191810</v>
      </c>
      <c r="BZ87" s="84">
        <v>17272600</v>
      </c>
      <c r="CA87" s="23">
        <f t="shared" si="196"/>
        <v>13492870.75</v>
      </c>
      <c r="CB87" s="23">
        <f t="shared" si="197"/>
        <v>15121300</v>
      </c>
      <c r="CC87" s="23">
        <f t="shared" si="198"/>
        <v>9815754.8082261868</v>
      </c>
      <c r="CD87" s="23">
        <f t="shared" si="199"/>
        <v>4768463.7229999993</v>
      </c>
      <c r="CE87" s="23">
        <f t="shared" si="144"/>
        <v>5745998.7862149989</v>
      </c>
      <c r="CF87" s="158">
        <f>VLOOKUP(B87,[1]Hoja1!$B$9:$AJ$244,35,0)</f>
        <v>4280500</v>
      </c>
      <c r="CG87" s="158">
        <v>12230000</v>
      </c>
      <c r="CH87" s="24">
        <v>13050400</v>
      </c>
      <c r="CI87" s="25">
        <v>12658900</v>
      </c>
      <c r="CJ87" s="24">
        <f t="shared" si="200"/>
        <v>10554950</v>
      </c>
      <c r="CK87" s="24">
        <f t="shared" si="201"/>
        <v>12444450</v>
      </c>
      <c r="CL87" s="24">
        <f t="shared" si="202"/>
        <v>8492469.3647420965</v>
      </c>
      <c r="CM87" s="24">
        <f t="shared" si="203"/>
        <v>4498805.5</v>
      </c>
      <c r="CN87" s="24">
        <f t="shared" si="145"/>
        <v>5421060.6274999995</v>
      </c>
      <c r="CO87" s="148">
        <f>VLOOKUP(B87,[1]Hoja1!$B$9:$AL$244,37,0)</f>
        <v>4877483</v>
      </c>
      <c r="CP87" s="148">
        <v>17420000</v>
      </c>
      <c r="CQ87" s="26">
        <v>19191810</v>
      </c>
      <c r="CR87" s="149">
        <v>17848400</v>
      </c>
      <c r="CS87" s="26">
        <f t="shared" si="204"/>
        <v>14834423.25</v>
      </c>
      <c r="CT87" s="26">
        <f t="shared" si="205"/>
        <v>17634200</v>
      </c>
      <c r="CU87" s="26">
        <f t="shared" si="206"/>
        <v>10794413.466294598</v>
      </c>
      <c r="CV87" s="26">
        <f t="shared" si="207"/>
        <v>5126234.6329999994</v>
      </c>
      <c r="CW87" s="26">
        <f t="shared" si="146"/>
        <v>6177112.7327649994</v>
      </c>
      <c r="CX87" s="27">
        <f>VLOOKUP(B87,[1]Hoja1!$B$9:$AN$244,39,0)</f>
        <v>4731998</v>
      </c>
      <c r="CY87" s="27">
        <v>15550000</v>
      </c>
      <c r="CZ87" s="28">
        <v>21449670</v>
      </c>
      <c r="DA87" s="86">
        <v>20592000</v>
      </c>
      <c r="DB87" s="28">
        <f t="shared" si="208"/>
        <v>15580917</v>
      </c>
      <c r="DC87" s="28">
        <f t="shared" si="209"/>
        <v>18071000</v>
      </c>
      <c r="DD87" s="28">
        <f t="shared" si="210"/>
        <v>10786927.450848768</v>
      </c>
      <c r="DE87" s="28">
        <f t="shared" si="211"/>
        <v>4973329.898</v>
      </c>
      <c r="DF87" s="28">
        <f t="shared" si="147"/>
        <v>5992862.52709</v>
      </c>
      <c r="DG87" s="150">
        <f>VLOOKUP(B87,[1]Hoja1!$B$9:$AR$244,43,0)</f>
        <v>5926883</v>
      </c>
      <c r="DH87" s="150">
        <v>20321000</v>
      </c>
      <c r="DI87" s="29">
        <v>16933950</v>
      </c>
      <c r="DJ87" s="88">
        <v>16087300</v>
      </c>
      <c r="DK87" s="29">
        <f t="shared" si="212"/>
        <v>14817283.25</v>
      </c>
      <c r="DL87" s="29">
        <f t="shared" si="213"/>
        <v>16510625</v>
      </c>
      <c r="DM87" s="29">
        <f t="shared" si="214"/>
        <v>11794305.099745732</v>
      </c>
      <c r="DN87" s="29">
        <f t="shared" si="215"/>
        <v>6229154.0329999998</v>
      </c>
      <c r="DO87" s="29">
        <f t="shared" si="148"/>
        <v>7506130.6097649997</v>
      </c>
      <c r="DP87" s="154">
        <f>VLOOKUP(B87,[1]Hoja1!$B$9:$AT$244,45,0)</f>
        <v>5926883</v>
      </c>
      <c r="DQ87" s="154">
        <v>21676000</v>
      </c>
      <c r="DR87" s="30">
        <v>16933950</v>
      </c>
      <c r="DS87" s="90">
        <v>15579200</v>
      </c>
      <c r="DT87" s="30">
        <f t="shared" si="216"/>
        <v>15029008.25</v>
      </c>
      <c r="DU87" s="30">
        <f t="shared" si="217"/>
        <v>16256575</v>
      </c>
      <c r="DV87" s="30">
        <f t="shared" si="218"/>
        <v>11830894.89773361</v>
      </c>
      <c r="DW87" s="30">
        <f t="shared" si="219"/>
        <v>6229154.0329999998</v>
      </c>
      <c r="DX87" s="30">
        <f t="shared" si="149"/>
        <v>7506130.6097649997</v>
      </c>
      <c r="DY87" s="158">
        <f>VLOOKUP(B87,[1]Hoja1!$B$9:$AV$244,47,0)</f>
        <v>6717134</v>
      </c>
      <c r="DZ87" s="158">
        <v>23040000</v>
      </c>
      <c r="EA87" s="24">
        <v>19191810</v>
      </c>
      <c r="EB87" s="25">
        <v>17656500</v>
      </c>
      <c r="EC87" s="24">
        <f t="shared" si="220"/>
        <v>16651361</v>
      </c>
      <c r="ED87" s="24">
        <f t="shared" si="221"/>
        <v>18424155</v>
      </c>
      <c r="EE87" s="24">
        <f t="shared" si="222"/>
        <v>13288254.260539373</v>
      </c>
      <c r="EF87" s="24">
        <f t="shared" si="223"/>
        <v>7059707.8339999998</v>
      </c>
      <c r="EG87" s="24">
        <f t="shared" si="150"/>
        <v>8506947.9399699997</v>
      </c>
      <c r="EH87" s="126">
        <f>VLOOKUP(B87,[1]Hoja1!$B$9:$AX$244,49,0)</f>
        <v>6493283</v>
      </c>
      <c r="EI87" s="126">
        <v>23191000</v>
      </c>
      <c r="EJ87" s="17">
        <v>25400925</v>
      </c>
      <c r="EK87" s="73">
        <v>22860800</v>
      </c>
      <c r="EL87" s="17">
        <f t="shared" si="224"/>
        <v>19486502</v>
      </c>
      <c r="EM87" s="17">
        <f t="shared" si="225"/>
        <v>23025900</v>
      </c>
      <c r="EN87" s="17">
        <f t="shared" si="226"/>
        <v>14273626.428431276</v>
      </c>
      <c r="EO87" s="17">
        <f t="shared" si="227"/>
        <v>6824440.4329999993</v>
      </c>
      <c r="EP87" s="17">
        <f t="shared" si="151"/>
        <v>8223450.7217649985</v>
      </c>
      <c r="EQ87" s="162">
        <f>VLOOKUP(B87,[1]Hoja1!$B$9:$AZ$244,51,0)</f>
        <v>6355711</v>
      </c>
      <c r="ER87" s="162">
        <v>20884000</v>
      </c>
      <c r="ES87" s="32">
        <v>25400925</v>
      </c>
      <c r="ET87" s="94">
        <v>24384900</v>
      </c>
      <c r="EU87" s="32">
        <f t="shared" si="228"/>
        <v>19256384</v>
      </c>
      <c r="EV87" s="32">
        <f t="shared" si="229"/>
        <v>22634450</v>
      </c>
      <c r="EW87" s="32">
        <f t="shared" si="230"/>
        <v>14005602.904653592</v>
      </c>
      <c r="EX87" s="32">
        <f t="shared" si="231"/>
        <v>7678334.4590999996</v>
      </c>
      <c r="EY87" s="32">
        <f t="shared" si="152"/>
        <v>9252393.0232154988</v>
      </c>
      <c r="EZ87" s="172">
        <f>VLOOKUP(B87,'[2]RESPUESTOS '!$B$11:$BH$246,59,0)</f>
        <v>3406490</v>
      </c>
      <c r="FA87" s="162">
        <v>18040000</v>
      </c>
      <c r="FB87" s="32">
        <v>18384600</v>
      </c>
      <c r="FC87" s="94">
        <v>17833100</v>
      </c>
      <c r="FD87" s="32">
        <f t="shared" si="232"/>
        <v>14416047.5</v>
      </c>
      <c r="FE87" s="32">
        <f t="shared" si="233"/>
        <v>17936550</v>
      </c>
      <c r="FF87" s="32">
        <f t="shared" si="234"/>
        <v>8705900.1255847961</v>
      </c>
      <c r="FG87" s="32">
        <f t="shared" si="235"/>
        <v>4115380.5689999997</v>
      </c>
      <c r="FH87" s="32">
        <f t="shared" si="153"/>
        <v>4959033.5856449995</v>
      </c>
      <c r="FI87" s="172">
        <f>VLOOKUP(B87,'[2]RESPUESTOS '!$B$11:$CJ$246,87,0)</f>
        <v>4010042</v>
      </c>
      <c r="FJ87" s="162">
        <v>21648000</v>
      </c>
      <c r="FK87" s="32">
        <v>21461200</v>
      </c>
      <c r="FL87" s="94">
        <v>21032000</v>
      </c>
      <c r="FM87" s="32">
        <f t="shared" si="236"/>
        <v>17037810.5</v>
      </c>
      <c r="FN87" s="32">
        <f t="shared" si="237"/>
        <v>21246600</v>
      </c>
      <c r="FO87" s="32">
        <f t="shared" si="238"/>
        <v>10264045.046653576</v>
      </c>
      <c r="FP87" s="32">
        <f t="shared" si="239"/>
        <v>4844531.7401999999</v>
      </c>
      <c r="FQ87" s="32">
        <f t="shared" si="154"/>
        <v>5837660.7469410002</v>
      </c>
      <c r="FR87" s="172">
        <f>VLOOKUP(B87,'[2]RESPUESTOS '!$B$11:$BX$246,75,0)</f>
        <v>3476310</v>
      </c>
      <c r="FS87" s="162">
        <v>18040000</v>
      </c>
      <c r="FT87" s="32">
        <v>18571000</v>
      </c>
      <c r="FU87" s="94">
        <v>18013900</v>
      </c>
      <c r="FV87" s="32">
        <f t="shared" si="240"/>
        <v>14525302.5</v>
      </c>
      <c r="FW87" s="32">
        <f t="shared" si="241"/>
        <v>18026950</v>
      </c>
      <c r="FX87" s="32">
        <f t="shared" si="242"/>
        <v>8840681.6642506439</v>
      </c>
      <c r="FY87" s="32">
        <f t="shared" si="243"/>
        <v>4199730.1109999996</v>
      </c>
      <c r="FZ87" s="32">
        <f t="shared" si="155"/>
        <v>5060674.7837549997</v>
      </c>
      <c r="GA87" s="172">
        <f>VLOOKUP(B87,'[2]RESPUESTOS '!$B$11:$CN$246,91,0)</f>
        <v>4059125</v>
      </c>
      <c r="GB87" s="162">
        <v>20746000</v>
      </c>
      <c r="GC87" s="32">
        <v>22234000</v>
      </c>
      <c r="GD87" s="94">
        <v>21122300</v>
      </c>
      <c r="GE87" s="32">
        <f t="shared" si="244"/>
        <v>17040356.25</v>
      </c>
      <c r="GF87" s="32">
        <f t="shared" si="245"/>
        <v>20934150</v>
      </c>
      <c r="GG87" s="32">
        <f t="shared" si="246"/>
        <v>10339121.425180845</v>
      </c>
      <c r="GH87" s="32">
        <f t="shared" si="247"/>
        <v>4903828.9124999996</v>
      </c>
      <c r="GI87" s="32">
        <f t="shared" si="156"/>
        <v>5909113.8395624999</v>
      </c>
      <c r="GJ87" s="172">
        <f>VLOOKUP(B87,'[2]RESPUESTOS '!$B$11:$T$246,19,0)</f>
        <v>3721760</v>
      </c>
      <c r="GK87" s="162">
        <v>15550000</v>
      </c>
      <c r="GL87" s="32">
        <v>17851200</v>
      </c>
      <c r="GM87" s="94">
        <v>16423100</v>
      </c>
      <c r="GN87" s="32">
        <f t="shared" si="248"/>
        <v>13386515</v>
      </c>
      <c r="GO87" s="32">
        <f t="shared" si="249"/>
        <v>15986550</v>
      </c>
      <c r="GP87" s="32">
        <f t="shared" si="250"/>
        <v>8890721.3461600151</v>
      </c>
      <c r="GQ87" s="32">
        <f t="shared" si="251"/>
        <v>4496258.2560000001</v>
      </c>
      <c r="GR87" s="32">
        <f t="shared" si="157"/>
        <v>5417991.1984799998</v>
      </c>
      <c r="GS87" s="172">
        <f>VLOOKUP(B87,'[2]RESPUESTOS '!$B$11:$H$246,7,0)</f>
        <v>3192418</v>
      </c>
      <c r="GT87" s="162">
        <v>12230000</v>
      </c>
      <c r="GU87" s="32">
        <v>10710700</v>
      </c>
      <c r="GV87" s="94">
        <v>10282300</v>
      </c>
      <c r="GW87" s="32">
        <f t="shared" si="252"/>
        <v>9103854.5</v>
      </c>
      <c r="GX87" s="32">
        <f t="shared" si="253"/>
        <v>10496500</v>
      </c>
      <c r="GY87" s="32">
        <f t="shared" si="254"/>
        <v>6830281.253721823</v>
      </c>
      <c r="GZ87" s="32">
        <f t="shared" si="255"/>
        <v>3856760.1857999996</v>
      </c>
      <c r="HA87" s="32">
        <f t="shared" si="158"/>
        <v>4647396.0238889996</v>
      </c>
      <c r="HB87" s="172">
        <f>VLOOKUP(B87,'[2]RESPUESTOS '!$B$11:$D$246,3,0)</f>
        <v>3154383</v>
      </c>
      <c r="HC87" s="162">
        <v>12230000</v>
      </c>
      <c r="HD87" s="32">
        <v>10710700</v>
      </c>
      <c r="HE87" s="94">
        <v>10282300</v>
      </c>
      <c r="HF87" s="32">
        <f t="shared" si="256"/>
        <v>9094345.75</v>
      </c>
      <c r="HG87" s="32">
        <f t="shared" si="257"/>
        <v>10496500</v>
      </c>
      <c r="HH87" s="32">
        <f t="shared" si="258"/>
        <v>6786511.4671081835</v>
      </c>
      <c r="HI87" s="32">
        <f t="shared" si="259"/>
        <v>3810810.1022999999</v>
      </c>
      <c r="HJ87" s="32">
        <f t="shared" si="159"/>
        <v>4592026.1732714996</v>
      </c>
      <c r="HK87" s="172">
        <f>VLOOKUP(B87,'[2]RESPUESTOS '!$B$11:$CB$246,79,0)</f>
        <v>4087123</v>
      </c>
      <c r="HL87" s="162">
        <v>23191000</v>
      </c>
      <c r="HM87" s="32">
        <v>22234000</v>
      </c>
      <c r="HN87" s="94">
        <v>21567000</v>
      </c>
      <c r="HO87" s="32">
        <f t="shared" si="260"/>
        <v>17769780.75</v>
      </c>
      <c r="HP87" s="32">
        <f t="shared" si="261"/>
        <v>21900500</v>
      </c>
      <c r="HQ87" s="32">
        <f t="shared" si="262"/>
        <v>10550349.53656913</v>
      </c>
      <c r="HR87" s="32">
        <f t="shared" si="263"/>
        <v>4937653.2962999996</v>
      </c>
      <c r="HS87" s="32">
        <f t="shared" si="160"/>
        <v>5949872.2220414998</v>
      </c>
      <c r="HT87" s="172">
        <v>18465186.600000001</v>
      </c>
      <c r="HU87" s="162">
        <v>23191000</v>
      </c>
      <c r="HV87" s="32">
        <v>28223250</v>
      </c>
      <c r="HW87" s="94">
        <v>26247600</v>
      </c>
      <c r="HX87" s="32">
        <f t="shared" si="264"/>
        <v>25887283.333333332</v>
      </c>
      <c r="HY87" s="32">
        <f t="shared" si="265"/>
        <v>26247600</v>
      </c>
      <c r="HZ87" s="32">
        <f t="shared" si="161"/>
        <v>25717810.258006837</v>
      </c>
      <c r="IA87" s="32">
        <f t="shared" si="266"/>
        <v>22307791.931460001</v>
      </c>
      <c r="IB87" s="32">
        <f t="shared" si="162"/>
        <v>26880889.2774093</v>
      </c>
      <c r="IC87" s="172">
        <v>19685700</v>
      </c>
      <c r="ID87" s="162">
        <v>18040000</v>
      </c>
      <c r="IE87" s="32">
        <v>28223250</v>
      </c>
      <c r="IF87" s="94">
        <v>27658800</v>
      </c>
      <c r="IG87" s="32">
        <f t="shared" si="267"/>
        <v>24640683.333333332</v>
      </c>
      <c r="IH87" s="32">
        <f t="shared" si="268"/>
        <v>27658800</v>
      </c>
      <c r="II87" s="32">
        <f t="shared" si="269"/>
        <v>23618511.621532612</v>
      </c>
      <c r="IJ87" s="32">
        <f t="shared" si="270"/>
        <v>23782294.169999998</v>
      </c>
      <c r="IK87" s="32">
        <f t="shared" si="163"/>
        <v>28657664.474849999</v>
      </c>
      <c r="IM87" s="32">
        <f t="shared" si="271"/>
        <v>7844870.1135457512</v>
      </c>
    </row>
    <row r="88" spans="1:247" x14ac:dyDescent="0.25">
      <c r="A88" s="12">
        <v>81</v>
      </c>
      <c r="B88" s="36" t="s">
        <v>124</v>
      </c>
      <c r="C88" s="14">
        <f>VLOOKUP(B88,[1]Hoja1!$B$9:$D$244,3,0)</f>
        <v>332491</v>
      </c>
      <c r="D88" s="14">
        <v>1216000</v>
      </c>
      <c r="E88" s="15">
        <v>1826500</v>
      </c>
      <c r="F88" s="97">
        <v>1771700</v>
      </c>
      <c r="G88" s="105">
        <f t="shared" si="164"/>
        <v>1286672.75</v>
      </c>
      <c r="H88" s="105">
        <f t="shared" si="165"/>
        <v>1493850</v>
      </c>
      <c r="I88" s="107">
        <f t="shared" si="166"/>
        <v>809406.35733254184</v>
      </c>
      <c r="J88" s="107">
        <f t="shared" si="167"/>
        <v>349448.04099999997</v>
      </c>
      <c r="K88" s="107">
        <f t="shared" si="136"/>
        <v>421084.88940499997</v>
      </c>
      <c r="L88" s="101">
        <f>VLOOKUP(B88,[1]Hoja1!$B$9:$L$244,11,0)</f>
        <v>291060</v>
      </c>
      <c r="M88" s="101">
        <v>1082000</v>
      </c>
      <c r="N88" s="34">
        <v>1826500</v>
      </c>
      <c r="O88" s="70">
        <v>1735200</v>
      </c>
      <c r="P88" s="34">
        <f t="shared" si="168"/>
        <v>1233690</v>
      </c>
      <c r="Q88" s="34">
        <f t="shared" si="169"/>
        <v>1408600</v>
      </c>
      <c r="R88" s="34">
        <f t="shared" si="170"/>
        <v>729430.54301302065</v>
      </c>
      <c r="S88" s="174">
        <f t="shared" si="171"/>
        <v>305904.06</v>
      </c>
      <c r="T88" s="174">
        <f t="shared" si="137"/>
        <v>368614.39230000001</v>
      </c>
      <c r="U88" s="126">
        <f>VLOOKUP(B88,[1]Hoja1!$B$9:$T$244,19,0)</f>
        <v>304096</v>
      </c>
      <c r="V88" s="126">
        <v>1113000</v>
      </c>
      <c r="W88" s="17">
        <v>1461200</v>
      </c>
      <c r="X88" s="73">
        <v>1388100</v>
      </c>
      <c r="Y88" s="17">
        <f t="shared" si="172"/>
        <v>1066599</v>
      </c>
      <c r="Z88" s="17">
        <f t="shared" si="173"/>
        <v>1250550</v>
      </c>
      <c r="AA88" s="17">
        <f t="shared" si="174"/>
        <v>715347.74615062994</v>
      </c>
      <c r="AB88" s="176">
        <f t="shared" si="175"/>
        <v>319604.89600000001</v>
      </c>
      <c r="AC88" s="176">
        <f t="shared" si="138"/>
        <v>385123.89968000003</v>
      </c>
      <c r="AD88" s="129">
        <f>VLOOKUP(B88,[1]Hoja1!$B$9:$V$244,21,0)</f>
        <v>343580</v>
      </c>
      <c r="AE88" s="129">
        <v>1228000</v>
      </c>
      <c r="AF88" s="18">
        <v>1388140</v>
      </c>
      <c r="AG88" s="74">
        <v>1318700</v>
      </c>
      <c r="AH88" s="18">
        <f t="shared" si="176"/>
        <v>1069605</v>
      </c>
      <c r="AI88" s="18">
        <f t="shared" si="177"/>
        <v>1273350</v>
      </c>
      <c r="AJ88" s="18">
        <f t="shared" si="178"/>
        <v>768702.4976493282</v>
      </c>
      <c r="AK88" s="177">
        <f t="shared" si="179"/>
        <v>361102.57999999996</v>
      </c>
      <c r="AL88" s="177">
        <f t="shared" si="139"/>
        <v>435128.60889999993</v>
      </c>
      <c r="AM88" s="133">
        <f>VLOOKUP(B88,[1]Hoja1!$B$9:$X$244,23,0)</f>
        <v>323577</v>
      </c>
      <c r="AN88" s="133">
        <v>1156000</v>
      </c>
      <c r="AO88" s="19">
        <v>1242020</v>
      </c>
      <c r="AP88" s="77">
        <v>1204800</v>
      </c>
      <c r="AQ88" s="19">
        <f t="shared" si="180"/>
        <v>981599.25</v>
      </c>
      <c r="AR88" s="19">
        <f t="shared" si="181"/>
        <v>1180400</v>
      </c>
      <c r="AS88" s="19">
        <f t="shared" si="182"/>
        <v>715479.06817079603</v>
      </c>
      <c r="AT88" s="178">
        <f t="shared" si="183"/>
        <v>340079.42699999997</v>
      </c>
      <c r="AU88" s="178">
        <f t="shared" si="140"/>
        <v>409795.70953499997</v>
      </c>
      <c r="AV88" s="137">
        <f>VLOOKUP(B88,[1]Hoja1!$B$9:$Z$244,25,0)</f>
        <v>264600</v>
      </c>
      <c r="AW88" s="137">
        <v>968000</v>
      </c>
      <c r="AX88" s="20">
        <v>1242020</v>
      </c>
      <c r="AY88" s="79">
        <v>1155100</v>
      </c>
      <c r="AZ88" s="20">
        <f t="shared" si="184"/>
        <v>907430</v>
      </c>
      <c r="BA88" s="20">
        <f t="shared" si="185"/>
        <v>1061550</v>
      </c>
      <c r="BB88" s="20">
        <f t="shared" si="186"/>
        <v>616978.00666348217</v>
      </c>
      <c r="BC88" s="179">
        <f t="shared" si="187"/>
        <v>278094.59999999998</v>
      </c>
      <c r="BD88" s="179">
        <f t="shared" si="141"/>
        <v>335103.99299999996</v>
      </c>
      <c r="BE88" s="139">
        <f>VLOOKUP(B88,[1]Hoja1!$B$9:$AB$244,27,0)</f>
        <v>291060</v>
      </c>
      <c r="BF88" s="139">
        <v>1165000</v>
      </c>
      <c r="BG88" s="21">
        <v>1461200</v>
      </c>
      <c r="BH88" s="80">
        <v>1344300</v>
      </c>
      <c r="BI88" s="21">
        <f t="shared" si="188"/>
        <v>1065390</v>
      </c>
      <c r="BJ88" s="21">
        <f t="shared" si="189"/>
        <v>1254650</v>
      </c>
      <c r="BK88" s="21">
        <f t="shared" si="190"/>
        <v>699015.05560080591</v>
      </c>
      <c r="BL88" s="21">
        <f t="shared" si="191"/>
        <v>305904.06</v>
      </c>
      <c r="BM88" s="21">
        <f t="shared" si="142"/>
        <v>368614.39230000001</v>
      </c>
      <c r="BN88" s="144">
        <f>VLOOKUP(B88,[1]Hoja1!$B$9:$AD$244,29,0)</f>
        <v>291060</v>
      </c>
      <c r="BO88" s="144">
        <v>1040000</v>
      </c>
      <c r="BP88" s="22">
        <v>1461200</v>
      </c>
      <c r="BQ88" s="82">
        <v>1432000</v>
      </c>
      <c r="BR88" s="22">
        <f t="shared" si="192"/>
        <v>1056065</v>
      </c>
      <c r="BS88" s="22">
        <f t="shared" si="193"/>
        <v>1236000</v>
      </c>
      <c r="BT88" s="22">
        <f t="shared" si="194"/>
        <v>692047.60280147463</v>
      </c>
      <c r="BU88" s="22">
        <f t="shared" si="195"/>
        <v>305904.06</v>
      </c>
      <c r="BV88" s="22">
        <f t="shared" si="143"/>
        <v>368614.39230000001</v>
      </c>
      <c r="BW88" s="146">
        <f>VLOOKUP(B88,[1]Hoja1!$B$9:$AF$244,31,0)</f>
        <v>280211</v>
      </c>
      <c r="BX88" s="146">
        <v>810000</v>
      </c>
      <c r="BY88" s="23">
        <v>1242020</v>
      </c>
      <c r="BZ88" s="84">
        <v>1192300</v>
      </c>
      <c r="CA88" s="23">
        <f t="shared" si="196"/>
        <v>881132.75</v>
      </c>
      <c r="CB88" s="23">
        <f t="shared" si="197"/>
        <v>1001150</v>
      </c>
      <c r="CC88" s="23">
        <f t="shared" si="198"/>
        <v>620428.00062328065</v>
      </c>
      <c r="CD88" s="23">
        <f t="shared" si="199"/>
        <v>294501.761</v>
      </c>
      <c r="CE88" s="23">
        <f t="shared" si="144"/>
        <v>354874.62200500001</v>
      </c>
      <c r="CF88" s="158">
        <f>VLOOKUP(B88,[1]Hoja1!$B$9:$AJ$244,35,0)</f>
        <v>264600</v>
      </c>
      <c r="CG88" s="158">
        <v>760000</v>
      </c>
      <c r="CH88" s="24">
        <v>844600</v>
      </c>
      <c r="CI88" s="25">
        <v>802400</v>
      </c>
      <c r="CJ88" s="24">
        <f t="shared" si="200"/>
        <v>667900</v>
      </c>
      <c r="CK88" s="24">
        <f t="shared" si="201"/>
        <v>781200</v>
      </c>
      <c r="CL88" s="24">
        <f t="shared" si="202"/>
        <v>531537.96774105169</v>
      </c>
      <c r="CM88" s="24">
        <f t="shared" si="203"/>
        <v>278094.59999999998</v>
      </c>
      <c r="CN88" s="24">
        <f t="shared" si="145"/>
        <v>335103.99299999996</v>
      </c>
      <c r="CO88" s="148">
        <f>VLOOKUP(B88,[1]Hoja1!$B$9:$AL$244,37,0)</f>
        <v>288608</v>
      </c>
      <c r="CP88" s="148">
        <v>1040000</v>
      </c>
      <c r="CQ88" s="26">
        <v>1242020</v>
      </c>
      <c r="CR88" s="149">
        <v>1167500</v>
      </c>
      <c r="CS88" s="26">
        <f t="shared" si="204"/>
        <v>934532</v>
      </c>
      <c r="CT88" s="26">
        <f t="shared" si="205"/>
        <v>1103750</v>
      </c>
      <c r="CU88" s="26">
        <f t="shared" si="206"/>
        <v>657017.60296370031</v>
      </c>
      <c r="CV88" s="26">
        <f t="shared" si="207"/>
        <v>303327.00799999997</v>
      </c>
      <c r="CW88" s="26">
        <f t="shared" si="146"/>
        <v>365509.04463999998</v>
      </c>
      <c r="CX88" s="27">
        <f>VLOOKUP(B88,[1]Hoja1!$B$9:$AN$244,39,0)</f>
        <v>305417</v>
      </c>
      <c r="CY88" s="27">
        <v>1010000</v>
      </c>
      <c r="CZ88" s="28">
        <v>1388140</v>
      </c>
      <c r="DA88" s="86">
        <v>1249000</v>
      </c>
      <c r="DB88" s="28">
        <f t="shared" si="208"/>
        <v>988139.25</v>
      </c>
      <c r="DC88" s="28">
        <f t="shared" si="209"/>
        <v>1129500</v>
      </c>
      <c r="DD88" s="28">
        <f t="shared" si="210"/>
        <v>691402.76026802522</v>
      </c>
      <c r="DE88" s="28">
        <f t="shared" si="211"/>
        <v>320993.26699999999</v>
      </c>
      <c r="DF88" s="28">
        <f t="shared" si="147"/>
        <v>386796.88673500001</v>
      </c>
      <c r="DG88" s="150">
        <f>VLOOKUP(B88,[1]Hoja1!$B$9:$AR$244,43,0)</f>
        <v>365629</v>
      </c>
      <c r="DH88" s="150">
        <v>1254000</v>
      </c>
      <c r="DI88" s="29">
        <v>1095900</v>
      </c>
      <c r="DJ88" s="88">
        <v>1019200</v>
      </c>
      <c r="DK88" s="29">
        <f t="shared" si="212"/>
        <v>933682.25</v>
      </c>
      <c r="DL88" s="29">
        <f t="shared" si="213"/>
        <v>1057550</v>
      </c>
      <c r="DM88" s="29">
        <f t="shared" si="214"/>
        <v>737175.71929853864</v>
      </c>
      <c r="DN88" s="29">
        <f t="shared" si="215"/>
        <v>384276.07899999997</v>
      </c>
      <c r="DO88" s="29">
        <f t="shared" si="148"/>
        <v>463052.67519499996</v>
      </c>
      <c r="DP88" s="154">
        <f>VLOOKUP(B88,[1]Hoja1!$B$9:$AT$244,45,0)</f>
        <v>383565</v>
      </c>
      <c r="DQ88" s="154">
        <v>1403000</v>
      </c>
      <c r="DR88" s="30">
        <v>1095900</v>
      </c>
      <c r="DS88" s="90">
        <v>1074000</v>
      </c>
      <c r="DT88" s="30">
        <f t="shared" si="216"/>
        <v>989116.25</v>
      </c>
      <c r="DU88" s="30">
        <f t="shared" si="217"/>
        <v>1084950</v>
      </c>
      <c r="DV88" s="30">
        <f t="shared" si="218"/>
        <v>774672.97621286055</v>
      </c>
      <c r="DW88" s="30">
        <f t="shared" si="219"/>
        <v>403126.815</v>
      </c>
      <c r="DX88" s="30">
        <f t="shared" si="149"/>
        <v>485767.81207500002</v>
      </c>
      <c r="DY88" s="158">
        <f>VLOOKUP(B88,[1]Hoja1!$B$9:$AV$244,47,0)</f>
        <v>434707</v>
      </c>
      <c r="DZ88" s="158">
        <v>1500000</v>
      </c>
      <c r="EA88" s="24">
        <v>1242020</v>
      </c>
      <c r="EB88" s="25">
        <v>1217200</v>
      </c>
      <c r="EC88" s="24">
        <f t="shared" si="220"/>
        <v>1098481.75</v>
      </c>
      <c r="ED88" s="24">
        <f t="shared" si="221"/>
        <v>1229610</v>
      </c>
      <c r="EE88" s="24">
        <f t="shared" si="222"/>
        <v>870745.57104414294</v>
      </c>
      <c r="EF88" s="24">
        <f t="shared" si="223"/>
        <v>456877.05699999997</v>
      </c>
      <c r="EG88" s="24">
        <f t="shared" si="150"/>
        <v>550536.85368499998</v>
      </c>
      <c r="EH88" s="126">
        <f>VLOOKUP(B88,[1]Hoja1!$B$9:$AX$244,49,0)</f>
        <v>419570</v>
      </c>
      <c r="EI88" s="126">
        <v>1499000</v>
      </c>
      <c r="EJ88" s="17">
        <v>1643850</v>
      </c>
      <c r="EK88" s="73">
        <v>1578100</v>
      </c>
      <c r="EL88" s="17">
        <f t="shared" si="224"/>
        <v>1285130</v>
      </c>
      <c r="EM88" s="17">
        <f t="shared" si="225"/>
        <v>1538550</v>
      </c>
      <c r="EN88" s="17">
        <f t="shared" si="226"/>
        <v>931856.73160816904</v>
      </c>
      <c r="EO88" s="17">
        <f t="shared" si="227"/>
        <v>440968.06999999995</v>
      </c>
      <c r="EP88" s="17">
        <f t="shared" si="151"/>
        <v>531366.52434999996</v>
      </c>
      <c r="EQ88" s="162">
        <f>VLOOKUP(B88,[1]Hoja1!$B$9:$AZ$244,51,0)</f>
        <v>365629</v>
      </c>
      <c r="ER88" s="162">
        <v>1202000</v>
      </c>
      <c r="ES88" s="32">
        <v>1643850</v>
      </c>
      <c r="ET88" s="94">
        <v>1594500</v>
      </c>
      <c r="EU88" s="32">
        <f t="shared" si="228"/>
        <v>1201494.75</v>
      </c>
      <c r="EV88" s="32">
        <f t="shared" si="229"/>
        <v>1398250</v>
      </c>
      <c r="EW88" s="32">
        <f t="shared" si="230"/>
        <v>832909.34297803626</v>
      </c>
      <c r="EX88" s="32">
        <f t="shared" si="231"/>
        <v>441716.39489999996</v>
      </c>
      <c r="EY88" s="32">
        <f t="shared" si="152"/>
        <v>532268.25585449999</v>
      </c>
      <c r="EZ88" s="172">
        <f>VLOOKUP(B88,'[2]RESPUESTOS '!$B$11:$BH$246,59,0)</f>
        <v>213358</v>
      </c>
      <c r="FA88" s="162">
        <v>1113000</v>
      </c>
      <c r="FB88" s="32">
        <v>1170400</v>
      </c>
      <c r="FC88" s="94">
        <v>1147000</v>
      </c>
      <c r="FD88" s="32">
        <f t="shared" si="232"/>
        <v>910939.5</v>
      </c>
      <c r="FE88" s="32">
        <f t="shared" si="233"/>
        <v>1130000</v>
      </c>
      <c r="FF88" s="32">
        <f t="shared" si="234"/>
        <v>547069.96864147065</v>
      </c>
      <c r="FG88" s="32">
        <f t="shared" si="235"/>
        <v>257757.79979999998</v>
      </c>
      <c r="FH88" s="32">
        <f t="shared" si="153"/>
        <v>310598.148759</v>
      </c>
      <c r="FI88" s="172">
        <f>VLOOKUP(B88,'[2]RESPUESTOS '!$B$11:$CJ$246,87,0)</f>
        <v>251812</v>
      </c>
      <c r="FJ88" s="162">
        <v>1335600</v>
      </c>
      <c r="FK88" s="32">
        <v>1336000</v>
      </c>
      <c r="FL88" s="94">
        <v>1322600</v>
      </c>
      <c r="FM88" s="32">
        <f t="shared" si="236"/>
        <v>1061503</v>
      </c>
      <c r="FN88" s="32">
        <f t="shared" si="237"/>
        <v>1329100</v>
      </c>
      <c r="FO88" s="32">
        <f t="shared" si="238"/>
        <v>642618.46191566158</v>
      </c>
      <c r="FP88" s="32">
        <f t="shared" si="239"/>
        <v>304214.0772</v>
      </c>
      <c r="FQ88" s="32">
        <f t="shared" si="154"/>
        <v>366577.96302600001</v>
      </c>
      <c r="FR88" s="172">
        <f>VLOOKUP(B88,'[2]RESPUESTOS '!$B$11:$BX$246,75,0)</f>
        <v>208856</v>
      </c>
      <c r="FS88" s="162">
        <v>1113000</v>
      </c>
      <c r="FT88" s="32">
        <v>1111000</v>
      </c>
      <c r="FU88" s="94">
        <v>1088800</v>
      </c>
      <c r="FV88" s="32">
        <f t="shared" si="240"/>
        <v>880414</v>
      </c>
      <c r="FW88" s="32">
        <f t="shared" si="241"/>
        <v>1099900</v>
      </c>
      <c r="FX88" s="32">
        <f t="shared" si="242"/>
        <v>532978.524315355</v>
      </c>
      <c r="FY88" s="32">
        <f t="shared" si="243"/>
        <v>252318.93359999999</v>
      </c>
      <c r="FZ88" s="32">
        <f t="shared" si="155"/>
        <v>304044.31498799997</v>
      </c>
      <c r="GA88" s="172">
        <f>VLOOKUP(B88,'[2]RESPUESTOS '!$B$11:$CN$246,91,0)</f>
        <v>254450</v>
      </c>
      <c r="GB88" s="162">
        <v>1280000</v>
      </c>
      <c r="GC88" s="32">
        <v>1415800</v>
      </c>
      <c r="GD88" s="94">
        <v>1373300</v>
      </c>
      <c r="GE88" s="32">
        <f t="shared" si="244"/>
        <v>1080887.5</v>
      </c>
      <c r="GF88" s="32">
        <f t="shared" si="245"/>
        <v>1326650</v>
      </c>
      <c r="GG88" s="32">
        <f t="shared" si="246"/>
        <v>650852.82394211437</v>
      </c>
      <c r="GH88" s="32">
        <f t="shared" si="247"/>
        <v>307401.04499999998</v>
      </c>
      <c r="GI88" s="32">
        <f t="shared" si="156"/>
        <v>370418.25922499999</v>
      </c>
      <c r="GJ88" s="172">
        <f>VLOOKUP(B88,'[2]RESPUESTOS '!$B$11:$T$246,19,0)</f>
        <v>246976</v>
      </c>
      <c r="GK88" s="162">
        <v>1010000</v>
      </c>
      <c r="GL88" s="32">
        <v>1208600</v>
      </c>
      <c r="GM88" s="94">
        <v>1184400</v>
      </c>
      <c r="GN88" s="32">
        <f t="shared" si="248"/>
        <v>912494</v>
      </c>
      <c r="GO88" s="32">
        <f t="shared" si="249"/>
        <v>1097200</v>
      </c>
      <c r="GP88" s="32">
        <f t="shared" si="250"/>
        <v>596055.15282094502</v>
      </c>
      <c r="GQ88" s="32">
        <f t="shared" si="251"/>
        <v>298371.70559999999</v>
      </c>
      <c r="GR88" s="32">
        <f t="shared" si="157"/>
        <v>359537.905248</v>
      </c>
      <c r="GS88" s="172">
        <f>VLOOKUP(B88,'[2]RESPUESTOS '!$B$11:$H$246,7,0)</f>
        <v>211067</v>
      </c>
      <c r="GT88" s="162">
        <v>760000</v>
      </c>
      <c r="GU88" s="32">
        <v>725200</v>
      </c>
      <c r="GV88" s="94">
        <v>703400</v>
      </c>
      <c r="GW88" s="32">
        <f t="shared" si="252"/>
        <v>599916.75</v>
      </c>
      <c r="GX88" s="32">
        <f t="shared" si="253"/>
        <v>714300</v>
      </c>
      <c r="GY88" s="32">
        <f t="shared" si="254"/>
        <v>451762.10307145328</v>
      </c>
      <c r="GZ88" s="32">
        <f t="shared" si="255"/>
        <v>254990.04269999999</v>
      </c>
      <c r="HA88" s="32">
        <f t="shared" si="158"/>
        <v>307263.00145350001</v>
      </c>
      <c r="HB88" s="172">
        <f>VLOOKUP(B88,'[2]RESPUESTOS '!$B$11:$D$246,3,0)</f>
        <v>204712</v>
      </c>
      <c r="HC88" s="162">
        <v>760000</v>
      </c>
      <c r="HD88" s="32">
        <v>725200</v>
      </c>
      <c r="HE88" s="94">
        <v>703400</v>
      </c>
      <c r="HF88" s="32">
        <f t="shared" si="256"/>
        <v>598328</v>
      </c>
      <c r="HG88" s="32">
        <f t="shared" si="257"/>
        <v>714300</v>
      </c>
      <c r="HH88" s="32">
        <f t="shared" si="258"/>
        <v>444380.3992439548</v>
      </c>
      <c r="HI88" s="32">
        <f t="shared" si="259"/>
        <v>247312.56719999999</v>
      </c>
      <c r="HJ88" s="32">
        <f t="shared" si="159"/>
        <v>298011.643476</v>
      </c>
      <c r="HK88" s="172">
        <f>VLOOKUP(B88,'[2]RESPUESTOS '!$B$11:$CB$246,79,0)</f>
        <v>267767</v>
      </c>
      <c r="HL88" s="162">
        <v>1499000</v>
      </c>
      <c r="HM88" s="32">
        <v>1415800</v>
      </c>
      <c r="HN88" s="94">
        <v>1387000</v>
      </c>
      <c r="HO88" s="32">
        <f t="shared" si="260"/>
        <v>1142391.75</v>
      </c>
      <c r="HP88" s="32">
        <f t="shared" si="261"/>
        <v>1401400</v>
      </c>
      <c r="HQ88" s="32">
        <f t="shared" si="262"/>
        <v>686224.4595167035</v>
      </c>
      <c r="HR88" s="32">
        <f t="shared" si="263"/>
        <v>323489.31270000001</v>
      </c>
      <c r="HS88" s="32">
        <f t="shared" si="160"/>
        <v>389804.62180349999</v>
      </c>
      <c r="HT88" s="172">
        <v>1449406.98</v>
      </c>
      <c r="HU88" s="162">
        <v>1499000</v>
      </c>
      <c r="HV88" s="32">
        <v>1826500</v>
      </c>
      <c r="HW88" s="94">
        <v>1716900</v>
      </c>
      <c r="HX88" s="32">
        <f t="shared" si="264"/>
        <v>1680800</v>
      </c>
      <c r="HY88" s="32">
        <f t="shared" si="265"/>
        <v>1716900</v>
      </c>
      <c r="HZ88" s="32">
        <f t="shared" si="161"/>
        <v>1669401.0328080957</v>
      </c>
      <c r="IA88" s="32">
        <f t="shared" si="266"/>
        <v>1751028.5725379998</v>
      </c>
      <c r="IB88" s="32">
        <f t="shared" si="162"/>
        <v>2109989.4299082896</v>
      </c>
      <c r="IC88" s="172">
        <v>1545210</v>
      </c>
      <c r="ID88" s="162">
        <v>1113000</v>
      </c>
      <c r="IE88" s="32">
        <v>1826500</v>
      </c>
      <c r="IF88" s="94">
        <v>1735200</v>
      </c>
      <c r="IG88" s="32">
        <f t="shared" si="267"/>
        <v>1558233.3333333333</v>
      </c>
      <c r="IH88" s="32">
        <f t="shared" si="268"/>
        <v>1735200</v>
      </c>
      <c r="II88" s="32">
        <f t="shared" si="269"/>
        <v>1483481.2511851627</v>
      </c>
      <c r="IJ88" s="32">
        <f t="shared" si="270"/>
        <v>1866768.2009999999</v>
      </c>
      <c r="IK88" s="32">
        <f t="shared" si="163"/>
        <v>2249455.682205</v>
      </c>
      <c r="IM88" s="32">
        <f t="shared" si="271"/>
        <v>524557.70055747358</v>
      </c>
    </row>
    <row r="89" spans="1:247" x14ac:dyDescent="0.25">
      <c r="A89" s="12">
        <v>82</v>
      </c>
      <c r="B89" s="36" t="s">
        <v>125</v>
      </c>
      <c r="C89" s="14">
        <f>VLOOKUP(B89,[1]Hoja1!$B$9:$D$244,3,0)</f>
        <v>514745</v>
      </c>
      <c r="D89" s="14">
        <v>1883000</v>
      </c>
      <c r="E89" s="15">
        <v>2994000</v>
      </c>
      <c r="F89" s="97">
        <v>2934100</v>
      </c>
      <c r="G89" s="105">
        <f t="shared" si="164"/>
        <v>2081461.25</v>
      </c>
      <c r="H89" s="105">
        <f t="shared" si="165"/>
        <v>2408550</v>
      </c>
      <c r="I89" s="107">
        <f t="shared" si="166"/>
        <v>1270406.5840512237</v>
      </c>
      <c r="J89" s="107">
        <f t="shared" si="167"/>
        <v>540996.995</v>
      </c>
      <c r="K89" s="107">
        <f t="shared" si="136"/>
        <v>651901.378975</v>
      </c>
      <c r="L89" s="101">
        <f>VLOOKUP(B89,[1]Hoja1!$B$9:$L$244,11,0)</f>
        <v>525405</v>
      </c>
      <c r="M89" s="101">
        <v>1952000</v>
      </c>
      <c r="N89" s="34">
        <v>2994000</v>
      </c>
      <c r="O89" s="70">
        <v>2874200</v>
      </c>
      <c r="P89" s="34">
        <f t="shared" si="168"/>
        <v>2086401.25</v>
      </c>
      <c r="Q89" s="34">
        <f t="shared" si="169"/>
        <v>2413100</v>
      </c>
      <c r="R89" s="34">
        <f t="shared" si="170"/>
        <v>1291358.5968577375</v>
      </c>
      <c r="S89" s="174">
        <f t="shared" si="171"/>
        <v>552200.65499999991</v>
      </c>
      <c r="T89" s="174">
        <f t="shared" si="137"/>
        <v>665401.78927499987</v>
      </c>
      <c r="U89" s="126">
        <f>VLOOKUP(B89,[1]Hoja1!$B$9:$T$244,19,0)</f>
        <v>614261</v>
      </c>
      <c r="V89" s="126">
        <v>2247000</v>
      </c>
      <c r="W89" s="17">
        <v>2395200</v>
      </c>
      <c r="X89" s="73">
        <v>2251500</v>
      </c>
      <c r="Y89" s="17">
        <f t="shared" si="172"/>
        <v>1876990.25</v>
      </c>
      <c r="Z89" s="17">
        <f t="shared" si="173"/>
        <v>2249250</v>
      </c>
      <c r="AA89" s="17">
        <f t="shared" si="174"/>
        <v>1363019.7592037458</v>
      </c>
      <c r="AB89" s="176">
        <f t="shared" si="175"/>
        <v>645588.31099999999</v>
      </c>
      <c r="AC89" s="176">
        <f t="shared" si="138"/>
        <v>777933.91475500003</v>
      </c>
      <c r="AD89" s="129">
        <f>VLOOKUP(B89,[1]Hoja1!$B$9:$V$244,21,0)</f>
        <v>587448</v>
      </c>
      <c r="AE89" s="129">
        <v>2099000</v>
      </c>
      <c r="AF89" s="18">
        <v>2275440</v>
      </c>
      <c r="AG89" s="74">
        <v>2207200</v>
      </c>
      <c r="AH89" s="18">
        <f t="shared" si="176"/>
        <v>1792272</v>
      </c>
      <c r="AI89" s="18">
        <f t="shared" si="177"/>
        <v>2153100</v>
      </c>
      <c r="AJ89" s="18">
        <f t="shared" si="178"/>
        <v>1302408.1650808528</v>
      </c>
      <c r="AK89" s="177">
        <f t="shared" si="179"/>
        <v>617407.848</v>
      </c>
      <c r="AL89" s="177">
        <f t="shared" si="139"/>
        <v>743976.45684</v>
      </c>
      <c r="AM89" s="133">
        <f>VLOOKUP(B89,[1]Hoja1!$B$9:$X$244,23,0)</f>
        <v>554329</v>
      </c>
      <c r="AN89" s="133">
        <v>1980000</v>
      </c>
      <c r="AO89" s="19">
        <v>2035920</v>
      </c>
      <c r="AP89" s="77">
        <v>1873000</v>
      </c>
      <c r="AQ89" s="19">
        <f t="shared" si="180"/>
        <v>1610812.25</v>
      </c>
      <c r="AR89" s="19">
        <f t="shared" si="181"/>
        <v>1926500</v>
      </c>
      <c r="AS89" s="19">
        <f t="shared" si="182"/>
        <v>1199718.8087046358</v>
      </c>
      <c r="AT89" s="178">
        <f t="shared" si="183"/>
        <v>582599.77899999998</v>
      </c>
      <c r="AU89" s="178">
        <f t="shared" si="140"/>
        <v>702032.73369499994</v>
      </c>
      <c r="AV89" s="137">
        <f>VLOOKUP(B89,[1]Hoja1!$B$9:$Z$244,25,0)</f>
        <v>467950</v>
      </c>
      <c r="AW89" s="137">
        <v>1712000</v>
      </c>
      <c r="AX89" s="20">
        <v>2035920</v>
      </c>
      <c r="AY89" s="79">
        <v>1913800</v>
      </c>
      <c r="AZ89" s="20">
        <f t="shared" si="184"/>
        <v>1532417.5</v>
      </c>
      <c r="BA89" s="20">
        <f t="shared" si="185"/>
        <v>1812900</v>
      </c>
      <c r="BB89" s="20">
        <f t="shared" si="186"/>
        <v>1071010.2068151173</v>
      </c>
      <c r="BC89" s="179">
        <f t="shared" si="187"/>
        <v>491815.44999999995</v>
      </c>
      <c r="BD89" s="179">
        <f t="shared" si="141"/>
        <v>592637.61724999989</v>
      </c>
      <c r="BE89" s="139">
        <f>VLOOKUP(B89,[1]Hoja1!$B$9:$AB$244,27,0)</f>
        <v>514745</v>
      </c>
      <c r="BF89" s="139">
        <v>2059000</v>
      </c>
      <c r="BG89" s="21">
        <v>2395200</v>
      </c>
      <c r="BH89" s="80">
        <v>2347300</v>
      </c>
      <c r="BI89" s="21">
        <f t="shared" si="188"/>
        <v>1829061.25</v>
      </c>
      <c r="BJ89" s="21">
        <f t="shared" si="189"/>
        <v>2203150</v>
      </c>
      <c r="BK89" s="21">
        <f t="shared" si="190"/>
        <v>1222529.3043221741</v>
      </c>
      <c r="BL89" s="21">
        <f t="shared" si="191"/>
        <v>540996.995</v>
      </c>
      <c r="BM89" s="21">
        <f t="shared" si="142"/>
        <v>651901.378975</v>
      </c>
      <c r="BN89" s="144">
        <f>VLOOKUP(B89,[1]Hoja1!$B$9:$AD$244,29,0)</f>
        <v>514745</v>
      </c>
      <c r="BO89" s="144">
        <v>1839000</v>
      </c>
      <c r="BP89" s="22">
        <v>2395200</v>
      </c>
      <c r="BQ89" s="82">
        <v>2323300</v>
      </c>
      <c r="BR89" s="22">
        <f t="shared" si="192"/>
        <v>1768061.25</v>
      </c>
      <c r="BS89" s="22">
        <f t="shared" si="193"/>
        <v>2081150</v>
      </c>
      <c r="BT89" s="22">
        <f t="shared" si="194"/>
        <v>1199613.5320485588</v>
      </c>
      <c r="BU89" s="22">
        <f t="shared" si="195"/>
        <v>540996.995</v>
      </c>
      <c r="BV89" s="22">
        <f t="shared" si="143"/>
        <v>651901.378975</v>
      </c>
      <c r="BW89" s="146">
        <f>VLOOKUP(B89,[1]Hoja1!$B$9:$AF$244,31,0)</f>
        <v>495734</v>
      </c>
      <c r="BX89" s="146">
        <v>1420000</v>
      </c>
      <c r="BY89" s="23">
        <v>2035920</v>
      </c>
      <c r="BZ89" s="84">
        <v>1893400</v>
      </c>
      <c r="CA89" s="23">
        <f t="shared" si="196"/>
        <v>1461263.5</v>
      </c>
      <c r="CB89" s="23">
        <f t="shared" si="197"/>
        <v>1656700</v>
      </c>
      <c r="CC89" s="23">
        <f t="shared" si="198"/>
        <v>1069299.9825272444</v>
      </c>
      <c r="CD89" s="23">
        <f t="shared" si="199"/>
        <v>521016.43399999995</v>
      </c>
      <c r="CE89" s="23">
        <f t="shared" si="144"/>
        <v>627824.80296999996</v>
      </c>
      <c r="CF89" s="158">
        <f>VLOOKUP(B89,[1]Hoja1!$B$9:$AJ$244,35,0)</f>
        <v>467950</v>
      </c>
      <c r="CG89" s="158">
        <v>1340000</v>
      </c>
      <c r="CH89" s="24">
        <v>1384400</v>
      </c>
      <c r="CI89" s="25">
        <v>1329000</v>
      </c>
      <c r="CJ89" s="24">
        <f t="shared" si="200"/>
        <v>1130337.5</v>
      </c>
      <c r="CK89" s="24">
        <f t="shared" si="201"/>
        <v>1334500</v>
      </c>
      <c r="CL89" s="24">
        <f t="shared" si="202"/>
        <v>917846.08931651525</v>
      </c>
      <c r="CM89" s="24">
        <f t="shared" si="203"/>
        <v>491815.44999999995</v>
      </c>
      <c r="CN89" s="24">
        <f t="shared" si="145"/>
        <v>592637.61724999989</v>
      </c>
      <c r="CO89" s="148">
        <f>VLOOKUP(B89,[1]Hoja1!$B$9:$AL$244,37,0)</f>
        <v>506910</v>
      </c>
      <c r="CP89" s="148">
        <v>1820000</v>
      </c>
      <c r="CQ89" s="26">
        <v>2035920</v>
      </c>
      <c r="CR89" s="149">
        <v>1934100</v>
      </c>
      <c r="CS89" s="26">
        <f t="shared" si="204"/>
        <v>1574232.5</v>
      </c>
      <c r="CT89" s="26">
        <f t="shared" si="205"/>
        <v>1877050</v>
      </c>
      <c r="CU89" s="26">
        <f t="shared" si="206"/>
        <v>1133015.4116189131</v>
      </c>
      <c r="CV89" s="26">
        <f t="shared" si="207"/>
        <v>532762.40999999992</v>
      </c>
      <c r="CW89" s="26">
        <f t="shared" si="146"/>
        <v>641978.70404999994</v>
      </c>
      <c r="CX89" s="27">
        <f>VLOOKUP(B89,[1]Hoja1!$B$9:$AN$244,39,0)</f>
        <v>514745</v>
      </c>
      <c r="CY89" s="27">
        <v>1700000</v>
      </c>
      <c r="CZ89" s="28">
        <v>2275440</v>
      </c>
      <c r="DA89" s="86">
        <v>2184000</v>
      </c>
      <c r="DB89" s="28">
        <f t="shared" si="208"/>
        <v>1668546.25</v>
      </c>
      <c r="DC89" s="28">
        <f t="shared" si="209"/>
        <v>1942000</v>
      </c>
      <c r="DD89" s="28">
        <f t="shared" si="210"/>
        <v>1166760.5015673733</v>
      </c>
      <c r="DE89" s="28">
        <f t="shared" si="211"/>
        <v>540996.995</v>
      </c>
      <c r="DF89" s="28">
        <f t="shared" si="147"/>
        <v>651901.378975</v>
      </c>
      <c r="DG89" s="150">
        <f>VLOOKUP(B89,[1]Hoja1!$B$9:$AR$244,43,0)</f>
        <v>628740</v>
      </c>
      <c r="DH89" s="150">
        <v>2156000</v>
      </c>
      <c r="DI89" s="29">
        <v>1796400</v>
      </c>
      <c r="DJ89" s="88">
        <v>1688600</v>
      </c>
      <c r="DK89" s="29">
        <f t="shared" si="212"/>
        <v>1567435</v>
      </c>
      <c r="DL89" s="29">
        <f t="shared" si="213"/>
        <v>1742500</v>
      </c>
      <c r="DM89" s="29">
        <f t="shared" si="214"/>
        <v>1248759.0847649269</v>
      </c>
      <c r="DN89" s="29">
        <f t="shared" si="215"/>
        <v>660805.74</v>
      </c>
      <c r="DO89" s="29">
        <f t="shared" si="148"/>
        <v>796270.91669999994</v>
      </c>
      <c r="DP89" s="154">
        <f>VLOOKUP(B89,[1]Hoja1!$B$9:$AT$244,45,0)</f>
        <v>628740</v>
      </c>
      <c r="DQ89" s="154">
        <v>2300000</v>
      </c>
      <c r="DR89" s="30">
        <v>1796400</v>
      </c>
      <c r="DS89" s="90">
        <v>1706600</v>
      </c>
      <c r="DT89" s="30">
        <f t="shared" si="216"/>
        <v>1607935</v>
      </c>
      <c r="DU89" s="30">
        <f t="shared" si="217"/>
        <v>1751500</v>
      </c>
      <c r="DV89" s="30">
        <f t="shared" si="218"/>
        <v>1262668.3342241964</v>
      </c>
      <c r="DW89" s="30">
        <f t="shared" si="219"/>
        <v>660805.74</v>
      </c>
      <c r="DX89" s="30">
        <f t="shared" si="149"/>
        <v>796270.91669999994</v>
      </c>
      <c r="DY89" s="158">
        <f>VLOOKUP(B89,[1]Hoja1!$B$9:$AV$244,47,0)</f>
        <v>712572</v>
      </c>
      <c r="DZ89" s="158">
        <v>2450000</v>
      </c>
      <c r="EA89" s="24">
        <v>2035920</v>
      </c>
      <c r="EB89" s="25">
        <v>1934100</v>
      </c>
      <c r="EC89" s="24">
        <f t="shared" si="220"/>
        <v>1783148</v>
      </c>
      <c r="ED89" s="24">
        <f t="shared" si="221"/>
        <v>1985010</v>
      </c>
      <c r="EE89" s="24">
        <f t="shared" si="222"/>
        <v>1418567.9879233821</v>
      </c>
      <c r="EF89" s="24">
        <f t="shared" si="223"/>
        <v>748913.1719999999</v>
      </c>
      <c r="EG89" s="24">
        <f t="shared" si="150"/>
        <v>902440.37225999986</v>
      </c>
      <c r="EH89" s="126">
        <f>VLOOKUP(B89,[1]Hoja1!$B$9:$AX$244,49,0)</f>
        <v>767398</v>
      </c>
      <c r="EI89" s="126">
        <v>2741000</v>
      </c>
      <c r="EJ89" s="17">
        <v>2694600</v>
      </c>
      <c r="EK89" s="73">
        <v>2506000</v>
      </c>
      <c r="EL89" s="17">
        <f t="shared" si="224"/>
        <v>2177249.5</v>
      </c>
      <c r="EM89" s="17">
        <f t="shared" si="225"/>
        <v>2600300</v>
      </c>
      <c r="EN89" s="17">
        <f t="shared" si="226"/>
        <v>1640628.5077137526</v>
      </c>
      <c r="EO89" s="17">
        <f t="shared" si="227"/>
        <v>806535.29799999995</v>
      </c>
      <c r="EP89" s="17">
        <f t="shared" si="151"/>
        <v>971875.03408999997</v>
      </c>
      <c r="EQ89" s="162">
        <f>VLOOKUP(B89,[1]Hoja1!$B$9:$AZ$244,51,0)</f>
        <v>662007</v>
      </c>
      <c r="ER89" s="162">
        <v>2176000</v>
      </c>
      <c r="ES89" s="32">
        <v>2694600</v>
      </c>
      <c r="ET89" s="94">
        <v>2506000</v>
      </c>
      <c r="EU89" s="32">
        <f t="shared" si="228"/>
        <v>2009651.75</v>
      </c>
      <c r="EV89" s="32">
        <f t="shared" si="229"/>
        <v>2341000</v>
      </c>
      <c r="EW89" s="32">
        <f t="shared" si="230"/>
        <v>1459709.2353979871</v>
      </c>
      <c r="EX89" s="32">
        <f t="shared" si="231"/>
        <v>799770.65669999993</v>
      </c>
      <c r="EY89" s="32">
        <f t="shared" si="152"/>
        <v>963723.64132349985</v>
      </c>
      <c r="EZ89" s="172">
        <f>VLOOKUP(B89,'[2]RESPUESTOS '!$B$11:$BH$246,59,0)</f>
        <v>407094</v>
      </c>
      <c r="FA89" s="162">
        <v>2247000</v>
      </c>
      <c r="FB89" s="32">
        <v>2214600</v>
      </c>
      <c r="FC89" s="94">
        <v>2103900</v>
      </c>
      <c r="FD89" s="32">
        <f t="shared" si="232"/>
        <v>1743148.5</v>
      </c>
      <c r="FE89" s="32">
        <f t="shared" si="233"/>
        <v>2159250</v>
      </c>
      <c r="FF89" s="32">
        <f t="shared" si="234"/>
        <v>1044842.1363276994</v>
      </c>
      <c r="FG89" s="32">
        <f t="shared" si="235"/>
        <v>491810.26139999996</v>
      </c>
      <c r="FH89" s="32">
        <f t="shared" si="153"/>
        <v>592631.36498699989</v>
      </c>
      <c r="FI89" s="172">
        <f>VLOOKUP(B89,'[2]RESPUESTOS '!$B$11:$CJ$246,87,0)</f>
        <v>427487</v>
      </c>
      <c r="FJ89" s="162">
        <v>2696400</v>
      </c>
      <c r="FK89" s="32">
        <v>2289600</v>
      </c>
      <c r="FL89" s="94">
        <v>2175100</v>
      </c>
      <c r="FM89" s="32">
        <f t="shared" si="236"/>
        <v>1897146.75</v>
      </c>
      <c r="FN89" s="32">
        <f t="shared" si="237"/>
        <v>2232350</v>
      </c>
      <c r="FO89" s="32">
        <f t="shared" si="238"/>
        <v>1109070.4929253208</v>
      </c>
      <c r="FP89" s="32">
        <f t="shared" si="239"/>
        <v>516447.04469999997</v>
      </c>
      <c r="FQ89" s="32">
        <f t="shared" si="154"/>
        <v>622318.68886350002</v>
      </c>
      <c r="FR89" s="172">
        <f>VLOOKUP(B89,'[2]RESPUESTOS '!$B$11:$BX$246,75,0)</f>
        <v>385500</v>
      </c>
      <c r="FS89" s="162">
        <v>2247000</v>
      </c>
      <c r="FT89" s="32">
        <v>2084400</v>
      </c>
      <c r="FU89" s="94">
        <v>2063600</v>
      </c>
      <c r="FV89" s="32">
        <f t="shared" si="240"/>
        <v>1695125</v>
      </c>
      <c r="FW89" s="32">
        <f t="shared" si="241"/>
        <v>2074000</v>
      </c>
      <c r="FX89" s="32">
        <f t="shared" si="242"/>
        <v>999146.74036191765</v>
      </c>
      <c r="FY89" s="32">
        <f t="shared" si="243"/>
        <v>465722.55</v>
      </c>
      <c r="FZ89" s="32">
        <f t="shared" si="155"/>
        <v>561195.67275000003</v>
      </c>
      <c r="GA89" s="172">
        <f>VLOOKUP(B89,'[2]RESPUESTOS '!$B$11:$CN$246,91,0)</f>
        <v>405881</v>
      </c>
      <c r="GB89" s="162">
        <v>2585000</v>
      </c>
      <c r="GC89" s="32">
        <v>2208000</v>
      </c>
      <c r="GD89" s="94">
        <v>2163800</v>
      </c>
      <c r="GE89" s="32">
        <f t="shared" si="244"/>
        <v>1840670.25</v>
      </c>
      <c r="GF89" s="32">
        <f t="shared" si="245"/>
        <v>2185900</v>
      </c>
      <c r="GG89" s="32">
        <f t="shared" si="246"/>
        <v>1062227.4070070954</v>
      </c>
      <c r="GH89" s="32">
        <f t="shared" si="247"/>
        <v>490344.83609999996</v>
      </c>
      <c r="GI89" s="32">
        <f t="shared" si="156"/>
        <v>590865.52750049997</v>
      </c>
      <c r="GJ89" s="172">
        <f>VLOOKUP(B89,'[2]RESPUESTOS '!$B$11:$T$246,19,0)</f>
        <v>381904</v>
      </c>
      <c r="GK89" s="162">
        <v>1700000</v>
      </c>
      <c r="GL89" s="32">
        <v>1997200</v>
      </c>
      <c r="GM89" s="94">
        <v>1937300</v>
      </c>
      <c r="GN89" s="32">
        <f t="shared" si="248"/>
        <v>1504101</v>
      </c>
      <c r="GO89" s="32">
        <f t="shared" si="249"/>
        <v>1818650</v>
      </c>
      <c r="GP89" s="32">
        <f t="shared" si="250"/>
        <v>947064.38540849241</v>
      </c>
      <c r="GQ89" s="32">
        <f t="shared" si="251"/>
        <v>461378.22239999997</v>
      </c>
      <c r="GR89" s="32">
        <f t="shared" si="157"/>
        <v>555960.75799199997</v>
      </c>
      <c r="GS89" s="172">
        <f>VLOOKUP(B89,'[2]RESPUESTOS '!$B$11:$H$246,7,0)</f>
        <v>272024</v>
      </c>
      <c r="GT89" s="162">
        <v>1340000</v>
      </c>
      <c r="GU89" s="32">
        <v>1198300</v>
      </c>
      <c r="GV89" s="94">
        <v>1114400</v>
      </c>
      <c r="GW89" s="32">
        <f t="shared" si="252"/>
        <v>981181</v>
      </c>
      <c r="GX89" s="32">
        <f t="shared" si="253"/>
        <v>1156350</v>
      </c>
      <c r="GY89" s="32">
        <f t="shared" si="254"/>
        <v>649954.77968142438</v>
      </c>
      <c r="GZ89" s="32">
        <f t="shared" si="255"/>
        <v>328632.19439999998</v>
      </c>
      <c r="HA89" s="32">
        <f t="shared" si="158"/>
        <v>396001.79425199993</v>
      </c>
      <c r="HB89" s="172">
        <f>VLOOKUP(B89,'[2]RESPUESTOS '!$B$11:$D$246,3,0)</f>
        <v>260289</v>
      </c>
      <c r="HC89" s="162">
        <v>1340000</v>
      </c>
      <c r="HD89" s="32">
        <v>1198300</v>
      </c>
      <c r="HE89" s="94">
        <v>1174300</v>
      </c>
      <c r="HF89" s="32">
        <f t="shared" si="256"/>
        <v>993222.25</v>
      </c>
      <c r="HG89" s="32">
        <f t="shared" si="257"/>
        <v>1186300</v>
      </c>
      <c r="HH89" s="32">
        <f t="shared" si="258"/>
        <v>637527.53417427943</v>
      </c>
      <c r="HI89" s="32">
        <f t="shared" si="259"/>
        <v>314455.1409</v>
      </c>
      <c r="HJ89" s="32">
        <f t="shared" si="159"/>
        <v>378918.4447845</v>
      </c>
      <c r="HK89" s="172">
        <f>VLOOKUP(B89,'[2]RESPUESTOS '!$B$11:$CB$246,79,0)</f>
        <v>433552</v>
      </c>
      <c r="HL89" s="162">
        <v>2741000</v>
      </c>
      <c r="HM89" s="32">
        <v>2208000</v>
      </c>
      <c r="HN89" s="94">
        <v>2098000</v>
      </c>
      <c r="HO89" s="32">
        <f t="shared" si="260"/>
        <v>1870138</v>
      </c>
      <c r="HP89" s="32">
        <f t="shared" si="261"/>
        <v>2153000</v>
      </c>
      <c r="HQ89" s="32">
        <f t="shared" si="262"/>
        <v>1110832.8703577861</v>
      </c>
      <c r="HR89" s="32">
        <f t="shared" si="263"/>
        <v>523774.17119999998</v>
      </c>
      <c r="HS89" s="32">
        <f t="shared" si="160"/>
        <v>631147.87629599997</v>
      </c>
      <c r="HT89" s="172">
        <v>2401158.06</v>
      </c>
      <c r="HU89" s="162">
        <v>2741000</v>
      </c>
      <c r="HV89" s="32">
        <v>2994000</v>
      </c>
      <c r="HW89" s="94">
        <v>2844300</v>
      </c>
      <c r="HX89" s="32">
        <f t="shared" si="264"/>
        <v>2859766.6666666665</v>
      </c>
      <c r="HY89" s="32">
        <f t="shared" si="265"/>
        <v>2844300</v>
      </c>
      <c r="HZ89" s="32">
        <f t="shared" si="161"/>
        <v>2856022.0899349754</v>
      </c>
      <c r="IA89" s="32">
        <f t="shared" si="266"/>
        <v>2900839.052286</v>
      </c>
      <c r="IB89" s="32">
        <f t="shared" si="162"/>
        <v>3495511.0580046298</v>
      </c>
      <c r="IC89" s="172">
        <v>2559870</v>
      </c>
      <c r="ID89" s="162">
        <v>2247000</v>
      </c>
      <c r="IE89" s="32">
        <v>2994000</v>
      </c>
      <c r="IF89" s="94">
        <v>2814400</v>
      </c>
      <c r="IG89" s="32">
        <f t="shared" si="267"/>
        <v>2685133.3333333335</v>
      </c>
      <c r="IH89" s="32">
        <f t="shared" si="268"/>
        <v>2814400</v>
      </c>
      <c r="II89" s="32">
        <f t="shared" si="269"/>
        <v>2644675.4628423476</v>
      </c>
      <c r="IJ89" s="32">
        <f t="shared" si="270"/>
        <v>3092578.9469999997</v>
      </c>
      <c r="IK89" s="32">
        <f t="shared" si="163"/>
        <v>3726557.6311349995</v>
      </c>
      <c r="IM89" s="32">
        <f t="shared" si="271"/>
        <v>886434.03146754182</v>
      </c>
    </row>
    <row r="90" spans="1:247" x14ac:dyDescent="0.25">
      <c r="A90" s="12">
        <v>83</v>
      </c>
      <c r="B90" s="38" t="s">
        <v>126</v>
      </c>
      <c r="C90" s="14">
        <f>VLOOKUP(B90,[1]Hoja1!$B$9:$D$244,3,0)</f>
        <v>273827</v>
      </c>
      <c r="D90" s="14">
        <v>1002000</v>
      </c>
      <c r="E90" s="15">
        <v>1462500</v>
      </c>
      <c r="F90" s="97">
        <v>1389400</v>
      </c>
      <c r="G90" s="105">
        <f t="shared" si="164"/>
        <v>1031931.75</v>
      </c>
      <c r="H90" s="105">
        <f t="shared" si="165"/>
        <v>1195700</v>
      </c>
      <c r="I90" s="107">
        <f t="shared" si="166"/>
        <v>660781.23826323694</v>
      </c>
      <c r="J90" s="107">
        <f t="shared" si="167"/>
        <v>287792.17699999997</v>
      </c>
      <c r="K90" s="107">
        <f t="shared" si="136"/>
        <v>346789.57328499993</v>
      </c>
      <c r="L90" s="101">
        <f>VLOOKUP(B90,[1]Hoja1!$B$9:$L$244,11,0)</f>
        <v>244332</v>
      </c>
      <c r="M90" s="101">
        <v>908000</v>
      </c>
      <c r="N90" s="34">
        <v>1462500</v>
      </c>
      <c r="O90" s="70">
        <v>1360100</v>
      </c>
      <c r="P90" s="34">
        <f t="shared" si="168"/>
        <v>993733</v>
      </c>
      <c r="Q90" s="34">
        <f t="shared" si="169"/>
        <v>1134050</v>
      </c>
      <c r="R90" s="34">
        <f t="shared" si="170"/>
        <v>604858.76080622291</v>
      </c>
      <c r="S90" s="174">
        <f t="shared" si="171"/>
        <v>256792.93199999997</v>
      </c>
      <c r="T90" s="174">
        <f t="shared" si="137"/>
        <v>309435.48305999994</v>
      </c>
      <c r="U90" s="126">
        <f>VLOOKUP(B90,[1]Hoja1!$B$9:$T$244,19,0)</f>
        <v>266085</v>
      </c>
      <c r="V90" s="126">
        <v>974000</v>
      </c>
      <c r="W90" s="17">
        <v>1170000</v>
      </c>
      <c r="X90" s="73">
        <v>1076400</v>
      </c>
      <c r="Y90" s="17">
        <f t="shared" si="172"/>
        <v>871621.25</v>
      </c>
      <c r="Z90" s="17">
        <f t="shared" si="173"/>
        <v>1025200</v>
      </c>
      <c r="AA90" s="17">
        <f t="shared" si="174"/>
        <v>608956.36551889265</v>
      </c>
      <c r="AB90" s="176">
        <f t="shared" si="175"/>
        <v>279655.33499999996</v>
      </c>
      <c r="AC90" s="176">
        <f t="shared" si="138"/>
        <v>336984.67867499997</v>
      </c>
      <c r="AD90" s="129">
        <f>VLOOKUP(B90,[1]Hoja1!$B$9:$V$244,21,0)</f>
        <v>267247</v>
      </c>
      <c r="AE90" s="129">
        <v>955000</v>
      </c>
      <c r="AF90" s="18">
        <v>1111500</v>
      </c>
      <c r="AG90" s="74">
        <v>1022600</v>
      </c>
      <c r="AH90" s="18">
        <f t="shared" si="176"/>
        <v>839086.75</v>
      </c>
      <c r="AI90" s="18">
        <f t="shared" si="177"/>
        <v>988800</v>
      </c>
      <c r="AJ90" s="18">
        <f t="shared" si="178"/>
        <v>600009.43948344525</v>
      </c>
      <c r="AK90" s="177">
        <f t="shared" si="179"/>
        <v>280876.59700000001</v>
      </c>
      <c r="AL90" s="177">
        <f t="shared" si="139"/>
        <v>338456.29938500002</v>
      </c>
      <c r="AM90" s="133">
        <f>VLOOKUP(B90,[1]Hoja1!$B$9:$X$244,23,0)</f>
        <v>252132</v>
      </c>
      <c r="AN90" s="133">
        <v>901000</v>
      </c>
      <c r="AO90" s="19">
        <v>994500</v>
      </c>
      <c r="AP90" s="77">
        <v>974600</v>
      </c>
      <c r="AQ90" s="19">
        <f t="shared" si="180"/>
        <v>780558</v>
      </c>
      <c r="AR90" s="19">
        <f t="shared" si="181"/>
        <v>937800</v>
      </c>
      <c r="AS90" s="19">
        <f t="shared" si="182"/>
        <v>562774.16977760301</v>
      </c>
      <c r="AT90" s="178">
        <f t="shared" si="183"/>
        <v>264990.73199999996</v>
      </c>
      <c r="AU90" s="178">
        <f t="shared" si="140"/>
        <v>319313.83205999993</v>
      </c>
      <c r="AV90" s="137">
        <f>VLOOKUP(B90,[1]Hoja1!$B$9:$Z$244,25,0)</f>
        <v>190425</v>
      </c>
      <c r="AW90" s="137">
        <v>697000</v>
      </c>
      <c r="AX90" s="20">
        <v>994500</v>
      </c>
      <c r="AY90" s="79">
        <v>964700</v>
      </c>
      <c r="AZ90" s="20">
        <f t="shared" si="184"/>
        <v>711656.25</v>
      </c>
      <c r="BA90" s="20">
        <f t="shared" si="185"/>
        <v>830850</v>
      </c>
      <c r="BB90" s="20">
        <f t="shared" si="186"/>
        <v>458281.82364053425</v>
      </c>
      <c r="BC90" s="179">
        <f t="shared" si="187"/>
        <v>200136.67499999999</v>
      </c>
      <c r="BD90" s="179">
        <f t="shared" si="141"/>
        <v>241164.69337499997</v>
      </c>
      <c r="BE90" s="139">
        <f>VLOOKUP(B90,[1]Hoja1!$B$9:$AB$244,27,0)</f>
        <v>205975</v>
      </c>
      <c r="BF90" s="139">
        <v>824000</v>
      </c>
      <c r="BG90" s="21">
        <v>1170000</v>
      </c>
      <c r="BH90" s="80">
        <v>1111500</v>
      </c>
      <c r="BI90" s="21">
        <f t="shared" si="188"/>
        <v>827868.75</v>
      </c>
      <c r="BJ90" s="21">
        <f t="shared" si="189"/>
        <v>967750</v>
      </c>
      <c r="BK90" s="21">
        <f t="shared" si="190"/>
        <v>511316.95751828578</v>
      </c>
      <c r="BL90" s="21">
        <f t="shared" si="191"/>
        <v>216479.72499999998</v>
      </c>
      <c r="BM90" s="21">
        <f t="shared" si="142"/>
        <v>260858.06862499996</v>
      </c>
      <c r="BN90" s="144">
        <f>VLOOKUP(B90,[1]Hoja1!$B$9:$AD$244,29,0)</f>
        <v>210489</v>
      </c>
      <c r="BO90" s="144">
        <v>752000</v>
      </c>
      <c r="BP90" s="22">
        <v>1170000</v>
      </c>
      <c r="BQ90" s="82">
        <v>1146600</v>
      </c>
      <c r="BR90" s="22">
        <f t="shared" si="192"/>
        <v>819772.25</v>
      </c>
      <c r="BS90" s="22">
        <f t="shared" si="193"/>
        <v>949300</v>
      </c>
      <c r="BT90" s="22">
        <f t="shared" si="194"/>
        <v>512329.602222046</v>
      </c>
      <c r="BU90" s="22">
        <f t="shared" si="195"/>
        <v>221223.93899999998</v>
      </c>
      <c r="BV90" s="22">
        <f t="shared" si="143"/>
        <v>266574.84649499995</v>
      </c>
      <c r="BW90" s="146">
        <f>VLOOKUP(B90,[1]Hoja1!$B$9:$AF$244,31,0)</f>
        <v>198225</v>
      </c>
      <c r="BX90" s="146">
        <v>570000</v>
      </c>
      <c r="BY90" s="23">
        <v>994500</v>
      </c>
      <c r="BZ90" s="84">
        <v>944800</v>
      </c>
      <c r="CA90" s="23">
        <f t="shared" si="196"/>
        <v>676881.25</v>
      </c>
      <c r="CB90" s="23">
        <f t="shared" si="197"/>
        <v>757400</v>
      </c>
      <c r="CC90" s="23">
        <f t="shared" si="198"/>
        <v>451308.65857068729</v>
      </c>
      <c r="CD90" s="23">
        <f t="shared" si="199"/>
        <v>208334.47499999998</v>
      </c>
      <c r="CE90" s="23">
        <f t="shared" si="144"/>
        <v>251043.04237499996</v>
      </c>
      <c r="CF90" s="158">
        <f>VLOOKUP(B90,[1]Hoja1!$B$9:$AJ$244,35,0)</f>
        <v>193845</v>
      </c>
      <c r="CG90" s="158">
        <v>560000</v>
      </c>
      <c r="CH90" s="24">
        <v>676300</v>
      </c>
      <c r="CI90" s="25">
        <v>656000</v>
      </c>
      <c r="CJ90" s="24">
        <f t="shared" si="200"/>
        <v>521536.25</v>
      </c>
      <c r="CK90" s="24">
        <f t="shared" si="201"/>
        <v>608000</v>
      </c>
      <c r="CL90" s="24">
        <f t="shared" si="202"/>
        <v>402111.11804462847</v>
      </c>
      <c r="CM90" s="24">
        <f t="shared" si="203"/>
        <v>203731.095</v>
      </c>
      <c r="CN90" s="24">
        <f t="shared" si="145"/>
        <v>245495.96947499999</v>
      </c>
      <c r="CO90" s="148">
        <f>VLOOKUP(B90,[1]Hoja1!$B$9:$AL$244,37,0)</f>
        <v>219468</v>
      </c>
      <c r="CP90" s="148">
        <v>790000</v>
      </c>
      <c r="CQ90" s="26">
        <v>994500</v>
      </c>
      <c r="CR90" s="149">
        <v>954700</v>
      </c>
      <c r="CS90" s="26">
        <f t="shared" si="204"/>
        <v>739667</v>
      </c>
      <c r="CT90" s="26">
        <f t="shared" si="205"/>
        <v>872350</v>
      </c>
      <c r="CU90" s="26">
        <f t="shared" si="206"/>
        <v>507918.73316038016</v>
      </c>
      <c r="CV90" s="26">
        <f t="shared" si="207"/>
        <v>230660.86799999999</v>
      </c>
      <c r="CW90" s="26">
        <f t="shared" si="146"/>
        <v>277946.34593999997</v>
      </c>
      <c r="CX90" s="27">
        <f>VLOOKUP(B90,[1]Hoja1!$B$9:$AN$244,39,0)</f>
        <v>253835</v>
      </c>
      <c r="CY90" s="27">
        <v>840000</v>
      </c>
      <c r="CZ90" s="28">
        <v>1111500</v>
      </c>
      <c r="DA90" s="86">
        <v>1056000</v>
      </c>
      <c r="DB90" s="28">
        <f t="shared" si="208"/>
        <v>815333.75</v>
      </c>
      <c r="DC90" s="28">
        <f t="shared" si="209"/>
        <v>948000</v>
      </c>
      <c r="DD90" s="28">
        <f t="shared" si="210"/>
        <v>573337.12560047326</v>
      </c>
      <c r="DE90" s="28">
        <f t="shared" si="211"/>
        <v>266780.58499999996</v>
      </c>
      <c r="DF90" s="28">
        <f t="shared" si="147"/>
        <v>321470.60492499993</v>
      </c>
      <c r="DG90" s="150">
        <f>VLOOKUP(B90,[1]Hoja1!$B$9:$AR$244,43,0)</f>
        <v>306537</v>
      </c>
      <c r="DH90" s="150">
        <v>1051000</v>
      </c>
      <c r="DI90" s="29">
        <v>877500</v>
      </c>
      <c r="DJ90" s="88">
        <v>833600</v>
      </c>
      <c r="DK90" s="29">
        <f t="shared" si="212"/>
        <v>767159.25</v>
      </c>
      <c r="DL90" s="29">
        <f t="shared" si="213"/>
        <v>855550</v>
      </c>
      <c r="DM90" s="29">
        <f t="shared" si="214"/>
        <v>610412.94492319354</v>
      </c>
      <c r="DN90" s="29">
        <f t="shared" si="215"/>
        <v>322170.38699999999</v>
      </c>
      <c r="DO90" s="29">
        <f t="shared" si="148"/>
        <v>388215.31633499998</v>
      </c>
      <c r="DP90" s="154">
        <f>VLOOKUP(B90,[1]Hoja1!$B$9:$AT$244,45,0)</f>
        <v>307125</v>
      </c>
      <c r="DQ90" s="154">
        <v>1124000</v>
      </c>
      <c r="DR90" s="30">
        <v>877500</v>
      </c>
      <c r="DS90" s="90">
        <v>851200</v>
      </c>
      <c r="DT90" s="30">
        <f t="shared" si="216"/>
        <v>789956.25</v>
      </c>
      <c r="DU90" s="30">
        <f t="shared" si="217"/>
        <v>864350</v>
      </c>
      <c r="DV90" s="30">
        <f t="shared" si="218"/>
        <v>619185.83140341833</v>
      </c>
      <c r="DW90" s="30">
        <f t="shared" si="219"/>
        <v>322788.375</v>
      </c>
      <c r="DX90" s="30">
        <f t="shared" si="149"/>
        <v>388959.99187500001</v>
      </c>
      <c r="DY90" s="158">
        <f>VLOOKUP(B90,[1]Hoja1!$B$9:$AV$244,47,0)</f>
        <v>348075</v>
      </c>
      <c r="DZ90" s="158">
        <v>1200000</v>
      </c>
      <c r="EA90" s="24">
        <v>994500</v>
      </c>
      <c r="EB90" s="25">
        <v>964700</v>
      </c>
      <c r="EC90" s="24">
        <f t="shared" si="220"/>
        <v>876818.75</v>
      </c>
      <c r="ED90" s="24">
        <f t="shared" si="221"/>
        <v>979600</v>
      </c>
      <c r="EE90" s="24">
        <f t="shared" si="222"/>
        <v>695845.86272053723</v>
      </c>
      <c r="EF90" s="24">
        <f t="shared" si="223"/>
        <v>365826.82499999995</v>
      </c>
      <c r="EG90" s="24">
        <f t="shared" si="150"/>
        <v>440821.32412499993</v>
      </c>
      <c r="EH90" s="126">
        <f>VLOOKUP(B90,[1]Hoja1!$B$9:$AX$244,49,0)</f>
        <v>356858</v>
      </c>
      <c r="EI90" s="126">
        <v>1275000</v>
      </c>
      <c r="EJ90" s="17">
        <v>1316250</v>
      </c>
      <c r="EK90" s="73">
        <v>1250400</v>
      </c>
      <c r="EL90" s="17">
        <f t="shared" si="224"/>
        <v>1049627</v>
      </c>
      <c r="EM90" s="17">
        <f t="shared" si="225"/>
        <v>1262700</v>
      </c>
      <c r="EN90" s="17">
        <f t="shared" si="226"/>
        <v>777298.68666706176</v>
      </c>
      <c r="EO90" s="17">
        <f t="shared" si="227"/>
        <v>375057.75799999997</v>
      </c>
      <c r="EP90" s="17">
        <f t="shared" si="151"/>
        <v>451944.59838999994</v>
      </c>
      <c r="EQ90" s="162">
        <f>VLOOKUP(B90,[1]Hoja1!$B$9:$AZ$244,51,0)</f>
        <v>306537</v>
      </c>
      <c r="ER90" s="162">
        <v>1008000</v>
      </c>
      <c r="ES90" s="32">
        <v>1316250</v>
      </c>
      <c r="ET90" s="94">
        <v>1250400</v>
      </c>
      <c r="EU90" s="32">
        <f t="shared" si="228"/>
        <v>970296.75</v>
      </c>
      <c r="EV90" s="32">
        <f t="shared" si="229"/>
        <v>1129200</v>
      </c>
      <c r="EW90" s="32">
        <f t="shared" si="230"/>
        <v>688019.27654916234</v>
      </c>
      <c r="EX90" s="32">
        <f t="shared" si="231"/>
        <v>370327.34969999996</v>
      </c>
      <c r="EY90" s="32">
        <f t="shared" si="152"/>
        <v>446244.45638849994</v>
      </c>
      <c r="EZ90" s="172">
        <f>VLOOKUP(B90,'[2]RESPUESTOS '!$B$11:$BH$246,59,0)</f>
        <v>187003</v>
      </c>
      <c r="FA90" s="162">
        <v>974000</v>
      </c>
      <c r="FB90" s="32">
        <v>1020800</v>
      </c>
      <c r="FC90" s="94">
        <v>959600</v>
      </c>
      <c r="FD90" s="32">
        <f t="shared" si="232"/>
        <v>785350.75</v>
      </c>
      <c r="FE90" s="32">
        <f t="shared" si="233"/>
        <v>966800</v>
      </c>
      <c r="FF90" s="32">
        <f t="shared" si="234"/>
        <v>476421.51005341945</v>
      </c>
      <c r="FG90" s="32">
        <f t="shared" si="235"/>
        <v>225918.32429999998</v>
      </c>
      <c r="FH90" s="32">
        <f t="shared" si="153"/>
        <v>272231.58078149997</v>
      </c>
      <c r="FI90" s="172">
        <f>VLOOKUP(B90,'[2]RESPUESTOS '!$B$11:$CJ$246,87,0)</f>
        <v>180617</v>
      </c>
      <c r="FJ90" s="162">
        <v>1168800</v>
      </c>
      <c r="FK90" s="32">
        <v>976600</v>
      </c>
      <c r="FL90" s="94">
        <v>947300</v>
      </c>
      <c r="FM90" s="32">
        <f t="shared" si="236"/>
        <v>818329.25</v>
      </c>
      <c r="FN90" s="32">
        <f t="shared" si="237"/>
        <v>961950</v>
      </c>
      <c r="FO90" s="32">
        <f t="shared" si="238"/>
        <v>472157.56232045498</v>
      </c>
      <c r="FP90" s="32">
        <f t="shared" si="239"/>
        <v>218203.3977</v>
      </c>
      <c r="FQ90" s="32">
        <f t="shared" si="154"/>
        <v>262935.09422849998</v>
      </c>
      <c r="FR90" s="172">
        <f>VLOOKUP(B90,'[2]RESPUESTOS '!$B$11:$BX$246,75,0)</f>
        <v>157000</v>
      </c>
      <c r="FS90" s="162">
        <v>974000</v>
      </c>
      <c r="FT90" s="32">
        <v>845400</v>
      </c>
      <c r="FU90" s="94">
        <v>803100</v>
      </c>
      <c r="FV90" s="32">
        <f t="shared" si="240"/>
        <v>694875</v>
      </c>
      <c r="FW90" s="32">
        <f t="shared" si="241"/>
        <v>824250</v>
      </c>
      <c r="FX90" s="32">
        <f t="shared" si="242"/>
        <v>407159.1710260805</v>
      </c>
      <c r="FY90" s="32">
        <f t="shared" si="243"/>
        <v>189671.69999999998</v>
      </c>
      <c r="FZ90" s="32">
        <f t="shared" si="155"/>
        <v>228554.39849999998</v>
      </c>
      <c r="GA90" s="172">
        <f>VLOOKUP(B90,'[2]RESPUESTOS '!$B$11:$CN$246,91,0)</f>
        <v>212893</v>
      </c>
      <c r="GB90" s="162">
        <v>1121000</v>
      </c>
      <c r="GC90" s="32">
        <v>1133400</v>
      </c>
      <c r="GD90" s="94">
        <v>1122100</v>
      </c>
      <c r="GE90" s="32">
        <f t="shared" si="244"/>
        <v>897348.25</v>
      </c>
      <c r="GF90" s="32">
        <f t="shared" si="245"/>
        <v>1121550</v>
      </c>
      <c r="GG90" s="32">
        <f t="shared" si="246"/>
        <v>543275.77440662065</v>
      </c>
      <c r="GH90" s="32">
        <f t="shared" si="247"/>
        <v>257196.03329999998</v>
      </c>
      <c r="GI90" s="32">
        <f t="shared" si="156"/>
        <v>309921.2201265</v>
      </c>
      <c r="GJ90" s="172">
        <f>VLOOKUP(B90,'[2]RESPUESTOS '!$B$11:$T$246,19,0)</f>
        <v>167160</v>
      </c>
      <c r="GK90" s="162">
        <v>840000</v>
      </c>
      <c r="GL90" s="32">
        <v>893000</v>
      </c>
      <c r="GM90" s="94">
        <v>875100</v>
      </c>
      <c r="GN90" s="32">
        <f t="shared" si="248"/>
        <v>693815</v>
      </c>
      <c r="GO90" s="32">
        <f t="shared" si="249"/>
        <v>857550</v>
      </c>
      <c r="GP90" s="32">
        <f t="shared" si="250"/>
        <v>423939.16736288572</v>
      </c>
      <c r="GQ90" s="32">
        <f t="shared" si="251"/>
        <v>201945.99599999998</v>
      </c>
      <c r="GR90" s="32">
        <f t="shared" si="157"/>
        <v>243344.92517999996</v>
      </c>
      <c r="GS90" s="172">
        <f>VLOOKUP(B90,'[2]RESPUESTOS '!$B$11:$H$246,7,0)</f>
        <v>163400</v>
      </c>
      <c r="GT90" s="162">
        <v>560000</v>
      </c>
      <c r="GU90" s="32">
        <v>535800</v>
      </c>
      <c r="GV90" s="94">
        <v>509000</v>
      </c>
      <c r="GW90" s="32">
        <f t="shared" si="252"/>
        <v>442050</v>
      </c>
      <c r="GX90" s="32">
        <f t="shared" si="253"/>
        <v>522400</v>
      </c>
      <c r="GY90" s="32">
        <f t="shared" si="254"/>
        <v>340812.17488314264</v>
      </c>
      <c r="GZ90" s="32">
        <f t="shared" si="255"/>
        <v>197403.53999999998</v>
      </c>
      <c r="HA90" s="32">
        <f t="shared" si="158"/>
        <v>237871.26569999999</v>
      </c>
      <c r="HB90" s="172">
        <f>VLOOKUP(B90,'[2]RESPUESTOS '!$B$11:$D$246,3,0)</f>
        <v>161576</v>
      </c>
      <c r="HC90" s="162">
        <v>560000</v>
      </c>
      <c r="HD90" s="32">
        <v>535800</v>
      </c>
      <c r="HE90" s="94">
        <v>509000</v>
      </c>
      <c r="HF90" s="32">
        <f t="shared" si="256"/>
        <v>441594</v>
      </c>
      <c r="HG90" s="32">
        <f t="shared" si="257"/>
        <v>522400</v>
      </c>
      <c r="HH90" s="32">
        <f t="shared" si="258"/>
        <v>338817.75224213343</v>
      </c>
      <c r="HI90" s="32">
        <f t="shared" si="259"/>
        <v>195199.9656</v>
      </c>
      <c r="HJ90" s="32">
        <f t="shared" si="159"/>
        <v>235215.958548</v>
      </c>
      <c r="HK90" s="172">
        <f>VLOOKUP(B90,'[2]RESPUESTOS '!$B$11:$CB$246,79,0)</f>
        <v>202443</v>
      </c>
      <c r="HL90" s="162">
        <v>1275000</v>
      </c>
      <c r="HM90" s="32">
        <v>1133400</v>
      </c>
      <c r="HN90" s="94">
        <v>1065000</v>
      </c>
      <c r="HO90" s="32">
        <f t="shared" si="260"/>
        <v>918960.75</v>
      </c>
      <c r="HP90" s="32">
        <f t="shared" si="261"/>
        <v>1099200</v>
      </c>
      <c r="HQ90" s="32">
        <f t="shared" si="262"/>
        <v>530135.27946042467</v>
      </c>
      <c r="HR90" s="32">
        <f t="shared" si="263"/>
        <v>244571.38829999999</v>
      </c>
      <c r="HS90" s="32">
        <f t="shared" si="160"/>
        <v>294708.52290149999</v>
      </c>
      <c r="HT90" s="172">
        <v>1185256.8</v>
      </c>
      <c r="HU90" s="162">
        <v>1275000</v>
      </c>
      <c r="HV90" s="32">
        <v>1462500</v>
      </c>
      <c r="HW90" s="94">
        <v>1404000</v>
      </c>
      <c r="HX90" s="32">
        <f t="shared" si="264"/>
        <v>1380500</v>
      </c>
      <c r="HY90" s="32">
        <f t="shared" si="265"/>
        <v>1404000</v>
      </c>
      <c r="HZ90" s="32">
        <f t="shared" si="161"/>
        <v>1375941.5833973864</v>
      </c>
      <c r="IA90" s="32">
        <f t="shared" si="266"/>
        <v>1431908.7400799999</v>
      </c>
      <c r="IB90" s="32">
        <f t="shared" si="162"/>
        <v>1725450.0317964</v>
      </c>
      <c r="IC90" s="172">
        <v>1263600</v>
      </c>
      <c r="ID90" s="162">
        <v>974000</v>
      </c>
      <c r="IE90" s="32">
        <v>1462500</v>
      </c>
      <c r="IF90" s="94">
        <v>1345500</v>
      </c>
      <c r="IG90" s="32">
        <f t="shared" si="267"/>
        <v>1260666.6666666667</v>
      </c>
      <c r="IH90" s="32">
        <f t="shared" si="268"/>
        <v>1345500</v>
      </c>
      <c r="II90" s="32">
        <f t="shared" si="269"/>
        <v>1222656.8768309292</v>
      </c>
      <c r="IJ90" s="32">
        <f t="shared" si="270"/>
        <v>1526555.16</v>
      </c>
      <c r="IK90" s="32">
        <f t="shared" si="163"/>
        <v>1839498.9677999998</v>
      </c>
      <c r="IM90" s="32">
        <f t="shared" si="271"/>
        <v>417831.52186484815</v>
      </c>
    </row>
    <row r="91" spans="1:247" x14ac:dyDescent="0.25">
      <c r="A91" s="12">
        <v>84</v>
      </c>
      <c r="B91" s="38" t="s">
        <v>127</v>
      </c>
      <c r="C91" s="14">
        <f>VLOOKUP(B91,[1]Hoja1!$B$9:$D$244,3,0)</f>
        <v>2127612</v>
      </c>
      <c r="D91" s="14">
        <v>7781000</v>
      </c>
      <c r="E91" s="15">
        <v>12480250</v>
      </c>
      <c r="F91" s="97">
        <v>11731400</v>
      </c>
      <c r="G91" s="105">
        <f t="shared" si="164"/>
        <v>8530065.5</v>
      </c>
      <c r="H91" s="105">
        <f t="shared" si="165"/>
        <v>9756200</v>
      </c>
      <c r="I91" s="107">
        <f t="shared" si="166"/>
        <v>5236310.6893627644</v>
      </c>
      <c r="J91" s="107">
        <f t="shared" si="167"/>
        <v>2236120.2119999998</v>
      </c>
      <c r="K91" s="107">
        <f t="shared" si="136"/>
        <v>2694524.8554599998</v>
      </c>
      <c r="L91" s="101">
        <f>VLOOKUP(B91,[1]Hoja1!$B$9:$L$244,11,0)</f>
        <v>1988207</v>
      </c>
      <c r="M91" s="101">
        <v>7385000</v>
      </c>
      <c r="N91" s="34">
        <v>12480250</v>
      </c>
      <c r="O91" s="70">
        <v>11481800</v>
      </c>
      <c r="P91" s="34">
        <f t="shared" si="168"/>
        <v>8333814.25</v>
      </c>
      <c r="Q91" s="34">
        <f t="shared" si="169"/>
        <v>9433400</v>
      </c>
      <c r="R91" s="34">
        <f t="shared" si="170"/>
        <v>4965266.0424186634</v>
      </c>
      <c r="S91" s="174">
        <f t="shared" si="171"/>
        <v>2089605.5569999998</v>
      </c>
      <c r="T91" s="174">
        <f t="shared" si="137"/>
        <v>2517974.6961849998</v>
      </c>
      <c r="U91" s="126">
        <f>VLOOKUP(B91,[1]Hoja1!$B$9:$T$244,19,0)</f>
        <v>2019234</v>
      </c>
      <c r="V91" s="126">
        <v>7385000</v>
      </c>
      <c r="W91" s="17">
        <v>9984200</v>
      </c>
      <c r="X91" s="73">
        <v>9784500</v>
      </c>
      <c r="Y91" s="17">
        <f t="shared" si="172"/>
        <v>7293233.5</v>
      </c>
      <c r="Z91" s="17">
        <f t="shared" si="173"/>
        <v>8584750</v>
      </c>
      <c r="AA91" s="17">
        <f t="shared" si="174"/>
        <v>4801876.7844105475</v>
      </c>
      <c r="AB91" s="176">
        <f t="shared" si="175"/>
        <v>2122214.9339999999</v>
      </c>
      <c r="AC91" s="176">
        <f t="shared" si="138"/>
        <v>2557268.99547</v>
      </c>
      <c r="AD91" s="129">
        <f>VLOOKUP(B91,[1]Hoja1!$B$9:$V$244,21,0)</f>
        <v>2240773</v>
      </c>
      <c r="AE91" s="129">
        <v>8003000</v>
      </c>
      <c r="AF91" s="18">
        <v>9484990</v>
      </c>
      <c r="AG91" s="74">
        <v>9295300</v>
      </c>
      <c r="AH91" s="18">
        <f t="shared" si="176"/>
        <v>7256015.75</v>
      </c>
      <c r="AI91" s="18">
        <f t="shared" si="177"/>
        <v>8649150</v>
      </c>
      <c r="AJ91" s="18">
        <f t="shared" si="178"/>
        <v>5100487.9191253819</v>
      </c>
      <c r="AK91" s="177">
        <f t="shared" si="179"/>
        <v>2355052.423</v>
      </c>
      <c r="AL91" s="177">
        <f t="shared" si="139"/>
        <v>2837838.1697149999</v>
      </c>
      <c r="AM91" s="133">
        <f>VLOOKUP(B91,[1]Hoja1!$B$9:$X$244,23,0)</f>
        <v>2109221</v>
      </c>
      <c r="AN91" s="133">
        <v>7533000</v>
      </c>
      <c r="AO91" s="19">
        <v>8486570</v>
      </c>
      <c r="AP91" s="77">
        <v>7807600</v>
      </c>
      <c r="AQ91" s="19">
        <f t="shared" si="180"/>
        <v>6484097.75</v>
      </c>
      <c r="AR91" s="19">
        <f t="shared" si="181"/>
        <v>7670300</v>
      </c>
      <c r="AS91" s="19">
        <f t="shared" si="182"/>
        <v>4690588.3225712311</v>
      </c>
      <c r="AT91" s="178">
        <f t="shared" si="183"/>
        <v>2216791.2709999997</v>
      </c>
      <c r="AU91" s="178">
        <f t="shared" si="140"/>
        <v>2671233.4815549995</v>
      </c>
      <c r="AV91" s="137">
        <f>VLOOKUP(B91,[1]Hoja1!$B$9:$Z$244,25,0)</f>
        <v>1594600</v>
      </c>
      <c r="AW91" s="137">
        <v>5832000</v>
      </c>
      <c r="AX91" s="20">
        <v>8486570</v>
      </c>
      <c r="AY91" s="79">
        <v>8062200</v>
      </c>
      <c r="AZ91" s="20">
        <f t="shared" si="184"/>
        <v>5993842.5</v>
      </c>
      <c r="BA91" s="20">
        <f t="shared" si="185"/>
        <v>6947100</v>
      </c>
      <c r="BB91" s="20">
        <f t="shared" si="186"/>
        <v>3844478.7599008325</v>
      </c>
      <c r="BC91" s="179">
        <f t="shared" si="187"/>
        <v>1675924.5999999999</v>
      </c>
      <c r="BD91" s="179">
        <f t="shared" si="141"/>
        <v>2019489.1429999997</v>
      </c>
      <c r="BE91" s="139">
        <f>VLOOKUP(B91,[1]Hoja1!$B$9:$AB$244,27,0)</f>
        <v>1754060</v>
      </c>
      <c r="BF91" s="139">
        <v>7017000</v>
      </c>
      <c r="BG91" s="21">
        <v>9984200</v>
      </c>
      <c r="BH91" s="80">
        <v>9684700</v>
      </c>
      <c r="BI91" s="21">
        <f t="shared" si="188"/>
        <v>7109990</v>
      </c>
      <c r="BJ91" s="21">
        <f t="shared" si="189"/>
        <v>8350850</v>
      </c>
      <c r="BK91" s="21">
        <f t="shared" si="190"/>
        <v>4366665.0619405182</v>
      </c>
      <c r="BL91" s="21">
        <f t="shared" si="191"/>
        <v>1843517.0599999998</v>
      </c>
      <c r="BM91" s="21">
        <f t="shared" si="142"/>
        <v>2221438.0572999995</v>
      </c>
      <c r="BN91" s="144">
        <f>VLOOKUP(B91,[1]Hoja1!$B$9:$AD$244,29,0)</f>
        <v>1754060</v>
      </c>
      <c r="BO91" s="144">
        <v>6265000</v>
      </c>
      <c r="BP91" s="22">
        <v>9984200</v>
      </c>
      <c r="BQ91" s="82">
        <v>9485000</v>
      </c>
      <c r="BR91" s="22">
        <f t="shared" si="192"/>
        <v>6872065</v>
      </c>
      <c r="BS91" s="22">
        <f t="shared" si="193"/>
        <v>7875000</v>
      </c>
      <c r="BT91" s="22">
        <f t="shared" si="194"/>
        <v>4276653.6412967164</v>
      </c>
      <c r="BU91" s="22">
        <f t="shared" si="195"/>
        <v>1843517.0599999998</v>
      </c>
      <c r="BV91" s="22">
        <f t="shared" si="143"/>
        <v>2221438.0572999995</v>
      </c>
      <c r="BW91" s="146">
        <f>VLOOKUP(B91,[1]Hoja1!$B$9:$AF$244,31,0)</f>
        <v>1690084</v>
      </c>
      <c r="BX91" s="146">
        <v>4830000</v>
      </c>
      <c r="BY91" s="23">
        <v>8486570</v>
      </c>
      <c r="BZ91" s="84">
        <v>8147100</v>
      </c>
      <c r="CA91" s="23">
        <f t="shared" si="196"/>
        <v>5788438.5</v>
      </c>
      <c r="CB91" s="23">
        <f t="shared" si="197"/>
        <v>6488550</v>
      </c>
      <c r="CC91" s="23">
        <f t="shared" si="198"/>
        <v>3848736.1933904099</v>
      </c>
      <c r="CD91" s="23">
        <f t="shared" si="199"/>
        <v>1776278.284</v>
      </c>
      <c r="CE91" s="23">
        <f t="shared" si="144"/>
        <v>2140415.3322200002</v>
      </c>
      <c r="CF91" s="158">
        <f>VLOOKUP(B91,[1]Hoja1!$B$9:$AJ$244,35,0)</f>
        <v>1594600</v>
      </c>
      <c r="CG91" s="158">
        <v>4560000</v>
      </c>
      <c r="CH91" s="24">
        <v>5770900</v>
      </c>
      <c r="CI91" s="25">
        <v>5655500</v>
      </c>
      <c r="CJ91" s="24">
        <f t="shared" si="200"/>
        <v>4395250</v>
      </c>
      <c r="CK91" s="24">
        <f t="shared" si="201"/>
        <v>5107750</v>
      </c>
      <c r="CL91" s="24">
        <f t="shared" si="202"/>
        <v>3343036.534990361</v>
      </c>
      <c r="CM91" s="24">
        <f t="shared" si="203"/>
        <v>1675924.5999999999</v>
      </c>
      <c r="CN91" s="24">
        <f t="shared" si="145"/>
        <v>2019489.1429999997</v>
      </c>
      <c r="CO91" s="148">
        <f>VLOOKUP(B91,[1]Hoja1!$B$9:$AL$244,37,0)</f>
        <v>1772777</v>
      </c>
      <c r="CP91" s="148">
        <v>6340000</v>
      </c>
      <c r="CQ91" s="26">
        <v>8486570</v>
      </c>
      <c r="CR91" s="149">
        <v>7892500</v>
      </c>
      <c r="CS91" s="26">
        <f t="shared" si="204"/>
        <v>6122961.75</v>
      </c>
      <c r="CT91" s="26">
        <f t="shared" si="205"/>
        <v>7116250</v>
      </c>
      <c r="CU91" s="26">
        <f t="shared" si="206"/>
        <v>4139281.6602507089</v>
      </c>
      <c r="CV91" s="26">
        <f t="shared" si="207"/>
        <v>1863188.6269999999</v>
      </c>
      <c r="CW91" s="26">
        <f t="shared" si="146"/>
        <v>2245142.295535</v>
      </c>
      <c r="CX91" s="27">
        <f>VLOOKUP(B91,[1]Hoja1!$B$9:$AN$244,39,0)</f>
        <v>2096507</v>
      </c>
      <c r="CY91" s="27">
        <v>6890000</v>
      </c>
      <c r="CZ91" s="28">
        <v>9484990</v>
      </c>
      <c r="DA91" s="86">
        <v>9106000</v>
      </c>
      <c r="DB91" s="28">
        <f t="shared" si="208"/>
        <v>6894374.25</v>
      </c>
      <c r="DC91" s="28">
        <f t="shared" si="209"/>
        <v>7998000</v>
      </c>
      <c r="DD91" s="28">
        <f t="shared" si="210"/>
        <v>4776865.5646563405</v>
      </c>
      <c r="DE91" s="28">
        <f t="shared" si="211"/>
        <v>2203428.8569999998</v>
      </c>
      <c r="DF91" s="28">
        <f t="shared" si="147"/>
        <v>2655131.7726849997</v>
      </c>
      <c r="DG91" s="150">
        <f>VLOOKUP(B91,[1]Hoja1!$B$9:$AR$244,43,0)</f>
        <v>2444374</v>
      </c>
      <c r="DH91" s="150">
        <v>8381000</v>
      </c>
      <c r="DI91" s="29">
        <v>7488150</v>
      </c>
      <c r="DJ91" s="88">
        <v>7188600</v>
      </c>
      <c r="DK91" s="29">
        <f t="shared" si="212"/>
        <v>6375531</v>
      </c>
      <c r="DL91" s="29">
        <f t="shared" si="213"/>
        <v>7338375</v>
      </c>
      <c r="DM91" s="29">
        <f t="shared" si="214"/>
        <v>4993298.487982803</v>
      </c>
      <c r="DN91" s="29">
        <f t="shared" si="215"/>
        <v>2569037.074</v>
      </c>
      <c r="DO91" s="29">
        <f t="shared" si="148"/>
        <v>3095689.67417</v>
      </c>
      <c r="DP91" s="154">
        <f>VLOOKUP(B91,[1]Hoja1!$B$9:$AT$244,45,0)</f>
        <v>2620853</v>
      </c>
      <c r="DQ91" s="154">
        <v>9585000</v>
      </c>
      <c r="DR91" s="30">
        <v>7488150</v>
      </c>
      <c r="DS91" s="90">
        <v>7338400</v>
      </c>
      <c r="DT91" s="30">
        <f t="shared" si="216"/>
        <v>6758100.75</v>
      </c>
      <c r="DU91" s="30">
        <f t="shared" si="217"/>
        <v>7413275</v>
      </c>
      <c r="DV91" s="30">
        <f t="shared" si="218"/>
        <v>5293115.0654234579</v>
      </c>
      <c r="DW91" s="30">
        <f t="shared" si="219"/>
        <v>2754516.503</v>
      </c>
      <c r="DX91" s="30">
        <f t="shared" si="149"/>
        <v>3319192.3861150001</v>
      </c>
      <c r="DY91" s="158">
        <f>VLOOKUP(B91,[1]Hoja1!$B$9:$AV$244,47,0)</f>
        <v>2933249</v>
      </c>
      <c r="DZ91" s="158">
        <v>10060000</v>
      </c>
      <c r="EA91" s="24">
        <v>8486570</v>
      </c>
      <c r="EB91" s="25">
        <v>8316800</v>
      </c>
      <c r="EC91" s="24">
        <f t="shared" si="220"/>
        <v>7449154.75</v>
      </c>
      <c r="ED91" s="24">
        <f t="shared" si="221"/>
        <v>8401685</v>
      </c>
      <c r="EE91" s="24">
        <f t="shared" si="222"/>
        <v>5896276.308498296</v>
      </c>
      <c r="EF91" s="24">
        <f t="shared" si="223"/>
        <v>3082844.699</v>
      </c>
      <c r="EG91" s="24">
        <f t="shared" si="150"/>
        <v>3714827.8622949999</v>
      </c>
      <c r="EH91" s="126">
        <f>VLOOKUP(B91,[1]Hoja1!$B$9:$AX$244,49,0)</f>
        <v>2903961</v>
      </c>
      <c r="EI91" s="126">
        <v>10372000</v>
      </c>
      <c r="EJ91" s="17">
        <v>11232225</v>
      </c>
      <c r="EK91" s="73">
        <v>10782900</v>
      </c>
      <c r="EL91" s="17">
        <f t="shared" si="224"/>
        <v>8822771.5</v>
      </c>
      <c r="EM91" s="17">
        <f t="shared" si="225"/>
        <v>10577450</v>
      </c>
      <c r="EN91" s="17">
        <f t="shared" si="226"/>
        <v>6425293.5735046966</v>
      </c>
      <c r="EO91" s="17">
        <f t="shared" si="227"/>
        <v>3052063.0109999999</v>
      </c>
      <c r="EP91" s="17">
        <f t="shared" si="151"/>
        <v>3677735.9282550002</v>
      </c>
      <c r="EQ91" s="162">
        <f>VLOOKUP(B91,[1]Hoja1!$B$9:$AZ$244,51,0)</f>
        <v>2444374</v>
      </c>
      <c r="ER91" s="162">
        <v>8032000</v>
      </c>
      <c r="ES91" s="32">
        <v>11232225</v>
      </c>
      <c r="ET91" s="94">
        <v>10109000</v>
      </c>
      <c r="EU91" s="32">
        <f t="shared" si="228"/>
        <v>7954399.75</v>
      </c>
      <c r="EV91" s="32">
        <f t="shared" si="229"/>
        <v>9070500</v>
      </c>
      <c r="EW91" s="32">
        <f t="shared" si="230"/>
        <v>5543575.2795914561</v>
      </c>
      <c r="EX91" s="32">
        <f t="shared" si="231"/>
        <v>2953048.2294000001</v>
      </c>
      <c r="EY91" s="32">
        <f t="shared" si="152"/>
        <v>3558423.1164270001</v>
      </c>
      <c r="EZ91" s="172">
        <f>VLOOKUP(B91,'[2]RESPUESTOS '!$B$11:$BH$246,59,0)</f>
        <v>1464974</v>
      </c>
      <c r="FA91" s="162">
        <v>7385000</v>
      </c>
      <c r="FB91" s="32">
        <v>8073600</v>
      </c>
      <c r="FC91" s="94">
        <v>7427700</v>
      </c>
      <c r="FD91" s="32">
        <f t="shared" si="232"/>
        <v>6087818.5</v>
      </c>
      <c r="FE91" s="32">
        <f t="shared" si="233"/>
        <v>7406350</v>
      </c>
      <c r="FF91" s="32">
        <f t="shared" si="234"/>
        <v>3715720.4582816688</v>
      </c>
      <c r="FG91" s="32">
        <f t="shared" si="235"/>
        <v>1769835.0893999999</v>
      </c>
      <c r="FH91" s="32">
        <f t="shared" si="153"/>
        <v>2132651.2827269998</v>
      </c>
      <c r="FI91" s="172">
        <f>VLOOKUP(B91,'[2]RESPUESTOS '!$B$11:$CJ$246,87,0)</f>
        <v>1522281</v>
      </c>
      <c r="FJ91" s="162">
        <v>8862000</v>
      </c>
      <c r="FK91" s="32">
        <v>8197000</v>
      </c>
      <c r="FL91" s="94">
        <v>7541200</v>
      </c>
      <c r="FM91" s="32">
        <f t="shared" si="236"/>
        <v>6530620.25</v>
      </c>
      <c r="FN91" s="32">
        <f t="shared" si="237"/>
        <v>7869100</v>
      </c>
      <c r="FO91" s="32">
        <f t="shared" si="238"/>
        <v>3904911.3897726582</v>
      </c>
      <c r="FP91" s="32">
        <f t="shared" si="239"/>
        <v>1839067.6761</v>
      </c>
      <c r="FQ91" s="32">
        <f t="shared" si="154"/>
        <v>2216076.5497005</v>
      </c>
      <c r="FR91" s="172">
        <f>VLOOKUP(B91,'[2]RESPUESTOS '!$B$11:$BX$246,75,0)</f>
        <v>1378597</v>
      </c>
      <c r="FS91" s="162">
        <v>7385000</v>
      </c>
      <c r="FT91" s="32">
        <v>7314200</v>
      </c>
      <c r="FU91" s="94">
        <v>7094800</v>
      </c>
      <c r="FV91" s="32">
        <f t="shared" si="240"/>
        <v>5793149.25</v>
      </c>
      <c r="FW91" s="32">
        <f t="shared" si="241"/>
        <v>7204500</v>
      </c>
      <c r="FX91" s="32">
        <f t="shared" si="242"/>
        <v>3513538.5925170705</v>
      </c>
      <c r="FY91" s="32">
        <f t="shared" si="243"/>
        <v>1665483.0356999999</v>
      </c>
      <c r="FZ91" s="32">
        <f t="shared" si="155"/>
        <v>2006907.0580185</v>
      </c>
      <c r="GA91" s="172">
        <f>VLOOKUP(B91,'[2]RESPUESTOS '!$B$11:$CN$246,91,0)</f>
        <v>1876925</v>
      </c>
      <c r="GB91" s="162">
        <v>8493000</v>
      </c>
      <c r="GC91" s="32">
        <v>9984200</v>
      </c>
      <c r="GD91" s="94">
        <v>9485000</v>
      </c>
      <c r="GE91" s="32">
        <f t="shared" si="244"/>
        <v>7459781.25</v>
      </c>
      <c r="GF91" s="32">
        <f t="shared" si="245"/>
        <v>8989000</v>
      </c>
      <c r="GG91" s="32">
        <f t="shared" si="246"/>
        <v>4672251.8163230792</v>
      </c>
      <c r="GH91" s="32">
        <f t="shared" si="247"/>
        <v>2267513.0924999998</v>
      </c>
      <c r="GI91" s="32">
        <f t="shared" si="156"/>
        <v>2732353.2764625</v>
      </c>
      <c r="GJ91" s="172">
        <f>VLOOKUP(B91,'[2]RESPUESTOS '!$B$11:$T$246,19,0)</f>
        <v>1318072</v>
      </c>
      <c r="GK91" s="162">
        <v>6890000</v>
      </c>
      <c r="GL91" s="32">
        <v>7097400</v>
      </c>
      <c r="GM91" s="94">
        <v>6742500</v>
      </c>
      <c r="GN91" s="32">
        <f t="shared" si="248"/>
        <v>5511993</v>
      </c>
      <c r="GO91" s="32">
        <f t="shared" si="249"/>
        <v>6816250</v>
      </c>
      <c r="GP91" s="32">
        <f t="shared" si="250"/>
        <v>3352803.6690067914</v>
      </c>
      <c r="GQ91" s="32">
        <f t="shared" si="251"/>
        <v>1592362.7831999999</v>
      </c>
      <c r="GR91" s="32">
        <f t="shared" si="157"/>
        <v>1918797.1537559999</v>
      </c>
      <c r="GS91" s="172">
        <f>VLOOKUP(B91,'[2]RESPUESTOS '!$B$11:$H$246,7,0)</f>
        <v>1357430</v>
      </c>
      <c r="GT91" s="162">
        <v>4560000</v>
      </c>
      <c r="GU91" s="32">
        <v>4258400</v>
      </c>
      <c r="GV91" s="94">
        <v>3832600</v>
      </c>
      <c r="GW91" s="32">
        <f t="shared" si="252"/>
        <v>3502107.5</v>
      </c>
      <c r="GX91" s="32">
        <f t="shared" si="253"/>
        <v>4045500</v>
      </c>
      <c r="GY91" s="32">
        <f t="shared" si="254"/>
        <v>2755325.8009079373</v>
      </c>
      <c r="GZ91" s="32">
        <f t="shared" si="255"/>
        <v>1639911.183</v>
      </c>
      <c r="HA91" s="32">
        <f t="shared" si="158"/>
        <v>1976092.9755150001</v>
      </c>
      <c r="HB91" s="172">
        <f>VLOOKUP(B91,'[2]RESPUESTOS '!$B$11:$D$246,3,0)</f>
        <v>1377491</v>
      </c>
      <c r="HC91" s="162">
        <v>4560000</v>
      </c>
      <c r="HD91" s="32">
        <v>4258400</v>
      </c>
      <c r="HE91" s="94">
        <v>4002900</v>
      </c>
      <c r="HF91" s="32">
        <f t="shared" si="256"/>
        <v>3549697.75</v>
      </c>
      <c r="HG91" s="32">
        <f t="shared" si="257"/>
        <v>4130650</v>
      </c>
      <c r="HH91" s="32">
        <f t="shared" si="258"/>
        <v>2797389.2907686378</v>
      </c>
      <c r="HI91" s="32">
        <f t="shared" si="259"/>
        <v>1664146.8770999999</v>
      </c>
      <c r="HJ91" s="32">
        <f t="shared" si="159"/>
        <v>2005296.9869054998</v>
      </c>
      <c r="HK91" s="172">
        <f>VLOOKUP(B91,'[2]RESPUESTOS '!$B$11:$CB$246,79,0)</f>
        <v>1800560</v>
      </c>
      <c r="HL91" s="162">
        <v>10372000</v>
      </c>
      <c r="HM91" s="32">
        <v>9984200</v>
      </c>
      <c r="HN91" s="94">
        <v>9185000</v>
      </c>
      <c r="HO91" s="32">
        <f t="shared" si="260"/>
        <v>7835440</v>
      </c>
      <c r="HP91" s="32">
        <f t="shared" si="261"/>
        <v>9584600</v>
      </c>
      <c r="HQ91" s="32">
        <f t="shared" si="262"/>
        <v>4646691.1428224221</v>
      </c>
      <c r="HR91" s="32">
        <f t="shared" si="263"/>
        <v>2175256.5359999998</v>
      </c>
      <c r="HS91" s="32">
        <f t="shared" si="160"/>
        <v>2621184.1258799997</v>
      </c>
      <c r="HT91" s="172">
        <v>8165243.0999999996</v>
      </c>
      <c r="HU91" s="162">
        <v>10372000</v>
      </c>
      <c r="HV91" s="32">
        <v>12480250</v>
      </c>
      <c r="HW91" s="94">
        <v>11606600</v>
      </c>
      <c r="HX91" s="32">
        <f t="shared" si="264"/>
        <v>11486283.333333334</v>
      </c>
      <c r="HY91" s="32">
        <f t="shared" si="265"/>
        <v>11606600</v>
      </c>
      <c r="HZ91" s="32">
        <f t="shared" si="161"/>
        <v>11419962.018499341</v>
      </c>
      <c r="IA91" s="32">
        <f t="shared" si="266"/>
        <v>9864430.1891099997</v>
      </c>
      <c r="IB91" s="32">
        <f t="shared" si="162"/>
        <v>11886638.37787755</v>
      </c>
      <c r="IC91" s="172">
        <v>8704950</v>
      </c>
      <c r="ID91" s="162">
        <v>7385000</v>
      </c>
      <c r="IE91" s="32">
        <v>12480250</v>
      </c>
      <c r="IF91" s="94">
        <v>12230600</v>
      </c>
      <c r="IG91" s="32">
        <f t="shared" si="267"/>
        <v>10698616.666666666</v>
      </c>
      <c r="IH91" s="32">
        <f t="shared" si="268"/>
        <v>12230600</v>
      </c>
      <c r="II91" s="32">
        <f t="shared" si="269"/>
        <v>10090873.302343672</v>
      </c>
      <c r="IJ91" s="32">
        <f t="shared" si="270"/>
        <v>10516450.094999999</v>
      </c>
      <c r="IK91" s="32">
        <f t="shared" si="163"/>
        <v>12672322.364474999</v>
      </c>
      <c r="IM91" s="32">
        <f t="shared" si="271"/>
        <v>3271687.893259428</v>
      </c>
    </row>
    <row r="92" spans="1:247" x14ac:dyDescent="0.25">
      <c r="A92" s="12">
        <v>85</v>
      </c>
      <c r="B92" s="36" t="s">
        <v>128</v>
      </c>
      <c r="C92" s="14">
        <f>VLOOKUP(B92,[1]Hoja1!$B$9:$D$244,3,0)</f>
        <v>6674456</v>
      </c>
      <c r="D92" s="14">
        <v>24410000</v>
      </c>
      <c r="E92" s="15">
        <v>40000000</v>
      </c>
      <c r="F92" s="97">
        <v>36800000</v>
      </c>
      <c r="G92" s="105">
        <f t="shared" si="164"/>
        <v>26971114</v>
      </c>
      <c r="H92" s="105">
        <f t="shared" si="165"/>
        <v>30605000</v>
      </c>
      <c r="I92" s="107">
        <f t="shared" si="166"/>
        <v>16463230.902661111</v>
      </c>
      <c r="J92" s="107">
        <f t="shared" si="167"/>
        <v>7014853.2559999991</v>
      </c>
      <c r="K92" s="107">
        <f t="shared" si="136"/>
        <v>8452898.1734799985</v>
      </c>
      <c r="L92" s="101">
        <f>VLOOKUP(B92,[1]Hoja1!$B$9:$L$244,11,0)</f>
        <v>6882491</v>
      </c>
      <c r="M92" s="101">
        <v>25564000</v>
      </c>
      <c r="N92" s="34">
        <v>40000000</v>
      </c>
      <c r="O92" s="70">
        <v>36000000</v>
      </c>
      <c r="P92" s="34">
        <f t="shared" si="168"/>
        <v>27111622.75</v>
      </c>
      <c r="Q92" s="34">
        <f t="shared" si="169"/>
        <v>30782000</v>
      </c>
      <c r="R92" s="34">
        <f t="shared" si="170"/>
        <v>16864009.484383341</v>
      </c>
      <c r="S92" s="174">
        <f t="shared" si="171"/>
        <v>7233498.0409999993</v>
      </c>
      <c r="T92" s="174">
        <f t="shared" si="137"/>
        <v>8716365.1394049991</v>
      </c>
      <c r="U92" s="126">
        <f>VLOOKUP(B92,[1]Hoja1!$B$9:$T$244,19,0)</f>
        <v>5210975</v>
      </c>
      <c r="V92" s="126">
        <v>19058000</v>
      </c>
      <c r="W92" s="17">
        <v>32000000</v>
      </c>
      <c r="X92" s="73">
        <v>30400000</v>
      </c>
      <c r="Y92" s="17">
        <f t="shared" si="172"/>
        <v>21667243.75</v>
      </c>
      <c r="Z92" s="17">
        <f t="shared" si="173"/>
        <v>24729000</v>
      </c>
      <c r="AA92" s="17">
        <f t="shared" si="174"/>
        <v>12965173.955715252</v>
      </c>
      <c r="AB92" s="176">
        <f t="shared" si="175"/>
        <v>5476734.7249999996</v>
      </c>
      <c r="AC92" s="176">
        <f t="shared" si="138"/>
        <v>6599465.3436249997</v>
      </c>
      <c r="AD92" s="129">
        <f>VLOOKUP(B92,[1]Hoja1!$B$9:$V$244,21,0)</f>
        <v>6429069</v>
      </c>
      <c r="AE92" s="129">
        <v>22961000</v>
      </c>
      <c r="AF92" s="18">
        <v>30400000</v>
      </c>
      <c r="AG92" s="74">
        <v>27968000</v>
      </c>
      <c r="AH92" s="18">
        <f t="shared" si="176"/>
        <v>21939517.25</v>
      </c>
      <c r="AI92" s="18">
        <f t="shared" si="177"/>
        <v>25464500</v>
      </c>
      <c r="AJ92" s="18">
        <f t="shared" si="178"/>
        <v>14939559.462907998</v>
      </c>
      <c r="AK92" s="177">
        <f t="shared" si="179"/>
        <v>6756951.5189999994</v>
      </c>
      <c r="AL92" s="177">
        <f t="shared" si="139"/>
        <v>8142126.5803949991</v>
      </c>
      <c r="AM92" s="133">
        <f>VLOOKUP(B92,[1]Hoja1!$B$9:$X$244,23,0)</f>
        <v>5977212</v>
      </c>
      <c r="AN92" s="133">
        <v>21348000</v>
      </c>
      <c r="AO92" s="19">
        <v>27200000</v>
      </c>
      <c r="AP92" s="77">
        <v>26656000</v>
      </c>
      <c r="AQ92" s="19">
        <f t="shared" si="180"/>
        <v>20295303</v>
      </c>
      <c r="AR92" s="19">
        <f t="shared" si="181"/>
        <v>24002000</v>
      </c>
      <c r="AS92" s="19">
        <f t="shared" si="182"/>
        <v>13868443.171413952</v>
      </c>
      <c r="AT92" s="178">
        <f t="shared" si="183"/>
        <v>6282049.8119999999</v>
      </c>
      <c r="AU92" s="178">
        <f t="shared" si="140"/>
        <v>7569870.0234599998</v>
      </c>
      <c r="AV92" s="137">
        <f>VLOOKUP(B92,[1]Hoja1!$B$9:$Z$244,25,0)</f>
        <v>4737250</v>
      </c>
      <c r="AW92" s="137">
        <v>17325000</v>
      </c>
      <c r="AX92" s="20">
        <v>27200000</v>
      </c>
      <c r="AY92" s="79">
        <v>25296000</v>
      </c>
      <c r="AZ92" s="20">
        <f t="shared" si="184"/>
        <v>18639562.5</v>
      </c>
      <c r="BA92" s="20">
        <f t="shared" si="185"/>
        <v>21310500</v>
      </c>
      <c r="BB92" s="20">
        <f t="shared" si="186"/>
        <v>11590519.496111887</v>
      </c>
      <c r="BC92" s="179">
        <f t="shared" si="187"/>
        <v>4978849.75</v>
      </c>
      <c r="BD92" s="179">
        <f t="shared" si="141"/>
        <v>5999513.9487500004</v>
      </c>
      <c r="BE92" s="139">
        <f>VLOOKUP(B92,[1]Hoja1!$B$9:$AB$244,27,0)</f>
        <v>6317325</v>
      </c>
      <c r="BF92" s="139">
        <v>25270000</v>
      </c>
      <c r="BG92" s="21">
        <v>32000000</v>
      </c>
      <c r="BH92" s="80">
        <v>31360000</v>
      </c>
      <c r="BI92" s="21">
        <f t="shared" si="188"/>
        <v>23736831.25</v>
      </c>
      <c r="BJ92" s="21">
        <f t="shared" si="189"/>
        <v>28315000</v>
      </c>
      <c r="BK92" s="21">
        <f t="shared" si="190"/>
        <v>15325364.064178037</v>
      </c>
      <c r="BL92" s="21">
        <f t="shared" si="191"/>
        <v>6639508.5749999993</v>
      </c>
      <c r="BM92" s="21">
        <f t="shared" si="142"/>
        <v>8000607.8328749985</v>
      </c>
      <c r="BN92" s="144">
        <f>VLOOKUP(B92,[1]Hoja1!$B$9:$AD$244,29,0)</f>
        <v>6088845</v>
      </c>
      <c r="BO92" s="144">
        <v>21746000</v>
      </c>
      <c r="BP92" s="22">
        <v>32000000</v>
      </c>
      <c r="BQ92" s="82">
        <v>30720000</v>
      </c>
      <c r="BR92" s="22">
        <f t="shared" si="192"/>
        <v>22638711.25</v>
      </c>
      <c r="BS92" s="22">
        <f t="shared" si="193"/>
        <v>26233000</v>
      </c>
      <c r="BT92" s="22">
        <f t="shared" si="194"/>
        <v>14597351.454006694</v>
      </c>
      <c r="BU92" s="22">
        <f t="shared" si="195"/>
        <v>6399376.0949999997</v>
      </c>
      <c r="BV92" s="22">
        <f t="shared" si="143"/>
        <v>7711248.1944749998</v>
      </c>
      <c r="BW92" s="146">
        <f>VLOOKUP(B92,[1]Hoja1!$B$9:$AF$244,31,0)</f>
        <v>5021262</v>
      </c>
      <c r="BX92" s="146">
        <v>14350000</v>
      </c>
      <c r="BY92" s="23">
        <v>27200000</v>
      </c>
      <c r="BZ92" s="84">
        <v>26384000</v>
      </c>
      <c r="CA92" s="23">
        <f t="shared" si="196"/>
        <v>18238815.5</v>
      </c>
      <c r="CB92" s="23">
        <f t="shared" si="197"/>
        <v>20367000</v>
      </c>
      <c r="CC92" s="23">
        <f t="shared" si="198"/>
        <v>11644629.309595892</v>
      </c>
      <c r="CD92" s="23">
        <f t="shared" si="199"/>
        <v>5277346.3619999997</v>
      </c>
      <c r="CE92" s="23">
        <f t="shared" si="144"/>
        <v>6359202.3662099997</v>
      </c>
      <c r="CF92" s="158">
        <f>VLOOKUP(B92,[1]Hoja1!$B$9:$AJ$244,35,0)</f>
        <v>4737250</v>
      </c>
      <c r="CG92" s="158">
        <v>13540000</v>
      </c>
      <c r="CH92" s="24">
        <v>18496000</v>
      </c>
      <c r="CI92" s="25">
        <v>17571200</v>
      </c>
      <c r="CJ92" s="24">
        <f t="shared" si="200"/>
        <v>13586112.5</v>
      </c>
      <c r="CK92" s="24">
        <f t="shared" si="201"/>
        <v>15555600</v>
      </c>
      <c r="CL92" s="24">
        <f t="shared" si="202"/>
        <v>10102917.645483838</v>
      </c>
      <c r="CM92" s="24">
        <f t="shared" si="203"/>
        <v>4978849.75</v>
      </c>
      <c r="CN92" s="24">
        <f t="shared" si="145"/>
        <v>5999513.9487500004</v>
      </c>
      <c r="CO92" s="148">
        <f>VLOOKUP(B92,[1]Hoja1!$B$9:$AL$244,37,0)</f>
        <v>6542113</v>
      </c>
      <c r="CP92" s="148">
        <v>23370000</v>
      </c>
      <c r="CQ92" s="26">
        <v>27200000</v>
      </c>
      <c r="CR92" s="149">
        <v>25024000</v>
      </c>
      <c r="CS92" s="26">
        <f t="shared" si="204"/>
        <v>20534028.25</v>
      </c>
      <c r="CT92" s="26">
        <f t="shared" si="205"/>
        <v>24197000</v>
      </c>
      <c r="CU92" s="26">
        <f t="shared" si="206"/>
        <v>14685794.287319358</v>
      </c>
      <c r="CV92" s="26">
        <f t="shared" si="207"/>
        <v>6875760.7629999993</v>
      </c>
      <c r="CW92" s="26">
        <f t="shared" si="146"/>
        <v>8285291.7194149988</v>
      </c>
      <c r="CX92" s="27">
        <f>VLOOKUP(B92,[1]Hoja1!$B$9:$AN$244,39,0)</f>
        <v>6588960</v>
      </c>
      <c r="CY92" s="27">
        <v>21650000</v>
      </c>
      <c r="CZ92" s="28">
        <v>30400000</v>
      </c>
      <c r="DA92" s="86">
        <v>28272000</v>
      </c>
      <c r="DB92" s="28">
        <f t="shared" si="208"/>
        <v>21727740</v>
      </c>
      <c r="DC92" s="28">
        <f t="shared" si="209"/>
        <v>24961000</v>
      </c>
      <c r="DD92" s="28">
        <f t="shared" si="210"/>
        <v>15024951.688106177</v>
      </c>
      <c r="DE92" s="28">
        <f t="shared" si="211"/>
        <v>6924996.96</v>
      </c>
      <c r="DF92" s="28">
        <f t="shared" si="147"/>
        <v>8344621.3367999997</v>
      </c>
      <c r="DG92" s="150">
        <f>VLOOKUP(B92,[1]Hoja1!$B$9:$AR$244,43,0)</f>
        <v>8400000</v>
      </c>
      <c r="DH92" s="150">
        <v>28800000</v>
      </c>
      <c r="DI92" s="29">
        <v>24000000</v>
      </c>
      <c r="DJ92" s="88">
        <v>22320000</v>
      </c>
      <c r="DK92" s="29">
        <f t="shared" si="212"/>
        <v>20880000</v>
      </c>
      <c r="DL92" s="29">
        <f t="shared" si="213"/>
        <v>23160000</v>
      </c>
      <c r="DM92" s="29">
        <f t="shared" si="214"/>
        <v>16650059.944052218</v>
      </c>
      <c r="DN92" s="29">
        <f t="shared" si="215"/>
        <v>8828400</v>
      </c>
      <c r="DO92" s="29">
        <f t="shared" si="148"/>
        <v>10638222</v>
      </c>
      <c r="DP92" s="154">
        <f>VLOOKUP(B92,[1]Hoja1!$B$9:$AT$244,45,0)</f>
        <v>8400000</v>
      </c>
      <c r="DQ92" s="154">
        <v>30720000</v>
      </c>
      <c r="DR92" s="30">
        <v>24000000</v>
      </c>
      <c r="DS92" s="90">
        <v>23760000</v>
      </c>
      <c r="DT92" s="30">
        <f t="shared" si="216"/>
        <v>21720000</v>
      </c>
      <c r="DU92" s="30">
        <f t="shared" si="217"/>
        <v>23880000</v>
      </c>
      <c r="DV92" s="30">
        <f t="shared" si="218"/>
        <v>16995681.018034346</v>
      </c>
      <c r="DW92" s="30">
        <f t="shared" si="219"/>
        <v>8828400</v>
      </c>
      <c r="DX92" s="30">
        <f t="shared" si="149"/>
        <v>10638222</v>
      </c>
      <c r="DY92" s="158">
        <f>VLOOKUP(B92,[1]Hoja1!$B$9:$AV$244,47,0)</f>
        <v>9520000</v>
      </c>
      <c r="DZ92" s="158">
        <v>32640000</v>
      </c>
      <c r="EA92" s="24">
        <v>27200000</v>
      </c>
      <c r="EB92" s="25">
        <v>26928000</v>
      </c>
      <c r="EC92" s="24">
        <f t="shared" si="220"/>
        <v>24072000</v>
      </c>
      <c r="ED92" s="24">
        <f t="shared" si="221"/>
        <v>27064000</v>
      </c>
      <c r="EE92" s="24">
        <f t="shared" si="222"/>
        <v>19085786.609289963</v>
      </c>
      <c r="EF92" s="24">
        <f t="shared" si="223"/>
        <v>10005520</v>
      </c>
      <c r="EG92" s="24">
        <f t="shared" si="150"/>
        <v>12056651.6</v>
      </c>
      <c r="EH92" s="126">
        <f>VLOOKUP(B92,[1]Hoja1!$B$9:$AX$244,49,0)</f>
        <v>10354190</v>
      </c>
      <c r="EI92" s="126">
        <v>36980000</v>
      </c>
      <c r="EJ92" s="17">
        <v>36000000</v>
      </c>
      <c r="EK92" s="73">
        <v>34920000</v>
      </c>
      <c r="EL92" s="17">
        <f t="shared" si="224"/>
        <v>29563547.5</v>
      </c>
      <c r="EM92" s="17">
        <f t="shared" si="225"/>
        <v>35460000</v>
      </c>
      <c r="EN92" s="17">
        <f t="shared" si="226"/>
        <v>22217832.295227211</v>
      </c>
      <c r="EO92" s="17">
        <f t="shared" si="227"/>
        <v>10882253.689999999</v>
      </c>
      <c r="EP92" s="17">
        <f t="shared" si="151"/>
        <v>13113115.696449999</v>
      </c>
      <c r="EQ92" s="162">
        <f>VLOOKUP(B92,[1]Hoja1!$B$9:$AZ$244,51,0)</f>
        <v>8867250</v>
      </c>
      <c r="ER92" s="162">
        <v>29136000</v>
      </c>
      <c r="ES92" s="32">
        <v>36000000</v>
      </c>
      <c r="ET92" s="94">
        <v>34560000</v>
      </c>
      <c r="EU92" s="32">
        <f t="shared" si="228"/>
        <v>27140812.5</v>
      </c>
      <c r="EV92" s="32">
        <f t="shared" si="229"/>
        <v>31848000</v>
      </c>
      <c r="EW92" s="32">
        <f t="shared" si="230"/>
        <v>19626189.807144716</v>
      </c>
      <c r="EX92" s="32">
        <f t="shared" si="231"/>
        <v>10712524.725</v>
      </c>
      <c r="EY92" s="32">
        <f t="shared" si="152"/>
        <v>12908592.293624999</v>
      </c>
      <c r="EZ92" s="172">
        <f>VLOOKUP(B92,'[2]RESPUESTOS '!$B$11:$BH$246,59,0)</f>
        <v>5810508</v>
      </c>
      <c r="FA92" s="162">
        <v>19058000</v>
      </c>
      <c r="FB92" s="32">
        <v>32000000</v>
      </c>
      <c r="FC92" s="94">
        <v>31360000</v>
      </c>
      <c r="FD92" s="32">
        <f t="shared" si="232"/>
        <v>22057127</v>
      </c>
      <c r="FE92" s="32">
        <f t="shared" si="233"/>
        <v>25209000</v>
      </c>
      <c r="FF92" s="32">
        <f t="shared" si="234"/>
        <v>13902832.756332539</v>
      </c>
      <c r="FG92" s="32">
        <f t="shared" si="235"/>
        <v>7019674.7147999993</v>
      </c>
      <c r="FH92" s="32">
        <f t="shared" si="153"/>
        <v>8458708.0313339997</v>
      </c>
      <c r="FI92" s="172">
        <f>VLOOKUP(B92,'[2]RESPUESTOS '!$B$11:$CJ$246,87,0)</f>
        <v>5751378</v>
      </c>
      <c r="FJ92" s="162">
        <v>22869600</v>
      </c>
      <c r="FK92" s="32">
        <v>30000000</v>
      </c>
      <c r="FL92" s="94">
        <v>29400000</v>
      </c>
      <c r="FM92" s="32">
        <f t="shared" si="236"/>
        <v>22005244.5</v>
      </c>
      <c r="FN92" s="32">
        <f t="shared" si="237"/>
        <v>26134800</v>
      </c>
      <c r="FO92" s="32">
        <f t="shared" si="238"/>
        <v>14037822.245767113</v>
      </c>
      <c r="FP92" s="32">
        <f t="shared" si="239"/>
        <v>6948239.7617999995</v>
      </c>
      <c r="FQ92" s="32">
        <f t="shared" si="154"/>
        <v>8372628.9129689988</v>
      </c>
      <c r="FR92" s="172">
        <f>VLOOKUP(B92,'[2]RESPUESTOS '!$B$11:$BX$246,75,0)</f>
        <v>5770431</v>
      </c>
      <c r="FS92" s="162">
        <v>19058000</v>
      </c>
      <c r="FT92" s="32">
        <v>30000000</v>
      </c>
      <c r="FU92" s="94">
        <v>27600000</v>
      </c>
      <c r="FV92" s="32">
        <f t="shared" si="240"/>
        <v>20607107.75</v>
      </c>
      <c r="FW92" s="32">
        <f t="shared" si="241"/>
        <v>23329000</v>
      </c>
      <c r="FX92" s="32">
        <f t="shared" si="242"/>
        <v>13543992.02348271</v>
      </c>
      <c r="FY92" s="32">
        <f t="shared" si="243"/>
        <v>6971257.6910999995</v>
      </c>
      <c r="FZ92" s="32">
        <f t="shared" si="155"/>
        <v>8400365.5177754983</v>
      </c>
      <c r="GA92" s="172">
        <f>VLOOKUP(B92,'[2]RESPUESTOS '!$B$11:$CN$246,91,0)</f>
        <v>5586471</v>
      </c>
      <c r="GB92" s="162">
        <v>21917000</v>
      </c>
      <c r="GC92" s="32">
        <v>30000000</v>
      </c>
      <c r="GD92" s="94">
        <v>29100000</v>
      </c>
      <c r="GE92" s="32">
        <f t="shared" si="244"/>
        <v>21650867.75</v>
      </c>
      <c r="GF92" s="32">
        <f t="shared" si="245"/>
        <v>25508500</v>
      </c>
      <c r="GG92" s="32">
        <f t="shared" si="246"/>
        <v>13683252.421866009</v>
      </c>
      <c r="GH92" s="32">
        <f t="shared" si="247"/>
        <v>6749015.6151000001</v>
      </c>
      <c r="GI92" s="32">
        <f t="shared" si="156"/>
        <v>8132563.8161955001</v>
      </c>
      <c r="GJ92" s="172">
        <f>VLOOKUP(B92,'[2]RESPUESTOS '!$B$11:$T$246,19,0)</f>
        <v>5050884</v>
      </c>
      <c r="GK92" s="162">
        <v>21650000</v>
      </c>
      <c r="GL92" s="32">
        <v>27000000</v>
      </c>
      <c r="GM92" s="94">
        <v>25920000</v>
      </c>
      <c r="GN92" s="32">
        <f t="shared" si="248"/>
        <v>19905221</v>
      </c>
      <c r="GO92" s="32">
        <f t="shared" si="249"/>
        <v>23785000</v>
      </c>
      <c r="GP92" s="32">
        <f t="shared" si="250"/>
        <v>12508137.905036191</v>
      </c>
      <c r="GQ92" s="32">
        <f t="shared" si="251"/>
        <v>6101972.9604000002</v>
      </c>
      <c r="GR92" s="32">
        <f t="shared" si="157"/>
        <v>7352877.4172820002</v>
      </c>
      <c r="GS92" s="172">
        <f>VLOOKUP(B92,'[2]RESPUESTOS '!$B$11:$H$246,7,0)</f>
        <v>2441871</v>
      </c>
      <c r="GT92" s="162">
        <v>13540000</v>
      </c>
      <c r="GU92" s="32">
        <v>5000000</v>
      </c>
      <c r="GV92" s="94">
        <v>4800000</v>
      </c>
      <c r="GW92" s="32">
        <f t="shared" si="252"/>
        <v>6445467.75</v>
      </c>
      <c r="GX92" s="32">
        <f t="shared" si="253"/>
        <v>4900000</v>
      </c>
      <c r="GY92" s="32">
        <f t="shared" si="254"/>
        <v>4485760.1908647912</v>
      </c>
      <c r="GZ92" s="32">
        <f t="shared" si="255"/>
        <v>2950024.3550999998</v>
      </c>
      <c r="HA92" s="32">
        <f t="shared" si="158"/>
        <v>3554779.3478954998</v>
      </c>
      <c r="HB92" s="172">
        <f>VLOOKUP(B92,'[2]RESPUESTOS '!$B$11:$D$246,3,0)</f>
        <v>2433473</v>
      </c>
      <c r="HC92" s="162">
        <v>13540000</v>
      </c>
      <c r="HD92" s="32">
        <v>5000000</v>
      </c>
      <c r="HE92" s="94">
        <v>4600000</v>
      </c>
      <c r="HF92" s="32">
        <f t="shared" si="256"/>
        <v>6393368.25</v>
      </c>
      <c r="HG92" s="32">
        <f t="shared" si="257"/>
        <v>4800000</v>
      </c>
      <c r="HH92" s="32">
        <f t="shared" si="258"/>
        <v>4433695.8571634097</v>
      </c>
      <c r="HI92" s="32">
        <f t="shared" si="259"/>
        <v>2939878.7313000001</v>
      </c>
      <c r="HJ92" s="32">
        <f t="shared" si="159"/>
        <v>3542553.8712165002</v>
      </c>
      <c r="HK92" s="172">
        <f>VLOOKUP(B92,'[2]RESPUESTOS '!$B$11:$CB$246,79,0)</f>
        <v>5358492</v>
      </c>
      <c r="HL92" s="162">
        <v>36980000</v>
      </c>
      <c r="HM92" s="32">
        <v>30000000</v>
      </c>
      <c r="HN92" s="94">
        <v>29400000</v>
      </c>
      <c r="HO92" s="32">
        <f t="shared" si="260"/>
        <v>25434623</v>
      </c>
      <c r="HP92" s="32">
        <f t="shared" si="261"/>
        <v>29700000</v>
      </c>
      <c r="HQ92" s="32">
        <f t="shared" si="262"/>
        <v>14234457.46459266</v>
      </c>
      <c r="HR92" s="32">
        <f t="shared" si="263"/>
        <v>6473594.1852000002</v>
      </c>
      <c r="HS92" s="32">
        <f t="shared" si="160"/>
        <v>7800680.9931659997</v>
      </c>
      <c r="HT92" s="172">
        <v>25888800</v>
      </c>
      <c r="HU92" s="162">
        <v>36980000</v>
      </c>
      <c r="HV92" s="32">
        <v>40000000</v>
      </c>
      <c r="HW92" s="94">
        <v>36800000</v>
      </c>
      <c r="HX92" s="32">
        <f t="shared" si="264"/>
        <v>37926666.666666664</v>
      </c>
      <c r="HY92" s="32">
        <f t="shared" si="265"/>
        <v>36980000</v>
      </c>
      <c r="HZ92" s="32">
        <f t="shared" si="161"/>
        <v>37871348.848254576</v>
      </c>
      <c r="IA92" s="32">
        <f t="shared" si="266"/>
        <v>31276259.279999997</v>
      </c>
      <c r="IB92" s="32">
        <f t="shared" si="162"/>
        <v>37687892.432399996</v>
      </c>
      <c r="IC92" s="172">
        <v>27600000</v>
      </c>
      <c r="ID92" s="162">
        <v>19058000</v>
      </c>
      <c r="IE92" s="32">
        <v>40000000</v>
      </c>
      <c r="IF92" s="94">
        <v>38000000</v>
      </c>
      <c r="IG92" s="32">
        <f t="shared" si="267"/>
        <v>32352666.666666668</v>
      </c>
      <c r="IH92" s="32">
        <f t="shared" si="268"/>
        <v>38000000</v>
      </c>
      <c r="II92" s="32">
        <f t="shared" si="269"/>
        <v>28905300.606281541</v>
      </c>
      <c r="IJ92" s="32">
        <f t="shared" si="270"/>
        <v>33343560</v>
      </c>
      <c r="IK92" s="32">
        <f t="shared" si="163"/>
        <v>40178989.799999997</v>
      </c>
      <c r="IM92" s="32">
        <f t="shared" si="271"/>
        <v>10482132.160664776</v>
      </c>
    </row>
    <row r="93" spans="1:247" x14ac:dyDescent="0.25">
      <c r="A93" s="12">
        <v>86</v>
      </c>
      <c r="B93" s="36" t="s">
        <v>129</v>
      </c>
      <c r="C93" s="14">
        <f>VLOOKUP(B93,[1]Hoja1!$B$9:$D$244,3,0)</f>
        <v>2886798</v>
      </c>
      <c r="D93" s="14">
        <v>10558000</v>
      </c>
      <c r="E93" s="15">
        <v>16210000</v>
      </c>
      <c r="F93" s="97">
        <v>15885800</v>
      </c>
      <c r="G93" s="105">
        <f t="shared" si="164"/>
        <v>11385149.5</v>
      </c>
      <c r="H93" s="105">
        <f t="shared" si="165"/>
        <v>13221900</v>
      </c>
      <c r="I93" s="107">
        <f t="shared" si="166"/>
        <v>7070147.1623841263</v>
      </c>
      <c r="J93" s="107">
        <f t="shared" si="167"/>
        <v>3034024.6979999999</v>
      </c>
      <c r="K93" s="107">
        <f t="shared" si="136"/>
        <v>3655999.7610899997</v>
      </c>
      <c r="L93" s="101">
        <f>VLOOKUP(B93,[1]Hoja1!$B$9:$L$244,11,0)</f>
        <v>2572899</v>
      </c>
      <c r="M93" s="101">
        <v>9557000</v>
      </c>
      <c r="N93" s="34">
        <v>16210000</v>
      </c>
      <c r="O93" s="70">
        <v>15561600</v>
      </c>
      <c r="P93" s="34">
        <f t="shared" si="168"/>
        <v>10975374.75</v>
      </c>
      <c r="Q93" s="34">
        <f t="shared" si="169"/>
        <v>12559300</v>
      </c>
      <c r="R93" s="34">
        <f t="shared" si="170"/>
        <v>6459395.0032592751</v>
      </c>
      <c r="S93" s="174">
        <f t="shared" si="171"/>
        <v>2704116.8489999999</v>
      </c>
      <c r="T93" s="174">
        <f t="shared" si="137"/>
        <v>3258460.8030449999</v>
      </c>
      <c r="U93" s="126">
        <f>VLOOKUP(B93,[1]Hoja1!$B$9:$T$244,19,0)</f>
        <v>2494213</v>
      </c>
      <c r="V93" s="126">
        <v>9122000</v>
      </c>
      <c r="W93" s="17">
        <v>12968000</v>
      </c>
      <c r="X93" s="73">
        <v>12579000</v>
      </c>
      <c r="Y93" s="17">
        <f t="shared" si="172"/>
        <v>9290803.25</v>
      </c>
      <c r="Z93" s="17">
        <f t="shared" si="173"/>
        <v>10850500</v>
      </c>
      <c r="AA93" s="17">
        <f t="shared" si="174"/>
        <v>5995530.7595009534</v>
      </c>
      <c r="AB93" s="176">
        <f t="shared" si="175"/>
        <v>2621417.8629999999</v>
      </c>
      <c r="AC93" s="176">
        <f t="shared" si="138"/>
        <v>3158808.524915</v>
      </c>
      <c r="AD93" s="129">
        <f>VLOOKUP(B93,[1]Hoja1!$B$9:$V$244,21,0)</f>
        <v>2943416</v>
      </c>
      <c r="AE93" s="129">
        <v>10513000</v>
      </c>
      <c r="AF93" s="18">
        <v>12319600</v>
      </c>
      <c r="AG93" s="74">
        <v>12073200</v>
      </c>
      <c r="AH93" s="18">
        <f t="shared" si="176"/>
        <v>9462304</v>
      </c>
      <c r="AI93" s="18">
        <f t="shared" si="177"/>
        <v>11293100</v>
      </c>
      <c r="AJ93" s="18">
        <f t="shared" si="178"/>
        <v>6679344.2487180773</v>
      </c>
      <c r="AK93" s="177">
        <f t="shared" si="179"/>
        <v>3093530.216</v>
      </c>
      <c r="AL93" s="177">
        <f t="shared" si="139"/>
        <v>3727703.91028</v>
      </c>
      <c r="AM93" s="133">
        <f>VLOOKUP(B93,[1]Hoja1!$B$9:$X$244,23,0)</f>
        <v>2771188</v>
      </c>
      <c r="AN93" s="133">
        <v>9898000</v>
      </c>
      <c r="AO93" s="19">
        <v>11022800</v>
      </c>
      <c r="AP93" s="77">
        <v>10692100</v>
      </c>
      <c r="AQ93" s="19">
        <f t="shared" si="180"/>
        <v>8596022</v>
      </c>
      <c r="AR93" s="19">
        <f t="shared" si="181"/>
        <v>10295050</v>
      </c>
      <c r="AS93" s="19">
        <f t="shared" si="182"/>
        <v>6190660.3465227317</v>
      </c>
      <c r="AT93" s="178">
        <f t="shared" si="183"/>
        <v>2912518.588</v>
      </c>
      <c r="AU93" s="178">
        <f t="shared" si="140"/>
        <v>3509584.89854</v>
      </c>
      <c r="AV93" s="137">
        <f>VLOOKUP(B93,[1]Hoja1!$B$9:$Z$244,25,0)</f>
        <v>2133250</v>
      </c>
      <c r="AW93" s="137">
        <v>7802000</v>
      </c>
      <c r="AX93" s="20">
        <v>11022800</v>
      </c>
      <c r="AY93" s="79">
        <v>10361400</v>
      </c>
      <c r="AZ93" s="20">
        <f t="shared" si="184"/>
        <v>7829862.5</v>
      </c>
      <c r="BA93" s="20">
        <f t="shared" si="185"/>
        <v>9081700</v>
      </c>
      <c r="BB93" s="20">
        <f t="shared" si="186"/>
        <v>5100910.8080901392</v>
      </c>
      <c r="BC93" s="179">
        <f t="shared" si="187"/>
        <v>2242045.75</v>
      </c>
      <c r="BD93" s="179">
        <f t="shared" si="141"/>
        <v>2701665.1287500001</v>
      </c>
      <c r="BE93" s="139">
        <f>VLOOKUP(B93,[1]Hoja1!$B$9:$AB$244,27,0)</f>
        <v>2346575</v>
      </c>
      <c r="BF93" s="139">
        <v>9387000</v>
      </c>
      <c r="BG93" s="21">
        <v>12968000</v>
      </c>
      <c r="BH93" s="80">
        <v>12838300</v>
      </c>
      <c r="BI93" s="21">
        <f t="shared" si="188"/>
        <v>9384968.75</v>
      </c>
      <c r="BJ93" s="21">
        <f t="shared" si="189"/>
        <v>11112650</v>
      </c>
      <c r="BK93" s="21">
        <f t="shared" si="190"/>
        <v>5816590.0258804979</v>
      </c>
      <c r="BL93" s="21">
        <f t="shared" si="191"/>
        <v>2466250.3249999997</v>
      </c>
      <c r="BM93" s="21">
        <f t="shared" si="142"/>
        <v>2971831.6416249997</v>
      </c>
      <c r="BN93" s="144">
        <f>VLOOKUP(B93,[1]Hoja1!$B$9:$AD$244,29,0)</f>
        <v>2346575</v>
      </c>
      <c r="BO93" s="144">
        <v>8381000</v>
      </c>
      <c r="BP93" s="22">
        <v>12968000</v>
      </c>
      <c r="BQ93" s="82">
        <v>12838300</v>
      </c>
      <c r="BR93" s="22">
        <f t="shared" si="192"/>
        <v>9133468.75</v>
      </c>
      <c r="BS93" s="22">
        <f t="shared" si="193"/>
        <v>10609650</v>
      </c>
      <c r="BT93" s="22">
        <f t="shared" si="194"/>
        <v>5710408.0199161153</v>
      </c>
      <c r="BU93" s="22">
        <f t="shared" si="195"/>
        <v>2466250.3249999997</v>
      </c>
      <c r="BV93" s="22">
        <f t="shared" si="143"/>
        <v>2971831.6416249997</v>
      </c>
      <c r="BW93" s="146">
        <f>VLOOKUP(B93,[1]Hoja1!$B$9:$AF$244,31,0)</f>
        <v>2261113</v>
      </c>
      <c r="BX93" s="146">
        <v>6470000</v>
      </c>
      <c r="BY93" s="23">
        <v>11022800</v>
      </c>
      <c r="BZ93" s="84">
        <v>10251200</v>
      </c>
      <c r="CA93" s="23">
        <f t="shared" si="196"/>
        <v>7501278.25</v>
      </c>
      <c r="CB93" s="23">
        <f t="shared" si="197"/>
        <v>8360600</v>
      </c>
      <c r="CC93" s="23">
        <f t="shared" si="198"/>
        <v>5094956.0699969428</v>
      </c>
      <c r="CD93" s="23">
        <f t="shared" si="199"/>
        <v>2376429.7629999998</v>
      </c>
      <c r="CE93" s="23">
        <f t="shared" si="144"/>
        <v>2863597.8644149997</v>
      </c>
      <c r="CF93" s="158">
        <f>VLOOKUP(B93,[1]Hoja1!$B$9:$AJ$244,35,0)</f>
        <v>2133250</v>
      </c>
      <c r="CG93" s="158">
        <v>6100000</v>
      </c>
      <c r="CH93" s="24">
        <v>7495500</v>
      </c>
      <c r="CI93" s="25">
        <v>7045800</v>
      </c>
      <c r="CJ93" s="24">
        <f t="shared" si="200"/>
        <v>5693637.5</v>
      </c>
      <c r="CK93" s="24">
        <f t="shared" si="201"/>
        <v>6572900</v>
      </c>
      <c r="CL93" s="24">
        <f t="shared" si="202"/>
        <v>4405069.7594857085</v>
      </c>
      <c r="CM93" s="24">
        <f t="shared" si="203"/>
        <v>2242045.75</v>
      </c>
      <c r="CN93" s="24">
        <f t="shared" si="145"/>
        <v>2701665.1287500001</v>
      </c>
      <c r="CO93" s="148">
        <f>VLOOKUP(B93,[1]Hoja1!$B$9:$AL$244,37,0)</f>
        <v>2194770</v>
      </c>
      <c r="CP93" s="148">
        <v>7840000</v>
      </c>
      <c r="CQ93" s="26">
        <v>11022800</v>
      </c>
      <c r="CR93" s="149">
        <v>9920500</v>
      </c>
      <c r="CS93" s="26">
        <f t="shared" si="204"/>
        <v>7744517.5</v>
      </c>
      <c r="CT93" s="26">
        <f t="shared" si="205"/>
        <v>8880250</v>
      </c>
      <c r="CU93" s="26">
        <f t="shared" si="206"/>
        <v>5163275.350594705</v>
      </c>
      <c r="CV93" s="26">
        <f t="shared" si="207"/>
        <v>2306703.27</v>
      </c>
      <c r="CW93" s="26">
        <f t="shared" si="146"/>
        <v>2779577.4403499998</v>
      </c>
      <c r="CX93" s="27">
        <f>VLOOKUP(B93,[1]Hoja1!$B$9:$AN$244,39,0)</f>
        <v>2832853</v>
      </c>
      <c r="CY93" s="27">
        <v>9310000</v>
      </c>
      <c r="CZ93" s="28">
        <v>12319600</v>
      </c>
      <c r="DA93" s="86">
        <v>11580000</v>
      </c>
      <c r="DB93" s="28">
        <f t="shared" si="208"/>
        <v>9010613.25</v>
      </c>
      <c r="DC93" s="28">
        <f t="shared" si="209"/>
        <v>10445000</v>
      </c>
      <c r="DD93" s="28">
        <f t="shared" si="210"/>
        <v>6370038.8172129951</v>
      </c>
      <c r="DE93" s="28">
        <f t="shared" si="211"/>
        <v>2977328.503</v>
      </c>
      <c r="DF93" s="28">
        <f t="shared" si="147"/>
        <v>3587680.8461150001</v>
      </c>
      <c r="DG93" s="150">
        <f>VLOOKUP(B93,[1]Hoja1!$B$9:$AR$244,43,0)</f>
        <v>3040287</v>
      </c>
      <c r="DH93" s="150">
        <v>10424000</v>
      </c>
      <c r="DI93" s="29">
        <v>9726000</v>
      </c>
      <c r="DJ93" s="88">
        <v>8947900</v>
      </c>
      <c r="DK93" s="29">
        <f t="shared" si="212"/>
        <v>8034546.75</v>
      </c>
      <c r="DL93" s="29">
        <f t="shared" si="213"/>
        <v>9336950</v>
      </c>
      <c r="DM93" s="29">
        <f t="shared" si="214"/>
        <v>6255629.7066215342</v>
      </c>
      <c r="DN93" s="29">
        <f t="shared" si="215"/>
        <v>3195341.6369999996</v>
      </c>
      <c r="DO93" s="29">
        <f t="shared" si="148"/>
        <v>3850386.6725849994</v>
      </c>
      <c r="DP93" s="154">
        <f>VLOOKUP(B93,[1]Hoja1!$B$9:$AT$244,45,0)</f>
        <v>3404100</v>
      </c>
      <c r="DQ93" s="154">
        <v>12450000</v>
      </c>
      <c r="DR93" s="30">
        <v>9726000</v>
      </c>
      <c r="DS93" s="90">
        <v>9239700</v>
      </c>
      <c r="DT93" s="30">
        <f t="shared" si="216"/>
        <v>8704950</v>
      </c>
      <c r="DU93" s="30">
        <f t="shared" si="217"/>
        <v>9482850</v>
      </c>
      <c r="DV93" s="30">
        <f t="shared" si="218"/>
        <v>6836081.8506425703</v>
      </c>
      <c r="DW93" s="30">
        <f t="shared" si="219"/>
        <v>3577709.0999999996</v>
      </c>
      <c r="DX93" s="30">
        <f t="shared" si="149"/>
        <v>4311139.465499999</v>
      </c>
      <c r="DY93" s="158">
        <f>VLOOKUP(B93,[1]Hoja1!$B$9:$AV$244,47,0)</f>
        <v>3648344</v>
      </c>
      <c r="DZ93" s="158">
        <v>12510000</v>
      </c>
      <c r="EA93" s="24">
        <v>11022800</v>
      </c>
      <c r="EB93" s="25">
        <v>10471700</v>
      </c>
      <c r="EC93" s="24">
        <f t="shared" si="220"/>
        <v>9413211</v>
      </c>
      <c r="ED93" s="24">
        <f t="shared" si="221"/>
        <v>10747250</v>
      </c>
      <c r="EE93" s="24">
        <f t="shared" si="222"/>
        <v>7403985.936166211</v>
      </c>
      <c r="EF93" s="24">
        <f t="shared" si="223"/>
        <v>3834409.5439999998</v>
      </c>
      <c r="EG93" s="24">
        <f t="shared" si="150"/>
        <v>4620463.5005199993</v>
      </c>
      <c r="EH93" s="126">
        <f>VLOOKUP(B93,[1]Hoja1!$B$9:$AX$244,49,0)</f>
        <v>3719411</v>
      </c>
      <c r="EI93" s="126">
        <v>13284000</v>
      </c>
      <c r="EJ93" s="17">
        <v>14589000</v>
      </c>
      <c r="EK93" s="73">
        <v>13567800</v>
      </c>
      <c r="EL93" s="17">
        <f t="shared" si="224"/>
        <v>11290052.75</v>
      </c>
      <c r="EM93" s="17">
        <f t="shared" si="225"/>
        <v>13425900</v>
      </c>
      <c r="EN93" s="17">
        <f t="shared" si="226"/>
        <v>8223903.7573529286</v>
      </c>
      <c r="EO93" s="17">
        <f t="shared" si="227"/>
        <v>3909100.9609999997</v>
      </c>
      <c r="EP93" s="17">
        <f t="shared" si="151"/>
        <v>4710466.6580049992</v>
      </c>
      <c r="EQ93" s="162">
        <f>VLOOKUP(B93,[1]Hoja1!$B$9:$AZ$244,51,0)</f>
        <v>3040287</v>
      </c>
      <c r="ER93" s="162">
        <v>9990000</v>
      </c>
      <c r="ES93" s="32">
        <v>14589000</v>
      </c>
      <c r="ET93" s="94">
        <v>13130100</v>
      </c>
      <c r="EU93" s="32">
        <f t="shared" si="228"/>
        <v>10187346.75</v>
      </c>
      <c r="EV93" s="32">
        <f t="shared" si="229"/>
        <v>11560050</v>
      </c>
      <c r="EW93" s="32">
        <f t="shared" si="230"/>
        <v>6972016.6825135052</v>
      </c>
      <c r="EX93" s="32">
        <f t="shared" si="231"/>
        <v>3672970.7246999997</v>
      </c>
      <c r="EY93" s="32">
        <f t="shared" si="152"/>
        <v>4425929.7232634993</v>
      </c>
      <c r="EZ93" s="172">
        <f>VLOOKUP(B93,'[2]RESPUESTOS '!$B$11:$BH$246,59,0)</f>
        <v>1943867</v>
      </c>
      <c r="FA93" s="162">
        <v>9122000</v>
      </c>
      <c r="FB93" s="32">
        <v>10647600</v>
      </c>
      <c r="FC93" s="94">
        <v>10115200</v>
      </c>
      <c r="FD93" s="32">
        <f t="shared" si="232"/>
        <v>7957166.75</v>
      </c>
      <c r="FE93" s="32">
        <f t="shared" si="233"/>
        <v>9618600</v>
      </c>
      <c r="FF93" s="32">
        <f t="shared" si="234"/>
        <v>4896904.4415650843</v>
      </c>
      <c r="FG93" s="32">
        <f t="shared" si="235"/>
        <v>2348385.7226999998</v>
      </c>
      <c r="FH93" s="32">
        <f t="shared" si="153"/>
        <v>2829804.7958534998</v>
      </c>
      <c r="FI93" s="172">
        <f>VLOOKUP(B93,'[2]RESPUESTOS '!$B$11:$CJ$246,87,0)</f>
        <v>1918162</v>
      </c>
      <c r="FJ93" s="162">
        <v>10946400</v>
      </c>
      <c r="FK93" s="32">
        <v>10506800</v>
      </c>
      <c r="FL93" s="94">
        <v>9666300</v>
      </c>
      <c r="FM93" s="32">
        <f t="shared" si="236"/>
        <v>8259415.5</v>
      </c>
      <c r="FN93" s="32">
        <f t="shared" si="237"/>
        <v>10086550</v>
      </c>
      <c r="FO93" s="32">
        <f t="shared" si="238"/>
        <v>4930265.7496902421</v>
      </c>
      <c r="FP93" s="32">
        <f t="shared" si="239"/>
        <v>2317331.5121999998</v>
      </c>
      <c r="FQ93" s="32">
        <f t="shared" si="154"/>
        <v>2792384.4722009995</v>
      </c>
      <c r="FR93" s="172">
        <f>VLOOKUP(B93,'[2]RESPUESTOS '!$B$11:$BX$246,75,0)</f>
        <v>1693329</v>
      </c>
      <c r="FS93" s="162">
        <v>9122000</v>
      </c>
      <c r="FT93" s="32">
        <v>9165600</v>
      </c>
      <c r="FU93" s="94">
        <v>8982300</v>
      </c>
      <c r="FV93" s="32">
        <f t="shared" si="240"/>
        <v>7240807.25</v>
      </c>
      <c r="FW93" s="32">
        <f t="shared" si="241"/>
        <v>9052150</v>
      </c>
      <c r="FX93" s="32">
        <f t="shared" si="242"/>
        <v>4344938.4050433477</v>
      </c>
      <c r="FY93" s="32">
        <f t="shared" si="243"/>
        <v>2045710.7648999998</v>
      </c>
      <c r="FZ93" s="32">
        <f t="shared" si="155"/>
        <v>2465081.4717044998</v>
      </c>
      <c r="GA93" s="172">
        <f>VLOOKUP(B93,'[2]RESPUESTOS '!$B$11:$CN$246,91,0)</f>
        <v>2453466</v>
      </c>
      <c r="GB93" s="162">
        <v>10491000</v>
      </c>
      <c r="GC93" s="32">
        <v>12491200</v>
      </c>
      <c r="GD93" s="94">
        <v>11491900</v>
      </c>
      <c r="GE93" s="32">
        <f t="shared" si="244"/>
        <v>9231891.5</v>
      </c>
      <c r="GF93" s="32">
        <f t="shared" si="245"/>
        <v>10991450</v>
      </c>
      <c r="GG93" s="32">
        <f t="shared" si="246"/>
        <v>5970321.9020186877</v>
      </c>
      <c r="GH93" s="32">
        <f t="shared" si="247"/>
        <v>2964032.2745999997</v>
      </c>
      <c r="GI93" s="32">
        <f t="shared" si="156"/>
        <v>3571658.8908929997</v>
      </c>
      <c r="GJ93" s="172">
        <f>VLOOKUP(B93,'[2]RESPUESTOS '!$B$11:$T$246,19,0)</f>
        <v>1665557</v>
      </c>
      <c r="GK93" s="162">
        <v>9310000</v>
      </c>
      <c r="GL93" s="32">
        <v>9235600</v>
      </c>
      <c r="GM93" s="94">
        <v>9143200</v>
      </c>
      <c r="GN93" s="32">
        <f t="shared" si="248"/>
        <v>7338589.25</v>
      </c>
      <c r="GO93" s="32">
        <f t="shared" si="249"/>
        <v>9189400</v>
      </c>
      <c r="GP93" s="32">
        <f t="shared" si="250"/>
        <v>4322180.9949879637</v>
      </c>
      <c r="GQ93" s="32">
        <f t="shared" si="251"/>
        <v>2012159.4116999998</v>
      </c>
      <c r="GR93" s="32">
        <f t="shared" si="157"/>
        <v>2424652.0910985</v>
      </c>
      <c r="GS93" s="172">
        <f>VLOOKUP(B93,'[2]RESPUESTOS '!$B$11:$H$246,7,0)</f>
        <v>1703486</v>
      </c>
      <c r="GT93" s="162">
        <v>6100000</v>
      </c>
      <c r="GU93" s="32">
        <v>3500000</v>
      </c>
      <c r="GV93" s="94">
        <v>3150000</v>
      </c>
      <c r="GW93" s="32">
        <f t="shared" si="252"/>
        <v>3613371.5</v>
      </c>
      <c r="GX93" s="32">
        <f t="shared" si="253"/>
        <v>3325000</v>
      </c>
      <c r="GY93" s="32">
        <f t="shared" si="254"/>
        <v>2953903.0936877793</v>
      </c>
      <c r="GZ93" s="32">
        <f t="shared" si="255"/>
        <v>2057981.4365999999</v>
      </c>
      <c r="HA93" s="32">
        <f t="shared" si="158"/>
        <v>2479867.6311029997</v>
      </c>
      <c r="HB93" s="172">
        <f>VLOOKUP(B93,'[2]RESPUESTOS '!$B$11:$D$246,3,0)</f>
        <v>1682843</v>
      </c>
      <c r="HC93" s="162">
        <v>6100000</v>
      </c>
      <c r="HD93" s="32">
        <v>3500000</v>
      </c>
      <c r="HE93" s="94">
        <v>3430000</v>
      </c>
      <c r="HF93" s="32">
        <f t="shared" si="256"/>
        <v>3678210.75</v>
      </c>
      <c r="HG93" s="32">
        <f t="shared" si="257"/>
        <v>3465000</v>
      </c>
      <c r="HH93" s="32">
        <f t="shared" si="258"/>
        <v>2995297.9819760704</v>
      </c>
      <c r="HI93" s="32">
        <f t="shared" si="259"/>
        <v>2033042.6283</v>
      </c>
      <c r="HJ93" s="32">
        <f t="shared" si="159"/>
        <v>2449816.3671014998</v>
      </c>
      <c r="HK93" s="172">
        <f>VLOOKUP(B93,'[2]RESPUESTOS '!$B$11:$CB$246,79,0)</f>
        <v>2351224</v>
      </c>
      <c r="HL93" s="162">
        <v>13284000</v>
      </c>
      <c r="HM93" s="32">
        <v>12491200</v>
      </c>
      <c r="HN93" s="94">
        <v>11867000</v>
      </c>
      <c r="HO93" s="32">
        <f t="shared" si="260"/>
        <v>9998356</v>
      </c>
      <c r="HP93" s="32">
        <f t="shared" si="261"/>
        <v>12179100</v>
      </c>
      <c r="HQ93" s="32">
        <f t="shared" si="262"/>
        <v>6015828.4481225079</v>
      </c>
      <c r="HR93" s="32">
        <f t="shared" si="263"/>
        <v>2840513.7143999999</v>
      </c>
      <c r="HS93" s="32">
        <f t="shared" si="160"/>
        <v>3422819.0258519999</v>
      </c>
      <c r="HT93" s="172">
        <v>10263361.5</v>
      </c>
      <c r="HU93" s="162">
        <v>13284000</v>
      </c>
      <c r="HV93" s="32">
        <v>16210000</v>
      </c>
      <c r="HW93" s="94">
        <v>14589000</v>
      </c>
      <c r="HX93" s="32">
        <f t="shared" si="264"/>
        <v>14694333.333333334</v>
      </c>
      <c r="HY93" s="32">
        <f t="shared" si="265"/>
        <v>14589000</v>
      </c>
      <c r="HZ93" s="32">
        <f t="shared" si="161"/>
        <v>14597571.292990465</v>
      </c>
      <c r="IA93" s="32">
        <f t="shared" si="266"/>
        <v>12399167.02815</v>
      </c>
      <c r="IB93" s="32">
        <f t="shared" si="162"/>
        <v>14940996.268920749</v>
      </c>
      <c r="IC93" s="172">
        <v>10941750</v>
      </c>
      <c r="ID93" s="162">
        <v>9122000</v>
      </c>
      <c r="IE93" s="32">
        <v>16210000</v>
      </c>
      <c r="IF93" s="94">
        <v>15723700</v>
      </c>
      <c r="IG93" s="32">
        <f t="shared" si="267"/>
        <v>13685233.333333334</v>
      </c>
      <c r="IH93" s="32">
        <f t="shared" si="268"/>
        <v>15723700</v>
      </c>
      <c r="II93" s="32">
        <f t="shared" si="269"/>
        <v>12770649.473912895</v>
      </c>
      <c r="IJ93" s="32">
        <f t="shared" si="270"/>
        <v>13218728.174999999</v>
      </c>
      <c r="IK93" s="32">
        <f t="shared" si="163"/>
        <v>15928567.450874999</v>
      </c>
      <c r="IM93" s="32">
        <f t="shared" si="271"/>
        <v>4189349.7064806018</v>
      </c>
    </row>
    <row r="94" spans="1:247" x14ac:dyDescent="0.25">
      <c r="A94" s="12">
        <v>87</v>
      </c>
      <c r="B94" s="36" t="s">
        <v>130</v>
      </c>
      <c r="C94" s="14">
        <f>VLOOKUP(B94,[1]Hoja1!$B$9:$D$244,3,0)</f>
        <v>28612</v>
      </c>
      <c r="D94" s="14">
        <v>105000</v>
      </c>
      <c r="E94" s="15">
        <v>163000</v>
      </c>
      <c r="F94" s="97">
        <v>154900</v>
      </c>
      <c r="G94" s="105">
        <f t="shared" si="164"/>
        <v>112878</v>
      </c>
      <c r="H94" s="105">
        <f t="shared" si="165"/>
        <v>129950</v>
      </c>
      <c r="I94" s="107">
        <f t="shared" si="166"/>
        <v>70095.594495154655</v>
      </c>
      <c r="J94" s="107">
        <f t="shared" si="167"/>
        <v>30071.212</v>
      </c>
      <c r="K94" s="107">
        <f t="shared" si="136"/>
        <v>36235.810460000001</v>
      </c>
      <c r="L94" s="101">
        <f>VLOOKUP(B94,[1]Hoja1!$B$9:$L$244,11,0)</f>
        <v>25938</v>
      </c>
      <c r="M94" s="101">
        <v>97000</v>
      </c>
      <c r="N94" s="34">
        <v>163000</v>
      </c>
      <c r="O94" s="70">
        <v>151600</v>
      </c>
      <c r="P94" s="34">
        <f t="shared" si="168"/>
        <v>109384.5</v>
      </c>
      <c r="Q94" s="34">
        <f t="shared" si="169"/>
        <v>124300</v>
      </c>
      <c r="R94" s="34">
        <f t="shared" si="170"/>
        <v>64941.361493186014</v>
      </c>
      <c r="S94" s="174">
        <f t="shared" si="171"/>
        <v>27260.838</v>
      </c>
      <c r="T94" s="174">
        <f t="shared" si="137"/>
        <v>32849.309789999999</v>
      </c>
      <c r="U94" s="126">
        <f>VLOOKUP(B94,[1]Hoja1!$B$9:$T$244,19,0)</f>
        <v>26856</v>
      </c>
      <c r="V94" s="126">
        <v>99000</v>
      </c>
      <c r="W94" s="17">
        <v>130400</v>
      </c>
      <c r="X94" s="73">
        <v>127800</v>
      </c>
      <c r="Y94" s="17">
        <f t="shared" si="172"/>
        <v>96014</v>
      </c>
      <c r="Z94" s="17">
        <f t="shared" si="173"/>
        <v>113400</v>
      </c>
      <c r="AA94" s="17">
        <f t="shared" si="174"/>
        <v>63663.778911931004</v>
      </c>
      <c r="AB94" s="176">
        <f t="shared" si="175"/>
        <v>28225.655999999999</v>
      </c>
      <c r="AC94" s="176">
        <f t="shared" si="138"/>
        <v>34011.915479999996</v>
      </c>
      <c r="AD94" s="129">
        <f>VLOOKUP(B94,[1]Hoja1!$B$9:$V$244,21,0)</f>
        <v>29148</v>
      </c>
      <c r="AE94" s="129">
        <v>105000</v>
      </c>
      <c r="AF94" s="18">
        <v>123880</v>
      </c>
      <c r="AG94" s="74">
        <v>120200</v>
      </c>
      <c r="AH94" s="18">
        <f t="shared" si="176"/>
        <v>94557</v>
      </c>
      <c r="AI94" s="18">
        <f t="shared" si="177"/>
        <v>112600</v>
      </c>
      <c r="AJ94" s="18">
        <f t="shared" si="178"/>
        <v>66419.501621106727</v>
      </c>
      <c r="AK94" s="177">
        <f t="shared" si="179"/>
        <v>30634.547999999999</v>
      </c>
      <c r="AL94" s="177">
        <f t="shared" si="139"/>
        <v>36914.630339999996</v>
      </c>
      <c r="AM94" s="133">
        <f>VLOOKUP(B94,[1]Hoja1!$B$9:$X$244,23,0)</f>
        <v>27474</v>
      </c>
      <c r="AN94" s="133">
        <v>99000</v>
      </c>
      <c r="AO94" s="19">
        <v>110840</v>
      </c>
      <c r="AP94" s="77">
        <v>108600</v>
      </c>
      <c r="AQ94" s="19">
        <f t="shared" si="180"/>
        <v>86478.5</v>
      </c>
      <c r="AR94" s="19">
        <f t="shared" si="181"/>
        <v>103800</v>
      </c>
      <c r="AS94" s="19">
        <f t="shared" si="182"/>
        <v>61795.935721391514</v>
      </c>
      <c r="AT94" s="178">
        <f t="shared" si="183"/>
        <v>28875.173999999999</v>
      </c>
      <c r="AU94" s="178">
        <f t="shared" si="140"/>
        <v>34794.584669999997</v>
      </c>
      <c r="AV94" s="137">
        <f>VLOOKUP(B94,[1]Hoja1!$B$9:$Z$244,25,0)</f>
        <v>21984</v>
      </c>
      <c r="AW94" s="137">
        <v>81000</v>
      </c>
      <c r="AX94" s="20">
        <v>110840</v>
      </c>
      <c r="AY94" s="79">
        <v>105300</v>
      </c>
      <c r="AZ94" s="20">
        <f t="shared" si="184"/>
        <v>79781</v>
      </c>
      <c r="BA94" s="20">
        <f t="shared" si="185"/>
        <v>93150</v>
      </c>
      <c r="BB94" s="20">
        <f t="shared" si="186"/>
        <v>52388.938026802891</v>
      </c>
      <c r="BC94" s="179">
        <f t="shared" si="187"/>
        <v>23105.183999999997</v>
      </c>
      <c r="BD94" s="179">
        <f t="shared" si="141"/>
        <v>27841.746719999996</v>
      </c>
      <c r="BE94" s="139">
        <f>VLOOKUP(B94,[1]Hoja1!$B$9:$AB$244,27,0)</f>
        <v>27148</v>
      </c>
      <c r="BF94" s="139">
        <v>109000</v>
      </c>
      <c r="BG94" s="21">
        <v>130400</v>
      </c>
      <c r="BH94" s="80">
        <v>123900</v>
      </c>
      <c r="BI94" s="21">
        <f t="shared" si="188"/>
        <v>97612</v>
      </c>
      <c r="BJ94" s="21">
        <f t="shared" si="189"/>
        <v>116450</v>
      </c>
      <c r="BK94" s="21">
        <f t="shared" si="190"/>
        <v>64778.193834145692</v>
      </c>
      <c r="BL94" s="21">
        <f t="shared" si="191"/>
        <v>28532.547999999999</v>
      </c>
      <c r="BM94" s="21">
        <f t="shared" si="142"/>
        <v>34381.72034</v>
      </c>
      <c r="BN94" s="144">
        <f>VLOOKUP(B94,[1]Hoja1!$B$9:$AD$244,29,0)</f>
        <v>23746</v>
      </c>
      <c r="BO94" s="144">
        <v>85000</v>
      </c>
      <c r="BP94" s="22">
        <v>130400</v>
      </c>
      <c r="BQ94" s="82">
        <v>126500</v>
      </c>
      <c r="BR94" s="22">
        <f t="shared" si="192"/>
        <v>91411.5</v>
      </c>
      <c r="BS94" s="22">
        <f t="shared" si="193"/>
        <v>105750</v>
      </c>
      <c r="BT94" s="22">
        <f t="shared" si="194"/>
        <v>57594.636345590625</v>
      </c>
      <c r="BU94" s="22">
        <f t="shared" si="195"/>
        <v>24957.045999999998</v>
      </c>
      <c r="BV94" s="22">
        <f t="shared" si="143"/>
        <v>30073.240429999998</v>
      </c>
      <c r="BW94" s="146">
        <f>VLOOKUP(B94,[1]Hoja1!$B$9:$AF$244,31,0)</f>
        <v>21085</v>
      </c>
      <c r="BX94" s="146">
        <v>70000</v>
      </c>
      <c r="BY94" s="23">
        <v>110840</v>
      </c>
      <c r="BZ94" s="84">
        <v>105300</v>
      </c>
      <c r="CA94" s="23">
        <f t="shared" si="196"/>
        <v>76806.25</v>
      </c>
      <c r="CB94" s="23">
        <f t="shared" si="197"/>
        <v>87650</v>
      </c>
      <c r="CC94" s="23">
        <f t="shared" si="198"/>
        <v>49855.739286380711</v>
      </c>
      <c r="CD94" s="23">
        <f t="shared" si="199"/>
        <v>22160.334999999999</v>
      </c>
      <c r="CE94" s="23">
        <f t="shared" si="144"/>
        <v>26703.203674999997</v>
      </c>
      <c r="CF94" s="158">
        <f>VLOOKUP(B94,[1]Hoja1!$B$9:$AJ$244,35,0)</f>
        <v>19950</v>
      </c>
      <c r="CG94" s="158">
        <v>60000</v>
      </c>
      <c r="CH94" s="24">
        <v>75400</v>
      </c>
      <c r="CI94" s="25">
        <v>69400</v>
      </c>
      <c r="CJ94" s="24">
        <f t="shared" si="200"/>
        <v>56187.5</v>
      </c>
      <c r="CK94" s="24">
        <f t="shared" si="201"/>
        <v>64700</v>
      </c>
      <c r="CL94" s="24">
        <f t="shared" si="202"/>
        <v>42344.262501051198</v>
      </c>
      <c r="CM94" s="24">
        <f t="shared" si="203"/>
        <v>20967.449999999997</v>
      </c>
      <c r="CN94" s="24">
        <f t="shared" si="145"/>
        <v>25265.777249999996</v>
      </c>
      <c r="CO94" s="148">
        <f>VLOOKUP(B94,[1]Hoja1!$B$9:$AL$244,37,0)</f>
        <v>22943</v>
      </c>
      <c r="CP94" s="148">
        <v>90000</v>
      </c>
      <c r="CQ94" s="26">
        <v>110840</v>
      </c>
      <c r="CR94" s="149">
        <v>106400</v>
      </c>
      <c r="CS94" s="26">
        <f t="shared" si="204"/>
        <v>82545.75</v>
      </c>
      <c r="CT94" s="26">
        <f t="shared" si="205"/>
        <v>98200</v>
      </c>
      <c r="CU94" s="26">
        <f t="shared" si="206"/>
        <v>54706.166264094871</v>
      </c>
      <c r="CV94" s="26">
        <f t="shared" si="207"/>
        <v>24113.092999999997</v>
      </c>
      <c r="CW94" s="26">
        <f t="shared" si="146"/>
        <v>29056.277064999995</v>
      </c>
      <c r="CX94" s="27">
        <f>VLOOKUP(B94,[1]Hoja1!$B$9:$AN$244,39,0)</f>
        <v>27380</v>
      </c>
      <c r="CY94" s="27">
        <v>90000</v>
      </c>
      <c r="CZ94" s="28">
        <v>123880</v>
      </c>
      <c r="DA94" s="86">
        <v>120000</v>
      </c>
      <c r="DB94" s="28">
        <f t="shared" si="208"/>
        <v>90315</v>
      </c>
      <c r="DC94" s="28">
        <f t="shared" si="209"/>
        <v>105000</v>
      </c>
      <c r="DD94" s="28">
        <f t="shared" si="210"/>
        <v>62461.174524454829</v>
      </c>
      <c r="DE94" s="28">
        <f t="shared" si="211"/>
        <v>28776.379999999997</v>
      </c>
      <c r="DF94" s="28">
        <f t="shared" si="147"/>
        <v>34675.537899999996</v>
      </c>
      <c r="DG94" s="150">
        <f>VLOOKUP(B94,[1]Hoja1!$B$9:$AR$244,43,0)</f>
        <v>34230</v>
      </c>
      <c r="DH94" s="150">
        <v>118000</v>
      </c>
      <c r="DI94" s="29">
        <v>97800</v>
      </c>
      <c r="DJ94" s="88">
        <v>88000</v>
      </c>
      <c r="DK94" s="29">
        <f t="shared" si="212"/>
        <v>84507.5</v>
      </c>
      <c r="DL94" s="29">
        <f t="shared" si="213"/>
        <v>92900</v>
      </c>
      <c r="DM94" s="29">
        <f t="shared" si="214"/>
        <v>67479.455409596121</v>
      </c>
      <c r="DN94" s="29">
        <f t="shared" si="215"/>
        <v>35975.729999999996</v>
      </c>
      <c r="DO94" s="29">
        <f t="shared" si="148"/>
        <v>43350.754649999995</v>
      </c>
      <c r="DP94" s="154">
        <f>VLOOKUP(B94,[1]Hoja1!$B$9:$AT$244,45,0)</f>
        <v>34230</v>
      </c>
      <c r="DQ94" s="154">
        <v>126000</v>
      </c>
      <c r="DR94" s="30">
        <v>97800</v>
      </c>
      <c r="DS94" s="90">
        <v>94900</v>
      </c>
      <c r="DT94" s="30">
        <f t="shared" si="216"/>
        <v>88232.5</v>
      </c>
      <c r="DU94" s="30">
        <f t="shared" si="217"/>
        <v>96350</v>
      </c>
      <c r="DV94" s="30">
        <f t="shared" si="218"/>
        <v>69069.115850444345</v>
      </c>
      <c r="DW94" s="30">
        <f t="shared" si="219"/>
        <v>35975.729999999996</v>
      </c>
      <c r="DX94" s="30">
        <f t="shared" si="149"/>
        <v>43350.754649999995</v>
      </c>
      <c r="DY94" s="158">
        <f>VLOOKUP(B94,[1]Hoja1!$B$9:$AV$244,47,0)</f>
        <v>38794</v>
      </c>
      <c r="DZ94" s="158">
        <v>140000</v>
      </c>
      <c r="EA94" s="24">
        <v>110840</v>
      </c>
      <c r="EB94" s="25">
        <v>107500</v>
      </c>
      <c r="EC94" s="24">
        <f t="shared" si="220"/>
        <v>99283.5</v>
      </c>
      <c r="ED94" s="24">
        <f t="shared" si="221"/>
        <v>109170</v>
      </c>
      <c r="EE94" s="24">
        <f t="shared" si="222"/>
        <v>78057.342462644578</v>
      </c>
      <c r="EF94" s="24">
        <f t="shared" si="223"/>
        <v>40772.493999999999</v>
      </c>
      <c r="EG94" s="24">
        <f t="shared" si="150"/>
        <v>49130.85527</v>
      </c>
      <c r="EH94" s="126">
        <f>VLOOKUP(B94,[1]Hoja1!$B$9:$AX$244,49,0)</f>
        <v>37500</v>
      </c>
      <c r="EI94" s="126">
        <v>134000</v>
      </c>
      <c r="EJ94" s="17">
        <v>146700</v>
      </c>
      <c r="EK94" s="73">
        <v>139400</v>
      </c>
      <c r="EL94" s="17">
        <f t="shared" si="224"/>
        <v>114400</v>
      </c>
      <c r="EM94" s="17">
        <f t="shared" si="225"/>
        <v>136700</v>
      </c>
      <c r="EN94" s="17">
        <f t="shared" si="226"/>
        <v>83126.233043110056</v>
      </c>
      <c r="EO94" s="17">
        <f t="shared" si="227"/>
        <v>39412.5</v>
      </c>
      <c r="EP94" s="17">
        <f t="shared" si="151"/>
        <v>47492.0625</v>
      </c>
      <c r="EQ94" s="162">
        <f>VLOOKUP(B94,[1]Hoja1!$B$9:$AZ$244,51,0)</f>
        <v>34582</v>
      </c>
      <c r="ER94" s="162">
        <v>114000</v>
      </c>
      <c r="ES94" s="32">
        <v>146700</v>
      </c>
      <c r="ET94" s="94">
        <v>140800</v>
      </c>
      <c r="EU94" s="32">
        <f t="shared" si="228"/>
        <v>109020.5</v>
      </c>
      <c r="EV94" s="32">
        <f t="shared" si="229"/>
        <v>127400</v>
      </c>
      <c r="EW94" s="32">
        <f t="shared" si="230"/>
        <v>77507.9449451533</v>
      </c>
      <c r="EX94" s="32">
        <f t="shared" si="231"/>
        <v>41778.514199999998</v>
      </c>
      <c r="EY94" s="32">
        <f t="shared" si="152"/>
        <v>50343.109610999993</v>
      </c>
      <c r="EZ94" s="172">
        <f>VLOOKUP(B94,'[2]RESPUESTOS '!$B$11:$BH$246,59,0)</f>
        <v>20081</v>
      </c>
      <c r="FA94" s="162">
        <v>99000</v>
      </c>
      <c r="FB94" s="32">
        <v>108400</v>
      </c>
      <c r="FC94" s="94">
        <v>105100</v>
      </c>
      <c r="FD94" s="32">
        <f t="shared" si="232"/>
        <v>83145.25</v>
      </c>
      <c r="FE94" s="32">
        <f t="shared" si="233"/>
        <v>102050</v>
      </c>
      <c r="FF94" s="32">
        <f t="shared" si="234"/>
        <v>50865.23867394821</v>
      </c>
      <c r="FG94" s="32">
        <f t="shared" si="235"/>
        <v>24259.856099999997</v>
      </c>
      <c r="FH94" s="32">
        <f t="shared" si="153"/>
        <v>29233.126600499996</v>
      </c>
      <c r="FI94" s="172">
        <f>VLOOKUP(B94,'[2]RESPUESTOS '!$B$11:$CJ$246,87,0)</f>
        <v>18895</v>
      </c>
      <c r="FJ94" s="162">
        <v>118800</v>
      </c>
      <c r="FK94" s="32">
        <v>102000</v>
      </c>
      <c r="FL94" s="94">
        <v>100000</v>
      </c>
      <c r="FM94" s="32">
        <f t="shared" si="236"/>
        <v>84923.75</v>
      </c>
      <c r="FN94" s="32">
        <f t="shared" si="237"/>
        <v>101000</v>
      </c>
      <c r="FO94" s="32">
        <f t="shared" si="238"/>
        <v>49294.178854664795</v>
      </c>
      <c r="FP94" s="32">
        <f t="shared" si="239"/>
        <v>22827.049499999997</v>
      </c>
      <c r="FQ94" s="32">
        <f t="shared" si="154"/>
        <v>27506.594647499995</v>
      </c>
      <c r="FR94" s="172">
        <f>VLOOKUP(B94,'[2]RESPUESTOS '!$B$11:$BX$246,75,0)</f>
        <v>18762</v>
      </c>
      <c r="FS94" s="162">
        <v>99000</v>
      </c>
      <c r="FT94" s="32">
        <v>104400</v>
      </c>
      <c r="FU94" s="94">
        <v>96000</v>
      </c>
      <c r="FV94" s="32">
        <f t="shared" si="240"/>
        <v>79540.5</v>
      </c>
      <c r="FW94" s="32">
        <f t="shared" si="241"/>
        <v>97500</v>
      </c>
      <c r="FX94" s="32">
        <f t="shared" si="242"/>
        <v>47964.251671299397</v>
      </c>
      <c r="FY94" s="32">
        <f t="shared" si="243"/>
        <v>22666.372199999998</v>
      </c>
      <c r="FZ94" s="32">
        <f t="shared" si="155"/>
        <v>27312.978500999998</v>
      </c>
      <c r="GA94" s="172">
        <f>VLOOKUP(B94,'[2]RESPUESTOS '!$B$11:$CN$246,91,0)</f>
        <v>25841</v>
      </c>
      <c r="GB94" s="162">
        <v>114000</v>
      </c>
      <c r="GC94" s="32">
        <v>130400</v>
      </c>
      <c r="GD94" s="94">
        <v>127800</v>
      </c>
      <c r="GE94" s="32">
        <f t="shared" si="244"/>
        <v>99510.25</v>
      </c>
      <c r="GF94" s="32">
        <f t="shared" si="245"/>
        <v>120900</v>
      </c>
      <c r="GG94" s="32">
        <f t="shared" si="246"/>
        <v>63528.808948448066</v>
      </c>
      <c r="GH94" s="32">
        <f t="shared" si="247"/>
        <v>31218.5121</v>
      </c>
      <c r="GI94" s="32">
        <f t="shared" si="156"/>
        <v>37618.307080500002</v>
      </c>
      <c r="GJ94" s="172">
        <f>VLOOKUP(B94,'[2]RESPUESTOS '!$B$11:$T$246,19,0)</f>
        <v>16446</v>
      </c>
      <c r="GK94" s="162">
        <v>90000</v>
      </c>
      <c r="GL94" s="32">
        <v>90400</v>
      </c>
      <c r="GM94" s="94">
        <v>87700</v>
      </c>
      <c r="GN94" s="32">
        <f t="shared" si="248"/>
        <v>71136.5</v>
      </c>
      <c r="GO94" s="32">
        <f t="shared" si="249"/>
        <v>88850</v>
      </c>
      <c r="GP94" s="32">
        <f t="shared" si="250"/>
        <v>42381.579660403309</v>
      </c>
      <c r="GQ94" s="32">
        <f t="shared" si="251"/>
        <v>19868.4126</v>
      </c>
      <c r="GR94" s="32">
        <f t="shared" si="157"/>
        <v>23941.437182999998</v>
      </c>
      <c r="GS94" s="172">
        <f>VLOOKUP(B94,'[2]RESPUESTOS '!$B$11:$H$246,7,0)</f>
        <v>14305</v>
      </c>
      <c r="GT94" s="162">
        <v>60000</v>
      </c>
      <c r="GU94" s="32">
        <v>54200</v>
      </c>
      <c r="GV94" s="94">
        <v>52000</v>
      </c>
      <c r="GW94" s="32">
        <f t="shared" si="252"/>
        <v>45126.25</v>
      </c>
      <c r="GX94" s="32">
        <f t="shared" si="253"/>
        <v>53100</v>
      </c>
      <c r="GY94" s="32">
        <f t="shared" si="254"/>
        <v>32192.31747056498</v>
      </c>
      <c r="GZ94" s="32">
        <f t="shared" si="255"/>
        <v>17281.870500000001</v>
      </c>
      <c r="HA94" s="32">
        <f t="shared" si="158"/>
        <v>20824.653952500001</v>
      </c>
      <c r="HB94" s="172">
        <f>VLOOKUP(B94,'[2]RESPUESTOS '!$B$11:$D$246,3,0)</f>
        <v>16353</v>
      </c>
      <c r="HC94" s="162">
        <v>60000</v>
      </c>
      <c r="HD94" s="32">
        <v>54200</v>
      </c>
      <c r="HE94" s="94">
        <v>51500</v>
      </c>
      <c r="HF94" s="32">
        <f t="shared" si="256"/>
        <v>45513.25</v>
      </c>
      <c r="HG94" s="32">
        <f t="shared" si="257"/>
        <v>52850</v>
      </c>
      <c r="HH94" s="32">
        <f t="shared" si="258"/>
        <v>34576.596503114095</v>
      </c>
      <c r="HI94" s="32">
        <f t="shared" si="259"/>
        <v>19756.059300000001</v>
      </c>
      <c r="HJ94" s="32">
        <f t="shared" si="159"/>
        <v>23806.051456500001</v>
      </c>
      <c r="HK94" s="172">
        <f>VLOOKUP(B94,'[2]RESPUESTOS '!$B$11:$CB$246,79,0)</f>
        <v>23868</v>
      </c>
      <c r="HL94" s="162">
        <v>134000</v>
      </c>
      <c r="HM94" s="32">
        <v>130400</v>
      </c>
      <c r="HN94" s="94">
        <v>126000</v>
      </c>
      <c r="HO94" s="32">
        <f t="shared" si="260"/>
        <v>103567</v>
      </c>
      <c r="HP94" s="32">
        <f t="shared" si="261"/>
        <v>128200</v>
      </c>
      <c r="HQ94" s="32">
        <f t="shared" si="262"/>
        <v>61571.608963927087</v>
      </c>
      <c r="HR94" s="32">
        <f t="shared" si="263"/>
        <v>28834.930799999998</v>
      </c>
      <c r="HS94" s="32">
        <f t="shared" si="160"/>
        <v>34746.091613999997</v>
      </c>
      <c r="HT94" s="172">
        <v>132117.29999999999</v>
      </c>
      <c r="HU94" s="162">
        <v>134000</v>
      </c>
      <c r="HV94" s="32">
        <v>163000</v>
      </c>
      <c r="HW94" s="94">
        <v>156500</v>
      </c>
      <c r="HX94" s="32">
        <f t="shared" si="264"/>
        <v>151166.66666666666</v>
      </c>
      <c r="HY94" s="32">
        <f t="shared" si="265"/>
        <v>156500</v>
      </c>
      <c r="HZ94" s="32">
        <f t="shared" si="161"/>
        <v>150094.31739178163</v>
      </c>
      <c r="IA94" s="32">
        <f t="shared" si="266"/>
        <v>159610.91012999997</v>
      </c>
      <c r="IB94" s="32">
        <f t="shared" si="162"/>
        <v>192331.14670664998</v>
      </c>
      <c r="IC94" s="172">
        <v>140850</v>
      </c>
      <c r="ID94" s="162">
        <v>99000</v>
      </c>
      <c r="IE94" s="32">
        <v>163000</v>
      </c>
      <c r="IF94" s="94">
        <v>159700</v>
      </c>
      <c r="IG94" s="32">
        <f t="shared" si="267"/>
        <v>140566.66666666666</v>
      </c>
      <c r="IH94" s="32">
        <f t="shared" si="268"/>
        <v>159700</v>
      </c>
      <c r="II94" s="32">
        <f t="shared" si="269"/>
        <v>133346.84468698685</v>
      </c>
      <c r="IJ94" s="32">
        <f t="shared" si="270"/>
        <v>170160.88499999998</v>
      </c>
      <c r="IK94" s="32">
        <f t="shared" si="163"/>
        <v>205043.86642499996</v>
      </c>
      <c r="IM94" s="32">
        <f t="shared" si="271"/>
        <v>45882.797961783319</v>
      </c>
    </row>
    <row r="95" spans="1:247" x14ac:dyDescent="0.25">
      <c r="A95" s="12">
        <v>88</v>
      </c>
      <c r="B95" s="36" t="s">
        <v>131</v>
      </c>
      <c r="C95" s="14">
        <f>VLOOKUP(B95,[1]Hoja1!$B$9:$D$244,3,0)</f>
        <v>546124</v>
      </c>
      <c r="D95" s="14">
        <v>1998000</v>
      </c>
      <c r="E95" s="15">
        <v>3012500</v>
      </c>
      <c r="F95" s="97">
        <v>2922100</v>
      </c>
      <c r="G95" s="105">
        <f t="shared" si="164"/>
        <v>2119681</v>
      </c>
      <c r="H95" s="105">
        <f t="shared" si="165"/>
        <v>2460050</v>
      </c>
      <c r="I95" s="107">
        <f t="shared" si="166"/>
        <v>1330779.8661931721</v>
      </c>
      <c r="J95" s="107">
        <f t="shared" si="167"/>
        <v>573976.32399999991</v>
      </c>
      <c r="K95" s="107">
        <f t="shared" si="136"/>
        <v>691641.47041999991</v>
      </c>
      <c r="L95" s="101">
        <f>VLOOKUP(B95,[1]Hoja1!$B$9:$L$244,11,0)</f>
        <v>472574</v>
      </c>
      <c r="M95" s="101">
        <v>1756000</v>
      </c>
      <c r="N95" s="34">
        <v>3012500</v>
      </c>
      <c r="O95" s="70">
        <v>2861900</v>
      </c>
      <c r="P95" s="34">
        <f t="shared" si="168"/>
        <v>2025743.5</v>
      </c>
      <c r="Q95" s="34">
        <f t="shared" si="169"/>
        <v>2308950</v>
      </c>
      <c r="R95" s="34">
        <f t="shared" si="170"/>
        <v>1188031.102688493</v>
      </c>
      <c r="S95" s="174">
        <f t="shared" si="171"/>
        <v>496675.27399999998</v>
      </c>
      <c r="T95" s="174">
        <f t="shared" si="137"/>
        <v>598493.70516999997</v>
      </c>
      <c r="U95" s="126">
        <f>VLOOKUP(B95,[1]Hoja1!$B$9:$T$244,19,0)</f>
        <v>445320</v>
      </c>
      <c r="V95" s="126">
        <v>1629000</v>
      </c>
      <c r="W95" s="17">
        <v>2410000</v>
      </c>
      <c r="X95" s="73">
        <v>2385900</v>
      </c>
      <c r="Y95" s="17">
        <f t="shared" si="172"/>
        <v>1717555</v>
      </c>
      <c r="Z95" s="17">
        <f t="shared" si="173"/>
        <v>2007450</v>
      </c>
      <c r="AA95" s="17">
        <f t="shared" si="174"/>
        <v>1082978.7624989215</v>
      </c>
      <c r="AB95" s="176">
        <f t="shared" si="175"/>
        <v>468031.31999999995</v>
      </c>
      <c r="AC95" s="176">
        <f t="shared" si="138"/>
        <v>563977.7405999999</v>
      </c>
      <c r="AD95" s="129">
        <f>VLOOKUP(B95,[1]Hoja1!$B$9:$V$244,21,0)</f>
        <v>510363</v>
      </c>
      <c r="AE95" s="129">
        <v>1823000</v>
      </c>
      <c r="AF95" s="18">
        <v>2289500</v>
      </c>
      <c r="AG95" s="74">
        <v>2243700</v>
      </c>
      <c r="AH95" s="18">
        <f t="shared" si="176"/>
        <v>1716640.75</v>
      </c>
      <c r="AI95" s="18">
        <f t="shared" si="177"/>
        <v>2033350</v>
      </c>
      <c r="AJ95" s="18">
        <f t="shared" si="178"/>
        <v>1179800.0487374871</v>
      </c>
      <c r="AK95" s="177">
        <f t="shared" si="179"/>
        <v>536391.51299999992</v>
      </c>
      <c r="AL95" s="177">
        <f t="shared" si="139"/>
        <v>646351.7731649999</v>
      </c>
      <c r="AM95" s="133">
        <f>VLOOKUP(B95,[1]Hoja1!$B$9:$X$244,23,0)</f>
        <v>479984</v>
      </c>
      <c r="AN95" s="133">
        <v>1715000</v>
      </c>
      <c r="AO95" s="19">
        <v>2048500</v>
      </c>
      <c r="AP95" s="77">
        <v>1946100</v>
      </c>
      <c r="AQ95" s="19">
        <f t="shared" si="180"/>
        <v>1547396</v>
      </c>
      <c r="AR95" s="19">
        <f t="shared" si="181"/>
        <v>1830550</v>
      </c>
      <c r="AS95" s="19">
        <f t="shared" si="182"/>
        <v>1090362.8870577826</v>
      </c>
      <c r="AT95" s="178">
        <f t="shared" si="183"/>
        <v>504463.18399999995</v>
      </c>
      <c r="AU95" s="178">
        <f t="shared" si="140"/>
        <v>607878.13671999995</v>
      </c>
      <c r="AV95" s="137">
        <f>VLOOKUP(B95,[1]Hoja1!$B$9:$Z$244,25,0)</f>
        <v>364802</v>
      </c>
      <c r="AW95" s="137">
        <v>1335000</v>
      </c>
      <c r="AX95" s="20">
        <v>2048500</v>
      </c>
      <c r="AY95" s="79">
        <v>1966600</v>
      </c>
      <c r="AZ95" s="20">
        <f t="shared" si="184"/>
        <v>1428725.5</v>
      </c>
      <c r="BA95" s="20">
        <f t="shared" si="185"/>
        <v>1650800</v>
      </c>
      <c r="BB95" s="20">
        <f t="shared" si="186"/>
        <v>891478.01937736419</v>
      </c>
      <c r="BC95" s="179">
        <f t="shared" si="187"/>
        <v>383406.902</v>
      </c>
      <c r="BD95" s="179">
        <f t="shared" si="141"/>
        <v>462005.31690999999</v>
      </c>
      <c r="BE95" s="139">
        <f>VLOOKUP(B95,[1]Hoja1!$B$9:$AB$244,27,0)</f>
        <v>409589</v>
      </c>
      <c r="BF95" s="139">
        <v>1639000</v>
      </c>
      <c r="BG95" s="21">
        <v>2410000</v>
      </c>
      <c r="BH95" s="80">
        <v>2337700</v>
      </c>
      <c r="BI95" s="21">
        <f t="shared" si="188"/>
        <v>1699072.25</v>
      </c>
      <c r="BJ95" s="21">
        <f t="shared" si="189"/>
        <v>1988350</v>
      </c>
      <c r="BK95" s="21">
        <f t="shared" si="190"/>
        <v>1027139.968124634</v>
      </c>
      <c r="BL95" s="21">
        <f t="shared" si="191"/>
        <v>430478.03899999999</v>
      </c>
      <c r="BM95" s="21">
        <f t="shared" si="142"/>
        <v>518726.03699499997</v>
      </c>
      <c r="BN95" s="144">
        <f>VLOOKUP(B95,[1]Hoja1!$B$9:$AD$244,29,0)</f>
        <v>402908</v>
      </c>
      <c r="BO95" s="144">
        <v>1439000</v>
      </c>
      <c r="BP95" s="22">
        <v>2410000</v>
      </c>
      <c r="BQ95" s="82">
        <v>2289500</v>
      </c>
      <c r="BR95" s="22">
        <f t="shared" si="192"/>
        <v>1635352</v>
      </c>
      <c r="BS95" s="22">
        <f t="shared" si="193"/>
        <v>1864250</v>
      </c>
      <c r="BT95" s="22">
        <f t="shared" si="194"/>
        <v>992901.36109827575</v>
      </c>
      <c r="BU95" s="22">
        <f t="shared" si="195"/>
        <v>423456.30799999996</v>
      </c>
      <c r="BV95" s="22">
        <f t="shared" si="143"/>
        <v>510264.85113999993</v>
      </c>
      <c r="BW95" s="146">
        <f>VLOOKUP(B95,[1]Hoja1!$B$9:$AF$244,31,0)</f>
        <v>344945</v>
      </c>
      <c r="BX95" s="146">
        <v>990000</v>
      </c>
      <c r="BY95" s="23">
        <v>2048500</v>
      </c>
      <c r="BZ95" s="84">
        <v>1843700</v>
      </c>
      <c r="CA95" s="23">
        <f t="shared" si="196"/>
        <v>1306786.25</v>
      </c>
      <c r="CB95" s="23">
        <f t="shared" si="197"/>
        <v>1416850</v>
      </c>
      <c r="CC95" s="23">
        <f t="shared" si="198"/>
        <v>809771.74953252997</v>
      </c>
      <c r="CD95" s="23">
        <f t="shared" si="199"/>
        <v>362537.19499999995</v>
      </c>
      <c r="CE95" s="23">
        <f t="shared" si="144"/>
        <v>436857.31997499993</v>
      </c>
      <c r="CF95" s="158">
        <f>VLOOKUP(B95,[1]Hoja1!$B$9:$AJ$244,35,0)</f>
        <v>325500</v>
      </c>
      <c r="CG95" s="158">
        <v>930000</v>
      </c>
      <c r="CH95" s="24">
        <v>1393000</v>
      </c>
      <c r="CI95" s="25">
        <v>1365100</v>
      </c>
      <c r="CJ95" s="24">
        <f t="shared" si="200"/>
        <v>1003400</v>
      </c>
      <c r="CK95" s="24">
        <f t="shared" si="201"/>
        <v>1147550</v>
      </c>
      <c r="CL95" s="24">
        <f t="shared" si="202"/>
        <v>714555.25554356084</v>
      </c>
      <c r="CM95" s="24">
        <f t="shared" si="203"/>
        <v>342100.5</v>
      </c>
      <c r="CN95" s="24">
        <f t="shared" si="145"/>
        <v>412231.10249999998</v>
      </c>
      <c r="CO95" s="148">
        <f>VLOOKUP(B95,[1]Hoja1!$B$9:$AL$244,37,0)</f>
        <v>369797</v>
      </c>
      <c r="CP95" s="148">
        <v>1330000</v>
      </c>
      <c r="CQ95" s="26">
        <v>2048500</v>
      </c>
      <c r="CR95" s="149">
        <v>1905100</v>
      </c>
      <c r="CS95" s="26">
        <f t="shared" si="204"/>
        <v>1413349.25</v>
      </c>
      <c r="CT95" s="26">
        <f t="shared" si="205"/>
        <v>1617550</v>
      </c>
      <c r="CU95" s="26">
        <f t="shared" si="206"/>
        <v>895027.79523591779</v>
      </c>
      <c r="CV95" s="26">
        <f t="shared" si="207"/>
        <v>388656.647</v>
      </c>
      <c r="CW95" s="26">
        <f t="shared" si="146"/>
        <v>468331.25963500002</v>
      </c>
      <c r="CX95" s="27">
        <f>VLOOKUP(B95,[1]Hoja1!$B$9:$AN$244,39,0)</f>
        <v>516586</v>
      </c>
      <c r="CY95" s="27">
        <v>1700000</v>
      </c>
      <c r="CZ95" s="28">
        <v>2289500</v>
      </c>
      <c r="DA95" s="86">
        <v>2175000</v>
      </c>
      <c r="DB95" s="28">
        <f t="shared" si="208"/>
        <v>1670271.5</v>
      </c>
      <c r="DC95" s="28">
        <f t="shared" si="209"/>
        <v>1937500</v>
      </c>
      <c r="DD95" s="28">
        <f t="shared" si="210"/>
        <v>1169396.3931256502</v>
      </c>
      <c r="DE95" s="28">
        <f t="shared" si="211"/>
        <v>542931.88599999994</v>
      </c>
      <c r="DF95" s="28">
        <f t="shared" si="147"/>
        <v>654232.92262999993</v>
      </c>
      <c r="DG95" s="150">
        <f>VLOOKUP(B95,[1]Hoja1!$B$9:$AR$244,43,0)</f>
        <v>586759</v>
      </c>
      <c r="DH95" s="150">
        <v>2012000</v>
      </c>
      <c r="DI95" s="29">
        <v>1807500</v>
      </c>
      <c r="DJ95" s="88">
        <v>1735200</v>
      </c>
      <c r="DK95" s="29">
        <f t="shared" si="212"/>
        <v>1535364.75</v>
      </c>
      <c r="DL95" s="29">
        <f t="shared" si="213"/>
        <v>1771350</v>
      </c>
      <c r="DM95" s="29">
        <f t="shared" si="214"/>
        <v>1200895.4213118174</v>
      </c>
      <c r="DN95" s="29">
        <f t="shared" si="215"/>
        <v>616683.70899999992</v>
      </c>
      <c r="DO95" s="29">
        <f t="shared" si="148"/>
        <v>743103.8693449999</v>
      </c>
      <c r="DP95" s="154">
        <f>VLOOKUP(B95,[1]Hoja1!$B$9:$AT$244,45,0)</f>
        <v>632625</v>
      </c>
      <c r="DQ95" s="154">
        <v>2314000</v>
      </c>
      <c r="DR95" s="30">
        <v>1807500</v>
      </c>
      <c r="DS95" s="90">
        <v>1662900</v>
      </c>
      <c r="DT95" s="30">
        <f t="shared" si="216"/>
        <v>1604256.25</v>
      </c>
      <c r="DU95" s="30">
        <f t="shared" si="217"/>
        <v>1735200</v>
      </c>
      <c r="DV95" s="30">
        <f t="shared" si="218"/>
        <v>1262834.8183256863</v>
      </c>
      <c r="DW95" s="30">
        <f t="shared" si="219"/>
        <v>664888.875</v>
      </c>
      <c r="DX95" s="30">
        <f t="shared" si="149"/>
        <v>801191.09437499999</v>
      </c>
      <c r="DY95" s="158">
        <f>VLOOKUP(B95,[1]Hoja1!$B$9:$AV$244,47,0)</f>
        <v>704111</v>
      </c>
      <c r="DZ95" s="158">
        <v>2420000</v>
      </c>
      <c r="EA95" s="24">
        <v>2048500</v>
      </c>
      <c r="EB95" s="25">
        <v>1884600</v>
      </c>
      <c r="EC95" s="24">
        <f t="shared" si="220"/>
        <v>1764302.75</v>
      </c>
      <c r="ED95" s="24">
        <f t="shared" si="221"/>
        <v>1966550</v>
      </c>
      <c r="EE95" s="24">
        <f t="shared" si="222"/>
        <v>1402410.2645539427</v>
      </c>
      <c r="EF95" s="24">
        <f t="shared" si="223"/>
        <v>740020.66099999996</v>
      </c>
      <c r="EG95" s="24">
        <f t="shared" si="150"/>
        <v>891724.89650499995</v>
      </c>
      <c r="EH95" s="126">
        <f>VLOOKUP(B95,[1]Hoja1!$B$9:$AX$244,49,0)</f>
        <v>683187</v>
      </c>
      <c r="EI95" s="126">
        <v>2440000</v>
      </c>
      <c r="EJ95" s="17">
        <v>2711250</v>
      </c>
      <c r="EK95" s="73">
        <v>2440100</v>
      </c>
      <c r="EL95" s="17">
        <f t="shared" si="224"/>
        <v>2068634.25</v>
      </c>
      <c r="EM95" s="17">
        <f t="shared" si="225"/>
        <v>2440050</v>
      </c>
      <c r="EN95" s="17">
        <f t="shared" si="226"/>
        <v>1508172.2280581326</v>
      </c>
      <c r="EO95" s="17">
        <f t="shared" si="227"/>
        <v>718029.53700000001</v>
      </c>
      <c r="EP95" s="17">
        <f t="shared" si="151"/>
        <v>865225.59208500001</v>
      </c>
      <c r="EQ95" s="162">
        <f>VLOOKUP(B95,[1]Hoja1!$B$9:$AZ$244,51,0)</f>
        <v>586759</v>
      </c>
      <c r="ER95" s="162">
        <v>1928000</v>
      </c>
      <c r="ES95" s="32">
        <v>2711250</v>
      </c>
      <c r="ET95" s="94">
        <v>2575700</v>
      </c>
      <c r="EU95" s="32">
        <f t="shared" si="228"/>
        <v>1950427.25</v>
      </c>
      <c r="EV95" s="32">
        <f t="shared" si="229"/>
        <v>2251850</v>
      </c>
      <c r="EW95" s="32">
        <f t="shared" si="230"/>
        <v>1342269.7356680734</v>
      </c>
      <c r="EX95" s="32">
        <f t="shared" si="231"/>
        <v>708863.54790000001</v>
      </c>
      <c r="EY95" s="32">
        <f t="shared" si="152"/>
        <v>854180.5752195</v>
      </c>
      <c r="EZ95" s="172">
        <f>VLOOKUP(B95,'[2]RESPUESTOS '!$B$11:$BH$246,59,0)</f>
        <v>357064</v>
      </c>
      <c r="FA95" s="162">
        <v>1629000</v>
      </c>
      <c r="FB95" s="32">
        <v>1919000</v>
      </c>
      <c r="FC95" s="94">
        <v>1880600</v>
      </c>
      <c r="FD95" s="32">
        <f t="shared" si="232"/>
        <v>1446416</v>
      </c>
      <c r="FE95" s="32">
        <f t="shared" si="233"/>
        <v>1754800</v>
      </c>
      <c r="FF95" s="32">
        <f t="shared" si="234"/>
        <v>895387.04128496512</v>
      </c>
      <c r="FG95" s="32">
        <f t="shared" si="235"/>
        <v>431369.0184</v>
      </c>
      <c r="FH95" s="32">
        <f t="shared" si="153"/>
        <v>519799.66717199999</v>
      </c>
      <c r="FI95" s="172">
        <f>VLOOKUP(B95,'[2]RESPUESTOS '!$B$11:$CJ$246,87,0)</f>
        <v>311291</v>
      </c>
      <c r="FJ95" s="162">
        <v>1954800</v>
      </c>
      <c r="FK95" s="32">
        <v>1673000</v>
      </c>
      <c r="FL95" s="94">
        <v>1622800</v>
      </c>
      <c r="FM95" s="32">
        <f t="shared" si="236"/>
        <v>1390472.75</v>
      </c>
      <c r="FN95" s="32">
        <f t="shared" si="237"/>
        <v>1647900</v>
      </c>
      <c r="FO95" s="32">
        <f t="shared" si="238"/>
        <v>810054.88080201589</v>
      </c>
      <c r="FP95" s="32">
        <f t="shared" si="239"/>
        <v>376070.65710000001</v>
      </c>
      <c r="FQ95" s="32">
        <f t="shared" si="154"/>
        <v>453165.14180550002</v>
      </c>
      <c r="FR95" s="172">
        <f>VLOOKUP(B95,'[2]RESPUESTOS '!$B$11:$BX$246,75,0)</f>
        <v>275547</v>
      </c>
      <c r="FS95" s="162">
        <v>1629000</v>
      </c>
      <c r="FT95" s="32">
        <v>1537400</v>
      </c>
      <c r="FU95" s="94">
        <v>1506700</v>
      </c>
      <c r="FV95" s="32">
        <f t="shared" si="240"/>
        <v>1237161.75</v>
      </c>
      <c r="FW95" s="32">
        <f t="shared" si="241"/>
        <v>1522050</v>
      </c>
      <c r="FX95" s="32">
        <f t="shared" si="242"/>
        <v>719790.90399054962</v>
      </c>
      <c r="FY95" s="32">
        <f t="shared" si="243"/>
        <v>332888.33069999999</v>
      </c>
      <c r="FZ95" s="32">
        <f t="shared" si="155"/>
        <v>401130.4384935</v>
      </c>
      <c r="GA95" s="172">
        <f>VLOOKUP(B95,'[2]RESPUESTOS '!$B$11:$CN$246,91,0)</f>
        <v>461117</v>
      </c>
      <c r="GB95" s="162">
        <v>1874000</v>
      </c>
      <c r="GC95" s="32">
        <v>2356400</v>
      </c>
      <c r="GD95" s="94">
        <v>2167900</v>
      </c>
      <c r="GE95" s="32">
        <f t="shared" si="244"/>
        <v>1714854.25</v>
      </c>
      <c r="GF95" s="32">
        <f t="shared" si="245"/>
        <v>2020950</v>
      </c>
      <c r="GG95" s="32">
        <f t="shared" si="246"/>
        <v>1114852.994868628</v>
      </c>
      <c r="GH95" s="32">
        <f t="shared" si="247"/>
        <v>557075.44770000002</v>
      </c>
      <c r="GI95" s="32">
        <f t="shared" si="156"/>
        <v>671275.91447850002</v>
      </c>
      <c r="GJ95" s="172">
        <f>VLOOKUP(B95,'[2]RESPUESTOS '!$B$11:$T$246,19,0)</f>
        <v>261617</v>
      </c>
      <c r="GK95" s="162">
        <v>1700000</v>
      </c>
      <c r="GL95" s="32">
        <v>1397600</v>
      </c>
      <c r="GM95" s="94">
        <v>1327700</v>
      </c>
      <c r="GN95" s="32">
        <f t="shared" si="248"/>
        <v>1171729.25</v>
      </c>
      <c r="GO95" s="32">
        <f t="shared" si="249"/>
        <v>1362650</v>
      </c>
      <c r="GP95" s="32">
        <f t="shared" si="250"/>
        <v>680351.7876686519</v>
      </c>
      <c r="GQ95" s="32">
        <f t="shared" si="251"/>
        <v>316059.49770000001</v>
      </c>
      <c r="GR95" s="32">
        <f t="shared" si="157"/>
        <v>380851.69472849998</v>
      </c>
      <c r="GS95" s="172">
        <f>VLOOKUP(B95,'[2]RESPUESTOS '!$B$11:$H$246,7,0)</f>
        <v>287282</v>
      </c>
      <c r="GT95" s="162">
        <v>930000</v>
      </c>
      <c r="GU95" s="32">
        <v>838600</v>
      </c>
      <c r="GV95" s="94">
        <v>796700</v>
      </c>
      <c r="GW95" s="32">
        <f t="shared" si="252"/>
        <v>713145.5</v>
      </c>
      <c r="GX95" s="32">
        <f t="shared" si="253"/>
        <v>817650</v>
      </c>
      <c r="GY95" s="32">
        <f t="shared" si="254"/>
        <v>571117.69128470856</v>
      </c>
      <c r="GZ95" s="32">
        <f t="shared" si="255"/>
        <v>347065.38419999997</v>
      </c>
      <c r="HA95" s="32">
        <f t="shared" si="158"/>
        <v>418213.78796099999</v>
      </c>
      <c r="HB95" s="172">
        <f>VLOOKUP(B95,'[2]RESPUESTOS '!$B$11:$D$246,3,0)</f>
        <v>324239</v>
      </c>
      <c r="HC95" s="162">
        <v>930000</v>
      </c>
      <c r="HD95" s="32">
        <v>838600</v>
      </c>
      <c r="HE95" s="94">
        <v>813400</v>
      </c>
      <c r="HF95" s="32">
        <f t="shared" si="256"/>
        <v>726559.75</v>
      </c>
      <c r="HG95" s="32">
        <f t="shared" si="257"/>
        <v>826000</v>
      </c>
      <c r="HH95" s="32">
        <f t="shared" si="258"/>
        <v>607784.07975230203</v>
      </c>
      <c r="HI95" s="32">
        <f t="shared" si="259"/>
        <v>391713.13589999999</v>
      </c>
      <c r="HJ95" s="32">
        <f t="shared" si="159"/>
        <v>472014.3287595</v>
      </c>
      <c r="HK95" s="172">
        <f>VLOOKUP(B95,'[2]RESPUESTOS '!$B$11:$CB$246,79,0)</f>
        <v>445907</v>
      </c>
      <c r="HL95" s="162">
        <v>2440000</v>
      </c>
      <c r="HM95" s="32">
        <v>2356400</v>
      </c>
      <c r="HN95" s="94">
        <v>2309000</v>
      </c>
      <c r="HO95" s="32">
        <f t="shared" si="260"/>
        <v>1887826.75</v>
      </c>
      <c r="HP95" s="32">
        <f t="shared" si="261"/>
        <v>2332700</v>
      </c>
      <c r="HQ95" s="32">
        <f t="shared" si="262"/>
        <v>1139627.0336909606</v>
      </c>
      <c r="HR95" s="32">
        <f t="shared" si="263"/>
        <v>538700.24670000002</v>
      </c>
      <c r="HS95" s="32">
        <f t="shared" si="160"/>
        <v>649133.79727350001</v>
      </c>
      <c r="HT95" s="172">
        <v>2365110.7200000002</v>
      </c>
      <c r="HU95" s="162">
        <v>2440000</v>
      </c>
      <c r="HV95" s="32">
        <v>3012500</v>
      </c>
      <c r="HW95" s="94">
        <v>2801600</v>
      </c>
      <c r="HX95" s="32">
        <f t="shared" si="264"/>
        <v>2751366.6666666665</v>
      </c>
      <c r="HY95" s="32">
        <f t="shared" si="265"/>
        <v>2801600</v>
      </c>
      <c r="HZ95" s="32">
        <f t="shared" si="161"/>
        <v>2730437.1423176932</v>
      </c>
      <c r="IA95" s="32">
        <f t="shared" si="266"/>
        <v>2857290.2608320001</v>
      </c>
      <c r="IB95" s="32">
        <f t="shared" si="162"/>
        <v>3443034.7643025601</v>
      </c>
      <c r="IC95" s="172">
        <v>2521440</v>
      </c>
      <c r="ID95" s="162">
        <v>1629000</v>
      </c>
      <c r="IE95" s="32">
        <v>3012500</v>
      </c>
      <c r="IF95" s="94">
        <v>2982400</v>
      </c>
      <c r="IG95" s="32">
        <f t="shared" si="267"/>
        <v>2541300</v>
      </c>
      <c r="IH95" s="32">
        <f t="shared" si="268"/>
        <v>2982400</v>
      </c>
      <c r="II95" s="32">
        <f t="shared" si="269"/>
        <v>2341693.3735770886</v>
      </c>
      <c r="IJ95" s="32">
        <f t="shared" si="270"/>
        <v>3046151.6639999999</v>
      </c>
      <c r="IK95" s="32">
        <f t="shared" si="163"/>
        <v>3670612.7551199999</v>
      </c>
      <c r="IM95" s="32">
        <f t="shared" si="271"/>
        <v>807616.66494385398</v>
      </c>
    </row>
    <row r="96" spans="1:247" x14ac:dyDescent="0.25">
      <c r="A96" s="12">
        <v>89</v>
      </c>
      <c r="B96" s="36" t="s">
        <v>132</v>
      </c>
      <c r="C96" s="14">
        <f>VLOOKUP(B96,[1]Hoja1!$B$9:$D$244,3,0)</f>
        <v>155754</v>
      </c>
      <c r="D96" s="14">
        <v>570000</v>
      </c>
      <c r="E96" s="15">
        <v>825250</v>
      </c>
      <c r="F96" s="97">
        <v>808700</v>
      </c>
      <c r="G96" s="105">
        <f t="shared" si="164"/>
        <v>589926</v>
      </c>
      <c r="H96" s="105">
        <f t="shared" si="165"/>
        <v>689350</v>
      </c>
      <c r="I96" s="107">
        <f t="shared" si="166"/>
        <v>376538.86749023537</v>
      </c>
      <c r="J96" s="107">
        <f t="shared" si="167"/>
        <v>163697.454</v>
      </c>
      <c r="K96" s="107">
        <f t="shared" si="136"/>
        <v>197255.43206999998</v>
      </c>
      <c r="L96" s="101">
        <f>VLOOKUP(B96,[1]Hoja1!$B$9:$L$244,11,0)</f>
        <v>133980</v>
      </c>
      <c r="M96" s="101">
        <v>498000</v>
      </c>
      <c r="N96" s="34">
        <v>825250</v>
      </c>
      <c r="O96" s="70">
        <v>792200</v>
      </c>
      <c r="P96" s="34">
        <f t="shared" si="168"/>
        <v>562357.5</v>
      </c>
      <c r="Q96" s="34">
        <f t="shared" si="169"/>
        <v>645100</v>
      </c>
      <c r="R96" s="34">
        <f t="shared" si="170"/>
        <v>334843.07917164383</v>
      </c>
      <c r="S96" s="174">
        <f t="shared" si="171"/>
        <v>140812.97999999998</v>
      </c>
      <c r="T96" s="174">
        <f t="shared" si="137"/>
        <v>169679.64089999997</v>
      </c>
      <c r="U96" s="126">
        <f>VLOOKUP(B96,[1]Hoja1!$B$9:$T$244,19,0)</f>
        <v>137962</v>
      </c>
      <c r="V96" s="126">
        <v>505000</v>
      </c>
      <c r="W96" s="17">
        <v>660200</v>
      </c>
      <c r="X96" s="73">
        <v>627200</v>
      </c>
      <c r="Y96" s="17">
        <f t="shared" si="172"/>
        <v>482590.5</v>
      </c>
      <c r="Z96" s="17">
        <f t="shared" si="173"/>
        <v>566100</v>
      </c>
      <c r="AA96" s="17">
        <f t="shared" si="174"/>
        <v>324210.82339068083</v>
      </c>
      <c r="AB96" s="176">
        <f t="shared" si="175"/>
        <v>144998.06200000001</v>
      </c>
      <c r="AC96" s="176">
        <f t="shared" si="138"/>
        <v>174722.66471000001</v>
      </c>
      <c r="AD96" s="129">
        <f>VLOOKUP(B96,[1]Hoja1!$B$9:$V$244,21,0)</f>
        <v>155518</v>
      </c>
      <c r="AE96" s="129">
        <v>556000</v>
      </c>
      <c r="AF96" s="18">
        <v>627190</v>
      </c>
      <c r="AG96" s="74">
        <v>595800</v>
      </c>
      <c r="AH96" s="18">
        <f t="shared" si="176"/>
        <v>483627</v>
      </c>
      <c r="AI96" s="18">
        <f t="shared" si="177"/>
        <v>575900</v>
      </c>
      <c r="AJ96" s="18">
        <f t="shared" si="178"/>
        <v>347780.30856823293</v>
      </c>
      <c r="AK96" s="177">
        <f t="shared" si="179"/>
        <v>163449.41799999998</v>
      </c>
      <c r="AL96" s="177">
        <f t="shared" si="139"/>
        <v>196956.54868999997</v>
      </c>
      <c r="AM96" s="133">
        <f>VLOOKUP(B96,[1]Hoja1!$B$9:$X$244,23,0)</f>
        <v>146368</v>
      </c>
      <c r="AN96" s="133">
        <v>523000</v>
      </c>
      <c r="AO96" s="19">
        <v>561170</v>
      </c>
      <c r="AP96" s="77">
        <v>538700</v>
      </c>
      <c r="AQ96" s="19">
        <f t="shared" si="180"/>
        <v>442309.5</v>
      </c>
      <c r="AR96" s="19">
        <f t="shared" si="181"/>
        <v>530850</v>
      </c>
      <c r="AS96" s="19">
        <f t="shared" si="182"/>
        <v>323037.78778381186</v>
      </c>
      <c r="AT96" s="178">
        <f t="shared" si="183"/>
        <v>153832.76799999998</v>
      </c>
      <c r="AU96" s="178">
        <f t="shared" si="140"/>
        <v>185368.48543999996</v>
      </c>
      <c r="AV96" s="137">
        <f>VLOOKUP(B96,[1]Hoja1!$B$9:$Z$244,25,0)</f>
        <v>121800</v>
      </c>
      <c r="AW96" s="137">
        <v>446000</v>
      </c>
      <c r="AX96" s="20">
        <v>561170</v>
      </c>
      <c r="AY96" s="79">
        <v>521900</v>
      </c>
      <c r="AZ96" s="20">
        <f t="shared" si="184"/>
        <v>412717.5</v>
      </c>
      <c r="BA96" s="20">
        <f t="shared" si="185"/>
        <v>483950</v>
      </c>
      <c r="BB96" s="20">
        <f t="shared" si="186"/>
        <v>282677.51820912689</v>
      </c>
      <c r="BC96" s="179">
        <f t="shared" si="187"/>
        <v>128011.79999999999</v>
      </c>
      <c r="BD96" s="179">
        <f t="shared" si="141"/>
        <v>154254.21899999998</v>
      </c>
      <c r="BE96" s="139">
        <f>VLOOKUP(B96,[1]Hoja1!$B$9:$AB$244,27,0)</f>
        <v>133980</v>
      </c>
      <c r="BF96" s="139">
        <v>536000</v>
      </c>
      <c r="BG96" s="21">
        <v>660200</v>
      </c>
      <c r="BH96" s="80">
        <v>607400</v>
      </c>
      <c r="BI96" s="21">
        <f t="shared" si="188"/>
        <v>484395</v>
      </c>
      <c r="BJ96" s="21">
        <f t="shared" si="189"/>
        <v>571700</v>
      </c>
      <c r="BK96" s="21">
        <f t="shared" si="190"/>
        <v>320242.71150390658</v>
      </c>
      <c r="BL96" s="21">
        <f t="shared" si="191"/>
        <v>140812.97999999998</v>
      </c>
      <c r="BM96" s="21">
        <f t="shared" si="142"/>
        <v>169679.64089999997</v>
      </c>
      <c r="BN96" s="144">
        <f>VLOOKUP(B96,[1]Hoja1!$B$9:$AD$244,29,0)</f>
        <v>133980</v>
      </c>
      <c r="BO96" s="144">
        <v>479000</v>
      </c>
      <c r="BP96" s="22">
        <v>660200</v>
      </c>
      <c r="BQ96" s="82">
        <v>633800</v>
      </c>
      <c r="BR96" s="22">
        <f t="shared" si="192"/>
        <v>476745</v>
      </c>
      <c r="BS96" s="22">
        <f t="shared" si="193"/>
        <v>556400</v>
      </c>
      <c r="BT96" s="22">
        <f t="shared" si="194"/>
        <v>316356.57080022088</v>
      </c>
      <c r="BU96" s="22">
        <f t="shared" si="195"/>
        <v>140812.97999999998</v>
      </c>
      <c r="BV96" s="22">
        <f t="shared" si="143"/>
        <v>169679.64089999997</v>
      </c>
      <c r="BW96" s="146">
        <f>VLOOKUP(B96,[1]Hoja1!$B$9:$AF$244,31,0)</f>
        <v>128795</v>
      </c>
      <c r="BX96" s="146">
        <v>370000</v>
      </c>
      <c r="BY96" s="23">
        <v>561170</v>
      </c>
      <c r="BZ96" s="84">
        <v>538700</v>
      </c>
      <c r="CA96" s="23">
        <f t="shared" si="196"/>
        <v>399666.25</v>
      </c>
      <c r="CB96" s="23">
        <f t="shared" si="197"/>
        <v>454350</v>
      </c>
      <c r="CC96" s="23">
        <f t="shared" si="198"/>
        <v>283581.52506299247</v>
      </c>
      <c r="CD96" s="23">
        <f t="shared" si="199"/>
        <v>135363.54499999998</v>
      </c>
      <c r="CE96" s="23">
        <f t="shared" si="144"/>
        <v>163113.07172499999</v>
      </c>
      <c r="CF96" s="158">
        <f>VLOOKUP(B96,[1]Hoja1!$B$9:$AJ$244,35,0)</f>
        <v>121800</v>
      </c>
      <c r="CG96" s="158">
        <v>350000</v>
      </c>
      <c r="CH96" s="24">
        <v>381600</v>
      </c>
      <c r="CI96" s="25">
        <v>362500</v>
      </c>
      <c r="CJ96" s="24">
        <f t="shared" si="200"/>
        <v>303975</v>
      </c>
      <c r="CK96" s="24">
        <f t="shared" si="201"/>
        <v>356250</v>
      </c>
      <c r="CL96" s="24">
        <f t="shared" si="202"/>
        <v>243213.00069700411</v>
      </c>
      <c r="CM96" s="24">
        <f t="shared" si="203"/>
        <v>128011.79999999999</v>
      </c>
      <c r="CN96" s="24">
        <f t="shared" si="145"/>
        <v>154254.21899999998</v>
      </c>
      <c r="CO96" s="148">
        <f>VLOOKUP(B96,[1]Hoja1!$B$9:$AL$244,37,0)</f>
        <v>134672</v>
      </c>
      <c r="CP96" s="148">
        <v>490000</v>
      </c>
      <c r="CQ96" s="26">
        <v>561170</v>
      </c>
      <c r="CR96" s="149">
        <v>533100</v>
      </c>
      <c r="CS96" s="26">
        <f t="shared" si="204"/>
        <v>429735.5</v>
      </c>
      <c r="CT96" s="26">
        <f t="shared" si="205"/>
        <v>511550</v>
      </c>
      <c r="CU96" s="26">
        <f t="shared" si="206"/>
        <v>304783.34543713252</v>
      </c>
      <c r="CV96" s="26">
        <f t="shared" si="207"/>
        <v>141540.272</v>
      </c>
      <c r="CW96" s="26">
        <f t="shared" si="146"/>
        <v>170556.02776</v>
      </c>
      <c r="CX96" s="27">
        <f>VLOOKUP(B96,[1]Hoja1!$B$9:$AN$244,39,0)</f>
        <v>142102</v>
      </c>
      <c r="CY96" s="27">
        <v>470000</v>
      </c>
      <c r="CZ96" s="28">
        <v>627190</v>
      </c>
      <c r="DA96" s="86">
        <v>583000</v>
      </c>
      <c r="DB96" s="28">
        <f t="shared" si="208"/>
        <v>455573</v>
      </c>
      <c r="DC96" s="28">
        <f t="shared" si="209"/>
        <v>526500</v>
      </c>
      <c r="DD96" s="28">
        <f t="shared" si="210"/>
        <v>320653.17696336017</v>
      </c>
      <c r="DE96" s="28">
        <f t="shared" si="211"/>
        <v>149349.20199999999</v>
      </c>
      <c r="DF96" s="28">
        <f t="shared" si="147"/>
        <v>179965.78840999998</v>
      </c>
      <c r="DG96" s="150">
        <f>VLOOKUP(B96,[1]Hoja1!$B$9:$AR$244,43,0)</f>
        <v>171366</v>
      </c>
      <c r="DH96" s="150">
        <v>588000</v>
      </c>
      <c r="DI96" s="29">
        <v>495150</v>
      </c>
      <c r="DJ96" s="88">
        <v>460500</v>
      </c>
      <c r="DK96" s="29">
        <f t="shared" si="212"/>
        <v>428754</v>
      </c>
      <c r="DL96" s="29">
        <f t="shared" si="213"/>
        <v>477825</v>
      </c>
      <c r="DM96" s="29">
        <f t="shared" si="214"/>
        <v>341084.87850948342</v>
      </c>
      <c r="DN96" s="29">
        <f t="shared" si="215"/>
        <v>180105.666</v>
      </c>
      <c r="DO96" s="29">
        <f t="shared" si="148"/>
        <v>217027.32753000001</v>
      </c>
      <c r="DP96" s="154">
        <f>VLOOKUP(B96,[1]Hoja1!$B$9:$AT$244,45,0)</f>
        <v>173303</v>
      </c>
      <c r="DQ96" s="154">
        <v>634000</v>
      </c>
      <c r="DR96" s="30">
        <v>495150</v>
      </c>
      <c r="DS96" s="90">
        <v>485200</v>
      </c>
      <c r="DT96" s="30">
        <f t="shared" si="216"/>
        <v>446913.25</v>
      </c>
      <c r="DU96" s="30">
        <f t="shared" si="217"/>
        <v>490175</v>
      </c>
      <c r="DV96" s="30">
        <f t="shared" si="218"/>
        <v>350013.72075085639</v>
      </c>
      <c r="DW96" s="30">
        <f t="shared" si="219"/>
        <v>182141.45299999998</v>
      </c>
      <c r="DX96" s="30">
        <f t="shared" si="149"/>
        <v>219480.45086499996</v>
      </c>
      <c r="DY96" s="158">
        <f>VLOOKUP(B96,[1]Hoja1!$B$9:$AV$244,47,0)</f>
        <v>196410</v>
      </c>
      <c r="DZ96" s="158">
        <v>680000</v>
      </c>
      <c r="EA96" s="24">
        <v>561170</v>
      </c>
      <c r="EB96" s="25">
        <v>549900</v>
      </c>
      <c r="EC96" s="24">
        <f t="shared" si="220"/>
        <v>496870</v>
      </c>
      <c r="ED96" s="24">
        <f t="shared" si="221"/>
        <v>555535</v>
      </c>
      <c r="EE96" s="24">
        <f t="shared" si="222"/>
        <v>393604.61972807843</v>
      </c>
      <c r="EF96" s="24">
        <f t="shared" si="223"/>
        <v>206426.90999999997</v>
      </c>
      <c r="EG96" s="24">
        <f t="shared" si="150"/>
        <v>248744.42654999997</v>
      </c>
      <c r="EH96" s="126">
        <f>VLOOKUP(B96,[1]Hoja1!$B$9:$AX$244,49,0)</f>
        <v>190571</v>
      </c>
      <c r="EI96" s="126">
        <v>681000</v>
      </c>
      <c r="EJ96" s="17">
        <v>742725</v>
      </c>
      <c r="EK96" s="73">
        <v>713000</v>
      </c>
      <c r="EL96" s="17">
        <f t="shared" si="224"/>
        <v>581824</v>
      </c>
      <c r="EM96" s="17">
        <f t="shared" si="225"/>
        <v>697000</v>
      </c>
      <c r="EN96" s="17">
        <f t="shared" si="226"/>
        <v>422621.45639752678</v>
      </c>
      <c r="EO96" s="17">
        <f t="shared" si="227"/>
        <v>200290.12099999998</v>
      </c>
      <c r="EP96" s="17">
        <f t="shared" si="151"/>
        <v>241349.59580499999</v>
      </c>
      <c r="EQ96" s="162">
        <f>VLOOKUP(B96,[1]Hoja1!$B$9:$AZ$244,51,0)</f>
        <v>171366</v>
      </c>
      <c r="ER96" s="162">
        <v>564000</v>
      </c>
      <c r="ES96" s="32">
        <v>742725</v>
      </c>
      <c r="ET96" s="94">
        <v>713000</v>
      </c>
      <c r="EU96" s="32">
        <f t="shared" si="228"/>
        <v>547772.75</v>
      </c>
      <c r="EV96" s="32">
        <f t="shared" si="229"/>
        <v>638500</v>
      </c>
      <c r="EW96" s="32">
        <f t="shared" si="230"/>
        <v>386196.15917606751</v>
      </c>
      <c r="EX96" s="32">
        <f t="shared" si="231"/>
        <v>207027.26459999999</v>
      </c>
      <c r="EY96" s="32">
        <f t="shared" si="152"/>
        <v>249467.85384299999</v>
      </c>
      <c r="EZ96" s="172">
        <f>VLOOKUP(B96,'[2]RESPUESTOS '!$B$11:$BH$246,59,0)</f>
        <v>96687</v>
      </c>
      <c r="FA96" s="162">
        <v>505000</v>
      </c>
      <c r="FB96" s="32">
        <v>521000</v>
      </c>
      <c r="FC96" s="94">
        <v>515800</v>
      </c>
      <c r="FD96" s="32">
        <f t="shared" si="232"/>
        <v>409621.75</v>
      </c>
      <c r="FE96" s="32">
        <f t="shared" si="233"/>
        <v>510400</v>
      </c>
      <c r="FF96" s="32">
        <f t="shared" si="234"/>
        <v>247203.94075632322</v>
      </c>
      <c r="FG96" s="32">
        <f t="shared" si="235"/>
        <v>116807.56469999999</v>
      </c>
      <c r="FH96" s="32">
        <f t="shared" si="153"/>
        <v>140753.11546349997</v>
      </c>
      <c r="FI96" s="172">
        <f>VLOOKUP(B96,'[2]RESPUESTOS '!$B$11:$CJ$246,87,0)</f>
        <v>114243</v>
      </c>
      <c r="FJ96" s="162">
        <v>606000</v>
      </c>
      <c r="FK96" s="32">
        <v>615600</v>
      </c>
      <c r="FL96" s="94">
        <v>603300</v>
      </c>
      <c r="FM96" s="32">
        <f t="shared" si="236"/>
        <v>484785.75</v>
      </c>
      <c r="FN96" s="32">
        <f t="shared" si="237"/>
        <v>604650</v>
      </c>
      <c r="FO96" s="32">
        <f t="shared" si="238"/>
        <v>292281.89877768367</v>
      </c>
      <c r="FP96" s="32">
        <f t="shared" si="239"/>
        <v>138016.96830000001</v>
      </c>
      <c r="FQ96" s="32">
        <f t="shared" si="154"/>
        <v>166310.44680150002</v>
      </c>
      <c r="FR96" s="172">
        <f>VLOOKUP(B96,'[2]RESPUESTOS '!$B$11:$BX$246,75,0)</f>
        <v>99217</v>
      </c>
      <c r="FS96" s="162">
        <v>505000</v>
      </c>
      <c r="FT96" s="32">
        <v>538800</v>
      </c>
      <c r="FU96" s="94">
        <v>522600</v>
      </c>
      <c r="FV96" s="32">
        <f t="shared" si="240"/>
        <v>416404.25</v>
      </c>
      <c r="FW96" s="32">
        <f t="shared" si="241"/>
        <v>513800</v>
      </c>
      <c r="FX96" s="32">
        <f t="shared" si="242"/>
        <v>252707.10006191238</v>
      </c>
      <c r="FY96" s="32">
        <f t="shared" si="243"/>
        <v>119864.05769999999</v>
      </c>
      <c r="FZ96" s="32">
        <f t="shared" si="155"/>
        <v>144436.18952849999</v>
      </c>
      <c r="GA96" s="172">
        <f>VLOOKUP(B96,'[2]RESPUESTOS '!$B$11:$CN$246,91,0)</f>
        <v>119439</v>
      </c>
      <c r="GB96" s="162">
        <v>581000</v>
      </c>
      <c r="GC96" s="32">
        <v>655200</v>
      </c>
      <c r="GD96" s="94">
        <v>642100</v>
      </c>
      <c r="GE96" s="32">
        <f t="shared" si="244"/>
        <v>499434.75</v>
      </c>
      <c r="GF96" s="32">
        <f t="shared" si="245"/>
        <v>611550</v>
      </c>
      <c r="GG96" s="32">
        <f t="shared" si="246"/>
        <v>303552.63457743026</v>
      </c>
      <c r="GH96" s="32">
        <f t="shared" si="247"/>
        <v>144294.25589999999</v>
      </c>
      <c r="GI96" s="32">
        <f t="shared" si="156"/>
        <v>173874.57835949998</v>
      </c>
      <c r="GJ96" s="172">
        <f>VLOOKUP(B96,'[2]RESPUESTOS '!$B$11:$T$246,19,0)</f>
        <v>103660</v>
      </c>
      <c r="GK96" s="162">
        <v>470000</v>
      </c>
      <c r="GL96" s="32">
        <v>555200</v>
      </c>
      <c r="GM96" s="94">
        <v>533000</v>
      </c>
      <c r="GN96" s="32">
        <f t="shared" si="248"/>
        <v>415465</v>
      </c>
      <c r="GO96" s="32">
        <f t="shared" si="249"/>
        <v>501500</v>
      </c>
      <c r="GP96" s="32">
        <f t="shared" si="250"/>
        <v>258867.71497924501</v>
      </c>
      <c r="GQ96" s="32">
        <f t="shared" si="251"/>
        <v>125231.64599999999</v>
      </c>
      <c r="GR96" s="32">
        <f t="shared" si="157"/>
        <v>150904.13342999999</v>
      </c>
      <c r="GS96" s="172">
        <f>VLOOKUP(B96,'[2]RESPUESTOS '!$B$11:$H$246,7,0)</f>
        <v>79880</v>
      </c>
      <c r="GT96" s="162">
        <v>350000</v>
      </c>
      <c r="GU96" s="32">
        <v>333100</v>
      </c>
      <c r="GV96" s="94">
        <v>319800</v>
      </c>
      <c r="GW96" s="32">
        <f t="shared" si="252"/>
        <v>270695</v>
      </c>
      <c r="GX96" s="32">
        <f t="shared" si="253"/>
        <v>326450</v>
      </c>
      <c r="GY96" s="32">
        <f t="shared" si="254"/>
        <v>186003.4553586831</v>
      </c>
      <c r="GZ96" s="32">
        <f t="shared" si="255"/>
        <v>96503.027999999991</v>
      </c>
      <c r="HA96" s="32">
        <f t="shared" si="158"/>
        <v>116286.14873999999</v>
      </c>
      <c r="HB96" s="172">
        <f>VLOOKUP(B96,'[2]RESPUESTOS '!$B$11:$D$246,3,0)</f>
        <v>86375</v>
      </c>
      <c r="HC96" s="162">
        <v>350000</v>
      </c>
      <c r="HD96" s="32">
        <v>333100</v>
      </c>
      <c r="HE96" s="94">
        <v>326400</v>
      </c>
      <c r="HF96" s="32">
        <f t="shared" si="256"/>
        <v>273968.75</v>
      </c>
      <c r="HG96" s="32">
        <f t="shared" si="257"/>
        <v>329750</v>
      </c>
      <c r="HH96" s="32">
        <f t="shared" si="258"/>
        <v>195118.20265120995</v>
      </c>
      <c r="HI96" s="32">
        <f t="shared" si="259"/>
        <v>104349.6375</v>
      </c>
      <c r="HJ96" s="32">
        <f t="shared" si="159"/>
        <v>125741.3131875</v>
      </c>
      <c r="HK96" s="172">
        <f>VLOOKUP(B96,'[2]RESPUESTOS '!$B$11:$CB$246,79,0)</f>
        <v>121377</v>
      </c>
      <c r="HL96" s="162">
        <v>681000</v>
      </c>
      <c r="HM96" s="32">
        <v>655200</v>
      </c>
      <c r="HN96" s="94">
        <v>649000</v>
      </c>
      <c r="HO96" s="32">
        <f t="shared" si="260"/>
        <v>526644.25</v>
      </c>
      <c r="HP96" s="32">
        <f t="shared" si="261"/>
        <v>652100</v>
      </c>
      <c r="HQ96" s="32">
        <f t="shared" si="262"/>
        <v>313128.56796759577</v>
      </c>
      <c r="HR96" s="32">
        <f t="shared" si="263"/>
        <v>146635.55369999999</v>
      </c>
      <c r="HS96" s="32">
        <f t="shared" si="160"/>
        <v>176695.84220849999</v>
      </c>
      <c r="HT96" s="172">
        <v>661852.80000000005</v>
      </c>
      <c r="HU96" s="162">
        <v>681000</v>
      </c>
      <c r="HV96" s="32">
        <v>825250</v>
      </c>
      <c r="HW96" s="94">
        <v>784000</v>
      </c>
      <c r="HX96" s="32">
        <f t="shared" si="264"/>
        <v>763416.66666666663</v>
      </c>
      <c r="HY96" s="32">
        <f t="shared" si="265"/>
        <v>784000</v>
      </c>
      <c r="HZ96" s="32">
        <f t="shared" si="161"/>
        <v>758400.61415050621</v>
      </c>
      <c r="IA96" s="32">
        <f t="shared" si="266"/>
        <v>799584.36768000002</v>
      </c>
      <c r="IB96" s="32">
        <f t="shared" si="162"/>
        <v>963499.16305440001</v>
      </c>
      <c r="IC96" s="172">
        <v>705600</v>
      </c>
      <c r="ID96" s="162">
        <v>505000</v>
      </c>
      <c r="IE96" s="32">
        <v>825250</v>
      </c>
      <c r="IF96" s="94">
        <v>784000</v>
      </c>
      <c r="IG96" s="32">
        <f t="shared" si="267"/>
        <v>704750</v>
      </c>
      <c r="IH96" s="32">
        <f t="shared" si="268"/>
        <v>784000</v>
      </c>
      <c r="II96" s="32">
        <f t="shared" si="269"/>
        <v>671522.18425123929</v>
      </c>
      <c r="IJ96" s="32">
        <f t="shared" si="270"/>
        <v>852435.36</v>
      </c>
      <c r="IK96" s="32">
        <f t="shared" si="163"/>
        <v>1027184.6088</v>
      </c>
      <c r="IM96" s="32">
        <f t="shared" si="271"/>
        <v>238786.68791375557</v>
      </c>
    </row>
    <row r="97" spans="1:247" x14ac:dyDescent="0.25">
      <c r="A97" s="12">
        <v>90</v>
      </c>
      <c r="B97" s="36" t="s">
        <v>133</v>
      </c>
      <c r="C97" s="14">
        <f>VLOOKUP(B97,[1]Hoja1!$B$9:$D$244,3,0)</f>
        <v>158322</v>
      </c>
      <c r="D97" s="14">
        <v>580000</v>
      </c>
      <c r="E97" s="15">
        <v>842500</v>
      </c>
      <c r="F97" s="97">
        <v>834100</v>
      </c>
      <c r="G97" s="105">
        <f t="shared" si="164"/>
        <v>603730.5</v>
      </c>
      <c r="H97" s="105">
        <f t="shared" si="165"/>
        <v>707050</v>
      </c>
      <c r="I97" s="107">
        <f t="shared" si="166"/>
        <v>383648.14310640667</v>
      </c>
      <c r="J97" s="107">
        <f t="shared" si="167"/>
        <v>166396.42199999999</v>
      </c>
      <c r="K97" s="107">
        <f t="shared" si="136"/>
        <v>200507.68850999998</v>
      </c>
      <c r="L97" s="101">
        <f>VLOOKUP(B97,[1]Hoja1!$B$9:$L$244,11,0)</f>
        <v>134750</v>
      </c>
      <c r="M97" s="101">
        <v>501000</v>
      </c>
      <c r="N97" s="34">
        <v>842500</v>
      </c>
      <c r="O97" s="70">
        <v>817200</v>
      </c>
      <c r="P97" s="34">
        <f t="shared" si="168"/>
        <v>573862.5</v>
      </c>
      <c r="Q97" s="34">
        <f t="shared" si="169"/>
        <v>659100</v>
      </c>
      <c r="R97" s="34">
        <f t="shared" si="170"/>
        <v>338186.52032224438</v>
      </c>
      <c r="S97" s="174">
        <f t="shared" si="171"/>
        <v>141622.25</v>
      </c>
      <c r="T97" s="174">
        <f t="shared" si="137"/>
        <v>170654.81125</v>
      </c>
      <c r="U97" s="126">
        <f>VLOOKUP(B97,[1]Hoja1!$B$9:$T$244,19,0)</f>
        <v>134928</v>
      </c>
      <c r="V97" s="126">
        <v>494000</v>
      </c>
      <c r="W97" s="17">
        <v>674000</v>
      </c>
      <c r="X97" s="73">
        <v>653800</v>
      </c>
      <c r="Y97" s="17">
        <f t="shared" si="172"/>
        <v>489182</v>
      </c>
      <c r="Z97" s="17">
        <f t="shared" si="173"/>
        <v>573900</v>
      </c>
      <c r="AA97" s="17">
        <f t="shared" si="174"/>
        <v>321314.79735505074</v>
      </c>
      <c r="AB97" s="176">
        <f t="shared" si="175"/>
        <v>141809.32799999998</v>
      </c>
      <c r="AC97" s="176">
        <f t="shared" si="138"/>
        <v>170880.24023999998</v>
      </c>
      <c r="AD97" s="129">
        <f>VLOOKUP(B97,[1]Hoja1!$B$9:$V$244,21,0)</f>
        <v>156995</v>
      </c>
      <c r="AE97" s="129">
        <v>561000</v>
      </c>
      <c r="AF97" s="18">
        <v>640300</v>
      </c>
      <c r="AG97" s="74">
        <v>614700</v>
      </c>
      <c r="AH97" s="18">
        <f t="shared" si="176"/>
        <v>493248.75</v>
      </c>
      <c r="AI97" s="18">
        <f t="shared" si="177"/>
        <v>587850</v>
      </c>
      <c r="AJ97" s="18">
        <f t="shared" si="178"/>
        <v>352710.71484698326</v>
      </c>
      <c r="AK97" s="177">
        <f t="shared" si="179"/>
        <v>165001.745</v>
      </c>
      <c r="AL97" s="177">
        <f t="shared" si="139"/>
        <v>198827.102725</v>
      </c>
      <c r="AM97" s="133">
        <f>VLOOKUP(B97,[1]Hoja1!$B$9:$X$244,23,0)</f>
        <v>147639</v>
      </c>
      <c r="AN97" s="133">
        <v>528000</v>
      </c>
      <c r="AO97" s="19">
        <v>572900</v>
      </c>
      <c r="AP97" s="77">
        <v>567200</v>
      </c>
      <c r="AQ97" s="19">
        <f t="shared" si="180"/>
        <v>453934.75</v>
      </c>
      <c r="AR97" s="19">
        <f t="shared" si="181"/>
        <v>547600</v>
      </c>
      <c r="AS97" s="19">
        <f t="shared" si="182"/>
        <v>328521.33553551621</v>
      </c>
      <c r="AT97" s="178">
        <f t="shared" si="183"/>
        <v>155168.58899999998</v>
      </c>
      <c r="AU97" s="178">
        <f t="shared" si="140"/>
        <v>186978.14974499997</v>
      </c>
      <c r="AV97" s="137">
        <f>VLOOKUP(B97,[1]Hoja1!$B$9:$Z$244,25,0)</f>
        <v>122500</v>
      </c>
      <c r="AW97" s="137">
        <v>448000</v>
      </c>
      <c r="AX97" s="20">
        <v>572900</v>
      </c>
      <c r="AY97" s="79">
        <v>527100</v>
      </c>
      <c r="AZ97" s="20">
        <f t="shared" si="184"/>
        <v>417625</v>
      </c>
      <c r="BA97" s="20">
        <f t="shared" si="185"/>
        <v>487550</v>
      </c>
      <c r="BB97" s="20">
        <f t="shared" si="186"/>
        <v>284939.11497877142</v>
      </c>
      <c r="BC97" s="179">
        <f t="shared" si="187"/>
        <v>128747.49999999999</v>
      </c>
      <c r="BD97" s="179">
        <f t="shared" si="141"/>
        <v>155140.73749999999</v>
      </c>
      <c r="BE97" s="139">
        <f>VLOOKUP(B97,[1]Hoja1!$B$9:$AB$244,27,0)</f>
        <v>134750</v>
      </c>
      <c r="BF97" s="139">
        <v>539000</v>
      </c>
      <c r="BG97" s="21">
        <v>674000</v>
      </c>
      <c r="BH97" s="80">
        <v>660500</v>
      </c>
      <c r="BI97" s="21">
        <f t="shared" si="188"/>
        <v>502062.5</v>
      </c>
      <c r="BJ97" s="21">
        <f t="shared" si="189"/>
        <v>599750</v>
      </c>
      <c r="BK97" s="21">
        <f t="shared" si="190"/>
        <v>325888.8927181203</v>
      </c>
      <c r="BL97" s="21">
        <f t="shared" si="191"/>
        <v>141622.25</v>
      </c>
      <c r="BM97" s="21">
        <f t="shared" si="142"/>
        <v>170654.81125</v>
      </c>
      <c r="BN97" s="144">
        <f>VLOOKUP(B97,[1]Hoja1!$B$9:$AD$244,29,0)</f>
        <v>134750</v>
      </c>
      <c r="BO97" s="144">
        <v>482000</v>
      </c>
      <c r="BP97" s="22">
        <v>674000</v>
      </c>
      <c r="BQ97" s="82">
        <v>653800</v>
      </c>
      <c r="BR97" s="22">
        <f t="shared" si="192"/>
        <v>486137.5</v>
      </c>
      <c r="BS97" s="22">
        <f t="shared" si="193"/>
        <v>567900</v>
      </c>
      <c r="BT97" s="22">
        <f t="shared" si="194"/>
        <v>319768.78590954025</v>
      </c>
      <c r="BU97" s="22">
        <f t="shared" si="195"/>
        <v>141622.25</v>
      </c>
      <c r="BV97" s="22">
        <f t="shared" si="143"/>
        <v>170654.81125</v>
      </c>
      <c r="BW97" s="146">
        <f>VLOOKUP(B97,[1]Hoja1!$B$9:$AF$244,31,0)</f>
        <v>129670</v>
      </c>
      <c r="BX97" s="146">
        <v>380000</v>
      </c>
      <c r="BY97" s="23">
        <v>572900</v>
      </c>
      <c r="BZ97" s="84">
        <v>515600</v>
      </c>
      <c r="CA97" s="23">
        <f t="shared" si="196"/>
        <v>399542.5</v>
      </c>
      <c r="CB97" s="23">
        <f t="shared" si="197"/>
        <v>447800</v>
      </c>
      <c r="CC97" s="23">
        <f t="shared" si="198"/>
        <v>285134.72373434465</v>
      </c>
      <c r="CD97" s="23">
        <f t="shared" si="199"/>
        <v>136283.16999999998</v>
      </c>
      <c r="CE97" s="23">
        <f t="shared" si="144"/>
        <v>164221.21984999999</v>
      </c>
      <c r="CF97" s="158">
        <f>VLOOKUP(B97,[1]Hoja1!$B$9:$AJ$244,35,0)</f>
        <v>122500</v>
      </c>
      <c r="CG97" s="158">
        <v>350000</v>
      </c>
      <c r="CH97" s="24">
        <v>389600</v>
      </c>
      <c r="CI97" s="25">
        <v>377900</v>
      </c>
      <c r="CJ97" s="24">
        <f t="shared" si="200"/>
        <v>310000</v>
      </c>
      <c r="CK97" s="24">
        <f t="shared" si="201"/>
        <v>363950</v>
      </c>
      <c r="CL97" s="24">
        <f t="shared" si="202"/>
        <v>246406.37894856915</v>
      </c>
      <c r="CM97" s="24">
        <f t="shared" si="203"/>
        <v>128747.49999999999</v>
      </c>
      <c r="CN97" s="24">
        <f t="shared" si="145"/>
        <v>155140.73749999999</v>
      </c>
      <c r="CO97" s="148">
        <f>VLOOKUP(B97,[1]Hoja1!$B$9:$AL$244,37,0)</f>
        <v>124045</v>
      </c>
      <c r="CP97" s="148">
        <v>450000</v>
      </c>
      <c r="CQ97" s="26">
        <v>572900</v>
      </c>
      <c r="CR97" s="149">
        <v>550000</v>
      </c>
      <c r="CS97" s="26">
        <f t="shared" si="204"/>
        <v>424236.25</v>
      </c>
      <c r="CT97" s="26">
        <f t="shared" si="205"/>
        <v>500000</v>
      </c>
      <c r="CU97" s="26">
        <f t="shared" si="206"/>
        <v>288860.80695151375</v>
      </c>
      <c r="CV97" s="26">
        <f t="shared" si="207"/>
        <v>130371.295</v>
      </c>
      <c r="CW97" s="26">
        <f t="shared" si="146"/>
        <v>157097.41047499998</v>
      </c>
      <c r="CX97" s="27">
        <f>VLOOKUP(B97,[1]Hoja1!$B$9:$AN$244,39,0)</f>
        <v>145367</v>
      </c>
      <c r="CY97" s="27">
        <v>480000</v>
      </c>
      <c r="CZ97" s="28">
        <v>640300</v>
      </c>
      <c r="DA97" s="86">
        <v>602000</v>
      </c>
      <c r="DB97" s="28">
        <f t="shared" si="208"/>
        <v>466916.75</v>
      </c>
      <c r="DC97" s="28">
        <f t="shared" si="209"/>
        <v>541000</v>
      </c>
      <c r="DD97" s="28">
        <f t="shared" si="210"/>
        <v>328262.46591861371</v>
      </c>
      <c r="DE97" s="28">
        <f t="shared" si="211"/>
        <v>152780.717</v>
      </c>
      <c r="DF97" s="28">
        <f t="shared" si="147"/>
        <v>184100.763985</v>
      </c>
      <c r="DG97" s="150">
        <f>VLOOKUP(B97,[1]Hoja1!$B$9:$AR$244,43,0)</f>
        <v>167276</v>
      </c>
      <c r="DH97" s="150">
        <v>574000</v>
      </c>
      <c r="DI97" s="29">
        <v>505500</v>
      </c>
      <c r="DJ97" s="88">
        <v>480200</v>
      </c>
      <c r="DK97" s="29">
        <f t="shared" si="212"/>
        <v>431744</v>
      </c>
      <c r="DL97" s="29">
        <f t="shared" si="213"/>
        <v>492850</v>
      </c>
      <c r="DM97" s="29">
        <f t="shared" si="214"/>
        <v>339529.48641171138</v>
      </c>
      <c r="DN97" s="29">
        <f t="shared" si="215"/>
        <v>175807.076</v>
      </c>
      <c r="DO97" s="29">
        <f t="shared" si="148"/>
        <v>211847.52658000001</v>
      </c>
      <c r="DP97" s="154">
        <f>VLOOKUP(B97,[1]Hoja1!$B$9:$AT$244,45,0)</f>
        <v>176925</v>
      </c>
      <c r="DQ97" s="154">
        <v>648000</v>
      </c>
      <c r="DR97" s="30">
        <v>505500</v>
      </c>
      <c r="DS97" s="90">
        <v>465100</v>
      </c>
      <c r="DT97" s="30">
        <f t="shared" si="216"/>
        <v>448881.25</v>
      </c>
      <c r="DU97" s="30">
        <f t="shared" si="217"/>
        <v>485300</v>
      </c>
      <c r="DV97" s="30">
        <f t="shared" si="218"/>
        <v>353243.39781241928</v>
      </c>
      <c r="DW97" s="30">
        <f t="shared" si="219"/>
        <v>185948.17499999999</v>
      </c>
      <c r="DX97" s="30">
        <f t="shared" si="149"/>
        <v>224067.55087499999</v>
      </c>
      <c r="DY97" s="158">
        <f>VLOOKUP(B97,[1]Hoja1!$B$9:$AV$244,47,0)</f>
        <v>200515</v>
      </c>
      <c r="DZ97" s="158">
        <v>690000</v>
      </c>
      <c r="EA97" s="24">
        <v>572900</v>
      </c>
      <c r="EB97" s="25">
        <v>527100</v>
      </c>
      <c r="EC97" s="24">
        <f t="shared" si="220"/>
        <v>497628.75</v>
      </c>
      <c r="ED97" s="24">
        <f t="shared" si="221"/>
        <v>550000</v>
      </c>
      <c r="EE97" s="24">
        <f t="shared" si="222"/>
        <v>396860.35967191699</v>
      </c>
      <c r="EF97" s="24">
        <f t="shared" si="223"/>
        <v>210741.26499999998</v>
      </c>
      <c r="EG97" s="24">
        <f t="shared" si="150"/>
        <v>253943.22432499999</v>
      </c>
      <c r="EH97" s="126">
        <f>VLOOKUP(B97,[1]Hoja1!$B$9:$AX$244,49,0)</f>
        <v>189305</v>
      </c>
      <c r="EI97" s="126">
        <v>677000</v>
      </c>
      <c r="EJ97" s="17">
        <v>758250</v>
      </c>
      <c r="EK97" s="73">
        <v>682400</v>
      </c>
      <c r="EL97" s="17">
        <f t="shared" si="224"/>
        <v>576738.75</v>
      </c>
      <c r="EM97" s="17">
        <f t="shared" si="225"/>
        <v>679700</v>
      </c>
      <c r="EN97" s="17">
        <f t="shared" si="226"/>
        <v>419119.03911859548</v>
      </c>
      <c r="EO97" s="17">
        <f t="shared" si="227"/>
        <v>198959.55499999999</v>
      </c>
      <c r="EP97" s="17">
        <f t="shared" si="151"/>
        <v>239746.263775</v>
      </c>
      <c r="EQ97" s="162">
        <f>VLOOKUP(B97,[1]Hoja1!$B$9:$AZ$244,51,0)</f>
        <v>167276</v>
      </c>
      <c r="ER97" s="162">
        <v>550000</v>
      </c>
      <c r="ES97" s="32">
        <v>758250</v>
      </c>
      <c r="ET97" s="94">
        <v>705200</v>
      </c>
      <c r="EU97" s="32">
        <f t="shared" si="228"/>
        <v>545181.5</v>
      </c>
      <c r="EV97" s="32">
        <f t="shared" si="229"/>
        <v>627600</v>
      </c>
      <c r="EW97" s="32">
        <f t="shared" si="230"/>
        <v>379752.02440982044</v>
      </c>
      <c r="EX97" s="32">
        <f t="shared" si="231"/>
        <v>202086.13559999998</v>
      </c>
      <c r="EY97" s="32">
        <f t="shared" si="152"/>
        <v>243513.79339799998</v>
      </c>
      <c r="EZ97" s="172">
        <f>VLOOKUP(B97,'[2]RESPUESTOS '!$B$11:$BH$246,59,0)</f>
        <v>100395</v>
      </c>
      <c r="FA97" s="162">
        <v>494000</v>
      </c>
      <c r="FB97" s="32">
        <v>540600</v>
      </c>
      <c r="FC97" s="94">
        <v>513600</v>
      </c>
      <c r="FD97" s="32">
        <f t="shared" si="232"/>
        <v>412148.75</v>
      </c>
      <c r="FE97" s="32">
        <f t="shared" si="233"/>
        <v>503800</v>
      </c>
      <c r="FF97" s="32">
        <f t="shared" si="234"/>
        <v>253456.77128520838</v>
      </c>
      <c r="FG97" s="32">
        <f t="shared" si="235"/>
        <v>121287.19949999999</v>
      </c>
      <c r="FH97" s="32">
        <f t="shared" si="153"/>
        <v>146151.07539749998</v>
      </c>
      <c r="FI97" s="172">
        <f>VLOOKUP(B97,'[2]RESPUESTOS '!$B$11:$CJ$246,87,0)</f>
        <v>113160</v>
      </c>
      <c r="FJ97" s="162">
        <v>592800</v>
      </c>
      <c r="FK97" s="32">
        <v>603200</v>
      </c>
      <c r="FL97" s="94">
        <v>573000</v>
      </c>
      <c r="FM97" s="32">
        <f t="shared" si="236"/>
        <v>470540</v>
      </c>
      <c r="FN97" s="32">
        <f t="shared" si="237"/>
        <v>582900</v>
      </c>
      <c r="FO97" s="32">
        <f t="shared" si="238"/>
        <v>287212.30084841623</v>
      </c>
      <c r="FP97" s="32">
        <f t="shared" si="239"/>
        <v>136708.59599999999</v>
      </c>
      <c r="FQ97" s="32">
        <f t="shared" si="154"/>
        <v>164733.85817999998</v>
      </c>
      <c r="FR97" s="172">
        <f>VLOOKUP(B97,'[2]RESPUESTOS '!$B$11:$BX$246,75,0)</f>
        <v>90054</v>
      </c>
      <c r="FS97" s="162">
        <v>494000</v>
      </c>
      <c r="FT97" s="32">
        <v>483600</v>
      </c>
      <c r="FU97" s="94">
        <v>473900</v>
      </c>
      <c r="FV97" s="32">
        <f t="shared" si="240"/>
        <v>385388.5</v>
      </c>
      <c r="FW97" s="32">
        <f t="shared" si="241"/>
        <v>478750</v>
      </c>
      <c r="FX97" s="32">
        <f t="shared" si="242"/>
        <v>231124.16981296835</v>
      </c>
      <c r="FY97" s="32">
        <f t="shared" si="243"/>
        <v>108794.2374</v>
      </c>
      <c r="FZ97" s="32">
        <f t="shared" si="155"/>
        <v>131097.056067</v>
      </c>
      <c r="GA97" s="172">
        <f>VLOOKUP(B97,'[2]RESPUESTOS '!$B$11:$CN$246,91,0)</f>
        <v>110399</v>
      </c>
      <c r="GB97" s="162">
        <v>569000</v>
      </c>
      <c r="GC97" s="32">
        <v>608000</v>
      </c>
      <c r="GD97" s="94">
        <v>589800</v>
      </c>
      <c r="GE97" s="32">
        <f t="shared" si="244"/>
        <v>469299.75</v>
      </c>
      <c r="GF97" s="32">
        <f t="shared" si="245"/>
        <v>579400</v>
      </c>
      <c r="GG97" s="32">
        <f t="shared" si="246"/>
        <v>282570.70388895652</v>
      </c>
      <c r="GH97" s="32">
        <f t="shared" si="247"/>
        <v>133373.0319</v>
      </c>
      <c r="GI97" s="32">
        <f t="shared" si="156"/>
        <v>160714.5034395</v>
      </c>
      <c r="GJ97" s="172">
        <f>VLOOKUP(B97,'[2]RESPUESTOS '!$B$11:$T$246,19,0)</f>
        <v>103555</v>
      </c>
      <c r="GK97" s="162">
        <v>480000</v>
      </c>
      <c r="GL97" s="32">
        <v>552000</v>
      </c>
      <c r="GM97" s="94">
        <v>535400</v>
      </c>
      <c r="GN97" s="32">
        <f t="shared" si="248"/>
        <v>417738.75</v>
      </c>
      <c r="GO97" s="32">
        <f t="shared" si="249"/>
        <v>507700</v>
      </c>
      <c r="GP97" s="32">
        <f t="shared" si="250"/>
        <v>259413.56501464313</v>
      </c>
      <c r="GQ97" s="32">
        <f t="shared" si="251"/>
        <v>125104.79549999999</v>
      </c>
      <c r="GR97" s="32">
        <f t="shared" si="157"/>
        <v>150751.27857749999</v>
      </c>
      <c r="GS97" s="172">
        <f>VLOOKUP(B97,'[2]RESPUESTOS '!$B$11:$H$246,7,0)</f>
        <v>86704</v>
      </c>
      <c r="GT97" s="162">
        <v>350000</v>
      </c>
      <c r="GU97" s="32">
        <v>331200</v>
      </c>
      <c r="GV97" s="94">
        <v>308000</v>
      </c>
      <c r="GW97" s="32">
        <f t="shared" si="252"/>
        <v>268976</v>
      </c>
      <c r="GX97" s="32">
        <f t="shared" si="253"/>
        <v>319600</v>
      </c>
      <c r="GY97" s="32">
        <f t="shared" si="254"/>
        <v>193641.65016411623</v>
      </c>
      <c r="GZ97" s="32">
        <f t="shared" si="255"/>
        <v>104747.10239999999</v>
      </c>
      <c r="HA97" s="32">
        <f t="shared" si="158"/>
        <v>126220.25839199999</v>
      </c>
      <c r="HB97" s="172">
        <f>VLOOKUP(B97,'[2]RESPUESTOS '!$B$11:$D$246,3,0)</f>
        <v>90795</v>
      </c>
      <c r="HC97" s="162">
        <v>350000</v>
      </c>
      <c r="HD97" s="32">
        <v>331200</v>
      </c>
      <c r="HE97" s="94">
        <v>327900</v>
      </c>
      <c r="HF97" s="32">
        <f t="shared" si="256"/>
        <v>274973.75</v>
      </c>
      <c r="HG97" s="32">
        <f t="shared" si="257"/>
        <v>329550</v>
      </c>
      <c r="HH97" s="32">
        <f t="shared" si="258"/>
        <v>200601.81393518992</v>
      </c>
      <c r="HI97" s="32">
        <f t="shared" si="259"/>
        <v>109689.43949999999</v>
      </c>
      <c r="HJ97" s="32">
        <f t="shared" si="159"/>
        <v>132175.77459749999</v>
      </c>
      <c r="HK97" s="172">
        <f>VLOOKUP(B97,'[2]RESPUESTOS '!$B$11:$CB$246,79,0)</f>
        <v>110998</v>
      </c>
      <c r="HL97" s="162">
        <v>677000</v>
      </c>
      <c r="HM97" s="32">
        <v>608000</v>
      </c>
      <c r="HN97" s="94">
        <v>578000</v>
      </c>
      <c r="HO97" s="32">
        <f t="shared" si="260"/>
        <v>493499.5</v>
      </c>
      <c r="HP97" s="32">
        <f t="shared" si="261"/>
        <v>593000</v>
      </c>
      <c r="HQ97" s="32">
        <f t="shared" si="262"/>
        <v>288577.03463808791</v>
      </c>
      <c r="HR97" s="32">
        <f t="shared" si="263"/>
        <v>134096.6838</v>
      </c>
      <c r="HS97" s="32">
        <f t="shared" si="160"/>
        <v>161586.503979</v>
      </c>
      <c r="HT97" s="172">
        <v>682788.96</v>
      </c>
      <c r="HU97" s="162">
        <v>677000</v>
      </c>
      <c r="HV97" s="32">
        <v>842500</v>
      </c>
      <c r="HW97" s="94">
        <v>808800</v>
      </c>
      <c r="HX97" s="32">
        <f t="shared" si="264"/>
        <v>776100</v>
      </c>
      <c r="HY97" s="32">
        <f t="shared" si="265"/>
        <v>808800</v>
      </c>
      <c r="HZ97" s="32">
        <f t="shared" si="161"/>
        <v>769142.39694341971</v>
      </c>
      <c r="IA97" s="32">
        <f t="shared" si="266"/>
        <v>824877.34257599991</v>
      </c>
      <c r="IB97" s="32">
        <f t="shared" si="162"/>
        <v>993977.19780407986</v>
      </c>
      <c r="IC97" s="172">
        <v>727920</v>
      </c>
      <c r="ID97" s="162">
        <v>494000</v>
      </c>
      <c r="IE97" s="32">
        <v>842500</v>
      </c>
      <c r="IF97" s="94">
        <v>817200</v>
      </c>
      <c r="IG97" s="32">
        <f t="shared" si="267"/>
        <v>717900</v>
      </c>
      <c r="IH97" s="32">
        <f t="shared" si="268"/>
        <v>817200</v>
      </c>
      <c r="II97" s="32">
        <f t="shared" si="269"/>
        <v>676448.75160337286</v>
      </c>
      <c r="IJ97" s="32">
        <f t="shared" si="270"/>
        <v>879400.152</v>
      </c>
      <c r="IK97" s="32">
        <f t="shared" si="163"/>
        <v>1059677.18316</v>
      </c>
      <c r="IM97" s="32">
        <f t="shared" si="271"/>
        <v>240187.4641787807</v>
      </c>
    </row>
    <row r="98" spans="1:247" x14ac:dyDescent="0.25">
      <c r="A98" s="12">
        <v>91</v>
      </c>
      <c r="B98" s="36" t="s">
        <v>134</v>
      </c>
      <c r="C98" s="14">
        <f>VLOOKUP(B98,[1]Hoja1!$B$9:$D$244,3,0)</f>
        <v>153501</v>
      </c>
      <c r="D98" s="14">
        <v>562000</v>
      </c>
      <c r="E98" s="15">
        <v>860750</v>
      </c>
      <c r="F98" s="97">
        <v>817700</v>
      </c>
      <c r="G98" s="105">
        <f t="shared" si="164"/>
        <v>598487.75</v>
      </c>
      <c r="H98" s="105">
        <f t="shared" si="165"/>
        <v>689850</v>
      </c>
      <c r="I98" s="107">
        <f t="shared" si="166"/>
        <v>374577.60909533274</v>
      </c>
      <c r="J98" s="107">
        <f t="shared" si="167"/>
        <v>161329.55099999998</v>
      </c>
      <c r="K98" s="107">
        <f t="shared" si="136"/>
        <v>194402.10895499997</v>
      </c>
      <c r="L98" s="101">
        <f>VLOOKUP(B98,[1]Hoja1!$B$9:$L$244,11,0)</f>
        <v>123760</v>
      </c>
      <c r="M98" s="101">
        <v>460000</v>
      </c>
      <c r="N98" s="34">
        <v>860750</v>
      </c>
      <c r="O98" s="70">
        <v>800500</v>
      </c>
      <c r="P98" s="34">
        <f t="shared" si="168"/>
        <v>561252.5</v>
      </c>
      <c r="Q98" s="34">
        <f t="shared" si="169"/>
        <v>630250</v>
      </c>
      <c r="R98" s="34">
        <f t="shared" si="170"/>
        <v>315829.41097718041</v>
      </c>
      <c r="S98" s="174">
        <f t="shared" si="171"/>
        <v>130071.76</v>
      </c>
      <c r="T98" s="174">
        <f t="shared" si="137"/>
        <v>156736.47079999998</v>
      </c>
      <c r="U98" s="126">
        <f>VLOOKUP(B98,[1]Hoja1!$B$9:$T$244,19,0)</f>
        <v>138170</v>
      </c>
      <c r="V98" s="126">
        <v>506000</v>
      </c>
      <c r="W98" s="17">
        <v>688600</v>
      </c>
      <c r="X98" s="73">
        <v>633500</v>
      </c>
      <c r="Y98" s="17">
        <f t="shared" si="172"/>
        <v>491567.5</v>
      </c>
      <c r="Z98" s="17">
        <f t="shared" si="173"/>
        <v>569750</v>
      </c>
      <c r="AA98" s="17">
        <f t="shared" si="174"/>
        <v>326677.29572671087</v>
      </c>
      <c r="AB98" s="176">
        <f t="shared" si="175"/>
        <v>145216.66999999998</v>
      </c>
      <c r="AC98" s="176">
        <f t="shared" si="138"/>
        <v>174986.08734999999</v>
      </c>
      <c r="AD98" s="129">
        <f>VLOOKUP(B98,[1]Hoja1!$B$9:$V$244,21,0)</f>
        <v>155216</v>
      </c>
      <c r="AE98" s="129">
        <v>555000</v>
      </c>
      <c r="AF98" s="18">
        <v>654170</v>
      </c>
      <c r="AG98" s="74">
        <v>647600</v>
      </c>
      <c r="AH98" s="18">
        <f t="shared" si="176"/>
        <v>502996.5</v>
      </c>
      <c r="AI98" s="18">
        <f t="shared" si="177"/>
        <v>601300</v>
      </c>
      <c r="AJ98" s="18">
        <f t="shared" si="178"/>
        <v>353442.61976522015</v>
      </c>
      <c r="AK98" s="177">
        <f t="shared" si="179"/>
        <v>163132.016</v>
      </c>
      <c r="AL98" s="177">
        <f t="shared" si="139"/>
        <v>196574.07928000001</v>
      </c>
      <c r="AM98" s="133">
        <f>VLOOKUP(B98,[1]Hoja1!$B$9:$X$244,23,0)</f>
        <v>146153</v>
      </c>
      <c r="AN98" s="133">
        <v>522000</v>
      </c>
      <c r="AO98" s="19">
        <v>585310</v>
      </c>
      <c r="AP98" s="77">
        <v>567800</v>
      </c>
      <c r="AQ98" s="19">
        <f t="shared" si="180"/>
        <v>455315.75</v>
      </c>
      <c r="AR98" s="19">
        <f t="shared" si="181"/>
        <v>544900</v>
      </c>
      <c r="AS98" s="19">
        <f t="shared" si="182"/>
        <v>327130.56822441996</v>
      </c>
      <c r="AT98" s="178">
        <f t="shared" si="183"/>
        <v>153606.80299999999</v>
      </c>
      <c r="AU98" s="178">
        <f t="shared" si="140"/>
        <v>185096.19761499998</v>
      </c>
      <c r="AV98" s="137">
        <f>VLOOKUP(B98,[1]Hoja1!$B$9:$Z$244,25,0)</f>
        <v>110600</v>
      </c>
      <c r="AW98" s="137">
        <v>405000</v>
      </c>
      <c r="AX98" s="20">
        <v>585310</v>
      </c>
      <c r="AY98" s="79">
        <v>526800</v>
      </c>
      <c r="AZ98" s="20">
        <f t="shared" si="184"/>
        <v>406927.5</v>
      </c>
      <c r="BA98" s="20">
        <f t="shared" si="185"/>
        <v>465900</v>
      </c>
      <c r="BB98" s="20">
        <f t="shared" si="186"/>
        <v>264594.41469058843</v>
      </c>
      <c r="BC98" s="179">
        <f t="shared" si="187"/>
        <v>116240.59999999999</v>
      </c>
      <c r="BD98" s="179">
        <f t="shared" si="141"/>
        <v>140069.92299999998</v>
      </c>
      <c r="BE98" s="139">
        <f>VLOOKUP(B98,[1]Hoja1!$B$9:$AB$244,27,0)</f>
        <v>121660</v>
      </c>
      <c r="BF98" s="139">
        <v>487000</v>
      </c>
      <c r="BG98" s="21">
        <v>688600</v>
      </c>
      <c r="BH98" s="80">
        <v>633500</v>
      </c>
      <c r="BI98" s="21">
        <f t="shared" si="188"/>
        <v>482690</v>
      </c>
      <c r="BJ98" s="21">
        <f t="shared" si="189"/>
        <v>560250</v>
      </c>
      <c r="BK98" s="21">
        <f t="shared" si="190"/>
        <v>300666.6434656143</v>
      </c>
      <c r="BL98" s="21">
        <f t="shared" si="191"/>
        <v>127864.65999999999</v>
      </c>
      <c r="BM98" s="21">
        <f t="shared" si="142"/>
        <v>154076.91529999999</v>
      </c>
      <c r="BN98" s="144">
        <f>VLOOKUP(B98,[1]Hoja1!$B$9:$AD$244,29,0)</f>
        <v>121660</v>
      </c>
      <c r="BO98" s="144">
        <v>435000</v>
      </c>
      <c r="BP98" s="22">
        <v>688600</v>
      </c>
      <c r="BQ98" s="82">
        <v>674800</v>
      </c>
      <c r="BR98" s="22">
        <f t="shared" si="192"/>
        <v>480015</v>
      </c>
      <c r="BS98" s="22">
        <f t="shared" si="193"/>
        <v>554900</v>
      </c>
      <c r="BT98" s="22">
        <f t="shared" si="194"/>
        <v>297339.81553126452</v>
      </c>
      <c r="BU98" s="22">
        <f t="shared" si="195"/>
        <v>127864.65999999999</v>
      </c>
      <c r="BV98" s="22">
        <f t="shared" si="143"/>
        <v>154076.91529999999</v>
      </c>
      <c r="BW98" s="146">
        <f>VLOOKUP(B98,[1]Hoja1!$B$9:$AF$244,31,0)</f>
        <v>116983</v>
      </c>
      <c r="BX98" s="146">
        <v>340000</v>
      </c>
      <c r="BY98" s="23">
        <v>585310</v>
      </c>
      <c r="BZ98" s="84">
        <v>561900</v>
      </c>
      <c r="CA98" s="23">
        <f t="shared" si="196"/>
        <v>401048.25</v>
      </c>
      <c r="CB98" s="23">
        <f t="shared" si="197"/>
        <v>450950</v>
      </c>
      <c r="CC98" s="23">
        <f t="shared" si="198"/>
        <v>267065.49297263753</v>
      </c>
      <c r="CD98" s="23">
        <f t="shared" si="199"/>
        <v>122949.13299999999</v>
      </c>
      <c r="CE98" s="23">
        <f t="shared" si="144"/>
        <v>148153.705265</v>
      </c>
      <c r="CF98" s="158">
        <f>VLOOKUP(B98,[1]Hoja1!$B$9:$AJ$244,35,0)</f>
        <v>110600</v>
      </c>
      <c r="CG98" s="158">
        <v>320000</v>
      </c>
      <c r="CH98" s="24">
        <v>398000</v>
      </c>
      <c r="CI98" s="25">
        <v>390000</v>
      </c>
      <c r="CJ98" s="24">
        <f t="shared" si="200"/>
        <v>304650</v>
      </c>
      <c r="CK98" s="24">
        <f t="shared" si="201"/>
        <v>355000</v>
      </c>
      <c r="CL98" s="24">
        <f t="shared" si="202"/>
        <v>231974.740618868</v>
      </c>
      <c r="CM98" s="24">
        <f t="shared" si="203"/>
        <v>116240.59999999999</v>
      </c>
      <c r="CN98" s="24">
        <f t="shared" si="145"/>
        <v>140069.92299999998</v>
      </c>
      <c r="CO98" s="148">
        <f>VLOOKUP(B98,[1]Hoja1!$B$9:$AL$244,37,0)</f>
        <v>125898</v>
      </c>
      <c r="CP98" s="148">
        <v>450000</v>
      </c>
      <c r="CQ98" s="26">
        <v>585310</v>
      </c>
      <c r="CR98" s="149">
        <v>567800</v>
      </c>
      <c r="CS98" s="26">
        <f t="shared" si="204"/>
        <v>432252</v>
      </c>
      <c r="CT98" s="26">
        <f t="shared" si="205"/>
        <v>508900</v>
      </c>
      <c r="CU98" s="26">
        <f t="shared" si="206"/>
        <v>293366.11159510986</v>
      </c>
      <c r="CV98" s="26">
        <f t="shared" si="207"/>
        <v>132318.79799999998</v>
      </c>
      <c r="CW98" s="26">
        <f t="shared" si="146"/>
        <v>159444.15158999996</v>
      </c>
      <c r="CX98" s="27">
        <f>VLOOKUP(B98,[1]Hoja1!$B$9:$AN$244,39,0)</f>
        <v>149116</v>
      </c>
      <c r="CY98" s="27">
        <v>490000</v>
      </c>
      <c r="CZ98" s="28">
        <v>654170</v>
      </c>
      <c r="DA98" s="86">
        <v>621000</v>
      </c>
      <c r="DB98" s="28">
        <f t="shared" si="208"/>
        <v>478571.5</v>
      </c>
      <c r="DC98" s="28">
        <f t="shared" si="209"/>
        <v>555500</v>
      </c>
      <c r="DD98" s="28">
        <f t="shared" si="210"/>
        <v>336531.35188854544</v>
      </c>
      <c r="DE98" s="28">
        <f t="shared" si="211"/>
        <v>156720.916</v>
      </c>
      <c r="DF98" s="28">
        <f t="shared" si="147"/>
        <v>188848.70377999998</v>
      </c>
      <c r="DG98" s="150">
        <f>VLOOKUP(B98,[1]Hoja1!$B$9:$AR$244,43,0)</f>
        <v>164425</v>
      </c>
      <c r="DH98" s="150">
        <v>564000</v>
      </c>
      <c r="DI98" s="29">
        <v>516450</v>
      </c>
      <c r="DJ98" s="88">
        <v>495800</v>
      </c>
      <c r="DK98" s="29">
        <f t="shared" si="212"/>
        <v>435168.75</v>
      </c>
      <c r="DL98" s="29">
        <f t="shared" si="213"/>
        <v>506125</v>
      </c>
      <c r="DM98" s="29">
        <f t="shared" si="214"/>
        <v>338750.86182858754</v>
      </c>
      <c r="DN98" s="29">
        <f t="shared" si="215"/>
        <v>172810.67499999999</v>
      </c>
      <c r="DO98" s="29">
        <f t="shared" si="148"/>
        <v>208236.86337499999</v>
      </c>
      <c r="DP98" s="154">
        <f>VLOOKUP(B98,[1]Hoja1!$B$9:$AT$244,45,0)</f>
        <v>180758</v>
      </c>
      <c r="DQ98" s="154">
        <v>662000</v>
      </c>
      <c r="DR98" s="30">
        <v>516450</v>
      </c>
      <c r="DS98" s="90">
        <v>506100</v>
      </c>
      <c r="DT98" s="30">
        <f t="shared" si="216"/>
        <v>466327</v>
      </c>
      <c r="DU98" s="30">
        <f t="shared" si="217"/>
        <v>511275</v>
      </c>
      <c r="DV98" s="30">
        <f t="shared" si="218"/>
        <v>365129.32513016596</v>
      </c>
      <c r="DW98" s="30">
        <f t="shared" si="219"/>
        <v>189976.658</v>
      </c>
      <c r="DX98" s="30">
        <f t="shared" si="149"/>
        <v>228921.87289</v>
      </c>
      <c r="DY98" s="158">
        <f>VLOOKUP(B98,[1]Hoja1!$B$9:$AV$244,47,0)</f>
        <v>197310</v>
      </c>
      <c r="DZ98" s="158">
        <v>680000</v>
      </c>
      <c r="EA98" s="24">
        <v>585310</v>
      </c>
      <c r="EB98" s="25">
        <v>573600</v>
      </c>
      <c r="EC98" s="24">
        <f t="shared" si="220"/>
        <v>509055</v>
      </c>
      <c r="ED98" s="24">
        <f t="shared" si="221"/>
        <v>579455</v>
      </c>
      <c r="EE98" s="24">
        <f t="shared" si="222"/>
        <v>400375.28753000934</v>
      </c>
      <c r="EF98" s="24">
        <f t="shared" si="223"/>
        <v>207372.81</v>
      </c>
      <c r="EG98" s="24">
        <f t="shared" si="150"/>
        <v>249884.23605000001</v>
      </c>
      <c r="EH98" s="126">
        <f>VLOOKUP(B98,[1]Hoja1!$B$9:$AX$244,49,0)</f>
        <v>183866</v>
      </c>
      <c r="EI98" s="126">
        <v>657000</v>
      </c>
      <c r="EJ98" s="17">
        <v>774675</v>
      </c>
      <c r="EK98" s="73">
        <v>743700</v>
      </c>
      <c r="EL98" s="17">
        <f t="shared" si="224"/>
        <v>589810.25</v>
      </c>
      <c r="EM98" s="17">
        <f t="shared" si="225"/>
        <v>700350</v>
      </c>
      <c r="EN98" s="17">
        <f t="shared" si="226"/>
        <v>416827.07697002927</v>
      </c>
      <c r="EO98" s="17">
        <f t="shared" si="227"/>
        <v>193243.166</v>
      </c>
      <c r="EP98" s="17">
        <f t="shared" si="151"/>
        <v>232858.01503000001</v>
      </c>
      <c r="EQ98" s="162">
        <f>VLOOKUP(B98,[1]Hoja1!$B$9:$AZ$244,51,0)</f>
        <v>164425</v>
      </c>
      <c r="ER98" s="162">
        <v>541000</v>
      </c>
      <c r="ES98" s="32">
        <v>774675</v>
      </c>
      <c r="ET98" s="94">
        <v>728200</v>
      </c>
      <c r="EU98" s="32">
        <f t="shared" si="228"/>
        <v>552075</v>
      </c>
      <c r="EV98" s="32">
        <f t="shared" si="229"/>
        <v>634600</v>
      </c>
      <c r="EW98" s="32">
        <f t="shared" si="230"/>
        <v>377560.01976574422</v>
      </c>
      <c r="EX98" s="32">
        <f t="shared" si="231"/>
        <v>198641.8425</v>
      </c>
      <c r="EY98" s="32">
        <f t="shared" si="152"/>
        <v>239363.4202125</v>
      </c>
      <c r="EZ98" s="172">
        <f>VLOOKUP(B98,'[2]RESPUESTOS '!$B$11:$BH$246,59,0)</f>
        <v>98649</v>
      </c>
      <c r="FA98" s="162">
        <v>506000</v>
      </c>
      <c r="FB98" s="32">
        <v>527000</v>
      </c>
      <c r="FC98" s="94">
        <v>511200</v>
      </c>
      <c r="FD98" s="32">
        <f t="shared" si="232"/>
        <v>410712.25</v>
      </c>
      <c r="FE98" s="32">
        <f t="shared" si="233"/>
        <v>508600</v>
      </c>
      <c r="FF98" s="32">
        <f t="shared" si="234"/>
        <v>250517.48264957897</v>
      </c>
      <c r="FG98" s="32">
        <f t="shared" si="235"/>
        <v>119177.8569</v>
      </c>
      <c r="FH98" s="32">
        <f t="shared" si="153"/>
        <v>143609.3175645</v>
      </c>
      <c r="FI98" s="172">
        <f>VLOOKUP(B98,'[2]RESPUESTOS '!$B$11:$CJ$246,87,0)</f>
        <v>108559</v>
      </c>
      <c r="FJ98" s="162">
        <v>607200</v>
      </c>
      <c r="FK98" s="32">
        <v>574000</v>
      </c>
      <c r="FL98" s="94">
        <v>551000</v>
      </c>
      <c r="FM98" s="32">
        <f t="shared" si="236"/>
        <v>460189.75</v>
      </c>
      <c r="FN98" s="32">
        <f t="shared" si="237"/>
        <v>562500</v>
      </c>
      <c r="FO98" s="32">
        <f t="shared" si="238"/>
        <v>277478.58395855944</v>
      </c>
      <c r="FP98" s="32">
        <f t="shared" si="239"/>
        <v>131150.12789999999</v>
      </c>
      <c r="FQ98" s="32">
        <f t="shared" si="154"/>
        <v>158035.90411949999</v>
      </c>
      <c r="FR98" s="172">
        <f>VLOOKUP(B98,'[2]RESPUESTOS '!$B$11:$BX$246,75,0)</f>
        <v>98276</v>
      </c>
      <c r="FS98" s="162">
        <v>506000</v>
      </c>
      <c r="FT98" s="32">
        <v>532800</v>
      </c>
      <c r="FU98" s="94">
        <v>506200</v>
      </c>
      <c r="FV98" s="32">
        <f t="shared" si="240"/>
        <v>410819</v>
      </c>
      <c r="FW98" s="32">
        <f t="shared" si="241"/>
        <v>506100</v>
      </c>
      <c r="FX98" s="32">
        <f t="shared" si="242"/>
        <v>249936.11741392111</v>
      </c>
      <c r="FY98" s="32">
        <f t="shared" si="243"/>
        <v>118727.2356</v>
      </c>
      <c r="FZ98" s="32">
        <f t="shared" si="155"/>
        <v>143066.318898</v>
      </c>
      <c r="GA98" s="172">
        <f>VLOOKUP(B98,'[2]RESPUESTOS '!$B$11:$CN$246,91,0)</f>
        <v>123839</v>
      </c>
      <c r="GB98" s="162">
        <v>582000</v>
      </c>
      <c r="GC98" s="32">
        <v>688600</v>
      </c>
      <c r="GD98" s="94">
        <v>674800</v>
      </c>
      <c r="GE98" s="32">
        <f t="shared" si="244"/>
        <v>517309.75</v>
      </c>
      <c r="GF98" s="32">
        <f t="shared" si="245"/>
        <v>628400</v>
      </c>
      <c r="GG98" s="32">
        <f t="shared" si="246"/>
        <v>314283.65469807421</v>
      </c>
      <c r="GH98" s="32">
        <f t="shared" si="247"/>
        <v>149609.8959</v>
      </c>
      <c r="GI98" s="32">
        <f t="shared" si="156"/>
        <v>180279.92455950001</v>
      </c>
      <c r="GJ98" s="172">
        <f>VLOOKUP(B98,'[2]RESPUESTOS '!$B$11:$T$246,19,0)</f>
        <v>97779</v>
      </c>
      <c r="GK98" s="162">
        <v>490000</v>
      </c>
      <c r="GL98" s="32">
        <v>517000</v>
      </c>
      <c r="GM98" s="94">
        <v>506700</v>
      </c>
      <c r="GN98" s="32">
        <f t="shared" si="248"/>
        <v>402869.75</v>
      </c>
      <c r="GO98" s="32">
        <f t="shared" si="249"/>
        <v>498350</v>
      </c>
      <c r="GP98" s="32">
        <f t="shared" si="250"/>
        <v>247283.71874989776</v>
      </c>
      <c r="GQ98" s="32">
        <f t="shared" si="251"/>
        <v>118126.80989999999</v>
      </c>
      <c r="GR98" s="32">
        <f t="shared" si="157"/>
        <v>142342.8059295</v>
      </c>
      <c r="GS98" s="172">
        <f>VLOOKUP(B98,'[2]RESPUESTOS '!$B$11:$H$246,7,0)</f>
        <v>84476</v>
      </c>
      <c r="GT98" s="162">
        <v>320000</v>
      </c>
      <c r="GU98" s="32">
        <v>310200</v>
      </c>
      <c r="GV98" s="94">
        <v>291600</v>
      </c>
      <c r="GW98" s="32">
        <f t="shared" si="252"/>
        <v>251569</v>
      </c>
      <c r="GX98" s="32">
        <f t="shared" si="253"/>
        <v>300900</v>
      </c>
      <c r="GY98" s="32">
        <f t="shared" si="254"/>
        <v>185050.1361303982</v>
      </c>
      <c r="GZ98" s="32">
        <f t="shared" si="255"/>
        <v>102055.4556</v>
      </c>
      <c r="HA98" s="32">
        <f t="shared" si="158"/>
        <v>122976.82399800001</v>
      </c>
      <c r="HB98" s="172">
        <f>VLOOKUP(B98,'[2]RESPUESTOS '!$B$11:$D$246,3,0)</f>
        <v>88165</v>
      </c>
      <c r="HC98" s="162">
        <v>320000</v>
      </c>
      <c r="HD98" s="32">
        <v>310200</v>
      </c>
      <c r="HE98" s="94">
        <v>294700</v>
      </c>
      <c r="HF98" s="32">
        <f t="shared" si="256"/>
        <v>253266.25</v>
      </c>
      <c r="HG98" s="32">
        <f t="shared" si="257"/>
        <v>302450</v>
      </c>
      <c r="HH98" s="32">
        <f t="shared" si="258"/>
        <v>189713.92577668428</v>
      </c>
      <c r="HI98" s="32">
        <f t="shared" si="259"/>
        <v>106512.13649999999</v>
      </c>
      <c r="HJ98" s="32">
        <f t="shared" si="159"/>
        <v>128347.12448249999</v>
      </c>
      <c r="HK98" s="172">
        <f>VLOOKUP(B98,'[2]RESPUESTOS '!$B$11:$CB$246,79,0)</f>
        <v>125807</v>
      </c>
      <c r="HL98" s="162">
        <v>657000</v>
      </c>
      <c r="HM98" s="32">
        <v>688600</v>
      </c>
      <c r="HN98" s="94">
        <v>668000</v>
      </c>
      <c r="HO98" s="32">
        <f t="shared" si="260"/>
        <v>534851.75</v>
      </c>
      <c r="HP98" s="32">
        <f t="shared" si="261"/>
        <v>662500</v>
      </c>
      <c r="HQ98" s="32">
        <f t="shared" si="262"/>
        <v>322061.67903999565</v>
      </c>
      <c r="HR98" s="32">
        <f t="shared" si="263"/>
        <v>151987.43669999999</v>
      </c>
      <c r="HS98" s="32">
        <f t="shared" si="160"/>
        <v>183144.86122349999</v>
      </c>
      <c r="HT98" s="172">
        <v>704822.58</v>
      </c>
      <c r="HU98" s="162">
        <v>657000</v>
      </c>
      <c r="HV98" s="32">
        <v>860750</v>
      </c>
      <c r="HW98" s="94">
        <v>834900</v>
      </c>
      <c r="HX98" s="32">
        <f t="shared" si="264"/>
        <v>784216.66666666663</v>
      </c>
      <c r="HY98" s="32">
        <f t="shared" si="265"/>
        <v>834900</v>
      </c>
      <c r="HZ98" s="32">
        <f t="shared" si="161"/>
        <v>772878.00667407049</v>
      </c>
      <c r="IA98" s="32">
        <f t="shared" si="266"/>
        <v>851496.15889799991</v>
      </c>
      <c r="IB98" s="32">
        <f t="shared" si="162"/>
        <v>1026052.8714720899</v>
      </c>
      <c r="IC98" s="172">
        <v>751410</v>
      </c>
      <c r="ID98" s="162">
        <v>506000</v>
      </c>
      <c r="IE98" s="32">
        <v>860750</v>
      </c>
      <c r="IF98" s="94">
        <v>791900</v>
      </c>
      <c r="IG98" s="32">
        <f t="shared" si="267"/>
        <v>719550</v>
      </c>
      <c r="IH98" s="32">
        <f t="shared" si="268"/>
        <v>791900</v>
      </c>
      <c r="II98" s="32">
        <f t="shared" si="269"/>
        <v>681686.83163382055</v>
      </c>
      <c r="IJ98" s="32">
        <f t="shared" si="270"/>
        <v>907778.42099999997</v>
      </c>
      <c r="IK98" s="32">
        <f t="shared" si="163"/>
        <v>1093872.997305</v>
      </c>
      <c r="IM98" s="32">
        <f t="shared" si="271"/>
        <v>239760.31623498478</v>
      </c>
    </row>
    <row r="99" spans="1:247" x14ac:dyDescent="0.25">
      <c r="A99" s="12">
        <v>92</v>
      </c>
      <c r="B99" s="36" t="s">
        <v>135</v>
      </c>
      <c r="C99" s="14">
        <f>VLOOKUP(B99,[1]Hoja1!$B$9:$D$244,3,0)</f>
        <v>152961</v>
      </c>
      <c r="D99" s="14">
        <v>560000</v>
      </c>
      <c r="E99" s="15">
        <v>879250</v>
      </c>
      <c r="F99" s="97">
        <v>852900</v>
      </c>
      <c r="G99" s="105">
        <f t="shared" si="164"/>
        <v>611277.75</v>
      </c>
      <c r="H99" s="105">
        <f t="shared" si="165"/>
        <v>706450</v>
      </c>
      <c r="I99" s="107">
        <f t="shared" si="166"/>
        <v>376182.67843696452</v>
      </c>
      <c r="J99" s="107">
        <f t="shared" si="167"/>
        <v>160762.011</v>
      </c>
      <c r="K99" s="107">
        <f t="shared" si="136"/>
        <v>193718.22325499999</v>
      </c>
      <c r="L99" s="101">
        <f>VLOOKUP(B99,[1]Hoja1!$B$9:$L$244,11,0)</f>
        <v>135307</v>
      </c>
      <c r="M99" s="101">
        <v>503000</v>
      </c>
      <c r="N99" s="34">
        <v>879250</v>
      </c>
      <c r="O99" s="70">
        <v>835300</v>
      </c>
      <c r="P99" s="34">
        <f t="shared" si="168"/>
        <v>588214.25</v>
      </c>
      <c r="Q99" s="34">
        <f t="shared" si="169"/>
        <v>669150</v>
      </c>
      <c r="R99" s="34">
        <f t="shared" si="170"/>
        <v>341495.65354433283</v>
      </c>
      <c r="S99" s="174">
        <f t="shared" si="171"/>
        <v>142207.65699999998</v>
      </c>
      <c r="T99" s="174">
        <f t="shared" si="137"/>
        <v>171360.22668499997</v>
      </c>
      <c r="U99" s="126">
        <f>VLOOKUP(B99,[1]Hoja1!$B$9:$T$244,19,0)</f>
        <v>132825</v>
      </c>
      <c r="V99" s="126">
        <v>486000</v>
      </c>
      <c r="W99" s="17">
        <v>703400</v>
      </c>
      <c r="X99" s="73">
        <v>689300</v>
      </c>
      <c r="Y99" s="17">
        <f t="shared" si="172"/>
        <v>502881.25</v>
      </c>
      <c r="Z99" s="17">
        <f t="shared" si="173"/>
        <v>587650</v>
      </c>
      <c r="AA99" s="17">
        <f t="shared" si="174"/>
        <v>321060.02005445451</v>
      </c>
      <c r="AB99" s="176">
        <f t="shared" si="175"/>
        <v>139599.07499999998</v>
      </c>
      <c r="AC99" s="176">
        <f t="shared" si="138"/>
        <v>168216.88537499998</v>
      </c>
      <c r="AD99" s="129">
        <f>VLOOKUP(B99,[1]Hoja1!$B$9:$V$244,21,0)</f>
        <v>158997</v>
      </c>
      <c r="AE99" s="129">
        <v>568000</v>
      </c>
      <c r="AF99" s="18">
        <v>668230</v>
      </c>
      <c r="AG99" s="74">
        <v>648200</v>
      </c>
      <c r="AH99" s="18">
        <f t="shared" si="176"/>
        <v>510856.75</v>
      </c>
      <c r="AI99" s="18">
        <f t="shared" si="177"/>
        <v>608100</v>
      </c>
      <c r="AJ99" s="18">
        <f t="shared" si="178"/>
        <v>360710.84527374071</v>
      </c>
      <c r="AK99" s="177">
        <f t="shared" si="179"/>
        <v>167105.84699999998</v>
      </c>
      <c r="AL99" s="177">
        <f t="shared" si="139"/>
        <v>201362.54563499999</v>
      </c>
      <c r="AM99" s="133">
        <f>VLOOKUP(B99,[1]Hoja1!$B$9:$X$244,23,0)</f>
        <v>149314</v>
      </c>
      <c r="AN99" s="133">
        <v>534000</v>
      </c>
      <c r="AO99" s="19">
        <v>597890</v>
      </c>
      <c r="AP99" s="77">
        <v>568000</v>
      </c>
      <c r="AQ99" s="19">
        <f t="shared" si="180"/>
        <v>462301</v>
      </c>
      <c r="AR99" s="19">
        <f t="shared" si="181"/>
        <v>551000</v>
      </c>
      <c r="AS99" s="19">
        <f t="shared" si="182"/>
        <v>333248.17036300129</v>
      </c>
      <c r="AT99" s="178">
        <f t="shared" si="183"/>
        <v>156929.014</v>
      </c>
      <c r="AU99" s="178">
        <f t="shared" si="140"/>
        <v>189099.46187</v>
      </c>
      <c r="AV99" s="137">
        <f>VLOOKUP(B99,[1]Hoja1!$B$9:$Z$244,25,0)</f>
        <v>120750</v>
      </c>
      <c r="AW99" s="137">
        <v>442000</v>
      </c>
      <c r="AX99" s="20">
        <v>597890</v>
      </c>
      <c r="AY99" s="79">
        <v>574000</v>
      </c>
      <c r="AZ99" s="20">
        <f t="shared" si="184"/>
        <v>433660</v>
      </c>
      <c r="BA99" s="20">
        <f t="shared" si="185"/>
        <v>508000</v>
      </c>
      <c r="BB99" s="20">
        <f t="shared" si="186"/>
        <v>286559.10948225576</v>
      </c>
      <c r="BC99" s="179">
        <f t="shared" si="187"/>
        <v>126908.24999999999</v>
      </c>
      <c r="BD99" s="179">
        <f t="shared" si="141"/>
        <v>152924.44124999997</v>
      </c>
      <c r="BE99" s="139">
        <f>VLOOKUP(B99,[1]Hoja1!$B$9:$AB$244,27,0)</f>
        <v>132825</v>
      </c>
      <c r="BF99" s="139">
        <v>532000</v>
      </c>
      <c r="BG99" s="21">
        <v>703400</v>
      </c>
      <c r="BH99" s="80">
        <v>689300</v>
      </c>
      <c r="BI99" s="21">
        <f t="shared" si="188"/>
        <v>514381.25</v>
      </c>
      <c r="BJ99" s="21">
        <f t="shared" si="189"/>
        <v>610650</v>
      </c>
      <c r="BK99" s="21">
        <f t="shared" si="190"/>
        <v>325711.2621257815</v>
      </c>
      <c r="BL99" s="21">
        <f t="shared" si="191"/>
        <v>139599.07499999998</v>
      </c>
      <c r="BM99" s="21">
        <f t="shared" si="142"/>
        <v>168216.88537499998</v>
      </c>
      <c r="BN99" s="144">
        <f>VLOOKUP(B99,[1]Hoja1!$B$9:$AD$244,29,0)</f>
        <v>132825</v>
      </c>
      <c r="BO99" s="144">
        <v>475000</v>
      </c>
      <c r="BP99" s="22">
        <v>703400</v>
      </c>
      <c r="BQ99" s="82">
        <v>668200</v>
      </c>
      <c r="BR99" s="22">
        <f t="shared" si="192"/>
        <v>494856.25</v>
      </c>
      <c r="BS99" s="22">
        <f t="shared" si="193"/>
        <v>571600</v>
      </c>
      <c r="BT99" s="22">
        <f t="shared" si="194"/>
        <v>318669.47975830198</v>
      </c>
      <c r="BU99" s="22">
        <f t="shared" si="195"/>
        <v>139599.07499999998</v>
      </c>
      <c r="BV99" s="22">
        <f t="shared" si="143"/>
        <v>168216.88537499998</v>
      </c>
      <c r="BW99" s="146">
        <f>VLOOKUP(B99,[1]Hoja1!$B$9:$AF$244,31,0)</f>
        <v>127656</v>
      </c>
      <c r="BX99" s="146">
        <v>370000</v>
      </c>
      <c r="BY99" s="23">
        <v>597890</v>
      </c>
      <c r="BZ99" s="84">
        <v>568000</v>
      </c>
      <c r="CA99" s="23">
        <f t="shared" si="196"/>
        <v>415886.5</v>
      </c>
      <c r="CB99" s="23">
        <f t="shared" si="197"/>
        <v>469000</v>
      </c>
      <c r="CC99" s="23">
        <f t="shared" si="198"/>
        <v>286340.81541496085</v>
      </c>
      <c r="CD99" s="23">
        <f t="shared" si="199"/>
        <v>134166.45600000001</v>
      </c>
      <c r="CE99" s="23">
        <f t="shared" si="144"/>
        <v>161670.57948000001</v>
      </c>
      <c r="CF99" s="158">
        <f>VLOOKUP(B99,[1]Hoja1!$B$9:$AJ$244,35,0)</f>
        <v>120750</v>
      </c>
      <c r="CG99" s="158">
        <v>350000</v>
      </c>
      <c r="CH99" s="24">
        <v>406600</v>
      </c>
      <c r="CI99" s="25">
        <v>402500</v>
      </c>
      <c r="CJ99" s="24">
        <f t="shared" si="200"/>
        <v>319962.5</v>
      </c>
      <c r="CK99" s="24">
        <f t="shared" si="201"/>
        <v>376250</v>
      </c>
      <c r="CL99" s="24">
        <f t="shared" si="202"/>
        <v>248715.8801783672</v>
      </c>
      <c r="CM99" s="24">
        <f t="shared" si="203"/>
        <v>126908.24999999999</v>
      </c>
      <c r="CN99" s="24">
        <f t="shared" si="145"/>
        <v>152924.44124999997</v>
      </c>
      <c r="CO99" s="148">
        <f>VLOOKUP(B99,[1]Hoja1!$B$9:$AL$244,37,0)</f>
        <v>120750</v>
      </c>
      <c r="CP99" s="148">
        <v>440000</v>
      </c>
      <c r="CQ99" s="26">
        <v>597890</v>
      </c>
      <c r="CR99" s="149">
        <v>556000</v>
      </c>
      <c r="CS99" s="26">
        <f t="shared" si="204"/>
        <v>428660</v>
      </c>
      <c r="CT99" s="26">
        <f t="shared" si="205"/>
        <v>498000</v>
      </c>
      <c r="CU99" s="26">
        <f t="shared" si="206"/>
        <v>285196.6459617503</v>
      </c>
      <c r="CV99" s="26">
        <f t="shared" si="207"/>
        <v>126908.24999999999</v>
      </c>
      <c r="CW99" s="26">
        <f t="shared" si="146"/>
        <v>152924.44124999997</v>
      </c>
      <c r="CX99" s="27">
        <f>VLOOKUP(B99,[1]Hoja1!$B$9:$AN$244,39,0)</f>
        <v>147574</v>
      </c>
      <c r="CY99" s="27">
        <v>490000</v>
      </c>
      <c r="CZ99" s="28">
        <v>668230</v>
      </c>
      <c r="DA99" s="86">
        <v>642000</v>
      </c>
      <c r="DB99" s="28">
        <f t="shared" si="208"/>
        <v>486951</v>
      </c>
      <c r="DC99" s="28">
        <f t="shared" si="209"/>
        <v>566000</v>
      </c>
      <c r="DD99" s="28">
        <f t="shared" si="210"/>
        <v>336949.9049557728</v>
      </c>
      <c r="DE99" s="28">
        <f t="shared" si="211"/>
        <v>155100.27399999998</v>
      </c>
      <c r="DF99" s="28">
        <f t="shared" si="147"/>
        <v>186895.83016999997</v>
      </c>
      <c r="DG99" s="150">
        <f>VLOOKUP(B99,[1]Hoja1!$B$9:$AR$244,43,0)</f>
        <v>160706</v>
      </c>
      <c r="DH99" s="150">
        <v>551000</v>
      </c>
      <c r="DI99" s="29">
        <v>527550</v>
      </c>
      <c r="DJ99" s="88">
        <v>511700</v>
      </c>
      <c r="DK99" s="29">
        <f t="shared" si="212"/>
        <v>437739</v>
      </c>
      <c r="DL99" s="29">
        <f t="shared" si="213"/>
        <v>519625</v>
      </c>
      <c r="DM99" s="29">
        <f t="shared" si="214"/>
        <v>336494.98227086297</v>
      </c>
      <c r="DN99" s="29">
        <f t="shared" si="215"/>
        <v>168902.00599999999</v>
      </c>
      <c r="DO99" s="29">
        <f t="shared" si="148"/>
        <v>203526.91722999999</v>
      </c>
      <c r="DP99" s="154">
        <f>VLOOKUP(B99,[1]Hoja1!$B$9:$AT$244,45,0)</f>
        <v>184643</v>
      </c>
      <c r="DQ99" s="154">
        <v>676000</v>
      </c>
      <c r="DR99" s="30">
        <v>527550</v>
      </c>
      <c r="DS99" s="90">
        <v>511700</v>
      </c>
      <c r="DT99" s="30">
        <f t="shared" si="216"/>
        <v>474973.25</v>
      </c>
      <c r="DU99" s="30">
        <f t="shared" si="217"/>
        <v>519625</v>
      </c>
      <c r="DV99" s="30">
        <f t="shared" si="218"/>
        <v>372267.15807740431</v>
      </c>
      <c r="DW99" s="30">
        <f t="shared" si="219"/>
        <v>194059.79299999998</v>
      </c>
      <c r="DX99" s="30">
        <f t="shared" si="149"/>
        <v>233842.05056499998</v>
      </c>
      <c r="DY99" s="158">
        <f>VLOOKUP(B99,[1]Hoja1!$B$9:$AV$244,47,0)</f>
        <v>192848</v>
      </c>
      <c r="DZ99" s="158">
        <v>670000</v>
      </c>
      <c r="EA99" s="24">
        <v>597890</v>
      </c>
      <c r="EB99" s="25">
        <v>580000</v>
      </c>
      <c r="EC99" s="24">
        <f t="shared" si="220"/>
        <v>510184.5</v>
      </c>
      <c r="ED99" s="24">
        <f t="shared" si="221"/>
        <v>588945</v>
      </c>
      <c r="EE99" s="24">
        <f t="shared" si="222"/>
        <v>397035.93932843441</v>
      </c>
      <c r="EF99" s="24">
        <f t="shared" si="223"/>
        <v>202683.24799999999</v>
      </c>
      <c r="EG99" s="24">
        <f t="shared" si="150"/>
        <v>244233.31383999999</v>
      </c>
      <c r="EH99" s="126">
        <f>VLOOKUP(B99,[1]Hoja1!$B$9:$AX$244,49,0)</f>
        <v>199642</v>
      </c>
      <c r="EI99" s="126">
        <v>714000</v>
      </c>
      <c r="EJ99" s="17">
        <v>791325</v>
      </c>
      <c r="EK99" s="73">
        <v>751800</v>
      </c>
      <c r="EL99" s="17">
        <f t="shared" si="224"/>
        <v>614191.75</v>
      </c>
      <c r="EM99" s="17">
        <f t="shared" si="225"/>
        <v>732900</v>
      </c>
      <c r="EN99" s="17">
        <f t="shared" si="226"/>
        <v>444278.05980667635</v>
      </c>
      <c r="EO99" s="17">
        <f t="shared" si="227"/>
        <v>209823.742</v>
      </c>
      <c r="EP99" s="17">
        <f t="shared" si="151"/>
        <v>252837.60910999999</v>
      </c>
      <c r="EQ99" s="162">
        <f>VLOOKUP(B99,[1]Hoja1!$B$9:$AZ$244,51,0)</f>
        <v>160706</v>
      </c>
      <c r="ER99" s="162">
        <v>529000</v>
      </c>
      <c r="ES99" s="32">
        <v>791325</v>
      </c>
      <c r="ET99" s="94">
        <v>767600</v>
      </c>
      <c r="EU99" s="32">
        <f t="shared" si="228"/>
        <v>562157.75</v>
      </c>
      <c r="EV99" s="32">
        <f t="shared" si="229"/>
        <v>648300</v>
      </c>
      <c r="EW99" s="32">
        <f t="shared" si="230"/>
        <v>374554.02315753762</v>
      </c>
      <c r="EX99" s="32">
        <f t="shared" si="231"/>
        <v>194148.9186</v>
      </c>
      <c r="EY99" s="32">
        <f t="shared" si="152"/>
        <v>233949.44691299999</v>
      </c>
      <c r="EZ99" s="172">
        <f>VLOOKUP(B99,'[2]RESPUESTOS '!$B$11:$BH$246,59,0)</f>
        <v>111130</v>
      </c>
      <c r="FA99" s="162">
        <v>486000</v>
      </c>
      <c r="FB99" s="32">
        <v>581800</v>
      </c>
      <c r="FC99" s="94">
        <v>535300</v>
      </c>
      <c r="FD99" s="32">
        <f t="shared" si="232"/>
        <v>428557.5</v>
      </c>
      <c r="FE99" s="32">
        <f t="shared" si="233"/>
        <v>510650</v>
      </c>
      <c r="FF99" s="32">
        <f t="shared" si="234"/>
        <v>273168.09499339276</v>
      </c>
      <c r="FG99" s="32">
        <f t="shared" si="235"/>
        <v>134256.15299999999</v>
      </c>
      <c r="FH99" s="32">
        <f t="shared" si="153"/>
        <v>161778.66436499998</v>
      </c>
      <c r="FI99" s="172">
        <f>VLOOKUP(B99,'[2]RESPUESTOS '!$B$11:$CJ$246,87,0)</f>
        <v>114655</v>
      </c>
      <c r="FJ99" s="162">
        <v>583200</v>
      </c>
      <c r="FK99" s="32">
        <v>616200</v>
      </c>
      <c r="FL99" s="94">
        <v>610000</v>
      </c>
      <c r="FM99" s="32">
        <f t="shared" si="236"/>
        <v>481013.75</v>
      </c>
      <c r="FN99" s="32">
        <f t="shared" si="237"/>
        <v>596600</v>
      </c>
      <c r="FO99" s="32">
        <f t="shared" si="238"/>
        <v>291998.73987127491</v>
      </c>
      <c r="FP99" s="32">
        <f t="shared" si="239"/>
        <v>138514.70549999998</v>
      </c>
      <c r="FQ99" s="32">
        <f t="shared" si="154"/>
        <v>166910.22012749998</v>
      </c>
      <c r="FR99" s="172">
        <f>VLOOKUP(B99,'[2]RESPUESTOS '!$B$11:$BX$246,75,0)</f>
        <v>104751</v>
      </c>
      <c r="FS99" s="162">
        <v>486000</v>
      </c>
      <c r="FT99" s="32">
        <v>559600</v>
      </c>
      <c r="FU99" s="94">
        <v>537200</v>
      </c>
      <c r="FV99" s="32">
        <f t="shared" si="240"/>
        <v>421887.75</v>
      </c>
      <c r="FW99" s="32">
        <f t="shared" si="241"/>
        <v>511600</v>
      </c>
      <c r="FX99" s="32">
        <f t="shared" si="242"/>
        <v>262251.12325143348</v>
      </c>
      <c r="FY99" s="32">
        <f t="shared" si="243"/>
        <v>126549.68309999999</v>
      </c>
      <c r="FZ99" s="32">
        <f t="shared" si="155"/>
        <v>152492.3681355</v>
      </c>
      <c r="GA99" s="172">
        <f>VLOOKUP(B99,'[2]RESPUESTOS '!$B$11:$CN$246,91,0)</f>
        <v>128415</v>
      </c>
      <c r="GB99" s="162">
        <v>559000</v>
      </c>
      <c r="GC99" s="32">
        <v>703400</v>
      </c>
      <c r="GD99" s="94">
        <v>668200</v>
      </c>
      <c r="GE99" s="32">
        <f t="shared" si="244"/>
        <v>514753.75</v>
      </c>
      <c r="GF99" s="32">
        <f t="shared" si="245"/>
        <v>613600</v>
      </c>
      <c r="GG99" s="32">
        <f t="shared" si="246"/>
        <v>320143.80492808262</v>
      </c>
      <c r="GH99" s="32">
        <f t="shared" si="247"/>
        <v>155138.16149999999</v>
      </c>
      <c r="GI99" s="32">
        <f t="shared" si="156"/>
        <v>186941.4846075</v>
      </c>
      <c r="GJ99" s="172">
        <f>VLOOKUP(B99,'[2]RESPUESTOS '!$B$11:$T$246,19,0)</f>
        <v>98057</v>
      </c>
      <c r="GK99" s="162">
        <v>490000</v>
      </c>
      <c r="GL99" s="32">
        <v>527000</v>
      </c>
      <c r="GM99" s="94">
        <v>500700</v>
      </c>
      <c r="GN99" s="32">
        <f t="shared" si="248"/>
        <v>403939.25</v>
      </c>
      <c r="GO99" s="32">
        <f t="shared" si="249"/>
        <v>495350</v>
      </c>
      <c r="GP99" s="32">
        <f t="shared" si="250"/>
        <v>247928.19572653237</v>
      </c>
      <c r="GQ99" s="32">
        <f t="shared" si="251"/>
        <v>118462.6617</v>
      </c>
      <c r="GR99" s="32">
        <f t="shared" si="157"/>
        <v>142747.50734849999</v>
      </c>
      <c r="GS99" s="172">
        <f>VLOOKUP(B99,'[2]RESPUESTOS '!$B$11:$H$246,7,0)</f>
        <v>92462</v>
      </c>
      <c r="GT99" s="162">
        <v>350000</v>
      </c>
      <c r="GU99" s="32">
        <v>316200</v>
      </c>
      <c r="GV99" s="94">
        <v>306700</v>
      </c>
      <c r="GW99" s="32">
        <f t="shared" si="252"/>
        <v>266340.5</v>
      </c>
      <c r="GX99" s="32">
        <f t="shared" si="253"/>
        <v>311450</v>
      </c>
      <c r="GY99" s="32">
        <f t="shared" si="254"/>
        <v>199049.8633714038</v>
      </c>
      <c r="GZ99" s="32">
        <f t="shared" si="255"/>
        <v>111703.3422</v>
      </c>
      <c r="HA99" s="32">
        <f t="shared" si="158"/>
        <v>134602.527351</v>
      </c>
      <c r="HB99" s="172">
        <f>VLOOKUP(B99,'[2]RESPUESTOS '!$B$11:$D$246,3,0)</f>
        <v>90580</v>
      </c>
      <c r="HC99" s="162">
        <v>350000</v>
      </c>
      <c r="HD99" s="32">
        <v>316200</v>
      </c>
      <c r="HE99" s="94">
        <v>306700</v>
      </c>
      <c r="HF99" s="32">
        <f t="shared" si="256"/>
        <v>265870</v>
      </c>
      <c r="HG99" s="32">
        <f t="shared" si="257"/>
        <v>311450</v>
      </c>
      <c r="HH99" s="32">
        <f t="shared" si="258"/>
        <v>196848.66899480278</v>
      </c>
      <c r="HI99" s="32">
        <f t="shared" si="259"/>
        <v>109429.69799999999</v>
      </c>
      <c r="HJ99" s="32">
        <f t="shared" si="159"/>
        <v>131862.78608999998</v>
      </c>
      <c r="HK99" s="172">
        <f>VLOOKUP(B99,'[2]RESPUESTOS '!$B$11:$CB$246,79,0)</f>
        <v>129027</v>
      </c>
      <c r="HL99" s="162">
        <v>714000</v>
      </c>
      <c r="HM99" s="32">
        <v>703400</v>
      </c>
      <c r="HN99" s="94">
        <v>647000</v>
      </c>
      <c r="HO99" s="32">
        <f t="shared" si="260"/>
        <v>548356.75</v>
      </c>
      <c r="HP99" s="32">
        <f t="shared" si="261"/>
        <v>675200</v>
      </c>
      <c r="HQ99" s="32">
        <f t="shared" si="262"/>
        <v>330083.73334822041</v>
      </c>
      <c r="HR99" s="32">
        <f t="shared" si="263"/>
        <v>155877.51869999999</v>
      </c>
      <c r="HS99" s="32">
        <f t="shared" si="160"/>
        <v>187832.4100335</v>
      </c>
      <c r="HT99" s="172">
        <v>690302.34</v>
      </c>
      <c r="HU99" s="162">
        <v>714000</v>
      </c>
      <c r="HV99" s="32">
        <v>879250</v>
      </c>
      <c r="HW99" s="94">
        <v>817700</v>
      </c>
      <c r="HX99" s="32">
        <f t="shared" si="264"/>
        <v>803650</v>
      </c>
      <c r="HY99" s="32">
        <f t="shared" si="265"/>
        <v>817700</v>
      </c>
      <c r="HZ99" s="32">
        <f t="shared" si="161"/>
        <v>797695.07015108014</v>
      </c>
      <c r="IA99" s="32">
        <f t="shared" si="266"/>
        <v>833954.25695399998</v>
      </c>
      <c r="IB99" s="32">
        <f t="shared" si="162"/>
        <v>1004914.8796295699</v>
      </c>
      <c r="IC99" s="172">
        <v>735930</v>
      </c>
      <c r="ID99" s="162">
        <v>486000</v>
      </c>
      <c r="IE99" s="32">
        <v>879250</v>
      </c>
      <c r="IF99" s="94">
        <v>861700</v>
      </c>
      <c r="IG99" s="32">
        <f t="shared" si="267"/>
        <v>742316.66666666663</v>
      </c>
      <c r="IH99" s="32">
        <f t="shared" si="268"/>
        <v>861700</v>
      </c>
      <c r="II99" s="32">
        <f t="shared" si="269"/>
        <v>688793.33906125755</v>
      </c>
      <c r="IJ99" s="32">
        <f t="shared" si="270"/>
        <v>889077.03299999994</v>
      </c>
      <c r="IK99" s="32">
        <f t="shared" si="163"/>
        <v>1071337.824765</v>
      </c>
      <c r="IM99" s="32">
        <f t="shared" si="271"/>
        <v>243605.21692892854</v>
      </c>
    </row>
    <row r="100" spans="1:247" x14ac:dyDescent="0.25">
      <c r="A100" s="12">
        <v>93</v>
      </c>
      <c r="B100" s="36" t="s">
        <v>136</v>
      </c>
      <c r="C100" s="14">
        <f>VLOOKUP(B100,[1]Hoja1!$B$9:$D$244,3,0)</f>
        <v>150005</v>
      </c>
      <c r="D100" s="14">
        <v>549000</v>
      </c>
      <c r="E100" s="15">
        <v>851500</v>
      </c>
      <c r="F100" s="97">
        <v>783400</v>
      </c>
      <c r="G100" s="105">
        <f t="shared" si="164"/>
        <v>583476.25</v>
      </c>
      <c r="H100" s="105">
        <f t="shared" si="165"/>
        <v>666200</v>
      </c>
      <c r="I100" s="107">
        <f t="shared" si="166"/>
        <v>365670.04406654043</v>
      </c>
      <c r="J100" s="107">
        <f t="shared" si="167"/>
        <v>157655.255</v>
      </c>
      <c r="K100" s="107">
        <f t="shared" si="136"/>
        <v>189974.58227499999</v>
      </c>
      <c r="L100" s="101">
        <f>VLOOKUP(B100,[1]Hoja1!$B$9:$L$244,11,0)</f>
        <v>138942</v>
      </c>
      <c r="M100" s="101">
        <v>517000</v>
      </c>
      <c r="N100" s="34">
        <v>851500</v>
      </c>
      <c r="O100" s="70">
        <v>766400</v>
      </c>
      <c r="P100" s="34">
        <f t="shared" si="168"/>
        <v>568460.5</v>
      </c>
      <c r="Q100" s="34">
        <f t="shared" si="169"/>
        <v>641700</v>
      </c>
      <c r="R100" s="34">
        <f t="shared" si="170"/>
        <v>344510.293997676</v>
      </c>
      <c r="S100" s="174">
        <f t="shared" si="171"/>
        <v>146028.04199999999</v>
      </c>
      <c r="T100" s="174">
        <f t="shared" si="137"/>
        <v>175963.79060999997</v>
      </c>
      <c r="U100" s="126">
        <f>VLOOKUP(B100,[1]Hoja1!$B$9:$T$244,19,0)</f>
        <v>131425</v>
      </c>
      <c r="V100" s="126">
        <v>481000</v>
      </c>
      <c r="W100" s="17">
        <v>681200</v>
      </c>
      <c r="X100" s="73">
        <v>626700</v>
      </c>
      <c r="Y100" s="17">
        <f t="shared" si="172"/>
        <v>480081.25</v>
      </c>
      <c r="Z100" s="17">
        <f t="shared" si="173"/>
        <v>553850</v>
      </c>
      <c r="AA100" s="17">
        <f t="shared" si="174"/>
        <v>313687.06165230233</v>
      </c>
      <c r="AB100" s="176">
        <f t="shared" si="175"/>
        <v>138127.67499999999</v>
      </c>
      <c r="AC100" s="176">
        <f t="shared" si="138"/>
        <v>166443.84837499997</v>
      </c>
      <c r="AD100" s="129">
        <f>VLOOKUP(B100,[1]Hoja1!$B$9:$V$244,21,0)</f>
        <v>155921</v>
      </c>
      <c r="AE100" s="129">
        <v>557000</v>
      </c>
      <c r="AF100" s="18">
        <v>647140</v>
      </c>
      <c r="AG100" s="74">
        <v>614800</v>
      </c>
      <c r="AH100" s="18">
        <f t="shared" si="176"/>
        <v>493715.25</v>
      </c>
      <c r="AI100" s="18">
        <f t="shared" si="177"/>
        <v>585900</v>
      </c>
      <c r="AJ100" s="18">
        <f t="shared" si="178"/>
        <v>351474.01082190819</v>
      </c>
      <c r="AK100" s="177">
        <f t="shared" si="179"/>
        <v>163872.97099999999</v>
      </c>
      <c r="AL100" s="177">
        <f t="shared" si="139"/>
        <v>197466.930055</v>
      </c>
      <c r="AM100" s="133">
        <f>VLOOKUP(B100,[1]Hoja1!$B$9:$X$244,23,0)</f>
        <v>146578</v>
      </c>
      <c r="AN100" s="133">
        <v>524000</v>
      </c>
      <c r="AO100" s="19">
        <v>579020</v>
      </c>
      <c r="AP100" s="77">
        <v>555900</v>
      </c>
      <c r="AQ100" s="19">
        <f t="shared" si="180"/>
        <v>451374.5</v>
      </c>
      <c r="AR100" s="19">
        <f t="shared" si="181"/>
        <v>539950</v>
      </c>
      <c r="AS100" s="19">
        <f t="shared" si="182"/>
        <v>326353.61108206469</v>
      </c>
      <c r="AT100" s="178">
        <f t="shared" si="183"/>
        <v>154053.478</v>
      </c>
      <c r="AU100" s="178">
        <f t="shared" si="140"/>
        <v>185634.44099</v>
      </c>
      <c r="AV100" s="137">
        <f>VLOOKUP(B100,[1]Hoja1!$B$9:$Z$244,25,0)</f>
        <v>118650</v>
      </c>
      <c r="AW100" s="137">
        <v>434000</v>
      </c>
      <c r="AX100" s="20">
        <v>579020</v>
      </c>
      <c r="AY100" s="79">
        <v>538500</v>
      </c>
      <c r="AZ100" s="20">
        <f t="shared" si="184"/>
        <v>417542.5</v>
      </c>
      <c r="BA100" s="20">
        <f t="shared" si="185"/>
        <v>486250</v>
      </c>
      <c r="BB100" s="20">
        <f t="shared" si="186"/>
        <v>279400.55638227565</v>
      </c>
      <c r="BC100" s="179">
        <f t="shared" si="187"/>
        <v>124701.15</v>
      </c>
      <c r="BD100" s="179">
        <f t="shared" si="141"/>
        <v>150264.88574999999</v>
      </c>
      <c r="BE100" s="139">
        <f>VLOOKUP(B100,[1]Hoja1!$B$9:$AB$244,27,0)</f>
        <v>130515</v>
      </c>
      <c r="BF100" s="139">
        <v>523000</v>
      </c>
      <c r="BG100" s="21">
        <v>681200</v>
      </c>
      <c r="BH100" s="80">
        <v>660800</v>
      </c>
      <c r="BI100" s="21">
        <f t="shared" si="188"/>
        <v>498878.75</v>
      </c>
      <c r="BJ100" s="21">
        <f t="shared" si="189"/>
        <v>591900</v>
      </c>
      <c r="BK100" s="21">
        <f t="shared" si="190"/>
        <v>318590.16724266071</v>
      </c>
      <c r="BL100" s="21">
        <f t="shared" si="191"/>
        <v>137171.26499999998</v>
      </c>
      <c r="BM100" s="21">
        <f t="shared" si="142"/>
        <v>165291.37432499998</v>
      </c>
      <c r="BN100" s="144">
        <f>VLOOKUP(B100,[1]Hoja1!$B$9:$AD$244,29,0)</f>
        <v>130515</v>
      </c>
      <c r="BO100" s="144">
        <v>467000</v>
      </c>
      <c r="BP100" s="22">
        <v>681200</v>
      </c>
      <c r="BQ100" s="82">
        <v>640300</v>
      </c>
      <c r="BR100" s="22">
        <f t="shared" si="192"/>
        <v>479753.75</v>
      </c>
      <c r="BS100" s="22">
        <f t="shared" si="193"/>
        <v>553650</v>
      </c>
      <c r="BT100" s="22">
        <f t="shared" si="194"/>
        <v>311695.24767119111</v>
      </c>
      <c r="BU100" s="22">
        <f t="shared" si="195"/>
        <v>137171.26499999998</v>
      </c>
      <c r="BV100" s="22">
        <f t="shared" si="143"/>
        <v>165291.37432499998</v>
      </c>
      <c r="BW100" s="146">
        <f>VLOOKUP(B100,[1]Hoja1!$B$9:$AF$244,31,0)</f>
        <v>125411</v>
      </c>
      <c r="BX100" s="146">
        <v>360000</v>
      </c>
      <c r="BY100" s="23">
        <v>579020</v>
      </c>
      <c r="BZ100" s="84">
        <v>555900</v>
      </c>
      <c r="CA100" s="23">
        <f t="shared" si="196"/>
        <v>405082.75</v>
      </c>
      <c r="CB100" s="23">
        <f t="shared" si="197"/>
        <v>457950</v>
      </c>
      <c r="CC100" s="23">
        <f t="shared" si="198"/>
        <v>280161.0782327276</v>
      </c>
      <c r="CD100" s="23">
        <f t="shared" si="199"/>
        <v>131806.96099999998</v>
      </c>
      <c r="CE100" s="23">
        <f t="shared" si="144"/>
        <v>158827.38800499999</v>
      </c>
      <c r="CF100" s="158">
        <f>VLOOKUP(B100,[1]Hoja1!$B$9:$AJ$244,35,0)</f>
        <v>118650</v>
      </c>
      <c r="CG100" s="158">
        <v>340000</v>
      </c>
      <c r="CH100" s="24">
        <v>393700</v>
      </c>
      <c r="CI100" s="25">
        <v>374000</v>
      </c>
      <c r="CJ100" s="24">
        <f t="shared" si="200"/>
        <v>306587.5</v>
      </c>
      <c r="CK100" s="24">
        <f t="shared" si="201"/>
        <v>357000</v>
      </c>
      <c r="CL100" s="24">
        <f t="shared" si="202"/>
        <v>241209.01149734622</v>
      </c>
      <c r="CM100" s="24">
        <f t="shared" si="203"/>
        <v>124701.15</v>
      </c>
      <c r="CN100" s="24">
        <f t="shared" si="145"/>
        <v>150264.88574999999</v>
      </c>
      <c r="CO100" s="148">
        <f>VLOOKUP(B100,[1]Hoja1!$B$9:$AL$244,37,0)</f>
        <v>130732</v>
      </c>
      <c r="CP100" s="148">
        <v>470000</v>
      </c>
      <c r="CQ100" s="26">
        <v>579020</v>
      </c>
      <c r="CR100" s="149">
        <v>550100</v>
      </c>
      <c r="CS100" s="26">
        <f t="shared" si="204"/>
        <v>432463</v>
      </c>
      <c r="CT100" s="26">
        <f t="shared" si="205"/>
        <v>510050</v>
      </c>
      <c r="CU100" s="26">
        <f t="shared" si="206"/>
        <v>300259.64485904545</v>
      </c>
      <c r="CV100" s="26">
        <f t="shared" si="207"/>
        <v>137399.33199999999</v>
      </c>
      <c r="CW100" s="26">
        <f t="shared" si="146"/>
        <v>165566.19506</v>
      </c>
      <c r="CX100" s="27">
        <f>VLOOKUP(B100,[1]Hoja1!$B$9:$AN$244,39,0)</f>
        <v>148304</v>
      </c>
      <c r="CY100" s="27">
        <v>490000</v>
      </c>
      <c r="CZ100" s="28">
        <v>647140</v>
      </c>
      <c r="DA100" s="86">
        <v>602000</v>
      </c>
      <c r="DB100" s="28">
        <f t="shared" si="208"/>
        <v>471861</v>
      </c>
      <c r="DC100" s="28">
        <f t="shared" si="209"/>
        <v>546000</v>
      </c>
      <c r="DD100" s="28">
        <f t="shared" si="210"/>
        <v>333608.19750541751</v>
      </c>
      <c r="DE100" s="28">
        <f t="shared" si="211"/>
        <v>155867.50399999999</v>
      </c>
      <c r="DF100" s="28">
        <f t="shared" si="147"/>
        <v>187820.34232</v>
      </c>
      <c r="DG100" s="150">
        <f>VLOOKUP(B100,[1]Hoja1!$B$9:$AR$244,43,0)</f>
        <v>161126</v>
      </c>
      <c r="DH100" s="150">
        <v>553000</v>
      </c>
      <c r="DI100" s="29">
        <v>510900</v>
      </c>
      <c r="DJ100" s="88">
        <v>475100</v>
      </c>
      <c r="DK100" s="29">
        <f t="shared" si="212"/>
        <v>425031.5</v>
      </c>
      <c r="DL100" s="29">
        <f t="shared" si="213"/>
        <v>493000</v>
      </c>
      <c r="DM100" s="29">
        <f t="shared" si="214"/>
        <v>331213.79947793984</v>
      </c>
      <c r="DN100" s="29">
        <f t="shared" si="215"/>
        <v>169343.42599999998</v>
      </c>
      <c r="DO100" s="29">
        <f t="shared" si="148"/>
        <v>204058.82832999996</v>
      </c>
      <c r="DP100" s="154">
        <f>VLOOKUP(B100,[1]Hoja1!$B$9:$AT$244,45,0)</f>
        <v>178815</v>
      </c>
      <c r="DQ100" s="154">
        <v>654000</v>
      </c>
      <c r="DR100" s="30">
        <v>510900</v>
      </c>
      <c r="DS100" s="90">
        <v>500700</v>
      </c>
      <c r="DT100" s="30">
        <f t="shared" si="216"/>
        <v>461103.75</v>
      </c>
      <c r="DU100" s="30">
        <f t="shared" si="217"/>
        <v>505800</v>
      </c>
      <c r="DV100" s="30">
        <f t="shared" si="218"/>
        <v>361142.57212098234</v>
      </c>
      <c r="DW100" s="30">
        <f t="shared" si="219"/>
        <v>187934.565</v>
      </c>
      <c r="DX100" s="30">
        <f t="shared" si="149"/>
        <v>226461.15082499999</v>
      </c>
      <c r="DY100" s="158">
        <f>VLOOKUP(B100,[1]Hoja1!$B$9:$AV$244,47,0)</f>
        <v>193351</v>
      </c>
      <c r="DZ100" s="158">
        <v>670000</v>
      </c>
      <c r="EA100" s="24">
        <v>579020</v>
      </c>
      <c r="EB100" s="25">
        <v>567400</v>
      </c>
      <c r="EC100" s="24">
        <f t="shared" si="220"/>
        <v>502442.75</v>
      </c>
      <c r="ED100" s="24">
        <f t="shared" si="221"/>
        <v>573210</v>
      </c>
      <c r="EE100" s="24">
        <f t="shared" si="222"/>
        <v>393934.99046608648</v>
      </c>
      <c r="EF100" s="24">
        <f t="shared" si="223"/>
        <v>203211.90099999998</v>
      </c>
      <c r="EG100" s="24">
        <f t="shared" si="150"/>
        <v>244870.34070499998</v>
      </c>
      <c r="EH100" s="126">
        <f>VLOOKUP(B100,[1]Hoja1!$B$9:$AX$244,49,0)</f>
        <v>202272</v>
      </c>
      <c r="EI100" s="126">
        <v>723000</v>
      </c>
      <c r="EJ100" s="17">
        <v>766350</v>
      </c>
      <c r="EK100" s="73">
        <v>735700</v>
      </c>
      <c r="EL100" s="17">
        <f t="shared" si="224"/>
        <v>606830.5</v>
      </c>
      <c r="EM100" s="17">
        <f t="shared" si="225"/>
        <v>729350</v>
      </c>
      <c r="EN100" s="17">
        <f t="shared" si="226"/>
        <v>444884.36785684392</v>
      </c>
      <c r="EO100" s="17">
        <f t="shared" si="227"/>
        <v>212587.87199999997</v>
      </c>
      <c r="EP100" s="17">
        <f t="shared" si="151"/>
        <v>256168.38575999998</v>
      </c>
      <c r="EQ100" s="162">
        <f>VLOOKUP(B100,[1]Hoja1!$B$9:$AZ$244,51,0)</f>
        <v>161126</v>
      </c>
      <c r="ER100" s="162">
        <v>530000</v>
      </c>
      <c r="ES100" s="32">
        <v>766350</v>
      </c>
      <c r="ET100" s="94">
        <v>728000</v>
      </c>
      <c r="EU100" s="32">
        <f t="shared" si="228"/>
        <v>546369</v>
      </c>
      <c r="EV100" s="32">
        <f t="shared" si="229"/>
        <v>629000</v>
      </c>
      <c r="EW100" s="32">
        <f t="shared" si="230"/>
        <v>371345.88813079806</v>
      </c>
      <c r="EX100" s="32">
        <f t="shared" si="231"/>
        <v>194656.32060000001</v>
      </c>
      <c r="EY100" s="32">
        <f t="shared" si="152"/>
        <v>234560.86632299999</v>
      </c>
      <c r="EZ100" s="172">
        <f>VLOOKUP(B100,'[2]RESPUESTOS '!$B$11:$BH$246,59,0)</f>
        <v>104060</v>
      </c>
      <c r="FA100" s="162">
        <v>481000</v>
      </c>
      <c r="FB100" s="32">
        <v>580600</v>
      </c>
      <c r="FC100" s="94">
        <v>569000</v>
      </c>
      <c r="FD100" s="32">
        <f t="shared" si="232"/>
        <v>433665</v>
      </c>
      <c r="FE100" s="32">
        <f t="shared" si="233"/>
        <v>525000</v>
      </c>
      <c r="FF100" s="32">
        <f t="shared" si="234"/>
        <v>263701.46702604025</v>
      </c>
      <c r="FG100" s="32">
        <f t="shared" si="235"/>
        <v>125714.886</v>
      </c>
      <c r="FH100" s="32">
        <f t="shared" si="153"/>
        <v>151486.43763</v>
      </c>
      <c r="FI100" s="172">
        <f>VLOOKUP(B100,'[2]RESPUESTOS '!$B$11:$CJ$246,87,0)</f>
        <v>112650</v>
      </c>
      <c r="FJ100" s="162">
        <v>577200</v>
      </c>
      <c r="FK100" s="32">
        <v>611200</v>
      </c>
      <c r="FL100" s="94">
        <v>592900</v>
      </c>
      <c r="FM100" s="32">
        <f t="shared" si="236"/>
        <v>473487.5</v>
      </c>
      <c r="FN100" s="32">
        <f t="shared" si="237"/>
        <v>585050</v>
      </c>
      <c r="FO100" s="32">
        <f t="shared" si="238"/>
        <v>287102.52344215015</v>
      </c>
      <c r="FP100" s="32">
        <f t="shared" si="239"/>
        <v>136092.465</v>
      </c>
      <c r="FQ100" s="32">
        <f t="shared" si="154"/>
        <v>163991.42032499998</v>
      </c>
      <c r="FR100" s="172">
        <f>VLOOKUP(B100,'[2]RESPUESTOS '!$B$11:$BX$246,75,0)</f>
        <v>104356</v>
      </c>
      <c r="FS100" s="162">
        <v>481000</v>
      </c>
      <c r="FT100" s="32">
        <v>538800</v>
      </c>
      <c r="FU100" s="94">
        <v>533400</v>
      </c>
      <c r="FV100" s="32">
        <f t="shared" si="240"/>
        <v>414389</v>
      </c>
      <c r="FW100" s="32">
        <f t="shared" si="241"/>
        <v>507200</v>
      </c>
      <c r="FX100" s="32">
        <f t="shared" si="242"/>
        <v>259869.74448962172</v>
      </c>
      <c r="FY100" s="32">
        <f t="shared" si="243"/>
        <v>126072.48359999999</v>
      </c>
      <c r="FZ100" s="32">
        <f t="shared" si="155"/>
        <v>151917.34273799998</v>
      </c>
      <c r="GA100" s="172">
        <f>VLOOKUP(B100,'[2]RESPUESTOS '!$B$11:$CN$246,91,0)</f>
        <v>125984</v>
      </c>
      <c r="GB100" s="162">
        <v>554000</v>
      </c>
      <c r="GC100" s="32">
        <v>681200</v>
      </c>
      <c r="GD100" s="94">
        <v>654000</v>
      </c>
      <c r="GE100" s="32">
        <f t="shared" si="244"/>
        <v>503796</v>
      </c>
      <c r="GF100" s="32">
        <f t="shared" si="245"/>
        <v>604000</v>
      </c>
      <c r="GG100" s="32">
        <f t="shared" si="246"/>
        <v>313981.11599769903</v>
      </c>
      <c r="GH100" s="32">
        <f t="shared" si="247"/>
        <v>152201.27039999998</v>
      </c>
      <c r="GI100" s="32">
        <f t="shared" si="156"/>
        <v>183402.53083199996</v>
      </c>
      <c r="GJ100" s="172">
        <f>VLOOKUP(B100,'[2]RESPUESTOS '!$B$11:$T$246,19,0)</f>
        <v>101555</v>
      </c>
      <c r="GK100" s="162">
        <v>490000</v>
      </c>
      <c r="GL100" s="32">
        <v>551000</v>
      </c>
      <c r="GM100" s="94">
        <v>517900</v>
      </c>
      <c r="GN100" s="32">
        <f t="shared" si="248"/>
        <v>415113.75</v>
      </c>
      <c r="GO100" s="32">
        <f t="shared" si="249"/>
        <v>503950</v>
      </c>
      <c r="GP100" s="32">
        <f t="shared" si="250"/>
        <v>255861.56381452805</v>
      </c>
      <c r="GQ100" s="32">
        <f t="shared" si="251"/>
        <v>122688.5955</v>
      </c>
      <c r="GR100" s="32">
        <f t="shared" si="157"/>
        <v>147839.75757749999</v>
      </c>
      <c r="GS100" s="172">
        <f>VLOOKUP(B100,'[2]RESPUESTOS '!$B$11:$H$246,7,0)</f>
        <v>95131</v>
      </c>
      <c r="GT100" s="162">
        <v>340000</v>
      </c>
      <c r="GU100" s="32">
        <v>330600</v>
      </c>
      <c r="GV100" s="94">
        <v>314100</v>
      </c>
      <c r="GW100" s="32">
        <f t="shared" si="252"/>
        <v>269957.75</v>
      </c>
      <c r="GX100" s="32">
        <f t="shared" si="253"/>
        <v>322350</v>
      </c>
      <c r="GY100" s="32">
        <f t="shared" si="254"/>
        <v>203443.27892666231</v>
      </c>
      <c r="GZ100" s="32">
        <f t="shared" si="255"/>
        <v>114927.76109999999</v>
      </c>
      <c r="HA100" s="32">
        <f t="shared" si="158"/>
        <v>138487.95212549999</v>
      </c>
      <c r="HB100" s="172">
        <f>VLOOKUP(B100,'[2]RESPUESTOS '!$B$11:$D$246,3,0)</f>
        <v>86338</v>
      </c>
      <c r="HC100" s="162">
        <v>340000</v>
      </c>
      <c r="HD100" s="32">
        <v>330600</v>
      </c>
      <c r="HE100" s="94">
        <v>304200</v>
      </c>
      <c r="HF100" s="32">
        <f t="shared" si="256"/>
        <v>265284.5</v>
      </c>
      <c r="HG100" s="32">
        <f t="shared" si="257"/>
        <v>317400</v>
      </c>
      <c r="HH100" s="32">
        <f t="shared" si="258"/>
        <v>191978.40922248599</v>
      </c>
      <c r="HI100" s="32">
        <f t="shared" si="259"/>
        <v>104304.9378</v>
      </c>
      <c r="HJ100" s="32">
        <f t="shared" si="159"/>
        <v>125687.45004900001</v>
      </c>
      <c r="HK100" s="172">
        <f>VLOOKUP(B100,'[2]RESPUESTOS '!$B$11:$CB$246,79,0)</f>
        <v>126077</v>
      </c>
      <c r="HL100" s="162">
        <v>723000</v>
      </c>
      <c r="HM100" s="32">
        <v>681200</v>
      </c>
      <c r="HN100" s="94">
        <v>668000</v>
      </c>
      <c r="HO100" s="32">
        <f t="shared" si="260"/>
        <v>549569.25</v>
      </c>
      <c r="HP100" s="32">
        <f t="shared" si="261"/>
        <v>674600</v>
      </c>
      <c r="HQ100" s="32">
        <f t="shared" si="262"/>
        <v>325738.4611359816</v>
      </c>
      <c r="HR100" s="32">
        <f t="shared" si="263"/>
        <v>152313.6237</v>
      </c>
      <c r="HS100" s="32">
        <f t="shared" si="160"/>
        <v>183537.9165585</v>
      </c>
      <c r="HT100" s="172">
        <v>682873.38</v>
      </c>
      <c r="HU100" s="162">
        <v>723000</v>
      </c>
      <c r="HV100" s="32">
        <v>851500</v>
      </c>
      <c r="HW100" s="94">
        <v>808900</v>
      </c>
      <c r="HX100" s="32">
        <f t="shared" si="264"/>
        <v>794466.66666666663</v>
      </c>
      <c r="HY100" s="32">
        <f t="shared" si="265"/>
        <v>808900</v>
      </c>
      <c r="HZ100" s="32">
        <f t="shared" si="161"/>
        <v>790769.97672962444</v>
      </c>
      <c r="IA100" s="32">
        <f t="shared" si="266"/>
        <v>824979.33037799993</v>
      </c>
      <c r="IB100" s="32">
        <f t="shared" si="162"/>
        <v>994100.09310548985</v>
      </c>
      <c r="IC100" s="172">
        <v>728010</v>
      </c>
      <c r="ID100" s="162">
        <v>481000</v>
      </c>
      <c r="IE100" s="32">
        <v>851500</v>
      </c>
      <c r="IF100" s="94">
        <v>783400</v>
      </c>
      <c r="IG100" s="32">
        <f t="shared" si="267"/>
        <v>705300</v>
      </c>
      <c r="IH100" s="32">
        <f t="shared" si="268"/>
        <v>783400</v>
      </c>
      <c r="II100" s="32">
        <f t="shared" si="269"/>
        <v>662268.13083610602</v>
      </c>
      <c r="IJ100" s="32">
        <f t="shared" si="270"/>
        <v>879508.88099999994</v>
      </c>
      <c r="IK100" s="32">
        <f t="shared" si="163"/>
        <v>1059808.2016049998</v>
      </c>
      <c r="IM100" s="32">
        <f t="shared" si="271"/>
        <v>241673.65601218477</v>
      </c>
    </row>
    <row r="101" spans="1:247" x14ac:dyDescent="0.25">
      <c r="A101" s="12">
        <v>94</v>
      </c>
      <c r="B101" s="36" t="s">
        <v>137</v>
      </c>
      <c r="C101" s="14">
        <f>VLOOKUP(B101,[1]Hoja1!$B$9:$D$244,3,0)</f>
        <v>160275</v>
      </c>
      <c r="D101" s="14">
        <v>587000</v>
      </c>
      <c r="E101" s="15">
        <v>889500</v>
      </c>
      <c r="F101" s="97">
        <v>871700</v>
      </c>
      <c r="G101" s="105">
        <f t="shared" si="164"/>
        <v>627118.75</v>
      </c>
      <c r="H101" s="105">
        <f t="shared" si="165"/>
        <v>729350</v>
      </c>
      <c r="I101" s="107">
        <f t="shared" si="166"/>
        <v>391609.20438660873</v>
      </c>
      <c r="J101" s="107">
        <f t="shared" si="167"/>
        <v>168449.02499999999</v>
      </c>
      <c r="K101" s="107">
        <f t="shared" si="136"/>
        <v>202981.07512499997</v>
      </c>
      <c r="L101" s="101">
        <f>VLOOKUP(B101,[1]Hoja1!$B$9:$L$244,11,0)</f>
        <v>138036</v>
      </c>
      <c r="M101" s="101">
        <v>513000</v>
      </c>
      <c r="N101" s="34">
        <v>889500</v>
      </c>
      <c r="O101" s="70">
        <v>853900</v>
      </c>
      <c r="P101" s="34">
        <f t="shared" si="168"/>
        <v>598609</v>
      </c>
      <c r="Q101" s="34">
        <f t="shared" si="169"/>
        <v>683450</v>
      </c>
      <c r="R101" s="34">
        <f t="shared" si="170"/>
        <v>348155.19666264614</v>
      </c>
      <c r="S101" s="174">
        <f t="shared" si="171"/>
        <v>145075.83599999998</v>
      </c>
      <c r="T101" s="174">
        <f t="shared" si="137"/>
        <v>174816.38237999997</v>
      </c>
      <c r="U101" s="126">
        <f>VLOOKUP(B101,[1]Hoja1!$B$9:$T$244,19,0)</f>
        <v>140499</v>
      </c>
      <c r="V101" s="126">
        <v>514000</v>
      </c>
      <c r="W101" s="17">
        <v>711600</v>
      </c>
      <c r="X101" s="73">
        <v>697400</v>
      </c>
      <c r="Y101" s="17">
        <f t="shared" si="172"/>
        <v>515874.75</v>
      </c>
      <c r="Z101" s="17">
        <f t="shared" si="173"/>
        <v>605700</v>
      </c>
      <c r="AA101" s="17">
        <f t="shared" si="174"/>
        <v>336072.46753571939</v>
      </c>
      <c r="AB101" s="176">
        <f t="shared" si="175"/>
        <v>147664.44899999999</v>
      </c>
      <c r="AC101" s="176">
        <f t="shared" si="138"/>
        <v>177935.66104499999</v>
      </c>
      <c r="AD101" s="129">
        <f>VLOOKUP(B101,[1]Hoja1!$B$9:$V$244,21,0)</f>
        <v>159495</v>
      </c>
      <c r="AE101" s="129">
        <v>570000</v>
      </c>
      <c r="AF101" s="18">
        <v>676020</v>
      </c>
      <c r="AG101" s="74">
        <v>649000</v>
      </c>
      <c r="AH101" s="18">
        <f t="shared" si="176"/>
        <v>513628.75</v>
      </c>
      <c r="AI101" s="18">
        <f t="shared" si="177"/>
        <v>609500</v>
      </c>
      <c r="AJ101" s="18">
        <f t="shared" si="178"/>
        <v>362179.3092959706</v>
      </c>
      <c r="AK101" s="177">
        <f t="shared" si="179"/>
        <v>167629.245</v>
      </c>
      <c r="AL101" s="177">
        <f t="shared" si="139"/>
        <v>201993.24022499999</v>
      </c>
      <c r="AM101" s="133">
        <f>VLOOKUP(B101,[1]Hoja1!$B$9:$X$244,23,0)</f>
        <v>150140</v>
      </c>
      <c r="AN101" s="133">
        <v>537000</v>
      </c>
      <c r="AO101" s="19">
        <v>604860</v>
      </c>
      <c r="AP101" s="77">
        <v>586700</v>
      </c>
      <c r="AQ101" s="19">
        <f t="shared" si="180"/>
        <v>469675</v>
      </c>
      <c r="AR101" s="19">
        <f t="shared" si="181"/>
        <v>561850</v>
      </c>
      <c r="AS101" s="19">
        <f t="shared" si="182"/>
        <v>336689.81122466753</v>
      </c>
      <c r="AT101" s="178">
        <f t="shared" si="183"/>
        <v>157797.13999999998</v>
      </c>
      <c r="AU101" s="178">
        <f t="shared" si="140"/>
        <v>190145.55369999999</v>
      </c>
      <c r="AV101" s="137">
        <f>VLOOKUP(B101,[1]Hoja1!$B$9:$Z$244,25,0)</f>
        <v>113050</v>
      </c>
      <c r="AW101" s="137">
        <v>414000</v>
      </c>
      <c r="AX101" s="20">
        <v>604860</v>
      </c>
      <c r="AY101" s="79">
        <v>574600</v>
      </c>
      <c r="AZ101" s="20">
        <f t="shared" si="184"/>
        <v>426627.5</v>
      </c>
      <c r="BA101" s="20">
        <f t="shared" si="185"/>
        <v>494300</v>
      </c>
      <c r="BB101" s="20">
        <f t="shared" si="186"/>
        <v>272949.6267486412</v>
      </c>
      <c r="BC101" s="179">
        <f t="shared" si="187"/>
        <v>118815.54999999999</v>
      </c>
      <c r="BD101" s="179">
        <f t="shared" si="141"/>
        <v>143172.73774999997</v>
      </c>
      <c r="BE101" s="139">
        <f>VLOOKUP(B101,[1]Hoja1!$B$9:$AB$244,27,0)</f>
        <v>124355</v>
      </c>
      <c r="BF101" s="139">
        <v>498000</v>
      </c>
      <c r="BG101" s="21">
        <v>711600</v>
      </c>
      <c r="BH101" s="80">
        <v>697400</v>
      </c>
      <c r="BI101" s="21">
        <f t="shared" si="188"/>
        <v>507838.75</v>
      </c>
      <c r="BJ101" s="21">
        <f t="shared" si="189"/>
        <v>597700</v>
      </c>
      <c r="BK101" s="21">
        <f t="shared" si="190"/>
        <v>310349.19669903698</v>
      </c>
      <c r="BL101" s="21">
        <f t="shared" si="191"/>
        <v>130697.105</v>
      </c>
      <c r="BM101" s="21">
        <f t="shared" si="142"/>
        <v>157490.01152499998</v>
      </c>
      <c r="BN101" s="144">
        <f>VLOOKUP(B101,[1]Hoja1!$B$9:$AD$244,29,0)</f>
        <v>124355</v>
      </c>
      <c r="BO101" s="144">
        <v>445000</v>
      </c>
      <c r="BP101" s="22">
        <v>711600</v>
      </c>
      <c r="BQ101" s="82">
        <v>654700</v>
      </c>
      <c r="BR101" s="22">
        <f t="shared" si="192"/>
        <v>483913.75</v>
      </c>
      <c r="BS101" s="22">
        <f t="shared" si="193"/>
        <v>549850</v>
      </c>
      <c r="BT101" s="22">
        <f t="shared" si="194"/>
        <v>302540.13928188325</v>
      </c>
      <c r="BU101" s="22">
        <f t="shared" si="195"/>
        <v>130697.105</v>
      </c>
      <c r="BV101" s="22">
        <f t="shared" si="143"/>
        <v>157490.01152499998</v>
      </c>
      <c r="BW101" s="146">
        <f>VLOOKUP(B101,[1]Hoja1!$B$9:$AF$244,31,0)</f>
        <v>119574</v>
      </c>
      <c r="BX101" s="146">
        <v>350000</v>
      </c>
      <c r="BY101" s="23">
        <v>604860</v>
      </c>
      <c r="BZ101" s="84">
        <v>562500</v>
      </c>
      <c r="CA101" s="23">
        <f t="shared" si="196"/>
        <v>409233.5</v>
      </c>
      <c r="CB101" s="23">
        <f t="shared" si="197"/>
        <v>456250</v>
      </c>
      <c r="CC101" s="23">
        <f t="shared" si="198"/>
        <v>273014.84730831516</v>
      </c>
      <c r="CD101" s="23">
        <f t="shared" si="199"/>
        <v>125672.27399999999</v>
      </c>
      <c r="CE101" s="23">
        <f t="shared" si="144"/>
        <v>151435.09016999998</v>
      </c>
      <c r="CF101" s="158">
        <f>VLOOKUP(B101,[1]Hoja1!$B$9:$AJ$244,35,0)</f>
        <v>113050</v>
      </c>
      <c r="CG101" s="158">
        <v>330000</v>
      </c>
      <c r="CH101" s="24">
        <v>411300</v>
      </c>
      <c r="CI101" s="25">
        <v>399000</v>
      </c>
      <c r="CJ101" s="24">
        <f t="shared" si="200"/>
        <v>313337.5</v>
      </c>
      <c r="CK101" s="24">
        <f t="shared" si="201"/>
        <v>364500</v>
      </c>
      <c r="CL101" s="24">
        <f t="shared" si="202"/>
        <v>237903.67527145433</v>
      </c>
      <c r="CM101" s="24">
        <f t="shared" si="203"/>
        <v>118815.54999999999</v>
      </c>
      <c r="CN101" s="24">
        <f t="shared" si="145"/>
        <v>143172.73774999997</v>
      </c>
      <c r="CO101" s="148">
        <f>VLOOKUP(B101,[1]Hoja1!$B$9:$AL$244,37,0)</f>
        <v>124417</v>
      </c>
      <c r="CP101" s="148">
        <v>450000</v>
      </c>
      <c r="CQ101" s="26">
        <v>604860</v>
      </c>
      <c r="CR101" s="149">
        <v>544400</v>
      </c>
      <c r="CS101" s="26">
        <f t="shared" si="204"/>
        <v>430919.25</v>
      </c>
      <c r="CT101" s="26">
        <f t="shared" si="205"/>
        <v>497200</v>
      </c>
      <c r="CU101" s="26">
        <f t="shared" si="206"/>
        <v>290911.86583739682</v>
      </c>
      <c r="CV101" s="26">
        <f t="shared" si="207"/>
        <v>130762.26699999999</v>
      </c>
      <c r="CW101" s="26">
        <f t="shared" si="146"/>
        <v>157568.531735</v>
      </c>
      <c r="CX101" s="27">
        <f>VLOOKUP(B101,[1]Hoja1!$B$9:$AN$244,39,0)</f>
        <v>170128</v>
      </c>
      <c r="CY101" s="27">
        <v>560000</v>
      </c>
      <c r="CZ101" s="28">
        <v>676020</v>
      </c>
      <c r="DA101" s="86">
        <v>622000</v>
      </c>
      <c r="DB101" s="28">
        <f t="shared" si="208"/>
        <v>507037</v>
      </c>
      <c r="DC101" s="28">
        <f t="shared" si="209"/>
        <v>591000</v>
      </c>
      <c r="DD101" s="28">
        <f t="shared" si="210"/>
        <v>372072.09337289957</v>
      </c>
      <c r="DE101" s="28">
        <f t="shared" si="211"/>
        <v>178804.52799999999</v>
      </c>
      <c r="DF101" s="28">
        <f t="shared" si="147"/>
        <v>215459.45623999997</v>
      </c>
      <c r="DG101" s="150">
        <f>VLOOKUP(B101,[1]Hoja1!$B$9:$AR$244,43,0)</f>
        <v>176696</v>
      </c>
      <c r="DH101" s="150">
        <v>606000</v>
      </c>
      <c r="DI101" s="29">
        <v>533700</v>
      </c>
      <c r="DJ101" s="88">
        <v>507000</v>
      </c>
      <c r="DK101" s="29">
        <f t="shared" si="212"/>
        <v>455849</v>
      </c>
      <c r="DL101" s="29">
        <f t="shared" si="213"/>
        <v>520350</v>
      </c>
      <c r="DM101" s="29">
        <f t="shared" si="214"/>
        <v>358561.05879065959</v>
      </c>
      <c r="DN101" s="29">
        <f t="shared" si="215"/>
        <v>185707.49599999998</v>
      </c>
      <c r="DO101" s="29">
        <f t="shared" si="148"/>
        <v>223777.53267999997</v>
      </c>
      <c r="DP101" s="154">
        <f>VLOOKUP(B101,[1]Hoja1!$B$9:$AT$244,45,0)</f>
        <v>186795</v>
      </c>
      <c r="DQ101" s="154">
        <v>684000</v>
      </c>
      <c r="DR101" s="30">
        <v>533700</v>
      </c>
      <c r="DS101" s="90">
        <v>507000</v>
      </c>
      <c r="DT101" s="30">
        <f t="shared" si="216"/>
        <v>477873.75</v>
      </c>
      <c r="DU101" s="30">
        <f t="shared" si="217"/>
        <v>520350</v>
      </c>
      <c r="DV101" s="30">
        <f t="shared" si="218"/>
        <v>375180.00198208424</v>
      </c>
      <c r="DW101" s="30">
        <f t="shared" si="219"/>
        <v>196321.54499999998</v>
      </c>
      <c r="DX101" s="30">
        <f t="shared" si="149"/>
        <v>236567.46172499997</v>
      </c>
      <c r="DY101" s="158">
        <f>VLOOKUP(B101,[1]Hoja1!$B$9:$AV$244,47,0)</f>
        <v>211701</v>
      </c>
      <c r="DZ101" s="158">
        <v>730000</v>
      </c>
      <c r="EA101" s="24">
        <v>604860</v>
      </c>
      <c r="EB101" s="25">
        <v>574600</v>
      </c>
      <c r="EC101" s="24">
        <f t="shared" si="220"/>
        <v>530290.25</v>
      </c>
      <c r="ED101" s="24">
        <f t="shared" si="221"/>
        <v>589730</v>
      </c>
      <c r="EE101" s="24">
        <f t="shared" si="222"/>
        <v>421624.15376333683</v>
      </c>
      <c r="EF101" s="24">
        <f t="shared" si="223"/>
        <v>222497.75099999999</v>
      </c>
      <c r="EG101" s="24">
        <f t="shared" si="150"/>
        <v>268109.78995499999</v>
      </c>
      <c r="EH101" s="126">
        <f>VLOOKUP(B101,[1]Hoja1!$B$9:$AX$244,49,0)</f>
        <v>199544</v>
      </c>
      <c r="EI101" s="126">
        <v>713000</v>
      </c>
      <c r="EJ101" s="17">
        <v>800550</v>
      </c>
      <c r="EK101" s="73">
        <v>744500</v>
      </c>
      <c r="EL101" s="17">
        <f t="shared" si="224"/>
        <v>614398.5</v>
      </c>
      <c r="EM101" s="17">
        <f t="shared" si="225"/>
        <v>728750</v>
      </c>
      <c r="EN101" s="17">
        <f t="shared" si="226"/>
        <v>444134.7761343295</v>
      </c>
      <c r="EO101" s="17">
        <f t="shared" si="227"/>
        <v>209720.74399999998</v>
      </c>
      <c r="EP101" s="17">
        <f t="shared" si="151"/>
        <v>252713.49651999999</v>
      </c>
      <c r="EQ101" s="162">
        <f>VLOOKUP(B101,[1]Hoja1!$B$9:$AZ$244,51,0)</f>
        <v>176696</v>
      </c>
      <c r="ER101" s="162">
        <v>581000</v>
      </c>
      <c r="ES101" s="32">
        <v>800550</v>
      </c>
      <c r="ET101" s="94">
        <v>744500</v>
      </c>
      <c r="EU101" s="32">
        <f t="shared" si="228"/>
        <v>575686.5</v>
      </c>
      <c r="EV101" s="32">
        <f t="shared" si="229"/>
        <v>662750</v>
      </c>
      <c r="EW101" s="32">
        <f t="shared" si="230"/>
        <v>401085.63315970229</v>
      </c>
      <c r="EX101" s="32">
        <f t="shared" si="231"/>
        <v>213466.4376</v>
      </c>
      <c r="EY101" s="32">
        <f t="shared" si="152"/>
        <v>257227.05730799999</v>
      </c>
      <c r="EZ101" s="172">
        <f>VLOOKUP(B101,'[2]RESPUESTOS '!$B$11:$BH$246,59,0)</f>
        <v>103717</v>
      </c>
      <c r="FA101" s="162">
        <v>514000</v>
      </c>
      <c r="FB101" s="32">
        <v>571200</v>
      </c>
      <c r="FC101" s="94">
        <v>525500</v>
      </c>
      <c r="FD101" s="32">
        <f t="shared" si="232"/>
        <v>428604.25</v>
      </c>
      <c r="FE101" s="32">
        <f t="shared" si="233"/>
        <v>519750</v>
      </c>
      <c r="FF101" s="32">
        <f t="shared" si="234"/>
        <v>262453.48179766297</v>
      </c>
      <c r="FG101" s="32">
        <f t="shared" si="235"/>
        <v>125300.5077</v>
      </c>
      <c r="FH101" s="32">
        <f t="shared" si="153"/>
        <v>150987.1117785</v>
      </c>
      <c r="FI101" s="172">
        <f>VLOOKUP(B101,'[2]RESPUESTOS '!$B$11:$CJ$246,87,0)</f>
        <v>104791</v>
      </c>
      <c r="FJ101" s="162">
        <v>616800</v>
      </c>
      <c r="FK101" s="32">
        <v>574000</v>
      </c>
      <c r="FL101" s="94">
        <v>545300</v>
      </c>
      <c r="FM101" s="32">
        <f t="shared" si="236"/>
        <v>460222.75</v>
      </c>
      <c r="FN101" s="32">
        <f t="shared" si="237"/>
        <v>559650</v>
      </c>
      <c r="FO101" s="32">
        <f t="shared" si="238"/>
        <v>271368.7907780119</v>
      </c>
      <c r="FP101" s="32">
        <f t="shared" si="239"/>
        <v>126598.00709999999</v>
      </c>
      <c r="FQ101" s="32">
        <f t="shared" si="154"/>
        <v>152550.59855549998</v>
      </c>
      <c r="FR101" s="172">
        <f>VLOOKUP(B101,'[2]RESPUESTOS '!$B$11:$BX$246,75,0)</f>
        <v>95255</v>
      </c>
      <c r="FS101" s="162">
        <v>514000</v>
      </c>
      <c r="FT101" s="32">
        <v>509200</v>
      </c>
      <c r="FU101" s="94">
        <v>493900</v>
      </c>
      <c r="FV101" s="32">
        <f t="shared" si="240"/>
        <v>403088.75</v>
      </c>
      <c r="FW101" s="32">
        <f t="shared" si="241"/>
        <v>501550</v>
      </c>
      <c r="FX101" s="32">
        <f t="shared" si="242"/>
        <v>243424.07931230564</v>
      </c>
      <c r="FY101" s="32">
        <f t="shared" si="243"/>
        <v>115077.5655</v>
      </c>
      <c r="FZ101" s="32">
        <f t="shared" si="155"/>
        <v>138668.46642750001</v>
      </c>
      <c r="GA101" s="172">
        <f>VLOOKUP(B101,'[2]RESPUESTOS '!$B$11:$CN$246,91,0)</f>
        <v>126892</v>
      </c>
      <c r="GB101" s="162">
        <v>592000</v>
      </c>
      <c r="GC101" s="32">
        <v>675000</v>
      </c>
      <c r="GD101" s="94">
        <v>668300</v>
      </c>
      <c r="GE101" s="32">
        <f t="shared" si="244"/>
        <v>515548</v>
      </c>
      <c r="GF101" s="32">
        <f t="shared" si="245"/>
        <v>630150</v>
      </c>
      <c r="GG101" s="32">
        <f t="shared" si="246"/>
        <v>318782.96028545132</v>
      </c>
      <c r="GH101" s="32">
        <f t="shared" si="247"/>
        <v>153298.22519999999</v>
      </c>
      <c r="GI101" s="32">
        <f t="shared" si="156"/>
        <v>184724.36136599997</v>
      </c>
      <c r="GJ101" s="172">
        <f>VLOOKUP(B101,'[2]RESPUESTOS '!$B$11:$T$246,19,0)</f>
        <v>94385</v>
      </c>
      <c r="GK101" s="162">
        <v>560000</v>
      </c>
      <c r="GL101" s="32">
        <v>517000</v>
      </c>
      <c r="GM101" s="94">
        <v>475600</v>
      </c>
      <c r="GN101" s="32">
        <f t="shared" si="248"/>
        <v>411746.25</v>
      </c>
      <c r="GO101" s="32">
        <f t="shared" si="249"/>
        <v>496300</v>
      </c>
      <c r="GP101" s="32">
        <f t="shared" si="250"/>
        <v>243643.02832966176</v>
      </c>
      <c r="GQ101" s="32">
        <f t="shared" si="251"/>
        <v>114026.51849999999</v>
      </c>
      <c r="GR101" s="32">
        <f t="shared" si="157"/>
        <v>137401.95479249998</v>
      </c>
      <c r="GS101" s="172">
        <f>VLOOKUP(B101,'[2]RESPUESTOS '!$B$11:$H$246,7,0)</f>
        <v>96567</v>
      </c>
      <c r="GT101" s="162">
        <v>330000</v>
      </c>
      <c r="GU101" s="32">
        <v>310200</v>
      </c>
      <c r="GV101" s="94">
        <v>288500</v>
      </c>
      <c r="GW101" s="32">
        <f t="shared" si="252"/>
        <v>256316.75</v>
      </c>
      <c r="GX101" s="32">
        <f t="shared" si="253"/>
        <v>299350</v>
      </c>
      <c r="GY101" s="32">
        <f t="shared" si="254"/>
        <v>199245.47102214754</v>
      </c>
      <c r="GZ101" s="32">
        <f t="shared" si="255"/>
        <v>116662.59269999999</v>
      </c>
      <c r="HA101" s="32">
        <f t="shared" si="158"/>
        <v>140578.42420349998</v>
      </c>
      <c r="HB101" s="172">
        <f>VLOOKUP(B101,'[2]RESPUESTOS '!$B$11:$D$246,3,0)</f>
        <v>85551</v>
      </c>
      <c r="HC101" s="162">
        <v>330000</v>
      </c>
      <c r="HD101" s="32">
        <v>310200</v>
      </c>
      <c r="HE101" s="94">
        <v>304000</v>
      </c>
      <c r="HF101" s="32">
        <f t="shared" si="256"/>
        <v>257437.75</v>
      </c>
      <c r="HG101" s="32">
        <f t="shared" si="257"/>
        <v>307100</v>
      </c>
      <c r="HH101" s="32">
        <f t="shared" si="258"/>
        <v>188390.99436660696</v>
      </c>
      <c r="HI101" s="32">
        <f t="shared" si="259"/>
        <v>103354.16309999999</v>
      </c>
      <c r="HJ101" s="32">
        <f t="shared" si="159"/>
        <v>124541.76653549999</v>
      </c>
      <c r="HK101" s="172">
        <f>VLOOKUP(B101,'[2]RESPUESTOS '!$B$11:$CB$246,79,0)</f>
        <v>126789</v>
      </c>
      <c r="HL101" s="162">
        <v>713000</v>
      </c>
      <c r="HM101" s="32">
        <v>675000</v>
      </c>
      <c r="HN101" s="94">
        <v>621000</v>
      </c>
      <c r="HO101" s="32">
        <f t="shared" si="260"/>
        <v>533947.25</v>
      </c>
      <c r="HP101" s="32">
        <f t="shared" si="261"/>
        <v>648000</v>
      </c>
      <c r="HQ101" s="32">
        <f t="shared" si="262"/>
        <v>323064.42035196576</v>
      </c>
      <c r="HR101" s="32">
        <f t="shared" si="263"/>
        <v>153173.79089999999</v>
      </c>
      <c r="HS101" s="32">
        <f t="shared" si="160"/>
        <v>184574.41803449998</v>
      </c>
      <c r="HT101" s="172">
        <v>675866.52</v>
      </c>
      <c r="HU101" s="162">
        <v>713000</v>
      </c>
      <c r="HV101" s="32">
        <v>889500</v>
      </c>
      <c r="HW101" s="94">
        <v>800600</v>
      </c>
      <c r="HX101" s="32">
        <f t="shared" si="264"/>
        <v>801033.33333333337</v>
      </c>
      <c r="HY101" s="32">
        <f t="shared" si="265"/>
        <v>800600</v>
      </c>
      <c r="HZ101" s="32">
        <f t="shared" si="161"/>
        <v>794530.48589721858</v>
      </c>
      <c r="IA101" s="32">
        <f t="shared" si="266"/>
        <v>816514.34281199996</v>
      </c>
      <c r="IB101" s="32">
        <f t="shared" si="162"/>
        <v>983899.78308845998</v>
      </c>
      <c r="IC101" s="172">
        <v>720540</v>
      </c>
      <c r="ID101" s="162">
        <v>514000</v>
      </c>
      <c r="IE101" s="32">
        <v>889500</v>
      </c>
      <c r="IF101" s="94">
        <v>871700</v>
      </c>
      <c r="IG101" s="32">
        <f t="shared" si="267"/>
        <v>758400</v>
      </c>
      <c r="IH101" s="32">
        <f t="shared" si="268"/>
        <v>871700</v>
      </c>
      <c r="II101" s="32">
        <f t="shared" si="269"/>
        <v>711417.00148327951</v>
      </c>
      <c r="IJ101" s="32">
        <f t="shared" si="270"/>
        <v>870484.37399999995</v>
      </c>
      <c r="IK101" s="32">
        <f t="shared" si="163"/>
        <v>1048933.6706699999</v>
      </c>
      <c r="IM101" s="32">
        <f t="shared" si="271"/>
        <v>242922.82899296147</v>
      </c>
    </row>
    <row r="102" spans="1:247" x14ac:dyDescent="0.25">
      <c r="A102" s="12">
        <v>95</v>
      </c>
      <c r="B102" s="38" t="s">
        <v>138</v>
      </c>
      <c r="C102" s="14">
        <f>VLOOKUP(B102,[1]Hoja1!$B$9:$D$244,3,0)</f>
        <v>310518</v>
      </c>
      <c r="D102" s="14">
        <v>1136000</v>
      </c>
      <c r="E102" s="15">
        <v>1686500</v>
      </c>
      <c r="F102" s="97">
        <v>1551600</v>
      </c>
      <c r="G102" s="105">
        <f t="shared" si="164"/>
        <v>1171154.5</v>
      </c>
      <c r="H102" s="105">
        <f t="shared" si="165"/>
        <v>1343800</v>
      </c>
      <c r="I102" s="107">
        <f t="shared" si="166"/>
        <v>749323.70453966758</v>
      </c>
      <c r="J102" s="107">
        <f t="shared" si="167"/>
        <v>326354.41800000001</v>
      </c>
      <c r="K102" s="107">
        <f t="shared" si="136"/>
        <v>393257.07368999999</v>
      </c>
      <c r="L102" s="101">
        <f>VLOOKUP(B102,[1]Hoja1!$B$9:$L$244,11,0)</f>
        <v>282747</v>
      </c>
      <c r="M102" s="101">
        <v>1051000</v>
      </c>
      <c r="N102" s="34">
        <v>1686500</v>
      </c>
      <c r="O102" s="70">
        <v>1517900</v>
      </c>
      <c r="P102" s="34">
        <f t="shared" si="168"/>
        <v>1134536.75</v>
      </c>
      <c r="Q102" s="34">
        <f t="shared" si="169"/>
        <v>1284450</v>
      </c>
      <c r="R102" s="34">
        <f t="shared" si="170"/>
        <v>696869.64791707823</v>
      </c>
      <c r="S102" s="174">
        <f t="shared" si="171"/>
        <v>297167.09700000001</v>
      </c>
      <c r="T102" s="174">
        <f t="shared" si="137"/>
        <v>358086.35188500001</v>
      </c>
      <c r="U102" s="126">
        <f>VLOOKUP(B102,[1]Hoja1!$B$9:$T$244,19,0)</f>
        <v>292779</v>
      </c>
      <c r="V102" s="126">
        <v>1071000</v>
      </c>
      <c r="W102" s="17">
        <v>1349200</v>
      </c>
      <c r="X102" s="73">
        <v>1308700</v>
      </c>
      <c r="Y102" s="17">
        <f t="shared" si="172"/>
        <v>1005419.75</v>
      </c>
      <c r="Z102" s="17">
        <f t="shared" si="173"/>
        <v>1189850</v>
      </c>
      <c r="AA102" s="17">
        <f t="shared" si="174"/>
        <v>683229.35892948008</v>
      </c>
      <c r="AB102" s="176">
        <f t="shared" si="175"/>
        <v>307710.72899999999</v>
      </c>
      <c r="AC102" s="176">
        <f t="shared" si="138"/>
        <v>370791.42844499997</v>
      </c>
      <c r="AD102" s="129">
        <f>VLOOKUP(B102,[1]Hoja1!$B$9:$V$244,21,0)</f>
        <v>317237</v>
      </c>
      <c r="AE102" s="129">
        <v>1133000</v>
      </c>
      <c r="AF102" s="18">
        <v>1281740</v>
      </c>
      <c r="AG102" s="74">
        <v>1243300</v>
      </c>
      <c r="AH102" s="18">
        <f t="shared" si="176"/>
        <v>993819.25</v>
      </c>
      <c r="AI102" s="18">
        <f t="shared" si="177"/>
        <v>1188150</v>
      </c>
      <c r="AJ102" s="18">
        <f t="shared" si="178"/>
        <v>711828.57129329932</v>
      </c>
      <c r="AK102" s="177">
        <f t="shared" si="179"/>
        <v>333416.087</v>
      </c>
      <c r="AL102" s="177">
        <f t="shared" si="139"/>
        <v>401766.38483499998</v>
      </c>
      <c r="AM102" s="133">
        <f>VLOOKUP(B102,[1]Hoja1!$B$9:$X$244,23,0)</f>
        <v>298953</v>
      </c>
      <c r="AN102" s="133">
        <v>1068000</v>
      </c>
      <c r="AO102" s="19">
        <v>1146820</v>
      </c>
      <c r="AP102" s="77">
        <v>1123900</v>
      </c>
      <c r="AQ102" s="19">
        <f t="shared" si="180"/>
        <v>909418.25</v>
      </c>
      <c r="AR102" s="19">
        <f t="shared" si="181"/>
        <v>1095950</v>
      </c>
      <c r="AS102" s="19">
        <f t="shared" si="182"/>
        <v>661914.96728694392</v>
      </c>
      <c r="AT102" s="178">
        <f t="shared" si="183"/>
        <v>314199.603</v>
      </c>
      <c r="AU102" s="178">
        <f t="shared" si="140"/>
        <v>378610.52161499998</v>
      </c>
      <c r="AV102" s="137">
        <f>VLOOKUP(B102,[1]Hoja1!$B$9:$Z$244,25,0)</f>
        <v>241150</v>
      </c>
      <c r="AW102" s="137">
        <v>882000</v>
      </c>
      <c r="AX102" s="20">
        <v>1146820</v>
      </c>
      <c r="AY102" s="79">
        <v>1100900</v>
      </c>
      <c r="AZ102" s="20">
        <f t="shared" si="184"/>
        <v>842717.5</v>
      </c>
      <c r="BA102" s="20">
        <f t="shared" si="185"/>
        <v>991450</v>
      </c>
      <c r="BB102" s="20">
        <f t="shared" si="186"/>
        <v>566499.41269855876</v>
      </c>
      <c r="BC102" s="179">
        <f t="shared" si="187"/>
        <v>253448.65</v>
      </c>
      <c r="BD102" s="179">
        <f t="shared" si="141"/>
        <v>305405.62325</v>
      </c>
      <c r="BE102" s="139">
        <f>VLOOKUP(B102,[1]Hoja1!$B$9:$AB$244,27,0)</f>
        <v>265265</v>
      </c>
      <c r="BF102" s="139">
        <v>1062000</v>
      </c>
      <c r="BG102" s="21">
        <v>1349200</v>
      </c>
      <c r="BH102" s="80">
        <v>1281700</v>
      </c>
      <c r="BI102" s="21">
        <f t="shared" si="188"/>
        <v>989541.25</v>
      </c>
      <c r="BJ102" s="21">
        <f t="shared" si="189"/>
        <v>1171850</v>
      </c>
      <c r="BK102" s="21">
        <f t="shared" si="190"/>
        <v>641763.21482676791</v>
      </c>
      <c r="BL102" s="21">
        <f t="shared" si="191"/>
        <v>278793.51499999996</v>
      </c>
      <c r="BM102" s="21">
        <f t="shared" si="142"/>
        <v>335946.18557499995</v>
      </c>
      <c r="BN102" s="144">
        <f>VLOOKUP(B102,[1]Hoja1!$B$9:$AD$244,29,0)</f>
        <v>265265</v>
      </c>
      <c r="BO102" s="144">
        <v>948000</v>
      </c>
      <c r="BP102" s="22">
        <v>1349200</v>
      </c>
      <c r="BQ102" s="82">
        <v>1322200</v>
      </c>
      <c r="BR102" s="22">
        <f t="shared" si="192"/>
        <v>971166.25</v>
      </c>
      <c r="BS102" s="22">
        <f t="shared" si="193"/>
        <v>1135100</v>
      </c>
      <c r="BT102" s="22">
        <f t="shared" si="194"/>
        <v>632694.89443065098</v>
      </c>
      <c r="BU102" s="22">
        <f t="shared" si="195"/>
        <v>278793.51499999996</v>
      </c>
      <c r="BV102" s="22">
        <f t="shared" si="143"/>
        <v>335946.18557499995</v>
      </c>
      <c r="BW102" s="146">
        <f>VLOOKUP(B102,[1]Hoja1!$B$9:$AF$244,31,0)</f>
        <v>255535</v>
      </c>
      <c r="BX102" s="146">
        <v>740000</v>
      </c>
      <c r="BY102" s="23">
        <v>1146820</v>
      </c>
      <c r="BZ102" s="84">
        <v>1078000</v>
      </c>
      <c r="CA102" s="23">
        <f t="shared" si="196"/>
        <v>805088.75</v>
      </c>
      <c r="CB102" s="23">
        <f t="shared" si="197"/>
        <v>909000</v>
      </c>
      <c r="CC102" s="23">
        <f t="shared" si="198"/>
        <v>566224.97953679156</v>
      </c>
      <c r="CD102" s="23">
        <f t="shared" si="199"/>
        <v>268567.28499999997</v>
      </c>
      <c r="CE102" s="23">
        <f t="shared" si="144"/>
        <v>323623.57842499996</v>
      </c>
      <c r="CF102" s="158">
        <f>VLOOKUP(B102,[1]Hoja1!$B$9:$AJ$244,35,0)</f>
        <v>241150</v>
      </c>
      <c r="CG102" s="158">
        <v>690000</v>
      </c>
      <c r="CH102" s="24">
        <v>779800</v>
      </c>
      <c r="CI102" s="25">
        <v>717400</v>
      </c>
      <c r="CJ102" s="24">
        <f t="shared" si="200"/>
        <v>607087.5</v>
      </c>
      <c r="CK102" s="24">
        <f t="shared" si="201"/>
        <v>703700</v>
      </c>
      <c r="CL102" s="24">
        <f t="shared" si="202"/>
        <v>483537.09956987144</v>
      </c>
      <c r="CM102" s="24">
        <f t="shared" si="203"/>
        <v>253448.65</v>
      </c>
      <c r="CN102" s="24">
        <f t="shared" si="145"/>
        <v>305405.62325</v>
      </c>
      <c r="CO102" s="148">
        <f>VLOOKUP(B102,[1]Hoja1!$B$9:$AL$244,37,0)</f>
        <v>255574</v>
      </c>
      <c r="CP102" s="148">
        <v>920000</v>
      </c>
      <c r="CQ102" s="26">
        <v>1146820</v>
      </c>
      <c r="CR102" s="149">
        <v>1100900</v>
      </c>
      <c r="CS102" s="26">
        <f t="shared" si="204"/>
        <v>855823.5</v>
      </c>
      <c r="CT102" s="26">
        <f t="shared" si="205"/>
        <v>1010450</v>
      </c>
      <c r="CU102" s="26">
        <f t="shared" si="206"/>
        <v>589966.86961232172</v>
      </c>
      <c r="CV102" s="26">
        <f t="shared" si="207"/>
        <v>268608.27399999998</v>
      </c>
      <c r="CW102" s="26">
        <f t="shared" si="146"/>
        <v>323672.97016999999</v>
      </c>
      <c r="CX102" s="27">
        <f>VLOOKUP(B102,[1]Hoja1!$B$9:$AN$244,39,0)</f>
        <v>320670</v>
      </c>
      <c r="CY102" s="27">
        <v>1060000</v>
      </c>
      <c r="CZ102" s="28">
        <v>1281740</v>
      </c>
      <c r="DA102" s="86">
        <v>1154000</v>
      </c>
      <c r="DB102" s="28">
        <f t="shared" si="208"/>
        <v>954102.5</v>
      </c>
      <c r="DC102" s="28">
        <f t="shared" si="209"/>
        <v>1107000</v>
      </c>
      <c r="DD102" s="28">
        <f t="shared" si="210"/>
        <v>700696.27498220501</v>
      </c>
      <c r="DE102" s="28">
        <f t="shared" si="211"/>
        <v>337024.17</v>
      </c>
      <c r="DF102" s="28">
        <f t="shared" si="147"/>
        <v>406114.12484999996</v>
      </c>
      <c r="DG102" s="150">
        <f>VLOOKUP(B102,[1]Hoja1!$B$9:$AR$244,43,0)</f>
        <v>354165</v>
      </c>
      <c r="DH102" s="150">
        <v>1215000</v>
      </c>
      <c r="DI102" s="29">
        <v>1011900</v>
      </c>
      <c r="DJ102" s="88">
        <v>910700</v>
      </c>
      <c r="DK102" s="29">
        <f t="shared" si="212"/>
        <v>872941.25</v>
      </c>
      <c r="DL102" s="29">
        <f t="shared" si="213"/>
        <v>961300</v>
      </c>
      <c r="DM102" s="29">
        <f t="shared" si="214"/>
        <v>697729.05834237859</v>
      </c>
      <c r="DN102" s="29">
        <f t="shared" si="215"/>
        <v>372227.41499999998</v>
      </c>
      <c r="DO102" s="29">
        <f t="shared" si="148"/>
        <v>448534.03507499996</v>
      </c>
      <c r="DP102" s="154">
        <f>VLOOKUP(B102,[1]Hoja1!$B$9:$AT$244,45,0)</f>
        <v>354165</v>
      </c>
      <c r="DQ102" s="154">
        <v>1296000</v>
      </c>
      <c r="DR102" s="30">
        <v>1011900</v>
      </c>
      <c r="DS102" s="90">
        <v>971400</v>
      </c>
      <c r="DT102" s="30">
        <f t="shared" si="216"/>
        <v>908366.25</v>
      </c>
      <c r="DU102" s="30">
        <f t="shared" si="217"/>
        <v>991650</v>
      </c>
      <c r="DV102" s="30">
        <f t="shared" si="218"/>
        <v>712653.0231087585</v>
      </c>
      <c r="DW102" s="30">
        <f t="shared" si="219"/>
        <v>372227.41499999998</v>
      </c>
      <c r="DX102" s="30">
        <f t="shared" si="149"/>
        <v>448534.03507499996</v>
      </c>
      <c r="DY102" s="158">
        <f>VLOOKUP(B102,[1]Hoja1!$B$9:$AV$244,47,0)</f>
        <v>401387</v>
      </c>
      <c r="DZ102" s="158">
        <v>1380000</v>
      </c>
      <c r="EA102" s="24">
        <v>1146820</v>
      </c>
      <c r="EB102" s="25">
        <v>1100900</v>
      </c>
      <c r="EC102" s="24">
        <f t="shared" si="220"/>
        <v>1007276.75</v>
      </c>
      <c r="ED102" s="24">
        <f t="shared" si="221"/>
        <v>1123860</v>
      </c>
      <c r="EE102" s="24">
        <f t="shared" si="222"/>
        <v>800588.74921236071</v>
      </c>
      <c r="EF102" s="24">
        <f t="shared" si="223"/>
        <v>421857.73699999996</v>
      </c>
      <c r="EG102" s="24">
        <f t="shared" si="150"/>
        <v>508338.57308499992</v>
      </c>
      <c r="EH102" s="126">
        <f>VLOOKUP(B102,[1]Hoja1!$B$9:$AX$244,49,0)</f>
        <v>410521</v>
      </c>
      <c r="EI102" s="126">
        <v>1467000</v>
      </c>
      <c r="EJ102" s="17">
        <v>1517850</v>
      </c>
      <c r="EK102" s="73">
        <v>1426800</v>
      </c>
      <c r="EL102" s="17">
        <f t="shared" si="224"/>
        <v>1205542.75</v>
      </c>
      <c r="EM102" s="17">
        <f t="shared" si="225"/>
        <v>1446900</v>
      </c>
      <c r="EN102" s="17">
        <f t="shared" si="226"/>
        <v>893397.97890571365</v>
      </c>
      <c r="EO102" s="17">
        <f t="shared" si="227"/>
        <v>431457.571</v>
      </c>
      <c r="EP102" s="17">
        <f t="shared" si="151"/>
        <v>519906.37305499997</v>
      </c>
      <c r="EQ102" s="162">
        <f>VLOOKUP(B102,[1]Hoja1!$B$9:$AZ$244,51,0)</f>
        <v>355671</v>
      </c>
      <c r="ER102" s="162">
        <v>1169000</v>
      </c>
      <c r="ES102" s="32">
        <v>1517850</v>
      </c>
      <c r="ET102" s="94">
        <v>1426800</v>
      </c>
      <c r="EU102" s="32">
        <f t="shared" si="228"/>
        <v>1117330.25</v>
      </c>
      <c r="EV102" s="32">
        <f t="shared" si="229"/>
        <v>1297900</v>
      </c>
      <c r="EW102" s="32">
        <f t="shared" si="230"/>
        <v>795748.34628400451</v>
      </c>
      <c r="EX102" s="32">
        <f t="shared" si="231"/>
        <v>429686.13509999996</v>
      </c>
      <c r="EY102" s="32">
        <f t="shared" si="152"/>
        <v>517771.79279549996</v>
      </c>
      <c r="EZ102" s="172">
        <f>VLOOKUP(B102,'[2]RESPUESTOS '!$B$11:$BH$246,59,0)</f>
        <v>206504</v>
      </c>
      <c r="FA102" s="162">
        <v>1071000</v>
      </c>
      <c r="FB102" s="32">
        <v>1132800</v>
      </c>
      <c r="FC102" s="94">
        <v>1110100</v>
      </c>
      <c r="FD102" s="32">
        <f t="shared" si="232"/>
        <v>880101</v>
      </c>
      <c r="FE102" s="32">
        <f t="shared" si="233"/>
        <v>1090550</v>
      </c>
      <c r="FF102" s="32">
        <f t="shared" si="234"/>
        <v>529113.39762454096</v>
      </c>
      <c r="FG102" s="32">
        <f t="shared" si="235"/>
        <v>249477.48239999998</v>
      </c>
      <c r="FH102" s="32">
        <f t="shared" si="153"/>
        <v>300620.36629199999</v>
      </c>
      <c r="FI102" s="172">
        <f>VLOOKUP(B102,'[2]RESPUESTOS '!$B$11:$CJ$246,87,0)</f>
        <v>229008</v>
      </c>
      <c r="FJ102" s="162">
        <v>1285200</v>
      </c>
      <c r="FK102" s="32">
        <v>1223400</v>
      </c>
      <c r="FL102" s="94">
        <v>1174500</v>
      </c>
      <c r="FM102" s="32">
        <f t="shared" si="236"/>
        <v>978027</v>
      </c>
      <c r="FN102" s="32">
        <f t="shared" si="237"/>
        <v>1198950</v>
      </c>
      <c r="FO102" s="32">
        <f t="shared" si="238"/>
        <v>587063.84450729808</v>
      </c>
      <c r="FP102" s="32">
        <f t="shared" si="239"/>
        <v>276664.56479999999</v>
      </c>
      <c r="FQ102" s="32">
        <f t="shared" si="154"/>
        <v>333380.80058400001</v>
      </c>
      <c r="FR102" s="172">
        <f>VLOOKUP(B102,'[2]RESPUESTOS '!$B$11:$BX$246,75,0)</f>
        <v>197426</v>
      </c>
      <c r="FS102" s="162">
        <v>1071000</v>
      </c>
      <c r="FT102" s="32">
        <v>1091000</v>
      </c>
      <c r="FU102" s="94">
        <v>1036500</v>
      </c>
      <c r="FV102" s="32">
        <f t="shared" si="240"/>
        <v>848981.5</v>
      </c>
      <c r="FW102" s="32">
        <f t="shared" si="241"/>
        <v>1053750</v>
      </c>
      <c r="FX102" s="32">
        <f t="shared" si="242"/>
        <v>507596.72960407229</v>
      </c>
      <c r="FY102" s="32">
        <f t="shared" si="243"/>
        <v>238510.35059999998</v>
      </c>
      <c r="FZ102" s="32">
        <f t="shared" si="155"/>
        <v>287404.97247299994</v>
      </c>
      <c r="GA102" s="172">
        <f>VLOOKUP(B102,'[2]RESPUESTOS '!$B$11:$CN$246,91,0)</f>
        <v>251242</v>
      </c>
      <c r="GB102" s="162">
        <v>1232000</v>
      </c>
      <c r="GC102" s="32">
        <v>1349200</v>
      </c>
      <c r="GD102" s="94">
        <v>1308700</v>
      </c>
      <c r="GE102" s="32">
        <f t="shared" si="244"/>
        <v>1035285.5</v>
      </c>
      <c r="GF102" s="32">
        <f t="shared" si="245"/>
        <v>1270350</v>
      </c>
      <c r="GG102" s="32">
        <f t="shared" si="246"/>
        <v>635201.78037320776</v>
      </c>
      <c r="GH102" s="32">
        <f t="shared" si="247"/>
        <v>303525.46019999997</v>
      </c>
      <c r="GI102" s="32">
        <f t="shared" si="156"/>
        <v>365748.17954099993</v>
      </c>
      <c r="GJ102" s="172">
        <f>VLOOKUP(B102,'[2]RESPUESTOS '!$B$11:$T$246,19,0)</f>
        <v>195445</v>
      </c>
      <c r="GK102" s="162">
        <v>1060000</v>
      </c>
      <c r="GL102" s="32">
        <v>1050400</v>
      </c>
      <c r="GM102" s="94">
        <v>1029400</v>
      </c>
      <c r="GN102" s="32">
        <f t="shared" si="248"/>
        <v>833811.25</v>
      </c>
      <c r="GO102" s="32">
        <f t="shared" si="249"/>
        <v>1039900</v>
      </c>
      <c r="GP102" s="32">
        <f t="shared" si="250"/>
        <v>501040.71633628843</v>
      </c>
      <c r="GQ102" s="32">
        <f t="shared" si="251"/>
        <v>236117.10449999999</v>
      </c>
      <c r="GR102" s="32">
        <f t="shared" si="157"/>
        <v>284521.11092249997</v>
      </c>
      <c r="GS102" s="172">
        <f>VLOOKUP(B102,'[2]RESPUESTOS '!$B$11:$H$246,7,0)</f>
        <v>176893</v>
      </c>
      <c r="GT102" s="162">
        <v>690000</v>
      </c>
      <c r="GU102" s="32">
        <v>630200</v>
      </c>
      <c r="GV102" s="94">
        <v>592400</v>
      </c>
      <c r="GW102" s="32">
        <f t="shared" si="252"/>
        <v>522373.25</v>
      </c>
      <c r="GX102" s="32">
        <f t="shared" si="253"/>
        <v>611300</v>
      </c>
      <c r="GY102" s="32">
        <f t="shared" si="254"/>
        <v>385458.32392652624</v>
      </c>
      <c r="GZ102" s="32">
        <f t="shared" si="255"/>
        <v>213704.4333</v>
      </c>
      <c r="HA102" s="32">
        <f t="shared" si="158"/>
        <v>257513.84212650001</v>
      </c>
      <c r="HB102" s="172">
        <f>VLOOKUP(B102,'[2]RESPUESTOS '!$B$11:$D$246,3,0)</f>
        <v>172433</v>
      </c>
      <c r="HC102" s="162">
        <v>690000</v>
      </c>
      <c r="HD102" s="32">
        <v>630200</v>
      </c>
      <c r="HE102" s="94">
        <v>579800</v>
      </c>
      <c r="HF102" s="32">
        <f t="shared" si="256"/>
        <v>518108.25</v>
      </c>
      <c r="HG102" s="32">
        <f t="shared" si="257"/>
        <v>605000</v>
      </c>
      <c r="HH102" s="32">
        <f t="shared" si="258"/>
        <v>378782.14602482948</v>
      </c>
      <c r="HI102" s="32">
        <f t="shared" si="259"/>
        <v>208316.30729999999</v>
      </c>
      <c r="HJ102" s="32">
        <f t="shared" si="159"/>
        <v>251021.15029649998</v>
      </c>
      <c r="HK102" s="172">
        <f>VLOOKUP(B102,'[2]RESPUESTOS '!$B$11:$CB$246,79,0)</f>
        <v>251042</v>
      </c>
      <c r="HL102" s="162">
        <v>1467000</v>
      </c>
      <c r="HM102" s="32">
        <v>1349200</v>
      </c>
      <c r="HN102" s="94">
        <v>1322000</v>
      </c>
      <c r="HO102" s="32">
        <f t="shared" si="260"/>
        <v>1097310.5</v>
      </c>
      <c r="HP102" s="32">
        <f t="shared" si="261"/>
        <v>1335600</v>
      </c>
      <c r="HQ102" s="32">
        <f t="shared" si="262"/>
        <v>649069.30843023083</v>
      </c>
      <c r="HR102" s="32">
        <f t="shared" si="263"/>
        <v>303283.84019999998</v>
      </c>
      <c r="HS102" s="32">
        <f t="shared" si="160"/>
        <v>365457.02744099998</v>
      </c>
      <c r="HT102" s="172">
        <v>1366759.8</v>
      </c>
      <c r="HU102" s="162">
        <v>1467000</v>
      </c>
      <c r="HV102" s="32">
        <v>1686500</v>
      </c>
      <c r="HW102" s="94">
        <v>1619000</v>
      </c>
      <c r="HX102" s="32">
        <f t="shared" si="264"/>
        <v>1590833.3333333333</v>
      </c>
      <c r="HY102" s="32">
        <f t="shared" si="265"/>
        <v>1619000</v>
      </c>
      <c r="HZ102" s="32">
        <f t="shared" si="161"/>
        <v>1585395.3795392164</v>
      </c>
      <c r="IA102" s="32">
        <f t="shared" si="266"/>
        <v>1651182.5143800001</v>
      </c>
      <c r="IB102" s="32">
        <f t="shared" si="162"/>
        <v>1989674.9298279001</v>
      </c>
      <c r="IC102" s="172">
        <v>1457100</v>
      </c>
      <c r="ID102" s="162">
        <v>1071000</v>
      </c>
      <c r="IE102" s="32">
        <v>1686500</v>
      </c>
      <c r="IF102" s="94">
        <v>1635900</v>
      </c>
      <c r="IG102" s="32">
        <f t="shared" si="267"/>
        <v>1464466.6666666667</v>
      </c>
      <c r="IH102" s="32">
        <f t="shared" si="268"/>
        <v>1635900</v>
      </c>
      <c r="II102" s="32">
        <f t="shared" si="269"/>
        <v>1403223.1438489533</v>
      </c>
      <c r="IJ102" s="32">
        <f t="shared" si="270"/>
        <v>1760322.51</v>
      </c>
      <c r="IK102" s="32">
        <f t="shared" si="163"/>
        <v>2121188.6245499998</v>
      </c>
      <c r="IM102" s="32">
        <f t="shared" si="271"/>
        <v>490305.25424832961</v>
      </c>
    </row>
    <row r="103" spans="1:247" x14ac:dyDescent="0.25">
      <c r="A103" s="12">
        <v>96</v>
      </c>
      <c r="B103" s="38" t="s">
        <v>139</v>
      </c>
      <c r="C103" s="14">
        <f>VLOOKUP(B103,[1]Hoja1!$B$9:$D$244,3,0)</f>
        <v>8797458</v>
      </c>
      <c r="D103" s="14">
        <v>32174000</v>
      </c>
      <c r="E103" s="15">
        <v>28000000</v>
      </c>
      <c r="F103" s="97">
        <v>46787400</v>
      </c>
      <c r="G103" s="105">
        <f t="shared" si="164"/>
        <v>28939714.5</v>
      </c>
      <c r="H103" s="105">
        <f t="shared" si="165"/>
        <v>30087000</v>
      </c>
      <c r="I103" s="107">
        <f t="shared" si="166"/>
        <v>19817897.596067481</v>
      </c>
      <c r="J103" s="107">
        <f t="shared" si="167"/>
        <v>9246128.3579999991</v>
      </c>
      <c r="K103" s="107">
        <f t="shared" si="136"/>
        <v>11141584.671389999</v>
      </c>
      <c r="L103" s="101">
        <f>VLOOKUP(B103,[1]Hoja1!$B$9:$L$244,11,0)</f>
        <v>8779314</v>
      </c>
      <c r="M103" s="101">
        <v>32609000</v>
      </c>
      <c r="N103" s="34">
        <v>32000000</v>
      </c>
      <c r="O103" s="70">
        <v>45832600</v>
      </c>
      <c r="P103" s="34">
        <f t="shared" si="168"/>
        <v>29805228.5</v>
      </c>
      <c r="Q103" s="34">
        <f t="shared" si="169"/>
        <v>32304500</v>
      </c>
      <c r="R103" s="34">
        <f t="shared" si="170"/>
        <v>20238917.657031622</v>
      </c>
      <c r="S103" s="174">
        <f t="shared" si="171"/>
        <v>9227059.0139999986</v>
      </c>
      <c r="T103" s="174">
        <f t="shared" si="137"/>
        <v>11118606.111869998</v>
      </c>
      <c r="U103" s="126">
        <f>VLOOKUP(B103,[1]Hoja1!$B$9:$T$244,19,0)</f>
        <v>7723885</v>
      </c>
      <c r="V103" s="126">
        <v>28248000</v>
      </c>
      <c r="W103" s="17">
        <v>38193800</v>
      </c>
      <c r="X103" s="73">
        <v>37429900</v>
      </c>
      <c r="Y103" s="17">
        <f t="shared" si="172"/>
        <v>27898896.25</v>
      </c>
      <c r="Z103" s="17">
        <f t="shared" si="173"/>
        <v>32838950</v>
      </c>
      <c r="AA103" s="17">
        <f t="shared" si="174"/>
        <v>18368160.630932748</v>
      </c>
      <c r="AB103" s="176">
        <f t="shared" si="175"/>
        <v>8117803.1349999998</v>
      </c>
      <c r="AC103" s="176">
        <f t="shared" si="138"/>
        <v>9781952.7776749991</v>
      </c>
      <c r="AD103" s="129">
        <f>VLOOKUP(B103,[1]Hoja1!$B$9:$V$244,21,0)</f>
        <v>8934464</v>
      </c>
      <c r="AE103" s="129">
        <v>31909000</v>
      </c>
      <c r="AF103" s="18">
        <v>36284110</v>
      </c>
      <c r="AG103" s="74">
        <v>35558400</v>
      </c>
      <c r="AH103" s="18">
        <f t="shared" si="176"/>
        <v>28171493.5</v>
      </c>
      <c r="AI103" s="18">
        <f t="shared" si="177"/>
        <v>33733700</v>
      </c>
      <c r="AJ103" s="18">
        <f t="shared" si="178"/>
        <v>20105728.307790209</v>
      </c>
      <c r="AK103" s="177">
        <f t="shared" si="179"/>
        <v>9390121.6639999989</v>
      </c>
      <c r="AL103" s="177">
        <f t="shared" si="139"/>
        <v>11315096.605119999</v>
      </c>
      <c r="AM103" s="133">
        <f>VLOOKUP(B103,[1]Hoja1!$B$9:$X$244,23,0)</f>
        <v>8406299</v>
      </c>
      <c r="AN103" s="133">
        <v>30023000</v>
      </c>
      <c r="AO103" s="19">
        <v>32464730</v>
      </c>
      <c r="AP103" s="77">
        <v>30841500</v>
      </c>
      <c r="AQ103" s="19">
        <f t="shared" si="180"/>
        <v>25433882.25</v>
      </c>
      <c r="AR103" s="19">
        <f t="shared" si="181"/>
        <v>30432250</v>
      </c>
      <c r="AS103" s="19">
        <f t="shared" si="182"/>
        <v>18562112.411956884</v>
      </c>
      <c r="AT103" s="178">
        <f t="shared" si="183"/>
        <v>8835020.2489999998</v>
      </c>
      <c r="AU103" s="178">
        <f t="shared" si="140"/>
        <v>10646199.400045</v>
      </c>
      <c r="AV103" s="137">
        <f>VLOOKUP(B103,[1]Hoja1!$B$9:$Z$244,25,0)</f>
        <v>6952050</v>
      </c>
      <c r="AW103" s="137">
        <v>25425000</v>
      </c>
      <c r="AX103" s="20">
        <v>32464730</v>
      </c>
      <c r="AY103" s="79">
        <v>31490800</v>
      </c>
      <c r="AZ103" s="20">
        <f t="shared" si="184"/>
        <v>24083145</v>
      </c>
      <c r="BA103" s="20">
        <f t="shared" si="185"/>
        <v>28457900</v>
      </c>
      <c r="BB103" s="20">
        <f t="shared" si="186"/>
        <v>16277909.786471738</v>
      </c>
      <c r="BC103" s="179">
        <f t="shared" si="187"/>
        <v>7306604.5499999998</v>
      </c>
      <c r="BD103" s="179">
        <f t="shared" si="141"/>
        <v>8804458.4827500004</v>
      </c>
      <c r="BE103" s="139">
        <f>VLOOKUP(B103,[1]Hoja1!$B$9:$AB$244,27,0)</f>
        <v>7647255</v>
      </c>
      <c r="BF103" s="139">
        <v>30590000</v>
      </c>
      <c r="BG103" s="21">
        <v>38193800</v>
      </c>
      <c r="BH103" s="80">
        <v>36666000</v>
      </c>
      <c r="BI103" s="21">
        <f t="shared" si="188"/>
        <v>28274263.75</v>
      </c>
      <c r="BJ103" s="21">
        <f t="shared" si="189"/>
        <v>33628000</v>
      </c>
      <c r="BK103" s="21">
        <f t="shared" si="190"/>
        <v>18440676.587199721</v>
      </c>
      <c r="BL103" s="21">
        <f t="shared" si="191"/>
        <v>8037265.0049999999</v>
      </c>
      <c r="BM103" s="21">
        <f t="shared" si="142"/>
        <v>9684904.3310250007</v>
      </c>
      <c r="BN103" s="144">
        <f>VLOOKUP(B103,[1]Hoja1!$B$9:$AD$244,29,0)</f>
        <v>7647255</v>
      </c>
      <c r="BO103" s="144">
        <v>27312000</v>
      </c>
      <c r="BP103" s="22">
        <v>38193800</v>
      </c>
      <c r="BQ103" s="82">
        <v>36284100</v>
      </c>
      <c r="BR103" s="22">
        <f t="shared" si="192"/>
        <v>27359288.75</v>
      </c>
      <c r="BS103" s="22">
        <f t="shared" si="193"/>
        <v>31798050</v>
      </c>
      <c r="BT103" s="22">
        <f t="shared" si="194"/>
        <v>18089531.977223434</v>
      </c>
      <c r="BU103" s="22">
        <f t="shared" si="195"/>
        <v>8037265.0049999999</v>
      </c>
      <c r="BV103" s="22">
        <f t="shared" si="143"/>
        <v>9684904.3310250007</v>
      </c>
      <c r="BW103" s="146">
        <f>VLOOKUP(B103,[1]Hoja1!$B$9:$AF$244,31,0)</f>
        <v>7369000</v>
      </c>
      <c r="BX103" s="146">
        <v>21060000</v>
      </c>
      <c r="BY103" s="23">
        <v>32464730</v>
      </c>
      <c r="BZ103" s="84">
        <v>31490800</v>
      </c>
      <c r="CA103" s="23">
        <f t="shared" si="196"/>
        <v>23096132.5</v>
      </c>
      <c r="CB103" s="23">
        <f t="shared" si="197"/>
        <v>26275400</v>
      </c>
      <c r="CC103" s="23">
        <f t="shared" si="198"/>
        <v>16277037.179596929</v>
      </c>
      <c r="CD103" s="23">
        <f t="shared" si="199"/>
        <v>7744818.9999999991</v>
      </c>
      <c r="CE103" s="23">
        <f t="shared" si="144"/>
        <v>9332506.8949999996</v>
      </c>
      <c r="CF103" s="158">
        <f>VLOOKUP(B103,[1]Hoja1!$B$9:$AJ$244,35,0)</f>
        <v>6952050</v>
      </c>
      <c r="CG103" s="158">
        <v>19870000</v>
      </c>
      <c r="CH103" s="24">
        <v>22076000</v>
      </c>
      <c r="CI103" s="25">
        <v>21634500</v>
      </c>
      <c r="CJ103" s="24">
        <f t="shared" si="200"/>
        <v>17633137.5</v>
      </c>
      <c r="CK103" s="24">
        <f t="shared" si="201"/>
        <v>20752250</v>
      </c>
      <c r="CL103" s="24">
        <f t="shared" si="202"/>
        <v>14001184.218208842</v>
      </c>
      <c r="CM103" s="24">
        <f t="shared" si="203"/>
        <v>7306604.5499999998</v>
      </c>
      <c r="CN103" s="24">
        <f t="shared" si="145"/>
        <v>8804458.4827500004</v>
      </c>
      <c r="CO103" s="148">
        <f>VLOOKUP(B103,[1]Hoja1!$B$9:$AL$244,37,0)</f>
        <v>7119763</v>
      </c>
      <c r="CP103" s="148">
        <v>25430000</v>
      </c>
      <c r="CQ103" s="26">
        <v>32464730</v>
      </c>
      <c r="CR103" s="149">
        <v>29218300</v>
      </c>
      <c r="CS103" s="26">
        <f t="shared" si="204"/>
        <v>23558198.25</v>
      </c>
      <c r="CT103" s="26">
        <f t="shared" si="205"/>
        <v>27324150</v>
      </c>
      <c r="CU103" s="26">
        <f t="shared" si="206"/>
        <v>16339500.058369655</v>
      </c>
      <c r="CV103" s="26">
        <f t="shared" si="207"/>
        <v>7482870.9129999997</v>
      </c>
      <c r="CW103" s="26">
        <f t="shared" si="146"/>
        <v>9016859.4501649998</v>
      </c>
      <c r="CX103" s="27">
        <f>VLOOKUP(B103,[1]Hoja1!$B$9:$AN$244,39,0)</f>
        <v>8493965</v>
      </c>
      <c r="CY103" s="27">
        <v>27910000</v>
      </c>
      <c r="CZ103" s="28">
        <v>36284110</v>
      </c>
      <c r="DA103" s="86">
        <v>34833000</v>
      </c>
      <c r="DB103" s="28">
        <f t="shared" si="208"/>
        <v>26880268.75</v>
      </c>
      <c r="DC103" s="28">
        <f t="shared" si="209"/>
        <v>31371500</v>
      </c>
      <c r="DD103" s="28">
        <f t="shared" si="210"/>
        <v>19063161.723125629</v>
      </c>
      <c r="DE103" s="28">
        <f t="shared" si="211"/>
        <v>8927157.2149999999</v>
      </c>
      <c r="DF103" s="28">
        <f t="shared" si="147"/>
        <v>10757224.444075</v>
      </c>
      <c r="DG103" s="150">
        <f>VLOOKUP(B103,[1]Hoja1!$B$9:$AR$244,43,0)</f>
        <v>9754510</v>
      </c>
      <c r="DH103" s="150">
        <v>33445000</v>
      </c>
      <c r="DI103" s="29">
        <v>28645350</v>
      </c>
      <c r="DJ103" s="88">
        <v>27499500</v>
      </c>
      <c r="DK103" s="29">
        <f t="shared" si="212"/>
        <v>24836090</v>
      </c>
      <c r="DL103" s="29">
        <f t="shared" si="213"/>
        <v>28072425</v>
      </c>
      <c r="DM103" s="29">
        <f t="shared" si="214"/>
        <v>19637636.990324799</v>
      </c>
      <c r="DN103" s="29">
        <f t="shared" si="215"/>
        <v>10251990.01</v>
      </c>
      <c r="DO103" s="29">
        <f t="shared" si="148"/>
        <v>12353647.96205</v>
      </c>
      <c r="DP103" s="154">
        <f>VLOOKUP(B103,[1]Hoja1!$B$9:$AT$244,45,0)</f>
        <v>10025873</v>
      </c>
      <c r="DQ103" s="154">
        <v>36667000</v>
      </c>
      <c r="DR103" s="30">
        <v>28645350</v>
      </c>
      <c r="DS103" s="90">
        <v>28358900</v>
      </c>
      <c r="DT103" s="30">
        <f t="shared" si="216"/>
        <v>25924280.75</v>
      </c>
      <c r="DU103" s="30">
        <f t="shared" si="217"/>
        <v>28502125</v>
      </c>
      <c r="DV103" s="30">
        <f t="shared" si="218"/>
        <v>20285375.106880259</v>
      </c>
      <c r="DW103" s="30">
        <f t="shared" si="219"/>
        <v>10537192.523</v>
      </c>
      <c r="DX103" s="30">
        <f t="shared" si="149"/>
        <v>12697316.990215</v>
      </c>
      <c r="DY103" s="158">
        <f>VLOOKUP(B103,[1]Hoja1!$B$9:$AV$244,47,0)</f>
        <v>11362656</v>
      </c>
      <c r="DZ103" s="158">
        <v>38960000</v>
      </c>
      <c r="EA103" s="24">
        <v>32464730</v>
      </c>
      <c r="EB103" s="25">
        <v>32140100</v>
      </c>
      <c r="EC103" s="24">
        <f t="shared" si="220"/>
        <v>28731871.5</v>
      </c>
      <c r="ED103" s="24">
        <f t="shared" si="221"/>
        <v>32302415</v>
      </c>
      <c r="EE103" s="24">
        <f t="shared" si="222"/>
        <v>22780161.212091986</v>
      </c>
      <c r="EF103" s="24">
        <f t="shared" si="223"/>
        <v>11942151.455999998</v>
      </c>
      <c r="EG103" s="24">
        <f t="shared" si="150"/>
        <v>14390292.504479997</v>
      </c>
      <c r="EH103" s="126">
        <f>VLOOKUP(B103,[1]Hoja1!$B$9:$AX$244,49,0)</f>
        <v>11885234</v>
      </c>
      <c r="EI103" s="126">
        <v>42448000</v>
      </c>
      <c r="EJ103" s="17">
        <v>42968025</v>
      </c>
      <c r="EK103" s="73">
        <v>41679000</v>
      </c>
      <c r="EL103" s="17">
        <f t="shared" si="224"/>
        <v>34745064.75</v>
      </c>
      <c r="EM103" s="17">
        <f t="shared" si="225"/>
        <v>42063500</v>
      </c>
      <c r="EN103" s="17">
        <f t="shared" si="226"/>
        <v>25812735.048166636</v>
      </c>
      <c r="EO103" s="17">
        <f t="shared" si="227"/>
        <v>12491380.933999998</v>
      </c>
      <c r="EP103" s="17">
        <f t="shared" si="151"/>
        <v>15052114.025469998</v>
      </c>
      <c r="EQ103" s="162">
        <f>VLOOKUP(B103,[1]Hoja1!$B$9:$AZ$244,51,0)</f>
        <v>9754510</v>
      </c>
      <c r="ER103" s="162">
        <v>32051000</v>
      </c>
      <c r="ES103" s="32">
        <v>42968025</v>
      </c>
      <c r="ET103" s="94">
        <v>40819600</v>
      </c>
      <c r="EU103" s="32">
        <f t="shared" si="228"/>
        <v>31398283.75</v>
      </c>
      <c r="EV103" s="32">
        <f t="shared" si="229"/>
        <v>36435300</v>
      </c>
      <c r="EW103" s="32">
        <f t="shared" si="230"/>
        <v>22040011.10767119</v>
      </c>
      <c r="EX103" s="32">
        <f t="shared" si="231"/>
        <v>11784423.530999999</v>
      </c>
      <c r="EY103" s="32">
        <f t="shared" si="152"/>
        <v>14200230.354854999</v>
      </c>
      <c r="EZ103" s="172">
        <f>VLOOKUP(B103,'[2]RESPUESTOS '!$B$11:$BH$246,59,0)</f>
        <v>6190573</v>
      </c>
      <c r="FA103" s="162">
        <v>28248000</v>
      </c>
      <c r="FB103" s="32">
        <v>33043000</v>
      </c>
      <c r="FC103" s="94">
        <v>32051700</v>
      </c>
      <c r="FD103" s="32">
        <f t="shared" si="232"/>
        <v>24883318.25</v>
      </c>
      <c r="FE103" s="32">
        <f t="shared" si="233"/>
        <v>30149850</v>
      </c>
      <c r="FF103" s="32">
        <f t="shared" si="234"/>
        <v>15479884.5013154</v>
      </c>
      <c r="FG103" s="32">
        <f t="shared" si="235"/>
        <v>7478831.2412999999</v>
      </c>
      <c r="FH103" s="32">
        <f t="shared" si="153"/>
        <v>9011991.6457665004</v>
      </c>
      <c r="FI103" s="172">
        <f>VLOOKUP(B103,'[2]RESPUESTOS '!$B$11:$CJ$246,87,0)</f>
        <v>6563433</v>
      </c>
      <c r="FJ103" s="162">
        <v>33897600</v>
      </c>
      <c r="FK103" s="32">
        <v>33887400</v>
      </c>
      <c r="FL103" s="94">
        <v>32870800</v>
      </c>
      <c r="FM103" s="32">
        <f t="shared" si="236"/>
        <v>26804808.25</v>
      </c>
      <c r="FN103" s="32">
        <f t="shared" si="237"/>
        <v>33379100</v>
      </c>
      <c r="FO103" s="32">
        <f t="shared" si="238"/>
        <v>16543176.29193021</v>
      </c>
      <c r="FP103" s="32">
        <f t="shared" si="239"/>
        <v>7929283.4073000001</v>
      </c>
      <c r="FQ103" s="32">
        <f t="shared" si="154"/>
        <v>9554786.5057964996</v>
      </c>
      <c r="FR103" s="172">
        <f>VLOOKUP(B103,'[2]RESPUESTOS '!$B$11:$BX$246,75,0)</f>
        <v>5436386</v>
      </c>
      <c r="FS103" s="162">
        <v>28248000</v>
      </c>
      <c r="FT103" s="32">
        <v>29778000</v>
      </c>
      <c r="FU103" s="94">
        <v>28586900</v>
      </c>
      <c r="FV103" s="32">
        <f t="shared" si="240"/>
        <v>23012321.5</v>
      </c>
      <c r="FW103" s="32">
        <f t="shared" si="241"/>
        <v>28417450</v>
      </c>
      <c r="FX103" s="32">
        <f t="shared" si="242"/>
        <v>13893261.183640311</v>
      </c>
      <c r="FY103" s="32">
        <f t="shared" si="243"/>
        <v>6567697.9265999999</v>
      </c>
      <c r="FZ103" s="32">
        <f t="shared" si="155"/>
        <v>7914076.001553</v>
      </c>
      <c r="GA103" s="172">
        <f>VLOOKUP(B103,'[2]RESPUESTOS '!$B$11:$CN$246,91,0)</f>
        <v>7020903</v>
      </c>
      <c r="GB103" s="162">
        <v>32486000</v>
      </c>
      <c r="GC103" s="32">
        <v>38193800</v>
      </c>
      <c r="GD103" s="94">
        <v>36284100</v>
      </c>
      <c r="GE103" s="32">
        <f t="shared" si="244"/>
        <v>28496200.75</v>
      </c>
      <c r="GF103" s="32">
        <f t="shared" si="245"/>
        <v>34385050</v>
      </c>
      <c r="GG103" s="32">
        <f t="shared" si="246"/>
        <v>17624495.334158756</v>
      </c>
      <c r="GH103" s="32">
        <f t="shared" si="247"/>
        <v>8481952.9143000003</v>
      </c>
      <c r="GI103" s="32">
        <f t="shared" si="156"/>
        <v>10220753.2617315</v>
      </c>
      <c r="GJ103" s="172">
        <f>VLOOKUP(B103,'[2]RESPUESTOS '!$B$11:$T$246,19,0)</f>
        <v>5733965</v>
      </c>
      <c r="GK103" s="162">
        <v>27910000</v>
      </c>
      <c r="GL103" s="32">
        <v>30687400</v>
      </c>
      <c r="GM103" s="94">
        <v>29153000</v>
      </c>
      <c r="GN103" s="32">
        <f t="shared" si="248"/>
        <v>23371091.25</v>
      </c>
      <c r="GO103" s="32">
        <f t="shared" si="249"/>
        <v>28531500</v>
      </c>
      <c r="GP103" s="32">
        <f t="shared" si="250"/>
        <v>14434321.11354059</v>
      </c>
      <c r="GQ103" s="32">
        <f t="shared" si="251"/>
        <v>6927203.1164999995</v>
      </c>
      <c r="GR103" s="32">
        <f t="shared" si="157"/>
        <v>8347279.7553824997</v>
      </c>
      <c r="GS103" s="172">
        <f>VLOOKUP(B103,'[2]RESPUESTOS '!$B$11:$H$246,7,0)</f>
        <v>5064084</v>
      </c>
      <c r="GT103" s="162">
        <v>19870000</v>
      </c>
      <c r="GU103" s="32">
        <v>4850000</v>
      </c>
      <c r="GV103" s="94">
        <v>4607500</v>
      </c>
      <c r="GW103" s="32">
        <f t="shared" si="252"/>
        <v>8597896</v>
      </c>
      <c r="GX103" s="32">
        <f t="shared" si="253"/>
        <v>4957042</v>
      </c>
      <c r="GY103" s="32">
        <f t="shared" si="254"/>
        <v>5961081.19823239</v>
      </c>
      <c r="GZ103" s="32">
        <f t="shared" si="255"/>
        <v>6117919.8804000001</v>
      </c>
      <c r="HA103" s="32">
        <f t="shared" si="158"/>
        <v>7372093.4558819998</v>
      </c>
      <c r="HB103" s="172">
        <f>VLOOKUP(B103,'[2]RESPUESTOS '!$B$11:$D$246,3,0)</f>
        <v>5084817</v>
      </c>
      <c r="HC103" s="162">
        <v>19870000</v>
      </c>
      <c r="HD103" s="32">
        <v>4850000</v>
      </c>
      <c r="HE103" s="94">
        <v>4753000</v>
      </c>
      <c r="HF103" s="32">
        <f t="shared" si="256"/>
        <v>8639454.25</v>
      </c>
      <c r="HG103" s="32">
        <f t="shared" si="257"/>
        <v>4967408.5</v>
      </c>
      <c r="HH103" s="32">
        <f t="shared" si="258"/>
        <v>6027999.6927200947</v>
      </c>
      <c r="HI103" s="32">
        <f t="shared" si="259"/>
        <v>6142967.4177000001</v>
      </c>
      <c r="HJ103" s="32">
        <f t="shared" si="159"/>
        <v>7402275.7383284997</v>
      </c>
      <c r="HK103" s="172">
        <f>VLOOKUP(B103,'[2]RESPUESTOS '!$B$11:$CB$246,79,0)</f>
        <v>7136541</v>
      </c>
      <c r="HL103" s="162">
        <v>42448000</v>
      </c>
      <c r="HM103" s="32">
        <v>38193800</v>
      </c>
      <c r="HN103" s="94">
        <v>37048000</v>
      </c>
      <c r="HO103" s="32">
        <f t="shared" si="260"/>
        <v>31206585.25</v>
      </c>
      <c r="HP103" s="32">
        <f t="shared" si="261"/>
        <v>37620900</v>
      </c>
      <c r="HQ103" s="32">
        <f t="shared" si="262"/>
        <v>18445384.938046545</v>
      </c>
      <c r="HR103" s="32">
        <f t="shared" si="263"/>
        <v>8621655.1820999999</v>
      </c>
      <c r="HS103" s="32">
        <f t="shared" si="160"/>
        <v>10389094.494430499</v>
      </c>
      <c r="HT103" s="172">
        <v>30227988</v>
      </c>
      <c r="HU103" s="162">
        <v>42448000</v>
      </c>
      <c r="HV103" s="32">
        <v>47742250</v>
      </c>
      <c r="HW103" s="94">
        <v>42968000</v>
      </c>
      <c r="HX103" s="32">
        <f t="shared" si="264"/>
        <v>44386083.333333336</v>
      </c>
      <c r="HY103" s="32">
        <f t="shared" si="265"/>
        <v>42968000</v>
      </c>
      <c r="HZ103" s="32">
        <f t="shared" si="161"/>
        <v>44262687.154239394</v>
      </c>
      <c r="IA103" s="32">
        <f t="shared" si="266"/>
        <v>36518432.3028</v>
      </c>
      <c r="IB103" s="32">
        <f t="shared" si="162"/>
        <v>44004710.924874</v>
      </c>
      <c r="IC103" s="172">
        <v>32226000</v>
      </c>
      <c r="ID103" s="162">
        <v>28248000</v>
      </c>
      <c r="IE103" s="32">
        <v>47742250</v>
      </c>
      <c r="IF103" s="94">
        <v>46787400</v>
      </c>
      <c r="IG103" s="32">
        <f t="shared" si="267"/>
        <v>40925883.333333336</v>
      </c>
      <c r="IH103" s="32">
        <f t="shared" si="268"/>
        <v>46787400</v>
      </c>
      <c r="II103" s="32">
        <f t="shared" si="269"/>
        <v>38600192.329578459</v>
      </c>
      <c r="IJ103" s="32">
        <f t="shared" si="270"/>
        <v>38932230.600000001</v>
      </c>
      <c r="IK103" s="32">
        <f t="shared" si="163"/>
        <v>46913337.873000003</v>
      </c>
      <c r="IM103" s="32">
        <f t="shared" si="271"/>
        <v>12959731.758396482</v>
      </c>
    </row>
    <row r="104" spans="1:247" x14ac:dyDescent="0.25">
      <c r="A104" s="12">
        <v>97</v>
      </c>
      <c r="B104" s="36" t="s">
        <v>140</v>
      </c>
      <c r="C104" s="14">
        <f>VLOOKUP(B104,[1]Hoja1!$B$9:$D$244,3,0)</f>
        <v>22570</v>
      </c>
      <c r="D104" s="14">
        <v>83000</v>
      </c>
      <c r="E104" s="15">
        <v>116500</v>
      </c>
      <c r="F104" s="97">
        <v>113000</v>
      </c>
      <c r="G104" s="105">
        <f t="shared" si="164"/>
        <v>83767.5</v>
      </c>
      <c r="H104" s="105">
        <f t="shared" si="165"/>
        <v>98000</v>
      </c>
      <c r="I104" s="107">
        <f t="shared" si="166"/>
        <v>54209.324970882168</v>
      </c>
      <c r="J104" s="107">
        <f t="shared" si="167"/>
        <v>23721.07</v>
      </c>
      <c r="K104" s="107">
        <f t="shared" si="136"/>
        <v>28583.889349999998</v>
      </c>
      <c r="L104" s="101">
        <f>VLOOKUP(B104,[1]Hoja1!$B$9:$L$244,11,0)</f>
        <v>20907</v>
      </c>
      <c r="M104" s="101">
        <v>78000</v>
      </c>
      <c r="N104" s="34">
        <v>116500</v>
      </c>
      <c r="O104" s="70">
        <v>110700</v>
      </c>
      <c r="P104" s="34">
        <f t="shared" si="168"/>
        <v>81526.75</v>
      </c>
      <c r="Q104" s="34">
        <f t="shared" si="169"/>
        <v>94350</v>
      </c>
      <c r="R104" s="34">
        <f t="shared" si="170"/>
        <v>51106.129883771049</v>
      </c>
      <c r="S104" s="174">
        <f t="shared" si="171"/>
        <v>21973.256999999998</v>
      </c>
      <c r="T104" s="174">
        <f t="shared" si="137"/>
        <v>26477.774684999997</v>
      </c>
      <c r="U104" s="126">
        <f>VLOOKUP(B104,[1]Hoja1!$B$9:$T$244,19,0)</f>
        <v>19126</v>
      </c>
      <c r="V104" s="126">
        <v>70000</v>
      </c>
      <c r="W104" s="17">
        <v>93200</v>
      </c>
      <c r="X104" s="73">
        <v>88500</v>
      </c>
      <c r="Y104" s="17">
        <f t="shared" si="172"/>
        <v>67706.5</v>
      </c>
      <c r="Z104" s="17">
        <f t="shared" si="173"/>
        <v>79250</v>
      </c>
      <c r="AA104" s="17">
        <f t="shared" si="174"/>
        <v>45146.925132228753</v>
      </c>
      <c r="AB104" s="176">
        <f t="shared" si="175"/>
        <v>20101.425999999999</v>
      </c>
      <c r="AC104" s="176">
        <f t="shared" si="138"/>
        <v>24222.21833</v>
      </c>
      <c r="AD104" s="129">
        <f>VLOOKUP(B104,[1]Hoja1!$B$9:$V$244,21,0)</f>
        <v>21720</v>
      </c>
      <c r="AE104" s="129">
        <v>78000</v>
      </c>
      <c r="AF104" s="18">
        <v>88540</v>
      </c>
      <c r="AG104" s="74">
        <v>84100</v>
      </c>
      <c r="AH104" s="18">
        <f t="shared" si="176"/>
        <v>68090</v>
      </c>
      <c r="AI104" s="18">
        <f t="shared" si="177"/>
        <v>81050</v>
      </c>
      <c r="AJ104" s="18">
        <f t="shared" si="178"/>
        <v>48753.159196856817</v>
      </c>
      <c r="AK104" s="177">
        <f t="shared" si="179"/>
        <v>22827.719999999998</v>
      </c>
      <c r="AL104" s="177">
        <f t="shared" si="139"/>
        <v>27507.402599999998</v>
      </c>
      <c r="AM104" s="133">
        <f>VLOOKUP(B104,[1]Hoja1!$B$9:$X$244,23,0)</f>
        <v>20455</v>
      </c>
      <c r="AN104" s="133">
        <v>74000</v>
      </c>
      <c r="AO104" s="19">
        <v>79220</v>
      </c>
      <c r="AP104" s="77">
        <v>74500</v>
      </c>
      <c r="AQ104" s="19">
        <f t="shared" si="180"/>
        <v>62043.75</v>
      </c>
      <c r="AR104" s="19">
        <f t="shared" si="181"/>
        <v>74250</v>
      </c>
      <c r="AS104" s="19">
        <f t="shared" si="182"/>
        <v>45224.716641241037</v>
      </c>
      <c r="AT104" s="178">
        <f t="shared" si="183"/>
        <v>21498.204999999998</v>
      </c>
      <c r="AU104" s="178">
        <f t="shared" si="140"/>
        <v>25905.337024999997</v>
      </c>
      <c r="AV104" s="137">
        <f>VLOOKUP(B104,[1]Hoja1!$B$9:$Z$244,25,0)</f>
        <v>16450</v>
      </c>
      <c r="AW104" s="137">
        <v>61000</v>
      </c>
      <c r="AX104" s="20">
        <v>79220</v>
      </c>
      <c r="AY104" s="79">
        <v>73700</v>
      </c>
      <c r="AZ104" s="20">
        <f t="shared" si="184"/>
        <v>57592.5</v>
      </c>
      <c r="BA104" s="20">
        <f t="shared" si="185"/>
        <v>67350</v>
      </c>
      <c r="BB104" s="20">
        <f t="shared" si="186"/>
        <v>38693.958114407964</v>
      </c>
      <c r="BC104" s="179">
        <f t="shared" si="187"/>
        <v>17288.95</v>
      </c>
      <c r="BD104" s="179">
        <f t="shared" si="141"/>
        <v>20833.18475</v>
      </c>
      <c r="BE104" s="139">
        <f>VLOOKUP(B104,[1]Hoja1!$B$9:$AB$244,27,0)</f>
        <v>19035</v>
      </c>
      <c r="BF104" s="139">
        <v>77000</v>
      </c>
      <c r="BG104" s="21">
        <v>93200</v>
      </c>
      <c r="BH104" s="80">
        <v>92300</v>
      </c>
      <c r="BI104" s="21">
        <f t="shared" si="188"/>
        <v>70383.75</v>
      </c>
      <c r="BJ104" s="21">
        <f t="shared" si="189"/>
        <v>84650</v>
      </c>
      <c r="BK104" s="21">
        <f t="shared" si="190"/>
        <v>45931.783356715765</v>
      </c>
      <c r="BL104" s="21">
        <f t="shared" si="191"/>
        <v>20005.785</v>
      </c>
      <c r="BM104" s="21">
        <f t="shared" si="142"/>
        <v>24106.970925000001</v>
      </c>
      <c r="BN104" s="144">
        <f>VLOOKUP(B104,[1]Hoja1!$B$9:$AD$244,29,0)</f>
        <v>18095</v>
      </c>
      <c r="BO104" s="144">
        <v>65000</v>
      </c>
      <c r="BP104" s="22">
        <v>93200</v>
      </c>
      <c r="BQ104" s="82">
        <v>90400</v>
      </c>
      <c r="BR104" s="22">
        <f t="shared" si="192"/>
        <v>66673.75</v>
      </c>
      <c r="BS104" s="22">
        <f t="shared" si="193"/>
        <v>77700</v>
      </c>
      <c r="BT104" s="22">
        <f t="shared" si="194"/>
        <v>43271.282532707388</v>
      </c>
      <c r="BU104" s="22">
        <f t="shared" si="195"/>
        <v>19017.844999999998</v>
      </c>
      <c r="BV104" s="22">
        <f t="shared" si="143"/>
        <v>22916.503224999997</v>
      </c>
      <c r="BW104" s="146">
        <f>VLOOKUP(B104,[1]Hoja1!$B$9:$AF$244,31,0)</f>
        <v>17234</v>
      </c>
      <c r="BX104" s="146">
        <v>50000</v>
      </c>
      <c r="BY104" s="23">
        <v>79220</v>
      </c>
      <c r="BZ104" s="84">
        <v>75300</v>
      </c>
      <c r="CA104" s="23">
        <f t="shared" si="196"/>
        <v>55438.5</v>
      </c>
      <c r="CB104" s="23">
        <f t="shared" si="197"/>
        <v>62650</v>
      </c>
      <c r="CC104" s="23">
        <f t="shared" si="198"/>
        <v>38488.138911950926</v>
      </c>
      <c r="CD104" s="23">
        <f t="shared" si="199"/>
        <v>18112.933999999997</v>
      </c>
      <c r="CE104" s="23">
        <f t="shared" si="144"/>
        <v>21826.085469999998</v>
      </c>
      <c r="CF104" s="158">
        <f>VLOOKUP(B104,[1]Hoja1!$B$9:$AJ$244,35,0)</f>
        <v>16450</v>
      </c>
      <c r="CG104" s="158">
        <v>50000</v>
      </c>
      <c r="CH104" s="24">
        <v>53900</v>
      </c>
      <c r="CI104" s="25">
        <v>49600</v>
      </c>
      <c r="CJ104" s="24">
        <f t="shared" si="200"/>
        <v>42487.5</v>
      </c>
      <c r="CK104" s="24">
        <f t="shared" si="201"/>
        <v>49800</v>
      </c>
      <c r="CL104" s="24">
        <f t="shared" si="202"/>
        <v>33471.559836945467</v>
      </c>
      <c r="CM104" s="24">
        <f t="shared" si="203"/>
        <v>17288.95</v>
      </c>
      <c r="CN104" s="24">
        <f t="shared" si="145"/>
        <v>20833.18475</v>
      </c>
      <c r="CO104" s="148">
        <f>VLOOKUP(B104,[1]Hoja1!$B$9:$AL$244,37,0)</f>
        <v>18721</v>
      </c>
      <c r="CP104" s="148">
        <v>70000</v>
      </c>
      <c r="CQ104" s="26">
        <v>79220</v>
      </c>
      <c r="CR104" s="149">
        <v>76100</v>
      </c>
      <c r="CS104" s="26">
        <f t="shared" si="204"/>
        <v>61010.25</v>
      </c>
      <c r="CT104" s="26">
        <f t="shared" si="205"/>
        <v>73050</v>
      </c>
      <c r="CU104" s="26">
        <f t="shared" si="206"/>
        <v>42796.611450384793</v>
      </c>
      <c r="CV104" s="26">
        <f t="shared" si="207"/>
        <v>19675.770999999997</v>
      </c>
      <c r="CW104" s="26">
        <f t="shared" si="146"/>
        <v>23709.304054999997</v>
      </c>
      <c r="CX104" s="27">
        <f>VLOOKUP(B104,[1]Hoja1!$B$9:$AN$244,39,0)</f>
        <v>20304</v>
      </c>
      <c r="CY104" s="27">
        <v>70000</v>
      </c>
      <c r="CZ104" s="28">
        <v>88540</v>
      </c>
      <c r="DA104" s="86">
        <v>82000</v>
      </c>
      <c r="DB104" s="28">
        <f t="shared" si="208"/>
        <v>65211</v>
      </c>
      <c r="DC104" s="28">
        <f t="shared" si="209"/>
        <v>76000</v>
      </c>
      <c r="DD104" s="28">
        <f t="shared" si="210"/>
        <v>45962.987224394594</v>
      </c>
      <c r="DE104" s="28">
        <f t="shared" si="211"/>
        <v>21339.503999999997</v>
      </c>
      <c r="DF104" s="28">
        <f t="shared" si="147"/>
        <v>25714.102319999998</v>
      </c>
      <c r="DG104" s="150">
        <f>VLOOKUP(B104,[1]Hoja1!$B$9:$AR$244,43,0)</f>
        <v>24465</v>
      </c>
      <c r="DH104" s="150">
        <v>84000</v>
      </c>
      <c r="DI104" s="29">
        <v>69900</v>
      </c>
      <c r="DJ104" s="88">
        <v>62900</v>
      </c>
      <c r="DK104" s="29">
        <f t="shared" si="212"/>
        <v>60316.25</v>
      </c>
      <c r="DL104" s="29">
        <f t="shared" si="213"/>
        <v>66400</v>
      </c>
      <c r="DM104" s="29">
        <f t="shared" si="214"/>
        <v>48202.130585739775</v>
      </c>
      <c r="DN104" s="29">
        <f t="shared" si="215"/>
        <v>25712.715</v>
      </c>
      <c r="DO104" s="29">
        <f t="shared" si="148"/>
        <v>30983.821575000002</v>
      </c>
      <c r="DP104" s="154">
        <f>VLOOKUP(B104,[1]Hoja1!$B$9:$AT$244,45,0)</f>
        <v>24465</v>
      </c>
      <c r="DQ104" s="154">
        <v>90000</v>
      </c>
      <c r="DR104" s="30">
        <v>69900</v>
      </c>
      <c r="DS104" s="90">
        <v>67800</v>
      </c>
      <c r="DT104" s="30">
        <f t="shared" si="216"/>
        <v>63041.25</v>
      </c>
      <c r="DU104" s="30">
        <f t="shared" si="217"/>
        <v>68850</v>
      </c>
      <c r="DV104" s="30">
        <f t="shared" si="218"/>
        <v>49357.583728658225</v>
      </c>
      <c r="DW104" s="30">
        <f t="shared" si="219"/>
        <v>25712.715</v>
      </c>
      <c r="DX104" s="30">
        <f t="shared" si="149"/>
        <v>30983.821575000002</v>
      </c>
      <c r="DY104" s="158">
        <f>VLOOKUP(B104,[1]Hoja1!$B$9:$AV$244,47,0)</f>
        <v>27727</v>
      </c>
      <c r="DZ104" s="158">
        <v>100000</v>
      </c>
      <c r="EA104" s="24">
        <v>79220</v>
      </c>
      <c r="EB104" s="25">
        <v>76800</v>
      </c>
      <c r="EC104" s="24">
        <f t="shared" si="220"/>
        <v>70936.75</v>
      </c>
      <c r="ED104" s="24">
        <f t="shared" si="221"/>
        <v>78010</v>
      </c>
      <c r="EE104" s="24">
        <f t="shared" si="222"/>
        <v>55780.35283201452</v>
      </c>
      <c r="EF104" s="24">
        <f t="shared" si="223"/>
        <v>29141.076999999997</v>
      </c>
      <c r="EG104" s="24">
        <f t="shared" si="150"/>
        <v>35114.997785</v>
      </c>
      <c r="EH104" s="126">
        <f>VLOOKUP(B104,[1]Hoja1!$B$9:$AX$244,49,0)</f>
        <v>28025</v>
      </c>
      <c r="EI104" s="126">
        <v>101000</v>
      </c>
      <c r="EJ104" s="17">
        <v>104850</v>
      </c>
      <c r="EK104" s="73">
        <v>99600</v>
      </c>
      <c r="EL104" s="17">
        <f t="shared" si="224"/>
        <v>83368.75</v>
      </c>
      <c r="EM104" s="17">
        <f t="shared" si="225"/>
        <v>100300</v>
      </c>
      <c r="EN104" s="17">
        <f t="shared" si="226"/>
        <v>61386.401211571167</v>
      </c>
      <c r="EO104" s="17">
        <f t="shared" si="227"/>
        <v>29454.274999999998</v>
      </c>
      <c r="EP104" s="17">
        <f t="shared" si="151"/>
        <v>35492.401374999994</v>
      </c>
      <c r="EQ104" s="162">
        <f>VLOOKUP(B104,[1]Hoja1!$B$9:$AZ$244,51,0)</f>
        <v>24892</v>
      </c>
      <c r="ER104" s="162">
        <v>82000</v>
      </c>
      <c r="ES104" s="32">
        <v>104850</v>
      </c>
      <c r="ET104" s="94">
        <v>100700</v>
      </c>
      <c r="EU104" s="32">
        <f t="shared" si="228"/>
        <v>78110.5</v>
      </c>
      <c r="EV104" s="32">
        <f t="shared" si="229"/>
        <v>91350</v>
      </c>
      <c r="EW104" s="32">
        <f t="shared" si="230"/>
        <v>55681.928235999032</v>
      </c>
      <c r="EX104" s="32">
        <f t="shared" si="231"/>
        <v>30072.0252</v>
      </c>
      <c r="EY104" s="32">
        <f t="shared" si="152"/>
        <v>36236.790366000001</v>
      </c>
      <c r="EZ104" s="172">
        <f>VLOOKUP(B104,'[2]RESPUESTOS '!$B$11:$BH$246,59,0)</f>
        <v>14772</v>
      </c>
      <c r="FA104" s="162">
        <v>70000</v>
      </c>
      <c r="FB104" s="32">
        <v>79600</v>
      </c>
      <c r="FC104" s="94">
        <v>78000</v>
      </c>
      <c r="FD104" s="32">
        <f t="shared" si="232"/>
        <v>60593</v>
      </c>
      <c r="FE104" s="32">
        <f t="shared" si="233"/>
        <v>74000</v>
      </c>
      <c r="FF104" s="32">
        <f t="shared" si="234"/>
        <v>37256.199536331835</v>
      </c>
      <c r="FG104" s="32">
        <f t="shared" si="235"/>
        <v>17846.053199999998</v>
      </c>
      <c r="FH104" s="32">
        <f t="shared" si="153"/>
        <v>21504.494105999998</v>
      </c>
      <c r="FI104" s="172">
        <f>VLOOKUP(B104,'[2]RESPUESTOS '!$B$11:$CJ$246,87,0)</f>
        <v>14461</v>
      </c>
      <c r="FJ104" s="162">
        <v>84000</v>
      </c>
      <c r="FK104" s="32">
        <v>79600</v>
      </c>
      <c r="FL104" s="94">
        <v>78000</v>
      </c>
      <c r="FM104" s="32">
        <f t="shared" si="236"/>
        <v>64015.25</v>
      </c>
      <c r="FN104" s="32">
        <f t="shared" si="237"/>
        <v>78800</v>
      </c>
      <c r="FO104" s="32">
        <f t="shared" si="238"/>
        <v>37579.998507737924</v>
      </c>
      <c r="FP104" s="32">
        <f t="shared" si="239"/>
        <v>17470.3341</v>
      </c>
      <c r="FQ104" s="32">
        <f t="shared" si="154"/>
        <v>21051.7525905</v>
      </c>
      <c r="FR104" s="172">
        <f>VLOOKUP(B104,'[2]RESPUESTOS '!$B$11:$BX$246,75,0)</f>
        <v>13327</v>
      </c>
      <c r="FS104" s="162">
        <v>70000</v>
      </c>
      <c r="FT104" s="32">
        <v>71200</v>
      </c>
      <c r="FU104" s="94">
        <v>69100</v>
      </c>
      <c r="FV104" s="32">
        <f t="shared" si="240"/>
        <v>55906.75</v>
      </c>
      <c r="FW104" s="32">
        <f t="shared" si="241"/>
        <v>69550</v>
      </c>
      <c r="FX104" s="32">
        <f t="shared" si="242"/>
        <v>33944.884351479552</v>
      </c>
      <c r="FY104" s="32">
        <f t="shared" si="243"/>
        <v>16100.348699999999</v>
      </c>
      <c r="FZ104" s="32">
        <f t="shared" si="155"/>
        <v>19400.920183499999</v>
      </c>
      <c r="GA104" s="172">
        <f>VLOOKUP(B104,'[2]RESPUESTOS '!$B$11:$CN$246,91,0)</f>
        <v>16832</v>
      </c>
      <c r="GB104" s="162">
        <v>81000</v>
      </c>
      <c r="GC104" s="32">
        <v>89000</v>
      </c>
      <c r="GD104" s="94">
        <v>85400</v>
      </c>
      <c r="GE104" s="32">
        <f t="shared" si="244"/>
        <v>68058</v>
      </c>
      <c r="GF104" s="32">
        <f t="shared" si="245"/>
        <v>83200</v>
      </c>
      <c r="GG104" s="32">
        <f t="shared" si="246"/>
        <v>42237.808812141462</v>
      </c>
      <c r="GH104" s="32">
        <f t="shared" si="247"/>
        <v>20334.7392</v>
      </c>
      <c r="GI104" s="32">
        <f t="shared" si="156"/>
        <v>24503.360735999999</v>
      </c>
      <c r="GJ104" s="172">
        <f>VLOOKUP(B104,'[2]RESPUESTOS '!$B$11:$T$246,19,0)</f>
        <v>11956</v>
      </c>
      <c r="GK104" s="162">
        <v>70000</v>
      </c>
      <c r="GL104" s="32">
        <v>64600</v>
      </c>
      <c r="GM104" s="94">
        <v>62700</v>
      </c>
      <c r="GN104" s="32">
        <f t="shared" si="248"/>
        <v>52314</v>
      </c>
      <c r="GO104" s="32">
        <f t="shared" si="249"/>
        <v>63650</v>
      </c>
      <c r="GP104" s="32">
        <f t="shared" si="250"/>
        <v>30922.758185028586</v>
      </c>
      <c r="GQ104" s="32">
        <f t="shared" si="251"/>
        <v>14444.043599999999</v>
      </c>
      <c r="GR104" s="32">
        <f t="shared" si="157"/>
        <v>17405.072538</v>
      </c>
      <c r="GS104" s="172">
        <f>VLOOKUP(B104,'[2]RESPUESTOS '!$B$11:$H$246,7,0)</f>
        <v>7831</v>
      </c>
      <c r="GT104" s="162">
        <v>50000</v>
      </c>
      <c r="GU104" s="32">
        <v>38800</v>
      </c>
      <c r="GV104" s="94">
        <v>37200</v>
      </c>
      <c r="GW104" s="32">
        <f t="shared" si="252"/>
        <v>33457.75</v>
      </c>
      <c r="GX104" s="32">
        <f t="shared" si="253"/>
        <v>38000</v>
      </c>
      <c r="GY104" s="32">
        <f t="shared" si="254"/>
        <v>19964.80919268306</v>
      </c>
      <c r="GZ104" s="32">
        <f t="shared" si="255"/>
        <v>9460.6311000000005</v>
      </c>
      <c r="HA104" s="32">
        <f t="shared" si="158"/>
        <v>11400.0604755</v>
      </c>
      <c r="HB104" s="172">
        <f>VLOOKUP(B104,'[2]RESPUESTOS '!$B$11:$D$246,3,0)</f>
        <v>8838</v>
      </c>
      <c r="HC104" s="162">
        <v>50000</v>
      </c>
      <c r="HD104" s="32">
        <v>38800</v>
      </c>
      <c r="HE104" s="94">
        <v>37600</v>
      </c>
      <c r="HF104" s="32">
        <f t="shared" si="256"/>
        <v>33809.5</v>
      </c>
      <c r="HG104" s="32">
        <f t="shared" si="257"/>
        <v>38200</v>
      </c>
      <c r="HH104" s="32">
        <f t="shared" si="258"/>
        <v>21561.399868858018</v>
      </c>
      <c r="HI104" s="32">
        <f t="shared" si="259"/>
        <v>10677.1878</v>
      </c>
      <c r="HJ104" s="32">
        <f t="shared" si="159"/>
        <v>12866.011299</v>
      </c>
      <c r="HK104" s="172">
        <f>VLOOKUP(B104,'[2]RESPUESTOS '!$B$11:$CB$246,79,0)</f>
        <v>18818</v>
      </c>
      <c r="HL104" s="162">
        <v>101000</v>
      </c>
      <c r="HM104" s="32">
        <v>89000</v>
      </c>
      <c r="HN104" s="94">
        <v>87000</v>
      </c>
      <c r="HO104" s="32">
        <f t="shared" si="260"/>
        <v>73954.5</v>
      </c>
      <c r="HP104" s="32">
        <f t="shared" si="261"/>
        <v>88000</v>
      </c>
      <c r="HQ104" s="32">
        <f t="shared" si="262"/>
        <v>46635.369935670489</v>
      </c>
      <c r="HR104" s="32">
        <f t="shared" si="263"/>
        <v>22734.025799999999</v>
      </c>
      <c r="HS104" s="32">
        <f t="shared" si="160"/>
        <v>27394.501088999998</v>
      </c>
      <c r="HT104" s="172">
        <v>94381.56</v>
      </c>
      <c r="HU104" s="162">
        <v>101000</v>
      </c>
      <c r="HV104" s="32">
        <v>116500</v>
      </c>
      <c r="HW104" s="94">
        <v>111800</v>
      </c>
      <c r="HX104" s="32">
        <f t="shared" si="264"/>
        <v>109766.66666666667</v>
      </c>
      <c r="HY104" s="32">
        <f t="shared" si="265"/>
        <v>111800</v>
      </c>
      <c r="HZ104" s="32">
        <f t="shared" si="161"/>
        <v>109372.39420225591</v>
      </c>
      <c r="IA104" s="32">
        <f t="shared" si="266"/>
        <v>114022.36263599999</v>
      </c>
      <c r="IB104" s="32">
        <f t="shared" si="162"/>
        <v>137396.94697637999</v>
      </c>
      <c r="IC104" s="172">
        <v>100620</v>
      </c>
      <c r="ID104" s="162">
        <v>70000</v>
      </c>
      <c r="IE104" s="32">
        <v>116500</v>
      </c>
      <c r="IF104" s="94">
        <v>110700</v>
      </c>
      <c r="IG104" s="32">
        <f t="shared" si="267"/>
        <v>99066.666666666672</v>
      </c>
      <c r="IH104" s="32">
        <f t="shared" si="268"/>
        <v>110700</v>
      </c>
      <c r="II104" s="32">
        <f t="shared" si="269"/>
        <v>94035.547932244372</v>
      </c>
      <c r="IJ104" s="32">
        <f t="shared" si="270"/>
        <v>121559.022</v>
      </c>
      <c r="IK104" s="32">
        <f t="shared" si="163"/>
        <v>146478.62151</v>
      </c>
      <c r="IM104" s="32">
        <f t="shared" si="271"/>
        <v>33364.797469069621</v>
      </c>
    </row>
    <row r="105" spans="1:247" x14ac:dyDescent="0.25">
      <c r="A105" s="12">
        <v>98</v>
      </c>
      <c r="B105" s="36" t="s">
        <v>141</v>
      </c>
      <c r="C105" s="14">
        <f>VLOOKUP(B105,[1]Hoja1!$B$9:$D$244,3,0)</f>
        <v>25794</v>
      </c>
      <c r="D105" s="14">
        <v>95000</v>
      </c>
      <c r="E105" s="15">
        <v>121000</v>
      </c>
      <c r="F105" s="97">
        <v>118600</v>
      </c>
      <c r="G105" s="105">
        <f t="shared" si="164"/>
        <v>90098.5</v>
      </c>
      <c r="H105" s="105">
        <f t="shared" si="165"/>
        <v>106800</v>
      </c>
      <c r="I105" s="107">
        <f t="shared" si="166"/>
        <v>60614.153785800161</v>
      </c>
      <c r="J105" s="107">
        <f t="shared" si="167"/>
        <v>27109.493999999999</v>
      </c>
      <c r="K105" s="107">
        <f t="shared" si="136"/>
        <v>32666.940269999999</v>
      </c>
      <c r="L105" s="101">
        <f>VLOOKUP(B105,[1]Hoja1!$B$9:$L$244,11,0)</f>
        <v>20978</v>
      </c>
      <c r="M105" s="101">
        <v>78000</v>
      </c>
      <c r="N105" s="34">
        <v>121000</v>
      </c>
      <c r="O105" s="70">
        <v>116200</v>
      </c>
      <c r="P105" s="34">
        <f t="shared" si="168"/>
        <v>84044.5</v>
      </c>
      <c r="Q105" s="34">
        <f t="shared" si="169"/>
        <v>97100</v>
      </c>
      <c r="R105" s="34">
        <f t="shared" si="170"/>
        <v>51706.432377910343</v>
      </c>
      <c r="S105" s="174">
        <f t="shared" si="171"/>
        <v>22047.877999999997</v>
      </c>
      <c r="T105" s="174">
        <f t="shared" si="137"/>
        <v>26567.692989999996</v>
      </c>
      <c r="U105" s="126">
        <f>VLOOKUP(B105,[1]Hoja1!$B$9:$T$244,19,0)</f>
        <v>18652</v>
      </c>
      <c r="V105" s="126">
        <v>69000</v>
      </c>
      <c r="W105" s="17">
        <v>96800</v>
      </c>
      <c r="X105" s="73">
        <v>92900</v>
      </c>
      <c r="Y105" s="17">
        <f t="shared" si="172"/>
        <v>69338</v>
      </c>
      <c r="Z105" s="17">
        <f t="shared" si="173"/>
        <v>80950</v>
      </c>
      <c r="AA105" s="17">
        <f t="shared" si="174"/>
        <v>44842.472061001565</v>
      </c>
      <c r="AB105" s="176">
        <f t="shared" si="175"/>
        <v>19603.252</v>
      </c>
      <c r="AC105" s="176">
        <f t="shared" si="138"/>
        <v>23621.918659999999</v>
      </c>
      <c r="AD105" s="129">
        <f>VLOOKUP(B105,[1]Hoja1!$B$9:$V$244,21,0)</f>
        <v>21961</v>
      </c>
      <c r="AE105" s="129">
        <v>79000</v>
      </c>
      <c r="AF105" s="18">
        <v>91960</v>
      </c>
      <c r="AG105" s="74">
        <v>86400</v>
      </c>
      <c r="AH105" s="18">
        <f t="shared" si="176"/>
        <v>69830.25</v>
      </c>
      <c r="AI105" s="18">
        <f t="shared" si="177"/>
        <v>82700</v>
      </c>
      <c r="AJ105" s="18">
        <f t="shared" si="178"/>
        <v>49602.029181687751</v>
      </c>
      <c r="AK105" s="177">
        <f t="shared" si="179"/>
        <v>23081.010999999999</v>
      </c>
      <c r="AL105" s="177">
        <f t="shared" si="139"/>
        <v>27812.618254999998</v>
      </c>
      <c r="AM105" s="133">
        <f>VLOOKUP(B105,[1]Hoja1!$B$9:$X$244,23,0)</f>
        <v>20665</v>
      </c>
      <c r="AN105" s="133">
        <v>74000</v>
      </c>
      <c r="AO105" s="19">
        <v>82280</v>
      </c>
      <c r="AP105" s="77">
        <v>75700</v>
      </c>
      <c r="AQ105" s="19">
        <f t="shared" si="180"/>
        <v>63161.25</v>
      </c>
      <c r="AR105" s="19">
        <f t="shared" si="181"/>
        <v>74850</v>
      </c>
      <c r="AS105" s="19">
        <f t="shared" si="182"/>
        <v>45835.724613279068</v>
      </c>
      <c r="AT105" s="178">
        <f t="shared" si="183"/>
        <v>21718.914999999997</v>
      </c>
      <c r="AU105" s="178">
        <f t="shared" si="140"/>
        <v>26171.292574999996</v>
      </c>
      <c r="AV105" s="137">
        <f>VLOOKUP(B105,[1]Hoja1!$B$9:$Z$244,25,0)</f>
        <v>16100</v>
      </c>
      <c r="AW105" s="137">
        <v>59000</v>
      </c>
      <c r="AX105" s="20">
        <v>82280</v>
      </c>
      <c r="AY105" s="79">
        <v>78200</v>
      </c>
      <c r="AZ105" s="20">
        <f t="shared" si="184"/>
        <v>58895</v>
      </c>
      <c r="BA105" s="20">
        <f t="shared" si="185"/>
        <v>68600</v>
      </c>
      <c r="BB105" s="20">
        <f t="shared" si="186"/>
        <v>38460.68812935285</v>
      </c>
      <c r="BC105" s="179">
        <f t="shared" si="187"/>
        <v>16921.099999999999</v>
      </c>
      <c r="BD105" s="179">
        <f t="shared" si="141"/>
        <v>20389.925499999998</v>
      </c>
      <c r="BE105" s="139">
        <f>VLOOKUP(B105,[1]Hoja1!$B$9:$AB$244,27,0)</f>
        <v>19937</v>
      </c>
      <c r="BF105" s="139">
        <v>80000</v>
      </c>
      <c r="BG105" s="21">
        <v>96800</v>
      </c>
      <c r="BH105" s="80">
        <v>93900</v>
      </c>
      <c r="BI105" s="21">
        <f t="shared" si="188"/>
        <v>72659.25</v>
      </c>
      <c r="BJ105" s="21">
        <f t="shared" si="189"/>
        <v>86950</v>
      </c>
      <c r="BK105" s="21">
        <f t="shared" si="190"/>
        <v>47825.034901927931</v>
      </c>
      <c r="BL105" s="21">
        <f t="shared" si="191"/>
        <v>20953.787</v>
      </c>
      <c r="BM105" s="21">
        <f t="shared" si="142"/>
        <v>25249.313334999999</v>
      </c>
      <c r="BN105" s="144">
        <f>VLOOKUP(B105,[1]Hoja1!$B$9:$AD$244,29,0)</f>
        <v>17710</v>
      </c>
      <c r="BO105" s="144">
        <v>64000</v>
      </c>
      <c r="BP105" s="22">
        <v>96800</v>
      </c>
      <c r="BQ105" s="82">
        <v>94900</v>
      </c>
      <c r="BR105" s="22">
        <f t="shared" si="192"/>
        <v>68352.5</v>
      </c>
      <c r="BS105" s="22">
        <f t="shared" si="193"/>
        <v>79450</v>
      </c>
      <c r="BT105" s="22">
        <f t="shared" si="194"/>
        <v>43030.065244645855</v>
      </c>
      <c r="BU105" s="22">
        <f t="shared" si="195"/>
        <v>18613.21</v>
      </c>
      <c r="BV105" s="22">
        <f t="shared" si="143"/>
        <v>22428.91805</v>
      </c>
      <c r="BW105" s="146">
        <f>VLOOKUP(B105,[1]Hoja1!$B$9:$AF$244,31,0)</f>
        <v>16807</v>
      </c>
      <c r="BX105" s="146">
        <v>50000</v>
      </c>
      <c r="BY105" s="23">
        <v>82280</v>
      </c>
      <c r="BZ105" s="84">
        <v>76500</v>
      </c>
      <c r="CA105" s="23">
        <f t="shared" si="196"/>
        <v>56396.75</v>
      </c>
      <c r="CB105" s="23">
        <f t="shared" si="197"/>
        <v>63250</v>
      </c>
      <c r="CC105" s="23">
        <f t="shared" si="198"/>
        <v>38195.442758812082</v>
      </c>
      <c r="CD105" s="23">
        <f t="shared" si="199"/>
        <v>17664.156999999999</v>
      </c>
      <c r="CE105" s="23">
        <f t="shared" si="144"/>
        <v>21285.309184999998</v>
      </c>
      <c r="CF105" s="158">
        <f>VLOOKUP(B105,[1]Hoja1!$B$9:$AJ$244,35,0)</f>
        <v>16100</v>
      </c>
      <c r="CG105" s="158">
        <v>50000</v>
      </c>
      <c r="CH105" s="24">
        <v>56000</v>
      </c>
      <c r="CI105" s="25">
        <v>54900</v>
      </c>
      <c r="CJ105" s="24">
        <f t="shared" si="200"/>
        <v>44250</v>
      </c>
      <c r="CK105" s="24">
        <f t="shared" si="201"/>
        <v>52450</v>
      </c>
      <c r="CL105" s="24">
        <f t="shared" si="202"/>
        <v>33845.563271845</v>
      </c>
      <c r="CM105" s="24">
        <f t="shared" si="203"/>
        <v>16921.099999999999</v>
      </c>
      <c r="CN105" s="24">
        <f t="shared" si="145"/>
        <v>20389.925499999998</v>
      </c>
      <c r="CO105" s="148">
        <f>VLOOKUP(B105,[1]Hoja1!$B$9:$AL$244,37,0)</f>
        <v>19870</v>
      </c>
      <c r="CP105" s="148">
        <v>80000</v>
      </c>
      <c r="CQ105" s="26">
        <v>82280</v>
      </c>
      <c r="CR105" s="149">
        <v>78200</v>
      </c>
      <c r="CS105" s="26">
        <f t="shared" si="204"/>
        <v>65087.5</v>
      </c>
      <c r="CT105" s="26">
        <f t="shared" si="205"/>
        <v>79100</v>
      </c>
      <c r="CU105" s="26">
        <f t="shared" si="206"/>
        <v>45574.451896761871</v>
      </c>
      <c r="CV105" s="26">
        <f t="shared" si="207"/>
        <v>20883.37</v>
      </c>
      <c r="CW105" s="26">
        <f t="shared" si="146"/>
        <v>25164.460849999999</v>
      </c>
      <c r="CX105" s="27">
        <f>VLOOKUP(B105,[1]Hoja1!$B$9:$AN$244,39,0)</f>
        <v>20479</v>
      </c>
      <c r="CY105" s="27">
        <v>70000</v>
      </c>
      <c r="CZ105" s="28">
        <v>91960</v>
      </c>
      <c r="DA105" s="86">
        <v>87000</v>
      </c>
      <c r="DB105" s="28">
        <f t="shared" si="208"/>
        <v>67359.75</v>
      </c>
      <c r="DC105" s="28">
        <f t="shared" si="209"/>
        <v>78500</v>
      </c>
      <c r="DD105" s="28">
        <f t="shared" si="210"/>
        <v>46791.960921216276</v>
      </c>
      <c r="DE105" s="28">
        <f t="shared" si="211"/>
        <v>21523.429</v>
      </c>
      <c r="DF105" s="28">
        <f t="shared" si="147"/>
        <v>25935.731945</v>
      </c>
      <c r="DG105" s="150">
        <f>VLOOKUP(B105,[1]Hoja1!$B$9:$AR$244,43,0)</f>
        <v>24867</v>
      </c>
      <c r="DH105" s="150">
        <v>86000</v>
      </c>
      <c r="DI105" s="29">
        <v>72600</v>
      </c>
      <c r="DJ105" s="88">
        <v>69700</v>
      </c>
      <c r="DK105" s="29">
        <f t="shared" si="212"/>
        <v>63291.75</v>
      </c>
      <c r="DL105" s="29">
        <f t="shared" si="213"/>
        <v>71150</v>
      </c>
      <c r="DM105" s="29">
        <f t="shared" si="214"/>
        <v>50023.04054591024</v>
      </c>
      <c r="DN105" s="29">
        <f t="shared" si="215"/>
        <v>26135.216999999997</v>
      </c>
      <c r="DO105" s="29">
        <f t="shared" si="148"/>
        <v>31492.936484999995</v>
      </c>
      <c r="DP105" s="154">
        <f>VLOOKUP(B105,[1]Hoja1!$B$9:$AT$244,45,0)</f>
        <v>25410</v>
      </c>
      <c r="DQ105" s="154">
        <v>93000</v>
      </c>
      <c r="DR105" s="30">
        <v>72600</v>
      </c>
      <c r="DS105" s="90">
        <v>69000</v>
      </c>
      <c r="DT105" s="30">
        <f t="shared" si="216"/>
        <v>65002.5</v>
      </c>
      <c r="DU105" s="30">
        <f t="shared" si="217"/>
        <v>70800</v>
      </c>
      <c r="DV105" s="30">
        <f t="shared" si="218"/>
        <v>51037.24831505779</v>
      </c>
      <c r="DW105" s="30">
        <f t="shared" si="219"/>
        <v>26705.91</v>
      </c>
      <c r="DX105" s="30">
        <f t="shared" si="149"/>
        <v>32180.62155</v>
      </c>
      <c r="DY105" s="158">
        <f>VLOOKUP(B105,[1]Hoja1!$B$9:$AV$244,47,0)</f>
        <v>28798</v>
      </c>
      <c r="DZ105" s="158">
        <v>100000</v>
      </c>
      <c r="EA105" s="24">
        <v>82280</v>
      </c>
      <c r="EB105" s="25">
        <v>78200</v>
      </c>
      <c r="EC105" s="24">
        <f t="shared" si="220"/>
        <v>72319.5</v>
      </c>
      <c r="ED105" s="24">
        <f t="shared" si="221"/>
        <v>80240</v>
      </c>
      <c r="EE105" s="24">
        <f t="shared" si="222"/>
        <v>57416.834512479967</v>
      </c>
      <c r="EF105" s="24">
        <f t="shared" si="223"/>
        <v>30266.697999999997</v>
      </c>
      <c r="EG105" s="24">
        <f t="shared" si="150"/>
        <v>36471.371089999993</v>
      </c>
      <c r="EH105" s="126">
        <f>VLOOKUP(B105,[1]Hoja1!$B$9:$AX$244,49,0)</f>
        <v>29818</v>
      </c>
      <c r="EI105" s="126">
        <v>107000</v>
      </c>
      <c r="EJ105" s="17">
        <v>108900</v>
      </c>
      <c r="EK105" s="73">
        <v>101300</v>
      </c>
      <c r="EL105" s="17">
        <f t="shared" si="224"/>
        <v>86754.5</v>
      </c>
      <c r="EM105" s="17">
        <f t="shared" si="225"/>
        <v>104150</v>
      </c>
      <c r="EN105" s="17">
        <f t="shared" si="226"/>
        <v>64581.763876369114</v>
      </c>
      <c r="EO105" s="17">
        <f t="shared" si="227"/>
        <v>31338.717999999997</v>
      </c>
      <c r="EP105" s="17">
        <f t="shared" si="151"/>
        <v>37763.155189999998</v>
      </c>
      <c r="EQ105" s="162">
        <f>VLOOKUP(B105,[1]Hoja1!$B$9:$AZ$244,51,0)</f>
        <v>24867</v>
      </c>
      <c r="ER105" s="162">
        <v>82000</v>
      </c>
      <c r="ES105" s="32">
        <v>108900</v>
      </c>
      <c r="ET105" s="94">
        <v>101300</v>
      </c>
      <c r="EU105" s="32">
        <f t="shared" si="228"/>
        <v>79266.75</v>
      </c>
      <c r="EV105" s="32">
        <f t="shared" si="229"/>
        <v>91650</v>
      </c>
      <c r="EW105" s="32">
        <f t="shared" si="230"/>
        <v>55972.656899568661</v>
      </c>
      <c r="EX105" s="32">
        <f t="shared" si="231"/>
        <v>30041.822699999997</v>
      </c>
      <c r="EY105" s="32">
        <f t="shared" si="152"/>
        <v>36200.396353499993</v>
      </c>
      <c r="EZ105" s="172">
        <f>VLOOKUP(B105,'[2]RESPUESTOS '!$B$11:$BH$246,59,0)</f>
        <v>15627</v>
      </c>
      <c r="FA105" s="162">
        <v>69000</v>
      </c>
      <c r="FB105" s="32">
        <v>85600</v>
      </c>
      <c r="FC105" s="94">
        <v>81300</v>
      </c>
      <c r="FD105" s="32">
        <f t="shared" si="232"/>
        <v>62881.75</v>
      </c>
      <c r="FE105" s="32">
        <f t="shared" si="233"/>
        <v>75150</v>
      </c>
      <c r="FF105" s="32">
        <f t="shared" si="234"/>
        <v>39036.985417367032</v>
      </c>
      <c r="FG105" s="32">
        <f t="shared" si="235"/>
        <v>18878.9787</v>
      </c>
      <c r="FH105" s="32">
        <f t="shared" si="153"/>
        <v>22749.169333499998</v>
      </c>
      <c r="FI105" s="172">
        <f>VLOOKUP(B105,'[2]RESPUESTOS '!$B$11:$CJ$246,87,0)</f>
        <v>14903</v>
      </c>
      <c r="FJ105" s="162">
        <v>82800</v>
      </c>
      <c r="FK105" s="32">
        <v>81800</v>
      </c>
      <c r="FL105" s="94">
        <v>77700</v>
      </c>
      <c r="FM105" s="32">
        <f t="shared" si="236"/>
        <v>64300.75</v>
      </c>
      <c r="FN105" s="32">
        <f t="shared" si="237"/>
        <v>79750</v>
      </c>
      <c r="FO105" s="32">
        <f t="shared" si="238"/>
        <v>38360.903718473761</v>
      </c>
      <c r="FP105" s="32">
        <f t="shared" si="239"/>
        <v>18004.314299999998</v>
      </c>
      <c r="FQ105" s="32">
        <f t="shared" si="154"/>
        <v>21695.198731499997</v>
      </c>
      <c r="FR105" s="172">
        <f>VLOOKUP(B105,'[2]RESPUESTOS '!$B$11:$BX$246,75,0)</f>
        <v>14700</v>
      </c>
      <c r="FS105" s="162">
        <v>69000</v>
      </c>
      <c r="FT105" s="32">
        <v>78200</v>
      </c>
      <c r="FU105" s="94">
        <v>76600</v>
      </c>
      <c r="FV105" s="32">
        <f t="shared" si="240"/>
        <v>59625</v>
      </c>
      <c r="FW105" s="32">
        <f t="shared" si="241"/>
        <v>72800</v>
      </c>
      <c r="FX105" s="32">
        <f t="shared" si="242"/>
        <v>36913.132441177986</v>
      </c>
      <c r="FY105" s="32">
        <f t="shared" si="243"/>
        <v>17759.07</v>
      </c>
      <c r="FZ105" s="32">
        <f t="shared" si="155"/>
        <v>21399.679349999999</v>
      </c>
      <c r="GA105" s="172">
        <f>VLOOKUP(B105,'[2]RESPUESTOS '!$B$11:$CN$246,91,0)</f>
        <v>17916</v>
      </c>
      <c r="GB105" s="162">
        <v>80000</v>
      </c>
      <c r="GC105" s="32">
        <v>96800</v>
      </c>
      <c r="GD105" s="94">
        <v>93900</v>
      </c>
      <c r="GE105" s="32">
        <f t="shared" si="244"/>
        <v>72154</v>
      </c>
      <c r="GF105" s="32">
        <f t="shared" si="245"/>
        <v>86950</v>
      </c>
      <c r="GG105" s="32">
        <f t="shared" si="246"/>
        <v>44794.721176794868</v>
      </c>
      <c r="GH105" s="32">
        <f t="shared" si="247"/>
        <v>21644.319599999999</v>
      </c>
      <c r="GI105" s="32">
        <f t="shared" si="156"/>
        <v>26081.405117999999</v>
      </c>
      <c r="GJ105" s="172">
        <f>VLOOKUP(B105,'[2]RESPUESTOS '!$B$11:$T$246,19,0)</f>
        <v>13185</v>
      </c>
      <c r="GK105" s="162">
        <v>70000</v>
      </c>
      <c r="GL105" s="32">
        <v>70200</v>
      </c>
      <c r="GM105" s="94">
        <v>68800</v>
      </c>
      <c r="GN105" s="32">
        <f t="shared" si="248"/>
        <v>55546.25</v>
      </c>
      <c r="GO105" s="32">
        <f t="shared" si="249"/>
        <v>69400</v>
      </c>
      <c r="GP105" s="32">
        <f t="shared" si="250"/>
        <v>33639.063616300948</v>
      </c>
      <c r="GQ105" s="32">
        <f t="shared" si="251"/>
        <v>15928.798499999999</v>
      </c>
      <c r="GR105" s="32">
        <f t="shared" si="157"/>
        <v>19194.202192499997</v>
      </c>
      <c r="GS105" s="172">
        <f>VLOOKUP(B105,'[2]RESPUESTOS '!$B$11:$H$246,7,0)</f>
        <v>8988</v>
      </c>
      <c r="GT105" s="162">
        <v>50000</v>
      </c>
      <c r="GU105" s="32">
        <v>42100</v>
      </c>
      <c r="GV105" s="94">
        <v>39200</v>
      </c>
      <c r="GW105" s="32">
        <f t="shared" si="252"/>
        <v>35072</v>
      </c>
      <c r="GX105" s="32">
        <f t="shared" si="253"/>
        <v>40650</v>
      </c>
      <c r="GY105" s="32">
        <f t="shared" si="254"/>
        <v>22157.886766405911</v>
      </c>
      <c r="GZ105" s="32">
        <f t="shared" si="255"/>
        <v>10858.4028</v>
      </c>
      <c r="HA105" s="32">
        <f t="shared" si="158"/>
        <v>13084.375373999999</v>
      </c>
      <c r="HB105" s="172">
        <f>VLOOKUP(B105,'[2]RESPUESTOS '!$B$11:$D$246,3,0)</f>
        <v>9512</v>
      </c>
      <c r="HC105" s="162">
        <v>50000</v>
      </c>
      <c r="HD105" s="32">
        <v>42100</v>
      </c>
      <c r="HE105" s="94">
        <v>41300</v>
      </c>
      <c r="HF105" s="32">
        <f t="shared" si="256"/>
        <v>35728</v>
      </c>
      <c r="HG105" s="32">
        <f t="shared" si="257"/>
        <v>41700</v>
      </c>
      <c r="HH105" s="32">
        <f t="shared" si="258"/>
        <v>23108.509855055829</v>
      </c>
      <c r="HI105" s="32">
        <f t="shared" si="259"/>
        <v>11491.447199999999</v>
      </c>
      <c r="HJ105" s="32">
        <f t="shared" si="159"/>
        <v>13847.193875999998</v>
      </c>
      <c r="HK105" s="172">
        <f>VLOOKUP(B105,'[2]RESPUESTOS '!$B$11:$CB$246,79,0)</f>
        <v>19431</v>
      </c>
      <c r="HL105" s="162">
        <v>107000</v>
      </c>
      <c r="HM105" s="32">
        <v>96800</v>
      </c>
      <c r="HN105" s="94">
        <v>92000</v>
      </c>
      <c r="HO105" s="32">
        <f t="shared" si="260"/>
        <v>78807.75</v>
      </c>
      <c r="HP105" s="32">
        <f t="shared" si="261"/>
        <v>94400</v>
      </c>
      <c r="HQ105" s="32">
        <f t="shared" si="262"/>
        <v>48774.484178481529</v>
      </c>
      <c r="HR105" s="32">
        <f t="shared" si="263"/>
        <v>23474.591099999998</v>
      </c>
      <c r="HS105" s="32">
        <f t="shared" si="160"/>
        <v>28286.882275499996</v>
      </c>
      <c r="HT105" s="172">
        <v>97083</v>
      </c>
      <c r="HU105" s="162">
        <v>107000</v>
      </c>
      <c r="HV105" s="32">
        <v>121000</v>
      </c>
      <c r="HW105" s="94">
        <v>115000</v>
      </c>
      <c r="HX105" s="32">
        <f t="shared" si="264"/>
        <v>114333.33333333333</v>
      </c>
      <c r="HY105" s="32">
        <f t="shared" si="265"/>
        <v>115000</v>
      </c>
      <c r="HZ105" s="32">
        <f t="shared" si="161"/>
        <v>114042.81665687953</v>
      </c>
      <c r="IA105" s="32">
        <f t="shared" si="266"/>
        <v>117285.97229999999</v>
      </c>
      <c r="IB105" s="32">
        <f t="shared" si="162"/>
        <v>141329.59662149998</v>
      </c>
      <c r="IC105" s="172">
        <v>103500</v>
      </c>
      <c r="ID105" s="162">
        <v>69000</v>
      </c>
      <c r="IE105" s="32">
        <v>121000</v>
      </c>
      <c r="IF105" s="94">
        <v>116200</v>
      </c>
      <c r="IG105" s="32">
        <f t="shared" si="267"/>
        <v>102066.66666666667</v>
      </c>
      <c r="IH105" s="32">
        <f t="shared" si="268"/>
        <v>116200</v>
      </c>
      <c r="II105" s="32">
        <f t="shared" si="269"/>
        <v>95653.90607026653</v>
      </c>
      <c r="IJ105" s="32">
        <f t="shared" si="270"/>
        <v>125038.34999999999</v>
      </c>
      <c r="IK105" s="32">
        <f t="shared" si="163"/>
        <v>150671.21174999999</v>
      </c>
      <c r="IM105" s="32">
        <f t="shared" si="271"/>
        <v>34449.312681703705</v>
      </c>
    </row>
    <row r="106" spans="1:247" x14ac:dyDescent="0.25">
      <c r="A106" s="12">
        <v>99</v>
      </c>
      <c r="B106" s="36" t="s">
        <v>142</v>
      </c>
      <c r="C106" s="14">
        <f>VLOOKUP(B106,[1]Hoja1!$B$9:$D$244,3,0)</f>
        <v>348892</v>
      </c>
      <c r="D106" s="14">
        <v>1276000</v>
      </c>
      <c r="E106" s="15">
        <v>1717500</v>
      </c>
      <c r="F106" s="97">
        <v>1631600</v>
      </c>
      <c r="G106" s="105">
        <f t="shared" si="164"/>
        <v>1243498</v>
      </c>
      <c r="H106" s="105">
        <f t="shared" si="165"/>
        <v>1453800</v>
      </c>
      <c r="I106" s="107">
        <f t="shared" si="166"/>
        <v>825584.45152083761</v>
      </c>
      <c r="J106" s="107">
        <f t="shared" si="167"/>
        <v>366685.49199999997</v>
      </c>
      <c r="K106" s="107">
        <f t="shared" si="136"/>
        <v>441856.01785999996</v>
      </c>
      <c r="L106" s="101">
        <f>VLOOKUP(B106,[1]Hoja1!$B$9:$L$244,11,0)</f>
        <v>275266</v>
      </c>
      <c r="M106" s="101">
        <v>1023000</v>
      </c>
      <c r="N106" s="34">
        <v>1717500</v>
      </c>
      <c r="O106" s="70">
        <v>1597300</v>
      </c>
      <c r="P106" s="34">
        <f t="shared" si="168"/>
        <v>1153266.5</v>
      </c>
      <c r="Q106" s="34">
        <f t="shared" si="169"/>
        <v>1310150</v>
      </c>
      <c r="R106" s="34">
        <f t="shared" si="170"/>
        <v>687442.92335716658</v>
      </c>
      <c r="S106" s="174">
        <f t="shared" si="171"/>
        <v>289304.56599999999</v>
      </c>
      <c r="T106" s="174">
        <f t="shared" si="137"/>
        <v>348612.00202999997</v>
      </c>
      <c r="U106" s="126">
        <f>VLOOKUP(B106,[1]Hoja1!$B$9:$T$244,19,0)</f>
        <v>227535</v>
      </c>
      <c r="V106" s="126">
        <v>833000</v>
      </c>
      <c r="W106" s="17">
        <v>1374000</v>
      </c>
      <c r="X106" s="73">
        <v>1360300</v>
      </c>
      <c r="Y106" s="17">
        <f t="shared" si="172"/>
        <v>948708.75</v>
      </c>
      <c r="Z106" s="17">
        <f t="shared" si="173"/>
        <v>1096650</v>
      </c>
      <c r="AA106" s="17">
        <f t="shared" si="174"/>
        <v>566705.29017582955</v>
      </c>
      <c r="AB106" s="176">
        <f t="shared" si="175"/>
        <v>239139.28499999997</v>
      </c>
      <c r="AC106" s="176">
        <f t="shared" si="138"/>
        <v>288162.83842499997</v>
      </c>
      <c r="AD106" s="129">
        <f>VLOOKUP(B106,[1]Hoja1!$B$9:$V$244,21,0)</f>
        <v>291173</v>
      </c>
      <c r="AE106" s="129">
        <v>1040000</v>
      </c>
      <c r="AF106" s="18">
        <v>1305300</v>
      </c>
      <c r="AG106" s="74">
        <v>1200900</v>
      </c>
      <c r="AH106" s="18">
        <f t="shared" si="176"/>
        <v>959343.25</v>
      </c>
      <c r="AI106" s="18">
        <f t="shared" si="177"/>
        <v>1120450</v>
      </c>
      <c r="AJ106" s="18">
        <f t="shared" si="178"/>
        <v>667251.73067085014</v>
      </c>
      <c r="AK106" s="177">
        <f t="shared" si="179"/>
        <v>306022.82299999997</v>
      </c>
      <c r="AL106" s="177">
        <f t="shared" si="139"/>
        <v>368757.50171499996</v>
      </c>
      <c r="AM106" s="133">
        <f>VLOOKUP(B106,[1]Hoja1!$B$9:$X$244,23,0)</f>
        <v>272617</v>
      </c>
      <c r="AN106" s="133">
        <v>974000</v>
      </c>
      <c r="AO106" s="19">
        <v>1167900</v>
      </c>
      <c r="AP106" s="77">
        <v>1144500</v>
      </c>
      <c r="AQ106" s="19">
        <f t="shared" si="180"/>
        <v>889754.25</v>
      </c>
      <c r="AR106" s="19">
        <f t="shared" si="181"/>
        <v>1059250</v>
      </c>
      <c r="AS106" s="19">
        <f t="shared" si="182"/>
        <v>622584.99749532039</v>
      </c>
      <c r="AT106" s="178">
        <f t="shared" si="183"/>
        <v>286520.467</v>
      </c>
      <c r="AU106" s="178">
        <f t="shared" si="140"/>
        <v>345257.16273500002</v>
      </c>
      <c r="AV106" s="137">
        <f>VLOOKUP(B106,[1]Hoja1!$B$9:$Z$244,25,0)</f>
        <v>206850</v>
      </c>
      <c r="AW106" s="137">
        <v>757000</v>
      </c>
      <c r="AX106" s="20">
        <v>1167900</v>
      </c>
      <c r="AY106" s="79">
        <v>1051100</v>
      </c>
      <c r="AZ106" s="20">
        <f t="shared" si="184"/>
        <v>795712.5</v>
      </c>
      <c r="BA106" s="20">
        <f t="shared" si="185"/>
        <v>904050</v>
      </c>
      <c r="BB106" s="20">
        <f t="shared" si="186"/>
        <v>502320.28036753525</v>
      </c>
      <c r="BC106" s="179">
        <f t="shared" si="187"/>
        <v>217399.34999999998</v>
      </c>
      <c r="BD106" s="179">
        <f t="shared" si="141"/>
        <v>261966.21674999996</v>
      </c>
      <c r="BE106" s="139">
        <f>VLOOKUP(B106,[1]Hoja1!$B$9:$AB$244,27,0)</f>
        <v>257048</v>
      </c>
      <c r="BF106" s="139">
        <v>1029000</v>
      </c>
      <c r="BG106" s="21">
        <v>1374000</v>
      </c>
      <c r="BH106" s="80">
        <v>1305300</v>
      </c>
      <c r="BI106" s="21">
        <f t="shared" si="188"/>
        <v>991337</v>
      </c>
      <c r="BJ106" s="21">
        <f t="shared" si="189"/>
        <v>1167150</v>
      </c>
      <c r="BK106" s="21">
        <f t="shared" si="190"/>
        <v>629321.59756395163</v>
      </c>
      <c r="BL106" s="21">
        <f t="shared" si="191"/>
        <v>270157.44799999997</v>
      </c>
      <c r="BM106" s="21">
        <f t="shared" si="142"/>
        <v>325539.72483999998</v>
      </c>
      <c r="BN106" s="144">
        <f>VLOOKUP(B106,[1]Hoja1!$B$9:$AD$244,29,0)</f>
        <v>227535</v>
      </c>
      <c r="BO106" s="144">
        <v>813000</v>
      </c>
      <c r="BP106" s="22">
        <v>1374000</v>
      </c>
      <c r="BQ106" s="82">
        <v>1360300</v>
      </c>
      <c r="BR106" s="22">
        <f t="shared" si="192"/>
        <v>943708.75</v>
      </c>
      <c r="BS106" s="22">
        <f t="shared" si="193"/>
        <v>1086650</v>
      </c>
      <c r="BT106" s="22">
        <f t="shared" si="194"/>
        <v>564344.07430653798</v>
      </c>
      <c r="BU106" s="22">
        <f t="shared" si="195"/>
        <v>239139.28499999997</v>
      </c>
      <c r="BV106" s="22">
        <f t="shared" si="143"/>
        <v>288162.83842499997</v>
      </c>
      <c r="BW106" s="146">
        <f>VLOOKUP(B106,[1]Hoja1!$B$9:$AF$244,31,0)</f>
        <v>219191</v>
      </c>
      <c r="BX106" s="146">
        <v>630000</v>
      </c>
      <c r="BY106" s="23">
        <v>1167900</v>
      </c>
      <c r="BZ106" s="84">
        <v>1097800</v>
      </c>
      <c r="CA106" s="23">
        <f t="shared" si="196"/>
        <v>778722.75</v>
      </c>
      <c r="CB106" s="23">
        <f t="shared" si="197"/>
        <v>863900</v>
      </c>
      <c r="CC106" s="23">
        <f t="shared" si="198"/>
        <v>505262.10735704703</v>
      </c>
      <c r="CD106" s="23">
        <f t="shared" si="199"/>
        <v>230369.74099999998</v>
      </c>
      <c r="CE106" s="23">
        <f t="shared" si="144"/>
        <v>277595.53790499998</v>
      </c>
      <c r="CF106" s="158">
        <f>VLOOKUP(B106,[1]Hoja1!$B$9:$AJ$244,35,0)</f>
        <v>247263</v>
      </c>
      <c r="CG106" s="158">
        <v>710000</v>
      </c>
      <c r="CH106" s="24">
        <v>794200</v>
      </c>
      <c r="CI106" s="25">
        <v>770400</v>
      </c>
      <c r="CJ106" s="24">
        <f t="shared" si="200"/>
        <v>630465.75</v>
      </c>
      <c r="CK106" s="24">
        <f t="shared" si="201"/>
        <v>740200</v>
      </c>
      <c r="CL106" s="24">
        <f t="shared" si="202"/>
        <v>499383.06665968819</v>
      </c>
      <c r="CM106" s="24">
        <f t="shared" si="203"/>
        <v>259873.41299999997</v>
      </c>
      <c r="CN106" s="24">
        <f t="shared" si="145"/>
        <v>313147.46266499994</v>
      </c>
      <c r="CO106" s="148">
        <f>VLOOKUP(B106,[1]Hoja1!$B$9:$AL$244,37,0)</f>
        <v>268739</v>
      </c>
      <c r="CP106" s="148">
        <v>960000</v>
      </c>
      <c r="CQ106" s="26">
        <v>1167900</v>
      </c>
      <c r="CR106" s="149">
        <v>1121200</v>
      </c>
      <c r="CS106" s="26">
        <f t="shared" si="204"/>
        <v>879459.75</v>
      </c>
      <c r="CT106" s="26">
        <f t="shared" si="205"/>
        <v>1040600</v>
      </c>
      <c r="CU106" s="26">
        <f t="shared" si="206"/>
        <v>614355.48208489909</v>
      </c>
      <c r="CV106" s="26">
        <f t="shared" si="207"/>
        <v>282444.68899999995</v>
      </c>
      <c r="CW106" s="26">
        <f t="shared" si="146"/>
        <v>340345.85024499992</v>
      </c>
      <c r="CX106" s="27">
        <f>VLOOKUP(B106,[1]Hoja1!$B$9:$AN$244,39,0)</f>
        <v>293943</v>
      </c>
      <c r="CY106" s="27">
        <v>970000</v>
      </c>
      <c r="CZ106" s="28">
        <v>1305300</v>
      </c>
      <c r="DA106" s="86">
        <v>1253000</v>
      </c>
      <c r="DB106" s="28">
        <f t="shared" si="208"/>
        <v>955560.75</v>
      </c>
      <c r="DC106" s="28">
        <f t="shared" si="209"/>
        <v>1111500</v>
      </c>
      <c r="DD106" s="28">
        <f t="shared" si="210"/>
        <v>666984.60045896436</v>
      </c>
      <c r="DE106" s="28">
        <f t="shared" si="211"/>
        <v>308934.09299999999</v>
      </c>
      <c r="DF106" s="28">
        <f t="shared" si="147"/>
        <v>372265.58206499997</v>
      </c>
      <c r="DG106" s="150">
        <f>VLOOKUP(B106,[1]Hoja1!$B$9:$AR$244,43,0)</f>
        <v>284708</v>
      </c>
      <c r="DH106" s="150">
        <v>977000</v>
      </c>
      <c r="DI106" s="29">
        <v>1030500</v>
      </c>
      <c r="DJ106" s="88">
        <v>979000</v>
      </c>
      <c r="DK106" s="29">
        <f t="shared" si="212"/>
        <v>817802</v>
      </c>
      <c r="DL106" s="29">
        <f t="shared" si="213"/>
        <v>978000</v>
      </c>
      <c r="DM106" s="29">
        <f t="shared" si="214"/>
        <v>612767.13819241349</v>
      </c>
      <c r="DN106" s="29">
        <f t="shared" si="215"/>
        <v>299228.10800000001</v>
      </c>
      <c r="DO106" s="29">
        <f t="shared" si="148"/>
        <v>360569.87014000001</v>
      </c>
      <c r="DP106" s="154">
        <f>VLOOKUP(B106,[1]Hoja1!$B$9:$AT$244,45,0)</f>
        <v>360675</v>
      </c>
      <c r="DQ106" s="154">
        <v>1320000</v>
      </c>
      <c r="DR106" s="30">
        <v>1030500</v>
      </c>
      <c r="DS106" s="90">
        <v>989300</v>
      </c>
      <c r="DT106" s="30">
        <f t="shared" si="216"/>
        <v>925118.75</v>
      </c>
      <c r="DU106" s="30">
        <f t="shared" si="217"/>
        <v>1009900</v>
      </c>
      <c r="DV106" s="30">
        <f t="shared" si="218"/>
        <v>725771.9108238623</v>
      </c>
      <c r="DW106" s="30">
        <f t="shared" si="219"/>
        <v>379069.42499999999</v>
      </c>
      <c r="DX106" s="30">
        <f t="shared" si="149"/>
        <v>456778.65712499997</v>
      </c>
      <c r="DY106" s="158">
        <f>VLOOKUP(B106,[1]Hoja1!$B$9:$AV$244,47,0)</f>
        <v>341650</v>
      </c>
      <c r="DZ106" s="158">
        <v>1180000</v>
      </c>
      <c r="EA106" s="24">
        <v>1167900</v>
      </c>
      <c r="EB106" s="25">
        <v>1121200</v>
      </c>
      <c r="EC106" s="24">
        <f t="shared" si="220"/>
        <v>952687.5</v>
      </c>
      <c r="ED106" s="24">
        <f t="shared" si="221"/>
        <v>1144550</v>
      </c>
      <c r="EE106" s="24">
        <f t="shared" si="222"/>
        <v>724300.60580372438</v>
      </c>
      <c r="EF106" s="24">
        <f t="shared" si="223"/>
        <v>359074.14999999997</v>
      </c>
      <c r="EG106" s="24">
        <f t="shared" si="150"/>
        <v>432684.35074999998</v>
      </c>
      <c r="EH106" s="126">
        <f>VLOOKUP(B106,[1]Hoja1!$B$9:$AX$244,49,0)</f>
        <v>416569</v>
      </c>
      <c r="EI106" s="126">
        <v>1488000</v>
      </c>
      <c r="EJ106" s="17">
        <v>1545750</v>
      </c>
      <c r="EK106" s="73">
        <v>1453000</v>
      </c>
      <c r="EL106" s="17">
        <f t="shared" si="224"/>
        <v>1225829.75</v>
      </c>
      <c r="EM106" s="17">
        <f t="shared" si="225"/>
        <v>1470500</v>
      </c>
      <c r="EN106" s="17">
        <f t="shared" si="226"/>
        <v>907487.93619876949</v>
      </c>
      <c r="EO106" s="17">
        <f t="shared" si="227"/>
        <v>437814.01899999997</v>
      </c>
      <c r="EP106" s="17">
        <f t="shared" si="151"/>
        <v>527565.89289499994</v>
      </c>
      <c r="EQ106" s="162">
        <f>VLOOKUP(B106,[1]Hoja1!$B$9:$AZ$244,51,0)</f>
        <v>284708</v>
      </c>
      <c r="ER106" s="162">
        <v>936000</v>
      </c>
      <c r="ES106" s="32">
        <v>1545750</v>
      </c>
      <c r="ET106" s="94">
        <v>1422100</v>
      </c>
      <c r="EU106" s="32">
        <f t="shared" si="228"/>
        <v>1047139.5</v>
      </c>
      <c r="EV106" s="32">
        <f t="shared" si="229"/>
        <v>1179050</v>
      </c>
      <c r="EW106" s="32">
        <f t="shared" si="230"/>
        <v>674437.6255338341</v>
      </c>
      <c r="EX106" s="32">
        <f t="shared" si="231"/>
        <v>343955.73479999998</v>
      </c>
      <c r="EY106" s="32">
        <f t="shared" si="152"/>
        <v>414466.66043399996</v>
      </c>
      <c r="EZ106" s="172">
        <f>VLOOKUP(B106,'[2]RESPUESTOS '!$B$11:$BH$246,59,0)</f>
        <v>211412</v>
      </c>
      <c r="FA106" s="162">
        <v>833000</v>
      </c>
      <c r="FB106" s="32">
        <v>1129400</v>
      </c>
      <c r="FC106" s="94">
        <v>1084200</v>
      </c>
      <c r="FD106" s="32">
        <f t="shared" si="232"/>
        <v>814503</v>
      </c>
      <c r="FE106" s="32">
        <f t="shared" si="233"/>
        <v>958600</v>
      </c>
      <c r="FF106" s="32">
        <f t="shared" si="234"/>
        <v>516906.35262294312</v>
      </c>
      <c r="FG106" s="32">
        <f t="shared" si="235"/>
        <v>255406.83719999998</v>
      </c>
      <c r="FH106" s="32">
        <f t="shared" si="153"/>
        <v>307765.23882599996</v>
      </c>
      <c r="FI106" s="172">
        <f>VLOOKUP(B106,'[2]RESPUESTOS '!$B$11:$CJ$246,87,0)</f>
        <v>206133</v>
      </c>
      <c r="FJ106" s="162">
        <v>999600</v>
      </c>
      <c r="FK106" s="32">
        <v>1069600</v>
      </c>
      <c r="FL106" s="94">
        <v>1005400</v>
      </c>
      <c r="FM106" s="32">
        <f t="shared" si="236"/>
        <v>820183.25</v>
      </c>
      <c r="FN106" s="32">
        <f t="shared" si="237"/>
        <v>1002500</v>
      </c>
      <c r="FO106" s="32">
        <f t="shared" si="238"/>
        <v>514059.86292898562</v>
      </c>
      <c r="FP106" s="32">
        <f t="shared" si="239"/>
        <v>249029.27729999999</v>
      </c>
      <c r="FQ106" s="32">
        <f t="shared" si="154"/>
        <v>300080.27914649999</v>
      </c>
      <c r="FR106" s="172">
        <f>VLOOKUP(B106,'[2]RESPUESTOS '!$B$11:$BX$246,75,0)</f>
        <v>207109</v>
      </c>
      <c r="FS106" s="162">
        <v>833000</v>
      </c>
      <c r="FT106" s="32">
        <v>1112200</v>
      </c>
      <c r="FU106" s="94">
        <v>1056600</v>
      </c>
      <c r="FV106" s="32">
        <f t="shared" si="240"/>
        <v>802227.25</v>
      </c>
      <c r="FW106" s="32">
        <f t="shared" si="241"/>
        <v>944800</v>
      </c>
      <c r="FX106" s="32">
        <f t="shared" si="242"/>
        <v>507974.79771160695</v>
      </c>
      <c r="FY106" s="32">
        <f t="shared" si="243"/>
        <v>250208.3829</v>
      </c>
      <c r="FZ106" s="32">
        <f t="shared" si="155"/>
        <v>301501.1013945</v>
      </c>
      <c r="GA106" s="172">
        <f>VLOOKUP(B106,'[2]RESPUESTOS '!$B$11:$CN$246,91,0)</f>
        <v>256095</v>
      </c>
      <c r="GB106" s="162">
        <v>958000</v>
      </c>
      <c r="GC106" s="32">
        <v>1363400</v>
      </c>
      <c r="GD106" s="94">
        <v>1336100</v>
      </c>
      <c r="GE106" s="32">
        <f t="shared" si="244"/>
        <v>978398.75</v>
      </c>
      <c r="GF106" s="32">
        <f t="shared" si="245"/>
        <v>1147050</v>
      </c>
      <c r="GG106" s="32">
        <f t="shared" si="246"/>
        <v>622030.80129286577</v>
      </c>
      <c r="GH106" s="32">
        <f t="shared" si="247"/>
        <v>309388.36949999997</v>
      </c>
      <c r="GI106" s="32">
        <f t="shared" si="156"/>
        <v>372812.98524749995</v>
      </c>
      <c r="GJ106" s="172">
        <f>VLOOKUP(B106,'[2]RESPUESTOS '!$B$11:$T$246,19,0)</f>
        <v>227773</v>
      </c>
      <c r="GK106" s="162">
        <v>970000</v>
      </c>
      <c r="GL106" s="32">
        <v>1030400</v>
      </c>
      <c r="GM106" s="94">
        <v>1020100</v>
      </c>
      <c r="GN106" s="32">
        <f t="shared" si="248"/>
        <v>812068.25</v>
      </c>
      <c r="GO106" s="32">
        <f t="shared" si="249"/>
        <v>995050</v>
      </c>
      <c r="GP106" s="32">
        <f t="shared" si="250"/>
        <v>542589.41895050707</v>
      </c>
      <c r="GQ106" s="32">
        <f t="shared" si="251"/>
        <v>275172.5613</v>
      </c>
      <c r="GR106" s="32">
        <f t="shared" si="157"/>
        <v>331582.93636649998</v>
      </c>
      <c r="GS106" s="172">
        <f>VLOOKUP(B106,'[2]RESPUESTOS '!$B$11:$H$246,7,0)</f>
        <v>64467</v>
      </c>
      <c r="GT106" s="162">
        <v>710000</v>
      </c>
      <c r="GU106" s="32">
        <v>618200</v>
      </c>
      <c r="GV106" s="94">
        <v>568700</v>
      </c>
      <c r="GW106" s="32">
        <f t="shared" si="252"/>
        <v>490341.75</v>
      </c>
      <c r="GX106" s="32">
        <f t="shared" si="253"/>
        <v>593450</v>
      </c>
      <c r="GY106" s="32">
        <f t="shared" si="254"/>
        <v>197080.65631749842</v>
      </c>
      <c r="GZ106" s="32">
        <f t="shared" si="255"/>
        <v>77882.582699999999</v>
      </c>
      <c r="HA106" s="32">
        <f t="shared" si="158"/>
        <v>93848.512153499993</v>
      </c>
      <c r="HB106" s="172">
        <f>VLOOKUP(B106,'[2]RESPUESTOS '!$B$11:$D$246,3,0)</f>
        <v>68215</v>
      </c>
      <c r="HC106" s="162">
        <v>710000</v>
      </c>
      <c r="HD106" s="32">
        <v>618200</v>
      </c>
      <c r="HE106" s="94">
        <v>587300</v>
      </c>
      <c r="HF106" s="32">
        <f t="shared" si="256"/>
        <v>495928.75</v>
      </c>
      <c r="HG106" s="32">
        <f t="shared" si="257"/>
        <v>602750</v>
      </c>
      <c r="HH106" s="32">
        <f t="shared" si="258"/>
        <v>206310.09906020563</v>
      </c>
      <c r="HI106" s="32">
        <f t="shared" si="259"/>
        <v>82410.541499999992</v>
      </c>
      <c r="HJ106" s="32">
        <f t="shared" si="159"/>
        <v>99304.702507499984</v>
      </c>
      <c r="HK106" s="172">
        <f>VLOOKUP(B106,'[2]RESPUESTOS '!$B$11:$CB$246,79,0)</f>
        <v>257999</v>
      </c>
      <c r="HL106" s="162">
        <v>1488000</v>
      </c>
      <c r="HM106" s="32">
        <v>1363400</v>
      </c>
      <c r="HN106" s="94">
        <v>1309000</v>
      </c>
      <c r="HO106" s="32">
        <f t="shared" si="260"/>
        <v>1104599.75</v>
      </c>
      <c r="HP106" s="32">
        <f t="shared" si="261"/>
        <v>1336200</v>
      </c>
      <c r="HQ106" s="32">
        <f t="shared" si="262"/>
        <v>661656.88381161168</v>
      </c>
      <c r="HR106" s="32">
        <f t="shared" si="263"/>
        <v>311688.5919</v>
      </c>
      <c r="HS106" s="32">
        <f t="shared" si="160"/>
        <v>375584.75323949999</v>
      </c>
      <c r="HT106" s="172">
        <v>1391916.96</v>
      </c>
      <c r="HU106" s="162">
        <v>1488000</v>
      </c>
      <c r="HV106" s="32">
        <v>1717500</v>
      </c>
      <c r="HW106" s="94">
        <v>1648800</v>
      </c>
      <c r="HX106" s="32">
        <f t="shared" si="264"/>
        <v>1618100</v>
      </c>
      <c r="HY106" s="32">
        <f t="shared" si="265"/>
        <v>1648800</v>
      </c>
      <c r="HZ106" s="32">
        <f t="shared" si="161"/>
        <v>1612221.6381032488</v>
      </c>
      <c r="IA106" s="32">
        <f t="shared" si="266"/>
        <v>1681574.8793759998</v>
      </c>
      <c r="IB106" s="32">
        <f t="shared" si="162"/>
        <v>2026297.7296480797</v>
      </c>
      <c r="IC106" s="172">
        <v>1483920</v>
      </c>
      <c r="ID106" s="162">
        <v>833000</v>
      </c>
      <c r="IE106" s="32">
        <v>1717500</v>
      </c>
      <c r="IF106" s="94">
        <v>1700300</v>
      </c>
      <c r="IG106" s="32">
        <f t="shared" si="267"/>
        <v>1416933.3333333333</v>
      </c>
      <c r="IH106" s="32">
        <f t="shared" si="268"/>
        <v>1700300</v>
      </c>
      <c r="II106" s="32">
        <f t="shared" si="269"/>
        <v>1265367.1839853663</v>
      </c>
      <c r="IJ106" s="32">
        <f t="shared" si="270"/>
        <v>1792723.7519999999</v>
      </c>
      <c r="IK106" s="32">
        <f t="shared" si="163"/>
        <v>2160232.1211599996</v>
      </c>
      <c r="IM106" s="32">
        <f t="shared" si="271"/>
        <v>464175.72321087332</v>
      </c>
    </row>
    <row r="107" spans="1:247" x14ac:dyDescent="0.25">
      <c r="A107" s="12">
        <v>100</v>
      </c>
      <c r="B107" s="36" t="s">
        <v>143</v>
      </c>
      <c r="C107" s="14">
        <f>VLOOKUP(B107,[1]Hoja1!$B$9:$D$244,3,0)</f>
        <v>171325</v>
      </c>
      <c r="D107" s="14">
        <v>627000</v>
      </c>
      <c r="E107" s="15">
        <v>1191000</v>
      </c>
      <c r="F107" s="97">
        <v>1143400</v>
      </c>
      <c r="G107" s="105">
        <f t="shared" si="164"/>
        <v>783181.25</v>
      </c>
      <c r="H107" s="105">
        <f t="shared" si="165"/>
        <v>885200</v>
      </c>
      <c r="I107" s="107">
        <f t="shared" si="166"/>
        <v>437351.03651187604</v>
      </c>
      <c r="J107" s="107">
        <f t="shared" si="167"/>
        <v>180062.57499999998</v>
      </c>
      <c r="K107" s="107">
        <f t="shared" si="136"/>
        <v>216975.40287499997</v>
      </c>
      <c r="L107" s="101">
        <f>VLOOKUP(B107,[1]Hoja1!$B$9:$L$244,11,0)</f>
        <v>213036</v>
      </c>
      <c r="M107" s="101">
        <v>792000</v>
      </c>
      <c r="N107" s="34">
        <v>1191000</v>
      </c>
      <c r="O107" s="70">
        <v>1119500</v>
      </c>
      <c r="P107" s="34">
        <f t="shared" si="168"/>
        <v>828884</v>
      </c>
      <c r="Q107" s="34">
        <f t="shared" si="169"/>
        <v>955750</v>
      </c>
      <c r="R107" s="34">
        <f t="shared" si="170"/>
        <v>520186.1442509896</v>
      </c>
      <c r="S107" s="174">
        <f t="shared" si="171"/>
        <v>223900.83599999998</v>
      </c>
      <c r="T107" s="174">
        <f t="shared" si="137"/>
        <v>269800.50737999997</v>
      </c>
      <c r="U107" s="126">
        <f>VLOOKUP(B107,[1]Hoja1!$B$9:$T$244,19,0)</f>
        <v>199021</v>
      </c>
      <c r="V107" s="126">
        <v>728000</v>
      </c>
      <c r="W107" s="17">
        <v>952800</v>
      </c>
      <c r="X107" s="73">
        <v>924200</v>
      </c>
      <c r="Y107" s="17">
        <f t="shared" si="172"/>
        <v>701005.25</v>
      </c>
      <c r="Z107" s="17">
        <f t="shared" si="173"/>
        <v>826100</v>
      </c>
      <c r="AA107" s="17">
        <f t="shared" si="174"/>
        <v>468945.44488051703</v>
      </c>
      <c r="AB107" s="176">
        <f t="shared" si="175"/>
        <v>209171.071</v>
      </c>
      <c r="AC107" s="176">
        <f t="shared" si="138"/>
        <v>252051.14055499999</v>
      </c>
      <c r="AD107" s="129">
        <f>VLOOKUP(B107,[1]Hoja1!$B$9:$V$244,21,0)</f>
        <v>219536</v>
      </c>
      <c r="AE107" s="129">
        <v>785000</v>
      </c>
      <c r="AF107" s="18">
        <v>905160</v>
      </c>
      <c r="AG107" s="74">
        <v>887100</v>
      </c>
      <c r="AH107" s="18">
        <f t="shared" si="176"/>
        <v>699199</v>
      </c>
      <c r="AI107" s="18">
        <f t="shared" si="177"/>
        <v>836050</v>
      </c>
      <c r="AJ107" s="18">
        <f t="shared" si="178"/>
        <v>496216.80469520553</v>
      </c>
      <c r="AK107" s="177">
        <f t="shared" si="179"/>
        <v>230732.33599999998</v>
      </c>
      <c r="AL107" s="177">
        <f t="shared" si="139"/>
        <v>278032.46487999998</v>
      </c>
      <c r="AM107" s="133">
        <f>VLOOKUP(B107,[1]Hoja1!$B$9:$X$244,23,0)</f>
        <v>207167</v>
      </c>
      <c r="AN107" s="133">
        <v>740000</v>
      </c>
      <c r="AO107" s="19">
        <v>809880</v>
      </c>
      <c r="AP107" s="77">
        <v>769400</v>
      </c>
      <c r="AQ107" s="19">
        <f t="shared" si="180"/>
        <v>631611.75</v>
      </c>
      <c r="AR107" s="19">
        <f t="shared" si="181"/>
        <v>754700</v>
      </c>
      <c r="AS107" s="19">
        <f t="shared" si="182"/>
        <v>459092.56552723941</v>
      </c>
      <c r="AT107" s="178">
        <f t="shared" si="183"/>
        <v>217732.51699999999</v>
      </c>
      <c r="AU107" s="178">
        <f t="shared" si="140"/>
        <v>262367.68298499996</v>
      </c>
      <c r="AV107" s="137">
        <f>VLOOKUP(B107,[1]Hoja1!$B$9:$Z$244,25,0)</f>
        <v>162001</v>
      </c>
      <c r="AW107" s="137">
        <v>593000</v>
      </c>
      <c r="AX107" s="20">
        <v>809880</v>
      </c>
      <c r="AY107" s="79">
        <v>777500</v>
      </c>
      <c r="AZ107" s="20">
        <f t="shared" si="184"/>
        <v>585595.25</v>
      </c>
      <c r="BA107" s="20">
        <f t="shared" si="185"/>
        <v>685250</v>
      </c>
      <c r="BB107" s="20">
        <f t="shared" si="186"/>
        <v>385353.98578237364</v>
      </c>
      <c r="BC107" s="179">
        <f t="shared" si="187"/>
        <v>170263.05099999998</v>
      </c>
      <c r="BD107" s="179">
        <f t="shared" si="141"/>
        <v>205166.97645499997</v>
      </c>
      <c r="BE107" s="139">
        <f>VLOOKUP(B107,[1]Hoja1!$B$9:$AB$244,27,0)</f>
        <v>171325</v>
      </c>
      <c r="BF107" s="139">
        <v>686000</v>
      </c>
      <c r="BG107" s="42">
        <v>952800</v>
      </c>
      <c r="BH107" s="142">
        <v>914700</v>
      </c>
      <c r="BI107" s="21">
        <f t="shared" si="188"/>
        <v>681206.25</v>
      </c>
      <c r="BJ107" s="21">
        <f t="shared" si="189"/>
        <v>800350</v>
      </c>
      <c r="BK107" s="21">
        <f t="shared" si="190"/>
        <v>423846.51451706939</v>
      </c>
      <c r="BL107" s="21">
        <f t="shared" si="191"/>
        <v>180062.57499999998</v>
      </c>
      <c r="BM107" s="21">
        <f t="shared" si="142"/>
        <v>216975.40287499997</v>
      </c>
      <c r="BN107" s="144">
        <f>VLOOKUP(B107,[1]Hoja1!$B$9:$AD$244,29,0)</f>
        <v>175049</v>
      </c>
      <c r="BO107" s="144">
        <v>626000</v>
      </c>
      <c r="BP107" s="22">
        <v>952800</v>
      </c>
      <c r="BQ107" s="82">
        <v>905200</v>
      </c>
      <c r="BR107" s="22">
        <f t="shared" si="192"/>
        <v>664762.25</v>
      </c>
      <c r="BS107" s="22">
        <f t="shared" si="193"/>
        <v>765600</v>
      </c>
      <c r="BT107" s="22">
        <f t="shared" si="194"/>
        <v>422636.55363517796</v>
      </c>
      <c r="BU107" s="22">
        <f t="shared" si="195"/>
        <v>183976.49899999998</v>
      </c>
      <c r="BV107" s="22">
        <f t="shared" si="143"/>
        <v>221691.68129499996</v>
      </c>
      <c r="BW107" s="146">
        <f>VLOOKUP(B107,[1]Hoja1!$B$9:$AF$244,31,0)</f>
        <v>164936</v>
      </c>
      <c r="BX107" s="146">
        <v>480000</v>
      </c>
      <c r="BY107" s="23">
        <v>809880</v>
      </c>
      <c r="BZ107" s="84">
        <v>769400</v>
      </c>
      <c r="CA107" s="23">
        <f t="shared" si="196"/>
        <v>556054</v>
      </c>
      <c r="CB107" s="23">
        <f t="shared" si="197"/>
        <v>624700</v>
      </c>
      <c r="CC107" s="23">
        <f t="shared" si="198"/>
        <v>374505.32609079301</v>
      </c>
      <c r="CD107" s="23">
        <f t="shared" si="199"/>
        <v>173347.73599999998</v>
      </c>
      <c r="CE107" s="23">
        <f t="shared" si="144"/>
        <v>208884.02187999996</v>
      </c>
      <c r="CF107" s="158">
        <f>VLOOKUP(B107,[1]Hoja1!$B$9:$AJ$244,35,0)</f>
        <v>173045</v>
      </c>
      <c r="CG107" s="158">
        <v>500000</v>
      </c>
      <c r="CH107" s="24">
        <v>550700</v>
      </c>
      <c r="CI107" s="25">
        <v>539700</v>
      </c>
      <c r="CJ107" s="24">
        <f t="shared" si="200"/>
        <v>440861.25</v>
      </c>
      <c r="CK107" s="24">
        <f t="shared" si="201"/>
        <v>519850</v>
      </c>
      <c r="CL107" s="24">
        <f t="shared" si="202"/>
        <v>349418.35316056217</v>
      </c>
      <c r="CM107" s="24">
        <f t="shared" si="203"/>
        <v>181870.29499999998</v>
      </c>
      <c r="CN107" s="24">
        <f t="shared" si="145"/>
        <v>219153.70547499997</v>
      </c>
      <c r="CO107" s="148">
        <f>VLOOKUP(B107,[1]Hoja1!$B$9:$AL$244,37,0)</f>
        <v>203614</v>
      </c>
      <c r="CP107" s="148">
        <v>730000</v>
      </c>
      <c r="CQ107" s="26">
        <v>809880</v>
      </c>
      <c r="CR107" s="149">
        <v>753200</v>
      </c>
      <c r="CS107" s="26">
        <f t="shared" si="204"/>
        <v>624173.5</v>
      </c>
      <c r="CT107" s="26">
        <f t="shared" si="205"/>
        <v>741600</v>
      </c>
      <c r="CU107" s="26">
        <f t="shared" si="206"/>
        <v>452307.75948558259</v>
      </c>
      <c r="CV107" s="26">
        <f t="shared" si="207"/>
        <v>213998.31399999998</v>
      </c>
      <c r="CW107" s="26">
        <f t="shared" si="146"/>
        <v>257867.96836999999</v>
      </c>
      <c r="CX107" s="27">
        <f>VLOOKUP(B107,[1]Hoja1!$B$9:$AN$244,39,0)</f>
        <v>171325</v>
      </c>
      <c r="CY107" s="27">
        <v>570000</v>
      </c>
      <c r="CZ107" s="28">
        <v>905160</v>
      </c>
      <c r="DA107" s="86">
        <v>878000</v>
      </c>
      <c r="DB107" s="28">
        <f t="shared" si="208"/>
        <v>631121.25</v>
      </c>
      <c r="DC107" s="28">
        <f t="shared" si="209"/>
        <v>724000</v>
      </c>
      <c r="DD107" s="28">
        <f t="shared" si="210"/>
        <v>406711.76272071275</v>
      </c>
      <c r="DE107" s="28">
        <f t="shared" si="211"/>
        <v>180062.57499999998</v>
      </c>
      <c r="DF107" s="28">
        <f t="shared" si="147"/>
        <v>216975.40287499997</v>
      </c>
      <c r="DG107" s="150">
        <f>VLOOKUP(B107,[1]Hoja1!$B$9:$AR$244,43,0)</f>
        <v>250110</v>
      </c>
      <c r="DH107" s="150">
        <v>858000</v>
      </c>
      <c r="DI107" s="29">
        <v>714600</v>
      </c>
      <c r="DJ107" s="88">
        <v>686000</v>
      </c>
      <c r="DK107" s="29">
        <f t="shared" si="212"/>
        <v>627177.5</v>
      </c>
      <c r="DL107" s="29">
        <f t="shared" si="213"/>
        <v>700300</v>
      </c>
      <c r="DM107" s="29">
        <f t="shared" si="214"/>
        <v>498700.12826614472</v>
      </c>
      <c r="DN107" s="29">
        <f t="shared" si="215"/>
        <v>262865.61</v>
      </c>
      <c r="DO107" s="29">
        <f t="shared" si="148"/>
        <v>316753.06004999997</v>
      </c>
      <c r="DP107" s="154">
        <f>VLOOKUP(B107,[1]Hoja1!$B$9:$AT$244,45,0)</f>
        <v>155750</v>
      </c>
      <c r="DQ107" s="154">
        <v>570000</v>
      </c>
      <c r="DR107" s="30">
        <v>714600</v>
      </c>
      <c r="DS107" s="90">
        <v>693200</v>
      </c>
      <c r="DT107" s="30">
        <f t="shared" si="216"/>
        <v>533387.5</v>
      </c>
      <c r="DU107" s="30">
        <f t="shared" si="217"/>
        <v>631600</v>
      </c>
      <c r="DV107" s="30">
        <f t="shared" si="218"/>
        <v>363078.50688690005</v>
      </c>
      <c r="DW107" s="30">
        <f t="shared" si="219"/>
        <v>163693.25</v>
      </c>
      <c r="DX107" s="30">
        <f t="shared" si="149"/>
        <v>197250.36624999999</v>
      </c>
      <c r="DY107" s="158">
        <f>VLOOKUP(B107,[1]Hoja1!$B$9:$AV$244,47,0)</f>
        <v>283458</v>
      </c>
      <c r="DZ107" s="158">
        <v>980000</v>
      </c>
      <c r="EA107" s="24">
        <v>809880</v>
      </c>
      <c r="EB107" s="25">
        <v>785600</v>
      </c>
      <c r="EC107" s="24">
        <f t="shared" si="220"/>
        <v>714734.5</v>
      </c>
      <c r="ED107" s="24">
        <f t="shared" si="221"/>
        <v>797740</v>
      </c>
      <c r="EE107" s="24">
        <f t="shared" si="222"/>
        <v>566898.97406267165</v>
      </c>
      <c r="EF107" s="24">
        <f t="shared" si="223"/>
        <v>297914.35800000001</v>
      </c>
      <c r="EG107" s="24">
        <f t="shared" si="150"/>
        <v>358986.80139000004</v>
      </c>
      <c r="EH107" s="126">
        <f>VLOOKUP(B107,[1]Hoja1!$B$9:$AX$244,49,0)</f>
        <v>325914</v>
      </c>
      <c r="EI107" s="126">
        <v>1164000</v>
      </c>
      <c r="EJ107" s="17">
        <v>1071900</v>
      </c>
      <c r="EK107" s="73">
        <v>1018300</v>
      </c>
      <c r="EL107" s="17">
        <f t="shared" si="224"/>
        <v>895028.5</v>
      </c>
      <c r="EM107" s="17">
        <f t="shared" si="225"/>
        <v>1045100</v>
      </c>
      <c r="EN107" s="17">
        <f t="shared" si="226"/>
        <v>684655.72916397231</v>
      </c>
      <c r="EO107" s="17">
        <f t="shared" si="227"/>
        <v>342535.614</v>
      </c>
      <c r="EP107" s="17">
        <f t="shared" si="151"/>
        <v>412755.41486999998</v>
      </c>
      <c r="EQ107" s="162">
        <f>VLOOKUP(B107,[1]Hoja1!$B$9:$AZ$244,51,0)</f>
        <v>254926</v>
      </c>
      <c r="ER107" s="162">
        <v>838000</v>
      </c>
      <c r="ES107" s="32">
        <v>1071900</v>
      </c>
      <c r="ET107" s="94">
        <v>964700</v>
      </c>
      <c r="EU107" s="32">
        <f t="shared" si="228"/>
        <v>782381.5</v>
      </c>
      <c r="EV107" s="32">
        <f t="shared" si="229"/>
        <v>901350</v>
      </c>
      <c r="EW107" s="32">
        <f t="shared" si="230"/>
        <v>564530.09927214542</v>
      </c>
      <c r="EX107" s="32">
        <f t="shared" si="231"/>
        <v>307976.10060000001</v>
      </c>
      <c r="EY107" s="32">
        <f t="shared" si="152"/>
        <v>371111.20122300001</v>
      </c>
      <c r="EZ107" s="172">
        <f>VLOOKUP(B107,'[2]RESPUESTOS '!$B$11:$BH$246,59,0)</f>
        <v>170635</v>
      </c>
      <c r="FA107" s="162">
        <v>728000</v>
      </c>
      <c r="FB107" s="32">
        <v>881000</v>
      </c>
      <c r="FC107" s="94">
        <v>872200</v>
      </c>
      <c r="FD107" s="32">
        <f t="shared" si="232"/>
        <v>662958.75</v>
      </c>
      <c r="FE107" s="32">
        <f t="shared" si="233"/>
        <v>800100</v>
      </c>
      <c r="FF107" s="32">
        <f t="shared" si="234"/>
        <v>420358.43970258156</v>
      </c>
      <c r="FG107" s="32">
        <f t="shared" si="235"/>
        <v>206144.14350000001</v>
      </c>
      <c r="FH107" s="32">
        <f t="shared" si="153"/>
        <v>248403.69291750001</v>
      </c>
      <c r="FI107" s="172">
        <f>VLOOKUP(B107,'[2]RESPUESTOS '!$B$11:$CJ$246,87,0)</f>
        <v>158072</v>
      </c>
      <c r="FJ107" s="162">
        <v>873600</v>
      </c>
      <c r="FK107" s="32">
        <v>812600</v>
      </c>
      <c r="FL107" s="94">
        <v>747600</v>
      </c>
      <c r="FM107" s="32">
        <f t="shared" si="236"/>
        <v>647968</v>
      </c>
      <c r="FN107" s="32">
        <f t="shared" si="237"/>
        <v>780100</v>
      </c>
      <c r="FO107" s="32">
        <f t="shared" si="238"/>
        <v>398440.05949203979</v>
      </c>
      <c r="FP107" s="32">
        <f t="shared" si="239"/>
        <v>190966.78320000001</v>
      </c>
      <c r="FQ107" s="32">
        <f t="shared" si="154"/>
        <v>230114.97375599999</v>
      </c>
      <c r="FR107" s="172">
        <f>VLOOKUP(B107,'[2]RESPUESTOS '!$B$11:$BX$246,75,0)</f>
        <v>161692</v>
      </c>
      <c r="FS107" s="162">
        <v>728000</v>
      </c>
      <c r="FT107" s="32">
        <v>850600</v>
      </c>
      <c r="FU107" s="94">
        <v>799600</v>
      </c>
      <c r="FV107" s="32">
        <f t="shared" si="240"/>
        <v>634973</v>
      </c>
      <c r="FW107" s="32">
        <f t="shared" si="241"/>
        <v>763800</v>
      </c>
      <c r="FX107" s="32">
        <f t="shared" si="242"/>
        <v>400621.35218240885</v>
      </c>
      <c r="FY107" s="32">
        <f t="shared" si="243"/>
        <v>195340.10519999999</v>
      </c>
      <c r="FZ107" s="32">
        <f t="shared" si="155"/>
        <v>235384.82676599998</v>
      </c>
      <c r="GA107" s="172">
        <v>0</v>
      </c>
      <c r="GB107" s="162">
        <v>838000</v>
      </c>
      <c r="GC107" s="32" t="s">
        <v>89</v>
      </c>
      <c r="GD107" s="94" t="s">
        <v>89</v>
      </c>
      <c r="GE107" s="32">
        <f t="shared" si="244"/>
        <v>419000</v>
      </c>
      <c r="GF107" s="32">
        <f t="shared" si="245"/>
        <v>419000</v>
      </c>
      <c r="GG107" s="32">
        <f>HARMEAN(GB107:GD107)</f>
        <v>838000</v>
      </c>
      <c r="GH107" s="32">
        <f t="shared" si="247"/>
        <v>0</v>
      </c>
      <c r="GI107" s="32">
        <f t="shared" si="156"/>
        <v>0</v>
      </c>
      <c r="GJ107" s="172">
        <f>VLOOKUP(B107,'[2]RESPUESTOS '!$B$11:$T$246,19,0)</f>
        <v>159627</v>
      </c>
      <c r="GK107" s="162">
        <v>570000</v>
      </c>
      <c r="GL107" s="32">
        <v>741800</v>
      </c>
      <c r="GM107" s="94">
        <v>704700</v>
      </c>
      <c r="GN107" s="32">
        <f t="shared" si="248"/>
        <v>544031.75</v>
      </c>
      <c r="GO107" s="32">
        <f t="shared" si="249"/>
        <v>637350</v>
      </c>
      <c r="GP107" s="32">
        <f t="shared" si="250"/>
        <v>370847.45376851311</v>
      </c>
      <c r="GQ107" s="32">
        <f t="shared" si="251"/>
        <v>192845.3787</v>
      </c>
      <c r="GR107" s="32">
        <f t="shared" si="157"/>
        <v>232378.68133349999</v>
      </c>
      <c r="GS107" s="172">
        <f>VLOOKUP(B107,'[2]RESPUESTOS '!$B$11:$H$246,7,0)</f>
        <v>130210</v>
      </c>
      <c r="GT107" s="162">
        <v>500000</v>
      </c>
      <c r="GU107" s="32">
        <v>445100</v>
      </c>
      <c r="GV107" s="94">
        <v>400600</v>
      </c>
      <c r="GW107" s="32">
        <f t="shared" si="252"/>
        <v>368977.5</v>
      </c>
      <c r="GX107" s="32">
        <f t="shared" si="253"/>
        <v>422850</v>
      </c>
      <c r="GY107" s="32">
        <f t="shared" si="254"/>
        <v>277337.82269586762</v>
      </c>
      <c r="GZ107" s="32">
        <f t="shared" si="255"/>
        <v>157306.701</v>
      </c>
      <c r="HA107" s="32">
        <f t="shared" si="158"/>
        <v>189554.57470500001</v>
      </c>
      <c r="HB107" s="172">
        <f>VLOOKUP(B107,'[2]RESPUESTOS '!$B$11:$D$246,3,0)</f>
        <v>129338</v>
      </c>
      <c r="HC107" s="162">
        <v>500000</v>
      </c>
      <c r="HD107" s="32">
        <v>445100</v>
      </c>
      <c r="HE107" s="94">
        <v>427300</v>
      </c>
      <c r="HF107" s="32">
        <f t="shared" si="256"/>
        <v>375434.5</v>
      </c>
      <c r="HG107" s="32">
        <f t="shared" si="257"/>
        <v>436200</v>
      </c>
      <c r="HH107" s="32">
        <f t="shared" si="258"/>
        <v>279356.09947991959</v>
      </c>
      <c r="HI107" s="32">
        <f t="shared" si="259"/>
        <v>156253.2378</v>
      </c>
      <c r="HJ107" s="32">
        <f t="shared" si="159"/>
        <v>188285.151549</v>
      </c>
      <c r="HK107" s="172">
        <v>0</v>
      </c>
      <c r="HL107" s="162">
        <v>1164000</v>
      </c>
      <c r="HM107" s="32">
        <v>850000</v>
      </c>
      <c r="HN107" s="94">
        <v>842000</v>
      </c>
      <c r="HO107" s="32">
        <f t="shared" si="260"/>
        <v>714000</v>
      </c>
      <c r="HP107" s="32">
        <f t="shared" si="261"/>
        <v>846000</v>
      </c>
      <c r="HQ107" s="32">
        <f>HARMEAN(HL107:HN107)</f>
        <v>930744.66294352582</v>
      </c>
      <c r="HR107" s="32">
        <f t="shared" si="263"/>
        <v>0</v>
      </c>
      <c r="HS107" s="32">
        <f t="shared" si="160"/>
        <v>0</v>
      </c>
      <c r="HT107" s="172">
        <v>935035.92</v>
      </c>
      <c r="HU107" s="162">
        <v>1164000</v>
      </c>
      <c r="HV107" s="32">
        <v>1191000</v>
      </c>
      <c r="HW107" s="94">
        <v>1107600</v>
      </c>
      <c r="HX107" s="32">
        <f t="shared" si="264"/>
        <v>1154200</v>
      </c>
      <c r="HY107" s="32">
        <f t="shared" si="265"/>
        <v>1164000</v>
      </c>
      <c r="HZ107" s="32">
        <f t="shared" si="161"/>
        <v>1153140.9162389773</v>
      </c>
      <c r="IA107" s="32">
        <f t="shared" si="266"/>
        <v>1129616.8949520001</v>
      </c>
      <c r="IB107" s="32">
        <f t="shared" si="162"/>
        <v>1361188.3584171601</v>
      </c>
      <c r="IC107" s="172">
        <v>996840</v>
      </c>
      <c r="ID107" s="162">
        <v>728000</v>
      </c>
      <c r="IE107" s="32">
        <v>1191000</v>
      </c>
      <c r="IF107" s="94">
        <v>1155300</v>
      </c>
      <c r="IG107" s="32">
        <f t="shared" si="267"/>
        <v>1024766.6666666666</v>
      </c>
      <c r="IH107" s="32">
        <f t="shared" si="268"/>
        <v>1155300</v>
      </c>
      <c r="II107" s="32">
        <f t="shared" si="269"/>
        <v>974395.17582730902</v>
      </c>
      <c r="IJ107" s="32">
        <f t="shared" si="270"/>
        <v>1204282.4039999999</v>
      </c>
      <c r="IK107" s="32">
        <f t="shared" si="163"/>
        <v>1451160.2968199998</v>
      </c>
      <c r="IM107" s="32">
        <f t="shared" si="271"/>
        <v>319232.21325730224</v>
      </c>
    </row>
    <row r="108" spans="1:247" x14ac:dyDescent="0.25">
      <c r="A108" s="12">
        <v>101</v>
      </c>
      <c r="B108" s="36" t="s">
        <v>144</v>
      </c>
      <c r="C108" s="14">
        <f>VLOOKUP(B108,[1]Hoja1!$B$9:$D$244,3,0)</f>
        <v>316514</v>
      </c>
      <c r="D108" s="14">
        <v>1158000</v>
      </c>
      <c r="E108" s="15">
        <v>1888750</v>
      </c>
      <c r="F108" s="97">
        <v>1869900</v>
      </c>
      <c r="G108" s="105">
        <f t="shared" si="164"/>
        <v>1308291</v>
      </c>
      <c r="H108" s="105">
        <f t="shared" si="165"/>
        <v>1513950</v>
      </c>
      <c r="I108" s="107">
        <f t="shared" si="166"/>
        <v>786284.92349295958</v>
      </c>
      <c r="J108" s="107">
        <f t="shared" si="167"/>
        <v>332656.21399999998</v>
      </c>
      <c r="K108" s="107">
        <f t="shared" si="136"/>
        <v>400850.73786999995</v>
      </c>
      <c r="L108" s="101">
        <f>VLOOKUP(B108,[1]Hoja1!$B$9:$L$244,11,0)</f>
        <v>334636</v>
      </c>
      <c r="M108" s="101">
        <v>1243000</v>
      </c>
      <c r="N108" s="34">
        <v>1888750</v>
      </c>
      <c r="O108" s="70">
        <v>1832100</v>
      </c>
      <c r="P108" s="34">
        <f t="shared" si="168"/>
        <v>1324621.5</v>
      </c>
      <c r="Q108" s="34">
        <f t="shared" si="169"/>
        <v>1537550</v>
      </c>
      <c r="R108" s="34">
        <f t="shared" si="170"/>
        <v>821675.92632537463</v>
      </c>
      <c r="S108" s="174">
        <f t="shared" si="171"/>
        <v>351702.43599999999</v>
      </c>
      <c r="T108" s="174">
        <f t="shared" si="137"/>
        <v>423801.43537999998</v>
      </c>
      <c r="U108" s="126">
        <f>VLOOKUP(B108,[1]Hoja1!$B$9:$T$244,19,0)</f>
        <v>253632</v>
      </c>
      <c r="V108" s="126">
        <v>928000</v>
      </c>
      <c r="W108" s="17">
        <v>1511000</v>
      </c>
      <c r="X108" s="73">
        <v>1435500</v>
      </c>
      <c r="Y108" s="17">
        <f t="shared" si="172"/>
        <v>1032033</v>
      </c>
      <c r="Z108" s="17">
        <f t="shared" si="173"/>
        <v>1181750</v>
      </c>
      <c r="AA108" s="17">
        <f t="shared" si="174"/>
        <v>627082.98121566081</v>
      </c>
      <c r="AB108" s="176">
        <f t="shared" si="175"/>
        <v>266567.23199999996</v>
      </c>
      <c r="AC108" s="176">
        <f t="shared" si="138"/>
        <v>321213.51455999992</v>
      </c>
      <c r="AD108" s="129">
        <f>VLOOKUP(B108,[1]Hoja1!$B$9:$V$244,21,0)</f>
        <v>310177</v>
      </c>
      <c r="AE108" s="129">
        <v>1108000</v>
      </c>
      <c r="AF108" s="18">
        <v>1435450</v>
      </c>
      <c r="AG108" s="74">
        <v>1363700</v>
      </c>
      <c r="AH108" s="18">
        <f t="shared" si="176"/>
        <v>1054331.75</v>
      </c>
      <c r="AI108" s="18">
        <f t="shared" si="177"/>
        <v>1235850</v>
      </c>
      <c r="AJ108" s="18">
        <f t="shared" si="178"/>
        <v>719885.71672702127</v>
      </c>
      <c r="AK108" s="177">
        <f t="shared" si="179"/>
        <v>325996.027</v>
      </c>
      <c r="AL108" s="177">
        <f t="shared" si="139"/>
        <v>392825.212535</v>
      </c>
      <c r="AM108" s="133">
        <f>VLOOKUP(B108,[1]Hoja1!$B$9:$X$244,23,0)</f>
        <v>291007</v>
      </c>
      <c r="AN108" s="133">
        <v>1040000</v>
      </c>
      <c r="AO108" s="19">
        <v>1284350</v>
      </c>
      <c r="AP108" s="77">
        <v>1245800</v>
      </c>
      <c r="AQ108" s="19">
        <f t="shared" si="180"/>
        <v>965289.25</v>
      </c>
      <c r="AR108" s="19">
        <f t="shared" si="181"/>
        <v>1142900</v>
      </c>
      <c r="AS108" s="19">
        <f t="shared" si="182"/>
        <v>668987.72600240842</v>
      </c>
      <c r="AT108" s="178">
        <f t="shared" si="183"/>
        <v>305848.35699999996</v>
      </c>
      <c r="AU108" s="178">
        <f t="shared" si="140"/>
        <v>368547.27018499997</v>
      </c>
      <c r="AV108" s="137">
        <f>VLOOKUP(B108,[1]Hoja1!$B$9:$Z$244,25,0)</f>
        <v>208893</v>
      </c>
      <c r="AW108" s="137">
        <v>764000</v>
      </c>
      <c r="AX108" s="20">
        <v>1284350</v>
      </c>
      <c r="AY108" s="79">
        <v>1155900</v>
      </c>
      <c r="AZ108" s="20">
        <f t="shared" si="184"/>
        <v>853285.75</v>
      </c>
      <c r="BA108" s="20">
        <f t="shared" si="185"/>
        <v>959950</v>
      </c>
      <c r="BB108" s="20">
        <f t="shared" si="186"/>
        <v>516811.15260722046</v>
      </c>
      <c r="BC108" s="179">
        <f t="shared" si="187"/>
        <v>219546.54299999998</v>
      </c>
      <c r="BD108" s="179">
        <f t="shared" si="141"/>
        <v>264553.58431499999</v>
      </c>
      <c r="BE108" s="139">
        <f>VLOOKUP(B108,[1]Hoja1!$B$9:$AB$244,27,0)</f>
        <v>283732</v>
      </c>
      <c r="BF108" s="139">
        <v>1135000</v>
      </c>
      <c r="BG108" s="21">
        <v>1511000</v>
      </c>
      <c r="BH108" s="80">
        <v>1465700</v>
      </c>
      <c r="BI108" s="21">
        <f t="shared" si="188"/>
        <v>1098858</v>
      </c>
      <c r="BJ108" s="21">
        <f t="shared" si="189"/>
        <v>1300350</v>
      </c>
      <c r="BK108" s="21">
        <f t="shared" si="190"/>
        <v>695701.64154030231</v>
      </c>
      <c r="BL108" s="21">
        <f t="shared" si="191"/>
        <v>298202.33199999999</v>
      </c>
      <c r="BM108" s="21">
        <f t="shared" si="142"/>
        <v>359333.81005999999</v>
      </c>
      <c r="BN108" s="144">
        <f>VLOOKUP(B108,[1]Hoja1!$B$9:$AD$244,29,0)</f>
        <v>214607</v>
      </c>
      <c r="BO108" s="144">
        <v>767000</v>
      </c>
      <c r="BP108" s="22">
        <v>1511000</v>
      </c>
      <c r="BQ108" s="82">
        <v>1465700</v>
      </c>
      <c r="BR108" s="22">
        <f t="shared" si="192"/>
        <v>989576.75</v>
      </c>
      <c r="BS108" s="22">
        <f t="shared" si="193"/>
        <v>1116350</v>
      </c>
      <c r="BT108" s="22">
        <f t="shared" si="194"/>
        <v>547379.64649032615</v>
      </c>
      <c r="BU108" s="22">
        <f t="shared" si="195"/>
        <v>225551.95699999999</v>
      </c>
      <c r="BV108" s="22">
        <f t="shared" si="143"/>
        <v>271790.10818500002</v>
      </c>
      <c r="BW108" s="146">
        <f>VLOOKUP(B108,[1]Hoja1!$B$9:$AF$244,31,0)</f>
        <v>206028</v>
      </c>
      <c r="BX108" s="146">
        <v>590000</v>
      </c>
      <c r="BY108" s="23">
        <v>1284350</v>
      </c>
      <c r="BZ108" s="84">
        <v>1233000</v>
      </c>
      <c r="CA108" s="23">
        <f t="shared" si="196"/>
        <v>828344.5</v>
      </c>
      <c r="CB108" s="23">
        <f t="shared" si="197"/>
        <v>911500</v>
      </c>
      <c r="CC108" s="23">
        <f t="shared" si="198"/>
        <v>491505.65005984786</v>
      </c>
      <c r="CD108" s="23">
        <f t="shared" si="199"/>
        <v>216535.42799999999</v>
      </c>
      <c r="CE108" s="23">
        <f t="shared" si="144"/>
        <v>260925.19073999999</v>
      </c>
      <c r="CF108" s="158">
        <f>VLOOKUP(B108,[1]Hoja1!$B$9:$AJ$244,35,0)</f>
        <v>232529</v>
      </c>
      <c r="CG108" s="158">
        <v>670000</v>
      </c>
      <c r="CH108" s="24">
        <v>873400</v>
      </c>
      <c r="CI108" s="25">
        <v>829700</v>
      </c>
      <c r="CJ108" s="24">
        <f t="shared" si="200"/>
        <v>651407.25</v>
      </c>
      <c r="CK108" s="24">
        <f t="shared" si="201"/>
        <v>749850</v>
      </c>
      <c r="CL108" s="24">
        <f t="shared" si="202"/>
        <v>491202.45055182721</v>
      </c>
      <c r="CM108" s="24">
        <f t="shared" si="203"/>
        <v>244387.97899999999</v>
      </c>
      <c r="CN108" s="24">
        <f t="shared" si="145"/>
        <v>294487.51469500002</v>
      </c>
      <c r="CO108" s="148">
        <f>VLOOKUP(B108,[1]Hoja1!$B$9:$AL$244,37,0)</f>
        <v>242627</v>
      </c>
      <c r="CP108" s="148">
        <v>870000</v>
      </c>
      <c r="CQ108" s="26">
        <v>1284350</v>
      </c>
      <c r="CR108" s="149">
        <v>1207300</v>
      </c>
      <c r="CS108" s="26">
        <f t="shared" si="204"/>
        <v>901069.25</v>
      </c>
      <c r="CT108" s="26">
        <f t="shared" si="205"/>
        <v>1038650</v>
      </c>
      <c r="CU108" s="26">
        <f t="shared" si="206"/>
        <v>581574.84005726769</v>
      </c>
      <c r="CV108" s="26">
        <f t="shared" si="207"/>
        <v>255000.97699999998</v>
      </c>
      <c r="CW108" s="26">
        <f t="shared" si="146"/>
        <v>307276.17728499998</v>
      </c>
      <c r="CX108" s="27">
        <f>VLOOKUP(B108,[1]Hoja1!$B$9:$AN$244,39,0)</f>
        <v>290988</v>
      </c>
      <c r="CY108" s="27">
        <v>960000</v>
      </c>
      <c r="CZ108" s="28">
        <v>1435450</v>
      </c>
      <c r="DA108" s="86">
        <v>1335000</v>
      </c>
      <c r="DB108" s="28">
        <f t="shared" si="208"/>
        <v>1005359.5</v>
      </c>
      <c r="DC108" s="28">
        <f t="shared" si="209"/>
        <v>1147500</v>
      </c>
      <c r="DD108" s="28">
        <f t="shared" si="210"/>
        <v>675225.84988161759</v>
      </c>
      <c r="DE108" s="28">
        <f t="shared" si="211"/>
        <v>305828.38799999998</v>
      </c>
      <c r="DF108" s="28">
        <f t="shared" si="147"/>
        <v>368523.20753999997</v>
      </c>
      <c r="DG108" s="150">
        <f>VLOOKUP(B108,[1]Hoja1!$B$9:$AR$244,43,0)</f>
        <v>312535</v>
      </c>
      <c r="DH108" s="150">
        <v>1072000</v>
      </c>
      <c r="DI108" s="29">
        <v>1133250</v>
      </c>
      <c r="DJ108" s="88">
        <v>1053900</v>
      </c>
      <c r="DK108" s="29">
        <f t="shared" si="212"/>
        <v>892921.25</v>
      </c>
      <c r="DL108" s="29">
        <f t="shared" si="213"/>
        <v>1062950</v>
      </c>
      <c r="DM108" s="29">
        <f t="shared" si="214"/>
        <v>670718.71163092135</v>
      </c>
      <c r="DN108" s="29">
        <f t="shared" si="215"/>
        <v>328474.28499999997</v>
      </c>
      <c r="DO108" s="29">
        <f t="shared" si="148"/>
        <v>395811.51342499995</v>
      </c>
      <c r="DP108" s="154">
        <f>VLOOKUP(B108,[1]Hoja1!$B$9:$AT$244,45,0)</f>
        <v>396638</v>
      </c>
      <c r="DQ108" s="154">
        <v>1451000</v>
      </c>
      <c r="DR108" s="30">
        <v>1133250</v>
      </c>
      <c r="DS108" s="90">
        <v>1110600</v>
      </c>
      <c r="DT108" s="30">
        <f t="shared" si="216"/>
        <v>1022872</v>
      </c>
      <c r="DU108" s="30">
        <f t="shared" si="217"/>
        <v>1121925</v>
      </c>
      <c r="DV108" s="30">
        <f t="shared" si="218"/>
        <v>801089.08086697792</v>
      </c>
      <c r="DW108" s="30">
        <f t="shared" si="219"/>
        <v>416866.538</v>
      </c>
      <c r="DX108" s="30">
        <f t="shared" si="149"/>
        <v>502324.17829000001</v>
      </c>
      <c r="DY108" s="158">
        <f>VLOOKUP(B108,[1]Hoja1!$B$9:$AV$244,47,0)</f>
        <v>375041</v>
      </c>
      <c r="DZ108" s="158">
        <v>1290000</v>
      </c>
      <c r="EA108" s="24">
        <v>1284350</v>
      </c>
      <c r="EB108" s="25">
        <v>1258700</v>
      </c>
      <c r="EC108" s="24">
        <f t="shared" si="220"/>
        <v>1052022.75</v>
      </c>
      <c r="ED108" s="24">
        <f t="shared" si="221"/>
        <v>1271525</v>
      </c>
      <c r="EE108" s="24">
        <f t="shared" si="222"/>
        <v>797663.8992947787</v>
      </c>
      <c r="EF108" s="24">
        <f t="shared" si="223"/>
        <v>394168.09099999996</v>
      </c>
      <c r="EG108" s="24">
        <f t="shared" si="150"/>
        <v>474972.54965499992</v>
      </c>
      <c r="EH108" s="126">
        <f>VLOOKUP(B108,[1]Hoja1!$B$9:$AX$244,49,0)</f>
        <v>507687</v>
      </c>
      <c r="EI108" s="126">
        <v>1814000</v>
      </c>
      <c r="EJ108" s="17">
        <v>1699875</v>
      </c>
      <c r="EK108" s="73">
        <v>1631900</v>
      </c>
      <c r="EL108" s="17">
        <f t="shared" si="224"/>
        <v>1413365.5</v>
      </c>
      <c r="EM108" s="17">
        <f t="shared" si="225"/>
        <v>1665887.5</v>
      </c>
      <c r="EN108" s="17">
        <f t="shared" si="226"/>
        <v>1074677.5497536671</v>
      </c>
      <c r="EO108" s="17">
        <f t="shared" si="227"/>
        <v>533579.03700000001</v>
      </c>
      <c r="EP108" s="17">
        <f t="shared" si="151"/>
        <v>642962.73958499997</v>
      </c>
      <c r="EQ108" s="162">
        <f>VLOOKUP(B108,[1]Hoja1!$B$9:$AZ$244,51,0)</f>
        <v>312535</v>
      </c>
      <c r="ER108" s="162">
        <v>1027000</v>
      </c>
      <c r="ES108" s="32">
        <v>1699875</v>
      </c>
      <c r="ET108" s="94">
        <v>1631900</v>
      </c>
      <c r="EU108" s="32">
        <f t="shared" si="228"/>
        <v>1167827.5</v>
      </c>
      <c r="EV108" s="32">
        <f t="shared" si="229"/>
        <v>1329450</v>
      </c>
      <c r="EW108" s="32">
        <f t="shared" si="230"/>
        <v>744267.3730582695</v>
      </c>
      <c r="EX108" s="32">
        <f t="shared" si="231"/>
        <v>377573.53349999996</v>
      </c>
      <c r="EY108" s="32">
        <f t="shared" si="152"/>
        <v>454976.10786749993</v>
      </c>
      <c r="EZ108" s="172">
        <f>VLOOKUP(B108,'[2]RESPUESTOS '!$B$11:$BH$246,59,0)</f>
        <v>257013</v>
      </c>
      <c r="FA108" s="162">
        <v>928000</v>
      </c>
      <c r="FB108" s="32">
        <v>1397200</v>
      </c>
      <c r="FC108" s="94">
        <v>1355300</v>
      </c>
      <c r="FD108" s="32">
        <f t="shared" si="232"/>
        <v>984378.25</v>
      </c>
      <c r="FE108" s="32">
        <f t="shared" si="233"/>
        <v>1141650</v>
      </c>
      <c r="FF108" s="32">
        <f t="shared" si="234"/>
        <v>622858.81137372123</v>
      </c>
      <c r="FG108" s="32">
        <f t="shared" si="235"/>
        <v>310497.40529999998</v>
      </c>
      <c r="FH108" s="32">
        <f t="shared" si="153"/>
        <v>374149.3733865</v>
      </c>
      <c r="FI108" s="172">
        <f>VLOOKUP(B108,'[2]RESPUESTOS '!$B$11:$CJ$246,87,0)</f>
        <v>186175</v>
      </c>
      <c r="FJ108" s="162">
        <v>1113600</v>
      </c>
      <c r="FK108" s="32">
        <v>992400</v>
      </c>
      <c r="FL108" s="94">
        <v>972600</v>
      </c>
      <c r="FM108" s="32">
        <f t="shared" si="236"/>
        <v>816193.75</v>
      </c>
      <c r="FN108" s="32">
        <f t="shared" si="237"/>
        <v>982500</v>
      </c>
      <c r="FO108" s="32">
        <f t="shared" si="238"/>
        <v>481631.24238630431</v>
      </c>
      <c r="FP108" s="32">
        <f t="shared" si="239"/>
        <v>224918.01749999999</v>
      </c>
      <c r="FQ108" s="32">
        <f t="shared" si="154"/>
        <v>271026.21108749998</v>
      </c>
      <c r="FR108" s="172">
        <f>VLOOKUP(B108,'[2]RESPUESTOS '!$B$11:$BX$246,75,0)</f>
        <v>216349</v>
      </c>
      <c r="FS108" s="162">
        <v>928000</v>
      </c>
      <c r="FT108" s="32">
        <v>1030400</v>
      </c>
      <c r="FU108" s="94">
        <v>948000</v>
      </c>
      <c r="FV108" s="32">
        <f t="shared" si="240"/>
        <v>780687.25</v>
      </c>
      <c r="FW108" s="32">
        <f t="shared" si="241"/>
        <v>938000</v>
      </c>
      <c r="FX108" s="32">
        <f t="shared" si="242"/>
        <v>517792.86193392065</v>
      </c>
      <c r="FY108" s="32">
        <f t="shared" si="243"/>
        <v>261371.22689999998</v>
      </c>
      <c r="FZ108" s="32">
        <f t="shared" si="155"/>
        <v>314952.32841449999</v>
      </c>
      <c r="GA108" s="172">
        <f>VLOOKUP(B108,'[2]RESPUESTOS '!$B$11:$CN$246,91,0)</f>
        <v>267666</v>
      </c>
      <c r="GB108" s="162">
        <v>1068000</v>
      </c>
      <c r="GC108" s="32">
        <v>1446200</v>
      </c>
      <c r="GD108" s="94">
        <v>1359400</v>
      </c>
      <c r="GE108" s="32">
        <f t="shared" si="244"/>
        <v>1035316.5</v>
      </c>
      <c r="GF108" s="32">
        <f t="shared" si="245"/>
        <v>1213700</v>
      </c>
      <c r="GG108" s="32">
        <f t="shared" si="246"/>
        <v>655800.61024087889</v>
      </c>
      <c r="GH108" s="32">
        <f t="shared" si="247"/>
        <v>323367.29459999996</v>
      </c>
      <c r="GI108" s="32">
        <f t="shared" si="156"/>
        <v>389657.58999299997</v>
      </c>
      <c r="GJ108" s="172">
        <f>VLOOKUP(B108,'[2]RESPUESTOS '!$B$11:$T$246,19,0)</f>
        <v>200873</v>
      </c>
      <c r="GK108" s="162">
        <v>960000</v>
      </c>
      <c r="GL108" s="32">
        <v>1032600</v>
      </c>
      <c r="GM108" s="94">
        <v>1001600</v>
      </c>
      <c r="GN108" s="32">
        <f t="shared" si="248"/>
        <v>798768.25</v>
      </c>
      <c r="GO108" s="32">
        <f t="shared" si="249"/>
        <v>980800</v>
      </c>
      <c r="GP108" s="32">
        <f t="shared" si="250"/>
        <v>500828.35240952682</v>
      </c>
      <c r="GQ108" s="32">
        <f t="shared" si="251"/>
        <v>242674.67129999999</v>
      </c>
      <c r="GR108" s="32">
        <f t="shared" si="157"/>
        <v>292422.9789165</v>
      </c>
      <c r="GS108" s="172">
        <f>VLOOKUP(B108,'[2]RESPUESTOS '!$B$11:$H$246,7,0)</f>
        <v>126153</v>
      </c>
      <c r="GT108" s="162">
        <v>670000</v>
      </c>
      <c r="GU108" s="32">
        <v>619600</v>
      </c>
      <c r="GV108" s="94">
        <v>594800</v>
      </c>
      <c r="GW108" s="32">
        <f t="shared" si="252"/>
        <v>502638.25</v>
      </c>
      <c r="GX108" s="32">
        <f t="shared" si="253"/>
        <v>607200</v>
      </c>
      <c r="GY108" s="32">
        <f t="shared" si="254"/>
        <v>314598.92486404581</v>
      </c>
      <c r="GZ108" s="32">
        <f t="shared" si="255"/>
        <v>152405.4393</v>
      </c>
      <c r="HA108" s="32">
        <f t="shared" si="158"/>
        <v>183648.55435649998</v>
      </c>
      <c r="HB108" s="172">
        <f>VLOOKUP(B108,'[2]RESPUESTOS '!$B$11:$D$246,3,0)</f>
        <v>118713</v>
      </c>
      <c r="HC108" s="162">
        <v>670000</v>
      </c>
      <c r="HD108" s="32">
        <v>619600</v>
      </c>
      <c r="HE108" s="94">
        <v>613400</v>
      </c>
      <c r="HF108" s="32">
        <f t="shared" si="256"/>
        <v>505428.25</v>
      </c>
      <c r="HG108" s="32">
        <f t="shared" si="257"/>
        <v>616500</v>
      </c>
      <c r="HH108" s="32">
        <f t="shared" si="258"/>
        <v>303941.74496433482</v>
      </c>
      <c r="HI108" s="32">
        <f t="shared" si="259"/>
        <v>143417.1753</v>
      </c>
      <c r="HJ108" s="32">
        <f t="shared" si="159"/>
        <v>172817.69623649999</v>
      </c>
      <c r="HK108" s="172">
        <f>VLOOKUP(B108,'[2]RESPUESTOS '!$B$11:$CB$246,79,0)</f>
        <v>265844</v>
      </c>
      <c r="HL108" s="162">
        <v>1814000</v>
      </c>
      <c r="HM108" s="32">
        <v>1446200</v>
      </c>
      <c r="HN108" s="94">
        <v>1403000</v>
      </c>
      <c r="HO108" s="32">
        <f t="shared" si="260"/>
        <v>1232261</v>
      </c>
      <c r="HP108" s="32">
        <f t="shared" si="261"/>
        <v>1424600</v>
      </c>
      <c r="HQ108" s="32">
        <f t="shared" si="262"/>
        <v>699655.64797384292</v>
      </c>
      <c r="HR108" s="32">
        <f t="shared" si="263"/>
        <v>321166.13639999996</v>
      </c>
      <c r="HS108" s="32">
        <f t="shared" si="160"/>
        <v>387005.19436199998</v>
      </c>
      <c r="HT108" s="172">
        <v>1498792.68</v>
      </c>
      <c r="HU108" s="162">
        <v>1814000</v>
      </c>
      <c r="HV108" s="32">
        <v>1888750</v>
      </c>
      <c r="HW108" s="94">
        <v>1775400</v>
      </c>
      <c r="HX108" s="32">
        <f t="shared" si="264"/>
        <v>1826050</v>
      </c>
      <c r="HY108" s="32">
        <f t="shared" si="265"/>
        <v>1814000</v>
      </c>
      <c r="HZ108" s="32">
        <f t="shared" si="161"/>
        <v>1824848.6400552096</v>
      </c>
      <c r="IA108" s="32">
        <f t="shared" si="266"/>
        <v>1810691.4367079998</v>
      </c>
      <c r="IB108" s="32">
        <f t="shared" si="162"/>
        <v>2181883.1812331397</v>
      </c>
      <c r="IC108" s="172">
        <v>1597860</v>
      </c>
      <c r="ID108" s="162">
        <v>928000</v>
      </c>
      <c r="IE108" s="32">
        <v>1888750</v>
      </c>
      <c r="IF108" s="94">
        <v>1794300</v>
      </c>
      <c r="IG108" s="32">
        <f t="shared" si="267"/>
        <v>1537016.6666666667</v>
      </c>
      <c r="IH108" s="32">
        <f t="shared" si="268"/>
        <v>1794300</v>
      </c>
      <c r="II108" s="32">
        <f t="shared" si="269"/>
        <v>1386092.7641905204</v>
      </c>
      <c r="IJ108" s="32">
        <f t="shared" si="270"/>
        <v>1930374.666</v>
      </c>
      <c r="IK108" s="32">
        <f t="shared" si="163"/>
        <v>2326101.4725299999</v>
      </c>
      <c r="IM108" s="32">
        <f t="shared" si="271"/>
        <v>496253.31232180144</v>
      </c>
    </row>
    <row r="109" spans="1:247" x14ac:dyDescent="0.25">
      <c r="A109" s="12">
        <v>102</v>
      </c>
      <c r="B109" s="38" t="s">
        <v>145</v>
      </c>
      <c r="C109" s="14">
        <f>VLOOKUP(B109,[1]Hoja1!$B$9:$D$244,3,0)</f>
        <v>64689</v>
      </c>
      <c r="D109" s="14">
        <v>237000</v>
      </c>
      <c r="E109" s="15">
        <v>360250</v>
      </c>
      <c r="F109" s="97">
        <v>349400</v>
      </c>
      <c r="G109" s="105">
        <f t="shared" si="164"/>
        <v>252834.75</v>
      </c>
      <c r="H109" s="105">
        <f t="shared" si="165"/>
        <v>293200</v>
      </c>
      <c r="I109" s="107">
        <f t="shared" si="166"/>
        <v>158003.54711385007</v>
      </c>
      <c r="J109" s="107">
        <f t="shared" si="167"/>
        <v>67988.138999999996</v>
      </c>
      <c r="K109" s="107">
        <f t="shared" si="136"/>
        <v>81925.707494999995</v>
      </c>
      <c r="L109" s="101">
        <f>VLOOKUP(B109,[1]Hoja1!$B$9:$L$244,11,0)</f>
        <v>59665</v>
      </c>
      <c r="M109" s="101">
        <v>222000</v>
      </c>
      <c r="N109" s="34">
        <v>360250</v>
      </c>
      <c r="O109" s="70">
        <v>342200</v>
      </c>
      <c r="P109" s="34">
        <f t="shared" si="168"/>
        <v>246028.75</v>
      </c>
      <c r="Q109" s="34">
        <f t="shared" si="169"/>
        <v>282100</v>
      </c>
      <c r="R109" s="34">
        <f t="shared" si="170"/>
        <v>148352.17641345051</v>
      </c>
      <c r="S109" s="174">
        <f t="shared" si="171"/>
        <v>62707.914999999994</v>
      </c>
      <c r="T109" s="174">
        <f t="shared" si="137"/>
        <v>75563.037574999995</v>
      </c>
      <c r="U109" s="126">
        <f>VLOOKUP(B109,[1]Hoja1!$B$9:$T$244,19,0)</f>
        <v>67413</v>
      </c>
      <c r="V109" s="126">
        <v>247000</v>
      </c>
      <c r="W109" s="17">
        <v>288200</v>
      </c>
      <c r="X109" s="73">
        <v>276700</v>
      </c>
      <c r="Y109" s="17">
        <f t="shared" si="172"/>
        <v>219828.25</v>
      </c>
      <c r="Z109" s="17">
        <f t="shared" si="173"/>
        <v>261850</v>
      </c>
      <c r="AA109" s="17">
        <f t="shared" si="174"/>
        <v>154045.51160401563</v>
      </c>
      <c r="AB109" s="176">
        <f t="shared" si="175"/>
        <v>70851.062999999995</v>
      </c>
      <c r="AC109" s="176">
        <f t="shared" si="138"/>
        <v>85375.530914999996</v>
      </c>
      <c r="AD109" s="129">
        <f>VLOOKUP(B109,[1]Hoja1!$B$9:$V$244,21,0)</f>
        <v>69229</v>
      </c>
      <c r="AE109" s="129">
        <v>248000</v>
      </c>
      <c r="AF109" s="18">
        <v>273790</v>
      </c>
      <c r="AG109" s="74">
        <v>265600</v>
      </c>
      <c r="AH109" s="18">
        <f t="shared" si="176"/>
        <v>214154.75</v>
      </c>
      <c r="AI109" s="18">
        <f t="shared" si="177"/>
        <v>256800</v>
      </c>
      <c r="AJ109" s="18">
        <f t="shared" si="178"/>
        <v>154472.56241007231</v>
      </c>
      <c r="AK109" s="177">
        <f t="shared" si="179"/>
        <v>72759.678999999989</v>
      </c>
      <c r="AL109" s="177">
        <f t="shared" si="139"/>
        <v>87675.413194999986</v>
      </c>
      <c r="AM109" s="133">
        <f>VLOOKUP(B109,[1]Hoja1!$B$9:$X$244,23,0)</f>
        <v>65346</v>
      </c>
      <c r="AN109" s="133">
        <v>234000</v>
      </c>
      <c r="AO109" s="19">
        <v>244970</v>
      </c>
      <c r="AP109" s="77">
        <v>240100</v>
      </c>
      <c r="AQ109" s="19">
        <f t="shared" si="180"/>
        <v>196104</v>
      </c>
      <c r="AR109" s="19">
        <f t="shared" si="181"/>
        <v>237050</v>
      </c>
      <c r="AS109" s="19">
        <f t="shared" si="182"/>
        <v>143762.21033484166</v>
      </c>
      <c r="AT109" s="178">
        <f t="shared" si="183"/>
        <v>68678.645999999993</v>
      </c>
      <c r="AU109" s="178">
        <f t="shared" si="140"/>
        <v>82757.768429999996</v>
      </c>
      <c r="AV109" s="137">
        <f>VLOOKUP(B109,[1]Hoja1!$B$9:$Z$244,25,0)</f>
        <v>52850</v>
      </c>
      <c r="AW109" s="137">
        <v>194000</v>
      </c>
      <c r="AX109" s="20">
        <v>244970</v>
      </c>
      <c r="AY109" s="79">
        <v>235200</v>
      </c>
      <c r="AZ109" s="20">
        <f t="shared" si="184"/>
        <v>181755</v>
      </c>
      <c r="BA109" s="20">
        <f t="shared" si="185"/>
        <v>214600</v>
      </c>
      <c r="BB109" s="20">
        <f t="shared" si="186"/>
        <v>123418.89505007978</v>
      </c>
      <c r="BC109" s="179">
        <f t="shared" si="187"/>
        <v>55545.35</v>
      </c>
      <c r="BD109" s="179">
        <f t="shared" si="141"/>
        <v>66932.14675</v>
      </c>
      <c r="BE109" s="139">
        <f>VLOOKUP(B109,[1]Hoja1!$B$9:$AB$244,27,0)</f>
        <v>58135</v>
      </c>
      <c r="BF109" s="139">
        <v>233000</v>
      </c>
      <c r="BG109" s="21">
        <v>288200</v>
      </c>
      <c r="BH109" s="80">
        <v>282400</v>
      </c>
      <c r="BI109" s="21">
        <f t="shared" si="188"/>
        <v>215433.75</v>
      </c>
      <c r="BJ109" s="21">
        <f t="shared" si="189"/>
        <v>257700</v>
      </c>
      <c r="BK109" s="21">
        <f t="shared" si="190"/>
        <v>140330.80587189223</v>
      </c>
      <c r="BL109" s="21">
        <f t="shared" si="191"/>
        <v>61099.884999999995</v>
      </c>
      <c r="BM109" s="21">
        <f t="shared" si="142"/>
        <v>73625.361424999996</v>
      </c>
      <c r="BN109" s="144">
        <f>VLOOKUP(B109,[1]Hoja1!$B$9:$AD$244,29,0)</f>
        <v>58135</v>
      </c>
      <c r="BO109" s="144">
        <v>208000</v>
      </c>
      <c r="BP109" s="22">
        <v>288200</v>
      </c>
      <c r="BQ109" s="82">
        <v>265100</v>
      </c>
      <c r="BR109" s="22">
        <f t="shared" si="192"/>
        <v>204858.75</v>
      </c>
      <c r="BS109" s="22">
        <f t="shared" si="193"/>
        <v>236550</v>
      </c>
      <c r="BT109" s="22">
        <f t="shared" si="194"/>
        <v>136747.4238002206</v>
      </c>
      <c r="BU109" s="22">
        <f t="shared" si="195"/>
        <v>61099.884999999995</v>
      </c>
      <c r="BV109" s="22">
        <f t="shared" si="143"/>
        <v>73625.361424999996</v>
      </c>
      <c r="BW109" s="146">
        <f>VLOOKUP(B109,[1]Hoja1!$B$9:$AF$244,31,0)</f>
        <v>55920</v>
      </c>
      <c r="BX109" s="146">
        <v>160000</v>
      </c>
      <c r="BY109" s="23">
        <v>244970</v>
      </c>
      <c r="BZ109" s="84">
        <v>227800</v>
      </c>
      <c r="CA109" s="23">
        <f t="shared" si="196"/>
        <v>172172.5</v>
      </c>
      <c r="CB109" s="23">
        <f t="shared" si="197"/>
        <v>193900</v>
      </c>
      <c r="CC109" s="23">
        <f t="shared" si="198"/>
        <v>122681.93371745991</v>
      </c>
      <c r="CD109" s="23">
        <f t="shared" si="199"/>
        <v>58771.92</v>
      </c>
      <c r="CE109" s="23">
        <f t="shared" si="144"/>
        <v>70820.1636</v>
      </c>
      <c r="CF109" s="158">
        <f>VLOOKUP(B109,[1]Hoja1!$B$9:$AJ$244,35,0)</f>
        <v>52850</v>
      </c>
      <c r="CG109" s="158">
        <v>160000</v>
      </c>
      <c r="CH109" s="24">
        <v>166600</v>
      </c>
      <c r="CI109" s="25">
        <v>159900</v>
      </c>
      <c r="CJ109" s="24">
        <f t="shared" si="200"/>
        <v>134837.5</v>
      </c>
      <c r="CK109" s="24">
        <f t="shared" si="201"/>
        <v>159950</v>
      </c>
      <c r="CL109" s="24">
        <f t="shared" si="202"/>
        <v>106872.47304441851</v>
      </c>
      <c r="CM109" s="24">
        <f t="shared" si="203"/>
        <v>55545.35</v>
      </c>
      <c r="CN109" s="24">
        <f t="shared" si="145"/>
        <v>66932.14675</v>
      </c>
      <c r="CO109" s="148">
        <f>VLOOKUP(B109,[1]Hoja1!$B$9:$AL$244,37,0)</f>
        <v>56552</v>
      </c>
      <c r="CP109" s="148">
        <v>210000</v>
      </c>
      <c r="CQ109" s="26">
        <v>244970</v>
      </c>
      <c r="CR109" s="149">
        <v>237600</v>
      </c>
      <c r="CS109" s="26">
        <f t="shared" si="204"/>
        <v>187280.5</v>
      </c>
      <c r="CT109" s="26">
        <f t="shared" si="205"/>
        <v>223800</v>
      </c>
      <c r="CU109" s="26">
        <f t="shared" si="206"/>
        <v>130142.1097743659</v>
      </c>
      <c r="CV109" s="26">
        <f t="shared" si="207"/>
        <v>59436.151999999995</v>
      </c>
      <c r="CW109" s="26">
        <f t="shared" si="146"/>
        <v>71620.563159999991</v>
      </c>
      <c r="CX109" s="27">
        <f>VLOOKUP(B109,[1]Hoja1!$B$9:$AN$244,39,0)</f>
        <v>62086</v>
      </c>
      <c r="CY109" s="27">
        <v>210000</v>
      </c>
      <c r="CZ109" s="28">
        <v>273790</v>
      </c>
      <c r="DA109" s="86">
        <v>260000</v>
      </c>
      <c r="DB109" s="28">
        <f t="shared" si="208"/>
        <v>201469</v>
      </c>
      <c r="DC109" s="28">
        <f t="shared" si="209"/>
        <v>235000</v>
      </c>
      <c r="DD109" s="28">
        <f t="shared" si="210"/>
        <v>141008.00579448015</v>
      </c>
      <c r="DE109" s="28">
        <f t="shared" si="211"/>
        <v>65252.385999999999</v>
      </c>
      <c r="DF109" s="28">
        <f t="shared" si="147"/>
        <v>78629.12513</v>
      </c>
      <c r="DG109" s="150">
        <f>VLOOKUP(B109,[1]Hoja1!$B$9:$AR$244,43,0)</f>
        <v>74406</v>
      </c>
      <c r="DH109" s="150">
        <v>256000</v>
      </c>
      <c r="DI109" s="29">
        <v>216150</v>
      </c>
      <c r="DJ109" s="88">
        <v>203200</v>
      </c>
      <c r="DK109" s="29">
        <f t="shared" si="212"/>
        <v>187439</v>
      </c>
      <c r="DL109" s="29">
        <f t="shared" si="213"/>
        <v>209675</v>
      </c>
      <c r="DM109" s="29">
        <f t="shared" si="214"/>
        <v>148733.70146673295</v>
      </c>
      <c r="DN109" s="29">
        <f t="shared" si="215"/>
        <v>78200.705999999991</v>
      </c>
      <c r="DO109" s="29">
        <f t="shared" si="148"/>
        <v>94231.850729999991</v>
      </c>
      <c r="DP109" s="154">
        <f>VLOOKUP(B109,[1]Hoja1!$B$9:$AT$244,45,0)</f>
        <v>75653</v>
      </c>
      <c r="DQ109" s="154">
        <v>277000</v>
      </c>
      <c r="DR109" s="30">
        <v>216150</v>
      </c>
      <c r="DS109" s="90">
        <v>205300</v>
      </c>
      <c r="DT109" s="30">
        <f t="shared" si="216"/>
        <v>193525.75</v>
      </c>
      <c r="DU109" s="30">
        <f t="shared" si="217"/>
        <v>210725</v>
      </c>
      <c r="DV109" s="30">
        <f t="shared" si="218"/>
        <v>151942.82328301217</v>
      </c>
      <c r="DW109" s="30">
        <f t="shared" si="219"/>
        <v>79511.303</v>
      </c>
      <c r="DX109" s="30">
        <f t="shared" si="149"/>
        <v>95811.120114999998</v>
      </c>
      <c r="DY109" s="158">
        <f>VLOOKUP(B109,[1]Hoja1!$B$9:$AV$244,47,0)</f>
        <v>85740</v>
      </c>
      <c r="DZ109" s="158">
        <v>300000</v>
      </c>
      <c r="EA109" s="24">
        <v>244970</v>
      </c>
      <c r="EB109" s="25">
        <v>232700</v>
      </c>
      <c r="EC109" s="24">
        <f t="shared" si="220"/>
        <v>215852.5</v>
      </c>
      <c r="ED109" s="24">
        <f t="shared" si="221"/>
        <v>238835</v>
      </c>
      <c r="EE109" s="24">
        <f t="shared" si="222"/>
        <v>171115.58522120936</v>
      </c>
      <c r="EF109" s="24">
        <f t="shared" si="223"/>
        <v>90112.739999999991</v>
      </c>
      <c r="EG109" s="24">
        <f t="shared" si="150"/>
        <v>108585.85169999998</v>
      </c>
      <c r="EH109" s="126">
        <f>VLOOKUP(B109,[1]Hoja1!$B$9:$AX$244,49,0)</f>
        <v>89892</v>
      </c>
      <c r="EI109" s="126">
        <v>322000</v>
      </c>
      <c r="EJ109" s="17">
        <v>324225</v>
      </c>
      <c r="EK109" s="73">
        <v>301500</v>
      </c>
      <c r="EL109" s="17">
        <f t="shared" si="224"/>
        <v>259404.25</v>
      </c>
      <c r="EM109" s="17">
        <f t="shared" si="225"/>
        <v>311750</v>
      </c>
      <c r="EN109" s="17">
        <f t="shared" si="226"/>
        <v>193882.25855689772</v>
      </c>
      <c r="EO109" s="17">
        <f t="shared" si="227"/>
        <v>94476.491999999998</v>
      </c>
      <c r="EP109" s="17">
        <f t="shared" si="151"/>
        <v>113844.17285999999</v>
      </c>
      <c r="EQ109" s="162">
        <f>VLOOKUP(B109,[1]Hoja1!$B$9:$AZ$244,51,0)</f>
        <v>74406</v>
      </c>
      <c r="ER109" s="162">
        <v>245000</v>
      </c>
      <c r="ES109" s="32">
        <v>324225</v>
      </c>
      <c r="ET109" s="94">
        <v>301500</v>
      </c>
      <c r="EU109" s="32">
        <f t="shared" si="228"/>
        <v>236282.75</v>
      </c>
      <c r="EV109" s="32">
        <f t="shared" si="229"/>
        <v>273250</v>
      </c>
      <c r="EW109" s="32">
        <f t="shared" si="230"/>
        <v>167207.04853783257</v>
      </c>
      <c r="EX109" s="32">
        <f t="shared" si="231"/>
        <v>89889.888599999991</v>
      </c>
      <c r="EY109" s="32">
        <f t="shared" si="152"/>
        <v>108317.31576299999</v>
      </c>
      <c r="EZ109" s="172">
        <f>VLOOKUP(B109,'[2]RESPUESTOS '!$B$11:$BH$246,59,0)</f>
        <v>45804</v>
      </c>
      <c r="FA109" s="162">
        <v>247000</v>
      </c>
      <c r="FB109" s="32">
        <v>251400</v>
      </c>
      <c r="FC109" s="94">
        <v>238800</v>
      </c>
      <c r="FD109" s="32">
        <f t="shared" si="232"/>
        <v>195751</v>
      </c>
      <c r="FE109" s="32">
        <f t="shared" si="233"/>
        <v>242900</v>
      </c>
      <c r="FF109" s="32">
        <f t="shared" si="234"/>
        <v>117487.87372760732</v>
      </c>
      <c r="FG109" s="32">
        <f t="shared" si="235"/>
        <v>55335.812399999995</v>
      </c>
      <c r="FH109" s="32">
        <f t="shared" si="153"/>
        <v>66679.65394199999</v>
      </c>
      <c r="FI109" s="172">
        <f>VLOOKUP(B109,'[2]RESPUESTOS '!$B$11:$CJ$246,87,0)</f>
        <v>48653</v>
      </c>
      <c r="FJ109" s="162">
        <v>296400</v>
      </c>
      <c r="FK109" s="32">
        <v>263600</v>
      </c>
      <c r="FL109" s="94">
        <v>250400</v>
      </c>
      <c r="FM109" s="32">
        <f t="shared" si="236"/>
        <v>214763.25</v>
      </c>
      <c r="FN109" s="32">
        <f t="shared" si="237"/>
        <v>257000</v>
      </c>
      <c r="FO109" s="32">
        <f t="shared" si="238"/>
        <v>126124.18731518848</v>
      </c>
      <c r="FP109" s="32">
        <f t="shared" si="239"/>
        <v>58777.689299999998</v>
      </c>
      <c r="FQ109" s="32">
        <f t="shared" si="154"/>
        <v>70827.115606499996</v>
      </c>
      <c r="FR109" s="172">
        <f>VLOOKUP(B109,'[2]RESPUESTOS '!$B$11:$BX$246,75,0)</f>
        <v>48383</v>
      </c>
      <c r="FS109" s="162">
        <v>247000</v>
      </c>
      <c r="FT109" s="32">
        <v>222600</v>
      </c>
      <c r="FU109" s="94">
        <v>218100</v>
      </c>
      <c r="FV109" s="32">
        <f t="shared" si="240"/>
        <v>184020.75</v>
      </c>
      <c r="FW109" s="32">
        <f t="shared" si="241"/>
        <v>220350</v>
      </c>
      <c r="FX109" s="32">
        <f t="shared" si="242"/>
        <v>118362.75208609198</v>
      </c>
      <c r="FY109" s="32">
        <f t="shared" si="243"/>
        <v>58451.5023</v>
      </c>
      <c r="FZ109" s="32">
        <f t="shared" si="155"/>
        <v>70434.060271499999</v>
      </c>
      <c r="GA109" s="172">
        <f>VLOOKUP(B109,'[2]RESPUESTOS '!$B$11:$CN$246,91,0)</f>
        <v>54134</v>
      </c>
      <c r="GB109" s="162">
        <v>285000</v>
      </c>
      <c r="GC109" s="32">
        <v>288200</v>
      </c>
      <c r="GD109" s="94">
        <v>265100</v>
      </c>
      <c r="GE109" s="32">
        <f t="shared" si="244"/>
        <v>223108.5</v>
      </c>
      <c r="GF109" s="32">
        <f t="shared" si="245"/>
        <v>275050</v>
      </c>
      <c r="GG109" s="32">
        <f t="shared" si="246"/>
        <v>136876.49587445779</v>
      </c>
      <c r="GH109" s="32">
        <f t="shared" si="247"/>
        <v>65399.285400000001</v>
      </c>
      <c r="GI109" s="32">
        <f t="shared" si="156"/>
        <v>78806.138907</v>
      </c>
      <c r="GJ109" s="172">
        <f>VLOOKUP(B109,'[2]RESPUESTOS '!$B$11:$T$246,19,0)</f>
        <v>43423</v>
      </c>
      <c r="GK109" s="162">
        <v>210000</v>
      </c>
      <c r="GL109" s="32">
        <v>229600</v>
      </c>
      <c r="GM109" s="94">
        <v>211200</v>
      </c>
      <c r="GN109" s="32">
        <f t="shared" si="248"/>
        <v>173555.75</v>
      </c>
      <c r="GO109" s="32">
        <f t="shared" si="249"/>
        <v>210600</v>
      </c>
      <c r="GP109" s="32">
        <f t="shared" si="250"/>
        <v>108455.68175894261</v>
      </c>
      <c r="GQ109" s="32">
        <f t="shared" si="251"/>
        <v>52459.326300000001</v>
      </c>
      <c r="GR109" s="32">
        <f t="shared" si="157"/>
        <v>63213.488191500001</v>
      </c>
      <c r="GS109" s="172">
        <f>VLOOKUP(B109,'[2]RESPUESTOS '!$B$11:$H$246,7,0)</f>
        <v>41404</v>
      </c>
      <c r="GT109" s="162">
        <v>160000</v>
      </c>
      <c r="GU109" s="32">
        <v>137800</v>
      </c>
      <c r="GV109" s="94">
        <v>128200</v>
      </c>
      <c r="GW109" s="32">
        <f t="shared" si="252"/>
        <v>116851</v>
      </c>
      <c r="GX109" s="32">
        <f t="shared" si="253"/>
        <v>133000</v>
      </c>
      <c r="GY109" s="32">
        <f t="shared" si="254"/>
        <v>87990.482824830426</v>
      </c>
      <c r="GZ109" s="32">
        <f t="shared" si="255"/>
        <v>50020.172399999996</v>
      </c>
      <c r="HA109" s="32">
        <f t="shared" si="158"/>
        <v>60274.30774199999</v>
      </c>
      <c r="HB109" s="172">
        <f>VLOOKUP(B109,'[2]RESPUESTOS '!$B$11:$D$246,3,0)</f>
        <v>38494</v>
      </c>
      <c r="HC109" s="162">
        <v>160000</v>
      </c>
      <c r="HD109" s="32">
        <v>137800</v>
      </c>
      <c r="HE109" s="94">
        <v>133700</v>
      </c>
      <c r="HF109" s="32">
        <f t="shared" si="256"/>
        <v>117498.5</v>
      </c>
      <c r="HG109" s="32">
        <f t="shared" si="257"/>
        <v>135750</v>
      </c>
      <c r="HH109" s="32">
        <f t="shared" si="258"/>
        <v>85170.895188234106</v>
      </c>
      <c r="HI109" s="32">
        <f t="shared" si="259"/>
        <v>46504.6014</v>
      </c>
      <c r="HJ109" s="32">
        <f t="shared" si="159"/>
        <v>56038.044687000001</v>
      </c>
      <c r="HK109" s="172">
        <f>VLOOKUP(B109,'[2]RESPUESTOS '!$B$11:$CB$246,79,0)</f>
        <v>52834</v>
      </c>
      <c r="HL109" s="162">
        <v>322000</v>
      </c>
      <c r="HM109" s="32">
        <v>288200</v>
      </c>
      <c r="HN109" s="94">
        <v>274000</v>
      </c>
      <c r="HO109" s="32">
        <f t="shared" si="260"/>
        <v>234258.5</v>
      </c>
      <c r="HP109" s="32">
        <f t="shared" si="261"/>
        <v>281100</v>
      </c>
      <c r="HQ109" s="32">
        <f t="shared" si="262"/>
        <v>137210.7080987212</v>
      </c>
      <c r="HR109" s="32">
        <f t="shared" si="263"/>
        <v>63828.755399999995</v>
      </c>
      <c r="HS109" s="32">
        <f t="shared" si="160"/>
        <v>76913.650256999987</v>
      </c>
      <c r="HT109" s="172">
        <v>294963.48</v>
      </c>
      <c r="HU109" s="162">
        <v>322000</v>
      </c>
      <c r="HV109" s="32">
        <v>360250</v>
      </c>
      <c r="HW109" s="94">
        <v>349400</v>
      </c>
      <c r="HX109" s="32">
        <f t="shared" si="264"/>
        <v>343883.33333333331</v>
      </c>
      <c r="HY109" s="32">
        <f t="shared" si="265"/>
        <v>349400</v>
      </c>
      <c r="HZ109" s="32">
        <f t="shared" si="161"/>
        <v>343112.44229865429</v>
      </c>
      <c r="IA109" s="32">
        <f t="shared" si="266"/>
        <v>356345.38018799998</v>
      </c>
      <c r="IB109" s="32">
        <f t="shared" si="162"/>
        <v>429396.18312653998</v>
      </c>
      <c r="IC109" s="172">
        <v>314460</v>
      </c>
      <c r="ID109" s="162">
        <v>247000</v>
      </c>
      <c r="IE109" s="32">
        <v>360250</v>
      </c>
      <c r="IF109" s="94">
        <v>345800</v>
      </c>
      <c r="IG109" s="32">
        <f t="shared" si="267"/>
        <v>317683.33333333331</v>
      </c>
      <c r="IH109" s="32">
        <f t="shared" si="268"/>
        <v>345800</v>
      </c>
      <c r="II109" s="32">
        <f t="shared" si="269"/>
        <v>308760.20323859877</v>
      </c>
      <c r="IJ109" s="32">
        <f t="shared" si="270"/>
        <v>379899.12599999999</v>
      </c>
      <c r="IK109" s="32">
        <f t="shared" si="163"/>
        <v>457778.44682999997</v>
      </c>
      <c r="IM109" s="32">
        <f t="shared" si="271"/>
        <v>106171.61950292739</v>
      </c>
    </row>
    <row r="110" spans="1:247" x14ac:dyDescent="0.25">
      <c r="A110" s="12">
        <v>103</v>
      </c>
      <c r="B110" s="38" t="s">
        <v>146</v>
      </c>
      <c r="C110" s="14">
        <f>VLOOKUP(B110,[1]Hoja1!$B$9:$D$244,3,0)</f>
        <v>532341</v>
      </c>
      <c r="D110" s="14">
        <v>1947000</v>
      </c>
      <c r="E110" s="15">
        <v>3113500</v>
      </c>
      <c r="F110" s="97">
        <v>2957800</v>
      </c>
      <c r="G110" s="105">
        <f t="shared" si="164"/>
        <v>2137660.25</v>
      </c>
      <c r="H110" s="105">
        <f t="shared" si="165"/>
        <v>2452400</v>
      </c>
      <c r="I110" s="107">
        <f t="shared" si="166"/>
        <v>1310883.6090437106</v>
      </c>
      <c r="J110" s="107">
        <f t="shared" si="167"/>
        <v>559490.39099999995</v>
      </c>
      <c r="K110" s="107">
        <f t="shared" si="136"/>
        <v>674185.92115499987</v>
      </c>
      <c r="L110" s="101">
        <f>VLOOKUP(B110,[1]Hoja1!$B$9:$L$244,11,0)</f>
        <v>504510</v>
      </c>
      <c r="M110" s="101">
        <v>1874000</v>
      </c>
      <c r="N110" s="34">
        <v>3113500</v>
      </c>
      <c r="O110" s="70">
        <v>2895600</v>
      </c>
      <c r="P110" s="34">
        <f t="shared" si="168"/>
        <v>2096902.5</v>
      </c>
      <c r="Q110" s="34">
        <f t="shared" si="169"/>
        <v>2384800</v>
      </c>
      <c r="R110" s="34">
        <f t="shared" si="170"/>
        <v>1256963.2965122496</v>
      </c>
      <c r="S110" s="174">
        <f t="shared" si="171"/>
        <v>530240.01</v>
      </c>
      <c r="T110" s="174">
        <f t="shared" si="137"/>
        <v>638939.21204999997</v>
      </c>
      <c r="U110" s="126">
        <f>VLOOKUP(B110,[1]Hoja1!$B$9:$T$244,19,0)</f>
        <v>562757</v>
      </c>
      <c r="V110" s="126">
        <v>2059000</v>
      </c>
      <c r="W110" s="17">
        <v>2490800</v>
      </c>
      <c r="X110" s="73">
        <v>2416100</v>
      </c>
      <c r="Y110" s="17">
        <f t="shared" si="172"/>
        <v>1882164.25</v>
      </c>
      <c r="Z110" s="17">
        <f t="shared" si="173"/>
        <v>2237550</v>
      </c>
      <c r="AA110" s="17">
        <f t="shared" si="174"/>
        <v>1299542.5630848333</v>
      </c>
      <c r="AB110" s="176">
        <f t="shared" si="175"/>
        <v>591457.60699999996</v>
      </c>
      <c r="AC110" s="176">
        <f t="shared" si="138"/>
        <v>712706.4164349999</v>
      </c>
      <c r="AD110" s="129">
        <f>VLOOKUP(B110,[1]Hoja1!$B$9:$V$244,21,0)</f>
        <v>587960</v>
      </c>
      <c r="AE110" s="129">
        <v>2100000</v>
      </c>
      <c r="AF110" s="18">
        <v>2366260</v>
      </c>
      <c r="AG110" s="74">
        <v>2318900</v>
      </c>
      <c r="AH110" s="18">
        <f t="shared" si="176"/>
        <v>1843280</v>
      </c>
      <c r="AI110" s="18">
        <f t="shared" si="177"/>
        <v>2209450</v>
      </c>
      <c r="AJ110" s="18">
        <f t="shared" si="178"/>
        <v>1319769.0868969013</v>
      </c>
      <c r="AK110" s="177">
        <f t="shared" si="179"/>
        <v>617945.96</v>
      </c>
      <c r="AL110" s="177">
        <f t="shared" si="139"/>
        <v>744624.88179999997</v>
      </c>
      <c r="AM110" s="133">
        <f>VLOOKUP(B110,[1]Hoja1!$B$9:$X$244,23,0)</f>
        <v>554858</v>
      </c>
      <c r="AN110" s="133">
        <v>1982000</v>
      </c>
      <c r="AO110" s="19">
        <v>2117180</v>
      </c>
      <c r="AP110" s="77">
        <v>2096000</v>
      </c>
      <c r="AQ110" s="19">
        <f t="shared" si="180"/>
        <v>1687509.5</v>
      </c>
      <c r="AR110" s="19">
        <f t="shared" si="181"/>
        <v>2039000</v>
      </c>
      <c r="AS110" s="19">
        <f t="shared" si="182"/>
        <v>1228414.6727250631</v>
      </c>
      <c r="AT110" s="178">
        <f t="shared" si="183"/>
        <v>583155.75799999991</v>
      </c>
      <c r="AU110" s="178">
        <f t="shared" si="140"/>
        <v>702702.68838999991</v>
      </c>
      <c r="AV110" s="137">
        <f>VLOOKUP(B110,[1]Hoja1!$B$9:$Z$244,25,0)</f>
        <v>436800</v>
      </c>
      <c r="AW110" s="137">
        <v>1598000</v>
      </c>
      <c r="AX110" s="20">
        <v>2117180</v>
      </c>
      <c r="AY110" s="79">
        <v>2011300</v>
      </c>
      <c r="AZ110" s="20">
        <f t="shared" si="184"/>
        <v>1540820</v>
      </c>
      <c r="BA110" s="20">
        <f t="shared" si="185"/>
        <v>1804650</v>
      </c>
      <c r="BB110" s="20">
        <f t="shared" si="186"/>
        <v>1029686.694983126</v>
      </c>
      <c r="BC110" s="179">
        <f t="shared" si="187"/>
        <v>459076.8</v>
      </c>
      <c r="BD110" s="179">
        <f t="shared" si="141"/>
        <v>553187.54399999999</v>
      </c>
      <c r="BE110" s="139">
        <f>VLOOKUP(B110,[1]Hoja1!$B$9:$AB$244,27,0)</f>
        <v>480480</v>
      </c>
      <c r="BF110" s="139">
        <v>1922000</v>
      </c>
      <c r="BG110" s="21">
        <v>2490800</v>
      </c>
      <c r="BH110" s="80">
        <v>2366300</v>
      </c>
      <c r="BI110" s="21">
        <f t="shared" si="188"/>
        <v>1814895</v>
      </c>
      <c r="BJ110" s="21">
        <f t="shared" si="189"/>
        <v>2144150</v>
      </c>
      <c r="BK110" s="21">
        <f t="shared" si="190"/>
        <v>1167671.3037145694</v>
      </c>
      <c r="BL110" s="21">
        <f t="shared" si="191"/>
        <v>504984.48</v>
      </c>
      <c r="BM110" s="21">
        <f t="shared" si="142"/>
        <v>608506.29839999997</v>
      </c>
      <c r="BN110" s="144">
        <f>VLOOKUP(B110,[1]Hoja1!$B$9:$AD$244,29,0)</f>
        <v>488723</v>
      </c>
      <c r="BO110" s="144">
        <v>1746000</v>
      </c>
      <c r="BP110" s="22">
        <v>2490800</v>
      </c>
      <c r="BQ110" s="82">
        <v>2441000</v>
      </c>
      <c r="BR110" s="22">
        <f t="shared" si="192"/>
        <v>1791630.75</v>
      </c>
      <c r="BS110" s="22">
        <f t="shared" si="193"/>
        <v>2093500</v>
      </c>
      <c r="BT110" s="22">
        <f t="shared" si="194"/>
        <v>1166169.8331310793</v>
      </c>
      <c r="BU110" s="22">
        <f t="shared" si="195"/>
        <v>513647.87299999996</v>
      </c>
      <c r="BV110" s="22">
        <f t="shared" si="143"/>
        <v>618945.68696499988</v>
      </c>
      <c r="BW110" s="146">
        <f>VLOOKUP(B110,[1]Hoja1!$B$9:$AF$244,31,0)</f>
        <v>462692</v>
      </c>
      <c r="BX110" s="146">
        <v>1330000</v>
      </c>
      <c r="BY110" s="23">
        <v>2117180</v>
      </c>
      <c r="BZ110" s="84">
        <v>1947800</v>
      </c>
      <c r="CA110" s="23">
        <f t="shared" si="196"/>
        <v>1464418</v>
      </c>
      <c r="CB110" s="23">
        <f t="shared" si="197"/>
        <v>1638900</v>
      </c>
      <c r="CC110" s="23">
        <f t="shared" si="198"/>
        <v>1025938.0810509718</v>
      </c>
      <c r="CD110" s="23">
        <f t="shared" si="199"/>
        <v>486289.29199999996</v>
      </c>
      <c r="CE110" s="23">
        <f t="shared" si="144"/>
        <v>585978.59685999993</v>
      </c>
      <c r="CF110" s="158">
        <f>VLOOKUP(B110,[1]Hoja1!$B$9:$AJ$244,35,0)</f>
        <v>436800</v>
      </c>
      <c r="CG110" s="158">
        <v>1250000</v>
      </c>
      <c r="CH110" s="24">
        <v>1439700</v>
      </c>
      <c r="CI110" s="25">
        <v>1425300</v>
      </c>
      <c r="CJ110" s="24">
        <f t="shared" si="200"/>
        <v>1137950</v>
      </c>
      <c r="CK110" s="24">
        <f t="shared" si="201"/>
        <v>1337650</v>
      </c>
      <c r="CL110" s="24">
        <f t="shared" si="202"/>
        <v>891747.8087442274</v>
      </c>
      <c r="CM110" s="24">
        <f t="shared" si="203"/>
        <v>459076.8</v>
      </c>
      <c r="CN110" s="24">
        <f t="shared" si="145"/>
        <v>553187.54399999999</v>
      </c>
      <c r="CO110" s="148">
        <f>VLOOKUP(B110,[1]Hoja1!$B$9:$AL$244,37,0)</f>
        <v>495373</v>
      </c>
      <c r="CP110" s="148">
        <v>1770000</v>
      </c>
      <c r="CQ110" s="26">
        <v>2117180</v>
      </c>
      <c r="CR110" s="149">
        <v>2011300</v>
      </c>
      <c r="CS110" s="26">
        <f t="shared" si="204"/>
        <v>1598463.25</v>
      </c>
      <c r="CT110" s="26">
        <f t="shared" si="205"/>
        <v>1890650</v>
      </c>
      <c r="CU110" s="26">
        <f t="shared" si="206"/>
        <v>1125755.3456030241</v>
      </c>
      <c r="CV110" s="26">
        <f t="shared" si="207"/>
        <v>520637.02299999999</v>
      </c>
      <c r="CW110" s="26">
        <f t="shared" si="146"/>
        <v>627367.61271499994</v>
      </c>
      <c r="CX110" s="27">
        <f>VLOOKUP(B110,[1]Hoja1!$B$9:$AN$244,39,0)</f>
        <v>511043</v>
      </c>
      <c r="CY110" s="27">
        <v>1680000</v>
      </c>
      <c r="CZ110" s="28">
        <v>2366260</v>
      </c>
      <c r="DA110" s="86">
        <v>2130000</v>
      </c>
      <c r="DB110" s="28">
        <f t="shared" si="208"/>
        <v>1671825.75</v>
      </c>
      <c r="DC110" s="28">
        <f t="shared" si="209"/>
        <v>1905000</v>
      </c>
      <c r="DD110" s="28">
        <f t="shared" si="210"/>
        <v>1161402.4188822873</v>
      </c>
      <c r="DE110" s="28">
        <f t="shared" si="211"/>
        <v>537106.19299999997</v>
      </c>
      <c r="DF110" s="28">
        <f t="shared" si="147"/>
        <v>647212.96256499994</v>
      </c>
      <c r="DG110" s="150">
        <f>VLOOKUP(B110,[1]Hoja1!$B$9:$AR$244,43,0)</f>
        <v>653835</v>
      </c>
      <c r="DH110" s="150">
        <v>2242000</v>
      </c>
      <c r="DI110" s="29">
        <v>1868100</v>
      </c>
      <c r="DJ110" s="88">
        <v>1812100</v>
      </c>
      <c r="DK110" s="29">
        <f t="shared" si="212"/>
        <v>1644008.75</v>
      </c>
      <c r="DL110" s="29">
        <f t="shared" si="213"/>
        <v>1840100</v>
      </c>
      <c r="DM110" s="29">
        <f t="shared" si="214"/>
        <v>1306072.3985421299</v>
      </c>
      <c r="DN110" s="29">
        <f t="shared" si="215"/>
        <v>687180.58499999996</v>
      </c>
      <c r="DO110" s="29">
        <f t="shared" si="148"/>
        <v>828052.60492499988</v>
      </c>
      <c r="DP110" s="154">
        <f>VLOOKUP(B110,[1]Hoja1!$B$9:$AT$244,45,0)</f>
        <v>653835</v>
      </c>
      <c r="DQ110" s="154">
        <v>2392000</v>
      </c>
      <c r="DR110" s="30">
        <v>1868100</v>
      </c>
      <c r="DS110" s="90">
        <v>1756000</v>
      </c>
      <c r="DT110" s="30">
        <f t="shared" si="216"/>
        <v>1667483.75</v>
      </c>
      <c r="DU110" s="30">
        <f t="shared" si="217"/>
        <v>1812050</v>
      </c>
      <c r="DV110" s="30">
        <f t="shared" si="218"/>
        <v>1310496.8824035877</v>
      </c>
      <c r="DW110" s="30">
        <f t="shared" si="219"/>
        <v>687180.58499999996</v>
      </c>
      <c r="DX110" s="30">
        <f t="shared" si="149"/>
        <v>828052.60492499988</v>
      </c>
      <c r="DY110" s="158">
        <f>VLOOKUP(B110,[1]Hoja1!$B$9:$AV$244,47,0)</f>
        <v>741013</v>
      </c>
      <c r="DZ110" s="158">
        <v>2550000</v>
      </c>
      <c r="EA110" s="24">
        <v>2117180</v>
      </c>
      <c r="EB110" s="25">
        <v>1990100</v>
      </c>
      <c r="EC110" s="24">
        <f t="shared" si="220"/>
        <v>1849573.25</v>
      </c>
      <c r="ED110" s="24">
        <f t="shared" si="221"/>
        <v>2053640</v>
      </c>
      <c r="EE110" s="24">
        <f t="shared" si="222"/>
        <v>1472496.7636948922</v>
      </c>
      <c r="EF110" s="24">
        <f t="shared" si="223"/>
        <v>778804.66299999994</v>
      </c>
      <c r="EG110" s="24">
        <f t="shared" si="150"/>
        <v>938459.61891499988</v>
      </c>
      <c r="EH110" s="126">
        <f>VLOOKUP(B110,[1]Hoja1!$B$9:$AX$244,49,0)</f>
        <v>741389</v>
      </c>
      <c r="EI110" s="126">
        <v>2648000</v>
      </c>
      <c r="EJ110" s="17">
        <v>2802150</v>
      </c>
      <c r="EK110" s="73">
        <v>2578000</v>
      </c>
      <c r="EL110" s="17">
        <f t="shared" si="224"/>
        <v>2192384.75</v>
      </c>
      <c r="EM110" s="17">
        <f t="shared" si="225"/>
        <v>2613000</v>
      </c>
      <c r="EN110" s="17">
        <f t="shared" si="226"/>
        <v>1618627.4803713923</v>
      </c>
      <c r="EO110" s="17">
        <f t="shared" si="227"/>
        <v>779199.83899999992</v>
      </c>
      <c r="EP110" s="17">
        <f t="shared" si="151"/>
        <v>938935.80599499983</v>
      </c>
      <c r="EQ110" s="162">
        <f>VLOOKUP(B110,[1]Hoja1!$B$9:$AZ$244,51,0)</f>
        <v>711733</v>
      </c>
      <c r="ER110" s="162">
        <v>2339000</v>
      </c>
      <c r="ES110" s="32">
        <v>2802150</v>
      </c>
      <c r="ET110" s="94">
        <v>2662000</v>
      </c>
      <c r="EU110" s="32">
        <f t="shared" si="228"/>
        <v>2128720.75</v>
      </c>
      <c r="EV110" s="32">
        <f t="shared" si="229"/>
        <v>2500500</v>
      </c>
      <c r="EW110" s="32">
        <f t="shared" si="230"/>
        <v>1559405.1703102698</v>
      </c>
      <c r="EX110" s="32">
        <f t="shared" si="231"/>
        <v>859844.63729999994</v>
      </c>
      <c r="EY110" s="32">
        <f t="shared" si="152"/>
        <v>1036112.7879464999</v>
      </c>
      <c r="EZ110" s="172">
        <f>VLOOKUP(B110,'[2]RESPUESTOS '!$B$11:$BH$246,59,0)</f>
        <v>387462</v>
      </c>
      <c r="FA110" s="162">
        <v>2059000</v>
      </c>
      <c r="FB110" s="32">
        <v>2107800</v>
      </c>
      <c r="FC110" s="94">
        <v>2023500</v>
      </c>
      <c r="FD110" s="32">
        <f t="shared" si="232"/>
        <v>1644440.5</v>
      </c>
      <c r="FE110" s="32">
        <f t="shared" si="233"/>
        <v>2041250</v>
      </c>
      <c r="FF110" s="32">
        <f t="shared" si="234"/>
        <v>991278.61774188164</v>
      </c>
      <c r="FG110" s="32">
        <f t="shared" si="235"/>
        <v>468092.84219999996</v>
      </c>
      <c r="FH110" s="32">
        <f t="shared" si="153"/>
        <v>564051.87485099991</v>
      </c>
      <c r="FI110" s="172">
        <f>VLOOKUP(B110,'[2]RESPUESTOS '!$B$11:$CJ$246,87,0)</f>
        <v>403975</v>
      </c>
      <c r="FJ110" s="162">
        <v>2470800</v>
      </c>
      <c r="FK110" s="32">
        <v>2224800</v>
      </c>
      <c r="FL110" s="94">
        <v>2158100</v>
      </c>
      <c r="FM110" s="32">
        <f t="shared" si="236"/>
        <v>1814418.75</v>
      </c>
      <c r="FN110" s="32">
        <f t="shared" si="237"/>
        <v>2191450</v>
      </c>
      <c r="FO110" s="32">
        <f t="shared" si="238"/>
        <v>1054580.5877404367</v>
      </c>
      <c r="FP110" s="32">
        <f t="shared" si="239"/>
        <v>488042.19750000001</v>
      </c>
      <c r="FQ110" s="32">
        <f t="shared" si="154"/>
        <v>588090.84798750002</v>
      </c>
      <c r="FR110" s="172">
        <f>VLOOKUP(B110,'[2]RESPUESTOS '!$B$11:$BX$246,75,0)</f>
        <v>388744</v>
      </c>
      <c r="FS110" s="162">
        <v>2059000</v>
      </c>
      <c r="FT110" s="32">
        <v>1926200</v>
      </c>
      <c r="FU110" s="94">
        <v>1829900</v>
      </c>
      <c r="FV110" s="32">
        <f t="shared" si="240"/>
        <v>1550961</v>
      </c>
      <c r="FW110" s="32">
        <f t="shared" si="241"/>
        <v>1878050</v>
      </c>
      <c r="FX110" s="32">
        <f t="shared" si="242"/>
        <v>970003.96954009729</v>
      </c>
      <c r="FY110" s="32">
        <f t="shared" si="243"/>
        <v>469641.62640000001</v>
      </c>
      <c r="FZ110" s="32">
        <f t="shared" si="155"/>
        <v>565918.159812</v>
      </c>
      <c r="GA110" s="172">
        <f>VLOOKUP(B110,'[2]RESPUESTOS '!$B$11:$CN$246,91,0)</f>
        <v>463457</v>
      </c>
      <c r="GB110" s="162">
        <v>2368000</v>
      </c>
      <c r="GC110" s="32">
        <v>2490800</v>
      </c>
      <c r="GD110" s="94">
        <v>2441000</v>
      </c>
      <c r="GE110" s="32">
        <f t="shared" si="244"/>
        <v>1940814.25</v>
      </c>
      <c r="GF110" s="32">
        <f t="shared" si="245"/>
        <v>2404500</v>
      </c>
      <c r="GG110" s="32">
        <f t="shared" si="246"/>
        <v>1179544.2095262026</v>
      </c>
      <c r="GH110" s="32">
        <f t="shared" si="247"/>
        <v>559902.40169999993</v>
      </c>
      <c r="GI110" s="32">
        <f t="shared" si="156"/>
        <v>674682.39404849987</v>
      </c>
      <c r="GJ110" s="172">
        <f>VLOOKUP(B110,'[2]RESPUESTOS '!$B$11:$T$246,19,0)</f>
        <v>365072</v>
      </c>
      <c r="GK110" s="162">
        <v>1680000</v>
      </c>
      <c r="GL110" s="32">
        <v>1986000</v>
      </c>
      <c r="GM110" s="94">
        <v>1946300</v>
      </c>
      <c r="GN110" s="32">
        <f t="shared" si="248"/>
        <v>1494343</v>
      </c>
      <c r="GO110" s="32">
        <f t="shared" si="249"/>
        <v>1813150</v>
      </c>
      <c r="GP110" s="32">
        <f t="shared" si="250"/>
        <v>919171.74354892608</v>
      </c>
      <c r="GQ110" s="32">
        <f t="shared" si="251"/>
        <v>441043.48319999996</v>
      </c>
      <c r="GR110" s="32">
        <f t="shared" si="157"/>
        <v>531457.39725599997</v>
      </c>
      <c r="GS110" s="172">
        <f>VLOOKUP(B110,'[2]RESPUESTOS '!$B$11:$H$246,7,0)</f>
        <v>351796</v>
      </c>
      <c r="GT110" s="162">
        <v>1250000</v>
      </c>
      <c r="GU110" s="32">
        <v>1191600</v>
      </c>
      <c r="GV110" s="94">
        <v>1132000</v>
      </c>
      <c r="GW110" s="32">
        <f t="shared" si="252"/>
        <v>981349</v>
      </c>
      <c r="GX110" s="32">
        <f t="shared" si="253"/>
        <v>1161800</v>
      </c>
      <c r="GY110" s="32">
        <f t="shared" si="254"/>
        <v>745551.41183391795</v>
      </c>
      <c r="GZ110" s="32">
        <f t="shared" si="255"/>
        <v>425004.7476</v>
      </c>
      <c r="HA110" s="32">
        <f t="shared" si="158"/>
        <v>512130.72085799999</v>
      </c>
      <c r="HB110" s="172">
        <f>VLOOKUP(B110,'[2]RESPUESTOS '!$B$11:$D$246,3,0)</f>
        <v>331056</v>
      </c>
      <c r="HC110" s="162">
        <v>1250000</v>
      </c>
      <c r="HD110" s="32">
        <v>1191600</v>
      </c>
      <c r="HE110" s="94">
        <v>1132000</v>
      </c>
      <c r="HF110" s="32">
        <f t="shared" si="256"/>
        <v>976164</v>
      </c>
      <c r="HG110" s="32">
        <f t="shared" si="257"/>
        <v>1161800</v>
      </c>
      <c r="HH110" s="32">
        <f t="shared" si="258"/>
        <v>721600.03184495459</v>
      </c>
      <c r="HI110" s="32">
        <f t="shared" si="259"/>
        <v>399948.7536</v>
      </c>
      <c r="HJ110" s="32">
        <f t="shared" si="159"/>
        <v>481938.24808799999</v>
      </c>
      <c r="HK110" s="172">
        <f>VLOOKUP(B110,'[2]RESPUESTOS '!$B$11:$CB$246,79,0)</f>
        <v>453161</v>
      </c>
      <c r="HL110" s="162">
        <v>2648000</v>
      </c>
      <c r="HM110" s="32">
        <v>2490800</v>
      </c>
      <c r="HN110" s="94">
        <v>2391000</v>
      </c>
      <c r="HO110" s="32">
        <f t="shared" si="260"/>
        <v>1995740.25</v>
      </c>
      <c r="HP110" s="32">
        <f t="shared" si="261"/>
        <v>2440900</v>
      </c>
      <c r="HQ110" s="32">
        <f t="shared" si="262"/>
        <v>1175061.4748626323</v>
      </c>
      <c r="HR110" s="32">
        <f t="shared" si="263"/>
        <v>547463.80409999995</v>
      </c>
      <c r="HS110" s="32">
        <f t="shared" si="160"/>
        <v>659693.88394049997</v>
      </c>
      <c r="HT110" s="172">
        <v>2496974.7599999998</v>
      </c>
      <c r="HU110" s="162">
        <v>2648000</v>
      </c>
      <c r="HV110" s="32">
        <v>3113500</v>
      </c>
      <c r="HW110" s="94">
        <v>2957800</v>
      </c>
      <c r="HX110" s="32">
        <f t="shared" si="264"/>
        <v>2906433.3333333335</v>
      </c>
      <c r="HY110" s="32">
        <f t="shared" si="265"/>
        <v>2957800</v>
      </c>
      <c r="HZ110" s="32">
        <f t="shared" si="161"/>
        <v>2893198.7977321455</v>
      </c>
      <c r="IA110" s="32">
        <f t="shared" si="266"/>
        <v>3016595.2075559995</v>
      </c>
      <c r="IB110" s="32">
        <f t="shared" si="162"/>
        <v>3634997.2251049792</v>
      </c>
      <c r="IC110" s="172">
        <v>2662020</v>
      </c>
      <c r="ID110" s="162">
        <v>2059000</v>
      </c>
      <c r="IE110" s="32">
        <v>3113500</v>
      </c>
      <c r="IF110" s="94">
        <v>3020100</v>
      </c>
      <c r="IG110" s="32">
        <f t="shared" si="267"/>
        <v>2730866.6666666665</v>
      </c>
      <c r="IH110" s="32">
        <f t="shared" si="268"/>
        <v>3020100</v>
      </c>
      <c r="II110" s="32">
        <f t="shared" si="269"/>
        <v>2636274.5919111101</v>
      </c>
      <c r="IJ110" s="32">
        <f t="shared" si="270"/>
        <v>3215986.3619999997</v>
      </c>
      <c r="IK110" s="32">
        <f t="shared" si="163"/>
        <v>3875263.5662099998</v>
      </c>
      <c r="IM110" s="32">
        <f t="shared" si="271"/>
        <v>900940.11504436948</v>
      </c>
    </row>
    <row r="111" spans="1:247" x14ac:dyDescent="0.25">
      <c r="A111" s="12">
        <v>104</v>
      </c>
      <c r="B111" s="38" t="s">
        <v>147</v>
      </c>
      <c r="C111" s="14">
        <f>VLOOKUP(B111,[1]Hoja1!$B$9:$D$244,3,0)</f>
        <v>577270</v>
      </c>
      <c r="D111" s="14">
        <v>2112000</v>
      </c>
      <c r="E111" s="15">
        <v>3203750</v>
      </c>
      <c r="F111" s="97">
        <v>3075600</v>
      </c>
      <c r="G111" s="105">
        <f t="shared" si="164"/>
        <v>2242155</v>
      </c>
      <c r="H111" s="105">
        <f t="shared" si="165"/>
        <v>2593800</v>
      </c>
      <c r="I111" s="107">
        <f t="shared" si="166"/>
        <v>1406939.4704429798</v>
      </c>
      <c r="J111" s="107">
        <f t="shared" si="167"/>
        <v>606710.77</v>
      </c>
      <c r="K111" s="107">
        <f t="shared" si="136"/>
        <v>731086.47785000002</v>
      </c>
      <c r="L111" s="101">
        <f>VLOOKUP(B111,[1]Hoja1!$B$9:$L$244,11,0)</f>
        <v>525947</v>
      </c>
      <c r="M111" s="101">
        <v>1954000</v>
      </c>
      <c r="N111" s="34">
        <v>3203750</v>
      </c>
      <c r="O111" s="70">
        <v>3011500</v>
      </c>
      <c r="P111" s="34">
        <f t="shared" si="168"/>
        <v>2173799.25</v>
      </c>
      <c r="Q111" s="34">
        <f t="shared" si="169"/>
        <v>2482750</v>
      </c>
      <c r="R111" s="34">
        <f t="shared" si="170"/>
        <v>1308344.9723095607</v>
      </c>
      <c r="S111" s="174">
        <f t="shared" si="171"/>
        <v>552770.29700000002</v>
      </c>
      <c r="T111" s="174">
        <f t="shared" si="137"/>
        <v>666088.20788500004</v>
      </c>
      <c r="U111" s="126">
        <f>VLOOKUP(B111,[1]Hoja1!$B$9:$T$244,19,0)</f>
        <v>518653</v>
      </c>
      <c r="V111" s="126">
        <v>1897000</v>
      </c>
      <c r="W111" s="17">
        <v>2563000</v>
      </c>
      <c r="X111" s="73">
        <v>2511700</v>
      </c>
      <c r="Y111" s="17">
        <f t="shared" si="172"/>
        <v>1872588.25</v>
      </c>
      <c r="Z111" s="17">
        <f t="shared" si="173"/>
        <v>2204350</v>
      </c>
      <c r="AA111" s="17">
        <f t="shared" si="174"/>
        <v>1233226.5806671923</v>
      </c>
      <c r="AB111" s="176">
        <f t="shared" si="175"/>
        <v>545104.30299999996</v>
      </c>
      <c r="AC111" s="176">
        <f t="shared" si="138"/>
        <v>656850.685115</v>
      </c>
      <c r="AD111" s="129">
        <f>VLOOKUP(B111,[1]Hoja1!$B$9:$V$244,21,0)</f>
        <v>586981</v>
      </c>
      <c r="AE111" s="129">
        <v>2097000</v>
      </c>
      <c r="AF111" s="18">
        <v>2434850</v>
      </c>
      <c r="AG111" s="74">
        <v>2410500</v>
      </c>
      <c r="AH111" s="18">
        <f t="shared" si="176"/>
        <v>1882332.75</v>
      </c>
      <c r="AI111" s="18">
        <f t="shared" si="177"/>
        <v>2253750</v>
      </c>
      <c r="AJ111" s="18">
        <f t="shared" si="178"/>
        <v>1330645.8784243253</v>
      </c>
      <c r="AK111" s="177">
        <f t="shared" si="179"/>
        <v>616917.03099999996</v>
      </c>
      <c r="AL111" s="177">
        <f t="shared" si="139"/>
        <v>743385.02235499991</v>
      </c>
      <c r="AM111" s="133">
        <f>VLOOKUP(B111,[1]Hoja1!$B$9:$X$244,23,0)</f>
        <v>552886</v>
      </c>
      <c r="AN111" s="133">
        <v>1975000</v>
      </c>
      <c r="AO111" s="19">
        <v>2178550</v>
      </c>
      <c r="AP111" s="77">
        <v>2069600</v>
      </c>
      <c r="AQ111" s="19">
        <f t="shared" si="180"/>
        <v>1694009</v>
      </c>
      <c r="AR111" s="19">
        <f t="shared" si="181"/>
        <v>2022300</v>
      </c>
      <c r="AS111" s="19">
        <f t="shared" si="182"/>
        <v>1228038.7144750317</v>
      </c>
      <c r="AT111" s="178">
        <f t="shared" si="183"/>
        <v>581083.18599999999</v>
      </c>
      <c r="AU111" s="178">
        <f t="shared" si="140"/>
        <v>700205.23913</v>
      </c>
      <c r="AV111" s="137">
        <f>VLOOKUP(B111,[1]Hoja1!$B$9:$Z$244,25,0)</f>
        <v>428750</v>
      </c>
      <c r="AW111" s="137">
        <v>1568000</v>
      </c>
      <c r="AX111" s="20">
        <v>2178550</v>
      </c>
      <c r="AY111" s="79">
        <v>2091400</v>
      </c>
      <c r="AZ111" s="20">
        <f t="shared" si="184"/>
        <v>1566675</v>
      </c>
      <c r="BA111" s="20">
        <f t="shared" si="185"/>
        <v>1829700</v>
      </c>
      <c r="BB111" s="20">
        <f t="shared" si="186"/>
        <v>1023728.4554366816</v>
      </c>
      <c r="BC111" s="179">
        <f t="shared" si="187"/>
        <v>450616.25</v>
      </c>
      <c r="BD111" s="179">
        <f t="shared" si="141"/>
        <v>542992.58125000005</v>
      </c>
      <c r="BE111" s="139">
        <f>VLOOKUP(B111,[1]Hoja1!$B$9:$AB$244,27,0)</f>
        <v>471625</v>
      </c>
      <c r="BF111" s="139">
        <v>1887000</v>
      </c>
      <c r="BG111" s="21">
        <v>2563000</v>
      </c>
      <c r="BH111" s="80">
        <v>2409200</v>
      </c>
      <c r="BI111" s="21">
        <f t="shared" si="188"/>
        <v>1832706.25</v>
      </c>
      <c r="BJ111" s="21">
        <f t="shared" si="189"/>
        <v>2148100</v>
      </c>
      <c r="BK111" s="21">
        <f t="shared" si="190"/>
        <v>1157570.3001761357</v>
      </c>
      <c r="BL111" s="21">
        <f t="shared" si="191"/>
        <v>495677.87499999994</v>
      </c>
      <c r="BM111" s="21">
        <f t="shared" si="142"/>
        <v>597291.83937499998</v>
      </c>
      <c r="BN111" s="144">
        <f>VLOOKUP(B111,[1]Hoja1!$B$9:$AD$244,29,0)</f>
        <v>473394</v>
      </c>
      <c r="BO111" s="144">
        <v>1691000</v>
      </c>
      <c r="BP111" s="22">
        <v>2563000</v>
      </c>
      <c r="BQ111" s="82">
        <v>2358000</v>
      </c>
      <c r="BR111" s="22">
        <f t="shared" si="192"/>
        <v>1771348.5</v>
      </c>
      <c r="BS111" s="22">
        <f t="shared" si="193"/>
        <v>2024500</v>
      </c>
      <c r="BT111" s="22">
        <f t="shared" si="194"/>
        <v>1137000.8253508944</v>
      </c>
      <c r="BU111" s="22">
        <f t="shared" si="195"/>
        <v>497537.09399999998</v>
      </c>
      <c r="BV111" s="22">
        <f t="shared" si="143"/>
        <v>599532.19826999994</v>
      </c>
      <c r="BW111" s="146">
        <f>VLOOKUP(B111,[1]Hoja1!$B$9:$AF$244,31,0)</f>
        <v>454414</v>
      </c>
      <c r="BX111" s="146">
        <v>1300000</v>
      </c>
      <c r="BY111" s="23">
        <v>2178550</v>
      </c>
      <c r="BZ111" s="84">
        <v>1960700</v>
      </c>
      <c r="CA111" s="23">
        <f t="shared" si="196"/>
        <v>1473416</v>
      </c>
      <c r="CB111" s="23">
        <f t="shared" si="197"/>
        <v>1630350</v>
      </c>
      <c r="CC111" s="23">
        <f t="shared" si="198"/>
        <v>1015509.3583920209</v>
      </c>
      <c r="CD111" s="23">
        <f t="shared" si="199"/>
        <v>477589.11399999994</v>
      </c>
      <c r="CE111" s="23">
        <f t="shared" si="144"/>
        <v>575494.88236999989</v>
      </c>
      <c r="CF111" s="158">
        <f>VLOOKUP(B111,[1]Hoja1!$B$9:$AJ$244,35,0)</f>
        <v>428750</v>
      </c>
      <c r="CG111" s="158">
        <v>1230000</v>
      </c>
      <c r="CH111" s="24">
        <v>1481400</v>
      </c>
      <c r="CI111" s="25">
        <v>1437000</v>
      </c>
      <c r="CJ111" s="24">
        <f t="shared" si="200"/>
        <v>1144287.5</v>
      </c>
      <c r="CK111" s="24">
        <f t="shared" si="201"/>
        <v>1333500</v>
      </c>
      <c r="CL111" s="24">
        <f t="shared" si="202"/>
        <v>885680.56080580794</v>
      </c>
      <c r="CM111" s="24">
        <f t="shared" si="203"/>
        <v>450616.25</v>
      </c>
      <c r="CN111" s="24">
        <f t="shared" si="145"/>
        <v>542992.58125000005</v>
      </c>
      <c r="CO111" s="148">
        <f>VLOOKUP(B111,[1]Hoja1!$B$9:$AL$244,37,0)</f>
        <v>482639</v>
      </c>
      <c r="CP111" s="148">
        <v>1730000</v>
      </c>
      <c r="CQ111" s="26">
        <v>2178550</v>
      </c>
      <c r="CR111" s="149">
        <v>2026100</v>
      </c>
      <c r="CS111" s="26">
        <f t="shared" si="204"/>
        <v>1604322.25</v>
      </c>
      <c r="CT111" s="26">
        <f t="shared" si="205"/>
        <v>1878050</v>
      </c>
      <c r="CU111" s="26">
        <f t="shared" si="206"/>
        <v>1110322.5927376009</v>
      </c>
      <c r="CV111" s="26">
        <f t="shared" si="207"/>
        <v>507253.58899999998</v>
      </c>
      <c r="CW111" s="26">
        <f t="shared" si="146"/>
        <v>611240.57474499999</v>
      </c>
      <c r="CX111" s="27">
        <f>VLOOKUP(B111,[1]Hoja1!$B$9:$AN$244,39,0)</f>
        <v>549395</v>
      </c>
      <c r="CY111" s="27">
        <v>1810000</v>
      </c>
      <c r="CZ111" s="28">
        <v>2434850</v>
      </c>
      <c r="DA111" s="86">
        <v>2337000</v>
      </c>
      <c r="DB111" s="28">
        <f t="shared" si="208"/>
        <v>1782811.25</v>
      </c>
      <c r="DC111" s="28">
        <f t="shared" si="209"/>
        <v>2073500</v>
      </c>
      <c r="DD111" s="28">
        <f t="shared" si="210"/>
        <v>1245612.2753589961</v>
      </c>
      <c r="DE111" s="28">
        <f t="shared" si="211"/>
        <v>577414.14500000002</v>
      </c>
      <c r="DF111" s="28">
        <f t="shared" si="147"/>
        <v>695784.04472500004</v>
      </c>
      <c r="DG111" s="150">
        <f>VLOOKUP(B111,[1]Hoja1!$B$9:$AR$244,43,0)</f>
        <v>672788</v>
      </c>
      <c r="DH111" s="150">
        <v>2307000</v>
      </c>
      <c r="DI111" s="29">
        <v>1922250</v>
      </c>
      <c r="DJ111" s="88">
        <v>1826100</v>
      </c>
      <c r="DK111" s="29">
        <f t="shared" si="212"/>
        <v>1682034.5</v>
      </c>
      <c r="DL111" s="29">
        <f t="shared" si="213"/>
        <v>1874175</v>
      </c>
      <c r="DM111" s="29">
        <f t="shared" si="214"/>
        <v>1338842.8870646285</v>
      </c>
      <c r="DN111" s="29">
        <f t="shared" si="215"/>
        <v>707100.18799999997</v>
      </c>
      <c r="DO111" s="29">
        <f t="shared" si="148"/>
        <v>852055.72653999995</v>
      </c>
      <c r="DP111" s="154">
        <f>VLOOKUP(B111,[1]Hoja1!$B$9:$AT$244,45,0)</f>
        <v>672788</v>
      </c>
      <c r="DQ111" s="154">
        <v>2461000</v>
      </c>
      <c r="DR111" s="30">
        <v>1922250</v>
      </c>
      <c r="DS111" s="90">
        <v>1768500</v>
      </c>
      <c r="DT111" s="30">
        <f t="shared" si="216"/>
        <v>1706134.5</v>
      </c>
      <c r="DU111" s="30">
        <f t="shared" si="217"/>
        <v>1845375</v>
      </c>
      <c r="DV111" s="30">
        <f t="shared" si="218"/>
        <v>1343018.3566549362</v>
      </c>
      <c r="DW111" s="30">
        <f t="shared" si="219"/>
        <v>707100.18799999997</v>
      </c>
      <c r="DX111" s="30">
        <f t="shared" si="149"/>
        <v>852055.72653999995</v>
      </c>
      <c r="DY111" s="158">
        <f>VLOOKUP(B111,[1]Hoja1!$B$9:$AV$244,47,0)</f>
        <v>762493</v>
      </c>
      <c r="DZ111" s="158">
        <v>2620000</v>
      </c>
      <c r="EA111" s="24">
        <v>2178550</v>
      </c>
      <c r="EB111" s="25">
        <v>2004300</v>
      </c>
      <c r="EC111" s="24">
        <f t="shared" si="220"/>
        <v>1891335.75</v>
      </c>
      <c r="ED111" s="24">
        <f t="shared" si="221"/>
        <v>2091425</v>
      </c>
      <c r="EE111" s="24">
        <f t="shared" si="222"/>
        <v>1508799.0973366781</v>
      </c>
      <c r="EF111" s="24">
        <f t="shared" si="223"/>
        <v>801380.14299999992</v>
      </c>
      <c r="EG111" s="24">
        <f t="shared" si="150"/>
        <v>965663.07231499988</v>
      </c>
      <c r="EH111" s="126">
        <f>VLOOKUP(B111,[1]Hoja1!$B$9:$AX$244,49,0)</f>
        <v>834856</v>
      </c>
      <c r="EI111" s="126">
        <v>2982000</v>
      </c>
      <c r="EJ111" s="17">
        <v>2883375</v>
      </c>
      <c r="EK111" s="73">
        <v>2595000</v>
      </c>
      <c r="EL111" s="17">
        <f t="shared" si="224"/>
        <v>2323807.75</v>
      </c>
      <c r="EM111" s="17">
        <f t="shared" si="225"/>
        <v>2739187.5</v>
      </c>
      <c r="EN111" s="17">
        <f t="shared" si="226"/>
        <v>1765747.9200258979</v>
      </c>
      <c r="EO111" s="17">
        <f t="shared" si="227"/>
        <v>877433.65599999996</v>
      </c>
      <c r="EP111" s="17">
        <f t="shared" si="151"/>
        <v>1057307.5554799999</v>
      </c>
      <c r="EQ111" s="162">
        <f>VLOOKUP(B111,[1]Hoja1!$B$9:$AZ$244,51,0)</f>
        <v>689409</v>
      </c>
      <c r="ER111" s="162">
        <v>2266000</v>
      </c>
      <c r="ES111" s="32">
        <v>2883375</v>
      </c>
      <c r="ET111" s="94">
        <v>2768000</v>
      </c>
      <c r="EU111" s="32">
        <f t="shared" si="228"/>
        <v>2151696</v>
      </c>
      <c r="EV111" s="32">
        <f t="shared" si="229"/>
        <v>2517000</v>
      </c>
      <c r="EW111" s="32">
        <f t="shared" si="230"/>
        <v>1538513.9055549894</v>
      </c>
      <c r="EX111" s="32">
        <f t="shared" si="231"/>
        <v>832875.01289999997</v>
      </c>
      <c r="EY111" s="32">
        <f t="shared" si="152"/>
        <v>1003614.3905445</v>
      </c>
      <c r="EZ111" s="172">
        <f>VLOOKUP(B111,'[2]RESPUESTOS '!$B$11:$BH$246,59,0)</f>
        <v>403940</v>
      </c>
      <c r="FA111" s="162">
        <v>1897000</v>
      </c>
      <c r="FB111" s="32">
        <v>2135800</v>
      </c>
      <c r="FC111" s="94">
        <v>2071700</v>
      </c>
      <c r="FD111" s="32">
        <f t="shared" si="232"/>
        <v>1627110</v>
      </c>
      <c r="FE111" s="32">
        <f t="shared" si="233"/>
        <v>1984350</v>
      </c>
      <c r="FF111" s="32">
        <f t="shared" si="234"/>
        <v>1011718.9112003695</v>
      </c>
      <c r="FG111" s="32">
        <f t="shared" si="235"/>
        <v>487999.91399999999</v>
      </c>
      <c r="FH111" s="32">
        <f t="shared" si="153"/>
        <v>588039.89636999997</v>
      </c>
      <c r="FI111" s="172">
        <f>VLOOKUP(B111,'[2]RESPUESTOS '!$B$11:$CJ$246,87,0)</f>
        <v>401303</v>
      </c>
      <c r="FJ111" s="162">
        <v>2276400</v>
      </c>
      <c r="FK111" s="32">
        <v>2190600</v>
      </c>
      <c r="FL111" s="94">
        <v>2146800</v>
      </c>
      <c r="FM111" s="32">
        <f t="shared" si="236"/>
        <v>1753775.75</v>
      </c>
      <c r="FN111" s="32">
        <f t="shared" si="237"/>
        <v>2168700</v>
      </c>
      <c r="FO111" s="32">
        <f t="shared" si="238"/>
        <v>1038023.2285041329</v>
      </c>
      <c r="FP111" s="32">
        <f t="shared" si="239"/>
        <v>484814.15429999999</v>
      </c>
      <c r="FQ111" s="32">
        <f t="shared" si="154"/>
        <v>584201.05593149993</v>
      </c>
      <c r="FR111" s="172">
        <f>VLOOKUP(B111,'[2]RESPUESTOS '!$B$11:$BX$246,75,0)</f>
        <v>379381</v>
      </c>
      <c r="FS111" s="162">
        <v>1897000</v>
      </c>
      <c r="FT111" s="32">
        <v>1985600</v>
      </c>
      <c r="FU111" s="94">
        <v>1926000</v>
      </c>
      <c r="FV111" s="32">
        <f t="shared" si="240"/>
        <v>1546995.25</v>
      </c>
      <c r="FW111" s="32">
        <f t="shared" si="241"/>
        <v>1911500</v>
      </c>
      <c r="FX111" s="32">
        <f t="shared" si="242"/>
        <v>955598.66208758741</v>
      </c>
      <c r="FY111" s="32">
        <f t="shared" si="243"/>
        <v>458330.18609999999</v>
      </c>
      <c r="FZ111" s="32">
        <f t="shared" si="155"/>
        <v>552287.8742505</v>
      </c>
      <c r="GA111" s="172">
        <f>VLOOKUP(B111,'[2]RESPUESTOS '!$B$11:$CN$246,91,0)</f>
        <v>464810</v>
      </c>
      <c r="GB111" s="162">
        <v>2182000</v>
      </c>
      <c r="GC111" s="32">
        <v>2487600</v>
      </c>
      <c r="GD111" s="94">
        <v>2363200</v>
      </c>
      <c r="GE111" s="32">
        <f t="shared" si="244"/>
        <v>1874402.5</v>
      </c>
      <c r="GF111" s="32">
        <f t="shared" si="245"/>
        <v>2272600</v>
      </c>
      <c r="GG111" s="32">
        <f t="shared" si="246"/>
        <v>1164530.457540337</v>
      </c>
      <c r="GH111" s="32">
        <f t="shared" si="247"/>
        <v>561536.96100000001</v>
      </c>
      <c r="GI111" s="32">
        <f t="shared" si="156"/>
        <v>676652.03800499998</v>
      </c>
      <c r="GJ111" s="172">
        <f>VLOOKUP(B111,'[2]RESPUESTOS '!$B$11:$T$246,19,0)</f>
        <v>369724</v>
      </c>
      <c r="GK111" s="162">
        <v>1810000</v>
      </c>
      <c r="GL111" s="32">
        <v>2030600</v>
      </c>
      <c r="GM111" s="94">
        <v>1868200</v>
      </c>
      <c r="GN111" s="32">
        <f t="shared" si="248"/>
        <v>1519631</v>
      </c>
      <c r="GO111" s="32">
        <f t="shared" si="249"/>
        <v>1839100</v>
      </c>
      <c r="GP111" s="32">
        <f t="shared" si="250"/>
        <v>933500.60422055377</v>
      </c>
      <c r="GQ111" s="32">
        <f t="shared" si="251"/>
        <v>446663.56439999997</v>
      </c>
      <c r="GR111" s="32">
        <f t="shared" si="157"/>
        <v>538229.59510199993</v>
      </c>
      <c r="GS111" s="172">
        <f>VLOOKUP(B111,'[2]RESPUESTOS '!$B$11:$H$246,7,0)</f>
        <v>331002</v>
      </c>
      <c r="GT111" s="162">
        <v>1230000</v>
      </c>
      <c r="GU111" s="32">
        <v>1218400</v>
      </c>
      <c r="GV111" s="94">
        <v>1169700</v>
      </c>
      <c r="GW111" s="32">
        <f t="shared" si="252"/>
        <v>987275.5</v>
      </c>
      <c r="GX111" s="32">
        <f t="shared" si="253"/>
        <v>1194050</v>
      </c>
      <c r="GY111" s="32">
        <f t="shared" si="254"/>
        <v>725978.30802857166</v>
      </c>
      <c r="GZ111" s="32">
        <f t="shared" si="255"/>
        <v>399883.51620000001</v>
      </c>
      <c r="HA111" s="32">
        <f t="shared" si="158"/>
        <v>481859.63702100003</v>
      </c>
      <c r="HB111" s="172">
        <f>VLOOKUP(B111,'[2]RESPUESTOS '!$B$11:$D$246,3,0)</f>
        <v>331763</v>
      </c>
      <c r="HC111" s="162">
        <v>1230000</v>
      </c>
      <c r="HD111" s="32">
        <v>1218400</v>
      </c>
      <c r="HE111" s="94">
        <v>1169700</v>
      </c>
      <c r="HF111" s="32">
        <f t="shared" si="256"/>
        <v>987465.75</v>
      </c>
      <c r="HG111" s="32">
        <f t="shared" si="257"/>
        <v>1194050</v>
      </c>
      <c r="HH111" s="32">
        <f t="shared" si="258"/>
        <v>726892.54748100217</v>
      </c>
      <c r="HI111" s="32">
        <f t="shared" si="259"/>
        <v>400802.88029999996</v>
      </c>
      <c r="HJ111" s="32">
        <f t="shared" si="159"/>
        <v>482967.47076149995</v>
      </c>
      <c r="HK111" s="172">
        <f>VLOOKUP(B111,'[2]RESPUESTOS '!$B$11:$CB$246,79,0)</f>
        <v>448616</v>
      </c>
      <c r="HL111" s="162">
        <v>2982000</v>
      </c>
      <c r="HM111" s="32">
        <v>2487600</v>
      </c>
      <c r="HN111" s="94">
        <v>2413000</v>
      </c>
      <c r="HO111" s="32">
        <f t="shared" si="260"/>
        <v>2082804</v>
      </c>
      <c r="HP111" s="32">
        <f t="shared" si="261"/>
        <v>2450300</v>
      </c>
      <c r="HQ111" s="32">
        <f t="shared" si="262"/>
        <v>1183138.2501431925</v>
      </c>
      <c r="HR111" s="32">
        <f t="shared" si="263"/>
        <v>541972.98959999997</v>
      </c>
      <c r="HS111" s="32">
        <f t="shared" si="160"/>
        <v>653077.452468</v>
      </c>
      <c r="HT111" s="172">
        <v>2515293.9</v>
      </c>
      <c r="HU111" s="162">
        <v>2982000</v>
      </c>
      <c r="HV111" s="32">
        <v>3203750</v>
      </c>
      <c r="HW111" s="94">
        <v>2979500</v>
      </c>
      <c r="HX111" s="32">
        <f t="shared" si="264"/>
        <v>3055083.3333333335</v>
      </c>
      <c r="HY111" s="32">
        <f t="shared" si="265"/>
        <v>2982000</v>
      </c>
      <c r="HZ111" s="32">
        <f t="shared" si="161"/>
        <v>3051551.6735202274</v>
      </c>
      <c r="IA111" s="32">
        <f t="shared" si="266"/>
        <v>3038726.5605899999</v>
      </c>
      <c r="IB111" s="32">
        <f t="shared" si="162"/>
        <v>3661665.50551095</v>
      </c>
      <c r="IC111" s="172">
        <v>2681550</v>
      </c>
      <c r="ID111" s="162">
        <v>1897000</v>
      </c>
      <c r="IE111" s="32">
        <v>3203750</v>
      </c>
      <c r="IF111" s="94">
        <v>3139700</v>
      </c>
      <c r="IG111" s="32">
        <f t="shared" si="267"/>
        <v>2746816.6666666665</v>
      </c>
      <c r="IH111" s="32">
        <f t="shared" si="268"/>
        <v>3139700</v>
      </c>
      <c r="II111" s="32">
        <f t="shared" si="269"/>
        <v>2591156.6445465283</v>
      </c>
      <c r="IJ111" s="32">
        <f t="shared" si="270"/>
        <v>3239580.5549999997</v>
      </c>
      <c r="IK111" s="32">
        <f t="shared" si="163"/>
        <v>3903694.5687749996</v>
      </c>
      <c r="IM111" s="32">
        <f t="shared" si="271"/>
        <v>908011.69999759051</v>
      </c>
    </row>
    <row r="112" spans="1:247" x14ac:dyDescent="0.25">
      <c r="A112" s="12">
        <v>105</v>
      </c>
      <c r="B112" s="38" t="s">
        <v>148</v>
      </c>
      <c r="C112" s="14">
        <f>VLOOKUP(B112,[1]Hoja1!$B$9:$D$244,3,0)</f>
        <v>741110</v>
      </c>
      <c r="D112" s="14">
        <v>2711000</v>
      </c>
      <c r="E112" s="15">
        <v>4121750</v>
      </c>
      <c r="F112" s="97">
        <v>3998100</v>
      </c>
      <c r="G112" s="105">
        <f t="shared" si="164"/>
        <v>2892990</v>
      </c>
      <c r="H112" s="105">
        <f t="shared" si="165"/>
        <v>3354550</v>
      </c>
      <c r="I112" s="107">
        <f t="shared" si="166"/>
        <v>1809194.1223454068</v>
      </c>
      <c r="J112" s="107">
        <f t="shared" si="167"/>
        <v>778906.61</v>
      </c>
      <c r="K112" s="107">
        <f t="shared" si="136"/>
        <v>938582.46505</v>
      </c>
      <c r="L112" s="101">
        <f>VLOOKUP(B112,[1]Hoja1!$B$9:$L$244,11,0)</f>
        <v>681826</v>
      </c>
      <c r="M112" s="101">
        <v>2533000</v>
      </c>
      <c r="N112" s="34">
        <v>4121750</v>
      </c>
      <c r="O112" s="70">
        <v>3915700</v>
      </c>
      <c r="P112" s="34">
        <f t="shared" si="168"/>
        <v>2813069</v>
      </c>
      <c r="Q112" s="34">
        <f t="shared" si="169"/>
        <v>3224350</v>
      </c>
      <c r="R112" s="34">
        <f t="shared" si="170"/>
        <v>1695320.2558601224</v>
      </c>
      <c r="S112" s="174">
        <f t="shared" si="171"/>
        <v>716599.12599999993</v>
      </c>
      <c r="T112" s="174">
        <f t="shared" si="137"/>
        <v>863501.94682999991</v>
      </c>
      <c r="U112" s="126">
        <f>VLOOKUP(B112,[1]Hoja1!$B$9:$T$244,19,0)</f>
        <v>602987</v>
      </c>
      <c r="V112" s="126">
        <v>2206000</v>
      </c>
      <c r="W112" s="17">
        <v>3297400</v>
      </c>
      <c r="X112" s="73">
        <v>3132500</v>
      </c>
      <c r="Y112" s="17">
        <f t="shared" si="172"/>
        <v>2309721.75</v>
      </c>
      <c r="Z112" s="17">
        <f t="shared" si="173"/>
        <v>2669250</v>
      </c>
      <c r="AA112" s="17">
        <f t="shared" si="174"/>
        <v>1462938.580963864</v>
      </c>
      <c r="AB112" s="176">
        <f t="shared" si="175"/>
        <v>633739.33699999994</v>
      </c>
      <c r="AC112" s="176">
        <f t="shared" si="138"/>
        <v>763655.9010849999</v>
      </c>
      <c r="AD112" s="129">
        <f>VLOOKUP(B112,[1]Hoja1!$B$9:$V$244,21,0)</f>
        <v>732088</v>
      </c>
      <c r="AE112" s="129">
        <v>2615000</v>
      </c>
      <c r="AF112" s="18">
        <v>3132530</v>
      </c>
      <c r="AG112" s="74">
        <v>2975900</v>
      </c>
      <c r="AH112" s="18">
        <f t="shared" si="176"/>
        <v>2363879.5</v>
      </c>
      <c r="AI112" s="18">
        <f t="shared" si="177"/>
        <v>2795450</v>
      </c>
      <c r="AJ112" s="18">
        <f t="shared" si="178"/>
        <v>1664150.4978657418</v>
      </c>
      <c r="AK112" s="177">
        <f t="shared" si="179"/>
        <v>769424.4879999999</v>
      </c>
      <c r="AL112" s="177">
        <f t="shared" si="139"/>
        <v>927156.50803999987</v>
      </c>
      <c r="AM112" s="133">
        <f>VLOOKUP(B112,[1]Hoja1!$B$9:$X$244,23,0)</f>
        <v>688392</v>
      </c>
      <c r="AN112" s="133">
        <v>2459000</v>
      </c>
      <c r="AO112" s="19">
        <v>2802790</v>
      </c>
      <c r="AP112" s="77">
        <v>2718700</v>
      </c>
      <c r="AQ112" s="19">
        <f t="shared" si="180"/>
        <v>2167220.5</v>
      </c>
      <c r="AR112" s="19">
        <f t="shared" si="181"/>
        <v>2588850</v>
      </c>
      <c r="AS112" s="19">
        <f t="shared" si="182"/>
        <v>1548023.398160656</v>
      </c>
      <c r="AT112" s="178">
        <f t="shared" si="183"/>
        <v>723499.99199999997</v>
      </c>
      <c r="AU112" s="178">
        <f t="shared" si="140"/>
        <v>871817.49035999994</v>
      </c>
      <c r="AV112" s="137">
        <f>VLOOKUP(B112,[1]Hoja1!$B$9:$Z$244,25,0)</f>
        <v>521500</v>
      </c>
      <c r="AW112" s="137">
        <v>1908000</v>
      </c>
      <c r="AX112" s="20">
        <v>2802790</v>
      </c>
      <c r="AY112" s="79">
        <v>2606600</v>
      </c>
      <c r="AZ112" s="20">
        <f t="shared" si="184"/>
        <v>1959722.5</v>
      </c>
      <c r="BA112" s="20">
        <f t="shared" si="185"/>
        <v>2257300</v>
      </c>
      <c r="BB112" s="20">
        <f t="shared" si="186"/>
        <v>1257038.0674478645</v>
      </c>
      <c r="BC112" s="179">
        <f t="shared" si="187"/>
        <v>548096.5</v>
      </c>
      <c r="BD112" s="179">
        <f t="shared" si="141"/>
        <v>660456.28249999997</v>
      </c>
      <c r="BE112" s="139">
        <f>VLOOKUP(B112,[1]Hoja1!$B$9:$AB$244,27,0)</f>
        <v>589372</v>
      </c>
      <c r="BF112" s="139">
        <v>2358000</v>
      </c>
      <c r="BG112" s="21">
        <v>3297400</v>
      </c>
      <c r="BH112" s="80">
        <v>3033600</v>
      </c>
      <c r="BI112" s="21">
        <f t="shared" si="188"/>
        <v>2319593</v>
      </c>
      <c r="BJ112" s="21">
        <f t="shared" si="189"/>
        <v>2695800</v>
      </c>
      <c r="BK112" s="21">
        <f t="shared" si="190"/>
        <v>1452580.4782381649</v>
      </c>
      <c r="BL112" s="21">
        <f t="shared" si="191"/>
        <v>619429.97199999995</v>
      </c>
      <c r="BM112" s="21">
        <f t="shared" si="142"/>
        <v>746413.11625999992</v>
      </c>
      <c r="BN112" s="144">
        <f>VLOOKUP(B112,[1]Hoja1!$B$9:$AD$244,29,0)</f>
        <v>573650</v>
      </c>
      <c r="BO112" s="144">
        <v>2049000</v>
      </c>
      <c r="BP112" s="22">
        <v>3297400</v>
      </c>
      <c r="BQ112" s="82">
        <v>3231500</v>
      </c>
      <c r="BR112" s="22">
        <f t="shared" si="192"/>
        <v>2287887.5</v>
      </c>
      <c r="BS112" s="22">
        <f t="shared" si="193"/>
        <v>2640250</v>
      </c>
      <c r="BT112" s="22">
        <f t="shared" si="194"/>
        <v>1406475.0900934131</v>
      </c>
      <c r="BU112" s="22">
        <f t="shared" si="195"/>
        <v>602906.14999999991</v>
      </c>
      <c r="BV112" s="22">
        <f t="shared" si="143"/>
        <v>726501.91074999992</v>
      </c>
      <c r="BW112" s="146">
        <f>VLOOKUP(B112,[1]Hoja1!$B$9:$AF$244,31,0)</f>
        <v>552534</v>
      </c>
      <c r="BX112" s="146">
        <v>1580000</v>
      </c>
      <c r="BY112" s="23">
        <v>2802790</v>
      </c>
      <c r="BZ112" s="84">
        <v>2690700</v>
      </c>
      <c r="CA112" s="23">
        <f t="shared" si="196"/>
        <v>1906506</v>
      </c>
      <c r="CB112" s="23">
        <f t="shared" si="197"/>
        <v>2135350</v>
      </c>
      <c r="CC112" s="23">
        <f t="shared" si="198"/>
        <v>1261355.1079403807</v>
      </c>
      <c r="CD112" s="23">
        <f t="shared" si="199"/>
        <v>580713.23399999994</v>
      </c>
      <c r="CE112" s="23">
        <f t="shared" si="144"/>
        <v>699759.44696999993</v>
      </c>
      <c r="CF112" s="158">
        <f>VLOOKUP(B112,[1]Hoja1!$B$9:$AJ$244,35,0)</f>
        <v>521500</v>
      </c>
      <c r="CG112" s="158">
        <v>1490000</v>
      </c>
      <c r="CH112" s="24">
        <v>1905900</v>
      </c>
      <c r="CI112" s="25">
        <v>1810600</v>
      </c>
      <c r="CJ112" s="24">
        <f t="shared" si="200"/>
        <v>1432000</v>
      </c>
      <c r="CK112" s="24">
        <f t="shared" si="201"/>
        <v>1650300</v>
      </c>
      <c r="CL112" s="24">
        <f t="shared" si="202"/>
        <v>1091203.8890447824</v>
      </c>
      <c r="CM112" s="24">
        <f t="shared" si="203"/>
        <v>548096.5</v>
      </c>
      <c r="CN112" s="24">
        <f t="shared" si="145"/>
        <v>660456.28249999997</v>
      </c>
      <c r="CO112" s="148">
        <f>VLOOKUP(B112,[1]Hoja1!$B$9:$AL$244,37,0)</f>
        <v>548432</v>
      </c>
      <c r="CP112" s="148">
        <v>1960000</v>
      </c>
      <c r="CQ112" s="26">
        <v>2802790</v>
      </c>
      <c r="CR112" s="149">
        <v>2634600</v>
      </c>
      <c r="CS112" s="26">
        <f t="shared" si="204"/>
        <v>1986455.5</v>
      </c>
      <c r="CT112" s="26">
        <f t="shared" si="205"/>
        <v>2297300</v>
      </c>
      <c r="CU112" s="26">
        <f t="shared" si="206"/>
        <v>1302958.8457513533</v>
      </c>
      <c r="CV112" s="26">
        <f t="shared" si="207"/>
        <v>576402.03200000001</v>
      </c>
      <c r="CW112" s="26">
        <f t="shared" si="146"/>
        <v>694564.44856000005</v>
      </c>
      <c r="CX112" s="27">
        <f>VLOOKUP(B112,[1]Hoja1!$B$9:$AN$244,39,0)</f>
        <v>702500</v>
      </c>
      <c r="CY112" s="27">
        <v>2310000</v>
      </c>
      <c r="CZ112" s="28">
        <v>3132530</v>
      </c>
      <c r="DA112" s="86">
        <v>2819000</v>
      </c>
      <c r="DB112" s="28">
        <f t="shared" si="208"/>
        <v>2241007.5</v>
      </c>
      <c r="DC112" s="28">
        <f t="shared" si="209"/>
        <v>2564500</v>
      </c>
      <c r="DD112" s="28">
        <f t="shared" si="210"/>
        <v>1580806.1796804841</v>
      </c>
      <c r="DE112" s="28">
        <f t="shared" si="211"/>
        <v>738327.5</v>
      </c>
      <c r="DF112" s="28">
        <f t="shared" si="147"/>
        <v>889684.63749999995</v>
      </c>
      <c r="DG112" s="150">
        <f>VLOOKUP(B112,[1]Hoja1!$B$9:$AR$244,43,0)</f>
        <v>776931</v>
      </c>
      <c r="DH112" s="150">
        <v>2664000</v>
      </c>
      <c r="DI112" s="29">
        <v>2473050</v>
      </c>
      <c r="DJ112" s="88">
        <v>2299900</v>
      </c>
      <c r="DK112" s="29">
        <f t="shared" si="212"/>
        <v>2053470.25</v>
      </c>
      <c r="DL112" s="29">
        <f t="shared" si="213"/>
        <v>2386475</v>
      </c>
      <c r="DM112" s="29">
        <f t="shared" si="214"/>
        <v>1598943.7599858316</v>
      </c>
      <c r="DN112" s="29">
        <f t="shared" si="215"/>
        <v>816554.48099999991</v>
      </c>
      <c r="DO112" s="29">
        <f t="shared" si="148"/>
        <v>983948.14960499993</v>
      </c>
      <c r="DP112" s="154">
        <f>VLOOKUP(B112,[1]Hoja1!$B$9:$AT$244,45,0)</f>
        <v>865568</v>
      </c>
      <c r="DQ112" s="154">
        <v>3166000</v>
      </c>
      <c r="DR112" s="30">
        <v>2473050</v>
      </c>
      <c r="DS112" s="90">
        <v>2423600</v>
      </c>
      <c r="DT112" s="30">
        <f t="shared" si="216"/>
        <v>2232054.5</v>
      </c>
      <c r="DU112" s="30">
        <f t="shared" si="217"/>
        <v>2448325</v>
      </c>
      <c r="DV112" s="30">
        <f t="shared" si="218"/>
        <v>1748148.5758241599</v>
      </c>
      <c r="DW112" s="30">
        <f t="shared" si="219"/>
        <v>909711.96799999999</v>
      </c>
      <c r="DX112" s="30">
        <f t="shared" si="149"/>
        <v>1096202.9214399999</v>
      </c>
      <c r="DY112" s="158">
        <f>VLOOKUP(B112,[1]Hoja1!$B$9:$AV$244,47,0)</f>
        <v>932317</v>
      </c>
      <c r="DZ112" s="158">
        <v>3200000</v>
      </c>
      <c r="EA112" s="24">
        <v>2802790</v>
      </c>
      <c r="EB112" s="25">
        <v>2746700</v>
      </c>
      <c r="EC112" s="24">
        <f t="shared" si="220"/>
        <v>2420451.75</v>
      </c>
      <c r="ED112" s="24">
        <f t="shared" si="221"/>
        <v>2774745</v>
      </c>
      <c r="EE112" s="24">
        <f t="shared" si="222"/>
        <v>1899373.8802934028</v>
      </c>
      <c r="EF112" s="24">
        <f t="shared" si="223"/>
        <v>979865.1669999999</v>
      </c>
      <c r="EG112" s="24">
        <f t="shared" si="150"/>
        <v>1180737.5262349998</v>
      </c>
      <c r="EH112" s="126">
        <f>VLOOKUP(B112,[1]Hoja1!$B$9:$AX$244,49,0)</f>
        <v>1060418</v>
      </c>
      <c r="EI112" s="126">
        <v>3788000</v>
      </c>
      <c r="EJ112" s="17">
        <v>3709575</v>
      </c>
      <c r="EK112" s="73">
        <v>3561200</v>
      </c>
      <c r="EL112" s="17">
        <f t="shared" si="224"/>
        <v>3029798.25</v>
      </c>
      <c r="EM112" s="17">
        <f t="shared" si="225"/>
        <v>3635387.5</v>
      </c>
      <c r="EN112" s="17">
        <f t="shared" si="226"/>
        <v>2276099.0159051898</v>
      </c>
      <c r="EO112" s="17">
        <f t="shared" si="227"/>
        <v>1114499.318</v>
      </c>
      <c r="EP112" s="17">
        <f t="shared" si="151"/>
        <v>1342971.6781899999</v>
      </c>
      <c r="EQ112" s="162">
        <f>VLOOKUP(B112,[1]Hoja1!$B$9:$AZ$244,51,0)</f>
        <v>776931</v>
      </c>
      <c r="ER112" s="162">
        <v>2553000</v>
      </c>
      <c r="ES112" s="32">
        <v>3709575</v>
      </c>
      <c r="ET112" s="94">
        <v>3598300</v>
      </c>
      <c r="EU112" s="32">
        <f t="shared" si="228"/>
        <v>2659451.5</v>
      </c>
      <c r="EV112" s="32">
        <f t="shared" si="229"/>
        <v>3075650</v>
      </c>
      <c r="EW112" s="32">
        <f t="shared" si="230"/>
        <v>1796708.4544415923</v>
      </c>
      <c r="EX112" s="32">
        <f t="shared" si="231"/>
        <v>938610.34109999996</v>
      </c>
      <c r="EY112" s="32">
        <f t="shared" si="152"/>
        <v>1131025.4610255</v>
      </c>
      <c r="EZ112" s="172">
        <f>VLOOKUP(B112,'[2]RESPUESTOS '!$B$11:$BH$246,59,0)</f>
        <v>523636</v>
      </c>
      <c r="FA112" s="162">
        <v>2206000</v>
      </c>
      <c r="FB112" s="32">
        <v>2748000</v>
      </c>
      <c r="FC112" s="94">
        <v>2693000</v>
      </c>
      <c r="FD112" s="32">
        <f t="shared" si="232"/>
        <v>2042659</v>
      </c>
      <c r="FE112" s="32">
        <f t="shared" si="233"/>
        <v>2449500</v>
      </c>
      <c r="FF112" s="32">
        <f t="shared" si="234"/>
        <v>1291044.3952518478</v>
      </c>
      <c r="FG112" s="32">
        <f t="shared" si="235"/>
        <v>632604.65159999998</v>
      </c>
      <c r="FH112" s="32">
        <f t="shared" si="153"/>
        <v>762288.60517799994</v>
      </c>
      <c r="FI112" s="172">
        <f>VLOOKUP(B112,'[2]RESPUESTOS '!$B$11:$CJ$246,87,0)</f>
        <v>448807</v>
      </c>
      <c r="FJ112" s="162">
        <v>2647200</v>
      </c>
      <c r="FK112" s="32">
        <v>2397600</v>
      </c>
      <c r="FL112" s="94">
        <v>2373600</v>
      </c>
      <c r="FM112" s="32">
        <f t="shared" si="236"/>
        <v>1966801.75</v>
      </c>
      <c r="FN112" s="32">
        <f t="shared" si="237"/>
        <v>2385600</v>
      </c>
      <c r="FO112" s="32">
        <f t="shared" si="238"/>
        <v>1161348.6001573729</v>
      </c>
      <c r="FP112" s="32">
        <f t="shared" si="239"/>
        <v>542203.73670000001</v>
      </c>
      <c r="FQ112" s="32">
        <f t="shared" si="154"/>
        <v>653355.50272350002</v>
      </c>
      <c r="FR112" s="172">
        <f>VLOOKUP(B112,'[2]RESPUESTOS '!$B$11:$BX$246,75,0)</f>
        <v>418557</v>
      </c>
      <c r="FS112" s="162">
        <v>2206000</v>
      </c>
      <c r="FT112" s="32">
        <v>2253800</v>
      </c>
      <c r="FU112" s="94">
        <v>2208700</v>
      </c>
      <c r="FV112" s="32">
        <f t="shared" si="240"/>
        <v>1771764.25</v>
      </c>
      <c r="FW112" s="32">
        <f t="shared" si="241"/>
        <v>2207350</v>
      </c>
      <c r="FX112" s="32">
        <f t="shared" si="242"/>
        <v>1069827.6167523095</v>
      </c>
      <c r="FY112" s="32">
        <f t="shared" si="243"/>
        <v>505658.71169999999</v>
      </c>
      <c r="FZ112" s="32">
        <f t="shared" si="155"/>
        <v>609318.74759849999</v>
      </c>
      <c r="GA112" s="172">
        <f>VLOOKUP(B112,'[2]RESPUESTOS '!$B$11:$CN$246,91,0)</f>
        <v>642829</v>
      </c>
      <c r="GB112" s="162">
        <v>2537000</v>
      </c>
      <c r="GC112" s="32">
        <v>3272800</v>
      </c>
      <c r="GD112" s="94">
        <v>3174600</v>
      </c>
      <c r="GE112" s="32">
        <f t="shared" si="244"/>
        <v>2406807.25</v>
      </c>
      <c r="GF112" s="32">
        <f t="shared" si="245"/>
        <v>2855800</v>
      </c>
      <c r="GG112" s="32">
        <f t="shared" si="246"/>
        <v>1556214.912353049</v>
      </c>
      <c r="GH112" s="32">
        <f t="shared" si="247"/>
        <v>776601.71490000002</v>
      </c>
      <c r="GI112" s="32">
        <f t="shared" si="156"/>
        <v>935805.06645449996</v>
      </c>
      <c r="GJ112" s="172">
        <f>VLOOKUP(B112,'[2]RESPUESTOS '!$B$11:$T$246,19,0)</f>
        <v>403103</v>
      </c>
      <c r="GK112" s="162">
        <v>2310000</v>
      </c>
      <c r="GL112" s="32">
        <v>2220000</v>
      </c>
      <c r="GM112" s="94">
        <v>2175600</v>
      </c>
      <c r="GN112" s="32">
        <f t="shared" si="248"/>
        <v>1777175.75</v>
      </c>
      <c r="GO112" s="32">
        <f t="shared" si="249"/>
        <v>2197800</v>
      </c>
      <c r="GP112" s="32">
        <f t="shared" si="250"/>
        <v>1046093.5659978833</v>
      </c>
      <c r="GQ112" s="32">
        <f t="shared" si="251"/>
        <v>486988.73429999995</v>
      </c>
      <c r="GR112" s="32">
        <f t="shared" si="157"/>
        <v>586821.42483149993</v>
      </c>
      <c r="GS112" s="172">
        <f>VLOOKUP(B112,'[2]RESPUESTOS '!$B$11:$H$246,7,0)</f>
        <v>419978</v>
      </c>
      <c r="GT112" s="162">
        <v>1490000</v>
      </c>
      <c r="GU112" s="32">
        <v>1332000</v>
      </c>
      <c r="GV112" s="94">
        <v>1292000</v>
      </c>
      <c r="GW112" s="32">
        <f t="shared" si="252"/>
        <v>1133494.5</v>
      </c>
      <c r="GX112" s="32">
        <f t="shared" si="253"/>
        <v>1312000</v>
      </c>
      <c r="GY112" s="32">
        <f t="shared" si="254"/>
        <v>873942.03262022312</v>
      </c>
      <c r="GZ112" s="32">
        <f t="shared" si="255"/>
        <v>507375.42179999995</v>
      </c>
      <c r="HA112" s="32">
        <f t="shared" si="158"/>
        <v>611387.38326899998</v>
      </c>
      <c r="HB112" s="172">
        <f>VLOOKUP(B112,'[2]RESPUESTOS '!$B$11:$D$246,3,0)</f>
        <v>419978</v>
      </c>
      <c r="HC112" s="162">
        <v>1490000</v>
      </c>
      <c r="HD112" s="32">
        <v>1332000</v>
      </c>
      <c r="HE112" s="94">
        <v>1292000</v>
      </c>
      <c r="HF112" s="32">
        <f t="shared" si="256"/>
        <v>1133494.5</v>
      </c>
      <c r="HG112" s="32">
        <f t="shared" si="257"/>
        <v>1312000</v>
      </c>
      <c r="HH112" s="32">
        <f t="shared" si="258"/>
        <v>873942.03262022312</v>
      </c>
      <c r="HI112" s="32">
        <f t="shared" si="259"/>
        <v>507375.42179999995</v>
      </c>
      <c r="HJ112" s="32">
        <f t="shared" si="159"/>
        <v>611387.38326899998</v>
      </c>
      <c r="HK112" s="172">
        <f>VLOOKUP(B112,'[2]RESPUESTOS '!$B$11:$CB$246,79,0)</f>
        <v>595434</v>
      </c>
      <c r="HL112" s="162">
        <v>3788000</v>
      </c>
      <c r="HM112" s="32">
        <v>3272800</v>
      </c>
      <c r="HN112" s="94">
        <v>3207000</v>
      </c>
      <c r="HO112" s="32">
        <f t="shared" si="260"/>
        <v>2715808.5</v>
      </c>
      <c r="HP112" s="32">
        <f t="shared" si="261"/>
        <v>3239900</v>
      </c>
      <c r="HQ112" s="32">
        <f t="shared" si="262"/>
        <v>1562008.5307839725</v>
      </c>
      <c r="HR112" s="32">
        <f t="shared" si="263"/>
        <v>719343.81539999996</v>
      </c>
      <c r="HS112" s="32">
        <f t="shared" si="160"/>
        <v>866809.29755699995</v>
      </c>
      <c r="HT112" s="172">
        <v>3089059.12</v>
      </c>
      <c r="HU112" s="162">
        <v>3788000</v>
      </c>
      <c r="HV112" s="32">
        <v>4121750</v>
      </c>
      <c r="HW112" s="94">
        <v>3874400</v>
      </c>
      <c r="HX112" s="32">
        <f t="shared" si="264"/>
        <v>3928050</v>
      </c>
      <c r="HY112" s="32">
        <f t="shared" si="265"/>
        <v>3874400</v>
      </c>
      <c r="HZ112" s="32">
        <f t="shared" si="161"/>
        <v>3923048.4787168056</v>
      </c>
      <c r="IA112" s="32">
        <f t="shared" si="266"/>
        <v>3731892.3228719998</v>
      </c>
      <c r="IB112" s="32">
        <f t="shared" si="162"/>
        <v>4496930.2490607593</v>
      </c>
      <c r="IC112" s="172">
        <v>3293240</v>
      </c>
      <c r="ID112" s="162">
        <v>2206000</v>
      </c>
      <c r="IE112" s="32">
        <v>4121750</v>
      </c>
      <c r="IF112" s="94">
        <v>3915700</v>
      </c>
      <c r="IG112" s="32">
        <f t="shared" si="267"/>
        <v>3414483.3333333335</v>
      </c>
      <c r="IH112" s="32">
        <f t="shared" si="268"/>
        <v>3915700</v>
      </c>
      <c r="II112" s="32">
        <f t="shared" si="269"/>
        <v>3153557.0018473654</v>
      </c>
      <c r="IJ112" s="32">
        <f t="shared" si="270"/>
        <v>3978563.2439999999</v>
      </c>
      <c r="IK112" s="32">
        <f t="shared" si="163"/>
        <v>4794168.70902</v>
      </c>
      <c r="IM112" s="32">
        <f t="shared" si="271"/>
        <v>1115026.2422911949</v>
      </c>
    </row>
    <row r="113" spans="1:247" x14ac:dyDescent="0.25">
      <c r="A113" s="12">
        <v>106</v>
      </c>
      <c r="B113" s="38" t="s">
        <v>149</v>
      </c>
      <c r="C113" s="14">
        <f>VLOOKUP(B113,[1]Hoja1!$B$9:$D$244,3,0)</f>
        <v>759561</v>
      </c>
      <c r="D113" s="14">
        <v>2778000</v>
      </c>
      <c r="E113" s="15">
        <v>4314750</v>
      </c>
      <c r="F113" s="97">
        <v>4228500</v>
      </c>
      <c r="G113" s="105">
        <f t="shared" si="164"/>
        <v>3020202.75</v>
      </c>
      <c r="H113" s="105">
        <f t="shared" si="165"/>
        <v>3503250</v>
      </c>
      <c r="I113" s="107">
        <f t="shared" si="166"/>
        <v>1864997.6885609913</v>
      </c>
      <c r="J113" s="107">
        <f t="shared" si="167"/>
        <v>798298.61099999992</v>
      </c>
      <c r="K113" s="107">
        <f t="shared" si="136"/>
        <v>961949.82625499985</v>
      </c>
      <c r="L113" s="101">
        <f>VLOOKUP(B113,[1]Hoja1!$B$9:$L$244,11,0)</f>
        <v>673300</v>
      </c>
      <c r="M113" s="101">
        <v>2501000</v>
      </c>
      <c r="N113" s="34">
        <v>4314750</v>
      </c>
      <c r="O113" s="70">
        <v>4142200</v>
      </c>
      <c r="P113" s="34">
        <f t="shared" si="168"/>
        <v>2907812.5</v>
      </c>
      <c r="Q113" s="34">
        <f t="shared" si="169"/>
        <v>3321600</v>
      </c>
      <c r="R113" s="34">
        <f t="shared" si="170"/>
        <v>1696178.1545247852</v>
      </c>
      <c r="S113" s="174">
        <f t="shared" si="171"/>
        <v>707638.29999999993</v>
      </c>
      <c r="T113" s="174">
        <f t="shared" si="137"/>
        <v>852704.15149999992</v>
      </c>
      <c r="U113" s="126">
        <f>VLOOKUP(B113,[1]Hoja1!$B$9:$T$244,19,0)</f>
        <v>626584</v>
      </c>
      <c r="V113" s="126">
        <v>2292000</v>
      </c>
      <c r="W113" s="17">
        <v>3451800</v>
      </c>
      <c r="X113" s="73">
        <v>3244700</v>
      </c>
      <c r="Y113" s="17">
        <f t="shared" si="172"/>
        <v>2403771</v>
      </c>
      <c r="Z113" s="17">
        <f t="shared" si="173"/>
        <v>2768350</v>
      </c>
      <c r="AA113" s="17">
        <f t="shared" si="174"/>
        <v>1520823.373685437</v>
      </c>
      <c r="AB113" s="176">
        <f t="shared" si="175"/>
        <v>658539.78399999999</v>
      </c>
      <c r="AC113" s="176">
        <f t="shared" si="138"/>
        <v>793540.43971999991</v>
      </c>
      <c r="AD113" s="129">
        <f>VLOOKUP(B113,[1]Hoja1!$B$9:$V$244,21,0)</f>
        <v>758925</v>
      </c>
      <c r="AE113" s="129">
        <v>2711000</v>
      </c>
      <c r="AF113" s="18">
        <v>3279210</v>
      </c>
      <c r="AG113" s="74">
        <v>3180800</v>
      </c>
      <c r="AH113" s="18">
        <f t="shared" si="176"/>
        <v>2482483.75</v>
      </c>
      <c r="AI113" s="18">
        <f t="shared" si="177"/>
        <v>2945900</v>
      </c>
      <c r="AJ113" s="18">
        <f t="shared" si="178"/>
        <v>1734711.7081410487</v>
      </c>
      <c r="AK113" s="177">
        <f t="shared" si="179"/>
        <v>797630.17499999993</v>
      </c>
      <c r="AL113" s="177">
        <f t="shared" si="139"/>
        <v>961144.3608749999</v>
      </c>
      <c r="AM113" s="133">
        <f>VLOOKUP(B113,[1]Hoja1!$B$9:$X$244,23,0)</f>
        <v>711860</v>
      </c>
      <c r="AN113" s="133">
        <v>2543000</v>
      </c>
      <c r="AO113" s="19">
        <v>2934030</v>
      </c>
      <c r="AP113" s="77">
        <v>2699300</v>
      </c>
      <c r="AQ113" s="19">
        <f t="shared" si="180"/>
        <v>2222047.5</v>
      </c>
      <c r="AR113" s="19">
        <f t="shared" si="181"/>
        <v>2621150</v>
      </c>
      <c r="AS113" s="19">
        <f t="shared" si="182"/>
        <v>1594069.1081072127</v>
      </c>
      <c r="AT113" s="178">
        <f t="shared" si="183"/>
        <v>748164.86</v>
      </c>
      <c r="AU113" s="178">
        <f t="shared" si="140"/>
        <v>901538.65629999992</v>
      </c>
      <c r="AV113" s="137">
        <f>VLOOKUP(B113,[1]Hoja1!$B$9:$Z$244,25,0)</f>
        <v>559650</v>
      </c>
      <c r="AW113" s="137">
        <v>2047000</v>
      </c>
      <c r="AX113" s="20">
        <v>2934030</v>
      </c>
      <c r="AY113" s="79">
        <v>2758000</v>
      </c>
      <c r="AZ113" s="20">
        <f t="shared" si="184"/>
        <v>2074670</v>
      </c>
      <c r="BA113" s="20">
        <f t="shared" si="185"/>
        <v>2402500</v>
      </c>
      <c r="BB113" s="20">
        <f t="shared" si="186"/>
        <v>1342840.3902805194</v>
      </c>
      <c r="BC113" s="179">
        <f t="shared" si="187"/>
        <v>588192.14999999991</v>
      </c>
      <c r="BD113" s="179">
        <f t="shared" si="141"/>
        <v>708771.54074999993</v>
      </c>
      <c r="BE113" s="139">
        <f>VLOOKUP(B113,[1]Hoja1!$B$9:$AB$244,27,0)</f>
        <v>615615</v>
      </c>
      <c r="BF113" s="139">
        <v>2463000</v>
      </c>
      <c r="BG113" s="21">
        <v>3451800</v>
      </c>
      <c r="BH113" s="80">
        <v>3382800</v>
      </c>
      <c r="BI113" s="21">
        <f t="shared" si="188"/>
        <v>2478303.75</v>
      </c>
      <c r="BJ113" s="21">
        <f t="shared" si="189"/>
        <v>2922900</v>
      </c>
      <c r="BK113" s="21">
        <f t="shared" si="190"/>
        <v>1529216.937047943</v>
      </c>
      <c r="BL113" s="21">
        <f t="shared" si="191"/>
        <v>647011.36499999999</v>
      </c>
      <c r="BM113" s="21">
        <f t="shared" si="142"/>
        <v>779648.69482500001</v>
      </c>
      <c r="BN113" s="144">
        <f>VLOOKUP(B113,[1]Hoja1!$B$9:$AD$244,29,0)</f>
        <v>615615</v>
      </c>
      <c r="BO113" s="144">
        <v>2199000</v>
      </c>
      <c r="BP113" s="22">
        <v>3451800</v>
      </c>
      <c r="BQ113" s="82">
        <v>3348200</v>
      </c>
      <c r="BR113" s="22">
        <f t="shared" si="192"/>
        <v>2403653.75</v>
      </c>
      <c r="BS113" s="22">
        <f t="shared" si="193"/>
        <v>2773600</v>
      </c>
      <c r="BT113" s="22">
        <f t="shared" si="194"/>
        <v>1499522.4628591943</v>
      </c>
      <c r="BU113" s="22">
        <f t="shared" si="195"/>
        <v>647011.36499999999</v>
      </c>
      <c r="BV113" s="22">
        <f t="shared" si="143"/>
        <v>779648.69482500001</v>
      </c>
      <c r="BW113" s="146">
        <f>VLOOKUP(B113,[1]Hoja1!$B$9:$AF$244,31,0)</f>
        <v>592914</v>
      </c>
      <c r="BX113" s="146">
        <v>1700000</v>
      </c>
      <c r="BY113" s="23">
        <v>2934030</v>
      </c>
      <c r="BZ113" s="84">
        <v>2728600</v>
      </c>
      <c r="CA113" s="23">
        <f t="shared" si="196"/>
        <v>1988886</v>
      </c>
      <c r="CB113" s="23">
        <f t="shared" si="197"/>
        <v>2214300</v>
      </c>
      <c r="CC113" s="23">
        <f t="shared" si="198"/>
        <v>1341320.0061516913</v>
      </c>
      <c r="CD113" s="23">
        <f t="shared" si="199"/>
        <v>623152.61399999994</v>
      </c>
      <c r="CE113" s="23">
        <f t="shared" si="144"/>
        <v>750898.89986999996</v>
      </c>
      <c r="CF113" s="158">
        <f>VLOOKUP(B113,[1]Hoja1!$B$9:$AJ$244,35,0)</f>
        <v>559650</v>
      </c>
      <c r="CG113" s="158">
        <v>1600000</v>
      </c>
      <c r="CH113" s="24">
        <v>1995100</v>
      </c>
      <c r="CI113" s="25">
        <v>1915300</v>
      </c>
      <c r="CJ113" s="24">
        <f t="shared" si="200"/>
        <v>1517512.5</v>
      </c>
      <c r="CK113" s="24">
        <f t="shared" si="201"/>
        <v>1757650</v>
      </c>
      <c r="CL113" s="24">
        <f t="shared" si="202"/>
        <v>1164425.4690080732</v>
      </c>
      <c r="CM113" s="24">
        <f t="shared" si="203"/>
        <v>588192.14999999991</v>
      </c>
      <c r="CN113" s="24">
        <f t="shared" si="145"/>
        <v>708771.54074999993</v>
      </c>
      <c r="CO113" s="148">
        <f>VLOOKUP(B113,[1]Hoja1!$B$9:$AL$244,37,0)</f>
        <v>559650</v>
      </c>
      <c r="CP113" s="148">
        <v>2000000</v>
      </c>
      <c r="CQ113" s="26">
        <v>2934030</v>
      </c>
      <c r="CR113" s="149">
        <v>2787300</v>
      </c>
      <c r="CS113" s="26">
        <f t="shared" si="204"/>
        <v>2070245</v>
      </c>
      <c r="CT113" s="26">
        <f t="shared" si="205"/>
        <v>2393650</v>
      </c>
      <c r="CU113" s="26">
        <f t="shared" si="206"/>
        <v>1339392.1472339488</v>
      </c>
      <c r="CV113" s="26">
        <f t="shared" si="207"/>
        <v>588192.14999999991</v>
      </c>
      <c r="CW113" s="26">
        <f t="shared" si="146"/>
        <v>708771.54074999993</v>
      </c>
      <c r="CX113" s="27">
        <f>VLOOKUP(B113,[1]Hoja1!$B$9:$AN$244,39,0)</f>
        <v>724150</v>
      </c>
      <c r="CY113" s="27">
        <v>2380000</v>
      </c>
      <c r="CZ113" s="28">
        <v>3279210</v>
      </c>
      <c r="DA113" s="86">
        <v>3148000</v>
      </c>
      <c r="DB113" s="28">
        <f t="shared" si="208"/>
        <v>2382840</v>
      </c>
      <c r="DC113" s="28">
        <f t="shared" si="209"/>
        <v>2764000</v>
      </c>
      <c r="DD113" s="28">
        <f t="shared" si="210"/>
        <v>1650361.8223000627</v>
      </c>
      <c r="DE113" s="28">
        <f t="shared" si="211"/>
        <v>761081.64999999991</v>
      </c>
      <c r="DF113" s="28">
        <f t="shared" si="147"/>
        <v>917103.38824999984</v>
      </c>
      <c r="DG113" s="150">
        <f>VLOOKUP(B113,[1]Hoja1!$B$9:$AR$244,43,0)</f>
        <v>796446</v>
      </c>
      <c r="DH113" s="150">
        <v>2731000</v>
      </c>
      <c r="DI113" s="29">
        <v>2588850</v>
      </c>
      <c r="DJ113" s="88">
        <v>2433500</v>
      </c>
      <c r="DK113" s="29">
        <f t="shared" si="212"/>
        <v>2137449</v>
      </c>
      <c r="DL113" s="29">
        <f t="shared" si="213"/>
        <v>2511175</v>
      </c>
      <c r="DM113" s="29">
        <f t="shared" si="214"/>
        <v>1653612.2254555197</v>
      </c>
      <c r="DN113" s="29">
        <f t="shared" si="215"/>
        <v>837064.74599999993</v>
      </c>
      <c r="DO113" s="29">
        <f t="shared" si="148"/>
        <v>1008663.0189299999</v>
      </c>
      <c r="DP113" s="154">
        <f>VLOOKUP(B113,[1]Hoja1!$B$9:$AT$244,45,0)</f>
        <v>906098</v>
      </c>
      <c r="DQ113" s="154">
        <v>3314000</v>
      </c>
      <c r="DR113" s="30">
        <v>2588850</v>
      </c>
      <c r="DS113" s="90">
        <v>2459400</v>
      </c>
      <c r="DT113" s="30">
        <f t="shared" si="216"/>
        <v>2317087</v>
      </c>
      <c r="DU113" s="30">
        <f t="shared" si="217"/>
        <v>2524125</v>
      </c>
      <c r="DV113" s="30">
        <f t="shared" si="218"/>
        <v>1819622.0771404062</v>
      </c>
      <c r="DW113" s="30">
        <f t="shared" si="219"/>
        <v>952308.99799999991</v>
      </c>
      <c r="DX113" s="30">
        <f t="shared" si="149"/>
        <v>1147532.3425899998</v>
      </c>
      <c r="DY113" s="158">
        <f>VLOOKUP(B113,[1]Hoja1!$B$9:$AV$244,47,0)</f>
        <v>955735</v>
      </c>
      <c r="DZ113" s="158">
        <v>3280000</v>
      </c>
      <c r="EA113" s="24">
        <v>2934030</v>
      </c>
      <c r="EB113" s="25">
        <v>2787300</v>
      </c>
      <c r="EC113" s="24">
        <f t="shared" si="220"/>
        <v>2489266.25</v>
      </c>
      <c r="ED113" s="24">
        <f t="shared" si="221"/>
        <v>2860665</v>
      </c>
      <c r="EE113" s="24">
        <f t="shared" si="222"/>
        <v>1950466.4716887097</v>
      </c>
      <c r="EF113" s="24">
        <f t="shared" si="223"/>
        <v>1004477.485</v>
      </c>
      <c r="EG113" s="24">
        <f t="shared" si="150"/>
        <v>1210395.3694249999</v>
      </c>
      <c r="EH113" s="126">
        <f>VLOOKUP(B113,[1]Hoja1!$B$9:$AX$244,49,0)</f>
        <v>1004531</v>
      </c>
      <c r="EI113" s="126">
        <v>3588000</v>
      </c>
      <c r="EJ113" s="17">
        <v>3883275</v>
      </c>
      <c r="EK113" s="73">
        <v>3611400</v>
      </c>
      <c r="EL113" s="17">
        <f t="shared" si="224"/>
        <v>3021801.5</v>
      </c>
      <c r="EM113" s="17">
        <f t="shared" si="225"/>
        <v>3599700</v>
      </c>
      <c r="EN113" s="17">
        <f t="shared" si="226"/>
        <v>2211641.0427770209</v>
      </c>
      <c r="EO113" s="17">
        <f t="shared" si="227"/>
        <v>1055762.081</v>
      </c>
      <c r="EP113" s="17">
        <f t="shared" si="151"/>
        <v>1272193.307605</v>
      </c>
      <c r="EQ113" s="162">
        <f>VLOOKUP(B113,[1]Hoja1!$B$9:$AZ$244,51,0)</f>
        <v>796446</v>
      </c>
      <c r="ER113" s="162">
        <v>2617000</v>
      </c>
      <c r="ES113" s="32">
        <v>3883275</v>
      </c>
      <c r="ET113" s="94">
        <v>3611400</v>
      </c>
      <c r="EU113" s="32">
        <f t="shared" si="228"/>
        <v>2727030.25</v>
      </c>
      <c r="EV113" s="32">
        <f t="shared" si="229"/>
        <v>3114200</v>
      </c>
      <c r="EW113" s="32">
        <f t="shared" si="230"/>
        <v>1841527.0615439168</v>
      </c>
      <c r="EX113" s="32">
        <f t="shared" si="231"/>
        <v>962186.41259999992</v>
      </c>
      <c r="EY113" s="32">
        <f t="shared" si="152"/>
        <v>1159434.6271829999</v>
      </c>
      <c r="EZ113" s="172">
        <f>VLOOKUP(B113,'[2]RESPUESTOS '!$B$11:$BH$246,59,0)</f>
        <v>510901</v>
      </c>
      <c r="FA113" s="162">
        <v>2292000</v>
      </c>
      <c r="FB113" s="32">
        <v>2791200</v>
      </c>
      <c r="FC113" s="94">
        <v>2651600</v>
      </c>
      <c r="FD113" s="32">
        <f t="shared" si="232"/>
        <v>2061425.25</v>
      </c>
      <c r="FE113" s="32">
        <f t="shared" si="233"/>
        <v>2471800</v>
      </c>
      <c r="FF113" s="32">
        <f t="shared" si="234"/>
        <v>1278352.9990851914</v>
      </c>
      <c r="FG113" s="32">
        <f t="shared" si="235"/>
        <v>617219.49809999997</v>
      </c>
      <c r="FH113" s="32">
        <f t="shared" si="153"/>
        <v>743749.49521049997</v>
      </c>
      <c r="FI113" s="172">
        <f>VLOOKUP(B113,'[2]RESPUESTOS '!$B$11:$CJ$246,87,0)</f>
        <v>478116</v>
      </c>
      <c r="FJ113" s="162">
        <v>2750400</v>
      </c>
      <c r="FK113" s="32">
        <v>2587400</v>
      </c>
      <c r="FL113" s="94">
        <v>2458000</v>
      </c>
      <c r="FM113" s="32">
        <f t="shared" si="236"/>
        <v>2068479</v>
      </c>
      <c r="FN113" s="32">
        <f t="shared" si="237"/>
        <v>2522700</v>
      </c>
      <c r="FO113" s="32">
        <f t="shared" si="238"/>
        <v>1231356.7551346202</v>
      </c>
      <c r="FP113" s="32">
        <f t="shared" si="239"/>
        <v>577611.93959999993</v>
      </c>
      <c r="FQ113" s="32">
        <f t="shared" si="154"/>
        <v>696022.3872179999</v>
      </c>
      <c r="FR113" s="172">
        <f>VLOOKUP(B113,'[2]RESPUESTOS '!$B$11:$BX$246,75,0)</f>
        <v>437714</v>
      </c>
      <c r="FS113" s="162">
        <v>2292000</v>
      </c>
      <c r="FT113" s="32">
        <v>2395800</v>
      </c>
      <c r="FU113" s="94">
        <v>2371800</v>
      </c>
      <c r="FV113" s="32">
        <f t="shared" si="240"/>
        <v>1874328.5</v>
      </c>
      <c r="FW113" s="32">
        <f t="shared" si="241"/>
        <v>2331900</v>
      </c>
      <c r="FX113" s="32">
        <f t="shared" si="242"/>
        <v>1123622.4007025934</v>
      </c>
      <c r="FY113" s="32">
        <f t="shared" si="243"/>
        <v>528802.28339999996</v>
      </c>
      <c r="FZ113" s="32">
        <f t="shared" si="155"/>
        <v>637206.75149699999</v>
      </c>
      <c r="GA113" s="172">
        <f>VLOOKUP(B113,'[2]RESPUESTOS '!$B$11:$CN$246,91,0)</f>
        <v>684053</v>
      </c>
      <c r="GB113" s="162">
        <v>2636000</v>
      </c>
      <c r="GC113" s="32">
        <v>3451800</v>
      </c>
      <c r="GD113" s="94">
        <v>3382800</v>
      </c>
      <c r="GE113" s="32">
        <f t="shared" si="244"/>
        <v>2538663.25</v>
      </c>
      <c r="GF113" s="32">
        <f t="shared" si="245"/>
        <v>3009400</v>
      </c>
      <c r="GG113" s="32">
        <f t="shared" si="246"/>
        <v>1648427.6899848613</v>
      </c>
      <c r="GH113" s="32">
        <f t="shared" si="247"/>
        <v>826404.42929999996</v>
      </c>
      <c r="GI113" s="32">
        <f t="shared" si="156"/>
        <v>995817.33730649995</v>
      </c>
      <c r="GJ113" s="172">
        <f>VLOOKUP(B113,'[2]RESPUESTOS '!$B$11:$T$246,19,0)</f>
        <v>437386</v>
      </c>
      <c r="GK113" s="162">
        <v>2380000</v>
      </c>
      <c r="GL113" s="32">
        <v>2395800</v>
      </c>
      <c r="GM113" s="94">
        <v>2323900</v>
      </c>
      <c r="GN113" s="32">
        <f t="shared" si="248"/>
        <v>1884271.5</v>
      </c>
      <c r="GO113" s="32">
        <f t="shared" si="249"/>
        <v>2351950</v>
      </c>
      <c r="GP113" s="32">
        <f t="shared" si="250"/>
        <v>1125433.3995119343</v>
      </c>
      <c r="GQ113" s="32">
        <f t="shared" si="251"/>
        <v>528406.02659999998</v>
      </c>
      <c r="GR113" s="32">
        <f t="shared" si="157"/>
        <v>636729.26205299993</v>
      </c>
      <c r="GS113" s="172">
        <f>VLOOKUP(B113,'[2]RESPUESTOS '!$B$11:$H$246,7,0)</f>
        <v>419409</v>
      </c>
      <c r="GT113" s="162">
        <v>1600000</v>
      </c>
      <c r="GU113" s="32">
        <v>1437500</v>
      </c>
      <c r="GV113" s="94">
        <v>1336900</v>
      </c>
      <c r="GW113" s="32">
        <f t="shared" si="252"/>
        <v>1198452.25</v>
      </c>
      <c r="GX113" s="32">
        <f t="shared" si="253"/>
        <v>1387200</v>
      </c>
      <c r="GY113" s="32">
        <f t="shared" si="254"/>
        <v>898279.15615388681</v>
      </c>
      <c r="GZ113" s="32">
        <f t="shared" si="255"/>
        <v>506688.01289999997</v>
      </c>
      <c r="HA113" s="32">
        <f t="shared" si="158"/>
        <v>610559.05554450001</v>
      </c>
      <c r="HB113" s="172">
        <f>VLOOKUP(B113,'[2]RESPUESTOS '!$B$11:$D$246,3,0)</f>
        <v>494400</v>
      </c>
      <c r="HC113" s="162">
        <v>1600000</v>
      </c>
      <c r="HD113" s="32">
        <v>1437500</v>
      </c>
      <c r="HE113" s="94">
        <v>1408800</v>
      </c>
      <c r="HF113" s="32">
        <f t="shared" si="256"/>
        <v>1235175</v>
      </c>
      <c r="HG113" s="32">
        <f t="shared" si="257"/>
        <v>1423150</v>
      </c>
      <c r="HH113" s="32">
        <f t="shared" si="258"/>
        <v>986891.64643180289</v>
      </c>
      <c r="HI113" s="32">
        <f t="shared" si="259"/>
        <v>597284.64</v>
      </c>
      <c r="HJ113" s="32">
        <f t="shared" si="159"/>
        <v>719727.99120000005</v>
      </c>
      <c r="HK113" s="172">
        <f>VLOOKUP(B113,'[2]RESPUESTOS '!$B$11:$CB$246,79,0)</f>
        <v>646143</v>
      </c>
      <c r="HL113" s="162">
        <v>3588000</v>
      </c>
      <c r="HM113" s="32">
        <v>3451800</v>
      </c>
      <c r="HN113" s="94">
        <v>3279000</v>
      </c>
      <c r="HO113" s="32">
        <f t="shared" si="260"/>
        <v>2741235.75</v>
      </c>
      <c r="HP113" s="32">
        <f t="shared" si="261"/>
        <v>3365400</v>
      </c>
      <c r="HQ113" s="32">
        <f t="shared" si="262"/>
        <v>1652191.5570852505</v>
      </c>
      <c r="HR113" s="32">
        <f t="shared" si="263"/>
        <v>780605.35829999996</v>
      </c>
      <c r="HS113" s="32">
        <f t="shared" si="160"/>
        <v>940629.45675149991</v>
      </c>
      <c r="HT113" s="172">
        <v>3268132.7</v>
      </c>
      <c r="HU113" s="162">
        <v>3588000</v>
      </c>
      <c r="HV113" s="32">
        <v>4314750</v>
      </c>
      <c r="HW113" s="94">
        <v>4099000</v>
      </c>
      <c r="HX113" s="32">
        <f t="shared" si="264"/>
        <v>4000583.3333333335</v>
      </c>
      <c r="HY113" s="32">
        <f t="shared" si="265"/>
        <v>4099000</v>
      </c>
      <c r="HZ113" s="32">
        <f t="shared" si="161"/>
        <v>3976502.1570763947</v>
      </c>
      <c r="IA113" s="32">
        <f t="shared" si="266"/>
        <v>3948231.1148700002</v>
      </c>
      <c r="IB113" s="32">
        <f t="shared" si="162"/>
        <v>4757618.4934183499</v>
      </c>
      <c r="IC113" s="172">
        <v>3484150</v>
      </c>
      <c r="ID113" s="162">
        <v>2292000</v>
      </c>
      <c r="IE113" s="32">
        <v>4314750</v>
      </c>
      <c r="IF113" s="94">
        <v>4055900</v>
      </c>
      <c r="IG113" s="32">
        <f t="shared" si="267"/>
        <v>3554216.6666666665</v>
      </c>
      <c r="IH113" s="32">
        <f t="shared" si="268"/>
        <v>4055900</v>
      </c>
      <c r="II113" s="32">
        <f t="shared" si="269"/>
        <v>3280058.9266789681</v>
      </c>
      <c r="IJ113" s="32">
        <f t="shared" si="270"/>
        <v>4209201.6150000002</v>
      </c>
      <c r="IK113" s="32">
        <f t="shared" si="163"/>
        <v>5072087.9460749999</v>
      </c>
      <c r="IM113" s="32">
        <f t="shared" si="271"/>
        <v>1164179.9472843462</v>
      </c>
    </row>
    <row r="114" spans="1:247" x14ac:dyDescent="0.25">
      <c r="A114" s="12">
        <v>107</v>
      </c>
      <c r="B114" s="36" t="s">
        <v>150</v>
      </c>
      <c r="C114" s="14">
        <f>VLOOKUP(B114,[1]Hoja1!$B$9:$D$244,3,0)</f>
        <v>118971</v>
      </c>
      <c r="D114" s="14">
        <v>436000</v>
      </c>
      <c r="E114" s="15">
        <v>641750</v>
      </c>
      <c r="F114" s="97">
        <v>609700</v>
      </c>
      <c r="G114" s="105">
        <f t="shared" si="164"/>
        <v>451605.25</v>
      </c>
      <c r="H114" s="105">
        <f t="shared" si="165"/>
        <v>522850</v>
      </c>
      <c r="I114" s="107">
        <f t="shared" si="166"/>
        <v>287824.08173124725</v>
      </c>
      <c r="J114" s="107">
        <f t="shared" si="167"/>
        <v>125038.52099999999</v>
      </c>
      <c r="K114" s="107">
        <f t="shared" si="136"/>
        <v>150671.41780499998</v>
      </c>
      <c r="L114" s="101">
        <f>VLOOKUP(B114,[1]Hoja1!$B$9:$L$244,11,0)</f>
        <v>105279</v>
      </c>
      <c r="M114" s="101">
        <v>392000</v>
      </c>
      <c r="N114" s="34">
        <v>641750</v>
      </c>
      <c r="O114" s="70">
        <v>596800</v>
      </c>
      <c r="P114" s="34">
        <f t="shared" si="168"/>
        <v>433957.25</v>
      </c>
      <c r="Q114" s="34">
        <f t="shared" si="169"/>
        <v>494400</v>
      </c>
      <c r="R114" s="34">
        <f t="shared" si="170"/>
        <v>261721.29826266045</v>
      </c>
      <c r="S114" s="174">
        <f t="shared" si="171"/>
        <v>110648.22899999999</v>
      </c>
      <c r="T114" s="174">
        <f t="shared" si="137"/>
        <v>133331.115945</v>
      </c>
      <c r="U114" s="126">
        <f>VLOOKUP(B114,[1]Hoja1!$B$9:$T$244,19,0)</f>
        <v>102383</v>
      </c>
      <c r="V114" s="126">
        <v>375000</v>
      </c>
      <c r="W114" s="17">
        <v>513400</v>
      </c>
      <c r="X114" s="73">
        <v>472300</v>
      </c>
      <c r="Y114" s="17">
        <f t="shared" si="172"/>
        <v>365770.75</v>
      </c>
      <c r="Z114" s="17">
        <f t="shared" si="173"/>
        <v>423650</v>
      </c>
      <c r="AA114" s="17">
        <f t="shared" si="174"/>
        <v>242438.78145327681</v>
      </c>
      <c r="AB114" s="176">
        <f t="shared" si="175"/>
        <v>107604.533</v>
      </c>
      <c r="AC114" s="176">
        <f t="shared" si="138"/>
        <v>129663.46226499999</v>
      </c>
      <c r="AD114" s="129">
        <f>VLOOKUP(B114,[1]Hoja1!$B$9:$V$244,21,0)</f>
        <v>117746</v>
      </c>
      <c r="AE114" s="129">
        <v>421000</v>
      </c>
      <c r="AF114" s="18">
        <v>487730</v>
      </c>
      <c r="AG114" s="74">
        <v>448700</v>
      </c>
      <c r="AH114" s="18">
        <f t="shared" si="176"/>
        <v>368794</v>
      </c>
      <c r="AI114" s="18">
        <f t="shared" si="177"/>
        <v>434850</v>
      </c>
      <c r="AJ114" s="18">
        <f t="shared" si="178"/>
        <v>264076.43392947922</v>
      </c>
      <c r="AK114" s="177">
        <f t="shared" si="179"/>
        <v>123751.04599999999</v>
      </c>
      <c r="AL114" s="177">
        <f t="shared" si="139"/>
        <v>149120.01042999999</v>
      </c>
      <c r="AM114" s="133">
        <f>VLOOKUP(B114,[1]Hoja1!$B$9:$X$244,23,0)</f>
        <v>110730</v>
      </c>
      <c r="AN114" s="133">
        <v>396000</v>
      </c>
      <c r="AO114" s="19">
        <v>436390</v>
      </c>
      <c r="AP114" s="77">
        <v>427700</v>
      </c>
      <c r="AQ114" s="19">
        <f t="shared" si="180"/>
        <v>342705</v>
      </c>
      <c r="AR114" s="19">
        <f t="shared" si="181"/>
        <v>411850</v>
      </c>
      <c r="AS114" s="19">
        <f t="shared" si="182"/>
        <v>247129.52204729817</v>
      </c>
      <c r="AT114" s="178">
        <f t="shared" si="183"/>
        <v>116377.23</v>
      </c>
      <c r="AU114" s="178">
        <f t="shared" si="140"/>
        <v>140234.56214999998</v>
      </c>
      <c r="AV114" s="137">
        <f>VLOOKUP(B114,[1]Hoja1!$B$9:$Z$244,25,0)</f>
        <v>89250</v>
      </c>
      <c r="AW114" s="137">
        <v>327000</v>
      </c>
      <c r="AX114" s="20">
        <v>436390</v>
      </c>
      <c r="AY114" s="79">
        <v>423300</v>
      </c>
      <c r="AZ114" s="20">
        <f t="shared" si="184"/>
        <v>318985</v>
      </c>
      <c r="BA114" s="20">
        <f t="shared" si="185"/>
        <v>375150</v>
      </c>
      <c r="BB114" s="20">
        <f t="shared" si="186"/>
        <v>211455.55468874954</v>
      </c>
      <c r="BC114" s="179">
        <f t="shared" si="187"/>
        <v>93801.75</v>
      </c>
      <c r="BD114" s="179">
        <f t="shared" si="141"/>
        <v>113031.10875</v>
      </c>
      <c r="BE114" s="139">
        <f>VLOOKUP(B114,[1]Hoja1!$B$9:$AB$244,27,0)</f>
        <v>98175</v>
      </c>
      <c r="BF114" s="139">
        <v>393000</v>
      </c>
      <c r="BG114" s="21">
        <v>513400</v>
      </c>
      <c r="BH114" s="80">
        <v>487700</v>
      </c>
      <c r="BI114" s="21">
        <f t="shared" si="188"/>
        <v>373068.75</v>
      </c>
      <c r="BJ114" s="21">
        <f t="shared" si="189"/>
        <v>440350</v>
      </c>
      <c r="BK114" s="21">
        <f t="shared" si="190"/>
        <v>239110.58085759127</v>
      </c>
      <c r="BL114" s="21">
        <f t="shared" si="191"/>
        <v>103181.92499999999</v>
      </c>
      <c r="BM114" s="21">
        <f t="shared" si="142"/>
        <v>124334.21962499998</v>
      </c>
      <c r="BN114" s="144">
        <f>VLOOKUP(B114,[1]Hoja1!$B$9:$AD$244,29,0)</f>
        <v>98175</v>
      </c>
      <c r="BO114" s="144">
        <v>351000</v>
      </c>
      <c r="BP114" s="22">
        <v>513400</v>
      </c>
      <c r="BQ114" s="82">
        <v>503100</v>
      </c>
      <c r="BR114" s="22">
        <f t="shared" si="192"/>
        <v>366418.75</v>
      </c>
      <c r="BS114" s="22">
        <f t="shared" si="193"/>
        <v>427050</v>
      </c>
      <c r="BT114" s="22">
        <f t="shared" si="194"/>
        <v>235704.92663699511</v>
      </c>
      <c r="BU114" s="22">
        <f t="shared" si="195"/>
        <v>103181.92499999999</v>
      </c>
      <c r="BV114" s="22">
        <f t="shared" si="143"/>
        <v>124334.21962499998</v>
      </c>
      <c r="BW114" s="146">
        <f>VLOOKUP(B114,[1]Hoja1!$B$9:$AF$244,31,0)</f>
        <v>94331</v>
      </c>
      <c r="BX114" s="146">
        <v>270000</v>
      </c>
      <c r="BY114" s="23">
        <v>436390</v>
      </c>
      <c r="BZ114" s="84">
        <v>414600</v>
      </c>
      <c r="CA114" s="23">
        <f t="shared" si="196"/>
        <v>303830.25</v>
      </c>
      <c r="CB114" s="23">
        <f t="shared" si="197"/>
        <v>342300</v>
      </c>
      <c r="CC114" s="23">
        <f t="shared" si="198"/>
        <v>210435.89269814797</v>
      </c>
      <c r="CD114" s="23">
        <f t="shared" si="199"/>
        <v>99141.880999999994</v>
      </c>
      <c r="CE114" s="23">
        <f t="shared" si="144"/>
        <v>119465.96660499999</v>
      </c>
      <c r="CF114" s="158">
        <f>VLOOKUP(B114,[1]Hoja1!$B$9:$AJ$244,35,0)</f>
        <v>92658</v>
      </c>
      <c r="CG114" s="158">
        <v>270000</v>
      </c>
      <c r="CH114" s="24">
        <v>296700</v>
      </c>
      <c r="CI114" s="25">
        <v>287800</v>
      </c>
      <c r="CJ114" s="24">
        <f t="shared" si="200"/>
        <v>236789.5</v>
      </c>
      <c r="CK114" s="24">
        <f t="shared" si="201"/>
        <v>278900</v>
      </c>
      <c r="CL114" s="24">
        <f t="shared" si="202"/>
        <v>187431.56154626841</v>
      </c>
      <c r="CM114" s="24">
        <f t="shared" si="203"/>
        <v>97383.55799999999</v>
      </c>
      <c r="CN114" s="24">
        <f t="shared" si="145"/>
        <v>117347.18738999999</v>
      </c>
      <c r="CO114" s="148">
        <f>VLOOKUP(B114,[1]Hoja1!$B$9:$AL$244,37,0)</f>
        <v>95864</v>
      </c>
      <c r="CP114" s="148">
        <v>350000</v>
      </c>
      <c r="CQ114" s="26">
        <v>436390</v>
      </c>
      <c r="CR114" s="149">
        <v>418900</v>
      </c>
      <c r="CS114" s="26">
        <f t="shared" si="204"/>
        <v>325288.5</v>
      </c>
      <c r="CT114" s="26">
        <f t="shared" si="205"/>
        <v>384450</v>
      </c>
      <c r="CU114" s="26">
        <f t="shared" si="206"/>
        <v>222626.41027570149</v>
      </c>
      <c r="CV114" s="26">
        <f t="shared" si="207"/>
        <v>100753.064</v>
      </c>
      <c r="CW114" s="26">
        <f t="shared" si="146"/>
        <v>121407.44211999999</v>
      </c>
      <c r="CX114" s="27">
        <f>VLOOKUP(B114,[1]Hoja1!$B$9:$AN$244,39,0)</f>
        <v>113275</v>
      </c>
      <c r="CY114" s="27">
        <v>380000</v>
      </c>
      <c r="CZ114" s="28">
        <v>487730</v>
      </c>
      <c r="DA114" s="86">
        <v>463000</v>
      </c>
      <c r="DB114" s="28">
        <f t="shared" si="208"/>
        <v>361001.25</v>
      </c>
      <c r="DC114" s="28">
        <f t="shared" si="209"/>
        <v>421500</v>
      </c>
      <c r="DD114" s="28">
        <f t="shared" si="210"/>
        <v>255268.19049394224</v>
      </c>
      <c r="DE114" s="28">
        <f t="shared" si="211"/>
        <v>119052.02499999999</v>
      </c>
      <c r="DF114" s="28">
        <f t="shared" si="147"/>
        <v>143457.69012499999</v>
      </c>
      <c r="DG114" s="150">
        <f>VLOOKUP(B114,[1]Hoja1!$B$9:$AR$244,43,0)</f>
        <v>128574</v>
      </c>
      <c r="DH114" s="150">
        <v>441000</v>
      </c>
      <c r="DI114" s="29">
        <v>385050</v>
      </c>
      <c r="DJ114" s="88">
        <v>365800</v>
      </c>
      <c r="DK114" s="29">
        <f t="shared" si="212"/>
        <v>330106</v>
      </c>
      <c r="DL114" s="29">
        <f t="shared" si="213"/>
        <v>375425</v>
      </c>
      <c r="DM114" s="29">
        <f t="shared" si="214"/>
        <v>260145.75740058842</v>
      </c>
      <c r="DN114" s="29">
        <f t="shared" si="215"/>
        <v>135131.274</v>
      </c>
      <c r="DO114" s="29">
        <f t="shared" si="148"/>
        <v>162833.18517000001</v>
      </c>
      <c r="DP114" s="154">
        <f>VLOOKUP(B114,[1]Hoja1!$B$9:$AT$244,45,0)</f>
        <v>134768</v>
      </c>
      <c r="DQ114" s="154">
        <v>493000</v>
      </c>
      <c r="DR114" s="30">
        <v>385050</v>
      </c>
      <c r="DS114" s="90">
        <v>373500</v>
      </c>
      <c r="DT114" s="30">
        <f t="shared" si="216"/>
        <v>346579.5</v>
      </c>
      <c r="DU114" s="30">
        <f t="shared" si="217"/>
        <v>379275</v>
      </c>
      <c r="DV114" s="30">
        <f t="shared" si="218"/>
        <v>271683.7943948803</v>
      </c>
      <c r="DW114" s="30">
        <f t="shared" si="219"/>
        <v>141641.16800000001</v>
      </c>
      <c r="DX114" s="30">
        <f t="shared" si="149"/>
        <v>170677.60743999999</v>
      </c>
      <c r="DY114" s="158">
        <f>VLOOKUP(B114,[1]Hoja1!$B$9:$AV$244,47,0)</f>
        <v>152737</v>
      </c>
      <c r="DZ114" s="158">
        <v>530000</v>
      </c>
      <c r="EA114" s="24">
        <v>436390</v>
      </c>
      <c r="EB114" s="25">
        <v>423300</v>
      </c>
      <c r="EC114" s="24">
        <f t="shared" si="220"/>
        <v>385606.75</v>
      </c>
      <c r="ED114" s="24">
        <f t="shared" si="221"/>
        <v>429845</v>
      </c>
      <c r="EE114" s="24">
        <f t="shared" si="222"/>
        <v>305625.49259696872</v>
      </c>
      <c r="EF114" s="24">
        <f t="shared" si="223"/>
        <v>160526.587</v>
      </c>
      <c r="EG114" s="24">
        <f t="shared" si="150"/>
        <v>193434.537335</v>
      </c>
      <c r="EH114" s="126">
        <f>VLOOKUP(B114,[1]Hoja1!$B$9:$AX$244,49,0)</f>
        <v>151217</v>
      </c>
      <c r="EI114" s="126">
        <v>541000</v>
      </c>
      <c r="EJ114" s="17">
        <v>577575</v>
      </c>
      <c r="EK114" s="73">
        <v>548700</v>
      </c>
      <c r="EL114" s="17">
        <f t="shared" si="224"/>
        <v>454623</v>
      </c>
      <c r="EM114" s="17">
        <f t="shared" si="225"/>
        <v>544850</v>
      </c>
      <c r="EN114" s="17">
        <f t="shared" si="226"/>
        <v>332908.64397369639</v>
      </c>
      <c r="EO114" s="17">
        <f t="shared" si="227"/>
        <v>158929.06699999998</v>
      </c>
      <c r="EP114" s="17">
        <f t="shared" si="151"/>
        <v>191509.52573499997</v>
      </c>
      <c r="EQ114" s="162">
        <f>VLOOKUP(B114,[1]Hoja1!$B$9:$AZ$244,51,0)</f>
        <v>128574</v>
      </c>
      <c r="ER114" s="162">
        <v>423000</v>
      </c>
      <c r="ES114" s="32">
        <v>577575</v>
      </c>
      <c r="ET114" s="94">
        <v>548700</v>
      </c>
      <c r="EU114" s="32">
        <f t="shared" si="228"/>
        <v>419462.25</v>
      </c>
      <c r="EV114" s="32">
        <f t="shared" si="229"/>
        <v>485850</v>
      </c>
      <c r="EW114" s="32">
        <f t="shared" si="230"/>
        <v>292065.56823367294</v>
      </c>
      <c r="EX114" s="32">
        <f t="shared" si="231"/>
        <v>155330.2494</v>
      </c>
      <c r="EY114" s="32">
        <f t="shared" si="152"/>
        <v>187172.95052700001</v>
      </c>
      <c r="EZ114" s="172">
        <f>VLOOKUP(B114,'[2]RESPUESTOS '!$B$11:$BH$246,59,0)</f>
        <v>79913</v>
      </c>
      <c r="FA114" s="162">
        <v>375000</v>
      </c>
      <c r="FB114" s="32">
        <v>424800</v>
      </c>
      <c r="FC114" s="94">
        <v>399300</v>
      </c>
      <c r="FD114" s="32">
        <f t="shared" si="232"/>
        <v>319753.25</v>
      </c>
      <c r="FE114" s="32">
        <f t="shared" si="233"/>
        <v>387150</v>
      </c>
      <c r="FF114" s="32">
        <f t="shared" si="234"/>
        <v>199613.67916458449</v>
      </c>
      <c r="FG114" s="32">
        <f t="shared" si="235"/>
        <v>96542.895299999989</v>
      </c>
      <c r="FH114" s="32">
        <f t="shared" si="153"/>
        <v>116334.18883649999</v>
      </c>
      <c r="FI114" s="172">
        <f>VLOOKUP(B114,'[2]RESPUESTOS '!$B$11:$CJ$246,87,0)</f>
        <v>80784</v>
      </c>
      <c r="FJ114" s="162">
        <v>450000</v>
      </c>
      <c r="FK114" s="32">
        <v>436800</v>
      </c>
      <c r="FL114" s="94">
        <v>423700</v>
      </c>
      <c r="FM114" s="32">
        <f t="shared" si="236"/>
        <v>347821</v>
      </c>
      <c r="FN114" s="32">
        <f t="shared" si="237"/>
        <v>430250</v>
      </c>
      <c r="FO114" s="32">
        <f t="shared" si="238"/>
        <v>207787.36281923449</v>
      </c>
      <c r="FP114" s="32">
        <f t="shared" si="239"/>
        <v>97595.150399999999</v>
      </c>
      <c r="FQ114" s="32">
        <f t="shared" si="154"/>
        <v>117602.15623199999</v>
      </c>
      <c r="FR114" s="172">
        <f>VLOOKUP(B114,'[2]RESPUESTOS '!$B$11:$BX$246,75,0)</f>
        <v>72673</v>
      </c>
      <c r="FS114" s="162">
        <v>375000</v>
      </c>
      <c r="FT114" s="32">
        <v>401600</v>
      </c>
      <c r="FU114" s="94">
        <v>381500</v>
      </c>
      <c r="FV114" s="32">
        <f t="shared" si="240"/>
        <v>307693.25</v>
      </c>
      <c r="FW114" s="32">
        <f t="shared" si="241"/>
        <v>378250</v>
      </c>
      <c r="FX114" s="32">
        <f t="shared" si="242"/>
        <v>185716.47973687027</v>
      </c>
      <c r="FY114" s="32">
        <f t="shared" si="243"/>
        <v>87796.251300000004</v>
      </c>
      <c r="FZ114" s="32">
        <f t="shared" si="155"/>
        <v>105794.48281650001</v>
      </c>
      <c r="GA114" s="172">
        <f>VLOOKUP(B114,'[2]RESPUESTOS '!$B$11:$CN$246,91,0)</f>
        <v>100465</v>
      </c>
      <c r="GB114" s="162">
        <v>432000</v>
      </c>
      <c r="GC114" s="32">
        <v>513400</v>
      </c>
      <c r="GD114" s="94">
        <v>508300</v>
      </c>
      <c r="GE114" s="32">
        <f t="shared" si="244"/>
        <v>388541.25</v>
      </c>
      <c r="GF114" s="32">
        <f t="shared" si="245"/>
        <v>470150</v>
      </c>
      <c r="GG114" s="32">
        <f t="shared" si="246"/>
        <v>247162.70886108457</v>
      </c>
      <c r="GH114" s="32">
        <f t="shared" si="247"/>
        <v>121371.7665</v>
      </c>
      <c r="GI114" s="32">
        <f t="shared" si="156"/>
        <v>146252.97863249999</v>
      </c>
      <c r="GJ114" s="172">
        <f>VLOOKUP(B114,'[2]RESPUESTOS '!$B$11:$T$246,19,0)</f>
        <v>72966</v>
      </c>
      <c r="GK114" s="162">
        <v>380000</v>
      </c>
      <c r="GL114" s="32">
        <v>389800</v>
      </c>
      <c r="GM114" s="94">
        <v>382000</v>
      </c>
      <c r="GN114" s="32">
        <f t="shared" si="248"/>
        <v>306191.5</v>
      </c>
      <c r="GO114" s="32">
        <f t="shared" si="249"/>
        <v>381000</v>
      </c>
      <c r="GP114" s="32">
        <f t="shared" si="250"/>
        <v>185875.23450252606</v>
      </c>
      <c r="GQ114" s="32">
        <f t="shared" si="251"/>
        <v>88150.224600000001</v>
      </c>
      <c r="GR114" s="32">
        <f t="shared" si="157"/>
        <v>106221.020643</v>
      </c>
      <c r="GS114" s="172">
        <f>VLOOKUP(B114,'[2]RESPUESTOS '!$B$11:$H$246,7,0)</f>
        <v>66902</v>
      </c>
      <c r="GT114" s="162">
        <v>270000</v>
      </c>
      <c r="GU114" s="32">
        <v>233900</v>
      </c>
      <c r="GV114" s="94">
        <v>222200</v>
      </c>
      <c r="GW114" s="32">
        <f t="shared" si="252"/>
        <v>198250.5</v>
      </c>
      <c r="GX114" s="32">
        <f t="shared" si="253"/>
        <v>228050</v>
      </c>
      <c r="GY114" s="32">
        <f t="shared" si="254"/>
        <v>145843.17060686598</v>
      </c>
      <c r="GZ114" s="32">
        <f t="shared" si="255"/>
        <v>80824.306199999992</v>
      </c>
      <c r="HA114" s="32">
        <f t="shared" si="158"/>
        <v>97393.288970999987</v>
      </c>
      <c r="HB114" s="172">
        <f>VLOOKUP(B114,'[2]RESPUESTOS '!$B$11:$D$246,3,0)</f>
        <v>74317</v>
      </c>
      <c r="HC114" s="162">
        <v>270000</v>
      </c>
      <c r="HD114" s="32">
        <v>233900</v>
      </c>
      <c r="HE114" s="94">
        <v>222200</v>
      </c>
      <c r="HF114" s="32">
        <f t="shared" si="256"/>
        <v>200104.25</v>
      </c>
      <c r="HG114" s="32">
        <f t="shared" si="257"/>
        <v>228050</v>
      </c>
      <c r="HH114" s="32">
        <f t="shared" si="258"/>
        <v>154229.6128183564</v>
      </c>
      <c r="HI114" s="32">
        <f t="shared" si="259"/>
        <v>89782.367700000003</v>
      </c>
      <c r="HJ114" s="32">
        <f t="shared" si="159"/>
        <v>108187.7530785</v>
      </c>
      <c r="HK114" s="172">
        <f>VLOOKUP(B114,'[2]RESPUESTOS '!$B$11:$CB$246,79,0)</f>
        <v>95855</v>
      </c>
      <c r="HL114" s="162">
        <v>541000</v>
      </c>
      <c r="HM114" s="32">
        <v>513400</v>
      </c>
      <c r="HN114" s="94">
        <v>483000</v>
      </c>
      <c r="HO114" s="32">
        <f t="shared" si="260"/>
        <v>408313.75</v>
      </c>
      <c r="HP114" s="32">
        <f t="shared" si="261"/>
        <v>498200</v>
      </c>
      <c r="HQ114" s="32">
        <f t="shared" si="262"/>
        <v>245413.14893070617</v>
      </c>
      <c r="HR114" s="32">
        <f t="shared" si="263"/>
        <v>115802.4255</v>
      </c>
      <c r="HS114" s="32">
        <f t="shared" si="160"/>
        <v>139541.9227275</v>
      </c>
      <c r="HT114" s="172">
        <v>520111.62</v>
      </c>
      <c r="HU114" s="162">
        <v>541000</v>
      </c>
      <c r="HV114" s="32">
        <v>641750</v>
      </c>
      <c r="HW114" s="94">
        <v>616100</v>
      </c>
      <c r="HX114" s="32">
        <f t="shared" si="264"/>
        <v>599616.66666666663</v>
      </c>
      <c r="HY114" s="32">
        <f t="shared" si="265"/>
        <v>616100</v>
      </c>
      <c r="HZ114" s="32">
        <f t="shared" si="161"/>
        <v>596447.42123771773</v>
      </c>
      <c r="IA114" s="32">
        <f t="shared" si="266"/>
        <v>628346.848122</v>
      </c>
      <c r="IB114" s="32">
        <f t="shared" si="162"/>
        <v>757157.95198700996</v>
      </c>
      <c r="IC114" s="172">
        <v>554490</v>
      </c>
      <c r="ID114" s="162">
        <v>375000</v>
      </c>
      <c r="IE114" s="32">
        <v>641750</v>
      </c>
      <c r="IF114" s="94">
        <v>590400</v>
      </c>
      <c r="IG114" s="32">
        <f t="shared" si="267"/>
        <v>535716.66666666663</v>
      </c>
      <c r="IH114" s="32">
        <f t="shared" si="268"/>
        <v>590400</v>
      </c>
      <c r="II114" s="32">
        <f t="shared" si="269"/>
        <v>506870.39212828851</v>
      </c>
      <c r="IJ114" s="32">
        <f t="shared" si="270"/>
        <v>669879.36899999995</v>
      </c>
      <c r="IK114" s="32">
        <f t="shared" si="163"/>
        <v>807204.63964499999</v>
      </c>
      <c r="IM114" s="32">
        <f t="shared" si="271"/>
        <v>184211.72565227814</v>
      </c>
    </row>
    <row r="115" spans="1:247" x14ac:dyDescent="0.25">
      <c r="A115" s="12">
        <v>108</v>
      </c>
      <c r="B115" s="36" t="s">
        <v>151</v>
      </c>
      <c r="C115" s="14">
        <f>VLOOKUP(B115,[1]Hoja1!$B$9:$D$244,3,0)</f>
        <v>189957</v>
      </c>
      <c r="D115" s="14">
        <v>695000</v>
      </c>
      <c r="E115" s="15">
        <v>1017000</v>
      </c>
      <c r="F115" s="97">
        <v>956000</v>
      </c>
      <c r="G115" s="105">
        <f t="shared" si="164"/>
        <v>714489.25</v>
      </c>
      <c r="H115" s="105">
        <f t="shared" si="165"/>
        <v>825500</v>
      </c>
      <c r="I115" s="107">
        <f t="shared" si="166"/>
        <v>458058.58196283149</v>
      </c>
      <c r="J115" s="107">
        <f t="shared" si="167"/>
        <v>199644.807</v>
      </c>
      <c r="K115" s="107">
        <f t="shared" si="136"/>
        <v>240571.99243499999</v>
      </c>
      <c r="L115" s="101">
        <f>VLOOKUP(B115,[1]Hoja1!$B$9:$L$244,11,0)</f>
        <v>141931</v>
      </c>
      <c r="M115" s="101">
        <v>528000</v>
      </c>
      <c r="N115" s="34">
        <v>1017000</v>
      </c>
      <c r="O115" s="70">
        <v>935600</v>
      </c>
      <c r="P115" s="34">
        <f t="shared" si="168"/>
        <v>655632.75</v>
      </c>
      <c r="Q115" s="34">
        <f t="shared" si="169"/>
        <v>731800</v>
      </c>
      <c r="R115" s="34">
        <f t="shared" si="170"/>
        <v>363909.84114062937</v>
      </c>
      <c r="S115" s="174">
        <f t="shared" si="171"/>
        <v>149169.481</v>
      </c>
      <c r="T115" s="174">
        <f t="shared" si="137"/>
        <v>179749.224605</v>
      </c>
      <c r="U115" s="126">
        <f>VLOOKUP(B115,[1]Hoja1!$B$9:$T$244,19,0)</f>
        <v>135977</v>
      </c>
      <c r="V115" s="126">
        <v>498000</v>
      </c>
      <c r="W115" s="17">
        <v>813600</v>
      </c>
      <c r="X115" s="73">
        <v>797300</v>
      </c>
      <c r="Y115" s="17">
        <f t="shared" si="172"/>
        <v>561219.25</v>
      </c>
      <c r="Z115" s="17">
        <f t="shared" si="173"/>
        <v>647650</v>
      </c>
      <c r="AA115" s="17">
        <f t="shared" si="174"/>
        <v>337679.40016529581</v>
      </c>
      <c r="AB115" s="176">
        <f t="shared" si="175"/>
        <v>142911.82699999999</v>
      </c>
      <c r="AC115" s="176">
        <f t="shared" si="138"/>
        <v>172208.75153499999</v>
      </c>
      <c r="AD115" s="129">
        <f>VLOOKUP(B115,[1]Hoja1!$B$9:$V$244,21,0)</f>
        <v>171287</v>
      </c>
      <c r="AE115" s="129">
        <v>612000</v>
      </c>
      <c r="AF115" s="18">
        <v>772920</v>
      </c>
      <c r="AG115" s="74">
        <v>757500</v>
      </c>
      <c r="AH115" s="18">
        <f t="shared" si="176"/>
        <v>578426.75</v>
      </c>
      <c r="AI115" s="18">
        <f t="shared" si="177"/>
        <v>684750</v>
      </c>
      <c r="AJ115" s="18">
        <f t="shared" si="178"/>
        <v>396586.63527435786</v>
      </c>
      <c r="AK115" s="177">
        <f t="shared" si="179"/>
        <v>180022.63699999999</v>
      </c>
      <c r="AL115" s="177">
        <f t="shared" si="139"/>
        <v>216927.27758499997</v>
      </c>
      <c r="AM115" s="133">
        <f>VLOOKUP(B115,[1]Hoja1!$B$9:$X$244,23,0)</f>
        <v>160344</v>
      </c>
      <c r="AN115" s="133">
        <v>573000</v>
      </c>
      <c r="AO115" s="19">
        <v>691560</v>
      </c>
      <c r="AP115" s="77">
        <v>636200</v>
      </c>
      <c r="AQ115" s="19">
        <f t="shared" si="180"/>
        <v>515276</v>
      </c>
      <c r="AR115" s="19">
        <f t="shared" si="181"/>
        <v>604600</v>
      </c>
      <c r="AS115" s="19">
        <f t="shared" si="182"/>
        <v>363648.56520991924</v>
      </c>
      <c r="AT115" s="178">
        <f t="shared" si="183"/>
        <v>168521.54399999999</v>
      </c>
      <c r="AU115" s="178">
        <f t="shared" si="140"/>
        <v>203068.46051999999</v>
      </c>
      <c r="AV115" s="137">
        <f>VLOOKUP(B115,[1]Hoja1!$B$9:$Z$244,25,0)</f>
        <v>120400</v>
      </c>
      <c r="AW115" s="137">
        <v>441000</v>
      </c>
      <c r="AX115" s="20">
        <v>691560</v>
      </c>
      <c r="AY115" s="79">
        <v>657000</v>
      </c>
      <c r="AZ115" s="20">
        <f t="shared" si="184"/>
        <v>477490</v>
      </c>
      <c r="BA115" s="20">
        <f t="shared" si="185"/>
        <v>549000</v>
      </c>
      <c r="BB115" s="20">
        <f t="shared" si="186"/>
        <v>295392.66425200086</v>
      </c>
      <c r="BC115" s="179">
        <f t="shared" si="187"/>
        <v>126540.4</v>
      </c>
      <c r="BD115" s="179">
        <f t="shared" si="141"/>
        <v>152481.182</v>
      </c>
      <c r="BE115" s="139">
        <f>VLOOKUP(B115,[1]Hoja1!$B$9:$AB$244,27,0)</f>
        <v>163582</v>
      </c>
      <c r="BF115" s="139">
        <v>655000</v>
      </c>
      <c r="BG115" s="21">
        <v>813600</v>
      </c>
      <c r="BH115" s="80">
        <v>789200</v>
      </c>
      <c r="BI115" s="21">
        <f t="shared" si="188"/>
        <v>605345.5</v>
      </c>
      <c r="BJ115" s="21">
        <f t="shared" si="189"/>
        <v>722100</v>
      </c>
      <c r="BK115" s="21">
        <f t="shared" si="190"/>
        <v>394630.23749297758</v>
      </c>
      <c r="BL115" s="21">
        <f t="shared" si="191"/>
        <v>171924.682</v>
      </c>
      <c r="BM115" s="21">
        <f t="shared" si="142"/>
        <v>207169.24181000001</v>
      </c>
      <c r="BN115" s="144">
        <f>VLOOKUP(B115,[1]Hoja1!$B$9:$AD$244,29,0)</f>
        <v>132440</v>
      </c>
      <c r="BO115" s="144">
        <v>473000</v>
      </c>
      <c r="BP115" s="22">
        <v>813600</v>
      </c>
      <c r="BQ115" s="82">
        <v>772900</v>
      </c>
      <c r="BR115" s="22">
        <f t="shared" si="192"/>
        <v>547985</v>
      </c>
      <c r="BS115" s="22">
        <f t="shared" si="193"/>
        <v>622950</v>
      </c>
      <c r="BT115" s="22">
        <f t="shared" si="194"/>
        <v>328200.07895818411</v>
      </c>
      <c r="BU115" s="22">
        <f t="shared" si="195"/>
        <v>139194.44</v>
      </c>
      <c r="BV115" s="22">
        <f t="shared" si="143"/>
        <v>167729.3002</v>
      </c>
      <c r="BW115" s="146">
        <f>VLOOKUP(B115,[1]Hoja1!$B$9:$AF$244,31,0)</f>
        <v>127432</v>
      </c>
      <c r="BX115" s="146">
        <v>370000</v>
      </c>
      <c r="BY115" s="23">
        <v>691560</v>
      </c>
      <c r="BZ115" s="84">
        <v>663900</v>
      </c>
      <c r="CA115" s="23">
        <f t="shared" si="196"/>
        <v>463223</v>
      </c>
      <c r="CB115" s="23">
        <f t="shared" si="197"/>
        <v>516950</v>
      </c>
      <c r="CC115" s="23">
        <f t="shared" si="198"/>
        <v>296246.21381678851</v>
      </c>
      <c r="CD115" s="23">
        <f t="shared" si="199"/>
        <v>133931.03199999998</v>
      </c>
      <c r="CE115" s="23">
        <f t="shared" si="144"/>
        <v>161386.89355999997</v>
      </c>
      <c r="CF115" s="158">
        <f>VLOOKUP(B115,[1]Hoja1!$B$9:$AJ$244,35,0)</f>
        <v>120400</v>
      </c>
      <c r="CG115" s="158">
        <v>350000</v>
      </c>
      <c r="CH115" s="24">
        <v>470300</v>
      </c>
      <c r="CI115" s="25">
        <v>460900</v>
      </c>
      <c r="CJ115" s="24">
        <f t="shared" si="200"/>
        <v>350400</v>
      </c>
      <c r="CK115" s="24">
        <f t="shared" si="201"/>
        <v>405450</v>
      </c>
      <c r="CL115" s="24">
        <f t="shared" si="202"/>
        <v>258752.94756620447</v>
      </c>
      <c r="CM115" s="24">
        <f t="shared" si="203"/>
        <v>126540.4</v>
      </c>
      <c r="CN115" s="24">
        <f t="shared" si="145"/>
        <v>152481.182</v>
      </c>
      <c r="CO115" s="148">
        <f>VLOOKUP(B115,[1]Hoja1!$B$9:$AL$244,37,0)</f>
        <v>147606</v>
      </c>
      <c r="CP115" s="148">
        <v>530000</v>
      </c>
      <c r="CQ115" s="26">
        <v>691560</v>
      </c>
      <c r="CR115" s="149">
        <v>643200</v>
      </c>
      <c r="CS115" s="26">
        <f t="shared" si="204"/>
        <v>503091.5</v>
      </c>
      <c r="CT115" s="26">
        <f t="shared" si="205"/>
        <v>586600</v>
      </c>
      <c r="CU115" s="26">
        <f t="shared" si="206"/>
        <v>342985.00851098733</v>
      </c>
      <c r="CV115" s="26">
        <f t="shared" si="207"/>
        <v>155133.90599999999</v>
      </c>
      <c r="CW115" s="26">
        <f t="shared" si="146"/>
        <v>186936.35673</v>
      </c>
      <c r="CX115" s="27">
        <f>VLOOKUP(B115,[1]Hoja1!$B$9:$AN$244,39,0)</f>
        <v>170178</v>
      </c>
      <c r="CY115" s="27">
        <v>560000</v>
      </c>
      <c r="CZ115" s="28">
        <v>772920</v>
      </c>
      <c r="DA115" s="86">
        <v>742000</v>
      </c>
      <c r="DB115" s="28">
        <f t="shared" si="208"/>
        <v>561274.5</v>
      </c>
      <c r="DC115" s="28">
        <f t="shared" si="209"/>
        <v>651000</v>
      </c>
      <c r="DD115" s="28">
        <f t="shared" si="210"/>
        <v>388220.67226852715</v>
      </c>
      <c r="DE115" s="28">
        <f t="shared" si="211"/>
        <v>178857.07799999998</v>
      </c>
      <c r="DF115" s="28">
        <f t="shared" si="147"/>
        <v>215522.77898999996</v>
      </c>
      <c r="DG115" s="150">
        <f>VLOOKUP(B115,[1]Hoja1!$B$9:$AR$244,43,0)</f>
        <v>171908</v>
      </c>
      <c r="DH115" s="150">
        <v>590000</v>
      </c>
      <c r="DI115" s="29">
        <v>610200</v>
      </c>
      <c r="DJ115" s="88">
        <v>585800</v>
      </c>
      <c r="DK115" s="29">
        <f t="shared" si="212"/>
        <v>489477</v>
      </c>
      <c r="DL115" s="29">
        <f t="shared" si="213"/>
        <v>587900</v>
      </c>
      <c r="DM115" s="29">
        <f t="shared" si="214"/>
        <v>368396.90896170714</v>
      </c>
      <c r="DN115" s="29">
        <f t="shared" si="215"/>
        <v>180675.30799999999</v>
      </c>
      <c r="DO115" s="29">
        <f t="shared" si="148"/>
        <v>217713.74614</v>
      </c>
      <c r="DP115" s="154">
        <f>VLOOKUP(B115,[1]Hoja1!$B$9:$AT$244,45,0)</f>
        <v>213570</v>
      </c>
      <c r="DQ115" s="154">
        <v>782000</v>
      </c>
      <c r="DR115" s="30">
        <v>610200</v>
      </c>
      <c r="DS115" s="90">
        <v>598000</v>
      </c>
      <c r="DT115" s="30">
        <f t="shared" si="216"/>
        <v>550942.5</v>
      </c>
      <c r="DU115" s="30">
        <f t="shared" si="217"/>
        <v>604100</v>
      </c>
      <c r="DV115" s="30">
        <f t="shared" si="218"/>
        <v>431400.53648068674</v>
      </c>
      <c r="DW115" s="30">
        <f t="shared" si="219"/>
        <v>224462.06999999998</v>
      </c>
      <c r="DX115" s="30">
        <f t="shared" si="149"/>
        <v>270476.79434999998</v>
      </c>
      <c r="DY115" s="158">
        <f>VLOOKUP(B115,[1]Hoja1!$B$9:$AV$244,47,0)</f>
        <v>206289</v>
      </c>
      <c r="DZ115" s="158">
        <v>710000</v>
      </c>
      <c r="EA115" s="24">
        <v>691560</v>
      </c>
      <c r="EB115" s="25">
        <v>677700</v>
      </c>
      <c r="EC115" s="24">
        <f t="shared" si="220"/>
        <v>571387.25</v>
      </c>
      <c r="ED115" s="24">
        <f t="shared" si="221"/>
        <v>684630</v>
      </c>
      <c r="EE115" s="24">
        <f t="shared" si="222"/>
        <v>435843.5932947736</v>
      </c>
      <c r="EF115" s="24">
        <f t="shared" si="223"/>
        <v>216809.73899999997</v>
      </c>
      <c r="EG115" s="24">
        <f t="shared" si="150"/>
        <v>261255.73549499997</v>
      </c>
      <c r="EH115" s="126">
        <f>VLOOKUP(B115,[1]Hoja1!$B$9:$AX$244,49,0)</f>
        <v>215548</v>
      </c>
      <c r="EI115" s="126">
        <v>770000</v>
      </c>
      <c r="EJ115" s="17">
        <v>915300</v>
      </c>
      <c r="EK115" s="73">
        <v>878700</v>
      </c>
      <c r="EL115" s="17">
        <f t="shared" si="224"/>
        <v>694887</v>
      </c>
      <c r="EM115" s="17">
        <f t="shared" si="225"/>
        <v>824350</v>
      </c>
      <c r="EN115" s="17">
        <f t="shared" si="226"/>
        <v>489678.67667677306</v>
      </c>
      <c r="EO115" s="17">
        <f t="shared" si="227"/>
        <v>226540.94799999997</v>
      </c>
      <c r="EP115" s="17">
        <f t="shared" si="151"/>
        <v>272981.84233999997</v>
      </c>
      <c r="EQ115" s="162">
        <f>VLOOKUP(B115,[1]Hoja1!$B$9:$AZ$244,51,0)</f>
        <v>171908</v>
      </c>
      <c r="ER115" s="162">
        <v>565000</v>
      </c>
      <c r="ES115" s="32">
        <v>915300</v>
      </c>
      <c r="ET115" s="94">
        <v>823800</v>
      </c>
      <c r="EU115" s="32">
        <f t="shared" si="228"/>
        <v>619002</v>
      </c>
      <c r="EV115" s="32">
        <f t="shared" si="229"/>
        <v>694400</v>
      </c>
      <c r="EW115" s="32">
        <f t="shared" si="230"/>
        <v>404309.8917928419</v>
      </c>
      <c r="EX115" s="32">
        <f t="shared" si="231"/>
        <v>207682.05479999998</v>
      </c>
      <c r="EY115" s="32">
        <f t="shared" si="152"/>
        <v>250256.87603399999</v>
      </c>
      <c r="EZ115" s="172">
        <f>VLOOKUP(B115,'[2]RESPUESTOS '!$B$11:$BH$246,59,0)</f>
        <v>124513</v>
      </c>
      <c r="FA115" s="162">
        <v>498000</v>
      </c>
      <c r="FB115" s="32">
        <v>610200</v>
      </c>
      <c r="FC115" s="94">
        <v>561400</v>
      </c>
      <c r="FD115" s="32">
        <f t="shared" si="232"/>
        <v>448528.25</v>
      </c>
      <c r="FE115" s="32">
        <f t="shared" si="233"/>
        <v>529700</v>
      </c>
      <c r="FF115" s="32">
        <f t="shared" si="234"/>
        <v>297190.28616463835</v>
      </c>
      <c r="FG115" s="32">
        <f t="shared" si="235"/>
        <v>150424.15529999998</v>
      </c>
      <c r="FH115" s="32">
        <f t="shared" si="153"/>
        <v>181261.10713649998</v>
      </c>
      <c r="FI115" s="172">
        <f>VLOOKUP(B115,'[2]RESPUESTOS '!$B$11:$CJ$246,87,0)</f>
        <v>110795</v>
      </c>
      <c r="FJ115" s="162">
        <v>597600</v>
      </c>
      <c r="FK115" s="32">
        <v>596600</v>
      </c>
      <c r="FL115" s="94">
        <v>548900</v>
      </c>
      <c r="FM115" s="32">
        <f t="shared" si="236"/>
        <v>463473.75</v>
      </c>
      <c r="FN115" s="32">
        <f t="shared" si="237"/>
        <v>572750</v>
      </c>
      <c r="FO115" s="32">
        <f t="shared" si="238"/>
        <v>281749.09853228042</v>
      </c>
      <c r="FP115" s="32">
        <f t="shared" si="239"/>
        <v>133851.43950000001</v>
      </c>
      <c r="FQ115" s="32">
        <f t="shared" si="154"/>
        <v>161290.98459750001</v>
      </c>
      <c r="FR115" s="172">
        <f>VLOOKUP(B115,'[2]RESPUESTOS '!$B$11:$BX$246,75,0)</f>
        <v>111400</v>
      </c>
      <c r="FS115" s="162">
        <v>498000</v>
      </c>
      <c r="FT115" s="32">
        <v>610200</v>
      </c>
      <c r="FU115" s="94">
        <v>591900</v>
      </c>
      <c r="FV115" s="32">
        <f t="shared" si="240"/>
        <v>452875</v>
      </c>
      <c r="FW115" s="32">
        <f t="shared" si="241"/>
        <v>544950</v>
      </c>
      <c r="FX115" s="32">
        <f t="shared" si="242"/>
        <v>279466.72068463091</v>
      </c>
      <c r="FY115" s="32">
        <f t="shared" si="243"/>
        <v>134582.34</v>
      </c>
      <c r="FZ115" s="32">
        <f t="shared" si="155"/>
        <v>162171.71969999999</v>
      </c>
      <c r="GA115" s="172">
        <f>VLOOKUP(B115,'[2]RESPUESTOS '!$B$11:$CN$246,91,0)</f>
        <v>148315</v>
      </c>
      <c r="GB115" s="162">
        <v>573000</v>
      </c>
      <c r="GC115" s="32">
        <v>813600</v>
      </c>
      <c r="GD115" s="94">
        <v>772900</v>
      </c>
      <c r="GE115" s="32">
        <f t="shared" si="244"/>
        <v>576953.75</v>
      </c>
      <c r="GF115" s="32">
        <f t="shared" si="245"/>
        <v>672950</v>
      </c>
      <c r="GG115" s="32">
        <f t="shared" si="246"/>
        <v>363288.24390960258</v>
      </c>
      <c r="GH115" s="32">
        <f t="shared" si="247"/>
        <v>179179.35149999999</v>
      </c>
      <c r="GI115" s="32">
        <f t="shared" si="156"/>
        <v>215911.11855749998</v>
      </c>
      <c r="GJ115" s="172">
        <f>VLOOKUP(B115,'[2]RESPUESTOS '!$B$11:$T$246,19,0)</f>
        <v>103507</v>
      </c>
      <c r="GK115" s="162">
        <v>560000</v>
      </c>
      <c r="GL115" s="32">
        <v>550600</v>
      </c>
      <c r="GM115" s="94">
        <v>523100</v>
      </c>
      <c r="GN115" s="32">
        <f t="shared" si="248"/>
        <v>434301.75</v>
      </c>
      <c r="GO115" s="32">
        <f t="shared" si="249"/>
        <v>536850</v>
      </c>
      <c r="GP115" s="32">
        <f t="shared" si="250"/>
        <v>263595.29824057443</v>
      </c>
      <c r="GQ115" s="32">
        <f t="shared" si="251"/>
        <v>125046.8067</v>
      </c>
      <c r="GR115" s="32">
        <f t="shared" si="157"/>
        <v>150681.40207350001</v>
      </c>
      <c r="GS115" s="172">
        <f>VLOOKUP(B115,'[2]RESPUESTOS '!$B$11:$H$246,7,0)</f>
        <v>83133</v>
      </c>
      <c r="GT115" s="162">
        <v>350000</v>
      </c>
      <c r="GU115" s="32">
        <v>330400</v>
      </c>
      <c r="GV115" s="94">
        <v>297400</v>
      </c>
      <c r="GW115" s="32">
        <f t="shared" si="252"/>
        <v>265233.25</v>
      </c>
      <c r="GX115" s="32">
        <f t="shared" si="253"/>
        <v>313900</v>
      </c>
      <c r="GY115" s="32">
        <f t="shared" si="254"/>
        <v>188012.60279940951</v>
      </c>
      <c r="GZ115" s="32">
        <f t="shared" si="255"/>
        <v>100432.9773</v>
      </c>
      <c r="HA115" s="32">
        <f t="shared" si="158"/>
        <v>121021.7376465</v>
      </c>
      <c r="HB115" s="172">
        <f>VLOOKUP(B115,'[2]RESPUESTOS '!$B$11:$D$246,3,0)</f>
        <v>99627</v>
      </c>
      <c r="HC115" s="162">
        <v>350000</v>
      </c>
      <c r="HD115" s="32">
        <v>330400</v>
      </c>
      <c r="HE115" s="94">
        <v>310600</v>
      </c>
      <c r="HF115" s="32">
        <f t="shared" si="256"/>
        <v>272656.75</v>
      </c>
      <c r="HG115" s="32">
        <f t="shared" si="257"/>
        <v>320500</v>
      </c>
      <c r="HH115" s="32">
        <f t="shared" si="258"/>
        <v>208977.76955657353</v>
      </c>
      <c r="HI115" s="32">
        <f t="shared" si="259"/>
        <v>120359.3787</v>
      </c>
      <c r="HJ115" s="32">
        <f t="shared" si="159"/>
        <v>145033.05133350001</v>
      </c>
      <c r="HK115" s="172">
        <f>VLOOKUP(B115,'[2]RESPUESTOS '!$B$11:$CB$246,79,0)</f>
        <v>152021</v>
      </c>
      <c r="HL115" s="162">
        <v>770000</v>
      </c>
      <c r="HM115" s="32">
        <v>813600</v>
      </c>
      <c r="HN115" s="94">
        <v>749000</v>
      </c>
      <c r="HO115" s="32">
        <f t="shared" si="260"/>
        <v>621155.25</v>
      </c>
      <c r="HP115" s="32">
        <f t="shared" si="261"/>
        <v>759500</v>
      </c>
      <c r="HQ115" s="32">
        <f t="shared" si="262"/>
        <v>383106.58727802889</v>
      </c>
      <c r="HR115" s="32">
        <f t="shared" si="263"/>
        <v>183656.57009999998</v>
      </c>
      <c r="HS115" s="32">
        <f t="shared" si="160"/>
        <v>221306.16697049997</v>
      </c>
      <c r="HT115" s="172">
        <v>798444.36</v>
      </c>
      <c r="HU115" s="162">
        <v>770000</v>
      </c>
      <c r="HV115" s="32">
        <v>1017000</v>
      </c>
      <c r="HW115" s="94">
        <v>945800</v>
      </c>
      <c r="HX115" s="32">
        <f t="shared" si="264"/>
        <v>910933.33333333337</v>
      </c>
      <c r="HY115" s="32">
        <f t="shared" si="265"/>
        <v>945800</v>
      </c>
      <c r="HZ115" s="32">
        <f t="shared" si="161"/>
        <v>898394.17821503861</v>
      </c>
      <c r="IA115" s="32">
        <f t="shared" si="266"/>
        <v>964600.6313159999</v>
      </c>
      <c r="IB115" s="32">
        <f t="shared" si="162"/>
        <v>1162343.7607357798</v>
      </c>
      <c r="IC115" s="172">
        <v>851220</v>
      </c>
      <c r="ID115" s="162">
        <v>498000</v>
      </c>
      <c r="IE115" s="32">
        <v>1017000</v>
      </c>
      <c r="IF115" s="94">
        <v>996700</v>
      </c>
      <c r="IG115" s="32">
        <f t="shared" si="267"/>
        <v>837233.33333333337</v>
      </c>
      <c r="IH115" s="32">
        <f t="shared" si="268"/>
        <v>996700</v>
      </c>
      <c r="II115" s="32">
        <f t="shared" si="269"/>
        <v>751008.75050490536</v>
      </c>
      <c r="IJ115" s="32">
        <f t="shared" si="270"/>
        <v>1028358.882</v>
      </c>
      <c r="IK115" s="32">
        <f t="shared" si="163"/>
        <v>1239172.4528099999</v>
      </c>
      <c r="IM115" s="32">
        <f t="shared" si="271"/>
        <v>269967.07918112143</v>
      </c>
    </row>
    <row r="116" spans="1:247" x14ac:dyDescent="0.25">
      <c r="A116" s="12">
        <v>109</v>
      </c>
      <c r="B116" s="38" t="s">
        <v>152</v>
      </c>
      <c r="C116" s="14">
        <f>VLOOKUP(B116,[1]Hoja1!$B$9:$D$244,3,0)</f>
        <v>342510</v>
      </c>
      <c r="D116" s="14">
        <v>1253000</v>
      </c>
      <c r="E116" s="15">
        <v>1909000</v>
      </c>
      <c r="F116" s="97">
        <v>1756300</v>
      </c>
      <c r="G116" s="105">
        <f t="shared" si="164"/>
        <v>1315202.5</v>
      </c>
      <c r="H116" s="105">
        <f t="shared" si="165"/>
        <v>1504650</v>
      </c>
      <c r="I116" s="107">
        <f t="shared" si="166"/>
        <v>831441.68955916131</v>
      </c>
      <c r="J116" s="107">
        <f t="shared" si="167"/>
        <v>359978.00999999995</v>
      </c>
      <c r="K116" s="107">
        <f t="shared" si="136"/>
        <v>433773.50204999995</v>
      </c>
      <c r="L116" s="101">
        <f>VLOOKUP(B116,[1]Hoja1!$B$9:$L$244,11,0)</f>
        <v>300854</v>
      </c>
      <c r="M116" s="101">
        <v>1118000</v>
      </c>
      <c r="N116" s="34">
        <v>1909000</v>
      </c>
      <c r="O116" s="70">
        <v>1718100</v>
      </c>
      <c r="P116" s="34">
        <f t="shared" si="168"/>
        <v>1261488.5</v>
      </c>
      <c r="Q116" s="34">
        <f t="shared" si="169"/>
        <v>1418050</v>
      </c>
      <c r="R116" s="34">
        <f t="shared" si="170"/>
        <v>751286.78587346594</v>
      </c>
      <c r="S116" s="174">
        <f t="shared" si="171"/>
        <v>316197.554</v>
      </c>
      <c r="T116" s="174">
        <f t="shared" si="137"/>
        <v>381018.05257</v>
      </c>
      <c r="U116" s="126">
        <f>VLOOKUP(B116,[1]Hoja1!$B$9:$T$244,19,0)</f>
        <v>330753</v>
      </c>
      <c r="V116" s="126">
        <v>1210000</v>
      </c>
      <c r="W116" s="17">
        <v>1527200</v>
      </c>
      <c r="X116" s="73">
        <v>1450800</v>
      </c>
      <c r="Y116" s="17">
        <f t="shared" si="172"/>
        <v>1129688.25</v>
      </c>
      <c r="Z116" s="17">
        <f t="shared" si="173"/>
        <v>1330400</v>
      </c>
      <c r="AA116" s="17">
        <f t="shared" si="174"/>
        <v>770131.46450463426</v>
      </c>
      <c r="AB116" s="176">
        <f t="shared" si="175"/>
        <v>347621.40299999999</v>
      </c>
      <c r="AC116" s="176">
        <f t="shared" si="138"/>
        <v>418883.79061500001</v>
      </c>
      <c r="AD116" s="129">
        <f>VLOOKUP(B116,[1]Hoja1!$B$9:$V$244,21,0)</f>
        <v>345226</v>
      </c>
      <c r="AE116" s="129">
        <v>1233000</v>
      </c>
      <c r="AF116" s="18">
        <v>1450840</v>
      </c>
      <c r="AG116" s="74">
        <v>1334800</v>
      </c>
      <c r="AH116" s="18">
        <f t="shared" si="176"/>
        <v>1090966.5</v>
      </c>
      <c r="AI116" s="18">
        <f t="shared" si="177"/>
        <v>1283900</v>
      </c>
      <c r="AJ116" s="18">
        <f t="shared" si="178"/>
        <v>777285.3889465878</v>
      </c>
      <c r="AK116" s="177">
        <f t="shared" si="179"/>
        <v>362832.52599999995</v>
      </c>
      <c r="AL116" s="177">
        <f t="shared" si="139"/>
        <v>437213.19382999995</v>
      </c>
      <c r="AM116" s="133">
        <f>VLOOKUP(B116,[1]Hoja1!$B$9:$X$244,23,0)</f>
        <v>325211</v>
      </c>
      <c r="AN116" s="133">
        <v>1162000</v>
      </c>
      <c r="AO116" s="19">
        <v>1298120</v>
      </c>
      <c r="AP116" s="77">
        <v>1272200</v>
      </c>
      <c r="AQ116" s="19">
        <f t="shared" si="180"/>
        <v>1014382.75</v>
      </c>
      <c r="AR116" s="19">
        <f t="shared" si="181"/>
        <v>1217100</v>
      </c>
      <c r="AS116" s="19">
        <f t="shared" si="182"/>
        <v>728345.82235156675</v>
      </c>
      <c r="AT116" s="178">
        <f t="shared" si="183"/>
        <v>341796.761</v>
      </c>
      <c r="AU116" s="178">
        <f t="shared" si="140"/>
        <v>411865.09700499999</v>
      </c>
      <c r="AV116" s="137">
        <f>VLOOKUP(B116,[1]Hoja1!$B$9:$Z$244,25,0)</f>
        <v>266016</v>
      </c>
      <c r="AW116" s="137">
        <v>973000</v>
      </c>
      <c r="AX116" s="20">
        <v>1298120</v>
      </c>
      <c r="AY116" s="79">
        <v>1207300</v>
      </c>
      <c r="AZ116" s="20">
        <f t="shared" si="184"/>
        <v>936109</v>
      </c>
      <c r="BA116" s="20">
        <f t="shared" si="185"/>
        <v>1090150</v>
      </c>
      <c r="BB116" s="20">
        <f t="shared" si="186"/>
        <v>626413.25116390164</v>
      </c>
      <c r="BC116" s="179">
        <f t="shared" si="187"/>
        <v>279582.81599999999</v>
      </c>
      <c r="BD116" s="179">
        <f t="shared" si="141"/>
        <v>336897.29327999998</v>
      </c>
      <c r="BE116" s="139">
        <f>VLOOKUP(B116,[1]Hoja1!$B$9:$AB$244,27,0)</f>
        <v>269500</v>
      </c>
      <c r="BF116" s="139">
        <v>1078000</v>
      </c>
      <c r="BG116" s="21">
        <v>1527200</v>
      </c>
      <c r="BH116" s="80">
        <v>1496700</v>
      </c>
      <c r="BI116" s="21">
        <f t="shared" si="188"/>
        <v>1092850</v>
      </c>
      <c r="BJ116" s="21">
        <f t="shared" si="189"/>
        <v>1287350</v>
      </c>
      <c r="BK116" s="21">
        <f t="shared" si="190"/>
        <v>671011.62615104672</v>
      </c>
      <c r="BL116" s="21">
        <f t="shared" si="191"/>
        <v>283244.5</v>
      </c>
      <c r="BM116" s="21">
        <f t="shared" si="142"/>
        <v>341309.6225</v>
      </c>
      <c r="BN116" s="144">
        <f>VLOOKUP(B116,[1]Hoja1!$B$9:$AD$244,29,0)</f>
        <v>269500</v>
      </c>
      <c r="BO116" s="144">
        <v>963000</v>
      </c>
      <c r="BP116" s="22">
        <v>1527200</v>
      </c>
      <c r="BQ116" s="82">
        <v>1466100</v>
      </c>
      <c r="BR116" s="22">
        <f t="shared" si="192"/>
        <v>1056450</v>
      </c>
      <c r="BS116" s="22">
        <f t="shared" si="193"/>
        <v>1214550</v>
      </c>
      <c r="BT116" s="22">
        <f t="shared" si="194"/>
        <v>657260.01208243589</v>
      </c>
      <c r="BU116" s="22">
        <f t="shared" si="195"/>
        <v>283244.5</v>
      </c>
      <c r="BV116" s="22">
        <f t="shared" si="143"/>
        <v>341309.6225</v>
      </c>
      <c r="BW116" s="146">
        <f>VLOOKUP(B116,[1]Hoja1!$B$9:$AF$244,31,0)</f>
        <v>259449</v>
      </c>
      <c r="BX116" s="146">
        <v>750000</v>
      </c>
      <c r="BY116" s="23">
        <v>1298120</v>
      </c>
      <c r="BZ116" s="84">
        <v>1259200</v>
      </c>
      <c r="CA116" s="23">
        <f t="shared" si="196"/>
        <v>891692.25</v>
      </c>
      <c r="CB116" s="23">
        <f t="shared" si="197"/>
        <v>1004600</v>
      </c>
      <c r="CC116" s="23">
        <f t="shared" si="198"/>
        <v>592403.44451345666</v>
      </c>
      <c r="CD116" s="23">
        <f t="shared" si="199"/>
        <v>272680.89899999998</v>
      </c>
      <c r="CE116" s="23">
        <f t="shared" si="144"/>
        <v>328580.48329499998</v>
      </c>
      <c r="CF116" s="158">
        <f>VLOOKUP(B116,[1]Hoja1!$B$9:$AJ$244,35,0)</f>
        <v>263219</v>
      </c>
      <c r="CG116" s="158">
        <v>760000</v>
      </c>
      <c r="CH116" s="24">
        <v>882700</v>
      </c>
      <c r="CI116" s="25">
        <v>838600</v>
      </c>
      <c r="CJ116" s="24">
        <f t="shared" si="200"/>
        <v>686129.75</v>
      </c>
      <c r="CK116" s="24">
        <f t="shared" si="201"/>
        <v>799300</v>
      </c>
      <c r="CL116" s="24">
        <f t="shared" si="202"/>
        <v>537615.71639696974</v>
      </c>
      <c r="CM116" s="24">
        <f t="shared" si="203"/>
        <v>276643.16899999999</v>
      </c>
      <c r="CN116" s="24">
        <f t="shared" si="145"/>
        <v>333355.018645</v>
      </c>
      <c r="CO116" s="148">
        <f>VLOOKUP(B116,[1]Hoja1!$B$9:$AL$244,37,0)</f>
        <v>276253</v>
      </c>
      <c r="CP116" s="148">
        <v>990000</v>
      </c>
      <c r="CQ116" s="26">
        <v>1298120</v>
      </c>
      <c r="CR116" s="149">
        <v>1194300</v>
      </c>
      <c r="CS116" s="26">
        <f t="shared" si="204"/>
        <v>939668.25</v>
      </c>
      <c r="CT116" s="26">
        <f t="shared" si="205"/>
        <v>1092150</v>
      </c>
      <c r="CU116" s="26">
        <f t="shared" si="206"/>
        <v>641269.55299971742</v>
      </c>
      <c r="CV116" s="26">
        <f t="shared" si="207"/>
        <v>290341.90299999999</v>
      </c>
      <c r="CW116" s="26">
        <f t="shared" si="146"/>
        <v>349861.99311499996</v>
      </c>
      <c r="CX116" s="27">
        <f>VLOOKUP(B116,[1]Hoja1!$B$9:$AN$244,39,0)</f>
        <v>324670</v>
      </c>
      <c r="CY116" s="27">
        <v>1070000</v>
      </c>
      <c r="CZ116" s="28">
        <v>1450840</v>
      </c>
      <c r="DA116" s="86">
        <v>1349000</v>
      </c>
      <c r="DB116" s="28">
        <f t="shared" si="208"/>
        <v>1048627.5</v>
      </c>
      <c r="DC116" s="28">
        <f t="shared" si="209"/>
        <v>1209500</v>
      </c>
      <c r="DD116" s="28">
        <f t="shared" si="210"/>
        <v>734595.21568876633</v>
      </c>
      <c r="DE116" s="28">
        <f t="shared" si="211"/>
        <v>341228.17</v>
      </c>
      <c r="DF116" s="28">
        <f t="shared" si="147"/>
        <v>411179.94484999997</v>
      </c>
      <c r="DG116" s="150">
        <f>VLOOKUP(B116,[1]Hoja1!$B$9:$AR$244,43,0)</f>
        <v>379794</v>
      </c>
      <c r="DH116" s="150">
        <v>1303000</v>
      </c>
      <c r="DI116" s="29">
        <v>1145400</v>
      </c>
      <c r="DJ116" s="88">
        <v>1065200</v>
      </c>
      <c r="DK116" s="29">
        <f t="shared" si="212"/>
        <v>973348.5</v>
      </c>
      <c r="DL116" s="29">
        <f t="shared" si="213"/>
        <v>1105300</v>
      </c>
      <c r="DM116" s="29">
        <f t="shared" si="214"/>
        <v>767413.42990540527</v>
      </c>
      <c r="DN116" s="29">
        <f t="shared" si="215"/>
        <v>399163.49399999995</v>
      </c>
      <c r="DO116" s="29">
        <f t="shared" si="148"/>
        <v>480992.01026999991</v>
      </c>
      <c r="DP116" s="154">
        <f>VLOOKUP(B116,[1]Hoja1!$B$9:$AT$244,45,0)</f>
        <v>400890</v>
      </c>
      <c r="DQ116" s="154">
        <v>1467000</v>
      </c>
      <c r="DR116" s="30">
        <v>1145400</v>
      </c>
      <c r="DS116" s="90">
        <v>1133900</v>
      </c>
      <c r="DT116" s="30">
        <f t="shared" si="216"/>
        <v>1036797.5</v>
      </c>
      <c r="DU116" s="30">
        <f t="shared" si="217"/>
        <v>1139650</v>
      </c>
      <c r="DV116" s="30">
        <f t="shared" si="218"/>
        <v>811180.9055547032</v>
      </c>
      <c r="DW116" s="30">
        <f t="shared" si="219"/>
        <v>421335.38999999996</v>
      </c>
      <c r="DX116" s="30">
        <f t="shared" si="149"/>
        <v>507709.14494999993</v>
      </c>
      <c r="DY116" s="158">
        <f>VLOOKUP(B116,[1]Hoja1!$B$9:$AV$244,47,0)</f>
        <v>454342</v>
      </c>
      <c r="DZ116" s="158">
        <v>1560000</v>
      </c>
      <c r="EA116" s="24">
        <v>1298120</v>
      </c>
      <c r="EB116" s="25">
        <v>1285100</v>
      </c>
      <c r="EC116" s="24">
        <f t="shared" si="220"/>
        <v>1149390.5</v>
      </c>
      <c r="ED116" s="24">
        <f t="shared" si="221"/>
        <v>1291610</v>
      </c>
      <c r="EE116" s="24">
        <f t="shared" si="222"/>
        <v>911056.89353207545</v>
      </c>
      <c r="EF116" s="24">
        <f t="shared" si="223"/>
        <v>477513.44199999998</v>
      </c>
      <c r="EG116" s="24">
        <f t="shared" si="150"/>
        <v>575403.69760999992</v>
      </c>
      <c r="EH116" s="126">
        <f>VLOOKUP(B116,[1]Hoja1!$B$9:$AX$244,49,0)</f>
        <v>445195</v>
      </c>
      <c r="EI116" s="126">
        <v>1590000</v>
      </c>
      <c r="EJ116" s="17">
        <v>1718100</v>
      </c>
      <c r="EK116" s="73">
        <v>1666600</v>
      </c>
      <c r="EL116" s="17">
        <f t="shared" si="224"/>
        <v>1354973.75</v>
      </c>
      <c r="EM116" s="17">
        <f t="shared" si="225"/>
        <v>1628300</v>
      </c>
      <c r="EN116" s="17">
        <f t="shared" si="226"/>
        <v>985901.64709176053</v>
      </c>
      <c r="EO116" s="17">
        <f t="shared" si="227"/>
        <v>467899.94499999995</v>
      </c>
      <c r="EP116" s="17">
        <f t="shared" si="151"/>
        <v>563819.43372499989</v>
      </c>
      <c r="EQ116" s="162">
        <f>VLOOKUP(B116,[1]Hoja1!$B$9:$AZ$244,51,0)</f>
        <v>379794</v>
      </c>
      <c r="ER116" s="162">
        <v>1248000</v>
      </c>
      <c r="ES116" s="32">
        <v>1718100</v>
      </c>
      <c r="ET116" s="94">
        <v>1649400</v>
      </c>
      <c r="EU116" s="32">
        <f t="shared" si="228"/>
        <v>1248823.5</v>
      </c>
      <c r="EV116" s="32">
        <f t="shared" si="229"/>
        <v>1448700</v>
      </c>
      <c r="EW116" s="32">
        <f t="shared" si="230"/>
        <v>865312.44463864411</v>
      </c>
      <c r="EX116" s="32">
        <f t="shared" si="231"/>
        <v>458829.13139999995</v>
      </c>
      <c r="EY116" s="32">
        <f t="shared" si="152"/>
        <v>552889.10333699989</v>
      </c>
      <c r="EZ116" s="172">
        <f>VLOOKUP(B116,'[2]RESPUESTOS '!$B$11:$BH$246,59,0)</f>
        <v>258214</v>
      </c>
      <c r="FA116" s="162">
        <v>1210000</v>
      </c>
      <c r="FB116" s="32">
        <v>1272600</v>
      </c>
      <c r="FC116" s="94">
        <v>1247100</v>
      </c>
      <c r="FD116" s="32">
        <f t="shared" si="232"/>
        <v>996978.5</v>
      </c>
      <c r="FE116" s="32">
        <f t="shared" si="233"/>
        <v>1228550</v>
      </c>
      <c r="FF116" s="32">
        <f t="shared" si="234"/>
        <v>636248.05361574341</v>
      </c>
      <c r="FG116" s="32">
        <f t="shared" si="235"/>
        <v>311948.3334</v>
      </c>
      <c r="FH116" s="32">
        <f t="shared" si="153"/>
        <v>375897.74174700002</v>
      </c>
      <c r="FI116" s="172">
        <f>VLOOKUP(B116,'[2]RESPUESTOS '!$B$11:$CJ$246,87,0)</f>
        <v>220448</v>
      </c>
      <c r="FJ116" s="162">
        <v>1452000</v>
      </c>
      <c r="FK116" s="32">
        <v>1169600</v>
      </c>
      <c r="FL116" s="94">
        <v>1146200</v>
      </c>
      <c r="FM116" s="32">
        <f t="shared" si="236"/>
        <v>997062</v>
      </c>
      <c r="FN116" s="32">
        <f t="shared" si="237"/>
        <v>1157900</v>
      </c>
      <c r="FO116" s="32">
        <f t="shared" si="238"/>
        <v>575343.8983275746</v>
      </c>
      <c r="FP116" s="32">
        <f t="shared" si="239"/>
        <v>266323.22879999998</v>
      </c>
      <c r="FQ116" s="32">
        <f t="shared" si="154"/>
        <v>320919.490704</v>
      </c>
      <c r="FR116" s="172">
        <f>VLOOKUP(B116,'[2]RESPUESTOS '!$B$11:$BX$246,75,0)</f>
        <v>214557</v>
      </c>
      <c r="FS116" s="162">
        <v>1210000</v>
      </c>
      <c r="FT116" s="32">
        <v>1146200</v>
      </c>
      <c r="FU116" s="94">
        <v>1054500</v>
      </c>
      <c r="FV116" s="32">
        <f t="shared" si="240"/>
        <v>906314.25</v>
      </c>
      <c r="FW116" s="32">
        <f t="shared" si="241"/>
        <v>1100350</v>
      </c>
      <c r="FX116" s="32">
        <f t="shared" si="242"/>
        <v>547347.07922280964</v>
      </c>
      <c r="FY116" s="32">
        <f t="shared" si="243"/>
        <v>259206.31169999999</v>
      </c>
      <c r="FZ116" s="32">
        <f t="shared" si="155"/>
        <v>312343.6055985</v>
      </c>
      <c r="GA116" s="172">
        <f>VLOOKUP(B116,'[2]RESPUESTOS '!$B$11:$CN$246,91,0)</f>
        <v>277306</v>
      </c>
      <c r="GB116" s="162">
        <v>1392000</v>
      </c>
      <c r="GC116" s="32">
        <v>1527200</v>
      </c>
      <c r="GD116" s="94">
        <v>1481400</v>
      </c>
      <c r="GE116" s="32">
        <f t="shared" si="244"/>
        <v>1169476.5</v>
      </c>
      <c r="GF116" s="32">
        <f t="shared" si="245"/>
        <v>1436700</v>
      </c>
      <c r="GG116" s="32">
        <f t="shared" si="246"/>
        <v>707420.49410271959</v>
      </c>
      <c r="GH116" s="32">
        <f t="shared" si="247"/>
        <v>335013.3786</v>
      </c>
      <c r="GI116" s="32">
        <f t="shared" si="156"/>
        <v>403691.12121299998</v>
      </c>
      <c r="GJ116" s="172">
        <f>VLOOKUP(B116,'[2]RESPUESTOS '!$B$11:$T$246,19,0)</f>
        <v>219958</v>
      </c>
      <c r="GK116" s="162">
        <v>1070000</v>
      </c>
      <c r="GL116" s="32">
        <v>1181200</v>
      </c>
      <c r="GM116" s="94">
        <v>1134000</v>
      </c>
      <c r="GN116" s="32">
        <f t="shared" si="248"/>
        <v>901289.5</v>
      </c>
      <c r="GO116" s="32">
        <f t="shared" si="249"/>
        <v>1102000</v>
      </c>
      <c r="GP116" s="32">
        <f t="shared" si="250"/>
        <v>554836.36313697952</v>
      </c>
      <c r="GQ116" s="32">
        <f t="shared" si="251"/>
        <v>265731.2598</v>
      </c>
      <c r="GR116" s="32">
        <f t="shared" si="157"/>
        <v>320206.16805899999</v>
      </c>
      <c r="GS116" s="172">
        <f>VLOOKUP(B116,'[2]RESPUESTOS '!$B$11:$H$246,7,0)</f>
        <v>199650</v>
      </c>
      <c r="GT116" s="162">
        <v>760000</v>
      </c>
      <c r="GU116" s="32">
        <v>708700</v>
      </c>
      <c r="GV116" s="94">
        <v>680400</v>
      </c>
      <c r="GW116" s="32">
        <f t="shared" si="252"/>
        <v>587187.5</v>
      </c>
      <c r="GX116" s="32">
        <f t="shared" si="253"/>
        <v>694550</v>
      </c>
      <c r="GY116" s="32">
        <f t="shared" si="254"/>
        <v>434531.67642441759</v>
      </c>
      <c r="GZ116" s="32">
        <f t="shared" si="255"/>
        <v>241197.16499999998</v>
      </c>
      <c r="HA116" s="32">
        <f t="shared" si="158"/>
        <v>290642.58382499998</v>
      </c>
      <c r="HB116" s="172">
        <f>VLOOKUP(B116,'[2]RESPUESTOS '!$B$11:$D$246,3,0)</f>
        <v>203221</v>
      </c>
      <c r="HC116" s="162">
        <v>760000</v>
      </c>
      <c r="HD116" s="32">
        <v>708700</v>
      </c>
      <c r="HE116" s="94">
        <v>652000</v>
      </c>
      <c r="HF116" s="32">
        <f t="shared" si="256"/>
        <v>580980.25</v>
      </c>
      <c r="HG116" s="32">
        <f t="shared" si="257"/>
        <v>680350</v>
      </c>
      <c r="HH116" s="32">
        <f t="shared" si="258"/>
        <v>435667.32622370508</v>
      </c>
      <c r="HI116" s="32">
        <f t="shared" si="259"/>
        <v>245511.29009999998</v>
      </c>
      <c r="HJ116" s="32">
        <f t="shared" si="159"/>
        <v>295841.10457049997</v>
      </c>
      <c r="HK116" s="172">
        <f>VLOOKUP(B116,'[2]RESPUESTOS '!$B$11:$CB$246,79,0)</f>
        <v>299965</v>
      </c>
      <c r="HL116" s="162">
        <v>1590000</v>
      </c>
      <c r="HM116" s="32">
        <v>1527200</v>
      </c>
      <c r="HN116" s="94">
        <v>1497000</v>
      </c>
      <c r="HO116" s="32">
        <f t="shared" si="260"/>
        <v>1228541.25</v>
      </c>
      <c r="HP116" s="32">
        <f t="shared" si="261"/>
        <v>1512100</v>
      </c>
      <c r="HQ116" s="32">
        <f t="shared" si="262"/>
        <v>756794.76220785198</v>
      </c>
      <c r="HR116" s="32">
        <f t="shared" si="263"/>
        <v>362387.71649999998</v>
      </c>
      <c r="HS116" s="32">
        <f t="shared" si="160"/>
        <v>436677.19838249998</v>
      </c>
      <c r="HT116" s="172">
        <v>1482668.46</v>
      </c>
      <c r="HU116" s="162">
        <v>1590000</v>
      </c>
      <c r="HV116" s="32">
        <v>1909000</v>
      </c>
      <c r="HW116" s="94">
        <v>1756300</v>
      </c>
      <c r="HX116" s="32">
        <f t="shared" si="264"/>
        <v>1751766.6666666667</v>
      </c>
      <c r="HY116" s="32">
        <f t="shared" si="265"/>
        <v>1756300</v>
      </c>
      <c r="HZ116" s="32">
        <f t="shared" si="161"/>
        <v>1742014.5103311671</v>
      </c>
      <c r="IA116" s="32">
        <f t="shared" si="266"/>
        <v>1791211.7665259999</v>
      </c>
      <c r="IB116" s="32">
        <f t="shared" si="162"/>
        <v>2158410.1786638298</v>
      </c>
      <c r="IC116" s="172">
        <v>1580670</v>
      </c>
      <c r="ID116" s="162">
        <v>1210000</v>
      </c>
      <c r="IE116" s="32">
        <v>1909000</v>
      </c>
      <c r="IF116" s="94">
        <v>1813600</v>
      </c>
      <c r="IG116" s="32">
        <f t="shared" si="267"/>
        <v>1644200</v>
      </c>
      <c r="IH116" s="32">
        <f t="shared" si="268"/>
        <v>1813600</v>
      </c>
      <c r="II116" s="32">
        <f t="shared" si="269"/>
        <v>1577560.5674375489</v>
      </c>
      <c r="IJ116" s="32">
        <f t="shared" si="270"/>
        <v>1909607.4269999999</v>
      </c>
      <c r="IK116" s="32">
        <f t="shared" si="163"/>
        <v>2301076.9495349997</v>
      </c>
      <c r="IM116" s="32">
        <f t="shared" si="271"/>
        <v>534139.52394241968</v>
      </c>
    </row>
    <row r="117" spans="1:247" x14ac:dyDescent="0.25">
      <c r="A117" s="12">
        <v>110</v>
      </c>
      <c r="B117" s="38" t="s">
        <v>153</v>
      </c>
      <c r="C117" s="14">
        <f>VLOOKUP(B117,[1]Hoja1!$B$9:$D$244,3,0)</f>
        <v>78023</v>
      </c>
      <c r="D117" s="14">
        <v>286000</v>
      </c>
      <c r="E117" s="15">
        <v>436000</v>
      </c>
      <c r="F117" s="97">
        <v>427300</v>
      </c>
      <c r="G117" s="105">
        <f t="shared" si="164"/>
        <v>306830.75</v>
      </c>
      <c r="H117" s="105">
        <f t="shared" si="165"/>
        <v>356650</v>
      </c>
      <c r="I117" s="107">
        <f t="shared" si="166"/>
        <v>190957.30141346273</v>
      </c>
      <c r="J117" s="107">
        <f t="shared" si="167"/>
        <v>82002.172999999995</v>
      </c>
      <c r="K117" s="107">
        <f t="shared" si="136"/>
        <v>98812.618464999992</v>
      </c>
      <c r="L117" s="101">
        <f>VLOOKUP(B117,[1]Hoja1!$B$9:$L$244,11,0)</f>
        <v>65487</v>
      </c>
      <c r="M117" s="101">
        <v>244000</v>
      </c>
      <c r="N117" s="34">
        <v>436000</v>
      </c>
      <c r="O117" s="70">
        <v>418600</v>
      </c>
      <c r="P117" s="34">
        <f t="shared" si="168"/>
        <v>291021.75</v>
      </c>
      <c r="Q117" s="34">
        <f t="shared" si="169"/>
        <v>331300</v>
      </c>
      <c r="R117" s="34">
        <f t="shared" si="170"/>
        <v>166312.83354743471</v>
      </c>
      <c r="S117" s="174">
        <f t="shared" si="171"/>
        <v>68826.837</v>
      </c>
      <c r="T117" s="174">
        <f t="shared" si="137"/>
        <v>82936.33858499999</v>
      </c>
      <c r="U117" s="126">
        <f>VLOOKUP(B117,[1]Hoja1!$B$9:$T$244,19,0)</f>
        <v>77872</v>
      </c>
      <c r="V117" s="126">
        <v>285000</v>
      </c>
      <c r="W117" s="17">
        <v>348800</v>
      </c>
      <c r="X117" s="73">
        <v>338300</v>
      </c>
      <c r="Y117" s="17">
        <f t="shared" si="172"/>
        <v>262493</v>
      </c>
      <c r="Z117" s="17">
        <f t="shared" si="173"/>
        <v>311650</v>
      </c>
      <c r="AA117" s="17">
        <f t="shared" si="174"/>
        <v>180397.25128690689</v>
      </c>
      <c r="AB117" s="176">
        <f t="shared" si="175"/>
        <v>81843.471999999994</v>
      </c>
      <c r="AC117" s="176">
        <f t="shared" si="138"/>
        <v>98621.383759999997</v>
      </c>
      <c r="AD117" s="129">
        <f>VLOOKUP(B117,[1]Hoja1!$B$9:$V$244,21,0)</f>
        <v>80391</v>
      </c>
      <c r="AE117" s="129">
        <v>288000</v>
      </c>
      <c r="AF117" s="18">
        <v>331360</v>
      </c>
      <c r="AG117" s="74">
        <v>324700</v>
      </c>
      <c r="AH117" s="18">
        <f t="shared" si="176"/>
        <v>256112.75</v>
      </c>
      <c r="AI117" s="18">
        <f t="shared" si="177"/>
        <v>306350</v>
      </c>
      <c r="AJ117" s="18">
        <f t="shared" si="178"/>
        <v>181743.35874854348</v>
      </c>
      <c r="AK117" s="177">
        <f t="shared" si="179"/>
        <v>84490.940999999992</v>
      </c>
      <c r="AL117" s="177">
        <f t="shared" si="139"/>
        <v>101811.58390499999</v>
      </c>
      <c r="AM117" s="133">
        <f>VLOOKUP(B117,[1]Hoja1!$B$9:$X$244,23,0)</f>
        <v>75801</v>
      </c>
      <c r="AN117" s="133">
        <v>271000</v>
      </c>
      <c r="AO117" s="19">
        <v>296480</v>
      </c>
      <c r="AP117" s="77">
        <v>287600</v>
      </c>
      <c r="AQ117" s="19">
        <f t="shared" si="180"/>
        <v>232720.25</v>
      </c>
      <c r="AR117" s="19">
        <f t="shared" si="181"/>
        <v>279300</v>
      </c>
      <c r="AS117" s="19">
        <f t="shared" si="182"/>
        <v>168545.70369904159</v>
      </c>
      <c r="AT117" s="178">
        <f t="shared" si="183"/>
        <v>79666.850999999995</v>
      </c>
      <c r="AU117" s="178">
        <f t="shared" si="140"/>
        <v>95998.555454999994</v>
      </c>
      <c r="AV117" s="137">
        <f>VLOOKUP(B117,[1]Hoja1!$B$9:$Z$244,25,0)</f>
        <v>62646</v>
      </c>
      <c r="AW117" s="137">
        <v>230000</v>
      </c>
      <c r="AX117" s="20">
        <v>296480</v>
      </c>
      <c r="AY117" s="79">
        <v>278700</v>
      </c>
      <c r="AZ117" s="20">
        <f t="shared" si="184"/>
        <v>216956.5</v>
      </c>
      <c r="BA117" s="20">
        <f t="shared" si="185"/>
        <v>254350</v>
      </c>
      <c r="BB117" s="20">
        <f t="shared" si="186"/>
        <v>146673.08657865052</v>
      </c>
      <c r="BC117" s="179">
        <f t="shared" si="187"/>
        <v>65840.945999999996</v>
      </c>
      <c r="BD117" s="179">
        <f t="shared" si="141"/>
        <v>79338.339929999987</v>
      </c>
      <c r="BE117" s="139">
        <f>VLOOKUP(B117,[1]Hoja1!$B$9:$AB$244,27,0)</f>
        <v>63910</v>
      </c>
      <c r="BF117" s="139">
        <v>256000</v>
      </c>
      <c r="BG117" s="21">
        <v>348800</v>
      </c>
      <c r="BH117" s="80">
        <v>345300</v>
      </c>
      <c r="BI117" s="21">
        <f t="shared" si="188"/>
        <v>253502.5</v>
      </c>
      <c r="BJ117" s="21">
        <f t="shared" si="189"/>
        <v>300650</v>
      </c>
      <c r="BK117" s="21">
        <f t="shared" si="190"/>
        <v>158001.2306396986</v>
      </c>
      <c r="BL117" s="21">
        <f t="shared" si="191"/>
        <v>67169.409999999989</v>
      </c>
      <c r="BM117" s="21">
        <f t="shared" si="142"/>
        <v>80939.139049999983</v>
      </c>
      <c r="BN117" s="144">
        <f>VLOOKUP(B117,[1]Hoja1!$B$9:$AD$244,29,0)</f>
        <v>63910</v>
      </c>
      <c r="BO117" s="144">
        <v>229000</v>
      </c>
      <c r="BP117" s="22">
        <v>348800</v>
      </c>
      <c r="BQ117" s="82">
        <v>345300</v>
      </c>
      <c r="BR117" s="22">
        <f t="shared" si="192"/>
        <v>246752.5</v>
      </c>
      <c r="BS117" s="22">
        <f t="shared" si="193"/>
        <v>287150</v>
      </c>
      <c r="BT117" s="22">
        <f t="shared" si="194"/>
        <v>155178.17501922147</v>
      </c>
      <c r="BU117" s="22">
        <f t="shared" si="195"/>
        <v>67169.409999999989</v>
      </c>
      <c r="BV117" s="22">
        <f t="shared" si="143"/>
        <v>80939.139049999983</v>
      </c>
      <c r="BW117" s="146">
        <f>VLOOKUP(B117,[1]Hoja1!$B$9:$AF$244,31,0)</f>
        <v>61479</v>
      </c>
      <c r="BX117" s="146">
        <v>180000</v>
      </c>
      <c r="BY117" s="23">
        <v>296480</v>
      </c>
      <c r="BZ117" s="84">
        <v>275700</v>
      </c>
      <c r="CA117" s="23">
        <f t="shared" si="196"/>
        <v>203414.75</v>
      </c>
      <c r="CB117" s="23">
        <f t="shared" si="197"/>
        <v>227850</v>
      </c>
      <c r="CC117" s="23">
        <f t="shared" si="198"/>
        <v>138786.18691618761</v>
      </c>
      <c r="CD117" s="23">
        <f t="shared" si="199"/>
        <v>64614.428999999996</v>
      </c>
      <c r="CE117" s="23">
        <f t="shared" si="144"/>
        <v>77860.386944999991</v>
      </c>
      <c r="CF117" s="158">
        <f>VLOOKUP(B117,[1]Hoja1!$B$9:$AJ$244,35,0)</f>
        <v>58100</v>
      </c>
      <c r="CG117" s="158">
        <v>170000</v>
      </c>
      <c r="CH117" s="24">
        <v>201600</v>
      </c>
      <c r="CI117" s="25">
        <v>189500</v>
      </c>
      <c r="CJ117" s="24">
        <f t="shared" si="200"/>
        <v>154800</v>
      </c>
      <c r="CK117" s="24">
        <f t="shared" si="201"/>
        <v>179750</v>
      </c>
      <c r="CL117" s="24">
        <f t="shared" si="202"/>
        <v>120006.89122147679</v>
      </c>
      <c r="CM117" s="24">
        <f t="shared" si="203"/>
        <v>61063.1</v>
      </c>
      <c r="CN117" s="24">
        <f t="shared" si="145"/>
        <v>73581.035499999998</v>
      </c>
      <c r="CO117" s="148">
        <f>VLOOKUP(B117,[1]Hoja1!$B$9:$AL$244,37,0)</f>
        <v>58338</v>
      </c>
      <c r="CP117" s="148">
        <v>210000</v>
      </c>
      <c r="CQ117" s="26">
        <v>296480</v>
      </c>
      <c r="CR117" s="149">
        <v>266800</v>
      </c>
      <c r="CS117" s="26">
        <f t="shared" si="204"/>
        <v>207904.5</v>
      </c>
      <c r="CT117" s="26">
        <f t="shared" si="205"/>
        <v>238400</v>
      </c>
      <c r="CU117" s="26">
        <f t="shared" si="206"/>
        <v>137814.95950296198</v>
      </c>
      <c r="CV117" s="26">
        <f t="shared" si="207"/>
        <v>61313.237999999998</v>
      </c>
      <c r="CW117" s="26">
        <f t="shared" si="146"/>
        <v>73882.451789999992</v>
      </c>
      <c r="CX117" s="27">
        <f>VLOOKUP(B117,[1]Hoja1!$B$9:$AN$244,39,0)</f>
        <v>73441</v>
      </c>
      <c r="CY117" s="27">
        <v>250000</v>
      </c>
      <c r="CZ117" s="28">
        <v>331360</v>
      </c>
      <c r="DA117" s="86">
        <v>311000</v>
      </c>
      <c r="DB117" s="28">
        <f t="shared" si="208"/>
        <v>241450.25</v>
      </c>
      <c r="DC117" s="28">
        <f t="shared" si="209"/>
        <v>280500</v>
      </c>
      <c r="DD117" s="28">
        <f t="shared" si="210"/>
        <v>167717.1900161416</v>
      </c>
      <c r="DE117" s="28">
        <f t="shared" si="211"/>
        <v>77186.490999999995</v>
      </c>
      <c r="DF117" s="28">
        <f t="shared" si="147"/>
        <v>93009.721654999987</v>
      </c>
      <c r="DG117" s="150">
        <f>VLOOKUP(B117,[1]Hoja1!$B$9:$AR$244,43,0)</f>
        <v>87848</v>
      </c>
      <c r="DH117" s="150">
        <v>302000</v>
      </c>
      <c r="DI117" s="29">
        <v>261600</v>
      </c>
      <c r="DJ117" s="88">
        <v>240700</v>
      </c>
      <c r="DK117" s="29">
        <f t="shared" si="212"/>
        <v>223037</v>
      </c>
      <c r="DL117" s="29">
        <f t="shared" si="213"/>
        <v>251150</v>
      </c>
      <c r="DM117" s="29">
        <f t="shared" si="214"/>
        <v>176431.13068277054</v>
      </c>
      <c r="DN117" s="29">
        <f t="shared" si="215"/>
        <v>92328.247999999992</v>
      </c>
      <c r="DO117" s="29">
        <f t="shared" si="148"/>
        <v>111255.53883999999</v>
      </c>
      <c r="DP117" s="154">
        <f>VLOOKUP(B117,[1]Hoja1!$B$9:$AT$244,45,0)</f>
        <v>91560</v>
      </c>
      <c r="DQ117" s="154">
        <v>335000</v>
      </c>
      <c r="DR117" s="30">
        <v>261600</v>
      </c>
      <c r="DS117" s="90">
        <v>248500</v>
      </c>
      <c r="DT117" s="30">
        <f t="shared" si="216"/>
        <v>234165</v>
      </c>
      <c r="DU117" s="30">
        <f t="shared" si="217"/>
        <v>255050</v>
      </c>
      <c r="DV117" s="30">
        <f t="shared" si="218"/>
        <v>183877.19368237208</v>
      </c>
      <c r="DW117" s="30">
        <f t="shared" si="219"/>
        <v>96229.56</v>
      </c>
      <c r="DX117" s="30">
        <f t="shared" si="149"/>
        <v>115956.6198</v>
      </c>
      <c r="DY117" s="158">
        <f>VLOOKUP(B117,[1]Hoja1!$B$9:$AV$244,47,0)</f>
        <v>103768</v>
      </c>
      <c r="DZ117" s="158">
        <v>360000</v>
      </c>
      <c r="EA117" s="24">
        <v>296480</v>
      </c>
      <c r="EB117" s="25">
        <v>281700</v>
      </c>
      <c r="EC117" s="24">
        <f t="shared" si="220"/>
        <v>260487</v>
      </c>
      <c r="ED117" s="24">
        <f t="shared" si="221"/>
        <v>289090</v>
      </c>
      <c r="EE117" s="24">
        <f t="shared" si="222"/>
        <v>206852.56412138906</v>
      </c>
      <c r="EF117" s="24">
        <f t="shared" si="223"/>
        <v>109060.16799999999</v>
      </c>
      <c r="EG117" s="24">
        <f t="shared" si="150"/>
        <v>131417.50243999998</v>
      </c>
      <c r="EH117" s="126">
        <f>VLOOKUP(B117,[1]Hoja1!$B$9:$AX$244,49,0)</f>
        <v>97421</v>
      </c>
      <c r="EI117" s="126">
        <v>348000</v>
      </c>
      <c r="EJ117" s="17">
        <v>392400</v>
      </c>
      <c r="EK117" s="73">
        <v>364900</v>
      </c>
      <c r="EL117" s="17">
        <f t="shared" si="224"/>
        <v>300680.25</v>
      </c>
      <c r="EM117" s="17">
        <f t="shared" si="225"/>
        <v>356450</v>
      </c>
      <c r="EN117" s="17">
        <f t="shared" si="226"/>
        <v>217070.56655916807</v>
      </c>
      <c r="EO117" s="17">
        <f t="shared" si="227"/>
        <v>102389.47099999999</v>
      </c>
      <c r="EP117" s="17">
        <f t="shared" si="151"/>
        <v>123379.31255499998</v>
      </c>
      <c r="EQ117" s="162">
        <f>VLOOKUP(B117,[1]Hoja1!$B$9:$AZ$244,51,0)</f>
        <v>87848</v>
      </c>
      <c r="ER117" s="162">
        <v>289000</v>
      </c>
      <c r="ES117" s="32">
        <v>392400</v>
      </c>
      <c r="ET117" s="94">
        <v>353200</v>
      </c>
      <c r="EU117" s="32">
        <f t="shared" si="228"/>
        <v>280612</v>
      </c>
      <c r="EV117" s="32">
        <f t="shared" si="229"/>
        <v>321100</v>
      </c>
      <c r="EW117" s="32">
        <f t="shared" si="230"/>
        <v>197792.79954379317</v>
      </c>
      <c r="EX117" s="32">
        <f t="shared" si="231"/>
        <v>106129.1688</v>
      </c>
      <c r="EY117" s="32">
        <f t="shared" si="152"/>
        <v>127885.64840400001</v>
      </c>
      <c r="EZ117" s="172">
        <f>VLOOKUP(B117,'[2]RESPUESTOS '!$B$11:$BH$246,59,0)</f>
        <v>53120</v>
      </c>
      <c r="FA117" s="162">
        <v>285000</v>
      </c>
      <c r="FB117" s="32">
        <v>277800</v>
      </c>
      <c r="FC117" s="94">
        <v>263900</v>
      </c>
      <c r="FD117" s="32">
        <f t="shared" si="232"/>
        <v>219955</v>
      </c>
      <c r="FE117" s="32">
        <f t="shared" si="233"/>
        <v>270850</v>
      </c>
      <c r="FF117" s="32">
        <f t="shared" si="234"/>
        <v>134575.46808048806</v>
      </c>
      <c r="FG117" s="32">
        <f t="shared" si="235"/>
        <v>64174.271999999997</v>
      </c>
      <c r="FH117" s="32">
        <f t="shared" si="153"/>
        <v>77329.997759999998</v>
      </c>
      <c r="FI117" s="172">
        <f>VLOOKUP(B117,'[2]RESPUESTOS '!$B$11:$CJ$246,87,0)</f>
        <v>54165</v>
      </c>
      <c r="FJ117" s="162">
        <v>342000</v>
      </c>
      <c r="FK117" s="32">
        <v>281600</v>
      </c>
      <c r="FL117" s="94">
        <v>259100</v>
      </c>
      <c r="FM117" s="32">
        <f t="shared" si="236"/>
        <v>234216.25</v>
      </c>
      <c r="FN117" s="32">
        <f t="shared" si="237"/>
        <v>270350</v>
      </c>
      <c r="FO117" s="32">
        <f t="shared" si="238"/>
        <v>138904.64492257577</v>
      </c>
      <c r="FP117" s="32">
        <f t="shared" si="239"/>
        <v>65436.736499999999</v>
      </c>
      <c r="FQ117" s="32">
        <f t="shared" si="154"/>
        <v>78851.267482499999</v>
      </c>
      <c r="FR117" s="172">
        <f>VLOOKUP(B117,'[2]RESPUESTOS '!$B$11:$BX$246,75,0)</f>
        <v>47636</v>
      </c>
      <c r="FS117" s="162">
        <v>285000</v>
      </c>
      <c r="FT117" s="32">
        <v>253400</v>
      </c>
      <c r="FU117" s="94">
        <v>248300</v>
      </c>
      <c r="FV117" s="32">
        <f t="shared" si="240"/>
        <v>208584</v>
      </c>
      <c r="FW117" s="32">
        <f t="shared" si="241"/>
        <v>250850</v>
      </c>
      <c r="FX117" s="32">
        <f t="shared" si="242"/>
        <v>123171.61464819673</v>
      </c>
      <c r="FY117" s="32">
        <f t="shared" si="243"/>
        <v>57549.051599999999</v>
      </c>
      <c r="FZ117" s="32">
        <f t="shared" si="155"/>
        <v>69346.607178000006</v>
      </c>
      <c r="GA117" s="172">
        <f>VLOOKUP(B117,'[2]RESPUESTOS '!$B$11:$CN$246,91,0)</f>
        <v>62729</v>
      </c>
      <c r="GB117" s="162">
        <v>328000</v>
      </c>
      <c r="GC117" s="32">
        <v>348800</v>
      </c>
      <c r="GD117" s="94">
        <v>320900</v>
      </c>
      <c r="GE117" s="32">
        <f t="shared" si="244"/>
        <v>265107.25</v>
      </c>
      <c r="GF117" s="32">
        <f t="shared" si="245"/>
        <v>324450</v>
      </c>
      <c r="GG117" s="32">
        <f t="shared" si="246"/>
        <v>160169.27607527073</v>
      </c>
      <c r="GH117" s="32">
        <f t="shared" si="247"/>
        <v>75782.904899999994</v>
      </c>
      <c r="GI117" s="32">
        <f t="shared" si="156"/>
        <v>91318.400404499989</v>
      </c>
      <c r="GJ117" s="172">
        <f>VLOOKUP(B117,'[2]RESPUESTOS '!$B$11:$T$246,19,0)</f>
        <v>46371</v>
      </c>
      <c r="GK117" s="162">
        <v>250000</v>
      </c>
      <c r="GL117" s="32">
        <v>251400</v>
      </c>
      <c r="GM117" s="94">
        <v>248900</v>
      </c>
      <c r="GN117" s="32">
        <f t="shared" si="248"/>
        <v>199167.75</v>
      </c>
      <c r="GO117" s="32">
        <f t="shared" si="249"/>
        <v>249450</v>
      </c>
      <c r="GP117" s="32">
        <f t="shared" si="250"/>
        <v>119187.36299168898</v>
      </c>
      <c r="GQ117" s="32">
        <f t="shared" si="251"/>
        <v>56020.805099999998</v>
      </c>
      <c r="GR117" s="32">
        <f t="shared" si="157"/>
        <v>67505.070145499994</v>
      </c>
      <c r="GS117" s="172">
        <f>VLOOKUP(B117,'[2]RESPUESTOS '!$B$11:$H$246,7,0)</f>
        <v>43797</v>
      </c>
      <c r="GT117" s="162">
        <v>170000</v>
      </c>
      <c r="GU117" s="32">
        <v>150800</v>
      </c>
      <c r="GV117" s="94">
        <v>135700</v>
      </c>
      <c r="GW117" s="32">
        <f t="shared" si="252"/>
        <v>125074.25</v>
      </c>
      <c r="GX117" s="32">
        <f t="shared" si="253"/>
        <v>143250</v>
      </c>
      <c r="GY117" s="32">
        <f t="shared" si="254"/>
        <v>93642.902793369081</v>
      </c>
      <c r="GZ117" s="32">
        <f t="shared" si="255"/>
        <v>52911.155699999996</v>
      </c>
      <c r="HA117" s="32">
        <f t="shared" si="158"/>
        <v>63757.94261849999</v>
      </c>
      <c r="HB117" s="172">
        <f>VLOOKUP(B117,'[2]RESPUESTOS '!$B$11:$D$246,3,0)</f>
        <v>40930</v>
      </c>
      <c r="HC117" s="162">
        <v>170000</v>
      </c>
      <c r="HD117" s="32">
        <v>150800</v>
      </c>
      <c r="HE117" s="94">
        <v>147800</v>
      </c>
      <c r="HF117" s="32">
        <f t="shared" si="256"/>
        <v>127382.5</v>
      </c>
      <c r="HG117" s="32">
        <f t="shared" si="257"/>
        <v>149300</v>
      </c>
      <c r="HH117" s="32">
        <f t="shared" si="258"/>
        <v>91509.079463533417</v>
      </c>
      <c r="HI117" s="32">
        <f t="shared" si="259"/>
        <v>49447.532999999996</v>
      </c>
      <c r="HJ117" s="32">
        <f t="shared" si="159"/>
        <v>59584.277264999997</v>
      </c>
      <c r="HK117" s="172">
        <f>VLOOKUP(B117,'[2]RESPUESTOS '!$B$11:$CB$246,79,0)</f>
        <v>69122</v>
      </c>
      <c r="HL117" s="162">
        <v>348000</v>
      </c>
      <c r="HM117" s="32">
        <v>348800</v>
      </c>
      <c r="HN117" s="94">
        <v>331000</v>
      </c>
      <c r="HO117" s="32">
        <f t="shared" si="260"/>
        <v>274230.5</v>
      </c>
      <c r="HP117" s="32">
        <f t="shared" si="261"/>
        <v>339500</v>
      </c>
      <c r="HQ117" s="32">
        <f t="shared" si="262"/>
        <v>172199.59970735028</v>
      </c>
      <c r="HR117" s="32">
        <f t="shared" si="263"/>
        <v>83506.288199999995</v>
      </c>
      <c r="HS117" s="32">
        <f t="shared" si="160"/>
        <v>100625.07728099999</v>
      </c>
      <c r="HT117" s="172">
        <v>331264.08</v>
      </c>
      <c r="HU117" s="162">
        <v>348000</v>
      </c>
      <c r="HV117" s="32">
        <v>436000</v>
      </c>
      <c r="HW117" s="94">
        <v>392400</v>
      </c>
      <c r="HX117" s="32">
        <f t="shared" si="264"/>
        <v>392133.33333333331</v>
      </c>
      <c r="HY117" s="32">
        <f t="shared" si="265"/>
        <v>392400</v>
      </c>
      <c r="HZ117" s="32">
        <f t="shared" si="161"/>
        <v>388824.60136674257</v>
      </c>
      <c r="IA117" s="32">
        <f t="shared" si="266"/>
        <v>400200.13504800003</v>
      </c>
      <c r="IB117" s="32">
        <f t="shared" si="162"/>
        <v>482241.16273284005</v>
      </c>
      <c r="IC117" s="172">
        <v>353160</v>
      </c>
      <c r="ID117" s="162">
        <v>285000</v>
      </c>
      <c r="IE117" s="32">
        <v>436000</v>
      </c>
      <c r="IF117" s="94">
        <v>422900</v>
      </c>
      <c r="IG117" s="32">
        <f t="shared" si="267"/>
        <v>381300</v>
      </c>
      <c r="IH117" s="32">
        <f t="shared" si="268"/>
        <v>422900</v>
      </c>
      <c r="II117" s="32">
        <f t="shared" si="269"/>
        <v>367333.06475345831</v>
      </c>
      <c r="IJ117" s="32">
        <f t="shared" si="270"/>
        <v>426652.59599999996</v>
      </c>
      <c r="IK117" s="32">
        <f t="shared" si="163"/>
        <v>514116.37817999994</v>
      </c>
      <c r="IM117" s="32">
        <f t="shared" si="271"/>
        <v>120455.61100654963</v>
      </c>
    </row>
    <row r="118" spans="1:247" x14ac:dyDescent="0.25">
      <c r="A118" s="12">
        <v>111</v>
      </c>
      <c r="B118" s="38" t="s">
        <v>154</v>
      </c>
      <c r="C118" s="14">
        <f>VLOOKUP(B118,[1]Hoja1!$B$9:$D$244,3,0)</f>
        <v>153123</v>
      </c>
      <c r="D118" s="14">
        <v>560000</v>
      </c>
      <c r="E118" s="15">
        <v>843250</v>
      </c>
      <c r="F118" s="97">
        <v>801100</v>
      </c>
      <c r="G118" s="105">
        <f t="shared" si="164"/>
        <v>589368.25</v>
      </c>
      <c r="H118" s="105">
        <f t="shared" si="165"/>
        <v>680550</v>
      </c>
      <c r="I118" s="107">
        <f t="shared" si="166"/>
        <v>372072.8318792319</v>
      </c>
      <c r="J118" s="107">
        <f t="shared" si="167"/>
        <v>160932.27299999999</v>
      </c>
      <c r="K118" s="107">
        <f t="shared" si="136"/>
        <v>193923.38896499999</v>
      </c>
      <c r="L118" s="101">
        <f>VLOOKUP(B118,[1]Hoja1!$B$9:$L$244,11,0)</f>
        <v>129360</v>
      </c>
      <c r="M118" s="101">
        <v>481000</v>
      </c>
      <c r="N118" s="34">
        <v>843250</v>
      </c>
      <c r="O118" s="70">
        <v>784200</v>
      </c>
      <c r="P118" s="34">
        <f t="shared" si="168"/>
        <v>559452.5</v>
      </c>
      <c r="Q118" s="34">
        <f t="shared" si="169"/>
        <v>632600</v>
      </c>
      <c r="R118" s="34">
        <f t="shared" si="170"/>
        <v>325986.68582637451</v>
      </c>
      <c r="S118" s="174">
        <f t="shared" si="171"/>
        <v>135957.35999999999</v>
      </c>
      <c r="T118" s="174">
        <f t="shared" si="137"/>
        <v>163828.6188</v>
      </c>
      <c r="U118" s="126">
        <f>VLOOKUP(B118,[1]Hoja1!$B$9:$T$244,19,0)</f>
        <v>140779</v>
      </c>
      <c r="V118" s="126">
        <v>515000</v>
      </c>
      <c r="W118" s="17">
        <v>674600</v>
      </c>
      <c r="X118" s="73">
        <v>661100</v>
      </c>
      <c r="Y118" s="17">
        <f t="shared" si="172"/>
        <v>497869.75</v>
      </c>
      <c r="Z118" s="17">
        <f t="shared" si="173"/>
        <v>588050</v>
      </c>
      <c r="AA118" s="17">
        <f t="shared" si="174"/>
        <v>332223.97857377713</v>
      </c>
      <c r="AB118" s="176">
        <f t="shared" si="175"/>
        <v>147958.72899999999</v>
      </c>
      <c r="AC118" s="176">
        <f t="shared" si="138"/>
        <v>178290.26844499999</v>
      </c>
      <c r="AD118" s="129">
        <f>VLOOKUP(B118,[1]Hoja1!$B$9:$V$244,21,0)</f>
        <v>157465</v>
      </c>
      <c r="AE118" s="129">
        <v>563000</v>
      </c>
      <c r="AF118" s="18">
        <v>640870</v>
      </c>
      <c r="AG118" s="74">
        <v>621600</v>
      </c>
      <c r="AH118" s="18">
        <f t="shared" si="176"/>
        <v>495733.75</v>
      </c>
      <c r="AI118" s="18">
        <f t="shared" si="177"/>
        <v>592300</v>
      </c>
      <c r="AJ118" s="18">
        <f t="shared" si="178"/>
        <v>354109.31016180658</v>
      </c>
      <c r="AK118" s="177">
        <f t="shared" si="179"/>
        <v>165495.715</v>
      </c>
      <c r="AL118" s="177">
        <f t="shared" si="139"/>
        <v>199422.33657499999</v>
      </c>
      <c r="AM118" s="133">
        <f>VLOOKUP(B118,[1]Hoja1!$B$9:$X$244,23,0)</f>
        <v>148417</v>
      </c>
      <c r="AN118" s="133">
        <v>531000</v>
      </c>
      <c r="AO118" s="19">
        <v>573410</v>
      </c>
      <c r="AP118" s="77">
        <v>561900</v>
      </c>
      <c r="AQ118" s="19">
        <f t="shared" si="180"/>
        <v>453681.75</v>
      </c>
      <c r="AR118" s="19">
        <f t="shared" si="181"/>
        <v>546450</v>
      </c>
      <c r="AS118" s="19">
        <f t="shared" si="182"/>
        <v>329363.38631308358</v>
      </c>
      <c r="AT118" s="178">
        <f t="shared" si="183"/>
        <v>155986.26699999999</v>
      </c>
      <c r="AU118" s="178">
        <f t="shared" si="140"/>
        <v>187963.45173499998</v>
      </c>
      <c r="AV118" s="137">
        <f>VLOOKUP(B118,[1]Hoja1!$B$9:$Z$244,25,0)</f>
        <v>117600</v>
      </c>
      <c r="AW118" s="137">
        <v>431000</v>
      </c>
      <c r="AX118" s="20">
        <v>573410</v>
      </c>
      <c r="AY118" s="79">
        <v>544700</v>
      </c>
      <c r="AZ118" s="20">
        <f t="shared" si="184"/>
        <v>416677.5</v>
      </c>
      <c r="BA118" s="20">
        <f t="shared" si="185"/>
        <v>487850</v>
      </c>
      <c r="BB118" s="20">
        <f t="shared" si="186"/>
        <v>277711.96049635351</v>
      </c>
      <c r="BC118" s="179">
        <f t="shared" si="187"/>
        <v>123597.59999999999</v>
      </c>
      <c r="BD118" s="179">
        <f t="shared" si="141"/>
        <v>148935.10799999998</v>
      </c>
      <c r="BE118" s="139">
        <f>VLOOKUP(B118,[1]Hoja1!$B$9:$AB$244,27,0)</f>
        <v>129360</v>
      </c>
      <c r="BF118" s="139">
        <v>518000</v>
      </c>
      <c r="BG118" s="21">
        <v>674600</v>
      </c>
      <c r="BH118" s="80">
        <v>640900</v>
      </c>
      <c r="BI118" s="21">
        <f t="shared" si="188"/>
        <v>490715</v>
      </c>
      <c r="BJ118" s="21">
        <f t="shared" si="189"/>
        <v>579450</v>
      </c>
      <c r="BK118" s="21">
        <f t="shared" si="190"/>
        <v>314873.04709927132</v>
      </c>
      <c r="BL118" s="21">
        <f t="shared" si="191"/>
        <v>135957.35999999999</v>
      </c>
      <c r="BM118" s="21">
        <f t="shared" si="142"/>
        <v>163828.6188</v>
      </c>
      <c r="BN118" s="144">
        <f>VLOOKUP(B118,[1]Hoja1!$B$9:$AD$244,29,0)</f>
        <v>129360</v>
      </c>
      <c r="BO118" s="144">
        <v>462000</v>
      </c>
      <c r="BP118" s="22">
        <v>674600</v>
      </c>
      <c r="BQ118" s="82">
        <v>654400</v>
      </c>
      <c r="BR118" s="22">
        <f t="shared" si="192"/>
        <v>480090</v>
      </c>
      <c r="BS118" s="22">
        <f t="shared" si="193"/>
        <v>558200</v>
      </c>
      <c r="BT118" s="22">
        <f t="shared" si="194"/>
        <v>309949.11120828433</v>
      </c>
      <c r="BU118" s="22">
        <f t="shared" si="195"/>
        <v>135957.35999999999</v>
      </c>
      <c r="BV118" s="22">
        <f t="shared" si="143"/>
        <v>163828.6188</v>
      </c>
      <c r="BW118" s="146">
        <f>VLOOKUP(B118,[1]Hoja1!$B$9:$AF$244,31,0)</f>
        <v>124581</v>
      </c>
      <c r="BX118" s="146">
        <v>360000</v>
      </c>
      <c r="BY118" s="23">
        <v>573410</v>
      </c>
      <c r="BZ118" s="84">
        <v>544700</v>
      </c>
      <c r="CA118" s="23">
        <f t="shared" si="196"/>
        <v>400672.75</v>
      </c>
      <c r="CB118" s="23">
        <f t="shared" si="197"/>
        <v>452350</v>
      </c>
      <c r="CC118" s="23">
        <f t="shared" si="198"/>
        <v>278076.90803467255</v>
      </c>
      <c r="CD118" s="23">
        <f t="shared" si="199"/>
        <v>130934.63099999999</v>
      </c>
      <c r="CE118" s="23">
        <f t="shared" si="144"/>
        <v>157776.23035500001</v>
      </c>
      <c r="CF118" s="158">
        <f>VLOOKUP(B118,[1]Hoja1!$B$9:$AJ$244,35,0)</f>
        <v>117600</v>
      </c>
      <c r="CG118" s="158">
        <v>340000</v>
      </c>
      <c r="CH118" s="24">
        <v>389900</v>
      </c>
      <c r="CI118" s="25">
        <v>358700</v>
      </c>
      <c r="CJ118" s="24">
        <f t="shared" si="200"/>
        <v>301550</v>
      </c>
      <c r="CK118" s="24">
        <f t="shared" si="201"/>
        <v>349350</v>
      </c>
      <c r="CL118" s="24">
        <f t="shared" si="202"/>
        <v>238135.16794997102</v>
      </c>
      <c r="CM118" s="24">
        <f t="shared" si="203"/>
        <v>123597.59999999999</v>
      </c>
      <c r="CN118" s="24">
        <f t="shared" si="145"/>
        <v>148935.10799999998</v>
      </c>
      <c r="CO118" s="148">
        <f>VLOOKUP(B118,[1]Hoja1!$B$9:$AL$244,37,0)</f>
        <v>119709</v>
      </c>
      <c r="CP118" s="148">
        <v>430000</v>
      </c>
      <c r="CQ118" s="26">
        <v>573410</v>
      </c>
      <c r="CR118" s="149">
        <v>550500</v>
      </c>
      <c r="CS118" s="26">
        <f t="shared" si="204"/>
        <v>418404.75</v>
      </c>
      <c r="CT118" s="26">
        <f t="shared" si="205"/>
        <v>490250</v>
      </c>
      <c r="CU118" s="26">
        <f t="shared" si="206"/>
        <v>280905.6730444876</v>
      </c>
      <c r="CV118" s="26">
        <f t="shared" si="207"/>
        <v>125814.15899999999</v>
      </c>
      <c r="CW118" s="26">
        <f t="shared" si="146"/>
        <v>151606.06159499998</v>
      </c>
      <c r="CX118" s="27">
        <f>VLOOKUP(B118,[1]Hoja1!$B$9:$AN$244,39,0)</f>
        <v>144236</v>
      </c>
      <c r="CY118" s="27">
        <v>480000</v>
      </c>
      <c r="CZ118" s="28">
        <v>640870</v>
      </c>
      <c r="DA118" s="86">
        <v>622000</v>
      </c>
      <c r="DB118" s="28">
        <f t="shared" si="208"/>
        <v>471776.5</v>
      </c>
      <c r="DC118" s="28">
        <f t="shared" si="209"/>
        <v>551000</v>
      </c>
      <c r="DD118" s="28">
        <f t="shared" si="210"/>
        <v>328285.63721225451</v>
      </c>
      <c r="DE118" s="28">
        <f t="shared" si="211"/>
        <v>151592.03599999999</v>
      </c>
      <c r="DF118" s="28">
        <f t="shared" si="147"/>
        <v>182668.40337999997</v>
      </c>
      <c r="DG118" s="150">
        <f>VLOOKUP(B118,[1]Hoja1!$B$9:$AR$244,43,0)</f>
        <v>167188</v>
      </c>
      <c r="DH118" s="150">
        <v>574000</v>
      </c>
      <c r="DI118" s="29">
        <v>505950</v>
      </c>
      <c r="DJ118" s="88">
        <v>455400</v>
      </c>
      <c r="DK118" s="29">
        <f t="shared" si="212"/>
        <v>425634.5</v>
      </c>
      <c r="DL118" s="29">
        <f t="shared" si="213"/>
        <v>480675</v>
      </c>
      <c r="DM118" s="29">
        <f t="shared" si="214"/>
        <v>336253.06203656743</v>
      </c>
      <c r="DN118" s="29">
        <f t="shared" si="215"/>
        <v>175714.58799999999</v>
      </c>
      <c r="DO118" s="29">
        <f t="shared" si="148"/>
        <v>211736.07853999999</v>
      </c>
      <c r="DP118" s="154">
        <f>VLOOKUP(B118,[1]Hoja1!$B$9:$AT$244,45,0)</f>
        <v>177083</v>
      </c>
      <c r="DQ118" s="154">
        <v>648000</v>
      </c>
      <c r="DR118" s="30">
        <v>505950</v>
      </c>
      <c r="DS118" s="90">
        <v>490800</v>
      </c>
      <c r="DT118" s="30">
        <f t="shared" si="216"/>
        <v>455458.25</v>
      </c>
      <c r="DU118" s="30">
        <f t="shared" si="217"/>
        <v>498375</v>
      </c>
      <c r="DV118" s="30">
        <f t="shared" si="218"/>
        <v>357007.41644319647</v>
      </c>
      <c r="DW118" s="30">
        <f t="shared" si="219"/>
        <v>186114.23299999998</v>
      </c>
      <c r="DX118" s="30">
        <f t="shared" si="149"/>
        <v>224267.65076499997</v>
      </c>
      <c r="DY118" s="158">
        <f>VLOOKUP(B118,[1]Hoja1!$B$9:$AV$244,47,0)</f>
        <v>200626</v>
      </c>
      <c r="DZ118" s="158">
        <v>690000</v>
      </c>
      <c r="EA118" s="24">
        <v>573410</v>
      </c>
      <c r="EB118" s="25">
        <v>556200</v>
      </c>
      <c r="EC118" s="24">
        <f t="shared" si="220"/>
        <v>505059</v>
      </c>
      <c r="ED118" s="24">
        <f t="shared" si="221"/>
        <v>564805</v>
      </c>
      <c r="EE118" s="24">
        <f t="shared" si="222"/>
        <v>400980.74047775753</v>
      </c>
      <c r="EF118" s="24">
        <f t="shared" si="223"/>
        <v>210857.92599999998</v>
      </c>
      <c r="EG118" s="24">
        <f t="shared" si="150"/>
        <v>254083.80082999996</v>
      </c>
      <c r="EH118" s="126">
        <f>VLOOKUP(B118,[1]Hoja1!$B$9:$AX$244,49,0)</f>
        <v>181085</v>
      </c>
      <c r="EI118" s="126">
        <v>647000</v>
      </c>
      <c r="EJ118" s="17">
        <v>758925</v>
      </c>
      <c r="EK118" s="73">
        <v>721000</v>
      </c>
      <c r="EL118" s="17">
        <f t="shared" si="224"/>
        <v>577002.5</v>
      </c>
      <c r="EM118" s="17">
        <f t="shared" si="225"/>
        <v>684000</v>
      </c>
      <c r="EN118" s="17">
        <f t="shared" si="226"/>
        <v>409312.70670625841</v>
      </c>
      <c r="EO118" s="17">
        <f t="shared" si="227"/>
        <v>190320.33499999999</v>
      </c>
      <c r="EP118" s="17">
        <f t="shared" si="151"/>
        <v>229336.00367499999</v>
      </c>
      <c r="EQ118" s="162">
        <f>VLOOKUP(B118,[1]Hoja1!$B$9:$AZ$244,51,0)</f>
        <v>167188</v>
      </c>
      <c r="ER118" s="162">
        <v>550000</v>
      </c>
      <c r="ES118" s="32">
        <v>758925</v>
      </c>
      <c r="ET118" s="94">
        <v>728600</v>
      </c>
      <c r="EU118" s="32">
        <f t="shared" si="228"/>
        <v>551178.25</v>
      </c>
      <c r="EV118" s="32">
        <f t="shared" si="229"/>
        <v>639300</v>
      </c>
      <c r="EW118" s="32">
        <f t="shared" si="230"/>
        <v>381329.32327293808</v>
      </c>
      <c r="EX118" s="32">
        <f t="shared" si="231"/>
        <v>201979.82279999999</v>
      </c>
      <c r="EY118" s="32">
        <f t="shared" si="152"/>
        <v>243385.68647399999</v>
      </c>
      <c r="EZ118" s="172">
        <f>VLOOKUP(B118,'[2]RESPUESTOS '!$B$11:$BH$246,59,0)</f>
        <v>98840</v>
      </c>
      <c r="FA118" s="162">
        <v>515000</v>
      </c>
      <c r="FB118" s="32">
        <v>524400</v>
      </c>
      <c r="FC118" s="94">
        <v>508700</v>
      </c>
      <c r="FD118" s="32">
        <f t="shared" si="232"/>
        <v>411735</v>
      </c>
      <c r="FE118" s="32">
        <f t="shared" si="233"/>
        <v>511850</v>
      </c>
      <c r="FF118" s="32">
        <f t="shared" si="234"/>
        <v>251069.47128520769</v>
      </c>
      <c r="FG118" s="32">
        <f t="shared" si="235"/>
        <v>119408.60399999999</v>
      </c>
      <c r="FH118" s="32">
        <f t="shared" si="153"/>
        <v>143887.36781999998</v>
      </c>
      <c r="FI118" s="172">
        <f>VLOOKUP(B118,'[2]RESPUESTOS '!$B$11:$CJ$246,87,0)</f>
        <v>106108</v>
      </c>
      <c r="FJ118" s="162">
        <v>618000</v>
      </c>
      <c r="FK118" s="32">
        <v>588000</v>
      </c>
      <c r="FL118" s="94">
        <v>576200</v>
      </c>
      <c r="FM118" s="32">
        <f t="shared" si="236"/>
        <v>472077</v>
      </c>
      <c r="FN118" s="32">
        <f t="shared" si="237"/>
        <v>582100</v>
      </c>
      <c r="FO118" s="32">
        <f t="shared" si="238"/>
        <v>276268.43431286729</v>
      </c>
      <c r="FP118" s="32">
        <f t="shared" si="239"/>
        <v>128189.0748</v>
      </c>
      <c r="FQ118" s="32">
        <f t="shared" si="154"/>
        <v>154467.83513399999</v>
      </c>
      <c r="FR118" s="172">
        <f>VLOOKUP(B118,'[2]RESPUESTOS '!$B$11:$BX$246,75,0)</f>
        <v>96422</v>
      </c>
      <c r="FS118" s="162">
        <v>515000</v>
      </c>
      <c r="FT118" s="32">
        <v>517800</v>
      </c>
      <c r="FU118" s="94">
        <v>476400</v>
      </c>
      <c r="FV118" s="32">
        <f t="shared" si="240"/>
        <v>401405.5</v>
      </c>
      <c r="FW118" s="32">
        <f t="shared" si="241"/>
        <v>495700</v>
      </c>
      <c r="FX118" s="32">
        <f t="shared" si="242"/>
        <v>244750.87831300765</v>
      </c>
      <c r="FY118" s="32">
        <f t="shared" si="243"/>
        <v>116487.4182</v>
      </c>
      <c r="FZ118" s="32">
        <f t="shared" si="155"/>
        <v>140367.33893100001</v>
      </c>
      <c r="GA118" s="172">
        <f>VLOOKUP(B118,'[2]RESPUESTOS '!$B$11:$CN$246,91,0)</f>
        <v>123157</v>
      </c>
      <c r="GB118" s="162">
        <v>593000</v>
      </c>
      <c r="GC118" s="32">
        <v>674600</v>
      </c>
      <c r="GD118" s="94">
        <v>661100</v>
      </c>
      <c r="GE118" s="32">
        <f t="shared" si="244"/>
        <v>512964.25</v>
      </c>
      <c r="GF118" s="32">
        <f t="shared" si="245"/>
        <v>627050</v>
      </c>
      <c r="GG118" s="32">
        <f t="shared" si="246"/>
        <v>312474.41295382578</v>
      </c>
      <c r="GH118" s="32">
        <f t="shared" si="247"/>
        <v>148785.97169999999</v>
      </c>
      <c r="GI118" s="32">
        <f t="shared" si="156"/>
        <v>179287.0958985</v>
      </c>
      <c r="GJ118" s="172">
        <f>VLOOKUP(B118,'[2]RESPUESTOS '!$B$11:$T$246,19,0)</f>
        <v>94755</v>
      </c>
      <c r="GK118" s="162">
        <v>480000</v>
      </c>
      <c r="GL118" s="32">
        <v>506200</v>
      </c>
      <c r="GM118" s="94">
        <v>491000</v>
      </c>
      <c r="GN118" s="32">
        <f t="shared" si="248"/>
        <v>392988.75</v>
      </c>
      <c r="GO118" s="32">
        <f t="shared" si="249"/>
        <v>485500</v>
      </c>
      <c r="GP118" s="32">
        <f t="shared" si="250"/>
        <v>240254.24050137019</v>
      </c>
      <c r="GQ118" s="32">
        <f t="shared" si="251"/>
        <v>114473.51549999999</v>
      </c>
      <c r="GR118" s="32">
        <f t="shared" si="157"/>
        <v>137940.58617749999</v>
      </c>
      <c r="GS118" s="172">
        <f>VLOOKUP(B118,'[2]RESPUESTOS '!$B$11:$H$246,7,0)</f>
        <v>84323</v>
      </c>
      <c r="GT118" s="162">
        <v>340000</v>
      </c>
      <c r="GU118" s="32">
        <v>303700</v>
      </c>
      <c r="GV118" s="94">
        <v>291600</v>
      </c>
      <c r="GW118" s="32">
        <f t="shared" si="252"/>
        <v>254905.75</v>
      </c>
      <c r="GX118" s="32">
        <f t="shared" si="253"/>
        <v>297650</v>
      </c>
      <c r="GY118" s="32">
        <f t="shared" si="254"/>
        <v>185852.74551110709</v>
      </c>
      <c r="GZ118" s="32">
        <f t="shared" si="255"/>
        <v>101870.61629999999</v>
      </c>
      <c r="HA118" s="32">
        <f t="shared" si="158"/>
        <v>122754.0926415</v>
      </c>
      <c r="HB118" s="172">
        <f>VLOOKUP(B118,'[2]RESPUESTOS '!$B$11:$D$246,3,0)</f>
        <v>80504</v>
      </c>
      <c r="HC118" s="162">
        <v>340000</v>
      </c>
      <c r="HD118" s="32">
        <v>303700</v>
      </c>
      <c r="HE118" s="94">
        <v>288500</v>
      </c>
      <c r="HF118" s="32">
        <f t="shared" si="256"/>
        <v>253176</v>
      </c>
      <c r="HG118" s="32">
        <f t="shared" si="257"/>
        <v>296100</v>
      </c>
      <c r="HH118" s="32">
        <f t="shared" si="258"/>
        <v>180816.72773364742</v>
      </c>
      <c r="HI118" s="32">
        <f t="shared" si="259"/>
        <v>97256.882400000002</v>
      </c>
      <c r="HJ118" s="32">
        <f t="shared" si="159"/>
        <v>117194.543292</v>
      </c>
      <c r="HK118" s="172">
        <f>VLOOKUP(B118,'[2]RESPUESTOS '!$B$11:$CB$246,79,0)</f>
        <v>132010</v>
      </c>
      <c r="HL118" s="162">
        <v>647000</v>
      </c>
      <c r="HM118" s="32">
        <v>674600</v>
      </c>
      <c r="HN118" s="94">
        <v>654000</v>
      </c>
      <c r="HO118" s="32">
        <f t="shared" si="260"/>
        <v>526902.5</v>
      </c>
      <c r="HP118" s="32">
        <f t="shared" si="261"/>
        <v>650500</v>
      </c>
      <c r="HQ118" s="32">
        <f t="shared" si="262"/>
        <v>329701.37983066129</v>
      </c>
      <c r="HR118" s="32">
        <f t="shared" si="263"/>
        <v>159481.28099999999</v>
      </c>
      <c r="HS118" s="32">
        <f t="shared" si="160"/>
        <v>192174.94360499998</v>
      </c>
      <c r="HT118" s="172">
        <v>683379.9</v>
      </c>
      <c r="HU118" s="162">
        <v>647000</v>
      </c>
      <c r="HV118" s="32">
        <v>843250</v>
      </c>
      <c r="HW118" s="94">
        <v>809500</v>
      </c>
      <c r="HX118" s="32">
        <f t="shared" si="264"/>
        <v>766583.33333333337</v>
      </c>
      <c r="HY118" s="32">
        <f t="shared" si="265"/>
        <v>809500</v>
      </c>
      <c r="HZ118" s="32">
        <f t="shared" si="161"/>
        <v>756274.53784985945</v>
      </c>
      <c r="IA118" s="32">
        <f t="shared" si="266"/>
        <v>825591.25719000003</v>
      </c>
      <c r="IB118" s="32">
        <f t="shared" si="162"/>
        <v>994837.46491395007</v>
      </c>
      <c r="IC118" s="172">
        <v>728550</v>
      </c>
      <c r="ID118" s="162">
        <v>515000</v>
      </c>
      <c r="IE118" s="32">
        <v>843250</v>
      </c>
      <c r="IF118" s="94">
        <v>826400</v>
      </c>
      <c r="IG118" s="32">
        <f t="shared" si="267"/>
        <v>728216.66666666663</v>
      </c>
      <c r="IH118" s="32">
        <f t="shared" si="268"/>
        <v>826400</v>
      </c>
      <c r="II118" s="32">
        <f t="shared" si="269"/>
        <v>691610.24005712487</v>
      </c>
      <c r="IJ118" s="32">
        <f t="shared" si="270"/>
        <v>880161.255</v>
      </c>
      <c r="IK118" s="32">
        <f t="shared" si="163"/>
        <v>1060594.3122749999</v>
      </c>
      <c r="IM118" s="32">
        <f t="shared" si="271"/>
        <v>238789.66720083149</v>
      </c>
    </row>
    <row r="119" spans="1:247" x14ac:dyDescent="0.25">
      <c r="A119" s="12">
        <v>112</v>
      </c>
      <c r="B119" s="38" t="s">
        <v>155</v>
      </c>
      <c r="C119" s="14">
        <f>VLOOKUP(B119,[1]Hoja1!$B$9:$D$244,3,0)</f>
        <v>153911</v>
      </c>
      <c r="D119" s="14">
        <v>563000</v>
      </c>
      <c r="E119" s="15">
        <v>813500</v>
      </c>
      <c r="F119" s="97">
        <v>789100</v>
      </c>
      <c r="G119" s="105">
        <f t="shared" si="164"/>
        <v>579877.75</v>
      </c>
      <c r="H119" s="105">
        <f t="shared" si="165"/>
        <v>676050</v>
      </c>
      <c r="I119" s="107">
        <f t="shared" si="166"/>
        <v>371402.6239655317</v>
      </c>
      <c r="J119" s="107">
        <f t="shared" si="167"/>
        <v>161760.46099999998</v>
      </c>
      <c r="K119" s="107">
        <f t="shared" si="136"/>
        <v>194921.35550499998</v>
      </c>
      <c r="L119" s="101">
        <f>VLOOKUP(B119,[1]Hoja1!$B$9:$L$244,11,0)</f>
        <v>136398</v>
      </c>
      <c r="M119" s="101">
        <v>507000</v>
      </c>
      <c r="N119" s="34">
        <v>813500</v>
      </c>
      <c r="O119" s="70">
        <v>772800</v>
      </c>
      <c r="P119" s="34">
        <f t="shared" si="168"/>
        <v>557424.5</v>
      </c>
      <c r="Q119" s="34">
        <f t="shared" si="169"/>
        <v>639900</v>
      </c>
      <c r="R119" s="34">
        <f t="shared" si="170"/>
        <v>338205.62085892865</v>
      </c>
      <c r="S119" s="174">
        <f t="shared" si="171"/>
        <v>143354.29799999998</v>
      </c>
      <c r="T119" s="174">
        <f t="shared" si="137"/>
        <v>172741.92908999999</v>
      </c>
      <c r="U119" s="126">
        <f>VLOOKUP(B119,[1]Hoja1!$B$9:$T$244,19,0)</f>
        <v>135127</v>
      </c>
      <c r="V119" s="126">
        <v>495000</v>
      </c>
      <c r="W119" s="17">
        <v>650800</v>
      </c>
      <c r="X119" s="73">
        <v>644300</v>
      </c>
      <c r="Y119" s="17">
        <f t="shared" si="172"/>
        <v>481306.75</v>
      </c>
      <c r="Z119" s="17">
        <f t="shared" si="173"/>
        <v>569650</v>
      </c>
      <c r="AA119" s="17">
        <f t="shared" si="174"/>
        <v>319762.35471341159</v>
      </c>
      <c r="AB119" s="176">
        <f t="shared" si="175"/>
        <v>142018.47699999998</v>
      </c>
      <c r="AC119" s="176">
        <f t="shared" si="138"/>
        <v>171132.26478499998</v>
      </c>
      <c r="AD119" s="129">
        <f>VLOOKUP(B119,[1]Hoja1!$B$9:$V$244,21,0)</f>
        <v>148741</v>
      </c>
      <c r="AE119" s="129">
        <v>532000</v>
      </c>
      <c r="AF119" s="18">
        <v>618260</v>
      </c>
      <c r="AG119" s="74">
        <v>605900</v>
      </c>
      <c r="AH119" s="18">
        <f t="shared" si="176"/>
        <v>476225.25</v>
      </c>
      <c r="AI119" s="18">
        <f t="shared" si="177"/>
        <v>568950</v>
      </c>
      <c r="AJ119" s="18">
        <f t="shared" si="178"/>
        <v>336964.83239189768</v>
      </c>
      <c r="AK119" s="177">
        <f t="shared" si="179"/>
        <v>156326.791</v>
      </c>
      <c r="AL119" s="177">
        <f t="shared" si="139"/>
        <v>188373.78315499998</v>
      </c>
      <c r="AM119" s="133">
        <f>VLOOKUP(B119,[1]Hoja1!$B$9:$X$244,23,0)</f>
        <v>140166</v>
      </c>
      <c r="AN119" s="133">
        <v>501000</v>
      </c>
      <c r="AO119" s="19">
        <v>553180</v>
      </c>
      <c r="AP119" s="77">
        <v>525500</v>
      </c>
      <c r="AQ119" s="19">
        <f t="shared" si="180"/>
        <v>429961.5</v>
      </c>
      <c r="AR119" s="19">
        <f t="shared" si="181"/>
        <v>513250</v>
      </c>
      <c r="AS119" s="19">
        <f t="shared" si="182"/>
        <v>311500.15279129817</v>
      </c>
      <c r="AT119" s="178">
        <f t="shared" si="183"/>
        <v>147314.46599999999</v>
      </c>
      <c r="AU119" s="178">
        <f t="shared" si="140"/>
        <v>177513.93152999997</v>
      </c>
      <c r="AV119" s="137">
        <f>VLOOKUP(B119,[1]Hoja1!$B$9:$Z$244,25,0)</f>
        <v>107370</v>
      </c>
      <c r="AW119" s="137">
        <v>393000</v>
      </c>
      <c r="AX119" s="20">
        <v>553180</v>
      </c>
      <c r="AY119" s="79">
        <v>531100</v>
      </c>
      <c r="AZ119" s="20">
        <f t="shared" si="184"/>
        <v>396162.5</v>
      </c>
      <c r="BA119" s="20">
        <f t="shared" si="185"/>
        <v>462050</v>
      </c>
      <c r="BB119" s="20">
        <f t="shared" si="186"/>
        <v>257255.70055889568</v>
      </c>
      <c r="BC119" s="179">
        <f t="shared" si="187"/>
        <v>112845.87</v>
      </c>
      <c r="BD119" s="179">
        <f t="shared" si="141"/>
        <v>135979.27335</v>
      </c>
      <c r="BE119" s="139">
        <f>VLOOKUP(B119,[1]Hoja1!$B$9:$AB$244,27,0)</f>
        <v>123669</v>
      </c>
      <c r="BF119" s="139">
        <v>495000</v>
      </c>
      <c r="BG119" s="21">
        <v>650800</v>
      </c>
      <c r="BH119" s="80">
        <v>631300</v>
      </c>
      <c r="BI119" s="21">
        <f t="shared" si="188"/>
        <v>475192.25</v>
      </c>
      <c r="BJ119" s="21">
        <f t="shared" si="189"/>
        <v>563150</v>
      </c>
      <c r="BK119" s="21">
        <f t="shared" si="190"/>
        <v>302413.87943247223</v>
      </c>
      <c r="BL119" s="21">
        <f t="shared" si="191"/>
        <v>129976.11899999999</v>
      </c>
      <c r="BM119" s="21">
        <f t="shared" si="142"/>
        <v>156621.22339499998</v>
      </c>
      <c r="BN119" s="144">
        <f>VLOOKUP(B119,[1]Hoja1!$B$9:$AD$244,29,0)</f>
        <v>117810</v>
      </c>
      <c r="BO119" s="144">
        <v>421000</v>
      </c>
      <c r="BP119" s="22">
        <v>650800</v>
      </c>
      <c r="BQ119" s="82">
        <v>618300</v>
      </c>
      <c r="BR119" s="22">
        <f t="shared" si="192"/>
        <v>451977.5</v>
      </c>
      <c r="BS119" s="22">
        <f t="shared" si="193"/>
        <v>519650</v>
      </c>
      <c r="BT119" s="22">
        <f t="shared" si="194"/>
        <v>285358.62835031014</v>
      </c>
      <c r="BU119" s="22">
        <f t="shared" si="195"/>
        <v>123818.31</v>
      </c>
      <c r="BV119" s="22">
        <f t="shared" si="143"/>
        <v>149201.06354999999</v>
      </c>
      <c r="BW119" s="146">
        <f>VLOOKUP(B119,[1]Hoja1!$B$9:$AF$244,31,0)</f>
        <v>113237</v>
      </c>
      <c r="BX119" s="146">
        <v>330000</v>
      </c>
      <c r="BY119" s="23">
        <v>553180</v>
      </c>
      <c r="BZ119" s="84">
        <v>497900</v>
      </c>
      <c r="CA119" s="23">
        <f t="shared" si="196"/>
        <v>373579.25</v>
      </c>
      <c r="CB119" s="23">
        <f t="shared" si="197"/>
        <v>413950</v>
      </c>
      <c r="CC119" s="23">
        <f t="shared" si="198"/>
        <v>255142.65366659875</v>
      </c>
      <c r="CD119" s="23">
        <f t="shared" si="199"/>
        <v>119012.087</v>
      </c>
      <c r="CE119" s="23">
        <f t="shared" si="144"/>
        <v>143409.564835</v>
      </c>
      <c r="CF119" s="158">
        <f>VLOOKUP(B119,[1]Hoja1!$B$9:$AJ$244,35,0)</f>
        <v>107100</v>
      </c>
      <c r="CG119" s="158">
        <v>310000</v>
      </c>
      <c r="CH119" s="24">
        <v>376200</v>
      </c>
      <c r="CI119" s="25">
        <v>368700</v>
      </c>
      <c r="CJ119" s="24">
        <f t="shared" si="200"/>
        <v>290500</v>
      </c>
      <c r="CK119" s="24">
        <f t="shared" si="201"/>
        <v>339350</v>
      </c>
      <c r="CL119" s="24">
        <f t="shared" si="202"/>
        <v>223049.1480390733</v>
      </c>
      <c r="CM119" s="24">
        <f t="shared" si="203"/>
        <v>112562.09999999999</v>
      </c>
      <c r="CN119" s="24">
        <f t="shared" si="145"/>
        <v>135637.33049999998</v>
      </c>
      <c r="CO119" s="148">
        <f>VLOOKUP(B119,[1]Hoja1!$B$9:$AL$244,37,0)</f>
        <v>121794</v>
      </c>
      <c r="CP119" s="148">
        <v>440000</v>
      </c>
      <c r="CQ119" s="26">
        <v>553180</v>
      </c>
      <c r="CR119" s="149">
        <v>514500</v>
      </c>
      <c r="CS119" s="26">
        <f t="shared" si="204"/>
        <v>407368.5</v>
      </c>
      <c r="CT119" s="26">
        <f t="shared" si="205"/>
        <v>477250</v>
      </c>
      <c r="CU119" s="26">
        <f t="shared" si="206"/>
        <v>281003.92118439957</v>
      </c>
      <c r="CV119" s="26">
        <f t="shared" si="207"/>
        <v>128005.49399999999</v>
      </c>
      <c r="CW119" s="26">
        <f t="shared" si="146"/>
        <v>154246.62026999998</v>
      </c>
      <c r="CX119" s="27">
        <f>VLOOKUP(B119,[1]Hoja1!$B$9:$AN$244,39,0)</f>
        <v>139503</v>
      </c>
      <c r="CY119" s="27">
        <v>460000</v>
      </c>
      <c r="CZ119" s="28">
        <v>618260</v>
      </c>
      <c r="DA119" s="86">
        <v>587000</v>
      </c>
      <c r="DB119" s="28">
        <f t="shared" si="208"/>
        <v>451190.75</v>
      </c>
      <c r="DC119" s="28">
        <f t="shared" si="209"/>
        <v>523500</v>
      </c>
      <c r="DD119" s="28">
        <f t="shared" si="210"/>
        <v>315874.98402372526</v>
      </c>
      <c r="DE119" s="28">
        <f t="shared" si="211"/>
        <v>146617.65299999999</v>
      </c>
      <c r="DF119" s="28">
        <f t="shared" si="147"/>
        <v>176674.27186499999</v>
      </c>
      <c r="DG119" s="150">
        <f>VLOOKUP(B119,[1]Hoja1!$B$9:$AR$244,43,0)</f>
        <v>166940</v>
      </c>
      <c r="DH119" s="150">
        <v>573000</v>
      </c>
      <c r="DI119" s="29">
        <v>488100</v>
      </c>
      <c r="DJ119" s="88">
        <v>468600</v>
      </c>
      <c r="DK119" s="29">
        <f t="shared" si="212"/>
        <v>424160</v>
      </c>
      <c r="DL119" s="29">
        <f t="shared" si="213"/>
        <v>478350</v>
      </c>
      <c r="DM119" s="29">
        <f t="shared" si="214"/>
        <v>335622.4595286831</v>
      </c>
      <c r="DN119" s="29">
        <f t="shared" si="215"/>
        <v>175453.94</v>
      </c>
      <c r="DO119" s="29">
        <f t="shared" si="148"/>
        <v>211421.99770000001</v>
      </c>
      <c r="DP119" s="154">
        <f>VLOOKUP(B119,[1]Hoja1!$B$9:$AT$244,45,0)</f>
        <v>170835</v>
      </c>
      <c r="DQ119" s="154">
        <v>625000</v>
      </c>
      <c r="DR119" s="30">
        <v>488100</v>
      </c>
      <c r="DS119" s="90">
        <v>449100</v>
      </c>
      <c r="DT119" s="30">
        <f t="shared" si="216"/>
        <v>433258.75</v>
      </c>
      <c r="DU119" s="30">
        <f t="shared" si="217"/>
        <v>468600</v>
      </c>
      <c r="DV119" s="30">
        <f t="shared" si="218"/>
        <v>341033.95095062233</v>
      </c>
      <c r="DW119" s="30">
        <f t="shared" si="219"/>
        <v>179547.58499999999</v>
      </c>
      <c r="DX119" s="30">
        <f t="shared" si="149"/>
        <v>216354.83992499998</v>
      </c>
      <c r="DY119" s="158">
        <f>VLOOKUP(B119,[1]Hoja1!$B$9:$AV$244,47,0)</f>
        <v>193613</v>
      </c>
      <c r="DZ119" s="158">
        <v>670000</v>
      </c>
      <c r="EA119" s="24">
        <v>553180</v>
      </c>
      <c r="EB119" s="25">
        <v>508900</v>
      </c>
      <c r="EC119" s="24">
        <f t="shared" si="220"/>
        <v>481423.25</v>
      </c>
      <c r="ED119" s="24">
        <f t="shared" si="221"/>
        <v>531040</v>
      </c>
      <c r="EE119" s="24">
        <f t="shared" si="222"/>
        <v>383500.57055379101</v>
      </c>
      <c r="EF119" s="24">
        <f t="shared" si="223"/>
        <v>203487.26299999998</v>
      </c>
      <c r="EG119" s="24">
        <f t="shared" si="150"/>
        <v>245202.15191499997</v>
      </c>
      <c r="EH119" s="126">
        <f>VLOOKUP(B119,[1]Hoja1!$B$9:$AX$244,49,0)</f>
        <v>187225</v>
      </c>
      <c r="EI119" s="126">
        <v>669000</v>
      </c>
      <c r="EJ119" s="17">
        <v>732150</v>
      </c>
      <c r="EK119" s="73">
        <v>658900</v>
      </c>
      <c r="EL119" s="17">
        <f t="shared" si="224"/>
        <v>561818.75</v>
      </c>
      <c r="EM119" s="17">
        <f t="shared" si="225"/>
        <v>663950</v>
      </c>
      <c r="EN119" s="17">
        <f t="shared" si="226"/>
        <v>411545.63827241294</v>
      </c>
      <c r="EO119" s="17">
        <f t="shared" si="227"/>
        <v>196773.47499999998</v>
      </c>
      <c r="EP119" s="17">
        <f t="shared" si="151"/>
        <v>237112.03737499996</v>
      </c>
      <c r="EQ119" s="162">
        <f>VLOOKUP(B119,[1]Hoja1!$B$9:$AZ$244,51,0)</f>
        <v>166940</v>
      </c>
      <c r="ER119" s="162">
        <v>549000</v>
      </c>
      <c r="ES119" s="32">
        <v>732150</v>
      </c>
      <c r="ET119" s="94">
        <v>695500</v>
      </c>
      <c r="EU119" s="32">
        <f t="shared" si="228"/>
        <v>535897.5</v>
      </c>
      <c r="EV119" s="32">
        <f t="shared" si="229"/>
        <v>622250</v>
      </c>
      <c r="EW119" s="32">
        <f t="shared" si="230"/>
        <v>376813.72488015407</v>
      </c>
      <c r="EX119" s="32">
        <f t="shared" si="231"/>
        <v>201680.21399999998</v>
      </c>
      <c r="EY119" s="32">
        <f t="shared" si="152"/>
        <v>243024.65786999997</v>
      </c>
      <c r="EZ119" s="172">
        <f>VLOOKUP(B119,'[2]RESPUESTOS '!$B$11:$BH$246,59,0)</f>
        <v>97759</v>
      </c>
      <c r="FA119" s="162">
        <v>495000</v>
      </c>
      <c r="FB119" s="32">
        <v>530000</v>
      </c>
      <c r="FC119" s="94">
        <v>519400</v>
      </c>
      <c r="FD119" s="32">
        <f t="shared" si="232"/>
        <v>410539.75</v>
      </c>
      <c r="FE119" s="32">
        <f t="shared" si="233"/>
        <v>507200</v>
      </c>
      <c r="FF119" s="32">
        <f t="shared" si="234"/>
        <v>249042.27524268057</v>
      </c>
      <c r="FG119" s="32">
        <f t="shared" si="235"/>
        <v>118102.6479</v>
      </c>
      <c r="FH119" s="32">
        <f t="shared" si="153"/>
        <v>142313.69071950001</v>
      </c>
      <c r="FI119" s="172">
        <f>VLOOKUP(B119,'[2]RESPUESTOS '!$B$11:$CJ$246,87,0)</f>
        <v>100265</v>
      </c>
      <c r="FJ119" s="162">
        <v>594000</v>
      </c>
      <c r="FK119" s="32">
        <v>546600</v>
      </c>
      <c r="FL119" s="94">
        <v>530200</v>
      </c>
      <c r="FM119" s="32">
        <f t="shared" si="236"/>
        <v>442766.25</v>
      </c>
      <c r="FN119" s="32">
        <f t="shared" si="237"/>
        <v>538400</v>
      </c>
      <c r="FO119" s="32">
        <f t="shared" si="238"/>
        <v>260202.47651669849</v>
      </c>
      <c r="FP119" s="32">
        <f t="shared" si="239"/>
        <v>121130.14649999999</v>
      </c>
      <c r="FQ119" s="32">
        <f t="shared" si="154"/>
        <v>145961.82653249998</v>
      </c>
      <c r="FR119" s="172">
        <f>VLOOKUP(B119,'[2]RESPUESTOS '!$B$11:$BX$246,75,0)</f>
        <v>91701</v>
      </c>
      <c r="FS119" s="162">
        <v>495000</v>
      </c>
      <c r="FT119" s="32">
        <v>488200</v>
      </c>
      <c r="FU119" s="94">
        <v>478400</v>
      </c>
      <c r="FV119" s="32">
        <f t="shared" si="240"/>
        <v>388325.25</v>
      </c>
      <c r="FW119" s="32">
        <f t="shared" si="241"/>
        <v>483300</v>
      </c>
      <c r="FX119" s="32">
        <f t="shared" si="242"/>
        <v>234413.68252547778</v>
      </c>
      <c r="FY119" s="32">
        <f t="shared" si="243"/>
        <v>110783.97809999999</v>
      </c>
      <c r="FZ119" s="32">
        <f t="shared" si="155"/>
        <v>133494.69361049999</v>
      </c>
      <c r="GA119" s="172">
        <f>VLOOKUP(B119,'[2]RESPUESTOS '!$B$11:$CN$246,91,0)</f>
        <v>120362</v>
      </c>
      <c r="GB119" s="162">
        <v>570000</v>
      </c>
      <c r="GC119" s="32">
        <v>650800</v>
      </c>
      <c r="GD119" s="94">
        <v>598700</v>
      </c>
      <c r="GE119" s="32">
        <f t="shared" si="244"/>
        <v>484965.5</v>
      </c>
      <c r="GF119" s="32">
        <f t="shared" si="245"/>
        <v>584350</v>
      </c>
      <c r="GG119" s="32">
        <f t="shared" si="246"/>
        <v>301442.88627786521</v>
      </c>
      <c r="GH119" s="32">
        <f t="shared" si="247"/>
        <v>145409.3322</v>
      </c>
      <c r="GI119" s="32">
        <f t="shared" si="156"/>
        <v>175218.24530100002</v>
      </c>
      <c r="GJ119" s="172">
        <f>VLOOKUP(B119,'[2]RESPUESTOS '!$B$11:$T$246,19,0)</f>
        <v>94556</v>
      </c>
      <c r="GK119" s="162">
        <v>460000</v>
      </c>
      <c r="GL119" s="32">
        <v>488200</v>
      </c>
      <c r="GM119" s="94">
        <v>463800</v>
      </c>
      <c r="GN119" s="32">
        <f t="shared" si="248"/>
        <v>376639</v>
      </c>
      <c r="GO119" s="32">
        <f t="shared" si="249"/>
        <v>461900</v>
      </c>
      <c r="GP119" s="32">
        <f t="shared" si="250"/>
        <v>235931.14380717964</v>
      </c>
      <c r="GQ119" s="32">
        <f t="shared" si="251"/>
        <v>114233.1036</v>
      </c>
      <c r="GR119" s="32">
        <f t="shared" si="157"/>
        <v>137650.889838</v>
      </c>
      <c r="GS119" s="172">
        <f>VLOOKUP(B119,'[2]RESPUESTOS '!$B$11:$H$246,7,0)</f>
        <v>87606</v>
      </c>
      <c r="GT119" s="162">
        <v>310000</v>
      </c>
      <c r="GU119" s="32">
        <v>292900</v>
      </c>
      <c r="GV119" s="94">
        <v>278300</v>
      </c>
      <c r="GW119" s="32">
        <f t="shared" si="252"/>
        <v>242201.5</v>
      </c>
      <c r="GX119" s="32">
        <f t="shared" si="253"/>
        <v>285600</v>
      </c>
      <c r="GY119" s="32">
        <f t="shared" si="254"/>
        <v>184775.18145372547</v>
      </c>
      <c r="GZ119" s="32">
        <f t="shared" si="255"/>
        <v>105836.80859999999</v>
      </c>
      <c r="HA119" s="32">
        <f t="shared" si="158"/>
        <v>127533.35436299999</v>
      </c>
      <c r="HB119" s="172">
        <f>VLOOKUP(B119,'[2]RESPUESTOS '!$B$11:$D$246,3,0)</f>
        <v>82632</v>
      </c>
      <c r="HC119" s="162">
        <v>310000</v>
      </c>
      <c r="HD119" s="32">
        <v>292900</v>
      </c>
      <c r="HE119" s="94">
        <v>284100</v>
      </c>
      <c r="HF119" s="32">
        <f t="shared" si="256"/>
        <v>242408</v>
      </c>
      <c r="HG119" s="32">
        <f t="shared" si="257"/>
        <v>288500</v>
      </c>
      <c r="HH119" s="32">
        <f t="shared" si="258"/>
        <v>179680.97871141249</v>
      </c>
      <c r="HI119" s="32">
        <f t="shared" si="259"/>
        <v>99827.719199999992</v>
      </c>
      <c r="HJ119" s="32">
        <f t="shared" si="159"/>
        <v>120292.401636</v>
      </c>
      <c r="HK119" s="172">
        <f>VLOOKUP(B119,'[2]RESPUESTOS '!$B$11:$CB$246,79,0)</f>
        <v>118637</v>
      </c>
      <c r="HL119" s="162">
        <v>669000</v>
      </c>
      <c r="HM119" s="32">
        <v>650800</v>
      </c>
      <c r="HN119" s="94">
        <v>638000</v>
      </c>
      <c r="HO119" s="32">
        <f t="shared" si="260"/>
        <v>519109.25</v>
      </c>
      <c r="HP119" s="32">
        <f t="shared" si="261"/>
        <v>644400</v>
      </c>
      <c r="HQ119" s="32">
        <f t="shared" si="262"/>
        <v>307035.47931570979</v>
      </c>
      <c r="HR119" s="32">
        <f t="shared" si="263"/>
        <v>143325.3597</v>
      </c>
      <c r="HS119" s="32">
        <f t="shared" si="160"/>
        <v>172707.05843850001</v>
      </c>
      <c r="HT119" s="172">
        <v>638721.72</v>
      </c>
      <c r="HU119" s="162">
        <v>669000</v>
      </c>
      <c r="HV119" s="32">
        <v>813500</v>
      </c>
      <c r="HW119" s="94">
        <v>756600</v>
      </c>
      <c r="HX119" s="32">
        <f t="shared" si="264"/>
        <v>746366.66666666663</v>
      </c>
      <c r="HY119" s="32">
        <f t="shared" si="265"/>
        <v>756600</v>
      </c>
      <c r="HZ119" s="32">
        <f t="shared" si="161"/>
        <v>741523.10007077293</v>
      </c>
      <c r="IA119" s="32">
        <f t="shared" si="266"/>
        <v>771639.70993199991</v>
      </c>
      <c r="IB119" s="32">
        <f t="shared" si="162"/>
        <v>929825.85046805989</v>
      </c>
      <c r="IC119" s="172">
        <v>680940</v>
      </c>
      <c r="ID119" s="162">
        <v>495000</v>
      </c>
      <c r="IE119" s="32">
        <v>813500</v>
      </c>
      <c r="IF119" s="94">
        <v>805400</v>
      </c>
      <c r="IG119" s="32">
        <f t="shared" si="267"/>
        <v>704633.33333333337</v>
      </c>
      <c r="IH119" s="32">
        <f t="shared" si="268"/>
        <v>805400</v>
      </c>
      <c r="II119" s="32">
        <f t="shared" si="269"/>
        <v>667991.16081552801</v>
      </c>
      <c r="IJ119" s="32">
        <f t="shared" si="270"/>
        <v>822643.61399999994</v>
      </c>
      <c r="IK119" s="32">
        <f t="shared" si="163"/>
        <v>991285.55486999988</v>
      </c>
      <c r="IM119" s="32">
        <f t="shared" si="271"/>
        <v>229105.62453303926</v>
      </c>
    </row>
    <row r="120" spans="1:247" x14ac:dyDescent="0.25">
      <c r="A120" s="12">
        <v>113</v>
      </c>
      <c r="B120" s="38" t="s">
        <v>156</v>
      </c>
      <c r="C120" s="14">
        <f>VLOOKUP(B120,[1]Hoja1!$B$9:$D$244,3,0)</f>
        <v>103341</v>
      </c>
      <c r="D120" s="14">
        <v>378000</v>
      </c>
      <c r="E120" s="15">
        <v>582250</v>
      </c>
      <c r="F120" s="97">
        <v>570600</v>
      </c>
      <c r="G120" s="105">
        <f t="shared" si="164"/>
        <v>408547.75</v>
      </c>
      <c r="H120" s="105">
        <f t="shared" si="165"/>
        <v>474300</v>
      </c>
      <c r="I120" s="107">
        <f t="shared" si="166"/>
        <v>253289.26910305209</v>
      </c>
      <c r="J120" s="107">
        <f t="shared" si="167"/>
        <v>108611.39099999999</v>
      </c>
      <c r="K120" s="107">
        <f t="shared" si="136"/>
        <v>130876.72615499998</v>
      </c>
      <c r="L120" s="101">
        <f>VLOOKUP(B120,[1]Hoja1!$B$9:$L$244,11,0)</f>
        <v>95480</v>
      </c>
      <c r="M120" s="101">
        <v>355000</v>
      </c>
      <c r="N120" s="34">
        <v>582250</v>
      </c>
      <c r="O120" s="70">
        <v>559000</v>
      </c>
      <c r="P120" s="34">
        <f t="shared" si="168"/>
        <v>397932.5</v>
      </c>
      <c r="Q120" s="34">
        <f t="shared" si="169"/>
        <v>457000</v>
      </c>
      <c r="R120" s="34">
        <f t="shared" si="170"/>
        <v>238142.25622802749</v>
      </c>
      <c r="S120" s="174">
        <f t="shared" si="171"/>
        <v>100349.48</v>
      </c>
      <c r="T120" s="174">
        <f t="shared" si="137"/>
        <v>120921.1234</v>
      </c>
      <c r="U120" s="126">
        <f>VLOOKUP(B120,[1]Hoja1!$B$9:$T$244,19,0)</f>
        <v>107889</v>
      </c>
      <c r="V120" s="126">
        <v>395000</v>
      </c>
      <c r="W120" s="17">
        <v>465800</v>
      </c>
      <c r="X120" s="73">
        <v>442500</v>
      </c>
      <c r="Y120" s="17">
        <f t="shared" si="172"/>
        <v>352797.25</v>
      </c>
      <c r="Z120" s="17">
        <f t="shared" si="173"/>
        <v>418750</v>
      </c>
      <c r="AA120" s="17">
        <f t="shared" si="174"/>
        <v>246804.46486345652</v>
      </c>
      <c r="AB120" s="176">
        <f t="shared" si="175"/>
        <v>113391.33899999999</v>
      </c>
      <c r="AC120" s="176">
        <f t="shared" si="138"/>
        <v>136636.56349499998</v>
      </c>
      <c r="AD120" s="129">
        <f>VLOOKUP(B120,[1]Hoja1!$B$9:$V$244,21,0)</f>
        <v>112537</v>
      </c>
      <c r="AE120" s="129">
        <v>402000</v>
      </c>
      <c r="AF120" s="18">
        <v>442510</v>
      </c>
      <c r="AG120" s="74">
        <v>420400</v>
      </c>
      <c r="AH120" s="18">
        <f t="shared" si="176"/>
        <v>344361.75</v>
      </c>
      <c r="AI120" s="18">
        <f t="shared" si="177"/>
        <v>411200</v>
      </c>
      <c r="AJ120" s="18">
        <f t="shared" si="178"/>
        <v>249811.83730502799</v>
      </c>
      <c r="AK120" s="177">
        <f t="shared" si="179"/>
        <v>118276.38699999999</v>
      </c>
      <c r="AL120" s="177">
        <f t="shared" si="139"/>
        <v>142523.04633499999</v>
      </c>
      <c r="AM120" s="133">
        <f>VLOOKUP(B120,[1]Hoja1!$B$9:$X$244,23,0)</f>
        <v>106225</v>
      </c>
      <c r="AN120" s="133">
        <v>380000</v>
      </c>
      <c r="AO120" s="19">
        <v>395930</v>
      </c>
      <c r="AP120" s="77">
        <v>380100</v>
      </c>
      <c r="AQ120" s="19">
        <f t="shared" si="180"/>
        <v>315563.75</v>
      </c>
      <c r="AR120" s="19">
        <f t="shared" si="181"/>
        <v>380050</v>
      </c>
      <c r="AS120" s="19">
        <f t="shared" si="182"/>
        <v>232529.15040563254</v>
      </c>
      <c r="AT120" s="178">
        <f t="shared" si="183"/>
        <v>111642.47499999999</v>
      </c>
      <c r="AU120" s="178">
        <f t="shared" si="140"/>
        <v>134529.18237499997</v>
      </c>
      <c r="AV120" s="137">
        <f>VLOOKUP(B120,[1]Hoja1!$B$9:$Z$244,25,0)</f>
        <v>86800</v>
      </c>
      <c r="AW120" s="137">
        <v>318000</v>
      </c>
      <c r="AX120" s="20">
        <v>395930</v>
      </c>
      <c r="AY120" s="79">
        <v>368200</v>
      </c>
      <c r="AZ120" s="20">
        <f t="shared" si="184"/>
        <v>292232.5</v>
      </c>
      <c r="BA120" s="20">
        <f t="shared" si="185"/>
        <v>343100</v>
      </c>
      <c r="BB120" s="20">
        <f t="shared" si="186"/>
        <v>200934.28751348233</v>
      </c>
      <c r="BC120" s="179">
        <f t="shared" si="187"/>
        <v>91226.799999999988</v>
      </c>
      <c r="BD120" s="179">
        <f t="shared" si="141"/>
        <v>109928.29399999998</v>
      </c>
      <c r="BE120" s="139">
        <f>VLOOKUP(B120,[1]Hoja1!$B$9:$AB$244,27,0)</f>
        <v>95480</v>
      </c>
      <c r="BF120" s="139">
        <v>382000</v>
      </c>
      <c r="BG120" s="21">
        <v>465800</v>
      </c>
      <c r="BH120" s="80">
        <v>428500</v>
      </c>
      <c r="BI120" s="21">
        <f t="shared" si="188"/>
        <v>342945</v>
      </c>
      <c r="BJ120" s="21">
        <f t="shared" si="189"/>
        <v>405250</v>
      </c>
      <c r="BK120" s="21">
        <f t="shared" si="190"/>
        <v>227637.91742650067</v>
      </c>
      <c r="BL120" s="21">
        <f t="shared" si="191"/>
        <v>100349.48</v>
      </c>
      <c r="BM120" s="21">
        <f t="shared" si="142"/>
        <v>120921.1234</v>
      </c>
      <c r="BN120" s="144">
        <f>VLOOKUP(B120,[1]Hoja1!$B$9:$AD$244,29,0)</f>
        <v>95480</v>
      </c>
      <c r="BO120" s="144">
        <v>341000</v>
      </c>
      <c r="BP120" s="22">
        <v>465800</v>
      </c>
      <c r="BQ120" s="82">
        <v>447200</v>
      </c>
      <c r="BR120" s="22">
        <f t="shared" si="192"/>
        <v>337370</v>
      </c>
      <c r="BS120" s="22">
        <f t="shared" si="193"/>
        <v>394100</v>
      </c>
      <c r="BT120" s="22">
        <f t="shared" si="194"/>
        <v>224858.95599154272</v>
      </c>
      <c r="BU120" s="22">
        <f t="shared" si="195"/>
        <v>100349.48</v>
      </c>
      <c r="BV120" s="22">
        <f t="shared" si="143"/>
        <v>120921.1234</v>
      </c>
      <c r="BW120" s="146">
        <f>VLOOKUP(B120,[1]Hoja1!$B$9:$AF$244,31,0)</f>
        <v>91803</v>
      </c>
      <c r="BX120" s="146">
        <v>270000</v>
      </c>
      <c r="BY120" s="23">
        <v>395930</v>
      </c>
      <c r="BZ120" s="84">
        <v>380100</v>
      </c>
      <c r="CA120" s="23">
        <f t="shared" si="196"/>
        <v>284458.25</v>
      </c>
      <c r="CB120" s="23">
        <f t="shared" si="197"/>
        <v>325050</v>
      </c>
      <c r="CC120" s="23">
        <f t="shared" si="198"/>
        <v>202499.04568149999</v>
      </c>
      <c r="CD120" s="23">
        <f t="shared" si="199"/>
        <v>96484.952999999994</v>
      </c>
      <c r="CE120" s="23">
        <f t="shared" si="144"/>
        <v>116264.36836499999</v>
      </c>
      <c r="CF120" s="158">
        <f>VLOOKUP(B120,[1]Hoja1!$B$9:$AJ$244,35,0)</f>
        <v>88650</v>
      </c>
      <c r="CG120" s="158">
        <v>260000</v>
      </c>
      <c r="CH120" s="24">
        <v>269200</v>
      </c>
      <c r="CI120" s="25">
        <v>255700</v>
      </c>
      <c r="CJ120" s="24">
        <f t="shared" si="200"/>
        <v>218387.5</v>
      </c>
      <c r="CK120" s="24">
        <f t="shared" si="201"/>
        <v>257850</v>
      </c>
      <c r="CL120" s="24">
        <f t="shared" si="202"/>
        <v>175808.62000678261</v>
      </c>
      <c r="CM120" s="24">
        <f t="shared" si="203"/>
        <v>93171.15</v>
      </c>
      <c r="CN120" s="24">
        <f t="shared" si="145"/>
        <v>112271.23574999999</v>
      </c>
      <c r="CO120" s="148">
        <f>VLOOKUP(B120,[1]Hoja1!$B$9:$AL$244,37,0)</f>
        <v>104841</v>
      </c>
      <c r="CP120" s="148">
        <v>380000</v>
      </c>
      <c r="CQ120" s="26">
        <v>395930</v>
      </c>
      <c r="CR120" s="149">
        <v>376100</v>
      </c>
      <c r="CS120" s="26">
        <f t="shared" si="204"/>
        <v>314217.75</v>
      </c>
      <c r="CT120" s="26">
        <f t="shared" si="205"/>
        <v>378050</v>
      </c>
      <c r="CU120" s="26">
        <f t="shared" si="206"/>
        <v>230489.11883155294</v>
      </c>
      <c r="CV120" s="26">
        <f t="shared" si="207"/>
        <v>110187.89099999999</v>
      </c>
      <c r="CW120" s="26">
        <f t="shared" si="146"/>
        <v>132776.40865499998</v>
      </c>
      <c r="CX120" s="27">
        <f>VLOOKUP(B120,[1]Hoja1!$B$9:$AN$244,39,0)</f>
        <v>102084</v>
      </c>
      <c r="CY120" s="27">
        <v>340000</v>
      </c>
      <c r="CZ120" s="28">
        <v>442510</v>
      </c>
      <c r="DA120" s="86">
        <v>412000</v>
      </c>
      <c r="DB120" s="28">
        <f t="shared" si="208"/>
        <v>324148.5</v>
      </c>
      <c r="DC120" s="28">
        <f t="shared" si="209"/>
        <v>376000</v>
      </c>
      <c r="DD120" s="28">
        <f t="shared" si="210"/>
        <v>229567.73592544126</v>
      </c>
      <c r="DE120" s="28">
        <f t="shared" si="211"/>
        <v>107290.284</v>
      </c>
      <c r="DF120" s="28">
        <f t="shared" si="147"/>
        <v>129284.79222</v>
      </c>
      <c r="DG120" s="150">
        <f>VLOOKUP(B120,[1]Hoja1!$B$9:$AR$244,43,0)</f>
        <v>122273</v>
      </c>
      <c r="DH120" s="150">
        <v>420000</v>
      </c>
      <c r="DI120" s="29">
        <v>349350</v>
      </c>
      <c r="DJ120" s="88">
        <v>324900</v>
      </c>
      <c r="DK120" s="29">
        <f t="shared" si="212"/>
        <v>304130.75</v>
      </c>
      <c r="DL120" s="29">
        <f t="shared" si="213"/>
        <v>337125</v>
      </c>
      <c r="DM120" s="29">
        <f t="shared" si="214"/>
        <v>242428.62425745314</v>
      </c>
      <c r="DN120" s="29">
        <f t="shared" si="215"/>
        <v>128508.923</v>
      </c>
      <c r="DO120" s="29">
        <f t="shared" si="148"/>
        <v>154853.25221499999</v>
      </c>
      <c r="DP120" s="154">
        <f>VLOOKUP(B120,[1]Hoja1!$B$9:$AT$244,45,0)</f>
        <v>122273</v>
      </c>
      <c r="DQ120" s="154">
        <v>448000</v>
      </c>
      <c r="DR120" s="30">
        <v>349350</v>
      </c>
      <c r="DS120" s="90">
        <v>342400</v>
      </c>
      <c r="DT120" s="30">
        <f t="shared" si="216"/>
        <v>315505.75</v>
      </c>
      <c r="DU120" s="30">
        <f t="shared" si="217"/>
        <v>345875</v>
      </c>
      <c r="DV120" s="30">
        <f t="shared" si="218"/>
        <v>247011.42609525021</v>
      </c>
      <c r="DW120" s="30">
        <f t="shared" si="219"/>
        <v>128508.923</v>
      </c>
      <c r="DX120" s="30">
        <f t="shared" si="149"/>
        <v>154853.25221499999</v>
      </c>
      <c r="DY120" s="158">
        <f>VLOOKUP(B120,[1]Hoja1!$B$9:$AV$244,47,0)</f>
        <v>138576</v>
      </c>
      <c r="DZ120" s="158">
        <v>480000</v>
      </c>
      <c r="EA120" s="24">
        <v>395930</v>
      </c>
      <c r="EB120" s="25">
        <v>388000</v>
      </c>
      <c r="EC120" s="24">
        <f t="shared" si="220"/>
        <v>350626.5</v>
      </c>
      <c r="ED120" s="24">
        <f t="shared" si="221"/>
        <v>391965</v>
      </c>
      <c r="EE120" s="24">
        <f t="shared" si="222"/>
        <v>277727.46491250745</v>
      </c>
      <c r="EF120" s="24">
        <f t="shared" si="223"/>
        <v>145643.37599999999</v>
      </c>
      <c r="EG120" s="24">
        <f t="shared" si="150"/>
        <v>175500.26807999998</v>
      </c>
      <c r="EH120" s="126">
        <f>VLOOKUP(B120,[1]Hoja1!$B$9:$AX$244,49,0)</f>
        <v>135980</v>
      </c>
      <c r="EI120" s="126">
        <v>486000</v>
      </c>
      <c r="EJ120" s="17">
        <v>524025</v>
      </c>
      <c r="EK120" s="73">
        <v>503100</v>
      </c>
      <c r="EL120" s="17">
        <f t="shared" si="224"/>
        <v>412276.25</v>
      </c>
      <c r="EM120" s="17">
        <f t="shared" si="225"/>
        <v>494550</v>
      </c>
      <c r="EN120" s="17">
        <f t="shared" si="226"/>
        <v>300579.71019886085</v>
      </c>
      <c r="EO120" s="17">
        <f t="shared" si="227"/>
        <v>142914.97999999998</v>
      </c>
      <c r="EP120" s="17">
        <f t="shared" si="151"/>
        <v>172212.55089999997</v>
      </c>
      <c r="EQ120" s="162">
        <f>VLOOKUP(B120,[1]Hoja1!$B$9:$AZ$244,51,0)</f>
        <v>130278</v>
      </c>
      <c r="ER120" s="162">
        <v>429000</v>
      </c>
      <c r="ES120" s="32">
        <v>524025</v>
      </c>
      <c r="ET120" s="94">
        <v>503100</v>
      </c>
      <c r="EU120" s="32">
        <f t="shared" si="228"/>
        <v>396600.75</v>
      </c>
      <c r="EV120" s="32">
        <f t="shared" si="229"/>
        <v>466050</v>
      </c>
      <c r="EW120" s="32">
        <f t="shared" si="230"/>
        <v>287710.21928005631</v>
      </c>
      <c r="EX120" s="32">
        <f t="shared" si="231"/>
        <v>157388.8518</v>
      </c>
      <c r="EY120" s="32">
        <f t="shared" si="152"/>
        <v>189653.56641900001</v>
      </c>
      <c r="EZ120" s="172">
        <f>VLOOKUP(B120,'[2]RESPUESTOS '!$B$11:$BH$246,59,0)</f>
        <v>72803</v>
      </c>
      <c r="FA120" s="162">
        <v>395000</v>
      </c>
      <c r="FB120" s="32">
        <v>373000</v>
      </c>
      <c r="FC120" s="94">
        <v>369300</v>
      </c>
      <c r="FD120" s="32">
        <f t="shared" si="232"/>
        <v>302525.75</v>
      </c>
      <c r="FE120" s="32">
        <f t="shared" si="233"/>
        <v>371150</v>
      </c>
      <c r="FF120" s="32">
        <f t="shared" si="234"/>
        <v>184705.17373994261</v>
      </c>
      <c r="FG120" s="32">
        <f t="shared" si="235"/>
        <v>87953.304300000003</v>
      </c>
      <c r="FH120" s="32">
        <f t="shared" si="153"/>
        <v>105983.73168150001</v>
      </c>
      <c r="FI120" s="172">
        <f>VLOOKUP(B120,'[2]RESPUESTOS '!$B$11:$CJ$246,87,0)</f>
        <v>81695</v>
      </c>
      <c r="FJ120" s="162">
        <v>474000</v>
      </c>
      <c r="FK120" s="32">
        <v>442200</v>
      </c>
      <c r="FL120" s="94">
        <v>433400</v>
      </c>
      <c r="FM120" s="32">
        <f t="shared" si="236"/>
        <v>357823.75</v>
      </c>
      <c r="FN120" s="32">
        <f t="shared" si="237"/>
        <v>437800</v>
      </c>
      <c r="FO120" s="32">
        <f t="shared" si="238"/>
        <v>211426.39860023832</v>
      </c>
      <c r="FP120" s="32">
        <f t="shared" si="239"/>
        <v>98695.729500000001</v>
      </c>
      <c r="FQ120" s="32">
        <f t="shared" si="154"/>
        <v>118928.3540475</v>
      </c>
      <c r="FR120" s="172">
        <f>VLOOKUP(B120,'[2]RESPUESTOS '!$B$11:$BX$246,75,0)</f>
        <v>76543</v>
      </c>
      <c r="FS120" s="162">
        <v>395000</v>
      </c>
      <c r="FT120" s="32">
        <v>395200</v>
      </c>
      <c r="FU120" s="94">
        <v>383300</v>
      </c>
      <c r="FV120" s="32">
        <f t="shared" si="240"/>
        <v>312510.75</v>
      </c>
      <c r="FW120" s="32">
        <f t="shared" si="241"/>
        <v>389150</v>
      </c>
      <c r="FX120" s="32">
        <f t="shared" si="242"/>
        <v>192906.03109336316</v>
      </c>
      <c r="FY120" s="32">
        <f t="shared" si="243"/>
        <v>92471.598299999998</v>
      </c>
      <c r="FZ120" s="32">
        <f t="shared" si="155"/>
        <v>111428.27595149999</v>
      </c>
      <c r="GA120" s="172">
        <f>VLOOKUP(B120,'[2]RESPUESTOS '!$B$11:$CN$246,91,0)</f>
        <v>89687</v>
      </c>
      <c r="GB120" s="162">
        <v>455000</v>
      </c>
      <c r="GC120" s="32">
        <v>465800</v>
      </c>
      <c r="GD120" s="94">
        <v>456500</v>
      </c>
      <c r="GE120" s="32">
        <f t="shared" si="244"/>
        <v>366746.75</v>
      </c>
      <c r="GF120" s="32">
        <f t="shared" si="245"/>
        <v>455750</v>
      </c>
      <c r="GG120" s="32">
        <f t="shared" si="246"/>
        <v>226178.91083938608</v>
      </c>
      <c r="GH120" s="32">
        <f t="shared" si="247"/>
        <v>108350.86469999999</v>
      </c>
      <c r="GI120" s="32">
        <f t="shared" si="156"/>
        <v>130562.79196349999</v>
      </c>
      <c r="GJ120" s="172">
        <f>VLOOKUP(B120,'[2]RESPUESTOS '!$B$11:$T$246,19,0)</f>
        <v>76411</v>
      </c>
      <c r="GK120" s="162">
        <v>340000</v>
      </c>
      <c r="GL120" s="32">
        <v>413600</v>
      </c>
      <c r="GM120" s="94">
        <v>397100</v>
      </c>
      <c r="GN120" s="32">
        <f t="shared" si="248"/>
        <v>306777.75</v>
      </c>
      <c r="GO120" s="32">
        <f t="shared" si="249"/>
        <v>368550</v>
      </c>
      <c r="GP120" s="32">
        <f t="shared" si="250"/>
        <v>190800.09843151283</v>
      </c>
      <c r="GQ120" s="32">
        <f t="shared" si="251"/>
        <v>92312.129099999991</v>
      </c>
      <c r="GR120" s="32">
        <f t="shared" si="157"/>
        <v>111236.11556549999</v>
      </c>
      <c r="GS120" s="172">
        <f>VLOOKUP(B120,'[2]RESPUESTOS '!$B$11:$H$246,7,0)</f>
        <v>73057</v>
      </c>
      <c r="GT120" s="162">
        <v>260000</v>
      </c>
      <c r="GU120" s="32">
        <v>248200</v>
      </c>
      <c r="GV120" s="94">
        <v>238300</v>
      </c>
      <c r="GW120" s="32">
        <f t="shared" si="252"/>
        <v>204889.25</v>
      </c>
      <c r="GX120" s="32">
        <f t="shared" si="253"/>
        <v>243250</v>
      </c>
      <c r="GY120" s="32">
        <f t="shared" si="254"/>
        <v>155282.54060774468</v>
      </c>
      <c r="GZ120" s="32">
        <f t="shared" si="255"/>
        <v>88260.161699999997</v>
      </c>
      <c r="HA120" s="32">
        <f t="shared" si="158"/>
        <v>106353.49484849999</v>
      </c>
      <c r="HB120" s="172">
        <f>VLOOKUP(B120,'[2]RESPUESTOS '!$B$11:$D$246,3,0)</f>
        <v>68026</v>
      </c>
      <c r="HC120" s="162">
        <v>260000</v>
      </c>
      <c r="HD120" s="32">
        <v>248200</v>
      </c>
      <c r="HE120" s="94">
        <v>243200</v>
      </c>
      <c r="HF120" s="32">
        <f t="shared" si="256"/>
        <v>204856.5</v>
      </c>
      <c r="HG120" s="32">
        <f t="shared" si="257"/>
        <v>245700</v>
      </c>
      <c r="HH120" s="32">
        <f t="shared" si="258"/>
        <v>149884.21549331595</v>
      </c>
      <c r="HI120" s="32">
        <f t="shared" si="259"/>
        <v>82182.210599999991</v>
      </c>
      <c r="HJ120" s="32">
        <f t="shared" si="159"/>
        <v>99029.563772999987</v>
      </c>
      <c r="HK120" s="172">
        <f>VLOOKUP(B120,'[2]RESPUESTOS '!$B$11:$CB$246,79,0)</f>
        <v>84579</v>
      </c>
      <c r="HL120" s="162">
        <v>486000</v>
      </c>
      <c r="HM120" s="32">
        <v>465800</v>
      </c>
      <c r="HN120" s="94">
        <v>461000</v>
      </c>
      <c r="HO120" s="32">
        <f t="shared" si="260"/>
        <v>374344.75</v>
      </c>
      <c r="HP120" s="32">
        <f t="shared" si="261"/>
        <v>463400</v>
      </c>
      <c r="HQ120" s="32">
        <f t="shared" si="262"/>
        <v>219817.41328163393</v>
      </c>
      <c r="HR120" s="32">
        <f t="shared" si="263"/>
        <v>102179.88989999999</v>
      </c>
      <c r="HS120" s="32">
        <f t="shared" si="160"/>
        <v>123126.7673295</v>
      </c>
      <c r="HT120" s="172">
        <v>466927.02</v>
      </c>
      <c r="HU120" s="162">
        <v>486000</v>
      </c>
      <c r="HV120" s="32">
        <v>582250</v>
      </c>
      <c r="HW120" s="94">
        <v>553100</v>
      </c>
      <c r="HX120" s="32">
        <f t="shared" si="264"/>
        <v>540450</v>
      </c>
      <c r="HY120" s="32">
        <f t="shared" si="265"/>
        <v>553100</v>
      </c>
      <c r="HZ120" s="32">
        <f t="shared" si="161"/>
        <v>537337.83262580517</v>
      </c>
      <c r="IA120" s="32">
        <f t="shared" si="266"/>
        <v>564094.53286200005</v>
      </c>
      <c r="IB120" s="32">
        <f t="shared" si="162"/>
        <v>679733.91209871008</v>
      </c>
      <c r="IC120" s="172">
        <v>497790</v>
      </c>
      <c r="ID120" s="162">
        <v>395000</v>
      </c>
      <c r="IE120" s="32">
        <v>582250</v>
      </c>
      <c r="IF120" s="94">
        <v>553100</v>
      </c>
      <c r="IG120" s="32">
        <f t="shared" si="267"/>
        <v>510116.66666666669</v>
      </c>
      <c r="IH120" s="32">
        <f t="shared" si="268"/>
        <v>553100</v>
      </c>
      <c r="II120" s="32">
        <f t="shared" si="269"/>
        <v>495285.52545797115</v>
      </c>
      <c r="IJ120" s="32">
        <f t="shared" si="270"/>
        <v>601380.09899999993</v>
      </c>
      <c r="IK120" s="32">
        <f t="shared" si="163"/>
        <v>724663.01929499989</v>
      </c>
      <c r="IM120" s="32">
        <f t="shared" si="271"/>
        <v>172813.81125678553</v>
      </c>
    </row>
    <row r="121" spans="1:247" x14ac:dyDescent="0.25">
      <c r="A121" s="12">
        <v>114</v>
      </c>
      <c r="B121" s="38" t="s">
        <v>157</v>
      </c>
      <c r="C121" s="14">
        <f>VLOOKUP(B121,[1]Hoja1!$B$9:$D$244,3,0)</f>
        <v>547127</v>
      </c>
      <c r="D121" s="14">
        <v>2001000</v>
      </c>
      <c r="E121" s="15">
        <v>3074000</v>
      </c>
      <c r="F121" s="97">
        <v>3043300</v>
      </c>
      <c r="G121" s="105">
        <f t="shared" si="164"/>
        <v>2166356.75</v>
      </c>
      <c r="H121" s="105">
        <f t="shared" si="165"/>
        <v>2522150</v>
      </c>
      <c r="I121" s="107">
        <f t="shared" si="166"/>
        <v>1341660.9989697745</v>
      </c>
      <c r="J121" s="107">
        <f t="shared" si="167"/>
        <v>575030.47699999996</v>
      </c>
      <c r="K121" s="107">
        <f t="shared" si="136"/>
        <v>692911.72478499997</v>
      </c>
      <c r="L121" s="101">
        <f>VLOOKUP(B121,[1]Hoja1!$B$9:$L$244,11,0)</f>
        <v>554663</v>
      </c>
      <c r="M121" s="101">
        <v>2061000</v>
      </c>
      <c r="N121" s="34">
        <v>3074000</v>
      </c>
      <c r="O121" s="70">
        <v>2981800</v>
      </c>
      <c r="P121" s="34">
        <f t="shared" si="168"/>
        <v>2167865.75</v>
      </c>
      <c r="Q121" s="34">
        <f t="shared" si="169"/>
        <v>2521400</v>
      </c>
      <c r="R121" s="34">
        <f t="shared" si="170"/>
        <v>1356495.5701118831</v>
      </c>
      <c r="S121" s="174">
        <f t="shared" si="171"/>
        <v>582950.81299999997</v>
      </c>
      <c r="T121" s="174">
        <f t="shared" si="137"/>
        <v>702455.72966499999</v>
      </c>
      <c r="U121" s="126">
        <f>VLOOKUP(B121,[1]Hoja1!$B$9:$T$244,19,0)</f>
        <v>542348</v>
      </c>
      <c r="V121" s="126">
        <v>1984000</v>
      </c>
      <c r="W121" s="17">
        <v>2459200</v>
      </c>
      <c r="X121" s="73">
        <v>2385400</v>
      </c>
      <c r="Y121" s="17">
        <f t="shared" si="172"/>
        <v>1842737</v>
      </c>
      <c r="Z121" s="17">
        <f t="shared" si="173"/>
        <v>2184700</v>
      </c>
      <c r="AA121" s="17">
        <f t="shared" si="174"/>
        <v>1260350.6091764374</v>
      </c>
      <c r="AB121" s="176">
        <f t="shared" si="175"/>
        <v>570007.74800000002</v>
      </c>
      <c r="AC121" s="176">
        <f t="shared" si="138"/>
        <v>686859.33634000004</v>
      </c>
      <c r="AD121" s="129">
        <f>VLOOKUP(B121,[1]Hoja1!$B$9:$V$244,21,0)</f>
        <v>606370</v>
      </c>
      <c r="AE121" s="129">
        <v>2166000</v>
      </c>
      <c r="AF121" s="18">
        <v>2336240</v>
      </c>
      <c r="AG121" s="74">
        <v>2242800</v>
      </c>
      <c r="AH121" s="18">
        <f t="shared" si="176"/>
        <v>1837852.5</v>
      </c>
      <c r="AI121" s="18">
        <f t="shared" si="177"/>
        <v>2204400</v>
      </c>
      <c r="AJ121" s="18">
        <f t="shared" si="178"/>
        <v>1340146.6076355209</v>
      </c>
      <c r="AK121" s="177">
        <f t="shared" si="179"/>
        <v>637294.87</v>
      </c>
      <c r="AL121" s="177">
        <f t="shared" si="139"/>
        <v>767940.31834999996</v>
      </c>
      <c r="AM121" s="133">
        <f>VLOOKUP(B121,[1]Hoja1!$B$9:$X$244,23,0)</f>
        <v>572481</v>
      </c>
      <c r="AN121" s="133">
        <v>2045000</v>
      </c>
      <c r="AO121" s="19">
        <v>2090320</v>
      </c>
      <c r="AP121" s="77">
        <v>2069400</v>
      </c>
      <c r="AQ121" s="19">
        <f t="shared" si="180"/>
        <v>1694300.25</v>
      </c>
      <c r="AR121" s="19">
        <f t="shared" si="181"/>
        <v>2057200</v>
      </c>
      <c r="AS121" s="19">
        <f t="shared" si="182"/>
        <v>1251013.3502676198</v>
      </c>
      <c r="AT121" s="178">
        <f t="shared" si="183"/>
        <v>601677.53099999996</v>
      </c>
      <c r="AU121" s="178">
        <f t="shared" si="140"/>
        <v>725021.42485499999</v>
      </c>
      <c r="AV121" s="137">
        <f>VLOOKUP(B121,[1]Hoja1!$B$9:$Z$244,25,0)</f>
        <v>482300</v>
      </c>
      <c r="AW121" s="137">
        <v>1764000</v>
      </c>
      <c r="AX121" s="20">
        <v>2090320</v>
      </c>
      <c r="AY121" s="79">
        <v>1923100</v>
      </c>
      <c r="AZ121" s="20">
        <f t="shared" si="184"/>
        <v>1564930</v>
      </c>
      <c r="BA121" s="20">
        <f t="shared" si="185"/>
        <v>1843550</v>
      </c>
      <c r="BB121" s="20">
        <f t="shared" si="186"/>
        <v>1099299.4027792253</v>
      </c>
      <c r="BC121" s="179">
        <f t="shared" si="187"/>
        <v>506897.3</v>
      </c>
      <c r="BD121" s="179">
        <f t="shared" si="141"/>
        <v>610811.24650000001</v>
      </c>
      <c r="BE121" s="139">
        <f>VLOOKUP(B121,[1]Hoja1!$B$9:$AB$244,27,0)</f>
        <v>530530</v>
      </c>
      <c r="BF121" s="139">
        <v>2123000</v>
      </c>
      <c r="BG121" s="21">
        <v>2459200</v>
      </c>
      <c r="BH121" s="80">
        <v>2410000</v>
      </c>
      <c r="BI121" s="21">
        <f t="shared" si="188"/>
        <v>1880682.5</v>
      </c>
      <c r="BJ121" s="21">
        <f t="shared" si="189"/>
        <v>2266500</v>
      </c>
      <c r="BK121" s="21">
        <f t="shared" si="190"/>
        <v>1258846.0812688915</v>
      </c>
      <c r="BL121" s="21">
        <f t="shared" si="191"/>
        <v>557587.02999999991</v>
      </c>
      <c r="BM121" s="21">
        <f t="shared" si="142"/>
        <v>671892.3711499999</v>
      </c>
      <c r="BN121" s="144">
        <f>VLOOKUP(B121,[1]Hoja1!$B$9:$AD$244,29,0)</f>
        <v>530530</v>
      </c>
      <c r="BO121" s="144">
        <v>1895000</v>
      </c>
      <c r="BP121" s="22">
        <v>2459200</v>
      </c>
      <c r="BQ121" s="82">
        <v>2385400</v>
      </c>
      <c r="BR121" s="22">
        <f t="shared" si="192"/>
        <v>1817532.5</v>
      </c>
      <c r="BS121" s="22">
        <f t="shared" si="193"/>
        <v>2140200</v>
      </c>
      <c r="BT121" s="22">
        <f t="shared" si="194"/>
        <v>1235152.9832575377</v>
      </c>
      <c r="BU121" s="22">
        <f t="shared" si="195"/>
        <v>557587.02999999991</v>
      </c>
      <c r="BV121" s="22">
        <f t="shared" si="143"/>
        <v>671892.3711499999</v>
      </c>
      <c r="BW121" s="146">
        <f>VLOOKUP(B121,[1]Hoja1!$B$9:$AF$244,31,0)</f>
        <v>511232</v>
      </c>
      <c r="BX121" s="146">
        <v>1470000</v>
      </c>
      <c r="BY121" s="23">
        <v>2090320</v>
      </c>
      <c r="BZ121" s="84">
        <v>1881300</v>
      </c>
      <c r="CA121" s="23">
        <f t="shared" si="196"/>
        <v>1488213</v>
      </c>
      <c r="CB121" s="23">
        <f t="shared" si="197"/>
        <v>1675650</v>
      </c>
      <c r="CC121" s="23">
        <f t="shared" si="198"/>
        <v>1097010.2076895025</v>
      </c>
      <c r="CD121" s="23">
        <f t="shared" si="199"/>
        <v>537304.83199999994</v>
      </c>
      <c r="CE121" s="23">
        <f t="shared" si="144"/>
        <v>647452.32255999988</v>
      </c>
      <c r="CF121" s="158">
        <f>VLOOKUP(B121,[1]Hoja1!$B$9:$AJ$244,35,0)</f>
        <v>482300</v>
      </c>
      <c r="CG121" s="158">
        <v>1380000</v>
      </c>
      <c r="CH121" s="24">
        <v>1421400</v>
      </c>
      <c r="CI121" s="25">
        <v>1378800</v>
      </c>
      <c r="CJ121" s="24">
        <f t="shared" si="200"/>
        <v>1165625</v>
      </c>
      <c r="CK121" s="24">
        <f t="shared" si="201"/>
        <v>1379400</v>
      </c>
      <c r="CL121" s="24">
        <f t="shared" si="202"/>
        <v>946334.31333800883</v>
      </c>
      <c r="CM121" s="24">
        <f t="shared" si="203"/>
        <v>506897.3</v>
      </c>
      <c r="CN121" s="24">
        <f t="shared" si="145"/>
        <v>610811.24650000001</v>
      </c>
      <c r="CO121" s="148">
        <f>VLOOKUP(B121,[1]Hoja1!$B$9:$AL$244,37,0)</f>
        <v>556936</v>
      </c>
      <c r="CP121" s="148">
        <v>1990000</v>
      </c>
      <c r="CQ121" s="26">
        <v>2090320</v>
      </c>
      <c r="CR121" s="149">
        <v>2006700</v>
      </c>
      <c r="CS121" s="26">
        <f t="shared" si="204"/>
        <v>1660989</v>
      </c>
      <c r="CT121" s="26">
        <f t="shared" si="205"/>
        <v>1998350</v>
      </c>
      <c r="CU121" s="26">
        <f t="shared" si="206"/>
        <v>1221457.1221396457</v>
      </c>
      <c r="CV121" s="26">
        <f t="shared" si="207"/>
        <v>585339.73599999992</v>
      </c>
      <c r="CW121" s="26">
        <f t="shared" si="146"/>
        <v>705334.38187999988</v>
      </c>
      <c r="CX121" s="27">
        <f>VLOOKUP(B121,[1]Hoja1!$B$9:$AN$244,39,0)</f>
        <v>602656</v>
      </c>
      <c r="CY121" s="27">
        <v>1990000</v>
      </c>
      <c r="CZ121" s="28">
        <v>2336240</v>
      </c>
      <c r="DA121" s="86">
        <v>2196000</v>
      </c>
      <c r="DB121" s="28">
        <f t="shared" si="208"/>
        <v>1781224</v>
      </c>
      <c r="DC121" s="28">
        <f t="shared" si="209"/>
        <v>2093000</v>
      </c>
      <c r="DD121" s="28">
        <f t="shared" si="210"/>
        <v>1313522.9603579149</v>
      </c>
      <c r="DE121" s="28">
        <f t="shared" si="211"/>
        <v>633391.45600000001</v>
      </c>
      <c r="DF121" s="28">
        <f t="shared" si="147"/>
        <v>763236.70447999996</v>
      </c>
      <c r="DG121" s="150">
        <f>VLOOKUP(B121,[1]Hoja1!$B$9:$AR$244,43,0)</f>
        <v>645540</v>
      </c>
      <c r="DH121" s="150">
        <v>2214000</v>
      </c>
      <c r="DI121" s="29">
        <v>1844400</v>
      </c>
      <c r="DJ121" s="88">
        <v>1752200</v>
      </c>
      <c r="DK121" s="29">
        <f t="shared" si="212"/>
        <v>1614035</v>
      </c>
      <c r="DL121" s="29">
        <f t="shared" si="213"/>
        <v>1798300</v>
      </c>
      <c r="DM121" s="29">
        <f t="shared" si="214"/>
        <v>1284663.9622358296</v>
      </c>
      <c r="DN121" s="29">
        <f t="shared" si="215"/>
        <v>678462.53999999992</v>
      </c>
      <c r="DO121" s="29">
        <f t="shared" si="148"/>
        <v>817547.36069999984</v>
      </c>
      <c r="DP121" s="154">
        <f>VLOOKUP(B121,[1]Hoja1!$B$9:$AT$244,45,0)</f>
        <v>645540</v>
      </c>
      <c r="DQ121" s="154">
        <v>2361000</v>
      </c>
      <c r="DR121" s="30">
        <v>1844400</v>
      </c>
      <c r="DS121" s="90">
        <v>1696800</v>
      </c>
      <c r="DT121" s="30">
        <f t="shared" si="216"/>
        <v>1636935</v>
      </c>
      <c r="DU121" s="30">
        <f t="shared" si="217"/>
        <v>1770600</v>
      </c>
      <c r="DV121" s="30">
        <f t="shared" si="218"/>
        <v>1288590.7083580315</v>
      </c>
      <c r="DW121" s="30">
        <f t="shared" si="219"/>
        <v>678462.53999999992</v>
      </c>
      <c r="DX121" s="30">
        <f t="shared" si="149"/>
        <v>817547.36069999984</v>
      </c>
      <c r="DY121" s="158">
        <f>VLOOKUP(B121,[1]Hoja1!$B$9:$AV$244,47,0)</f>
        <v>731612</v>
      </c>
      <c r="DZ121" s="158">
        <v>2510000</v>
      </c>
      <c r="EA121" s="24">
        <v>2090320</v>
      </c>
      <c r="EB121" s="25">
        <v>1923100</v>
      </c>
      <c r="EC121" s="24">
        <f t="shared" si="220"/>
        <v>1813758</v>
      </c>
      <c r="ED121" s="24">
        <f t="shared" si="221"/>
        <v>2006710</v>
      </c>
      <c r="EE121" s="24">
        <f t="shared" si="222"/>
        <v>1447366.2506324546</v>
      </c>
      <c r="EF121" s="24">
        <f t="shared" si="223"/>
        <v>768924.21199999994</v>
      </c>
      <c r="EG121" s="24">
        <f t="shared" si="150"/>
        <v>926553.67545999994</v>
      </c>
      <c r="EH121" s="126">
        <f>VLOOKUP(B121,[1]Hoja1!$B$9:$AX$244,49,0)</f>
        <v>780810</v>
      </c>
      <c r="EI121" s="126">
        <v>2789000</v>
      </c>
      <c r="EJ121" s="17">
        <v>2766600</v>
      </c>
      <c r="EK121" s="73">
        <v>2489900</v>
      </c>
      <c r="EL121" s="17">
        <f t="shared" si="224"/>
        <v>2206577.5</v>
      </c>
      <c r="EM121" s="17">
        <f t="shared" si="225"/>
        <v>2628250</v>
      </c>
      <c r="EN121" s="17">
        <f t="shared" si="226"/>
        <v>1665036.4555774222</v>
      </c>
      <c r="EO121" s="17">
        <f t="shared" si="227"/>
        <v>820631.30999999994</v>
      </c>
      <c r="EP121" s="17">
        <f t="shared" si="151"/>
        <v>988860.72854999988</v>
      </c>
      <c r="EQ121" s="162">
        <f>VLOOKUP(B121,[1]Hoja1!$B$9:$AZ$244,51,0)</f>
        <v>691409</v>
      </c>
      <c r="ER121" s="162">
        <v>2272000</v>
      </c>
      <c r="ES121" s="32">
        <v>2766600</v>
      </c>
      <c r="ET121" s="94">
        <v>2572900</v>
      </c>
      <c r="EU121" s="32">
        <f t="shared" si="228"/>
        <v>2075727.25</v>
      </c>
      <c r="EV121" s="32">
        <f t="shared" si="229"/>
        <v>2422450</v>
      </c>
      <c r="EW121" s="32">
        <f t="shared" si="230"/>
        <v>1517114.7108636729</v>
      </c>
      <c r="EX121" s="32">
        <f t="shared" si="231"/>
        <v>835291.21289999993</v>
      </c>
      <c r="EY121" s="32">
        <f t="shared" si="152"/>
        <v>1006525.9115444999</v>
      </c>
      <c r="EZ121" s="172">
        <f>VLOOKUP(B121,'[2]RESPUESTOS '!$B$11:$BH$246,59,0)</f>
        <v>428296</v>
      </c>
      <c r="FA121" s="162">
        <v>1984000</v>
      </c>
      <c r="FB121" s="32">
        <v>2229600</v>
      </c>
      <c r="FC121" s="94">
        <v>2118100</v>
      </c>
      <c r="FD121" s="32">
        <f t="shared" si="232"/>
        <v>1689999</v>
      </c>
      <c r="FE121" s="32">
        <f t="shared" si="233"/>
        <v>2051050</v>
      </c>
      <c r="FF121" s="32">
        <f t="shared" si="234"/>
        <v>1063971.7551106766</v>
      </c>
      <c r="FG121" s="32">
        <f t="shared" si="235"/>
        <v>517424.39759999997</v>
      </c>
      <c r="FH121" s="32">
        <f t="shared" si="153"/>
        <v>623496.39910799998</v>
      </c>
      <c r="FI121" s="172">
        <f>VLOOKUP(B121,'[2]RESPUESTOS '!$B$11:$CJ$246,87,0)</f>
        <v>446849</v>
      </c>
      <c r="FJ121" s="162">
        <v>2380800</v>
      </c>
      <c r="FK121" s="32">
        <v>2426600</v>
      </c>
      <c r="FL121" s="94">
        <v>2305300</v>
      </c>
      <c r="FM121" s="32">
        <f t="shared" si="236"/>
        <v>1889887.25</v>
      </c>
      <c r="FN121" s="32">
        <f t="shared" si="237"/>
        <v>2343050</v>
      </c>
      <c r="FO121" s="32">
        <f t="shared" si="238"/>
        <v>1141617.1576498232</v>
      </c>
      <c r="FP121" s="32">
        <f t="shared" si="239"/>
        <v>539838.27689999994</v>
      </c>
      <c r="FQ121" s="32">
        <f t="shared" si="154"/>
        <v>650505.12366449996</v>
      </c>
      <c r="FR121" s="172">
        <f>VLOOKUP(B121,'[2]RESPUESTOS '!$B$11:$BX$246,75,0)</f>
        <v>373524</v>
      </c>
      <c r="FS121" s="162">
        <v>1984000</v>
      </c>
      <c r="FT121" s="32">
        <v>2021800</v>
      </c>
      <c r="FU121" s="94">
        <v>1981400</v>
      </c>
      <c r="FV121" s="32">
        <f t="shared" si="240"/>
        <v>1590181</v>
      </c>
      <c r="FW121" s="32">
        <f t="shared" si="241"/>
        <v>1982700</v>
      </c>
      <c r="FX121" s="32">
        <f t="shared" si="242"/>
        <v>956814.4625329558</v>
      </c>
      <c r="FY121" s="32">
        <f t="shared" si="243"/>
        <v>451254.3444</v>
      </c>
      <c r="FZ121" s="32">
        <f t="shared" si="155"/>
        <v>543761.485002</v>
      </c>
      <c r="GA121" s="172">
        <f>VLOOKUP(B121,'[2]RESPUESTOS '!$B$11:$CN$246,91,0)</f>
        <v>463515</v>
      </c>
      <c r="GB121" s="162">
        <v>2282000</v>
      </c>
      <c r="GC121" s="32">
        <v>2459200</v>
      </c>
      <c r="GD121" s="94">
        <v>2385400</v>
      </c>
      <c r="GE121" s="32">
        <f t="shared" si="244"/>
        <v>1897528.75</v>
      </c>
      <c r="GF121" s="32">
        <f t="shared" si="245"/>
        <v>2333700</v>
      </c>
      <c r="GG121" s="32">
        <f t="shared" si="246"/>
        <v>1169080.354933073</v>
      </c>
      <c r="GH121" s="32">
        <f t="shared" si="247"/>
        <v>559972.47149999999</v>
      </c>
      <c r="GI121" s="32">
        <f t="shared" si="156"/>
        <v>674766.82815750001</v>
      </c>
      <c r="GJ121" s="172">
        <f>VLOOKUP(B121,'[2]RESPUESTOS '!$B$11:$T$246,19,0)</f>
        <v>383707</v>
      </c>
      <c r="GK121" s="162">
        <v>1990000</v>
      </c>
      <c r="GL121" s="32">
        <v>2135000</v>
      </c>
      <c r="GM121" s="94">
        <v>2071000</v>
      </c>
      <c r="GN121" s="32">
        <f t="shared" si="248"/>
        <v>1644926.75</v>
      </c>
      <c r="GO121" s="32">
        <f t="shared" si="249"/>
        <v>2030500</v>
      </c>
      <c r="GP121" s="32">
        <f t="shared" si="250"/>
        <v>985243.42361560126</v>
      </c>
      <c r="GQ121" s="32">
        <f t="shared" si="251"/>
        <v>463556.42669999995</v>
      </c>
      <c r="GR121" s="32">
        <f t="shared" si="157"/>
        <v>558585.49417349999</v>
      </c>
      <c r="GS121" s="172">
        <f>VLOOKUP(B121,'[2]RESPUESTOS '!$B$11:$H$246,7,0)</f>
        <v>358042</v>
      </c>
      <c r="GT121" s="162">
        <v>1380000</v>
      </c>
      <c r="GU121" s="32">
        <v>1281000</v>
      </c>
      <c r="GV121" s="94">
        <v>1191300</v>
      </c>
      <c r="GW121" s="32">
        <f t="shared" si="252"/>
        <v>1052585.5</v>
      </c>
      <c r="GX121" s="32">
        <f t="shared" si="253"/>
        <v>1236150</v>
      </c>
      <c r="GY121" s="32">
        <f t="shared" si="254"/>
        <v>778563.74966751284</v>
      </c>
      <c r="GZ121" s="32">
        <f t="shared" si="255"/>
        <v>432550.54019999999</v>
      </c>
      <c r="HA121" s="32">
        <f t="shared" si="158"/>
        <v>521223.40094099997</v>
      </c>
      <c r="HB121" s="172">
        <f>VLOOKUP(B121,'[2]RESPUESTOS '!$B$11:$D$246,3,0)</f>
        <v>371085</v>
      </c>
      <c r="HC121" s="162">
        <v>1380000</v>
      </c>
      <c r="HD121" s="32">
        <v>1281000</v>
      </c>
      <c r="HE121" s="94">
        <v>1268200</v>
      </c>
      <c r="HF121" s="32">
        <f t="shared" si="256"/>
        <v>1075071.25</v>
      </c>
      <c r="HG121" s="32">
        <f t="shared" si="257"/>
        <v>1274600</v>
      </c>
      <c r="HH121" s="32">
        <f t="shared" si="258"/>
        <v>801828.5942057824</v>
      </c>
      <c r="HI121" s="32">
        <f t="shared" si="259"/>
        <v>448307.78849999997</v>
      </c>
      <c r="HJ121" s="32">
        <f t="shared" si="159"/>
        <v>540210.88514249993</v>
      </c>
      <c r="HK121" s="172">
        <f>VLOOKUP(B121,'[2]RESPUESTOS '!$B$11:$CB$246,79,0)</f>
        <v>442269</v>
      </c>
      <c r="HL121" s="162">
        <v>2789000</v>
      </c>
      <c r="HM121" s="32">
        <v>2459200</v>
      </c>
      <c r="HN121" s="94">
        <v>2336000</v>
      </c>
      <c r="HO121" s="32">
        <f t="shared" si="260"/>
        <v>2006617.25</v>
      </c>
      <c r="HP121" s="32">
        <f t="shared" si="261"/>
        <v>2397600</v>
      </c>
      <c r="HQ121" s="32">
        <f t="shared" si="262"/>
        <v>1157964.5076631748</v>
      </c>
      <c r="HR121" s="32">
        <f t="shared" si="263"/>
        <v>534305.17889999994</v>
      </c>
      <c r="HS121" s="32">
        <f t="shared" si="160"/>
        <v>643837.74057449994</v>
      </c>
      <c r="HT121" s="172">
        <v>2491234.2000000002</v>
      </c>
      <c r="HU121" s="162">
        <v>2789000</v>
      </c>
      <c r="HV121" s="32">
        <v>3074000</v>
      </c>
      <c r="HW121" s="94">
        <v>2951000</v>
      </c>
      <c r="HX121" s="32">
        <f t="shared" si="264"/>
        <v>2938000</v>
      </c>
      <c r="HY121" s="32">
        <f t="shared" si="265"/>
        <v>2951000</v>
      </c>
      <c r="HZ121" s="32">
        <f t="shared" si="161"/>
        <v>2933329.3085371377</v>
      </c>
      <c r="IA121" s="32">
        <f t="shared" si="266"/>
        <v>3009660.0370200002</v>
      </c>
      <c r="IB121" s="32">
        <f t="shared" si="162"/>
        <v>3626640.3446091004</v>
      </c>
      <c r="IC121" s="172">
        <v>2655900</v>
      </c>
      <c r="ID121" s="162">
        <v>1984000</v>
      </c>
      <c r="IE121" s="32">
        <v>3074000</v>
      </c>
      <c r="IF121" s="94">
        <v>2981800</v>
      </c>
      <c r="IG121" s="32">
        <f t="shared" si="267"/>
        <v>2679933.3333333335</v>
      </c>
      <c r="IH121" s="32">
        <f t="shared" si="268"/>
        <v>2981800</v>
      </c>
      <c r="II121" s="32">
        <f t="shared" si="269"/>
        <v>2575750.2382397945</v>
      </c>
      <c r="IJ121" s="32">
        <f t="shared" si="270"/>
        <v>3208592.79</v>
      </c>
      <c r="IK121" s="32">
        <f t="shared" si="163"/>
        <v>3866354.31195</v>
      </c>
      <c r="IM121" s="32">
        <f t="shared" si="271"/>
        <v>928260.60105526308</v>
      </c>
    </row>
    <row r="122" spans="1:247" x14ac:dyDescent="0.25">
      <c r="A122" s="12">
        <v>115</v>
      </c>
      <c r="B122" s="38" t="s">
        <v>158</v>
      </c>
      <c r="C122" s="14">
        <f>VLOOKUP(B122,[1]Hoja1!$B$9:$D$244,3,0)</f>
        <v>1175084</v>
      </c>
      <c r="D122" s="14">
        <v>4298000</v>
      </c>
      <c r="E122" s="15">
        <v>6189500</v>
      </c>
      <c r="F122" s="97">
        <v>5880000</v>
      </c>
      <c r="G122" s="105">
        <f t="shared" si="164"/>
        <v>4385646</v>
      </c>
      <c r="H122" s="105">
        <f t="shared" si="165"/>
        <v>5089000</v>
      </c>
      <c r="I122" s="107">
        <f t="shared" si="166"/>
        <v>2826253.2920889161</v>
      </c>
      <c r="J122" s="107">
        <f t="shared" si="167"/>
        <v>1235013.284</v>
      </c>
      <c r="K122" s="107">
        <f t="shared" si="136"/>
        <v>1488191.00722</v>
      </c>
      <c r="L122" s="101">
        <f>VLOOKUP(B122,[1]Hoja1!$B$9:$L$244,11,0)</f>
        <v>1025348</v>
      </c>
      <c r="M122" s="101">
        <v>3809000</v>
      </c>
      <c r="N122" s="34">
        <v>6189500</v>
      </c>
      <c r="O122" s="70">
        <v>5756200</v>
      </c>
      <c r="P122" s="34">
        <f t="shared" si="168"/>
        <v>4195012</v>
      </c>
      <c r="Q122" s="34">
        <f t="shared" si="169"/>
        <v>4782600</v>
      </c>
      <c r="R122" s="34">
        <f t="shared" si="170"/>
        <v>2542742.8775214832</v>
      </c>
      <c r="S122" s="174">
        <f t="shared" si="171"/>
        <v>1077640.7479999999</v>
      </c>
      <c r="T122" s="174">
        <f t="shared" si="137"/>
        <v>1298557.1013399998</v>
      </c>
      <c r="U122" s="126">
        <f>VLOOKUP(B122,[1]Hoja1!$B$9:$T$244,19,0)</f>
        <v>1129128</v>
      </c>
      <c r="V122" s="126">
        <v>4130000</v>
      </c>
      <c r="W122" s="17">
        <v>4951600</v>
      </c>
      <c r="X122" s="73">
        <v>4555500</v>
      </c>
      <c r="Y122" s="17">
        <f t="shared" si="172"/>
        <v>3691557</v>
      </c>
      <c r="Z122" s="17">
        <f t="shared" si="173"/>
        <v>4342750</v>
      </c>
      <c r="AA122" s="17">
        <f t="shared" si="174"/>
        <v>2581911.5807410525</v>
      </c>
      <c r="AB122" s="176">
        <f t="shared" si="175"/>
        <v>1186713.5279999999</v>
      </c>
      <c r="AC122" s="176">
        <f t="shared" si="138"/>
        <v>1429989.8012399999</v>
      </c>
      <c r="AD122" s="129">
        <f>VLOOKUP(B122,[1]Hoja1!$B$9:$V$244,21,0)</f>
        <v>1176572</v>
      </c>
      <c r="AE122" s="129">
        <v>4203000</v>
      </c>
      <c r="AF122" s="18">
        <v>4704020</v>
      </c>
      <c r="AG122" s="74">
        <v>4657000</v>
      </c>
      <c r="AH122" s="18">
        <f t="shared" si="176"/>
        <v>3685148</v>
      </c>
      <c r="AI122" s="18">
        <f t="shared" si="177"/>
        <v>4430000</v>
      </c>
      <c r="AJ122" s="18">
        <f t="shared" si="178"/>
        <v>2639973.5924536958</v>
      </c>
      <c r="AK122" s="177">
        <f t="shared" si="179"/>
        <v>1236577.172</v>
      </c>
      <c r="AL122" s="177">
        <f t="shared" si="139"/>
        <v>1490075.49226</v>
      </c>
      <c r="AM122" s="133">
        <f>VLOOKUP(B122,[1]Hoja1!$B$9:$X$244,23,0)</f>
        <v>1110396</v>
      </c>
      <c r="AN122" s="133">
        <v>3966000</v>
      </c>
      <c r="AO122" s="19">
        <v>4208860</v>
      </c>
      <c r="AP122" s="77">
        <v>4082600</v>
      </c>
      <c r="AQ122" s="19">
        <f t="shared" si="180"/>
        <v>3341964</v>
      </c>
      <c r="AR122" s="19">
        <f t="shared" si="181"/>
        <v>4024300</v>
      </c>
      <c r="AS122" s="19">
        <f t="shared" si="182"/>
        <v>2446095.9836593713</v>
      </c>
      <c r="AT122" s="178">
        <f t="shared" si="183"/>
        <v>1167026.196</v>
      </c>
      <c r="AU122" s="178">
        <f t="shared" si="140"/>
        <v>1406266.5661800001</v>
      </c>
      <c r="AV122" s="137">
        <f>VLOOKUP(B122,[1]Hoja1!$B$9:$Z$244,25,0)</f>
        <v>929885</v>
      </c>
      <c r="AW122" s="137">
        <v>3401000</v>
      </c>
      <c r="AX122" s="20">
        <v>4208860</v>
      </c>
      <c r="AY122" s="79">
        <v>3788000</v>
      </c>
      <c r="AZ122" s="20">
        <f t="shared" si="184"/>
        <v>3081936.25</v>
      </c>
      <c r="BA122" s="20">
        <f t="shared" si="185"/>
        <v>3594500</v>
      </c>
      <c r="BB122" s="20">
        <f t="shared" si="186"/>
        <v>2137872.9847211642</v>
      </c>
      <c r="BC122" s="179">
        <f t="shared" si="187"/>
        <v>977309.13499999989</v>
      </c>
      <c r="BD122" s="179">
        <f t="shared" si="141"/>
        <v>1177657.5076749998</v>
      </c>
      <c r="BE122" s="139">
        <f>VLOOKUP(B122,[1]Hoja1!$B$9:$AB$244,27,0)</f>
        <v>972125</v>
      </c>
      <c r="BF122" s="139">
        <v>3889000</v>
      </c>
      <c r="BG122" s="21">
        <v>4951600</v>
      </c>
      <c r="BH122" s="80">
        <v>4555500</v>
      </c>
      <c r="BI122" s="21">
        <f t="shared" si="188"/>
        <v>3592056.25</v>
      </c>
      <c r="BJ122" s="21">
        <f t="shared" si="189"/>
        <v>4222250</v>
      </c>
      <c r="BK122" s="21">
        <f t="shared" si="190"/>
        <v>2342908.5633222302</v>
      </c>
      <c r="BL122" s="21">
        <f t="shared" si="191"/>
        <v>1021703.3749999999</v>
      </c>
      <c r="BM122" s="21">
        <f t="shared" si="142"/>
        <v>1231152.5668749998</v>
      </c>
      <c r="BN122" s="144">
        <f>VLOOKUP(B122,[1]Hoja1!$B$9:$AD$244,29,0)</f>
        <v>977860</v>
      </c>
      <c r="BO122" s="144">
        <v>3493000</v>
      </c>
      <c r="BP122" s="22">
        <v>4951600</v>
      </c>
      <c r="BQ122" s="82">
        <v>4852600</v>
      </c>
      <c r="BR122" s="22">
        <f t="shared" si="192"/>
        <v>3568765</v>
      </c>
      <c r="BS122" s="22">
        <f t="shared" si="193"/>
        <v>4172800</v>
      </c>
      <c r="BT122" s="22">
        <f t="shared" si="194"/>
        <v>2329701.506662712</v>
      </c>
      <c r="BU122" s="22">
        <f t="shared" si="195"/>
        <v>1027730.86</v>
      </c>
      <c r="BV122" s="22">
        <f t="shared" si="143"/>
        <v>1238415.6862999999</v>
      </c>
      <c r="BW122" s="146">
        <f>VLOOKUP(B122,[1]Hoja1!$B$9:$AF$244,31,0)</f>
        <v>936685</v>
      </c>
      <c r="BX122" s="146">
        <v>2680000</v>
      </c>
      <c r="BY122" s="23">
        <v>4208860</v>
      </c>
      <c r="BZ122" s="84">
        <v>4040500</v>
      </c>
      <c r="CA122" s="23">
        <f t="shared" si="196"/>
        <v>2966511.25</v>
      </c>
      <c r="CB122" s="23">
        <f t="shared" si="197"/>
        <v>3360250</v>
      </c>
      <c r="CC122" s="23">
        <f t="shared" si="198"/>
        <v>2077040.2900618671</v>
      </c>
      <c r="CD122" s="23">
        <f t="shared" si="199"/>
        <v>984455.93499999994</v>
      </c>
      <c r="CE122" s="23">
        <f t="shared" si="144"/>
        <v>1186269.4016749999</v>
      </c>
      <c r="CF122" s="158">
        <f>VLOOKUP(B122,[1]Hoja1!$B$9:$AJ$244,35,0)</f>
        <v>888616</v>
      </c>
      <c r="CG122" s="158">
        <v>2540000</v>
      </c>
      <c r="CH122" s="24">
        <v>2862000</v>
      </c>
      <c r="CI122" s="25">
        <v>2804800</v>
      </c>
      <c r="CJ122" s="24">
        <f t="shared" si="200"/>
        <v>2273854</v>
      </c>
      <c r="CK122" s="24">
        <f t="shared" si="201"/>
        <v>2672400</v>
      </c>
      <c r="CL122" s="24">
        <f t="shared" si="202"/>
        <v>1797765.7866284826</v>
      </c>
      <c r="CM122" s="24">
        <f t="shared" si="203"/>
        <v>933935.41599999997</v>
      </c>
      <c r="CN122" s="24">
        <f t="shared" si="145"/>
        <v>1125392.17628</v>
      </c>
      <c r="CO122" s="148">
        <f>VLOOKUP(B122,[1]Hoja1!$B$9:$AL$244,37,0)</f>
        <v>959580</v>
      </c>
      <c r="CP122" s="148">
        <v>3430000</v>
      </c>
      <c r="CQ122" s="26">
        <v>4208860</v>
      </c>
      <c r="CR122" s="149">
        <v>4082600</v>
      </c>
      <c r="CS122" s="26">
        <f t="shared" si="204"/>
        <v>3170260</v>
      </c>
      <c r="CT122" s="26">
        <f t="shared" si="205"/>
        <v>3756300</v>
      </c>
      <c r="CU122" s="26">
        <f t="shared" si="206"/>
        <v>2202396.0554481638</v>
      </c>
      <c r="CV122" s="26">
        <f t="shared" si="207"/>
        <v>1008518.58</v>
      </c>
      <c r="CW122" s="26">
        <f t="shared" si="146"/>
        <v>1215264.8888999999</v>
      </c>
      <c r="CX122" s="27">
        <f>VLOOKUP(B122,[1]Hoja1!$B$9:$AN$244,39,0)</f>
        <v>1152004</v>
      </c>
      <c r="CY122" s="27">
        <v>3790000</v>
      </c>
      <c r="CZ122" s="28">
        <v>4704020</v>
      </c>
      <c r="DA122" s="86">
        <v>4469000</v>
      </c>
      <c r="DB122" s="28">
        <f t="shared" si="208"/>
        <v>3528756</v>
      </c>
      <c r="DC122" s="28">
        <f t="shared" si="209"/>
        <v>4129500</v>
      </c>
      <c r="DD122" s="28">
        <f t="shared" si="210"/>
        <v>2550609.480373051</v>
      </c>
      <c r="DE122" s="28">
        <f t="shared" si="211"/>
        <v>1210756.2039999999</v>
      </c>
      <c r="DF122" s="28">
        <f t="shared" si="147"/>
        <v>1458961.2258199998</v>
      </c>
      <c r="DG122" s="150">
        <f>VLOOKUP(B122,[1]Hoja1!$B$9:$AR$244,43,0)</f>
        <v>1299795</v>
      </c>
      <c r="DH122" s="150">
        <v>4457000</v>
      </c>
      <c r="DI122" s="29">
        <v>3713700</v>
      </c>
      <c r="DJ122" s="88">
        <v>3565200</v>
      </c>
      <c r="DK122" s="29">
        <f t="shared" si="212"/>
        <v>3258923.75</v>
      </c>
      <c r="DL122" s="29">
        <f t="shared" si="213"/>
        <v>3639450</v>
      </c>
      <c r="DM122" s="29">
        <f t="shared" si="214"/>
        <v>2591545.2669170368</v>
      </c>
      <c r="DN122" s="29">
        <f t="shared" si="215"/>
        <v>1366084.5449999999</v>
      </c>
      <c r="DO122" s="29">
        <f t="shared" si="148"/>
        <v>1646131.8767249999</v>
      </c>
      <c r="DP122" s="154">
        <f>VLOOKUP(B122,[1]Hoja1!$B$9:$AT$244,45,0)</f>
        <v>1299795</v>
      </c>
      <c r="DQ122" s="154">
        <v>4754000</v>
      </c>
      <c r="DR122" s="30">
        <v>3713700</v>
      </c>
      <c r="DS122" s="90">
        <v>3639400</v>
      </c>
      <c r="DT122" s="30">
        <f t="shared" si="216"/>
        <v>3351723.75</v>
      </c>
      <c r="DU122" s="30">
        <f t="shared" si="217"/>
        <v>3676550</v>
      </c>
      <c r="DV122" s="30">
        <f t="shared" si="218"/>
        <v>2625111.0400715196</v>
      </c>
      <c r="DW122" s="30">
        <f t="shared" si="219"/>
        <v>1366084.5449999999</v>
      </c>
      <c r="DX122" s="30">
        <f t="shared" si="149"/>
        <v>1646131.8767249999</v>
      </c>
      <c r="DY122" s="158">
        <f>VLOOKUP(B122,[1]Hoja1!$B$9:$AV$244,47,0)</f>
        <v>1473101</v>
      </c>
      <c r="DZ122" s="158">
        <v>5060000</v>
      </c>
      <c r="EA122" s="24">
        <v>4208860</v>
      </c>
      <c r="EB122" s="25">
        <v>4124700</v>
      </c>
      <c r="EC122" s="24">
        <f t="shared" si="220"/>
        <v>3716665.25</v>
      </c>
      <c r="ED122" s="24">
        <f t="shared" si="221"/>
        <v>4166780</v>
      </c>
      <c r="EE122" s="24">
        <f t="shared" si="222"/>
        <v>2948755.5519817392</v>
      </c>
      <c r="EF122" s="24">
        <f t="shared" si="223"/>
        <v>1548229.1509999998</v>
      </c>
      <c r="EG122" s="24">
        <f t="shared" si="150"/>
        <v>1865616.1269549998</v>
      </c>
      <c r="EH122" s="126">
        <f>VLOOKUP(B122,[1]Hoja1!$B$9:$AX$244,49,0)</f>
        <v>1499859</v>
      </c>
      <c r="EI122" s="126">
        <v>5357000</v>
      </c>
      <c r="EJ122" s="17">
        <v>5570550</v>
      </c>
      <c r="EK122" s="73">
        <v>5347700</v>
      </c>
      <c r="EL122" s="17">
        <f t="shared" si="224"/>
        <v>4443777.25</v>
      </c>
      <c r="EM122" s="17">
        <f t="shared" si="225"/>
        <v>5352350</v>
      </c>
      <c r="EN122" s="17">
        <f t="shared" si="226"/>
        <v>3278923.020601226</v>
      </c>
      <c r="EO122" s="17">
        <f t="shared" si="227"/>
        <v>1576351.8089999999</v>
      </c>
      <c r="EP122" s="17">
        <f t="shared" si="151"/>
        <v>1899503.9298449999</v>
      </c>
      <c r="EQ122" s="162">
        <f>VLOOKUP(B122,[1]Hoja1!$B$9:$AZ$244,51,0)</f>
        <v>1424068</v>
      </c>
      <c r="ER122" s="162">
        <v>4680000</v>
      </c>
      <c r="ES122" s="32">
        <v>5570550</v>
      </c>
      <c r="ET122" s="94">
        <v>5236300</v>
      </c>
      <c r="EU122" s="32">
        <f t="shared" si="228"/>
        <v>4227729.5</v>
      </c>
      <c r="EV122" s="32">
        <f t="shared" si="229"/>
        <v>4958150</v>
      </c>
      <c r="EW122" s="32">
        <f t="shared" si="230"/>
        <v>3109503.7327504246</v>
      </c>
      <c r="EX122" s="32">
        <f t="shared" si="231"/>
        <v>1720416.5507999999</v>
      </c>
      <c r="EY122" s="32">
        <f t="shared" si="152"/>
        <v>2073101.9437139998</v>
      </c>
      <c r="EZ122" s="172">
        <f>VLOOKUP(B122,'[2]RESPUESTOS '!$B$11:$BH$246,59,0)</f>
        <v>825369</v>
      </c>
      <c r="FA122" s="162">
        <v>4130000</v>
      </c>
      <c r="FB122" s="32">
        <v>4319800</v>
      </c>
      <c r="FC122" s="94">
        <v>4190200</v>
      </c>
      <c r="FD122" s="32">
        <f t="shared" si="232"/>
        <v>3366342.25</v>
      </c>
      <c r="FE122" s="32">
        <f t="shared" si="233"/>
        <v>4160100</v>
      </c>
      <c r="FF122" s="32">
        <f t="shared" si="234"/>
        <v>2079159.476952865</v>
      </c>
      <c r="FG122" s="32">
        <f t="shared" si="235"/>
        <v>997128.28889999993</v>
      </c>
      <c r="FH122" s="32">
        <f t="shared" si="153"/>
        <v>1201539.5881244999</v>
      </c>
      <c r="FI122" s="172">
        <f>VLOOKUP(B122,'[2]RESPUESTOS '!$B$11:$CJ$246,87,0)</f>
        <v>839542</v>
      </c>
      <c r="FJ122" s="162">
        <v>4956000</v>
      </c>
      <c r="FK122" s="32">
        <v>4570800</v>
      </c>
      <c r="FL122" s="94">
        <v>4388000</v>
      </c>
      <c r="FM122" s="32">
        <f t="shared" si="236"/>
        <v>3688585.5</v>
      </c>
      <c r="FN122" s="32">
        <f t="shared" si="237"/>
        <v>4479400</v>
      </c>
      <c r="FO122" s="32">
        <f t="shared" si="238"/>
        <v>2174414.5741136558</v>
      </c>
      <c r="FP122" s="32">
        <f t="shared" si="239"/>
        <v>1014250.6902</v>
      </c>
      <c r="FQ122" s="32">
        <f t="shared" si="154"/>
        <v>1222172.0816909999</v>
      </c>
      <c r="FR122" s="172">
        <f>VLOOKUP(B122,'[2]RESPUESTOS '!$B$11:$BX$246,75,0)</f>
        <v>738407</v>
      </c>
      <c r="FS122" s="162">
        <v>4130000</v>
      </c>
      <c r="FT122" s="32">
        <v>4108600</v>
      </c>
      <c r="FU122" s="94">
        <v>3903200</v>
      </c>
      <c r="FV122" s="32">
        <f t="shared" si="240"/>
        <v>3220051.75</v>
      </c>
      <c r="FW122" s="32">
        <f t="shared" si="241"/>
        <v>4005900</v>
      </c>
      <c r="FX122" s="32">
        <f t="shared" si="242"/>
        <v>1908406.6104642849</v>
      </c>
      <c r="FY122" s="32">
        <f t="shared" si="243"/>
        <v>892069.49670000002</v>
      </c>
      <c r="FZ122" s="32">
        <f t="shared" si="155"/>
        <v>1074943.7435234999</v>
      </c>
      <c r="GA122" s="172">
        <f>VLOOKUP(B122,'[2]RESPUESTOS '!$B$11:$CN$246,91,0)</f>
        <v>913336</v>
      </c>
      <c r="GB122" s="162">
        <v>4750000</v>
      </c>
      <c r="GC122" s="32">
        <v>4951600</v>
      </c>
      <c r="GD122" s="94">
        <v>4852600</v>
      </c>
      <c r="GE122" s="32">
        <f t="shared" si="244"/>
        <v>3866884</v>
      </c>
      <c r="GF122" s="32">
        <f t="shared" si="245"/>
        <v>4801300</v>
      </c>
      <c r="GG122" s="32">
        <f t="shared" si="246"/>
        <v>2334480.0431814184</v>
      </c>
      <c r="GH122" s="32">
        <f t="shared" si="247"/>
        <v>1103401.2216</v>
      </c>
      <c r="GI122" s="32">
        <f t="shared" si="156"/>
        <v>1329598.472028</v>
      </c>
      <c r="GJ122" s="172">
        <f>VLOOKUP(B122,'[2]RESPUESTOS '!$B$11:$T$246,19,0)</f>
        <v>753660</v>
      </c>
      <c r="GK122" s="162">
        <v>3790000</v>
      </c>
      <c r="GL122" s="32">
        <v>4205000</v>
      </c>
      <c r="GM122" s="94">
        <v>4120900</v>
      </c>
      <c r="GN122" s="32">
        <f t="shared" si="248"/>
        <v>3217390</v>
      </c>
      <c r="GO122" s="32">
        <f t="shared" si="249"/>
        <v>3955450</v>
      </c>
      <c r="GP122" s="32">
        <f t="shared" si="250"/>
        <v>1931258.7067863289</v>
      </c>
      <c r="GQ122" s="32">
        <f t="shared" si="251"/>
        <v>910496.64599999995</v>
      </c>
      <c r="GR122" s="32">
        <f t="shared" si="157"/>
        <v>1097148.4584299999</v>
      </c>
      <c r="GS122" s="172">
        <f>VLOOKUP(B122,'[2]RESPUESTOS '!$B$11:$H$246,7,0)</f>
        <v>712203</v>
      </c>
      <c r="GT122" s="162">
        <v>2540000</v>
      </c>
      <c r="GU122" s="32">
        <v>2523000</v>
      </c>
      <c r="GV122" s="94">
        <v>2371600</v>
      </c>
      <c r="GW122" s="32">
        <f t="shared" si="252"/>
        <v>2036700.75</v>
      </c>
      <c r="GX122" s="32">
        <f t="shared" si="253"/>
        <v>2447300</v>
      </c>
      <c r="GY122" s="32">
        <f t="shared" si="254"/>
        <v>1529166.173674244</v>
      </c>
      <c r="GZ122" s="32">
        <f t="shared" si="255"/>
        <v>860412.44429999997</v>
      </c>
      <c r="HA122" s="32">
        <f t="shared" si="158"/>
        <v>1036796.9953815</v>
      </c>
      <c r="HB122" s="172">
        <f>VLOOKUP(B122,'[2]RESPUESTOS '!$B$11:$D$246,3,0)</f>
        <v>768050</v>
      </c>
      <c r="HC122" s="162">
        <v>2540000</v>
      </c>
      <c r="HD122" s="32">
        <v>2523000</v>
      </c>
      <c r="HE122" s="94">
        <v>2396900</v>
      </c>
      <c r="HF122" s="32">
        <f t="shared" si="256"/>
        <v>2056987.5</v>
      </c>
      <c r="HG122" s="32">
        <f t="shared" si="257"/>
        <v>2459950</v>
      </c>
      <c r="HH122" s="32">
        <f t="shared" si="258"/>
        <v>1594096.4488790939</v>
      </c>
      <c r="HI122" s="32">
        <f t="shared" si="259"/>
        <v>927881.20499999996</v>
      </c>
      <c r="HJ122" s="32">
        <f t="shared" si="159"/>
        <v>1118096.8520249999</v>
      </c>
      <c r="HK122" s="172">
        <f>VLOOKUP(B122,'[2]RESPUESTOS '!$B$11:$CB$246,79,0)</f>
        <v>920493</v>
      </c>
      <c r="HL122" s="162">
        <v>5357000</v>
      </c>
      <c r="HM122" s="32">
        <v>4951600</v>
      </c>
      <c r="HN122" s="94">
        <v>4803000</v>
      </c>
      <c r="HO122" s="32">
        <f t="shared" si="260"/>
        <v>4008023.25</v>
      </c>
      <c r="HP122" s="32">
        <f t="shared" si="261"/>
        <v>4877300</v>
      </c>
      <c r="HQ122" s="32">
        <f t="shared" si="262"/>
        <v>2376420.0085668843</v>
      </c>
      <c r="HR122" s="32">
        <f t="shared" si="263"/>
        <v>1112047.5933000001</v>
      </c>
      <c r="HS122" s="32">
        <f t="shared" si="160"/>
        <v>1340017.3499265001</v>
      </c>
      <c r="HT122" s="172">
        <v>4786829.74</v>
      </c>
      <c r="HU122" s="162">
        <v>5357000</v>
      </c>
      <c r="HV122" s="32">
        <v>6189500</v>
      </c>
      <c r="HW122" s="94">
        <v>6003800</v>
      </c>
      <c r="HX122" s="32">
        <f t="shared" si="264"/>
        <v>5850100</v>
      </c>
      <c r="HY122" s="32">
        <f t="shared" si="265"/>
        <v>6003800</v>
      </c>
      <c r="HZ122" s="32">
        <f t="shared" si="161"/>
        <v>5827542.488196739</v>
      </c>
      <c r="IA122" s="32">
        <f t="shared" si="266"/>
        <v>5782969.0088940002</v>
      </c>
      <c r="IB122" s="32">
        <f t="shared" si="162"/>
        <v>6968477.6557172704</v>
      </c>
      <c r="IC122" s="172">
        <v>5103230</v>
      </c>
      <c r="ID122" s="162">
        <v>4130000</v>
      </c>
      <c r="IE122" s="32">
        <v>6189500</v>
      </c>
      <c r="IF122" s="94">
        <v>5694300</v>
      </c>
      <c r="IG122" s="32">
        <f t="shared" si="267"/>
        <v>5337933.333333333</v>
      </c>
      <c r="IH122" s="32">
        <f t="shared" si="268"/>
        <v>5694300</v>
      </c>
      <c r="II122" s="32">
        <f t="shared" si="269"/>
        <v>5178584.3420969341</v>
      </c>
      <c r="IJ122" s="32">
        <f t="shared" si="270"/>
        <v>6165212.1629999997</v>
      </c>
      <c r="IK122" s="32">
        <f t="shared" si="163"/>
        <v>7429080.6564149996</v>
      </c>
      <c r="IM122" s="32">
        <f t="shared" si="271"/>
        <v>1803501.8899626394</v>
      </c>
    </row>
    <row r="123" spans="1:247" x14ac:dyDescent="0.25">
      <c r="A123" s="12">
        <v>116</v>
      </c>
      <c r="B123" s="38" t="s">
        <v>159</v>
      </c>
      <c r="C123" s="14">
        <f>VLOOKUP(B123,[1]Hoja1!$B$9:$D$244,3,0)</f>
        <v>143454</v>
      </c>
      <c r="D123" s="14">
        <v>525000</v>
      </c>
      <c r="E123" s="15">
        <v>811000</v>
      </c>
      <c r="F123" s="97">
        <v>786700</v>
      </c>
      <c r="G123" s="105">
        <f t="shared" si="164"/>
        <v>566538.5</v>
      </c>
      <c r="H123" s="105">
        <f t="shared" si="165"/>
        <v>655850</v>
      </c>
      <c r="I123" s="107">
        <f t="shared" si="166"/>
        <v>351499.53870296013</v>
      </c>
      <c r="J123" s="107">
        <f t="shared" si="167"/>
        <v>150770.15399999998</v>
      </c>
      <c r="K123" s="107">
        <f t="shared" si="136"/>
        <v>181678.03556999998</v>
      </c>
      <c r="L123" s="101">
        <f>VLOOKUP(B123,[1]Hoja1!$B$9:$L$244,11,0)</f>
        <v>135059</v>
      </c>
      <c r="M123" s="101">
        <v>502000</v>
      </c>
      <c r="N123" s="34">
        <v>811000</v>
      </c>
      <c r="O123" s="70">
        <v>770500</v>
      </c>
      <c r="P123" s="34">
        <f t="shared" si="168"/>
        <v>554639.75</v>
      </c>
      <c r="Q123" s="34">
        <f t="shared" si="169"/>
        <v>636250</v>
      </c>
      <c r="R123" s="34">
        <f t="shared" si="170"/>
        <v>335370.49841899693</v>
      </c>
      <c r="S123" s="174">
        <f t="shared" si="171"/>
        <v>141947.00899999999</v>
      </c>
      <c r="T123" s="174">
        <f t="shared" si="137"/>
        <v>171046.14584499999</v>
      </c>
      <c r="U123" s="126">
        <f>VLOOKUP(B123,[1]Hoja1!$B$9:$T$244,19,0)</f>
        <v>136107</v>
      </c>
      <c r="V123" s="126">
        <v>498000</v>
      </c>
      <c r="W123" s="17">
        <v>648800</v>
      </c>
      <c r="X123" s="73">
        <v>635800</v>
      </c>
      <c r="Y123" s="17">
        <f t="shared" si="172"/>
        <v>479676.75</v>
      </c>
      <c r="Z123" s="17">
        <f t="shared" si="173"/>
        <v>566900</v>
      </c>
      <c r="AA123" s="17">
        <f t="shared" si="174"/>
        <v>320787.30215116392</v>
      </c>
      <c r="AB123" s="176">
        <f t="shared" si="175"/>
        <v>143048.45699999999</v>
      </c>
      <c r="AC123" s="176">
        <f t="shared" si="138"/>
        <v>172373.39068499999</v>
      </c>
      <c r="AD123" s="129">
        <f>VLOOKUP(B123,[1]Hoja1!$B$9:$V$244,21,0)</f>
        <v>148977</v>
      </c>
      <c r="AE123" s="129">
        <v>533000</v>
      </c>
      <c r="AF123" s="18">
        <v>616360</v>
      </c>
      <c r="AG123" s="74">
        <v>597900</v>
      </c>
      <c r="AH123" s="18">
        <f t="shared" si="176"/>
        <v>474059.25</v>
      </c>
      <c r="AI123" s="18">
        <f t="shared" si="177"/>
        <v>565450</v>
      </c>
      <c r="AJ123" s="18">
        <f t="shared" si="178"/>
        <v>336599.26930041262</v>
      </c>
      <c r="AK123" s="177">
        <f t="shared" si="179"/>
        <v>156574.82699999999</v>
      </c>
      <c r="AL123" s="177">
        <f t="shared" si="139"/>
        <v>188672.666535</v>
      </c>
      <c r="AM123" s="133">
        <f>VLOOKUP(B123,[1]Hoja1!$B$9:$X$244,23,0)</f>
        <v>140355</v>
      </c>
      <c r="AN123" s="133">
        <v>502000</v>
      </c>
      <c r="AO123" s="19">
        <v>551480</v>
      </c>
      <c r="AP123" s="77">
        <v>523900</v>
      </c>
      <c r="AQ123" s="19">
        <f t="shared" si="180"/>
        <v>429433.75</v>
      </c>
      <c r="AR123" s="19">
        <f t="shared" si="181"/>
        <v>512950</v>
      </c>
      <c r="AS123" s="19">
        <f t="shared" si="182"/>
        <v>311553.50575418095</v>
      </c>
      <c r="AT123" s="178">
        <f t="shared" si="183"/>
        <v>147513.10499999998</v>
      </c>
      <c r="AU123" s="178">
        <f t="shared" si="140"/>
        <v>177753.29152499998</v>
      </c>
      <c r="AV123" s="137">
        <f>VLOOKUP(B123,[1]Hoja1!$B$9:$Z$244,25,0)</f>
        <v>108850</v>
      </c>
      <c r="AW123" s="137">
        <v>399000</v>
      </c>
      <c r="AX123" s="20">
        <v>551480</v>
      </c>
      <c r="AY123" s="79">
        <v>529400</v>
      </c>
      <c r="AZ123" s="20">
        <f t="shared" si="184"/>
        <v>397182.5</v>
      </c>
      <c r="BA123" s="20">
        <f t="shared" si="185"/>
        <v>464200</v>
      </c>
      <c r="BB123" s="20">
        <f t="shared" si="186"/>
        <v>259816.96580385804</v>
      </c>
      <c r="BC123" s="179">
        <f t="shared" si="187"/>
        <v>114401.34999999999</v>
      </c>
      <c r="BD123" s="179">
        <f t="shared" si="141"/>
        <v>137853.62675</v>
      </c>
      <c r="BE123" s="139">
        <f>VLOOKUP(B123,[1]Hoja1!$B$9:$AB$244,27,0)</f>
        <v>119735</v>
      </c>
      <c r="BF123" s="139">
        <v>479000</v>
      </c>
      <c r="BG123" s="21">
        <v>648800</v>
      </c>
      <c r="BH123" s="80">
        <v>635800</v>
      </c>
      <c r="BI123" s="21">
        <f t="shared" si="188"/>
        <v>470833.75</v>
      </c>
      <c r="BJ123" s="21">
        <f t="shared" si="189"/>
        <v>557400</v>
      </c>
      <c r="BK123" s="21">
        <f t="shared" si="190"/>
        <v>295124.79986481153</v>
      </c>
      <c r="BL123" s="21">
        <f t="shared" si="191"/>
        <v>125841.48499999999</v>
      </c>
      <c r="BM123" s="21">
        <f t="shared" si="142"/>
        <v>151638.98942499998</v>
      </c>
      <c r="BN123" s="144">
        <f>VLOOKUP(B123,[1]Hoja1!$B$9:$AD$244,29,0)</f>
        <v>119735</v>
      </c>
      <c r="BO123" s="144">
        <v>428000</v>
      </c>
      <c r="BP123" s="22">
        <v>648800</v>
      </c>
      <c r="BQ123" s="82">
        <v>616400</v>
      </c>
      <c r="BR123" s="22">
        <f t="shared" si="192"/>
        <v>453233.75</v>
      </c>
      <c r="BS123" s="22">
        <f t="shared" si="193"/>
        <v>522200</v>
      </c>
      <c r="BT123" s="22">
        <f t="shared" si="194"/>
        <v>288769.97463378741</v>
      </c>
      <c r="BU123" s="22">
        <f t="shared" si="195"/>
        <v>125841.48499999999</v>
      </c>
      <c r="BV123" s="22">
        <f t="shared" si="143"/>
        <v>151638.98942499998</v>
      </c>
      <c r="BW123" s="146">
        <f>VLOOKUP(B123,[1]Hoja1!$B$9:$AF$244,31,0)</f>
        <v>115208</v>
      </c>
      <c r="BX123" s="146">
        <v>330000</v>
      </c>
      <c r="BY123" s="23">
        <v>551480</v>
      </c>
      <c r="BZ123" s="84">
        <v>523900</v>
      </c>
      <c r="CA123" s="23">
        <f t="shared" si="196"/>
        <v>380147</v>
      </c>
      <c r="CB123" s="23">
        <f t="shared" si="197"/>
        <v>426950</v>
      </c>
      <c r="CC123" s="23">
        <f t="shared" si="198"/>
        <v>259196.29404400999</v>
      </c>
      <c r="CD123" s="23">
        <f t="shared" si="199"/>
        <v>121083.60799999999</v>
      </c>
      <c r="CE123" s="23">
        <f t="shared" si="144"/>
        <v>145905.74763999999</v>
      </c>
      <c r="CF123" s="158">
        <f>VLOOKUP(B123,[1]Hoja1!$B$9:$AJ$244,35,0)</f>
        <v>108850</v>
      </c>
      <c r="CG123" s="158">
        <v>320000</v>
      </c>
      <c r="CH123" s="24">
        <v>375000</v>
      </c>
      <c r="CI123" s="25">
        <v>371300</v>
      </c>
      <c r="CJ123" s="24">
        <f t="shared" si="200"/>
        <v>293787.5</v>
      </c>
      <c r="CK123" s="24">
        <f t="shared" si="201"/>
        <v>345650</v>
      </c>
      <c r="CL123" s="24">
        <f t="shared" si="202"/>
        <v>226348.54156152738</v>
      </c>
      <c r="CM123" s="24">
        <f t="shared" si="203"/>
        <v>114401.34999999999</v>
      </c>
      <c r="CN123" s="24">
        <f t="shared" si="145"/>
        <v>137853.62675</v>
      </c>
      <c r="CO123" s="148">
        <f>VLOOKUP(B123,[1]Hoja1!$B$9:$AL$244,37,0)</f>
        <v>133160</v>
      </c>
      <c r="CP123" s="148">
        <v>480000</v>
      </c>
      <c r="CQ123" s="26">
        <v>551480</v>
      </c>
      <c r="CR123" s="149">
        <v>512900</v>
      </c>
      <c r="CS123" s="26">
        <f t="shared" si="204"/>
        <v>419385</v>
      </c>
      <c r="CT123" s="26">
        <f t="shared" si="205"/>
        <v>496450</v>
      </c>
      <c r="CU123" s="26">
        <f t="shared" si="206"/>
        <v>299488.70820578292</v>
      </c>
      <c r="CV123" s="26">
        <f t="shared" si="207"/>
        <v>139951.16</v>
      </c>
      <c r="CW123" s="26">
        <f t="shared" si="146"/>
        <v>168641.14780000001</v>
      </c>
      <c r="CX123" s="27">
        <f>VLOOKUP(B123,[1]Hoja1!$B$9:$AN$244,39,0)</f>
        <v>142289</v>
      </c>
      <c r="CY123" s="27">
        <v>470000</v>
      </c>
      <c r="CZ123" s="28">
        <v>616360</v>
      </c>
      <c r="DA123" s="86">
        <v>592000</v>
      </c>
      <c r="DB123" s="28">
        <f t="shared" si="208"/>
        <v>455162.25</v>
      </c>
      <c r="DC123" s="28">
        <f t="shared" si="209"/>
        <v>531000</v>
      </c>
      <c r="DD123" s="28">
        <f t="shared" si="210"/>
        <v>320841.18469471764</v>
      </c>
      <c r="DE123" s="28">
        <f t="shared" si="211"/>
        <v>149545.739</v>
      </c>
      <c r="DF123" s="28">
        <f t="shared" si="147"/>
        <v>180202.61549500001</v>
      </c>
      <c r="DG123" s="150">
        <f>VLOOKUP(B123,[1]Hoja1!$B$9:$AR$244,43,0)</f>
        <v>170310</v>
      </c>
      <c r="DH123" s="150">
        <v>584000</v>
      </c>
      <c r="DI123" s="29">
        <v>486600</v>
      </c>
      <c r="DJ123" s="88">
        <v>472000</v>
      </c>
      <c r="DK123" s="29">
        <f t="shared" si="212"/>
        <v>428227.5</v>
      </c>
      <c r="DL123" s="29">
        <f t="shared" si="213"/>
        <v>479300</v>
      </c>
      <c r="DM123" s="29">
        <f t="shared" si="214"/>
        <v>340202.74413840001</v>
      </c>
      <c r="DN123" s="29">
        <f t="shared" si="215"/>
        <v>178995.81</v>
      </c>
      <c r="DO123" s="29">
        <f t="shared" si="148"/>
        <v>215689.95105</v>
      </c>
      <c r="DP123" s="154">
        <f>VLOOKUP(B123,[1]Hoja1!$B$9:$AT$244,45,0)</f>
        <v>170310</v>
      </c>
      <c r="DQ123" s="154">
        <v>623000</v>
      </c>
      <c r="DR123" s="30">
        <v>486600</v>
      </c>
      <c r="DS123" s="90">
        <v>472000</v>
      </c>
      <c r="DT123" s="30">
        <f t="shared" si="216"/>
        <v>437977.5</v>
      </c>
      <c r="DU123" s="30">
        <f t="shared" si="217"/>
        <v>479300</v>
      </c>
      <c r="DV123" s="30">
        <f t="shared" si="218"/>
        <v>343332.83448597306</v>
      </c>
      <c r="DW123" s="30">
        <f t="shared" si="219"/>
        <v>178995.81</v>
      </c>
      <c r="DX123" s="30">
        <f t="shared" si="149"/>
        <v>215689.95105</v>
      </c>
      <c r="DY123" s="158">
        <f>VLOOKUP(B123,[1]Hoja1!$B$9:$AV$244,47,0)</f>
        <v>193018</v>
      </c>
      <c r="DZ123" s="158">
        <v>670000</v>
      </c>
      <c r="EA123" s="24">
        <v>551480</v>
      </c>
      <c r="EB123" s="25">
        <v>534900</v>
      </c>
      <c r="EC123" s="24">
        <f t="shared" si="220"/>
        <v>487349.5</v>
      </c>
      <c r="ED123" s="24">
        <f t="shared" si="221"/>
        <v>543190</v>
      </c>
      <c r="EE123" s="24">
        <f t="shared" si="222"/>
        <v>386241.61109813454</v>
      </c>
      <c r="EF123" s="24">
        <f t="shared" si="223"/>
        <v>202861.91799999998</v>
      </c>
      <c r="EG123" s="24">
        <f t="shared" si="150"/>
        <v>244448.61118999997</v>
      </c>
      <c r="EH123" s="126">
        <f>VLOOKUP(B123,[1]Hoja1!$B$9:$AX$244,49,0)</f>
        <v>201257</v>
      </c>
      <c r="EI123" s="126">
        <v>719000</v>
      </c>
      <c r="EJ123" s="17">
        <v>729900</v>
      </c>
      <c r="EK123" s="73">
        <v>693400</v>
      </c>
      <c r="EL123" s="17">
        <f t="shared" si="224"/>
        <v>585889.25</v>
      </c>
      <c r="EM123" s="17">
        <f t="shared" si="225"/>
        <v>706200</v>
      </c>
      <c r="EN123" s="17">
        <f t="shared" si="226"/>
        <v>436118.85930394271</v>
      </c>
      <c r="EO123" s="17">
        <f t="shared" si="227"/>
        <v>211521.10699999999</v>
      </c>
      <c r="EP123" s="17">
        <f t="shared" si="151"/>
        <v>254882.93393499998</v>
      </c>
      <c r="EQ123" s="162">
        <f>VLOOKUP(B123,[1]Hoja1!$B$9:$AZ$244,51,0)</f>
        <v>173816</v>
      </c>
      <c r="ER123" s="162">
        <v>572000</v>
      </c>
      <c r="ES123" s="32">
        <v>729900</v>
      </c>
      <c r="ET123" s="94">
        <v>708000</v>
      </c>
      <c r="EU123" s="32">
        <f t="shared" si="228"/>
        <v>545929</v>
      </c>
      <c r="EV123" s="32">
        <f t="shared" si="229"/>
        <v>640000</v>
      </c>
      <c r="EW123" s="32">
        <f t="shared" si="230"/>
        <v>388955.90399230813</v>
      </c>
      <c r="EX123" s="32">
        <f t="shared" si="231"/>
        <v>209987.1096</v>
      </c>
      <c r="EY123" s="32">
        <f t="shared" si="152"/>
        <v>253034.467068</v>
      </c>
      <c r="EZ123" s="172">
        <f>VLOOKUP(B123,'[2]RESPUESTOS '!$B$11:$BH$246,59,0)</f>
        <v>107379</v>
      </c>
      <c r="FA123" s="162">
        <v>498000</v>
      </c>
      <c r="FB123" s="32">
        <v>571200</v>
      </c>
      <c r="FC123" s="94">
        <v>525500</v>
      </c>
      <c r="FD123" s="32">
        <f t="shared" si="232"/>
        <v>425519.75</v>
      </c>
      <c r="FE123" s="32">
        <f t="shared" si="233"/>
        <v>511750</v>
      </c>
      <c r="FF123" s="32">
        <f t="shared" si="234"/>
        <v>267120.95241123298</v>
      </c>
      <c r="FG123" s="32">
        <f t="shared" si="235"/>
        <v>129724.56989999999</v>
      </c>
      <c r="FH123" s="32">
        <f t="shared" si="153"/>
        <v>156318.1067295</v>
      </c>
      <c r="FI123" s="172">
        <f>VLOOKUP(B123,'[2]RESPUESTOS '!$B$11:$CJ$246,87,0)</f>
        <v>102210</v>
      </c>
      <c r="FJ123" s="162">
        <v>597600</v>
      </c>
      <c r="FK123" s="32">
        <v>561800</v>
      </c>
      <c r="FL123" s="94">
        <v>556200</v>
      </c>
      <c r="FM123" s="32">
        <f t="shared" si="236"/>
        <v>454452.5</v>
      </c>
      <c r="FN123" s="32">
        <f t="shared" si="237"/>
        <v>559000</v>
      </c>
      <c r="FO123" s="32">
        <f t="shared" si="238"/>
        <v>266045.08068448817</v>
      </c>
      <c r="FP123" s="32">
        <f t="shared" si="239"/>
        <v>123479.901</v>
      </c>
      <c r="FQ123" s="32">
        <f t="shared" si="154"/>
        <v>148793.28070499998</v>
      </c>
      <c r="FR123" s="172">
        <f>VLOOKUP(B123,'[2]RESPUESTOS '!$B$11:$BX$246,75,0)</f>
        <v>90797</v>
      </c>
      <c r="FS123" s="162">
        <v>498000</v>
      </c>
      <c r="FT123" s="32">
        <v>506600</v>
      </c>
      <c r="FU123" s="94">
        <v>486300</v>
      </c>
      <c r="FV123" s="32">
        <f t="shared" si="240"/>
        <v>395424.25</v>
      </c>
      <c r="FW123" s="32">
        <f t="shared" si="241"/>
        <v>492150</v>
      </c>
      <c r="FX123" s="32">
        <f t="shared" si="242"/>
        <v>234577.96996734088</v>
      </c>
      <c r="FY123" s="32">
        <f t="shared" si="243"/>
        <v>109691.8557</v>
      </c>
      <c r="FZ123" s="32">
        <f t="shared" si="155"/>
        <v>132178.68611849999</v>
      </c>
      <c r="GA123" s="172">
        <f>VLOOKUP(B123,'[2]RESPUESTOS '!$B$11:$CN$246,91,0)</f>
        <v>118536</v>
      </c>
      <c r="GB123" s="162">
        <v>573000</v>
      </c>
      <c r="GC123" s="32">
        <v>648800</v>
      </c>
      <c r="GD123" s="94">
        <v>616400</v>
      </c>
      <c r="GE123" s="32">
        <f t="shared" si="244"/>
        <v>489184</v>
      </c>
      <c r="GF123" s="32">
        <f t="shared" si="245"/>
        <v>594700</v>
      </c>
      <c r="GG123" s="32">
        <f t="shared" si="246"/>
        <v>299735.78562867257</v>
      </c>
      <c r="GH123" s="32">
        <f t="shared" si="247"/>
        <v>143203.34159999999</v>
      </c>
      <c r="GI123" s="32">
        <f t="shared" si="156"/>
        <v>172560.02662799999</v>
      </c>
      <c r="GJ123" s="172">
        <f>VLOOKUP(B123,'[2]RESPUESTOS '!$B$11:$T$246,19,0)</f>
        <v>89184</v>
      </c>
      <c r="GK123" s="162">
        <v>470000</v>
      </c>
      <c r="GL123" s="32">
        <v>490200</v>
      </c>
      <c r="GM123" s="94">
        <v>465700</v>
      </c>
      <c r="GN123" s="32">
        <f t="shared" si="248"/>
        <v>378771</v>
      </c>
      <c r="GO123" s="32">
        <f t="shared" si="249"/>
        <v>467850</v>
      </c>
      <c r="GP123" s="32">
        <f t="shared" si="250"/>
        <v>228209.91826231038</v>
      </c>
      <c r="GQ123" s="32">
        <f t="shared" si="251"/>
        <v>107743.19039999999</v>
      </c>
      <c r="GR123" s="32">
        <f t="shared" si="157"/>
        <v>129830.544432</v>
      </c>
      <c r="GS123" s="172">
        <f>VLOOKUP(B123,'[2]RESPUESTOS '!$B$11:$H$246,7,0)</f>
        <v>81621</v>
      </c>
      <c r="GT123" s="162">
        <v>320000</v>
      </c>
      <c r="GU123" s="32">
        <v>294100</v>
      </c>
      <c r="GV123" s="94">
        <v>285300</v>
      </c>
      <c r="GW123" s="32">
        <f t="shared" si="252"/>
        <v>245255.25</v>
      </c>
      <c r="GX123" s="32">
        <f t="shared" si="253"/>
        <v>289700</v>
      </c>
      <c r="GY123" s="32">
        <f t="shared" si="254"/>
        <v>179516.81445448598</v>
      </c>
      <c r="GZ123" s="32">
        <f t="shared" si="255"/>
        <v>98606.330099999992</v>
      </c>
      <c r="HA123" s="32">
        <f t="shared" si="158"/>
        <v>118820.6277705</v>
      </c>
      <c r="HB123" s="172">
        <f>VLOOKUP(B123,'[2]RESPUESTOS '!$B$11:$D$246,3,0)</f>
        <v>87590</v>
      </c>
      <c r="HC123" s="162">
        <v>320000</v>
      </c>
      <c r="HD123" s="32">
        <v>294100</v>
      </c>
      <c r="HE123" s="94">
        <v>285300</v>
      </c>
      <c r="HF123" s="32">
        <f t="shared" si="256"/>
        <v>246747.5</v>
      </c>
      <c r="HG123" s="32">
        <f t="shared" si="257"/>
        <v>289700</v>
      </c>
      <c r="HH123" s="32">
        <f t="shared" si="258"/>
        <v>186505.27307626649</v>
      </c>
      <c r="HI123" s="32">
        <f t="shared" si="259"/>
        <v>105817.47899999999</v>
      </c>
      <c r="HJ123" s="32">
        <f t="shared" si="159"/>
        <v>127510.06219499999</v>
      </c>
      <c r="HK123" s="172">
        <f>VLOOKUP(B123,'[2]RESPUESTOS '!$B$11:$CB$246,79,0)</f>
        <v>119264</v>
      </c>
      <c r="HL123" s="162">
        <v>719000</v>
      </c>
      <c r="HM123" s="32">
        <v>648800</v>
      </c>
      <c r="HN123" s="94">
        <v>597000</v>
      </c>
      <c r="HO123" s="32">
        <f t="shared" si="260"/>
        <v>521016</v>
      </c>
      <c r="HP123" s="32">
        <f t="shared" si="261"/>
        <v>622900</v>
      </c>
      <c r="HQ123" s="32">
        <f t="shared" si="262"/>
        <v>307883.44768045523</v>
      </c>
      <c r="HR123" s="32">
        <f t="shared" si="263"/>
        <v>144082.83840000001</v>
      </c>
      <c r="HS123" s="32">
        <f t="shared" si="160"/>
        <v>173619.82027200001</v>
      </c>
      <c r="HT123" s="172">
        <v>636695.64</v>
      </c>
      <c r="HU123" s="162">
        <v>719000</v>
      </c>
      <c r="HV123" s="32">
        <v>811000</v>
      </c>
      <c r="HW123" s="94">
        <v>754200</v>
      </c>
      <c r="HX123" s="32">
        <f t="shared" si="264"/>
        <v>761400</v>
      </c>
      <c r="HY123" s="32">
        <f t="shared" si="265"/>
        <v>754200</v>
      </c>
      <c r="HZ123" s="32">
        <f t="shared" si="161"/>
        <v>759537.04064684943</v>
      </c>
      <c r="IA123" s="32">
        <f t="shared" si="266"/>
        <v>769192.00268399995</v>
      </c>
      <c r="IB123" s="32">
        <f t="shared" si="162"/>
        <v>926876.36323421996</v>
      </c>
      <c r="IC123" s="172">
        <v>678780</v>
      </c>
      <c r="ID123" s="162">
        <v>498000</v>
      </c>
      <c r="IE123" s="32">
        <v>811000</v>
      </c>
      <c r="IF123" s="94">
        <v>794800</v>
      </c>
      <c r="IG123" s="32">
        <f t="shared" si="267"/>
        <v>701266.66666666663</v>
      </c>
      <c r="IH123" s="32">
        <f t="shared" si="268"/>
        <v>794800</v>
      </c>
      <c r="II123" s="32">
        <f t="shared" si="269"/>
        <v>666776.92056727293</v>
      </c>
      <c r="IJ123" s="32">
        <f t="shared" si="270"/>
        <v>820034.11800000002</v>
      </c>
      <c r="IK123" s="32">
        <f t="shared" si="163"/>
        <v>988141.11219000001</v>
      </c>
      <c r="IM123" s="32">
        <f t="shared" si="271"/>
        <v>230505.65992639697</v>
      </c>
    </row>
    <row r="124" spans="1:247" x14ac:dyDescent="0.25">
      <c r="A124" s="12">
        <v>117</v>
      </c>
      <c r="B124" s="38" t="s">
        <v>160</v>
      </c>
      <c r="C124" s="14">
        <f>VLOOKUP(B124,[1]Hoja1!$B$9:$D$244,3,0)</f>
        <v>156925</v>
      </c>
      <c r="D124" s="14">
        <v>574000</v>
      </c>
      <c r="E124" s="15">
        <v>872750</v>
      </c>
      <c r="F124" s="97">
        <v>802900</v>
      </c>
      <c r="G124" s="105">
        <f t="shared" si="164"/>
        <v>601643.75</v>
      </c>
      <c r="H124" s="105">
        <f t="shared" si="165"/>
        <v>688450</v>
      </c>
      <c r="I124" s="107">
        <f t="shared" si="166"/>
        <v>380737.72408755217</v>
      </c>
      <c r="J124" s="107">
        <f t="shared" si="167"/>
        <v>164928.17499999999</v>
      </c>
      <c r="K124" s="107">
        <f t="shared" si="136"/>
        <v>198738.45087499998</v>
      </c>
      <c r="L124" s="101">
        <f>VLOOKUP(B124,[1]Hoja1!$B$9:$L$244,11,0)</f>
        <v>130260</v>
      </c>
      <c r="M124" s="101">
        <v>484000</v>
      </c>
      <c r="N124" s="34">
        <v>872750</v>
      </c>
      <c r="O124" s="70">
        <v>785500</v>
      </c>
      <c r="P124" s="34">
        <f t="shared" si="168"/>
        <v>568127.5</v>
      </c>
      <c r="Q124" s="34">
        <f t="shared" si="169"/>
        <v>634750</v>
      </c>
      <c r="R124" s="34">
        <f t="shared" si="170"/>
        <v>328894.69504916674</v>
      </c>
      <c r="S124" s="174">
        <f t="shared" si="171"/>
        <v>136903.25999999998</v>
      </c>
      <c r="T124" s="174">
        <f t="shared" si="137"/>
        <v>164968.42829999997</v>
      </c>
      <c r="U124" s="126">
        <f>VLOOKUP(B124,[1]Hoja1!$B$9:$T$244,19,0)</f>
        <v>129694</v>
      </c>
      <c r="V124" s="126">
        <v>475000</v>
      </c>
      <c r="W124" s="17">
        <v>698200</v>
      </c>
      <c r="X124" s="73">
        <v>642300</v>
      </c>
      <c r="Y124" s="17">
        <f t="shared" si="172"/>
        <v>486298.5</v>
      </c>
      <c r="Z124" s="17">
        <f t="shared" si="173"/>
        <v>558650</v>
      </c>
      <c r="AA124" s="17">
        <f t="shared" si="174"/>
        <v>312380.92134310555</v>
      </c>
      <c r="AB124" s="176">
        <f t="shared" si="175"/>
        <v>136308.394</v>
      </c>
      <c r="AC124" s="176">
        <f t="shared" si="138"/>
        <v>164251.61476999999</v>
      </c>
      <c r="AD124" s="129">
        <f>VLOOKUP(B124,[1]Hoja1!$B$9:$V$244,21,0)</f>
        <v>154869</v>
      </c>
      <c r="AE124" s="129">
        <v>554000</v>
      </c>
      <c r="AF124" s="18">
        <v>663290</v>
      </c>
      <c r="AG124" s="74">
        <v>630100</v>
      </c>
      <c r="AH124" s="18">
        <f t="shared" si="176"/>
        <v>500564.75</v>
      </c>
      <c r="AI124" s="18">
        <f t="shared" si="177"/>
        <v>592050</v>
      </c>
      <c r="AJ124" s="18">
        <f t="shared" si="178"/>
        <v>352211.57519092032</v>
      </c>
      <c r="AK124" s="177">
        <f t="shared" si="179"/>
        <v>162767.31899999999</v>
      </c>
      <c r="AL124" s="177">
        <f t="shared" si="139"/>
        <v>196134.61939499999</v>
      </c>
      <c r="AM124" s="133">
        <f>VLOOKUP(B124,[1]Hoja1!$B$9:$X$244,23,0)</f>
        <v>145411</v>
      </c>
      <c r="AN124" s="133">
        <v>520000</v>
      </c>
      <c r="AO124" s="19">
        <v>593470</v>
      </c>
      <c r="AP124" s="77">
        <v>569700</v>
      </c>
      <c r="AQ124" s="19">
        <f t="shared" si="180"/>
        <v>457145.25</v>
      </c>
      <c r="AR124" s="19">
        <f t="shared" si="181"/>
        <v>544850</v>
      </c>
      <c r="AS124" s="19">
        <f t="shared" si="182"/>
        <v>326785.35292478441</v>
      </c>
      <c r="AT124" s="178">
        <f t="shared" si="183"/>
        <v>152826.96099999998</v>
      </c>
      <c r="AU124" s="178">
        <f t="shared" si="140"/>
        <v>184156.48800499996</v>
      </c>
      <c r="AV124" s="137">
        <f>VLOOKUP(B124,[1]Hoja1!$B$9:$Z$244,25,0)</f>
        <v>113750</v>
      </c>
      <c r="AW124" s="137">
        <v>416000</v>
      </c>
      <c r="AX124" s="20">
        <v>593470</v>
      </c>
      <c r="AY124" s="79">
        <v>551900</v>
      </c>
      <c r="AZ124" s="20">
        <f t="shared" si="184"/>
        <v>418780</v>
      </c>
      <c r="BA124" s="20">
        <f t="shared" si="185"/>
        <v>483950</v>
      </c>
      <c r="BB124" s="20">
        <f t="shared" si="186"/>
        <v>272257.33427959244</v>
      </c>
      <c r="BC124" s="179">
        <f t="shared" si="187"/>
        <v>119551.24999999999</v>
      </c>
      <c r="BD124" s="179">
        <f t="shared" si="141"/>
        <v>144059.25624999998</v>
      </c>
      <c r="BE124" s="139">
        <f>VLOOKUP(B124,[1]Hoja1!$B$9:$AB$244,27,0)</f>
        <v>125125</v>
      </c>
      <c r="BF124" s="139">
        <v>501000</v>
      </c>
      <c r="BG124" s="21">
        <v>698200</v>
      </c>
      <c r="BH124" s="80">
        <v>677300</v>
      </c>
      <c r="BI124" s="21">
        <f t="shared" si="188"/>
        <v>500406.25</v>
      </c>
      <c r="BJ124" s="21">
        <f t="shared" si="189"/>
        <v>589150</v>
      </c>
      <c r="BK124" s="21">
        <f t="shared" si="190"/>
        <v>310156.35782866407</v>
      </c>
      <c r="BL124" s="21">
        <f t="shared" si="191"/>
        <v>131506.375</v>
      </c>
      <c r="BM124" s="21">
        <f t="shared" si="142"/>
        <v>158465.18187500001</v>
      </c>
      <c r="BN124" s="144">
        <f>VLOOKUP(B124,[1]Hoja1!$B$9:$AD$244,29,0)</f>
        <v>125125</v>
      </c>
      <c r="BO124" s="144">
        <v>447000</v>
      </c>
      <c r="BP124" s="22">
        <v>698200</v>
      </c>
      <c r="BQ124" s="82">
        <v>656300</v>
      </c>
      <c r="BR124" s="22">
        <f t="shared" si="192"/>
        <v>481656.25</v>
      </c>
      <c r="BS124" s="22">
        <f t="shared" si="193"/>
        <v>551650</v>
      </c>
      <c r="BT124" s="22">
        <f t="shared" si="194"/>
        <v>303372.92462964577</v>
      </c>
      <c r="BU124" s="22">
        <f t="shared" si="195"/>
        <v>131506.375</v>
      </c>
      <c r="BV124" s="22">
        <f t="shared" si="143"/>
        <v>158465.18187500001</v>
      </c>
      <c r="BW124" s="146">
        <f>VLOOKUP(B124,[1]Hoja1!$B$9:$AF$244,31,0)</f>
        <v>120516</v>
      </c>
      <c r="BX124" s="146">
        <v>350000</v>
      </c>
      <c r="BY124" s="23">
        <v>593470</v>
      </c>
      <c r="BZ124" s="84">
        <v>569700</v>
      </c>
      <c r="CA124" s="23">
        <f t="shared" si="196"/>
        <v>408421.5</v>
      </c>
      <c r="CB124" s="23">
        <f t="shared" si="197"/>
        <v>459850</v>
      </c>
      <c r="CC124" s="23">
        <f t="shared" si="198"/>
        <v>274064.37240262533</v>
      </c>
      <c r="CD124" s="23">
        <f t="shared" si="199"/>
        <v>126662.31599999999</v>
      </c>
      <c r="CE124" s="23">
        <f t="shared" si="144"/>
        <v>152628.09078</v>
      </c>
      <c r="CF124" s="158">
        <f>VLOOKUP(B124,[1]Hoja1!$B$9:$AJ$244,35,0)</f>
        <v>113750</v>
      </c>
      <c r="CG124" s="158">
        <v>330000</v>
      </c>
      <c r="CH124" s="24">
        <v>403600</v>
      </c>
      <c r="CI124" s="25">
        <v>383400</v>
      </c>
      <c r="CJ124" s="24">
        <f t="shared" si="200"/>
        <v>307687.5</v>
      </c>
      <c r="CK124" s="24">
        <f t="shared" si="201"/>
        <v>356700</v>
      </c>
      <c r="CL124" s="24">
        <f t="shared" si="202"/>
        <v>236582.03461522693</v>
      </c>
      <c r="CM124" s="24">
        <f t="shared" si="203"/>
        <v>119551.24999999999</v>
      </c>
      <c r="CN124" s="24">
        <f t="shared" si="145"/>
        <v>144059.25624999998</v>
      </c>
      <c r="CO124" s="148">
        <f>VLOOKUP(B124,[1]Hoja1!$B$9:$AL$244,37,0)</f>
        <v>133785</v>
      </c>
      <c r="CP124" s="148">
        <v>480000</v>
      </c>
      <c r="CQ124" s="26">
        <v>593470</v>
      </c>
      <c r="CR124" s="149">
        <v>563800</v>
      </c>
      <c r="CS124" s="26">
        <f t="shared" si="204"/>
        <v>442763.75</v>
      </c>
      <c r="CT124" s="26">
        <f t="shared" si="205"/>
        <v>521900</v>
      </c>
      <c r="CU124" s="26">
        <f t="shared" si="206"/>
        <v>307297.62867925235</v>
      </c>
      <c r="CV124" s="26">
        <f t="shared" si="207"/>
        <v>140608.035</v>
      </c>
      <c r="CW124" s="26">
        <f t="shared" si="146"/>
        <v>169432.68217499999</v>
      </c>
      <c r="CX124" s="27">
        <f>VLOOKUP(B124,[1]Hoja1!$B$9:$AN$244,39,0)</f>
        <v>149900</v>
      </c>
      <c r="CY124" s="27">
        <v>500000</v>
      </c>
      <c r="CZ124" s="28">
        <v>663290</v>
      </c>
      <c r="DA124" s="86">
        <v>617000</v>
      </c>
      <c r="DB124" s="28">
        <f t="shared" si="208"/>
        <v>482547.5</v>
      </c>
      <c r="DC124" s="28">
        <f t="shared" si="209"/>
        <v>558500</v>
      </c>
      <c r="DD124" s="28">
        <f t="shared" si="210"/>
        <v>338997.53591803915</v>
      </c>
      <c r="DE124" s="28">
        <f t="shared" si="211"/>
        <v>157544.9</v>
      </c>
      <c r="DF124" s="28">
        <f t="shared" si="147"/>
        <v>189841.60449999999</v>
      </c>
      <c r="DG124" s="150">
        <f>VLOOKUP(B124,[1]Hoja1!$B$9:$AR$244,43,0)</f>
        <v>156857</v>
      </c>
      <c r="DH124" s="150">
        <v>538000</v>
      </c>
      <c r="DI124" s="29">
        <v>523650</v>
      </c>
      <c r="DJ124" s="88">
        <v>487000</v>
      </c>
      <c r="DK124" s="29">
        <f t="shared" si="212"/>
        <v>426376.75</v>
      </c>
      <c r="DL124" s="29">
        <f t="shared" si="213"/>
        <v>505325</v>
      </c>
      <c r="DM124" s="29">
        <f t="shared" si="214"/>
        <v>327948.6855472278</v>
      </c>
      <c r="DN124" s="29">
        <f t="shared" si="215"/>
        <v>164856.70699999999</v>
      </c>
      <c r="DO124" s="29">
        <f t="shared" si="148"/>
        <v>198652.33193499999</v>
      </c>
      <c r="DP124" s="154">
        <f>VLOOKUP(B124,[1]Hoja1!$B$9:$AT$244,45,0)</f>
        <v>183278</v>
      </c>
      <c r="DQ124" s="154">
        <v>671000</v>
      </c>
      <c r="DR124" s="30">
        <v>523650</v>
      </c>
      <c r="DS124" s="90">
        <v>513200</v>
      </c>
      <c r="DT124" s="30">
        <f t="shared" si="216"/>
        <v>472782</v>
      </c>
      <c r="DU124" s="30">
        <f t="shared" si="217"/>
        <v>518425</v>
      </c>
      <c r="DV124" s="30">
        <f t="shared" si="218"/>
        <v>370208.03563834878</v>
      </c>
      <c r="DW124" s="30">
        <f t="shared" si="219"/>
        <v>192625.17799999999</v>
      </c>
      <c r="DX124" s="30">
        <f t="shared" si="149"/>
        <v>232113.33948999998</v>
      </c>
      <c r="DY124" s="158">
        <f>VLOOKUP(B124,[1]Hoja1!$B$9:$AV$244,47,0)</f>
        <v>188229</v>
      </c>
      <c r="DZ124" s="158">
        <v>650000</v>
      </c>
      <c r="EA124" s="24">
        <v>593470</v>
      </c>
      <c r="EB124" s="25">
        <v>581600</v>
      </c>
      <c r="EC124" s="24">
        <f t="shared" si="220"/>
        <v>503324.75</v>
      </c>
      <c r="ED124" s="24">
        <f t="shared" si="221"/>
        <v>587535</v>
      </c>
      <c r="EE124" s="24">
        <f t="shared" si="222"/>
        <v>390033.12878639047</v>
      </c>
      <c r="EF124" s="24">
        <f t="shared" si="223"/>
        <v>197828.67899999997</v>
      </c>
      <c r="EG124" s="24">
        <f t="shared" si="150"/>
        <v>238383.55819499996</v>
      </c>
      <c r="EH124" s="126">
        <f>VLOOKUP(B124,[1]Hoja1!$B$9:$AX$244,49,0)</f>
        <v>194444</v>
      </c>
      <c r="EI124" s="126">
        <v>695000</v>
      </c>
      <c r="EJ124" s="17">
        <v>785475</v>
      </c>
      <c r="EK124" s="73">
        <v>754100</v>
      </c>
      <c r="EL124" s="17">
        <f t="shared" si="224"/>
        <v>607254.75</v>
      </c>
      <c r="EM124" s="17">
        <f t="shared" si="225"/>
        <v>724550</v>
      </c>
      <c r="EN124" s="17">
        <f t="shared" si="226"/>
        <v>435686.33169943414</v>
      </c>
      <c r="EO124" s="17">
        <f t="shared" si="227"/>
        <v>204360.644</v>
      </c>
      <c r="EP124" s="17">
        <f t="shared" si="151"/>
        <v>246254.57602000001</v>
      </c>
      <c r="EQ124" s="162">
        <f>VLOOKUP(B124,[1]Hoja1!$B$9:$AZ$244,51,0)</f>
        <v>156857</v>
      </c>
      <c r="ER124" s="162">
        <v>516000</v>
      </c>
      <c r="ES124" s="32">
        <v>785475</v>
      </c>
      <c r="ET124" s="94">
        <v>746200</v>
      </c>
      <c r="EU124" s="32">
        <f t="shared" si="228"/>
        <v>551133</v>
      </c>
      <c r="EV124" s="32">
        <f t="shared" si="229"/>
        <v>631100</v>
      </c>
      <c r="EW124" s="32">
        <f t="shared" si="230"/>
        <v>366083.92506298493</v>
      </c>
      <c r="EX124" s="32">
        <f t="shared" si="231"/>
        <v>189498.9417</v>
      </c>
      <c r="EY124" s="32">
        <f t="shared" si="152"/>
        <v>228346.22474849998</v>
      </c>
      <c r="EZ124" s="172">
        <f>VLOOKUP(B124,'[2]RESPUESTOS '!$B$11:$BH$246,59,0)</f>
        <v>102866</v>
      </c>
      <c r="FA124" s="162">
        <v>475000</v>
      </c>
      <c r="FB124" s="32">
        <v>556200</v>
      </c>
      <c r="FC124" s="94">
        <v>545100</v>
      </c>
      <c r="FD124" s="32">
        <f t="shared" si="232"/>
        <v>419791.5</v>
      </c>
      <c r="FE124" s="32">
        <f t="shared" si="233"/>
        <v>510050</v>
      </c>
      <c r="FF124" s="32">
        <f t="shared" si="234"/>
        <v>258747.46829934997</v>
      </c>
      <c r="FG124" s="32">
        <f t="shared" si="235"/>
        <v>124272.41459999999</v>
      </c>
      <c r="FH124" s="32">
        <f t="shared" si="153"/>
        <v>149748.259593</v>
      </c>
      <c r="FI124" s="172">
        <f>VLOOKUP(B124,'[2]RESPUESTOS '!$B$11:$CJ$246,87,0)</f>
        <v>107559</v>
      </c>
      <c r="FJ124" s="162">
        <v>570000</v>
      </c>
      <c r="FK124" s="32">
        <v>574600</v>
      </c>
      <c r="FL124" s="94">
        <v>557400</v>
      </c>
      <c r="FM124" s="32">
        <f t="shared" si="236"/>
        <v>452389.75</v>
      </c>
      <c r="FN124" s="32">
        <f t="shared" si="237"/>
        <v>563700</v>
      </c>
      <c r="FO124" s="32">
        <f t="shared" si="238"/>
        <v>274235.68556140328</v>
      </c>
      <c r="FP124" s="32">
        <f t="shared" si="239"/>
        <v>129942.0279</v>
      </c>
      <c r="FQ124" s="32">
        <f t="shared" si="154"/>
        <v>156580.14361949998</v>
      </c>
      <c r="FR124" s="172">
        <f>VLOOKUP(B124,'[2]RESPUESTOS '!$B$11:$BX$246,75,0)</f>
        <v>101737</v>
      </c>
      <c r="FS124" s="162">
        <v>475000</v>
      </c>
      <c r="FT124" s="32">
        <v>559200</v>
      </c>
      <c r="FU124" s="94">
        <v>553600</v>
      </c>
      <c r="FV124" s="32">
        <f t="shared" si="240"/>
        <v>422384.25</v>
      </c>
      <c r="FW124" s="32">
        <f t="shared" si="241"/>
        <v>514300</v>
      </c>
      <c r="FX124" s="32">
        <f t="shared" si="242"/>
        <v>257579.99734212912</v>
      </c>
      <c r="FY124" s="32">
        <f t="shared" si="243"/>
        <v>122908.4697</v>
      </c>
      <c r="FZ124" s="32">
        <f t="shared" si="155"/>
        <v>148104.70598850001</v>
      </c>
      <c r="GA124" s="172">
        <f>VLOOKUP(B124,'[2]RESPUESTOS '!$B$11:$CN$246,91,0)</f>
        <v>128073</v>
      </c>
      <c r="GB124" s="162">
        <v>547000</v>
      </c>
      <c r="GC124" s="32">
        <v>698200</v>
      </c>
      <c r="GD124" s="94">
        <v>670300</v>
      </c>
      <c r="GE124" s="32">
        <f t="shared" si="244"/>
        <v>510893.25</v>
      </c>
      <c r="GF124" s="32">
        <f t="shared" si="245"/>
        <v>608650</v>
      </c>
      <c r="GG124" s="32">
        <f t="shared" si="246"/>
        <v>318463.11690217961</v>
      </c>
      <c r="GH124" s="32">
        <f t="shared" si="247"/>
        <v>154724.99129999999</v>
      </c>
      <c r="GI124" s="32">
        <f t="shared" si="156"/>
        <v>186443.61451649998</v>
      </c>
      <c r="GJ124" s="172">
        <f>VLOOKUP(B124,'[2]RESPUESTOS '!$B$11:$T$246,19,0)</f>
        <v>102681</v>
      </c>
      <c r="GK124" s="162">
        <v>500000</v>
      </c>
      <c r="GL124" s="32">
        <v>555200</v>
      </c>
      <c r="GM124" s="94">
        <v>521900</v>
      </c>
      <c r="GN124" s="32">
        <f t="shared" si="248"/>
        <v>419945.25</v>
      </c>
      <c r="GO124" s="32">
        <f t="shared" si="249"/>
        <v>510950</v>
      </c>
      <c r="GP124" s="32">
        <f t="shared" si="250"/>
        <v>258797.01682534261</v>
      </c>
      <c r="GQ124" s="32">
        <f t="shared" si="251"/>
        <v>124048.9161</v>
      </c>
      <c r="GR124" s="32">
        <f t="shared" si="157"/>
        <v>149478.94390050002</v>
      </c>
      <c r="GS124" s="172">
        <f>VLOOKUP(B124,'[2]RESPUESTOS '!$B$11:$H$246,7,0)</f>
        <v>83544</v>
      </c>
      <c r="GT124" s="162">
        <v>330000</v>
      </c>
      <c r="GU124" s="32">
        <v>333100</v>
      </c>
      <c r="GV124" s="94">
        <v>316400</v>
      </c>
      <c r="GW124" s="32">
        <f t="shared" si="252"/>
        <v>265761</v>
      </c>
      <c r="GX124" s="32">
        <f t="shared" si="253"/>
        <v>323200</v>
      </c>
      <c r="GY124" s="32">
        <f t="shared" si="254"/>
        <v>189011.78785037011</v>
      </c>
      <c r="GZ124" s="32">
        <f t="shared" si="255"/>
        <v>100929.5064</v>
      </c>
      <c r="HA124" s="32">
        <f t="shared" si="158"/>
        <v>121620.05521199999</v>
      </c>
      <c r="HB124" s="172">
        <f>VLOOKUP(B124,'[2]RESPUESTOS '!$B$11:$D$246,3,0)</f>
        <v>86615</v>
      </c>
      <c r="HC124" s="162">
        <v>330000</v>
      </c>
      <c r="HD124" s="32">
        <v>333100</v>
      </c>
      <c r="HE124" s="94">
        <v>306500</v>
      </c>
      <c r="HF124" s="32">
        <f t="shared" si="256"/>
        <v>264053.75</v>
      </c>
      <c r="HG124" s="32">
        <f t="shared" si="257"/>
        <v>318250</v>
      </c>
      <c r="HH124" s="32">
        <f t="shared" si="258"/>
        <v>191934.97321250345</v>
      </c>
      <c r="HI124" s="32">
        <f t="shared" si="259"/>
        <v>104639.5815</v>
      </c>
      <c r="HJ124" s="32">
        <f t="shared" si="159"/>
        <v>126090.6957075</v>
      </c>
      <c r="HK124" s="172">
        <f>VLOOKUP(B124,'[2]RESPUESTOS '!$B$11:$CB$246,79,0)</f>
        <v>128868</v>
      </c>
      <c r="HL124" s="162">
        <v>695000</v>
      </c>
      <c r="HM124" s="32">
        <v>698200</v>
      </c>
      <c r="HN124" s="94">
        <v>684000</v>
      </c>
      <c r="HO124" s="32">
        <f t="shared" si="260"/>
        <v>551517</v>
      </c>
      <c r="HP124" s="32">
        <f t="shared" si="261"/>
        <v>689500</v>
      </c>
      <c r="HQ124" s="32">
        <f t="shared" si="262"/>
        <v>330770.68966328964</v>
      </c>
      <c r="HR124" s="32">
        <f t="shared" si="263"/>
        <v>155685.4308</v>
      </c>
      <c r="HS124" s="32">
        <f t="shared" si="160"/>
        <v>187600.94411400001</v>
      </c>
      <c r="HT124" s="172">
        <v>699926.22</v>
      </c>
      <c r="HU124" s="162">
        <v>695000</v>
      </c>
      <c r="HV124" s="32">
        <v>872750</v>
      </c>
      <c r="HW124" s="94">
        <v>829100</v>
      </c>
      <c r="HX124" s="32">
        <f t="shared" si="264"/>
        <v>798950</v>
      </c>
      <c r="HY124" s="32">
        <f t="shared" si="265"/>
        <v>829100</v>
      </c>
      <c r="HZ124" s="32">
        <f t="shared" si="161"/>
        <v>791393.95136687614</v>
      </c>
      <c r="IA124" s="32">
        <f t="shared" si="266"/>
        <v>845580.86638199992</v>
      </c>
      <c r="IB124" s="32">
        <f t="shared" si="162"/>
        <v>1018924.94399031</v>
      </c>
      <c r="IC124" s="172">
        <v>746190</v>
      </c>
      <c r="ID124" s="162">
        <v>475000</v>
      </c>
      <c r="IE124" s="32">
        <v>872750</v>
      </c>
      <c r="IF124" s="94">
        <v>802900</v>
      </c>
      <c r="IG124" s="32">
        <f t="shared" si="267"/>
        <v>716883.33333333337</v>
      </c>
      <c r="IH124" s="32">
        <f t="shared" si="268"/>
        <v>802900</v>
      </c>
      <c r="II124" s="32">
        <f t="shared" si="269"/>
        <v>667177.90744683985</v>
      </c>
      <c r="IJ124" s="32">
        <f t="shared" si="270"/>
        <v>901472.13899999997</v>
      </c>
      <c r="IK124" s="32">
        <f t="shared" si="163"/>
        <v>1086273.927495</v>
      </c>
      <c r="IM124" s="32">
        <f t="shared" si="271"/>
        <v>240733.96739167813</v>
      </c>
    </row>
    <row r="125" spans="1:247" x14ac:dyDescent="0.25">
      <c r="A125" s="12">
        <v>118</v>
      </c>
      <c r="B125" s="36" t="s">
        <v>161</v>
      </c>
      <c r="C125" s="14">
        <f>VLOOKUP(B125,[1]Hoja1!$B$9:$D$244,3,0)</f>
        <v>497665</v>
      </c>
      <c r="D125" s="14">
        <v>1821000</v>
      </c>
      <c r="E125" s="15">
        <v>2794500</v>
      </c>
      <c r="F125" s="97">
        <v>2738600</v>
      </c>
      <c r="G125" s="105">
        <f t="shared" si="164"/>
        <v>1962941.25</v>
      </c>
      <c r="H125" s="105">
        <f t="shared" si="165"/>
        <v>2279800</v>
      </c>
      <c r="I125" s="107">
        <f t="shared" si="166"/>
        <v>1218944.1645635739</v>
      </c>
      <c r="J125" s="107">
        <f t="shared" si="167"/>
        <v>523045.91499999998</v>
      </c>
      <c r="K125" s="107">
        <f t="shared" si="136"/>
        <v>630270.327575</v>
      </c>
      <c r="L125" s="101">
        <f>VLOOKUP(B125,[1]Hoja1!$B$9:$L$244,11,0)</f>
        <v>164058</v>
      </c>
      <c r="M125" s="101">
        <v>610000</v>
      </c>
      <c r="N125" s="34">
        <v>2794500</v>
      </c>
      <c r="O125" s="70">
        <v>2682700</v>
      </c>
      <c r="P125" s="34">
        <f t="shared" si="168"/>
        <v>1562814.5</v>
      </c>
      <c r="Q125" s="34">
        <f t="shared" si="169"/>
        <v>1646350</v>
      </c>
      <c r="R125" s="34">
        <f t="shared" si="170"/>
        <v>472514.19748988142</v>
      </c>
      <c r="S125" s="174">
        <f t="shared" si="171"/>
        <v>172424.95799999998</v>
      </c>
      <c r="T125" s="174">
        <f t="shared" si="137"/>
        <v>207772.07438999997</v>
      </c>
      <c r="U125" s="126">
        <f>VLOOKUP(B125,[1]Hoja1!$B$9:$T$244,19,0)</f>
        <v>137445</v>
      </c>
      <c r="V125" s="126">
        <v>503000</v>
      </c>
      <c r="W125" s="17">
        <v>2235600</v>
      </c>
      <c r="X125" s="73">
        <v>2190900</v>
      </c>
      <c r="Y125" s="17">
        <f t="shared" si="172"/>
        <v>1266736.25</v>
      </c>
      <c r="Z125" s="17">
        <f t="shared" si="173"/>
        <v>1346950</v>
      </c>
      <c r="AA125" s="17">
        <f t="shared" si="174"/>
        <v>393412.32098884496</v>
      </c>
      <c r="AB125" s="176">
        <f t="shared" si="175"/>
        <v>144454.69499999998</v>
      </c>
      <c r="AC125" s="176">
        <f t="shared" si="138"/>
        <v>174067.90747499996</v>
      </c>
      <c r="AD125" s="129">
        <f>VLOOKUP(B125,[1]Hoja1!$B$9:$V$244,21,0)</f>
        <v>330985</v>
      </c>
      <c r="AE125" s="129">
        <v>1183000</v>
      </c>
      <c r="AF125" s="18">
        <v>2123820</v>
      </c>
      <c r="AG125" s="74">
        <v>2038900</v>
      </c>
      <c r="AH125" s="18">
        <f t="shared" si="176"/>
        <v>1419176.25</v>
      </c>
      <c r="AI125" s="18">
        <f t="shared" si="177"/>
        <v>1610950</v>
      </c>
      <c r="AJ125" s="18">
        <f t="shared" si="178"/>
        <v>828516.9351805863</v>
      </c>
      <c r="AK125" s="177">
        <f t="shared" si="179"/>
        <v>347865.23499999999</v>
      </c>
      <c r="AL125" s="177">
        <f t="shared" si="139"/>
        <v>419177.60817499994</v>
      </c>
      <c r="AM125" s="133">
        <f>VLOOKUP(B125,[1]Hoja1!$B$9:$X$244,23,0)</f>
        <v>303330</v>
      </c>
      <c r="AN125" s="133">
        <v>1084000</v>
      </c>
      <c r="AO125" s="19">
        <v>1900260</v>
      </c>
      <c r="AP125" s="77">
        <v>1843300</v>
      </c>
      <c r="AQ125" s="19">
        <f t="shared" si="180"/>
        <v>1282722.5</v>
      </c>
      <c r="AR125" s="19">
        <f t="shared" si="181"/>
        <v>1463650</v>
      </c>
      <c r="AS125" s="19">
        <f t="shared" si="182"/>
        <v>756429.96441355872</v>
      </c>
      <c r="AT125" s="178">
        <f t="shared" si="183"/>
        <v>318799.82999999996</v>
      </c>
      <c r="AU125" s="178">
        <f t="shared" si="140"/>
        <v>384153.79514999996</v>
      </c>
      <c r="AV125" s="137">
        <f>VLOOKUP(B125,[1]Hoja1!$B$9:$Z$244,25,0)</f>
        <v>124950</v>
      </c>
      <c r="AW125" s="137">
        <v>457000</v>
      </c>
      <c r="AX125" s="20">
        <v>1900260</v>
      </c>
      <c r="AY125" s="79">
        <v>1805200</v>
      </c>
      <c r="AZ125" s="20">
        <f t="shared" si="184"/>
        <v>1071852.5</v>
      </c>
      <c r="BA125" s="20">
        <f t="shared" si="185"/>
        <v>1131100</v>
      </c>
      <c r="BB125" s="20">
        <f t="shared" si="186"/>
        <v>354874.69751793233</v>
      </c>
      <c r="BC125" s="179">
        <f t="shared" si="187"/>
        <v>131322.44999999998</v>
      </c>
      <c r="BD125" s="179">
        <f t="shared" si="141"/>
        <v>158243.55224999998</v>
      </c>
      <c r="BE125" s="139">
        <f>VLOOKUP(B125,[1]Hoja1!$B$9:$AB$244,27,0)</f>
        <v>464934</v>
      </c>
      <c r="BF125" s="139">
        <v>1860000</v>
      </c>
      <c r="BG125" s="21">
        <v>2235600</v>
      </c>
      <c r="BH125" s="80">
        <v>2190900</v>
      </c>
      <c r="BI125" s="21">
        <f t="shared" si="188"/>
        <v>1687858.5</v>
      </c>
      <c r="BJ125" s="21">
        <f t="shared" si="189"/>
        <v>2025450</v>
      </c>
      <c r="BK125" s="21">
        <f t="shared" si="190"/>
        <v>1113518.1774606917</v>
      </c>
      <c r="BL125" s="21">
        <f t="shared" si="191"/>
        <v>488645.63399999996</v>
      </c>
      <c r="BM125" s="21">
        <f t="shared" si="142"/>
        <v>588817.98896999995</v>
      </c>
      <c r="BN125" s="144">
        <f>VLOOKUP(B125,[1]Hoja1!$B$9:$AD$244,29,0)</f>
        <v>137445</v>
      </c>
      <c r="BO125" s="144">
        <v>491000</v>
      </c>
      <c r="BP125" s="22">
        <v>2235600</v>
      </c>
      <c r="BQ125" s="82">
        <v>2056800</v>
      </c>
      <c r="BR125" s="22">
        <f t="shared" si="192"/>
        <v>1230211.25</v>
      </c>
      <c r="BS125" s="22">
        <f t="shared" si="193"/>
        <v>1273900</v>
      </c>
      <c r="BT125" s="22">
        <f t="shared" si="194"/>
        <v>390403.99629072531</v>
      </c>
      <c r="BU125" s="22">
        <f t="shared" si="195"/>
        <v>144454.69499999998</v>
      </c>
      <c r="BV125" s="22">
        <f t="shared" si="143"/>
        <v>174067.90747499996</v>
      </c>
      <c r="BW125" s="146">
        <f>VLOOKUP(B125,[1]Hoja1!$B$9:$AF$244,31,0)</f>
        <v>132191</v>
      </c>
      <c r="BX125" s="146">
        <v>380000</v>
      </c>
      <c r="BY125" s="23">
        <v>1900260</v>
      </c>
      <c r="BZ125" s="84">
        <v>1767200</v>
      </c>
      <c r="CA125" s="23">
        <f t="shared" si="196"/>
        <v>1044912.75</v>
      </c>
      <c r="CB125" s="23">
        <f t="shared" si="197"/>
        <v>1073600</v>
      </c>
      <c r="CC125" s="23">
        <f t="shared" si="198"/>
        <v>354342.87908991036</v>
      </c>
      <c r="CD125" s="23">
        <f t="shared" si="199"/>
        <v>138932.74099999998</v>
      </c>
      <c r="CE125" s="23">
        <f t="shared" si="144"/>
        <v>167413.95290499998</v>
      </c>
      <c r="CF125" s="158">
        <f>VLOOKUP(B125,[1]Hoja1!$B$9:$AJ$244,35,0)</f>
        <v>126435</v>
      </c>
      <c r="CG125" s="158">
        <v>370000</v>
      </c>
      <c r="CH125" s="24">
        <v>1292200</v>
      </c>
      <c r="CI125" s="25">
        <v>1253400</v>
      </c>
      <c r="CJ125" s="24">
        <f t="shared" si="200"/>
        <v>760508.75</v>
      </c>
      <c r="CK125" s="24">
        <f t="shared" si="201"/>
        <v>811700</v>
      </c>
      <c r="CL125" s="24">
        <f t="shared" si="202"/>
        <v>328309.94560019684</v>
      </c>
      <c r="CM125" s="24">
        <f t="shared" si="203"/>
        <v>132883.185</v>
      </c>
      <c r="CN125" s="24">
        <f t="shared" si="145"/>
        <v>160124.23792499999</v>
      </c>
      <c r="CO125" s="148">
        <f>VLOOKUP(B125,[1]Hoja1!$B$9:$AL$244,37,0)</f>
        <v>142223</v>
      </c>
      <c r="CP125" s="148">
        <v>510000</v>
      </c>
      <c r="CQ125" s="26">
        <v>1900260</v>
      </c>
      <c r="CR125" s="149">
        <v>1710200</v>
      </c>
      <c r="CS125" s="26">
        <f t="shared" si="204"/>
        <v>1065670.75</v>
      </c>
      <c r="CT125" s="26">
        <f t="shared" si="205"/>
        <v>1110100</v>
      </c>
      <c r="CU125" s="26">
        <f t="shared" si="206"/>
        <v>395923.31338528311</v>
      </c>
      <c r="CV125" s="26">
        <f t="shared" si="207"/>
        <v>149476.37299999999</v>
      </c>
      <c r="CW125" s="26">
        <f t="shared" si="146"/>
        <v>180119.029465</v>
      </c>
      <c r="CX125" s="27">
        <f>VLOOKUP(B125,[1]Hoja1!$B$9:$AN$244,39,0)</f>
        <v>479539</v>
      </c>
      <c r="CY125" s="27">
        <v>1580000</v>
      </c>
      <c r="CZ125" s="28">
        <v>2123820</v>
      </c>
      <c r="DA125" s="86">
        <v>1954000</v>
      </c>
      <c r="DB125" s="28">
        <f t="shared" si="208"/>
        <v>1534339.75</v>
      </c>
      <c r="DC125" s="28">
        <f t="shared" si="209"/>
        <v>1767000</v>
      </c>
      <c r="DD125" s="28">
        <f t="shared" si="210"/>
        <v>1080827.5424890826</v>
      </c>
      <c r="DE125" s="28">
        <f t="shared" si="211"/>
        <v>503995.48899999994</v>
      </c>
      <c r="DF125" s="28">
        <f t="shared" si="147"/>
        <v>607314.5642449999</v>
      </c>
      <c r="DG125" s="150">
        <f>VLOOKUP(B125,[1]Hoja1!$B$9:$AR$244,43,0)</f>
        <v>162564</v>
      </c>
      <c r="DH125" s="150">
        <v>558000</v>
      </c>
      <c r="DI125" s="29">
        <v>1676700</v>
      </c>
      <c r="DJ125" s="88">
        <v>1592900</v>
      </c>
      <c r="DK125" s="29">
        <f t="shared" si="212"/>
        <v>997541</v>
      </c>
      <c r="DL125" s="29">
        <f t="shared" si="213"/>
        <v>1075450</v>
      </c>
      <c r="DM125" s="29">
        <f t="shared" si="214"/>
        <v>436312.85517973214</v>
      </c>
      <c r="DN125" s="29">
        <f t="shared" si="215"/>
        <v>170854.764</v>
      </c>
      <c r="DO125" s="29">
        <f t="shared" si="148"/>
        <v>205879.99062</v>
      </c>
      <c r="DP125" s="154">
        <f>VLOOKUP(B125,[1]Hoja1!$B$9:$AT$244,45,0)</f>
        <v>586845</v>
      </c>
      <c r="DQ125" s="154">
        <v>2147000</v>
      </c>
      <c r="DR125" s="30">
        <v>1676700</v>
      </c>
      <c r="DS125" s="90">
        <v>1592900</v>
      </c>
      <c r="DT125" s="30">
        <f t="shared" si="216"/>
        <v>1500861.25</v>
      </c>
      <c r="DU125" s="30">
        <f t="shared" si="217"/>
        <v>1634800</v>
      </c>
      <c r="DV125" s="30">
        <f t="shared" si="218"/>
        <v>1178554.1791588527</v>
      </c>
      <c r="DW125" s="30">
        <f t="shared" si="219"/>
        <v>616774.09499999997</v>
      </c>
      <c r="DX125" s="30">
        <f t="shared" si="149"/>
        <v>743212.78447499999</v>
      </c>
      <c r="DY125" s="158">
        <f>VLOOKUP(B125,[1]Hoja1!$B$9:$AV$244,47,0)</f>
        <v>195077</v>
      </c>
      <c r="DZ125" s="158">
        <v>670000</v>
      </c>
      <c r="EA125" s="24">
        <v>1900260</v>
      </c>
      <c r="EB125" s="25">
        <v>1805200</v>
      </c>
      <c r="EC125" s="24">
        <f t="shared" si="220"/>
        <v>1142634.25</v>
      </c>
      <c r="ED125" s="24">
        <f t="shared" si="221"/>
        <v>1237600</v>
      </c>
      <c r="EE125" s="24">
        <f t="shared" si="222"/>
        <v>519553.57580135739</v>
      </c>
      <c r="EF125" s="24">
        <f t="shared" si="223"/>
        <v>205025.927</v>
      </c>
      <c r="EG125" s="24">
        <f t="shared" si="150"/>
        <v>247056.242035</v>
      </c>
      <c r="EH125" s="126">
        <f>VLOOKUP(B125,[1]Hoja1!$B$9:$AX$244,49,0)</f>
        <v>246524</v>
      </c>
      <c r="EI125" s="126">
        <v>881000</v>
      </c>
      <c r="EJ125" s="17">
        <v>2515050</v>
      </c>
      <c r="EK125" s="73">
        <v>2339000</v>
      </c>
      <c r="EL125" s="17">
        <f t="shared" si="224"/>
        <v>1495393.5</v>
      </c>
      <c r="EM125" s="17">
        <f t="shared" si="225"/>
        <v>1610000</v>
      </c>
      <c r="EN125" s="17">
        <f t="shared" si="226"/>
        <v>664825.8181323217</v>
      </c>
      <c r="EO125" s="17">
        <f t="shared" si="227"/>
        <v>259096.72399999999</v>
      </c>
      <c r="EP125" s="17">
        <f t="shared" si="151"/>
        <v>312211.55241999996</v>
      </c>
      <c r="EQ125" s="162">
        <f>VLOOKUP(B125,[1]Hoja1!$B$9:$AZ$244,51,0)</f>
        <v>162564</v>
      </c>
      <c r="ER125" s="162">
        <v>535000</v>
      </c>
      <c r="ES125" s="32">
        <v>2515050</v>
      </c>
      <c r="ET125" s="94">
        <v>2339000</v>
      </c>
      <c r="EU125" s="32">
        <f t="shared" si="228"/>
        <v>1387903.5</v>
      </c>
      <c r="EV125" s="32">
        <f t="shared" si="229"/>
        <v>1437000</v>
      </c>
      <c r="EW125" s="32">
        <f t="shared" si="230"/>
        <v>452195.99517147325</v>
      </c>
      <c r="EX125" s="32">
        <f t="shared" si="231"/>
        <v>196393.56839999999</v>
      </c>
      <c r="EY125" s="32">
        <f t="shared" si="152"/>
        <v>236654.24992199999</v>
      </c>
      <c r="EZ125" s="172">
        <f>VLOOKUP(B125,'[2]RESPUESTOS '!$B$11:$BH$246,59,0)</f>
        <v>126403</v>
      </c>
      <c r="FA125" s="162">
        <v>503000</v>
      </c>
      <c r="FB125" s="32">
        <v>690000</v>
      </c>
      <c r="FC125" s="94">
        <v>634800</v>
      </c>
      <c r="FD125" s="32">
        <f t="shared" si="232"/>
        <v>488550.75</v>
      </c>
      <c r="FE125" s="32">
        <f t="shared" si="233"/>
        <v>568900</v>
      </c>
      <c r="FF125" s="32">
        <f t="shared" si="234"/>
        <v>309505.27342685388</v>
      </c>
      <c r="FG125" s="32">
        <f t="shared" si="235"/>
        <v>152707.46429999999</v>
      </c>
      <c r="FH125" s="32">
        <f t="shared" si="153"/>
        <v>184012.49448149998</v>
      </c>
      <c r="FI125" s="172">
        <f>VLOOKUP(B125,'[2]RESPUESTOS '!$B$11:$CJ$246,87,0)</f>
        <v>119447</v>
      </c>
      <c r="FJ125" s="162">
        <v>603600</v>
      </c>
      <c r="FK125" s="32">
        <v>621000</v>
      </c>
      <c r="FL125" s="94">
        <v>590000</v>
      </c>
      <c r="FM125" s="32">
        <f t="shared" si="236"/>
        <v>483511.75</v>
      </c>
      <c r="FN125" s="32">
        <f t="shared" si="237"/>
        <v>596800</v>
      </c>
      <c r="FO125" s="32">
        <f t="shared" si="238"/>
        <v>299988.11842112959</v>
      </c>
      <c r="FP125" s="32">
        <f t="shared" si="239"/>
        <v>144303.92069999999</v>
      </c>
      <c r="FQ125" s="32">
        <f t="shared" si="154"/>
        <v>173886.22444349999</v>
      </c>
      <c r="FR125" s="172">
        <f>VLOOKUP(B125,'[2]RESPUESTOS '!$B$11:$BX$246,75,0)</f>
        <v>113070</v>
      </c>
      <c r="FS125" s="162">
        <v>503000</v>
      </c>
      <c r="FT125" s="32">
        <v>607200</v>
      </c>
      <c r="FU125" s="94">
        <v>589000</v>
      </c>
      <c r="FV125" s="32">
        <f t="shared" si="240"/>
        <v>453067.5</v>
      </c>
      <c r="FW125" s="32">
        <f t="shared" si="241"/>
        <v>546000</v>
      </c>
      <c r="FX125" s="32">
        <f t="shared" si="242"/>
        <v>282150.18175202346</v>
      </c>
      <c r="FY125" s="32">
        <f t="shared" si="243"/>
        <v>136599.867</v>
      </c>
      <c r="FZ125" s="32">
        <f t="shared" si="155"/>
        <v>164602.83973499999</v>
      </c>
      <c r="GA125" s="172">
        <f>VLOOKUP(B125,'[2]RESPUESTOS '!$B$11:$CN$246,91,0)</f>
        <v>420808</v>
      </c>
      <c r="GB125" s="162">
        <v>579000</v>
      </c>
      <c r="GC125" s="32">
        <v>2235600</v>
      </c>
      <c r="GD125" s="94">
        <v>2213200</v>
      </c>
      <c r="GE125" s="32">
        <f t="shared" si="244"/>
        <v>1362152</v>
      </c>
      <c r="GF125" s="32">
        <f t="shared" si="245"/>
        <v>1396100</v>
      </c>
      <c r="GG125" s="32">
        <f t="shared" si="246"/>
        <v>799578.13420049497</v>
      </c>
      <c r="GH125" s="32">
        <f t="shared" si="247"/>
        <v>508378.14479999995</v>
      </c>
      <c r="GI125" s="32">
        <f t="shared" si="156"/>
        <v>612595.66448399995</v>
      </c>
      <c r="GJ125" s="172">
        <f>VLOOKUP(B125,'[2]RESPUESTOS '!$B$11:$T$246,19,0)</f>
        <v>108869</v>
      </c>
      <c r="GK125" s="162">
        <v>1580000</v>
      </c>
      <c r="GL125" s="32">
        <v>579600</v>
      </c>
      <c r="GM125" s="94">
        <v>533200</v>
      </c>
      <c r="GN125" s="32">
        <f t="shared" si="248"/>
        <v>700417.25</v>
      </c>
      <c r="GO125" s="32">
        <f t="shared" si="249"/>
        <v>556400</v>
      </c>
      <c r="GP125" s="32">
        <f t="shared" si="250"/>
        <v>298083.48844594369</v>
      </c>
      <c r="GQ125" s="32">
        <f t="shared" si="251"/>
        <v>131524.63889999999</v>
      </c>
      <c r="GR125" s="32">
        <f t="shared" si="157"/>
        <v>158487.18987449998</v>
      </c>
      <c r="GS125" s="172">
        <f>VLOOKUP(B125,'[2]RESPUESTOS '!$B$11:$H$246,7,0)</f>
        <v>56535</v>
      </c>
      <c r="GT125" s="162">
        <v>370000</v>
      </c>
      <c r="GU125" s="32">
        <v>347800</v>
      </c>
      <c r="GV125" s="94">
        <v>323500</v>
      </c>
      <c r="GW125" s="32">
        <f t="shared" si="252"/>
        <v>274458.75</v>
      </c>
      <c r="GX125" s="32">
        <f t="shared" si="253"/>
        <v>335650</v>
      </c>
      <c r="GY125" s="32">
        <f t="shared" si="254"/>
        <v>151760.80724871176</v>
      </c>
      <c r="GZ125" s="32">
        <f t="shared" si="255"/>
        <v>68299.933499999999</v>
      </c>
      <c r="HA125" s="32">
        <f t="shared" si="158"/>
        <v>82301.419867499993</v>
      </c>
      <c r="HB125" s="172">
        <f>VLOOKUP(B125,'[2]RESPUESTOS '!$B$11:$D$246,3,0)</f>
        <v>57223</v>
      </c>
      <c r="HC125" s="162">
        <v>370000</v>
      </c>
      <c r="HD125" s="32">
        <v>347800</v>
      </c>
      <c r="HE125" s="94">
        <v>340800</v>
      </c>
      <c r="HF125" s="32">
        <f t="shared" si="256"/>
        <v>278955.75</v>
      </c>
      <c r="HG125" s="32">
        <f t="shared" si="257"/>
        <v>344300</v>
      </c>
      <c r="HH125" s="32">
        <f t="shared" si="258"/>
        <v>153919.08029943437</v>
      </c>
      <c r="HI125" s="32">
        <f t="shared" si="259"/>
        <v>69131.106299999999</v>
      </c>
      <c r="HJ125" s="32">
        <f t="shared" si="159"/>
        <v>83302.983091500006</v>
      </c>
      <c r="HK125" s="172">
        <f>VLOOKUP(B125,'[2]RESPUESTOS '!$B$11:$CB$246,79,0)</f>
        <v>408702</v>
      </c>
      <c r="HL125" s="162">
        <v>881000</v>
      </c>
      <c r="HM125" s="32">
        <v>2235600</v>
      </c>
      <c r="HN125" s="94">
        <v>2057000</v>
      </c>
      <c r="HO125" s="32">
        <f t="shared" si="260"/>
        <v>1395575.5</v>
      </c>
      <c r="HP125" s="32">
        <f t="shared" si="261"/>
        <v>1469000</v>
      </c>
      <c r="HQ125" s="32">
        <f t="shared" si="262"/>
        <v>885877.61975374911</v>
      </c>
      <c r="HR125" s="32">
        <f t="shared" si="263"/>
        <v>493752.88620000001</v>
      </c>
      <c r="HS125" s="32">
        <f t="shared" si="160"/>
        <v>594972.22787100007</v>
      </c>
      <c r="HT125" s="172">
        <v>2123247.42</v>
      </c>
      <c r="HU125" s="162">
        <v>881000</v>
      </c>
      <c r="HV125" s="32">
        <v>2794500</v>
      </c>
      <c r="HW125" s="94">
        <v>2515100</v>
      </c>
      <c r="HX125" s="32">
        <f t="shared" si="264"/>
        <v>2063533.3333333333</v>
      </c>
      <c r="HY125" s="32">
        <f t="shared" si="265"/>
        <v>2515100</v>
      </c>
      <c r="HZ125" s="32">
        <f t="shared" si="161"/>
        <v>1586866.6235505</v>
      </c>
      <c r="IA125" s="32">
        <f t="shared" si="266"/>
        <v>2565095.2081019999</v>
      </c>
      <c r="IB125" s="32">
        <f t="shared" si="162"/>
        <v>3090939.7257629097</v>
      </c>
      <c r="IC125" s="172">
        <v>2263590</v>
      </c>
      <c r="ID125" s="162">
        <v>503000</v>
      </c>
      <c r="IE125" s="32">
        <v>2794500</v>
      </c>
      <c r="IF125" s="94">
        <v>2738600</v>
      </c>
      <c r="IG125" s="32">
        <f t="shared" si="267"/>
        <v>2012033.3333333333</v>
      </c>
      <c r="IH125" s="32">
        <f t="shared" si="268"/>
        <v>2738600</v>
      </c>
      <c r="II125" s="32">
        <f t="shared" si="269"/>
        <v>1106575.2118857433</v>
      </c>
      <c r="IJ125" s="32">
        <f t="shared" si="270"/>
        <v>2734643.0789999999</v>
      </c>
      <c r="IK125" s="32">
        <f t="shared" si="163"/>
        <v>3295244.910195</v>
      </c>
      <c r="IM125" s="32">
        <f t="shared" si="271"/>
        <v>519885.31278808921</v>
      </c>
    </row>
    <row r="126" spans="1:247" x14ac:dyDescent="0.25">
      <c r="A126" s="12">
        <v>119</v>
      </c>
      <c r="B126" s="38" t="s">
        <v>162</v>
      </c>
      <c r="C126" s="14">
        <f>VLOOKUP(B126,[1]Hoja1!$B$9:$D$244,3,0)</f>
        <v>172765</v>
      </c>
      <c r="D126" s="14">
        <v>632000</v>
      </c>
      <c r="E126" s="15">
        <v>944000</v>
      </c>
      <c r="F126" s="97">
        <v>868500</v>
      </c>
      <c r="G126" s="105">
        <f t="shared" si="164"/>
        <v>654316.25</v>
      </c>
      <c r="H126" s="105">
        <f t="shared" si="165"/>
        <v>750250</v>
      </c>
      <c r="I126" s="107">
        <f t="shared" si="166"/>
        <v>417483.35063423682</v>
      </c>
      <c r="J126" s="107">
        <f t="shared" si="167"/>
        <v>181576.01499999998</v>
      </c>
      <c r="K126" s="107">
        <f t="shared" si="136"/>
        <v>218799.09807499999</v>
      </c>
      <c r="L126" s="101">
        <f>VLOOKUP(B126,[1]Hoja1!$B$9:$L$244,11,0)</f>
        <v>151502</v>
      </c>
      <c r="M126" s="101">
        <v>563000</v>
      </c>
      <c r="N126" s="34">
        <v>944000</v>
      </c>
      <c r="O126" s="70">
        <v>849600</v>
      </c>
      <c r="P126" s="34">
        <f t="shared" si="168"/>
        <v>627025.5</v>
      </c>
      <c r="Q126" s="34">
        <f t="shared" si="169"/>
        <v>706300</v>
      </c>
      <c r="R126" s="34">
        <f t="shared" si="170"/>
        <v>376892.05535772396</v>
      </c>
      <c r="S126" s="174">
        <f t="shared" si="171"/>
        <v>159228.60199999998</v>
      </c>
      <c r="T126" s="174">
        <f t="shared" si="137"/>
        <v>191870.46540999998</v>
      </c>
      <c r="U126" s="126">
        <f>VLOOKUP(B126,[1]Hoja1!$B$9:$T$244,19,0)</f>
        <v>152179</v>
      </c>
      <c r="V126" s="126">
        <v>557000</v>
      </c>
      <c r="W126" s="17">
        <v>755200</v>
      </c>
      <c r="X126" s="73">
        <v>732500</v>
      </c>
      <c r="Y126" s="17">
        <f t="shared" si="172"/>
        <v>549219.75</v>
      </c>
      <c r="Z126" s="17">
        <f t="shared" si="173"/>
        <v>644750</v>
      </c>
      <c r="AA126" s="17">
        <f t="shared" si="174"/>
        <v>361798.38516622421</v>
      </c>
      <c r="AB126" s="176">
        <f t="shared" si="175"/>
        <v>159940.12899999999</v>
      </c>
      <c r="AC126" s="176">
        <f t="shared" si="138"/>
        <v>192727.85544499999</v>
      </c>
      <c r="AD126" s="129">
        <f>VLOOKUP(B126,[1]Hoja1!$B$9:$V$244,21,0)</f>
        <v>173676</v>
      </c>
      <c r="AE126" s="129">
        <v>621000</v>
      </c>
      <c r="AF126" s="18">
        <v>717440</v>
      </c>
      <c r="AG126" s="74">
        <v>695900</v>
      </c>
      <c r="AH126" s="18">
        <f t="shared" si="176"/>
        <v>552004</v>
      </c>
      <c r="AI126" s="18">
        <f t="shared" si="177"/>
        <v>658450</v>
      </c>
      <c r="AJ126" s="18">
        <f t="shared" si="178"/>
        <v>392195.82242733618</v>
      </c>
      <c r="AK126" s="177">
        <f t="shared" si="179"/>
        <v>182533.476</v>
      </c>
      <c r="AL126" s="177">
        <f t="shared" si="139"/>
        <v>219952.83857999998</v>
      </c>
      <c r="AM126" s="133">
        <f>VLOOKUP(B126,[1]Hoja1!$B$9:$X$244,23,0)</f>
        <v>163411</v>
      </c>
      <c r="AN126" s="133">
        <v>584000</v>
      </c>
      <c r="AO126" s="19">
        <v>641920</v>
      </c>
      <c r="AP126" s="77">
        <v>629100</v>
      </c>
      <c r="AQ126" s="19">
        <f t="shared" si="180"/>
        <v>504607.75</v>
      </c>
      <c r="AR126" s="19">
        <f t="shared" si="181"/>
        <v>606550</v>
      </c>
      <c r="AS126" s="19">
        <f t="shared" si="182"/>
        <v>364323.05400664773</v>
      </c>
      <c r="AT126" s="178">
        <f t="shared" si="183"/>
        <v>171744.96099999998</v>
      </c>
      <c r="AU126" s="178">
        <f t="shared" si="140"/>
        <v>206952.67800499997</v>
      </c>
      <c r="AV126" s="137">
        <f>VLOOKUP(B126,[1]Hoja1!$B$9:$Z$244,25,0)</f>
        <v>130900</v>
      </c>
      <c r="AW126" s="137">
        <v>479000</v>
      </c>
      <c r="AX126" s="20">
        <v>641920</v>
      </c>
      <c r="AY126" s="79">
        <v>616200</v>
      </c>
      <c r="AZ126" s="20">
        <f t="shared" si="184"/>
        <v>467005</v>
      </c>
      <c r="BA126" s="20">
        <f t="shared" si="185"/>
        <v>547600</v>
      </c>
      <c r="BB126" s="20">
        <f t="shared" si="186"/>
        <v>309890.6644158237</v>
      </c>
      <c r="BC126" s="179">
        <f t="shared" si="187"/>
        <v>137575.9</v>
      </c>
      <c r="BD126" s="179">
        <f t="shared" si="141"/>
        <v>165778.9595</v>
      </c>
      <c r="BE126" s="139">
        <f>VLOOKUP(B126,[1]Hoja1!$B$9:$AB$244,27,0)</f>
        <v>143990</v>
      </c>
      <c r="BF126" s="139">
        <v>576000</v>
      </c>
      <c r="BG126" s="21">
        <v>755200</v>
      </c>
      <c r="BH126" s="80">
        <v>717400</v>
      </c>
      <c r="BI126" s="21">
        <f t="shared" si="188"/>
        <v>548147.5</v>
      </c>
      <c r="BJ126" s="21">
        <f t="shared" si="189"/>
        <v>646700</v>
      </c>
      <c r="BK126" s="21">
        <f t="shared" si="190"/>
        <v>350904.49943436135</v>
      </c>
      <c r="BL126" s="21">
        <f t="shared" si="191"/>
        <v>151333.49</v>
      </c>
      <c r="BM126" s="21">
        <f t="shared" si="142"/>
        <v>182356.85544999997</v>
      </c>
      <c r="BN126" s="144">
        <f>VLOOKUP(B126,[1]Hoja1!$B$9:$AD$244,29,0)</f>
        <v>143990</v>
      </c>
      <c r="BO126" s="144">
        <v>515000</v>
      </c>
      <c r="BP126" s="22">
        <v>755200</v>
      </c>
      <c r="BQ126" s="82">
        <v>740100</v>
      </c>
      <c r="BR126" s="22">
        <f t="shared" si="192"/>
        <v>538572.5</v>
      </c>
      <c r="BS126" s="22">
        <f t="shared" si="193"/>
        <v>627550</v>
      </c>
      <c r="BT126" s="22">
        <f t="shared" si="194"/>
        <v>345961.03786033805</v>
      </c>
      <c r="BU126" s="22">
        <f t="shared" si="195"/>
        <v>151333.49</v>
      </c>
      <c r="BV126" s="22">
        <f t="shared" si="143"/>
        <v>182356.85544999997</v>
      </c>
      <c r="BW126" s="146">
        <f>VLOOKUP(B126,[1]Hoja1!$B$9:$AF$244,31,0)</f>
        <v>138440</v>
      </c>
      <c r="BX126" s="146">
        <v>400000</v>
      </c>
      <c r="BY126" s="23">
        <v>641920</v>
      </c>
      <c r="BZ126" s="84">
        <v>603400</v>
      </c>
      <c r="CA126" s="23">
        <f t="shared" si="196"/>
        <v>445940</v>
      </c>
      <c r="CB126" s="23">
        <f t="shared" si="197"/>
        <v>501700</v>
      </c>
      <c r="CC126" s="23">
        <f t="shared" si="198"/>
        <v>309156.09489511669</v>
      </c>
      <c r="CD126" s="23">
        <f t="shared" si="199"/>
        <v>145500.44</v>
      </c>
      <c r="CE126" s="23">
        <f t="shared" si="144"/>
        <v>175328.03020000001</v>
      </c>
      <c r="CF126" s="158">
        <f>VLOOKUP(B126,[1]Hoja1!$B$9:$AJ$244,35,0)</f>
        <v>133475</v>
      </c>
      <c r="CG126" s="158">
        <v>390000</v>
      </c>
      <c r="CH126" s="24">
        <v>436500</v>
      </c>
      <c r="CI126" s="25">
        <v>401600</v>
      </c>
      <c r="CJ126" s="24">
        <f t="shared" si="200"/>
        <v>340393.75</v>
      </c>
      <c r="CK126" s="24">
        <f t="shared" si="201"/>
        <v>395800</v>
      </c>
      <c r="CL126" s="24">
        <f t="shared" si="202"/>
        <v>269593.8655077375</v>
      </c>
      <c r="CM126" s="24">
        <f t="shared" si="203"/>
        <v>140282.22499999998</v>
      </c>
      <c r="CN126" s="24">
        <f t="shared" si="145"/>
        <v>169040.08112499997</v>
      </c>
      <c r="CO126" s="148">
        <f>VLOOKUP(B126,[1]Hoja1!$B$9:$AL$244,37,0)</f>
        <v>140959</v>
      </c>
      <c r="CP126" s="148">
        <v>510000</v>
      </c>
      <c r="CQ126" s="26">
        <v>641920</v>
      </c>
      <c r="CR126" s="149">
        <v>616200</v>
      </c>
      <c r="CS126" s="26">
        <f t="shared" si="204"/>
        <v>477269.75</v>
      </c>
      <c r="CT126" s="26">
        <f t="shared" si="205"/>
        <v>563100</v>
      </c>
      <c r="CU126" s="26">
        <f t="shared" si="206"/>
        <v>326911.64417337655</v>
      </c>
      <c r="CV126" s="26">
        <f t="shared" si="207"/>
        <v>148147.90899999999</v>
      </c>
      <c r="CW126" s="26">
        <f t="shared" si="146"/>
        <v>178518.23034499999</v>
      </c>
      <c r="CX126" s="27">
        <f>VLOOKUP(B126,[1]Hoja1!$B$9:$AN$244,39,0)</f>
        <v>160439</v>
      </c>
      <c r="CY126" s="27">
        <v>530000</v>
      </c>
      <c r="CZ126" s="28">
        <v>717440</v>
      </c>
      <c r="DA126" s="86">
        <v>646000</v>
      </c>
      <c r="DB126" s="28">
        <f t="shared" si="208"/>
        <v>513469.75</v>
      </c>
      <c r="DC126" s="28">
        <f t="shared" si="209"/>
        <v>588000</v>
      </c>
      <c r="DD126" s="28">
        <f t="shared" si="210"/>
        <v>361613.84637564543</v>
      </c>
      <c r="DE126" s="28">
        <f t="shared" si="211"/>
        <v>168621.389</v>
      </c>
      <c r="DF126" s="28">
        <f t="shared" si="147"/>
        <v>203188.77374499998</v>
      </c>
      <c r="DG126" s="150">
        <f>VLOOKUP(B126,[1]Hoja1!$B$9:$AR$244,43,0)</f>
        <v>182483</v>
      </c>
      <c r="DH126" s="150">
        <v>626000</v>
      </c>
      <c r="DI126" s="29">
        <v>566400</v>
      </c>
      <c r="DJ126" s="88">
        <v>509800</v>
      </c>
      <c r="DK126" s="29">
        <f t="shared" si="212"/>
        <v>471170.75</v>
      </c>
      <c r="DL126" s="29">
        <f t="shared" si="213"/>
        <v>538100</v>
      </c>
      <c r="DM126" s="29">
        <f t="shared" si="214"/>
        <v>370216.2205601047</v>
      </c>
      <c r="DN126" s="29">
        <f t="shared" si="215"/>
        <v>191789.633</v>
      </c>
      <c r="DO126" s="29">
        <f t="shared" si="148"/>
        <v>231106.50776499999</v>
      </c>
      <c r="DP126" s="154">
        <f>VLOOKUP(B126,[1]Hoja1!$B$9:$AT$244,45,0)</f>
        <v>198240</v>
      </c>
      <c r="DQ126" s="154">
        <v>725000</v>
      </c>
      <c r="DR126" s="30">
        <v>566400</v>
      </c>
      <c r="DS126" s="90">
        <v>543700</v>
      </c>
      <c r="DT126" s="30">
        <f t="shared" si="216"/>
        <v>508335</v>
      </c>
      <c r="DU126" s="30">
        <f t="shared" si="217"/>
        <v>555050</v>
      </c>
      <c r="DV126" s="30">
        <f t="shared" si="218"/>
        <v>398863.74521131924</v>
      </c>
      <c r="DW126" s="30">
        <f t="shared" si="219"/>
        <v>208350.24</v>
      </c>
      <c r="DX126" s="30">
        <f t="shared" si="149"/>
        <v>251062.0392</v>
      </c>
      <c r="DY126" s="158">
        <f>VLOOKUP(B126,[1]Hoja1!$B$9:$AV$244,47,0)</f>
        <v>218980</v>
      </c>
      <c r="DZ126" s="158">
        <v>760000</v>
      </c>
      <c r="EA126" s="24">
        <v>641920</v>
      </c>
      <c r="EB126" s="25">
        <v>616200</v>
      </c>
      <c r="EC126" s="24">
        <f t="shared" si="220"/>
        <v>559275</v>
      </c>
      <c r="ED126" s="24">
        <f t="shared" si="221"/>
        <v>629060</v>
      </c>
      <c r="EE126" s="24">
        <f t="shared" si="222"/>
        <v>441350.44018339569</v>
      </c>
      <c r="EF126" s="24">
        <f t="shared" si="223"/>
        <v>230147.97999999998</v>
      </c>
      <c r="EG126" s="24">
        <f t="shared" si="150"/>
        <v>277328.31589999999</v>
      </c>
      <c r="EH126" s="126">
        <f>VLOOKUP(B126,[1]Hoja1!$B$9:$AX$244,49,0)</f>
        <v>224933</v>
      </c>
      <c r="EI126" s="126">
        <v>804000</v>
      </c>
      <c r="EJ126" s="17">
        <v>849600</v>
      </c>
      <c r="EK126" s="73">
        <v>798600</v>
      </c>
      <c r="EL126" s="17">
        <f t="shared" si="224"/>
        <v>669283.25</v>
      </c>
      <c r="EM126" s="17">
        <f t="shared" si="225"/>
        <v>801300</v>
      </c>
      <c r="EN126" s="17">
        <f t="shared" si="226"/>
        <v>492685.75923224783</v>
      </c>
      <c r="EO126" s="17">
        <f t="shared" si="227"/>
        <v>236404.58299999998</v>
      </c>
      <c r="EP126" s="17">
        <f t="shared" si="151"/>
        <v>284867.52251499996</v>
      </c>
      <c r="EQ126" s="162">
        <f>VLOOKUP(B126,[1]Hoja1!$B$9:$AZ$244,51,0)</f>
        <v>182483</v>
      </c>
      <c r="ER126" s="162">
        <v>600000</v>
      </c>
      <c r="ES126" s="32">
        <v>849600</v>
      </c>
      <c r="ET126" s="94">
        <v>798600</v>
      </c>
      <c r="EU126" s="32">
        <f t="shared" si="228"/>
        <v>607670.75</v>
      </c>
      <c r="EV126" s="32">
        <f t="shared" si="229"/>
        <v>699300</v>
      </c>
      <c r="EW126" s="32">
        <f t="shared" si="230"/>
        <v>417717.70530129335</v>
      </c>
      <c r="EX126" s="32">
        <f t="shared" si="231"/>
        <v>220457.71229999998</v>
      </c>
      <c r="EY126" s="32">
        <f t="shared" si="152"/>
        <v>265651.54332149995</v>
      </c>
      <c r="EZ126" s="172">
        <f>VLOOKUP(B126,'[2]RESPUESTOS '!$B$11:$BH$246,59,0)</f>
        <v>116967</v>
      </c>
      <c r="FA126" s="162">
        <v>557000</v>
      </c>
      <c r="FB126" s="32">
        <v>629200</v>
      </c>
      <c r="FC126" s="94">
        <v>616600</v>
      </c>
      <c r="FD126" s="32">
        <f t="shared" si="232"/>
        <v>479941.75</v>
      </c>
      <c r="FE126" s="32">
        <f t="shared" si="233"/>
        <v>586800</v>
      </c>
      <c r="FF126" s="32">
        <f t="shared" si="234"/>
        <v>295075.14898379776</v>
      </c>
      <c r="FG126" s="32">
        <f t="shared" si="235"/>
        <v>141307.8327</v>
      </c>
      <c r="FH126" s="32">
        <f t="shared" si="153"/>
        <v>170275.93840350001</v>
      </c>
      <c r="FI126" s="172">
        <f>VLOOKUP(B126,'[2]RESPUESTOS '!$B$11:$CJ$246,87,0)</f>
        <v>121596</v>
      </c>
      <c r="FJ126" s="162">
        <v>668400</v>
      </c>
      <c r="FK126" s="32">
        <v>658800</v>
      </c>
      <c r="FL126" s="94">
        <v>632400</v>
      </c>
      <c r="FM126" s="32">
        <f t="shared" si="236"/>
        <v>520299</v>
      </c>
      <c r="FN126" s="32">
        <f t="shared" si="237"/>
        <v>645600</v>
      </c>
      <c r="FO126" s="32">
        <f t="shared" si="238"/>
        <v>312030.64069726551</v>
      </c>
      <c r="FP126" s="32">
        <f t="shared" si="239"/>
        <v>146900.12760000001</v>
      </c>
      <c r="FQ126" s="32">
        <f t="shared" si="154"/>
        <v>177014.653758</v>
      </c>
      <c r="FR126" s="172">
        <f>VLOOKUP(B126,'[2]RESPUESTOS '!$B$11:$BX$246,75,0)</f>
        <v>111462</v>
      </c>
      <c r="FS126" s="162">
        <v>557000</v>
      </c>
      <c r="FT126" s="32">
        <v>593400</v>
      </c>
      <c r="FU126" s="94">
        <v>563700</v>
      </c>
      <c r="FV126" s="32">
        <f t="shared" si="240"/>
        <v>456390.5</v>
      </c>
      <c r="FW126" s="32">
        <f t="shared" si="241"/>
        <v>560350</v>
      </c>
      <c r="FX126" s="32">
        <f t="shared" si="242"/>
        <v>281171.42354501534</v>
      </c>
      <c r="FY126" s="32">
        <f t="shared" si="243"/>
        <v>134657.24220000001</v>
      </c>
      <c r="FZ126" s="32">
        <f t="shared" si="155"/>
        <v>162261.97685100001</v>
      </c>
      <c r="GA126" s="172">
        <f>VLOOKUP(B126,'[2]RESPUESTOS '!$B$11:$CN$246,91,0)</f>
        <v>139902</v>
      </c>
      <c r="GB126" s="162">
        <v>641000</v>
      </c>
      <c r="GC126" s="32">
        <v>755200</v>
      </c>
      <c r="GD126" s="94">
        <v>732500</v>
      </c>
      <c r="GE126" s="32">
        <f t="shared" si="244"/>
        <v>567150.5</v>
      </c>
      <c r="GF126" s="32">
        <f t="shared" si="245"/>
        <v>686750</v>
      </c>
      <c r="GG126" s="32">
        <f t="shared" si="246"/>
        <v>350961.44517216686</v>
      </c>
      <c r="GH126" s="32">
        <f t="shared" si="247"/>
        <v>169015.60619999998</v>
      </c>
      <c r="GI126" s="32">
        <f t="shared" si="156"/>
        <v>203663.80547099997</v>
      </c>
      <c r="GJ126" s="172">
        <f>VLOOKUP(B126,'[2]RESPUESTOS '!$B$11:$T$246,19,0)</f>
        <v>123716</v>
      </c>
      <c r="GK126" s="162">
        <v>530000</v>
      </c>
      <c r="GL126" s="32">
        <v>593400</v>
      </c>
      <c r="GM126" s="94">
        <v>581500</v>
      </c>
      <c r="GN126" s="32">
        <f t="shared" si="248"/>
        <v>457154</v>
      </c>
      <c r="GO126" s="32">
        <f t="shared" si="249"/>
        <v>555750</v>
      </c>
      <c r="GP126" s="32">
        <f t="shared" si="250"/>
        <v>299071.77785852691</v>
      </c>
      <c r="GQ126" s="32">
        <f t="shared" si="251"/>
        <v>149461.2996</v>
      </c>
      <c r="GR126" s="32">
        <f t="shared" si="157"/>
        <v>180100.866018</v>
      </c>
      <c r="GS126" s="172">
        <f>VLOOKUP(B126,'[2]RESPUESTOS '!$B$11:$H$246,7,0)</f>
        <v>104482</v>
      </c>
      <c r="GT126" s="162">
        <v>390000</v>
      </c>
      <c r="GU126" s="32">
        <v>356000</v>
      </c>
      <c r="GV126" s="94">
        <v>334600</v>
      </c>
      <c r="GW126" s="32">
        <f t="shared" si="252"/>
        <v>296270.5</v>
      </c>
      <c r="GX126" s="32">
        <f t="shared" si="253"/>
        <v>345300</v>
      </c>
      <c r="GY126" s="32">
        <f t="shared" si="254"/>
        <v>223055.4449387879</v>
      </c>
      <c r="GZ126" s="32">
        <f t="shared" si="255"/>
        <v>126224.70419999999</v>
      </c>
      <c r="HA126" s="32">
        <f t="shared" si="158"/>
        <v>152100.768561</v>
      </c>
      <c r="HB126" s="172">
        <f>VLOOKUP(B126,'[2]RESPUESTOS '!$B$11:$D$246,3,0)</f>
        <v>105098</v>
      </c>
      <c r="HC126" s="162">
        <v>390000</v>
      </c>
      <c r="HD126" s="32">
        <v>356000</v>
      </c>
      <c r="HE126" s="94">
        <v>327500</v>
      </c>
      <c r="HF126" s="32">
        <f t="shared" si="256"/>
        <v>294649.5</v>
      </c>
      <c r="HG126" s="32">
        <f t="shared" si="257"/>
        <v>341750</v>
      </c>
      <c r="HH126" s="32">
        <f t="shared" si="258"/>
        <v>222947.35395606322</v>
      </c>
      <c r="HI126" s="32">
        <f t="shared" si="259"/>
        <v>126968.89379999999</v>
      </c>
      <c r="HJ126" s="32">
        <f t="shared" si="159"/>
        <v>152997.51702899998</v>
      </c>
      <c r="HK126" s="172">
        <f>VLOOKUP(B126,'[2]RESPUESTOS '!$B$11:$CB$246,79,0)</f>
        <v>138823</v>
      </c>
      <c r="HL126" s="162">
        <v>804000</v>
      </c>
      <c r="HM126" s="32">
        <v>755200</v>
      </c>
      <c r="HN126" s="94">
        <v>740000</v>
      </c>
      <c r="HO126" s="32">
        <f t="shared" si="260"/>
        <v>609505.75</v>
      </c>
      <c r="HP126" s="32">
        <f t="shared" si="261"/>
        <v>747600</v>
      </c>
      <c r="HQ126" s="32">
        <f t="shared" si="262"/>
        <v>359624.83719492285</v>
      </c>
      <c r="HR126" s="32">
        <f t="shared" si="263"/>
        <v>167712.06630000001</v>
      </c>
      <c r="HS126" s="32">
        <f t="shared" si="160"/>
        <v>202093.0398915</v>
      </c>
      <c r="HT126" s="172">
        <v>765014.04</v>
      </c>
      <c r="HU126" s="162">
        <v>804000</v>
      </c>
      <c r="HV126" s="32">
        <v>944000</v>
      </c>
      <c r="HW126" s="94">
        <v>906200</v>
      </c>
      <c r="HX126" s="32">
        <f t="shared" si="264"/>
        <v>884733.33333333337</v>
      </c>
      <c r="HY126" s="32">
        <f t="shared" si="265"/>
        <v>906200</v>
      </c>
      <c r="HZ126" s="32">
        <f t="shared" si="161"/>
        <v>880640.2803637163</v>
      </c>
      <c r="IA126" s="32">
        <f t="shared" si="266"/>
        <v>924213.46172400005</v>
      </c>
      <c r="IB126" s="32">
        <f t="shared" si="162"/>
        <v>1113677.22137742</v>
      </c>
      <c r="IC126" s="172">
        <v>815580</v>
      </c>
      <c r="ID126" s="162">
        <v>557000</v>
      </c>
      <c r="IE126" s="32">
        <v>944000</v>
      </c>
      <c r="IF126" s="94">
        <v>915700</v>
      </c>
      <c r="IG126" s="32">
        <f t="shared" si="267"/>
        <v>805566.66666666663</v>
      </c>
      <c r="IH126" s="32">
        <f t="shared" si="268"/>
        <v>915700</v>
      </c>
      <c r="II126" s="32">
        <f t="shared" si="269"/>
        <v>760125.84755553899</v>
      </c>
      <c r="IJ126" s="32">
        <f t="shared" si="270"/>
        <v>985302.19799999997</v>
      </c>
      <c r="IK126" s="32">
        <f t="shared" si="163"/>
        <v>1187289.1485899999</v>
      </c>
      <c r="IM126" s="32">
        <f t="shared" si="271"/>
        <v>270309.68836970074</v>
      </c>
    </row>
    <row r="127" spans="1:247" x14ac:dyDescent="0.25">
      <c r="A127" s="12">
        <v>120</v>
      </c>
      <c r="B127" s="38" t="s">
        <v>163</v>
      </c>
      <c r="C127" s="14">
        <f>VLOOKUP(B127,[1]Hoja1!$B$9:$D$244,3,0)</f>
        <v>3720714</v>
      </c>
      <c r="D127" s="14">
        <v>13608000</v>
      </c>
      <c r="E127" s="15">
        <v>21637750</v>
      </c>
      <c r="F127" s="97">
        <v>21205000</v>
      </c>
      <c r="G127" s="105">
        <f t="shared" si="164"/>
        <v>15042866</v>
      </c>
      <c r="H127" s="105">
        <f t="shared" si="165"/>
        <v>17406500</v>
      </c>
      <c r="I127" s="107">
        <f t="shared" si="166"/>
        <v>9182188.0045177676</v>
      </c>
      <c r="J127" s="107">
        <f t="shared" si="167"/>
        <v>3910470.4139999999</v>
      </c>
      <c r="K127" s="107">
        <f t="shared" si="136"/>
        <v>4712116.8488699999</v>
      </c>
      <c r="L127" s="101">
        <f>VLOOKUP(B127,[1]Hoja1!$B$9:$L$244,11,0)</f>
        <v>3421732</v>
      </c>
      <c r="M127" s="101">
        <v>12710000</v>
      </c>
      <c r="N127" s="34">
        <v>21637750</v>
      </c>
      <c r="O127" s="70">
        <v>20772200</v>
      </c>
      <c r="P127" s="34">
        <f t="shared" si="168"/>
        <v>14635420.5</v>
      </c>
      <c r="Q127" s="34">
        <f t="shared" si="169"/>
        <v>16741100</v>
      </c>
      <c r="R127" s="34">
        <f t="shared" si="170"/>
        <v>8596887.874237068</v>
      </c>
      <c r="S127" s="174">
        <f t="shared" si="171"/>
        <v>3596240.3319999999</v>
      </c>
      <c r="T127" s="174">
        <f t="shared" si="137"/>
        <v>4333469.6000600001</v>
      </c>
      <c r="U127" s="126">
        <f>VLOOKUP(B127,[1]Hoja1!$B$9:$T$244,19,0)</f>
        <v>3240160</v>
      </c>
      <c r="V127" s="126">
        <v>11850000</v>
      </c>
      <c r="W127" s="17">
        <v>17310200</v>
      </c>
      <c r="X127" s="73">
        <v>16964000</v>
      </c>
      <c r="Y127" s="17">
        <f t="shared" si="172"/>
        <v>12341090</v>
      </c>
      <c r="Z127" s="17">
        <f t="shared" si="173"/>
        <v>14407000</v>
      </c>
      <c r="AA127" s="17">
        <f t="shared" si="174"/>
        <v>7847250.3064565947</v>
      </c>
      <c r="AB127" s="176">
        <f t="shared" si="175"/>
        <v>3405408.1599999997</v>
      </c>
      <c r="AC127" s="176">
        <f t="shared" si="138"/>
        <v>4103516.8327999995</v>
      </c>
      <c r="AD127" s="129">
        <f>VLOOKUP(B127,[1]Hoja1!$B$9:$V$244,21,0)</f>
        <v>3937468</v>
      </c>
      <c r="AE127" s="129">
        <v>14063000</v>
      </c>
      <c r="AF127" s="18">
        <v>16444690</v>
      </c>
      <c r="AG127" s="74">
        <v>16115800</v>
      </c>
      <c r="AH127" s="18">
        <f t="shared" si="176"/>
        <v>12640239.5</v>
      </c>
      <c r="AI127" s="18">
        <f t="shared" si="177"/>
        <v>15089400</v>
      </c>
      <c r="AJ127" s="18">
        <f t="shared" si="178"/>
        <v>8929773.1583407801</v>
      </c>
      <c r="AK127" s="177">
        <f t="shared" si="179"/>
        <v>4138278.8679999998</v>
      </c>
      <c r="AL127" s="177">
        <f t="shared" si="139"/>
        <v>4986626.0359399999</v>
      </c>
      <c r="AM127" s="133">
        <f>VLOOKUP(B127,[1]Hoja1!$B$9:$X$244,23,0)</f>
        <v>3702399</v>
      </c>
      <c r="AN127" s="133">
        <v>13223000</v>
      </c>
      <c r="AO127" s="19">
        <v>14713670</v>
      </c>
      <c r="AP127" s="77">
        <v>13978000</v>
      </c>
      <c r="AQ127" s="19">
        <f t="shared" si="180"/>
        <v>11404267.25</v>
      </c>
      <c r="AR127" s="19">
        <f t="shared" si="181"/>
        <v>13600500</v>
      </c>
      <c r="AS127" s="19">
        <f t="shared" si="182"/>
        <v>8243582.1584904632</v>
      </c>
      <c r="AT127" s="178">
        <f t="shared" si="183"/>
        <v>3891221.3489999999</v>
      </c>
      <c r="AU127" s="178">
        <f t="shared" si="140"/>
        <v>4688921.7255450003</v>
      </c>
      <c r="AV127" s="137">
        <f>VLOOKUP(B127,[1]Hoja1!$B$9:$Z$244,25,0)</f>
        <v>2945600</v>
      </c>
      <c r="AW127" s="137">
        <v>10773000</v>
      </c>
      <c r="AX127" s="20">
        <v>14713670</v>
      </c>
      <c r="AY127" s="79">
        <v>14272300</v>
      </c>
      <c r="AZ127" s="20">
        <f t="shared" si="184"/>
        <v>10676142.5</v>
      </c>
      <c r="BA127" s="20">
        <f t="shared" si="185"/>
        <v>12522650</v>
      </c>
      <c r="BB127" s="20">
        <f t="shared" si="186"/>
        <v>7013312.9504462974</v>
      </c>
      <c r="BC127" s="179">
        <f t="shared" si="187"/>
        <v>3095825.5999999996</v>
      </c>
      <c r="BD127" s="179">
        <f t="shared" si="141"/>
        <v>3730469.8479999993</v>
      </c>
      <c r="BE127" s="139">
        <f>VLOOKUP(B127,[1]Hoja1!$B$9:$AB$244,27,0)</f>
        <v>3240160</v>
      </c>
      <c r="BF127" s="139">
        <v>12961000</v>
      </c>
      <c r="BG127" s="21">
        <v>17310200</v>
      </c>
      <c r="BH127" s="80">
        <v>16617800</v>
      </c>
      <c r="BI127" s="21">
        <f t="shared" si="188"/>
        <v>12532290</v>
      </c>
      <c r="BJ127" s="21">
        <f t="shared" si="189"/>
        <v>14789400</v>
      </c>
      <c r="BK127" s="21">
        <f t="shared" si="190"/>
        <v>7940807.3168845372</v>
      </c>
      <c r="BL127" s="21">
        <f t="shared" si="191"/>
        <v>3405408.1599999997</v>
      </c>
      <c r="BM127" s="21">
        <f t="shared" si="142"/>
        <v>4103516.8327999995</v>
      </c>
      <c r="BN127" s="144">
        <f>VLOOKUP(B127,[1]Hoja1!$B$9:$AD$244,29,0)</f>
        <v>3240160</v>
      </c>
      <c r="BO127" s="144">
        <v>11572000</v>
      </c>
      <c r="BP127" s="22">
        <v>17310200</v>
      </c>
      <c r="BQ127" s="82">
        <v>16444700</v>
      </c>
      <c r="BR127" s="22">
        <f t="shared" si="192"/>
        <v>12141765</v>
      </c>
      <c r="BS127" s="22">
        <f t="shared" si="193"/>
        <v>14008350</v>
      </c>
      <c r="BT127" s="22">
        <f t="shared" si="194"/>
        <v>7787836.0818910291</v>
      </c>
      <c r="BU127" s="22">
        <f t="shared" si="195"/>
        <v>3405408.1599999997</v>
      </c>
      <c r="BV127" s="22">
        <f t="shared" si="143"/>
        <v>4103516.8327999995</v>
      </c>
      <c r="BW127" s="146">
        <f>VLOOKUP(B127,[1]Hoja1!$B$9:$AF$244,31,0)</f>
        <v>3122070</v>
      </c>
      <c r="BX127" s="146">
        <v>8930000</v>
      </c>
      <c r="BY127" s="23">
        <v>14713670</v>
      </c>
      <c r="BZ127" s="84">
        <v>14272300</v>
      </c>
      <c r="CA127" s="23">
        <f t="shared" si="196"/>
        <v>10259510</v>
      </c>
      <c r="CB127" s="23">
        <f t="shared" si="197"/>
        <v>11601150</v>
      </c>
      <c r="CC127" s="23">
        <f t="shared" si="198"/>
        <v>7013702.3539877869</v>
      </c>
      <c r="CD127" s="23">
        <f t="shared" si="199"/>
        <v>3281295.57</v>
      </c>
      <c r="CE127" s="23">
        <f t="shared" si="144"/>
        <v>3953961.1618499998</v>
      </c>
      <c r="CF127" s="158">
        <f>VLOOKUP(B127,[1]Hoja1!$B$9:$AJ$244,35,0)</f>
        <v>2945600</v>
      </c>
      <c r="CG127" s="158">
        <v>8420000</v>
      </c>
      <c r="CH127" s="24">
        <v>10005300</v>
      </c>
      <c r="CI127" s="25">
        <v>9805200</v>
      </c>
      <c r="CJ127" s="24">
        <f t="shared" si="200"/>
        <v>7794025</v>
      </c>
      <c r="CK127" s="24">
        <f t="shared" si="201"/>
        <v>9112600</v>
      </c>
      <c r="CL127" s="24">
        <f t="shared" si="202"/>
        <v>6058880.3579507321</v>
      </c>
      <c r="CM127" s="24">
        <f t="shared" si="203"/>
        <v>3095825.5999999996</v>
      </c>
      <c r="CN127" s="24">
        <f t="shared" si="145"/>
        <v>3730469.8479999993</v>
      </c>
      <c r="CO127" s="148">
        <f>VLOOKUP(B127,[1]Hoja1!$B$9:$AL$244,37,0)</f>
        <v>3027788</v>
      </c>
      <c r="CP127" s="148">
        <v>10820000</v>
      </c>
      <c r="CQ127" s="26">
        <v>14713670</v>
      </c>
      <c r="CR127" s="149">
        <v>13242300</v>
      </c>
      <c r="CS127" s="26">
        <f t="shared" si="204"/>
        <v>10450939.5</v>
      </c>
      <c r="CT127" s="26">
        <f t="shared" si="205"/>
        <v>12031150</v>
      </c>
      <c r="CU127" s="26">
        <f t="shared" si="206"/>
        <v>7064951.5724268807</v>
      </c>
      <c r="CV127" s="26">
        <f t="shared" si="207"/>
        <v>3182205.1879999996</v>
      </c>
      <c r="CW127" s="26">
        <f t="shared" si="146"/>
        <v>3834557.2515399996</v>
      </c>
      <c r="CX127" s="27">
        <f>VLOOKUP(B127,[1]Hoja1!$B$9:$AN$244,39,0)</f>
        <v>3455393</v>
      </c>
      <c r="CY127" s="27">
        <v>11360000</v>
      </c>
      <c r="CZ127" s="28">
        <v>16444690</v>
      </c>
      <c r="DA127" s="86">
        <v>15787000</v>
      </c>
      <c r="DB127" s="28">
        <f t="shared" si="208"/>
        <v>11761770.75</v>
      </c>
      <c r="DC127" s="28">
        <f t="shared" si="209"/>
        <v>13573500</v>
      </c>
      <c r="DD127" s="28">
        <f t="shared" si="210"/>
        <v>7974735.8702063896</v>
      </c>
      <c r="DE127" s="28">
        <f t="shared" si="211"/>
        <v>3631618.0429999996</v>
      </c>
      <c r="DF127" s="28">
        <f t="shared" si="147"/>
        <v>4376099.7418149998</v>
      </c>
      <c r="DG127" s="150">
        <f>VLOOKUP(B127,[1]Hoja1!$B$9:$AR$244,43,0)</f>
        <v>3773371</v>
      </c>
      <c r="DH127" s="150">
        <v>12938000</v>
      </c>
      <c r="DI127" s="29">
        <v>12982650</v>
      </c>
      <c r="DJ127" s="88">
        <v>12463300</v>
      </c>
      <c r="DK127" s="29">
        <f t="shared" si="212"/>
        <v>10539330.25</v>
      </c>
      <c r="DL127" s="29">
        <f t="shared" si="213"/>
        <v>12700650</v>
      </c>
      <c r="DM127" s="29">
        <f t="shared" si="214"/>
        <v>8006915.2567585455</v>
      </c>
      <c r="DN127" s="29">
        <f t="shared" si="215"/>
        <v>3965812.9209999996</v>
      </c>
      <c r="DO127" s="29">
        <f t="shared" si="148"/>
        <v>4778804.569805</v>
      </c>
      <c r="DP127" s="154">
        <f>VLOOKUP(B127,[1]Hoja1!$B$9:$AT$244,45,0)</f>
        <v>4543928</v>
      </c>
      <c r="DQ127" s="154">
        <v>16618000</v>
      </c>
      <c r="DR127" s="30">
        <v>12982650</v>
      </c>
      <c r="DS127" s="90">
        <v>12852800</v>
      </c>
      <c r="DT127" s="30">
        <f t="shared" si="216"/>
        <v>11749344.5</v>
      </c>
      <c r="DU127" s="30">
        <f t="shared" si="217"/>
        <v>12917725</v>
      </c>
      <c r="DV127" s="30">
        <f t="shared" si="218"/>
        <v>9193720.8453592304</v>
      </c>
      <c r="DW127" s="30">
        <f t="shared" si="219"/>
        <v>4775668.3279999997</v>
      </c>
      <c r="DX127" s="30">
        <f t="shared" si="149"/>
        <v>5754680.3352399999</v>
      </c>
      <c r="DY127" s="158">
        <f>VLOOKUP(B127,[1]Hoja1!$B$9:$AV$244,47,0)</f>
        <v>4528046</v>
      </c>
      <c r="DZ127" s="158">
        <v>15530000</v>
      </c>
      <c r="EA127" s="24">
        <v>14713670</v>
      </c>
      <c r="EB127" s="25">
        <v>14566500</v>
      </c>
      <c r="EC127" s="24">
        <f t="shared" si="220"/>
        <v>12334554</v>
      </c>
      <c r="ED127" s="24">
        <f t="shared" si="221"/>
        <v>14640085</v>
      </c>
      <c r="EE127" s="24">
        <f t="shared" si="222"/>
        <v>9481998.5760492645</v>
      </c>
      <c r="EF127" s="24">
        <f t="shared" si="223"/>
        <v>4758976.3459999999</v>
      </c>
      <c r="EG127" s="24">
        <f t="shared" si="150"/>
        <v>5734566.4969299994</v>
      </c>
      <c r="EH127" s="126">
        <f>VLOOKUP(B127,[1]Hoja1!$B$9:$AX$244,49,0)</f>
        <v>4920863</v>
      </c>
      <c r="EI127" s="126">
        <v>17575000</v>
      </c>
      <c r="EJ127" s="17">
        <v>19473975</v>
      </c>
      <c r="EK127" s="73">
        <v>18889800</v>
      </c>
      <c r="EL127" s="17">
        <f t="shared" si="224"/>
        <v>15214909.5</v>
      </c>
      <c r="EM127" s="17">
        <f t="shared" si="225"/>
        <v>18232400</v>
      </c>
      <c r="EN127" s="17">
        <f t="shared" si="226"/>
        <v>10976809.87779412</v>
      </c>
      <c r="EO127" s="17">
        <f t="shared" si="227"/>
        <v>5171827.0129999993</v>
      </c>
      <c r="EP127" s="17">
        <f t="shared" si="151"/>
        <v>6232051.5506649986</v>
      </c>
      <c r="EQ127" s="162">
        <f>VLOOKUP(B127,[1]Hoja1!$B$9:$AZ$244,51,0)</f>
        <v>3773371</v>
      </c>
      <c r="ER127" s="162">
        <v>12399000</v>
      </c>
      <c r="ES127" s="32">
        <v>19473975</v>
      </c>
      <c r="ET127" s="94">
        <v>18500300</v>
      </c>
      <c r="EU127" s="32">
        <f t="shared" si="228"/>
        <v>13536661.5</v>
      </c>
      <c r="EV127" s="32">
        <f t="shared" si="229"/>
        <v>15449650</v>
      </c>
      <c r="EW127" s="32">
        <f t="shared" si="230"/>
        <v>8867794.3784238007</v>
      </c>
      <c r="EX127" s="32">
        <f t="shared" si="231"/>
        <v>4558609.5050999997</v>
      </c>
      <c r="EY127" s="32">
        <f t="shared" si="152"/>
        <v>5493124.4536454994</v>
      </c>
      <c r="EZ127" s="172">
        <f>VLOOKUP(B127,'[2]RESPUESTOS '!$B$11:$BH$246,59,0)</f>
        <v>2663351</v>
      </c>
      <c r="FA127" s="162">
        <v>11850000</v>
      </c>
      <c r="FB127" s="32">
        <v>13894800</v>
      </c>
      <c r="FC127" s="94">
        <v>13478000</v>
      </c>
      <c r="FD127" s="32">
        <f t="shared" si="232"/>
        <v>10471537.75</v>
      </c>
      <c r="FE127" s="32">
        <f t="shared" si="233"/>
        <v>12664000</v>
      </c>
      <c r="FF127" s="32">
        <f t="shared" si="234"/>
        <v>6600448.9170029489</v>
      </c>
      <c r="FG127" s="32">
        <f t="shared" si="235"/>
        <v>3217594.3430999997</v>
      </c>
      <c r="FH127" s="32">
        <f t="shared" si="153"/>
        <v>3877201.1834354997</v>
      </c>
      <c r="FI127" s="172">
        <f>VLOOKUP(B127,'[2]RESPUESTOS '!$B$11:$CJ$246,87,0)</f>
        <v>2704722</v>
      </c>
      <c r="FJ127" s="162">
        <v>14220000</v>
      </c>
      <c r="FK127" s="32">
        <v>14794800</v>
      </c>
      <c r="FL127" s="94">
        <v>14351000</v>
      </c>
      <c r="FM127" s="32">
        <f t="shared" si="236"/>
        <v>11517630.5</v>
      </c>
      <c r="FN127" s="32">
        <f t="shared" si="237"/>
        <v>14285500</v>
      </c>
      <c r="FO127" s="32">
        <f t="shared" si="238"/>
        <v>6928564.9939408926</v>
      </c>
      <c r="FP127" s="32">
        <f t="shared" si="239"/>
        <v>3267574.6481999997</v>
      </c>
      <c r="FQ127" s="32">
        <f t="shared" si="154"/>
        <v>3937427.4510809993</v>
      </c>
      <c r="FR127" s="172">
        <f>VLOOKUP(B127,'[2]RESPUESTOS '!$B$11:$BX$246,75,0)</f>
        <v>2511544</v>
      </c>
      <c r="FS127" s="162">
        <v>11850000</v>
      </c>
      <c r="FT127" s="32">
        <v>13498000</v>
      </c>
      <c r="FU127" s="94">
        <v>12958100</v>
      </c>
      <c r="FV127" s="32">
        <f t="shared" si="240"/>
        <v>10204411</v>
      </c>
      <c r="FW127" s="32">
        <f t="shared" si="241"/>
        <v>12404050</v>
      </c>
      <c r="FX127" s="32">
        <f t="shared" si="242"/>
        <v>6311074.5106786573</v>
      </c>
      <c r="FY127" s="32">
        <f t="shared" si="243"/>
        <v>3034196.3063999997</v>
      </c>
      <c r="FZ127" s="32">
        <f t="shared" si="155"/>
        <v>3656206.5492119994</v>
      </c>
      <c r="GA127" s="172">
        <f>VLOOKUP(B127,'[2]RESPUESTOS '!$B$11:$CN$246,91,0)</f>
        <v>3198695</v>
      </c>
      <c r="GB127" s="162">
        <v>13628000</v>
      </c>
      <c r="GC127" s="32">
        <v>17310200</v>
      </c>
      <c r="GD127" s="94">
        <v>16444700</v>
      </c>
      <c r="GE127" s="32">
        <f t="shared" si="244"/>
        <v>12645398.75</v>
      </c>
      <c r="GF127" s="32">
        <f t="shared" si="245"/>
        <v>15036350</v>
      </c>
      <c r="GG127" s="32">
        <f t="shared" si="246"/>
        <v>7927304.9404138178</v>
      </c>
      <c r="GH127" s="32">
        <f t="shared" si="247"/>
        <v>3864343.4294999996</v>
      </c>
      <c r="GI127" s="32">
        <f t="shared" si="156"/>
        <v>4656533.8325474998</v>
      </c>
      <c r="GJ127" s="172">
        <f>VLOOKUP(B127,'[2]RESPUESTOS '!$B$11:$T$246,19,0)</f>
        <v>2616319</v>
      </c>
      <c r="GK127" s="162">
        <v>11360000</v>
      </c>
      <c r="GL127" s="32">
        <v>12803200</v>
      </c>
      <c r="GM127" s="94">
        <v>12163000</v>
      </c>
      <c r="GN127" s="32">
        <f t="shared" si="248"/>
        <v>9735629.75</v>
      </c>
      <c r="GO127" s="32">
        <f t="shared" si="249"/>
        <v>11761500</v>
      </c>
      <c r="GP127" s="32">
        <f t="shared" si="250"/>
        <v>6343501.3282213528</v>
      </c>
      <c r="GQ127" s="32">
        <f t="shared" si="251"/>
        <v>3160774.9838999999</v>
      </c>
      <c r="GR127" s="32">
        <f t="shared" si="157"/>
        <v>3808733.8555994998</v>
      </c>
      <c r="GS127" s="172">
        <f>VLOOKUP(B127,'[2]RESPUESTOS '!$B$11:$H$246,7,0)</f>
        <v>2244448</v>
      </c>
      <c r="GT127" s="162">
        <v>8420000</v>
      </c>
      <c r="GU127" s="32">
        <v>3500000</v>
      </c>
      <c r="GV127" s="94">
        <v>3325000</v>
      </c>
      <c r="GW127" s="32">
        <f t="shared" si="252"/>
        <v>4372362</v>
      </c>
      <c r="GX127" s="32">
        <f t="shared" si="253"/>
        <v>3412500</v>
      </c>
      <c r="GY127" s="32">
        <f t="shared" si="254"/>
        <v>3475918.8267048406</v>
      </c>
      <c r="GZ127" s="32">
        <f t="shared" si="255"/>
        <v>2711517.6288000001</v>
      </c>
      <c r="HA127" s="32">
        <f t="shared" si="158"/>
        <v>3267378.7427040003</v>
      </c>
      <c r="HB127" s="172">
        <f>VLOOKUP(B127,'[2]RESPUESTOS '!$B$11:$D$246,3,0)</f>
        <v>2179836</v>
      </c>
      <c r="HC127" s="162">
        <v>8420000</v>
      </c>
      <c r="HD127" s="32">
        <v>3500000</v>
      </c>
      <c r="HE127" s="94">
        <v>3430000</v>
      </c>
      <c r="HF127" s="32">
        <f t="shared" si="256"/>
        <v>4382459</v>
      </c>
      <c r="HG127" s="32">
        <f t="shared" si="257"/>
        <v>3465000</v>
      </c>
      <c r="HH127" s="32">
        <f t="shared" si="258"/>
        <v>3463879.9585675932</v>
      </c>
      <c r="HI127" s="32">
        <f t="shared" si="259"/>
        <v>2633459.8715999997</v>
      </c>
      <c r="HJ127" s="32">
        <f t="shared" si="159"/>
        <v>3173319.1452779998</v>
      </c>
      <c r="HK127" s="172">
        <f>VLOOKUP(B127,'[2]RESPUESTOS '!$B$11:$CB$246,79,0)</f>
        <v>3273850</v>
      </c>
      <c r="HL127" s="162">
        <v>17575000</v>
      </c>
      <c r="HM127" s="32">
        <v>17310200</v>
      </c>
      <c r="HN127" s="94">
        <v>16791000</v>
      </c>
      <c r="HO127" s="32">
        <f t="shared" si="260"/>
        <v>13737512.5</v>
      </c>
      <c r="HP127" s="32">
        <f t="shared" si="261"/>
        <v>17050600</v>
      </c>
      <c r="HQ127" s="32">
        <f t="shared" si="262"/>
        <v>8338981.3385447767</v>
      </c>
      <c r="HR127" s="32">
        <f t="shared" si="263"/>
        <v>3955138.1850000001</v>
      </c>
      <c r="HS127" s="32">
        <f t="shared" si="160"/>
        <v>4765941.5129249999</v>
      </c>
      <c r="HT127" s="172">
        <v>13699959</v>
      </c>
      <c r="HU127" s="162">
        <v>17575000</v>
      </c>
      <c r="HV127" s="32">
        <v>21637750</v>
      </c>
      <c r="HW127" s="94">
        <v>19474000</v>
      </c>
      <c r="HX127" s="32">
        <f t="shared" si="264"/>
        <v>19562250</v>
      </c>
      <c r="HY127" s="32">
        <f t="shared" si="265"/>
        <v>19474000</v>
      </c>
      <c r="HZ127" s="32">
        <f t="shared" si="161"/>
        <v>19421869.342978157</v>
      </c>
      <c r="IA127" s="32">
        <f t="shared" si="266"/>
        <v>16550920.467899999</v>
      </c>
      <c r="IB127" s="32">
        <f t="shared" si="162"/>
        <v>19943859.163819499</v>
      </c>
      <c r="IC127" s="172">
        <v>14605500</v>
      </c>
      <c r="ID127" s="162">
        <v>11850000</v>
      </c>
      <c r="IE127" s="32">
        <v>21637750</v>
      </c>
      <c r="IF127" s="94">
        <v>21205000</v>
      </c>
      <c r="IG127" s="32">
        <f t="shared" si="267"/>
        <v>18230916.666666668</v>
      </c>
      <c r="IH127" s="32">
        <f t="shared" si="268"/>
        <v>21205000</v>
      </c>
      <c r="II127" s="32">
        <f t="shared" si="269"/>
        <v>16876459.742717333</v>
      </c>
      <c r="IJ127" s="32">
        <f t="shared" si="270"/>
        <v>17644904.550000001</v>
      </c>
      <c r="IK127" s="32">
        <f t="shared" si="163"/>
        <v>21262109.982750002</v>
      </c>
      <c r="IM127" s="32">
        <f t="shared" si="271"/>
        <v>5592562.2735428698</v>
      </c>
    </row>
    <row r="128" spans="1:247" x14ac:dyDescent="0.25">
      <c r="A128" s="12">
        <v>121</v>
      </c>
      <c r="B128" s="38" t="s">
        <v>164</v>
      </c>
      <c r="C128" s="14">
        <f>VLOOKUP(B128,[1]Hoja1!$B$9:$D$244,3,0)</f>
        <v>1293466</v>
      </c>
      <c r="D128" s="14">
        <v>4731000</v>
      </c>
      <c r="E128" s="15">
        <v>7105500</v>
      </c>
      <c r="F128" s="97">
        <v>6892300</v>
      </c>
      <c r="G128" s="105">
        <f t="shared" si="164"/>
        <v>5005566.5</v>
      </c>
      <c r="H128" s="105">
        <f t="shared" si="165"/>
        <v>5811650</v>
      </c>
      <c r="I128" s="107">
        <f t="shared" si="166"/>
        <v>3148828.0868108612</v>
      </c>
      <c r="J128" s="107">
        <f t="shared" si="167"/>
        <v>1359432.7659999998</v>
      </c>
      <c r="K128" s="107">
        <f t="shared" si="136"/>
        <v>1638116.4830299998</v>
      </c>
      <c r="L128" s="101">
        <f>VLOOKUP(B128,[1]Hoja1!$B$9:$L$244,11,0)</f>
        <v>1147109</v>
      </c>
      <c r="M128" s="101">
        <v>4261000</v>
      </c>
      <c r="N128" s="34">
        <v>7105500</v>
      </c>
      <c r="O128" s="70">
        <v>6750200</v>
      </c>
      <c r="P128" s="34">
        <f t="shared" si="168"/>
        <v>4815952.25</v>
      </c>
      <c r="Q128" s="34">
        <f t="shared" si="169"/>
        <v>5505600</v>
      </c>
      <c r="R128" s="34">
        <f t="shared" si="170"/>
        <v>2866719.2566357218</v>
      </c>
      <c r="S128" s="174">
        <f t="shared" si="171"/>
        <v>1205611.5589999999</v>
      </c>
      <c r="T128" s="174">
        <f t="shared" si="137"/>
        <v>1452761.9285949999</v>
      </c>
      <c r="U128" s="126">
        <f>VLOOKUP(B128,[1]Hoja1!$B$9:$T$244,19,0)</f>
        <v>1089165</v>
      </c>
      <c r="V128" s="126">
        <v>3984000</v>
      </c>
      <c r="W128" s="17">
        <v>5684400</v>
      </c>
      <c r="X128" s="73">
        <v>5400200</v>
      </c>
      <c r="Y128" s="17">
        <f t="shared" si="172"/>
        <v>4039441.25</v>
      </c>
      <c r="Z128" s="17">
        <f t="shared" si="173"/>
        <v>4692100</v>
      </c>
      <c r="AA128" s="17">
        <f t="shared" si="174"/>
        <v>2613974.2794944094</v>
      </c>
      <c r="AB128" s="176">
        <f t="shared" si="175"/>
        <v>1144712.415</v>
      </c>
      <c r="AC128" s="176">
        <f t="shared" si="138"/>
        <v>1379378.4600750001</v>
      </c>
      <c r="AD128" s="129">
        <f>VLOOKUP(B128,[1]Hoja1!$B$9:$V$244,21,0)</f>
        <v>1323534</v>
      </c>
      <c r="AE128" s="129">
        <v>4727000</v>
      </c>
      <c r="AF128" s="18">
        <v>5400180</v>
      </c>
      <c r="AG128" s="74">
        <v>5130200</v>
      </c>
      <c r="AH128" s="18">
        <f t="shared" si="176"/>
        <v>4145228.5</v>
      </c>
      <c r="AI128" s="18">
        <f t="shared" si="177"/>
        <v>4928600</v>
      </c>
      <c r="AJ128" s="18">
        <f t="shared" si="178"/>
        <v>2969106.1761790123</v>
      </c>
      <c r="AK128" s="177">
        <f t="shared" si="179"/>
        <v>1391034.2339999999</v>
      </c>
      <c r="AL128" s="177">
        <f t="shared" si="139"/>
        <v>1676196.2519699999</v>
      </c>
      <c r="AM128" s="133">
        <f>VLOOKUP(B128,[1]Hoja1!$B$9:$X$244,23,0)</f>
        <v>1247114</v>
      </c>
      <c r="AN128" s="133">
        <v>4454000</v>
      </c>
      <c r="AO128" s="19">
        <v>4831740</v>
      </c>
      <c r="AP128" s="77">
        <v>4541800</v>
      </c>
      <c r="AQ128" s="19">
        <f t="shared" si="180"/>
        <v>3768663.5</v>
      </c>
      <c r="AR128" s="19">
        <f t="shared" si="181"/>
        <v>4497900</v>
      </c>
      <c r="AS128" s="19">
        <f t="shared" si="182"/>
        <v>2751958.2874525287</v>
      </c>
      <c r="AT128" s="178">
        <f t="shared" si="183"/>
        <v>1310716.814</v>
      </c>
      <c r="AU128" s="178">
        <f t="shared" si="140"/>
        <v>1579413.7608699999</v>
      </c>
      <c r="AV128" s="137">
        <f>VLOOKUP(B128,[1]Hoja1!$B$9:$Z$244,25,0)</f>
        <v>990150</v>
      </c>
      <c r="AW128" s="137">
        <v>3622000</v>
      </c>
      <c r="AX128" s="20">
        <v>4831740</v>
      </c>
      <c r="AY128" s="79">
        <v>4493500</v>
      </c>
      <c r="AZ128" s="20">
        <f t="shared" si="184"/>
        <v>3484347.5</v>
      </c>
      <c r="BA128" s="20">
        <f t="shared" si="185"/>
        <v>4057750</v>
      </c>
      <c r="BB128" s="20">
        <f t="shared" si="186"/>
        <v>2331617.8477982571</v>
      </c>
      <c r="BC128" s="179">
        <f t="shared" si="187"/>
        <v>1040647.6499999999</v>
      </c>
      <c r="BD128" s="179">
        <f t="shared" si="141"/>
        <v>1253980.4182499999</v>
      </c>
      <c r="BE128" s="139">
        <f>VLOOKUP(B128,[1]Hoja1!$B$9:$AB$244,27,0)</f>
        <v>1100941</v>
      </c>
      <c r="BF128" s="139">
        <v>4404000</v>
      </c>
      <c r="BG128" s="21">
        <v>5684400</v>
      </c>
      <c r="BH128" s="80">
        <v>5627600</v>
      </c>
      <c r="BI128" s="21">
        <f t="shared" si="188"/>
        <v>4204235.25</v>
      </c>
      <c r="BJ128" s="21">
        <f t="shared" si="189"/>
        <v>5015800</v>
      </c>
      <c r="BK128" s="21">
        <f t="shared" si="190"/>
        <v>2686374.0932085915</v>
      </c>
      <c r="BL128" s="21">
        <f t="shared" si="191"/>
        <v>1157088.9909999999</v>
      </c>
      <c r="BM128" s="21">
        <f t="shared" si="142"/>
        <v>1394292.234155</v>
      </c>
      <c r="BN128" s="144">
        <f>VLOOKUP(B128,[1]Hoja1!$B$9:$AD$244,29,0)</f>
        <v>1089165</v>
      </c>
      <c r="BO128" s="144">
        <v>3890000</v>
      </c>
      <c r="BP128" s="22">
        <v>5684400</v>
      </c>
      <c r="BQ128" s="82">
        <v>5513900</v>
      </c>
      <c r="BR128" s="22">
        <f t="shared" si="192"/>
        <v>4044366.25</v>
      </c>
      <c r="BS128" s="22">
        <f t="shared" si="193"/>
        <v>4701950</v>
      </c>
      <c r="BT128" s="22">
        <f t="shared" si="194"/>
        <v>2610141.714429284</v>
      </c>
      <c r="BU128" s="22">
        <f t="shared" si="195"/>
        <v>1144712.415</v>
      </c>
      <c r="BV128" s="22">
        <f t="shared" si="143"/>
        <v>1379378.4600750001</v>
      </c>
      <c r="BW128" s="146">
        <f>VLOOKUP(B128,[1]Hoja1!$B$9:$AF$244,31,0)</f>
        <v>1049224</v>
      </c>
      <c r="BX128" s="146">
        <v>3000000</v>
      </c>
      <c r="BY128" s="23">
        <v>4831740</v>
      </c>
      <c r="BZ128" s="84">
        <v>4590200</v>
      </c>
      <c r="CA128" s="23">
        <f t="shared" si="196"/>
        <v>3367791</v>
      </c>
      <c r="CB128" s="23">
        <f t="shared" si="197"/>
        <v>3795100</v>
      </c>
      <c r="CC128" s="23">
        <f t="shared" si="198"/>
        <v>2337487.8094025324</v>
      </c>
      <c r="CD128" s="23">
        <f t="shared" si="199"/>
        <v>1102734.4239999999</v>
      </c>
      <c r="CE128" s="23">
        <f t="shared" si="144"/>
        <v>1328794.9809199998</v>
      </c>
      <c r="CF128" s="158">
        <f>VLOOKUP(B128,[1]Hoja1!$B$9:$AJ$244,35,0)</f>
        <v>990150</v>
      </c>
      <c r="CG128" s="158">
        <v>2830000</v>
      </c>
      <c r="CH128" s="24">
        <v>3285600</v>
      </c>
      <c r="CI128" s="25">
        <v>3022800</v>
      </c>
      <c r="CJ128" s="24">
        <f t="shared" si="200"/>
        <v>2532137.5</v>
      </c>
      <c r="CK128" s="24">
        <f t="shared" si="201"/>
        <v>2926400</v>
      </c>
      <c r="CL128" s="24">
        <f t="shared" si="202"/>
        <v>2001518.7537150905</v>
      </c>
      <c r="CM128" s="24">
        <f t="shared" si="203"/>
        <v>1040647.6499999999</v>
      </c>
      <c r="CN128" s="24">
        <f t="shared" si="145"/>
        <v>1253980.4182499999</v>
      </c>
      <c r="CO128" s="148">
        <f>VLOOKUP(B128,[1]Hoja1!$B$9:$AL$244,37,0)</f>
        <v>1014630</v>
      </c>
      <c r="CP128" s="148">
        <v>3630000</v>
      </c>
      <c r="CQ128" s="26">
        <v>4831740</v>
      </c>
      <c r="CR128" s="149">
        <v>4638500</v>
      </c>
      <c r="CS128" s="26">
        <f t="shared" si="204"/>
        <v>3528717.5</v>
      </c>
      <c r="CT128" s="26">
        <f t="shared" si="205"/>
        <v>4134250</v>
      </c>
      <c r="CU128" s="26">
        <f t="shared" si="206"/>
        <v>2375840.4229682283</v>
      </c>
      <c r="CV128" s="26">
        <f t="shared" si="207"/>
        <v>1066376.1299999999</v>
      </c>
      <c r="CW128" s="26">
        <f t="shared" si="146"/>
        <v>1284983.2366499999</v>
      </c>
      <c r="CX128" s="27">
        <f>VLOOKUP(B128,[1]Hoja1!$B$9:$AN$244,39,0)</f>
        <v>1223526</v>
      </c>
      <c r="CY128" s="27">
        <v>4030000</v>
      </c>
      <c r="CZ128" s="28">
        <v>5400180</v>
      </c>
      <c r="DA128" s="86">
        <v>5022000</v>
      </c>
      <c r="DB128" s="28">
        <f t="shared" si="208"/>
        <v>3918926.5</v>
      </c>
      <c r="DC128" s="28">
        <f t="shared" si="209"/>
        <v>4526000</v>
      </c>
      <c r="DD128" s="28">
        <f t="shared" si="210"/>
        <v>2759092.9764425638</v>
      </c>
      <c r="DE128" s="28">
        <f t="shared" si="211"/>
        <v>1285925.8259999999</v>
      </c>
      <c r="DF128" s="28">
        <f t="shared" si="147"/>
        <v>1549540.6203299998</v>
      </c>
      <c r="DG128" s="150">
        <f>VLOOKUP(B128,[1]Hoja1!$B$9:$AR$244,43,0)</f>
        <v>1341521</v>
      </c>
      <c r="DH128" s="150">
        <v>4600000</v>
      </c>
      <c r="DI128" s="29">
        <v>4263300</v>
      </c>
      <c r="DJ128" s="88">
        <v>3837000</v>
      </c>
      <c r="DK128" s="29">
        <f t="shared" si="212"/>
        <v>3510455.25</v>
      </c>
      <c r="DL128" s="29">
        <f t="shared" si="213"/>
        <v>4050150</v>
      </c>
      <c r="DM128" s="29">
        <f t="shared" si="214"/>
        <v>2743495.1205400652</v>
      </c>
      <c r="DN128" s="29">
        <f t="shared" si="215"/>
        <v>1409938.571</v>
      </c>
      <c r="DO128" s="29">
        <f t="shared" si="148"/>
        <v>1698975.9780549998</v>
      </c>
      <c r="DP128" s="154">
        <f>VLOOKUP(B128,[1]Hoja1!$B$9:$AT$244,45,0)</f>
        <v>1492155</v>
      </c>
      <c r="DQ128" s="154">
        <v>5458000</v>
      </c>
      <c r="DR128" s="30">
        <v>4263300</v>
      </c>
      <c r="DS128" s="90">
        <v>4135400</v>
      </c>
      <c r="DT128" s="30">
        <f t="shared" si="216"/>
        <v>3837213.75</v>
      </c>
      <c r="DU128" s="30">
        <f t="shared" si="217"/>
        <v>4199350</v>
      </c>
      <c r="DV128" s="30">
        <f t="shared" si="218"/>
        <v>3008053.41780082</v>
      </c>
      <c r="DW128" s="30">
        <f t="shared" si="219"/>
        <v>1568254.9049999998</v>
      </c>
      <c r="DX128" s="30">
        <f t="shared" si="149"/>
        <v>1889747.1605249997</v>
      </c>
      <c r="DY128" s="158">
        <f>VLOOKUP(B128,[1]Hoja1!$B$9:$AV$244,47,0)</f>
        <v>1609825</v>
      </c>
      <c r="DZ128" s="158">
        <v>5520000</v>
      </c>
      <c r="EA128" s="24">
        <v>4831740</v>
      </c>
      <c r="EB128" s="25">
        <v>4686800</v>
      </c>
      <c r="EC128" s="24">
        <f t="shared" si="220"/>
        <v>4162091.25</v>
      </c>
      <c r="ED128" s="24">
        <f t="shared" si="221"/>
        <v>4759270</v>
      </c>
      <c r="EE128" s="24">
        <f t="shared" si="222"/>
        <v>3271515.5190412356</v>
      </c>
      <c r="EF128" s="24">
        <f t="shared" si="223"/>
        <v>1691926.075</v>
      </c>
      <c r="EG128" s="24">
        <f t="shared" si="150"/>
        <v>2038770.920375</v>
      </c>
      <c r="EH128" s="126">
        <f>VLOOKUP(B128,[1]Hoja1!$B$9:$AX$244,49,0)</f>
        <v>1649548</v>
      </c>
      <c r="EI128" s="126">
        <v>5892000</v>
      </c>
      <c r="EJ128" s="17">
        <v>6394950</v>
      </c>
      <c r="EK128" s="73">
        <v>6075200</v>
      </c>
      <c r="EL128" s="17">
        <f t="shared" si="224"/>
        <v>5002924.5</v>
      </c>
      <c r="EM128" s="17">
        <f t="shared" si="225"/>
        <v>5983600</v>
      </c>
      <c r="EN128" s="17">
        <f t="shared" si="226"/>
        <v>3646556.2426158707</v>
      </c>
      <c r="EO128" s="17">
        <f t="shared" si="227"/>
        <v>1733674.9479999999</v>
      </c>
      <c r="EP128" s="17">
        <f t="shared" si="151"/>
        <v>2089078.3123399997</v>
      </c>
      <c r="EQ128" s="162">
        <f>VLOOKUP(B128,[1]Hoja1!$B$9:$AZ$244,51,0)</f>
        <v>1341521</v>
      </c>
      <c r="ER128" s="162">
        <v>4408000</v>
      </c>
      <c r="ES128" s="32">
        <v>6394950</v>
      </c>
      <c r="ET128" s="94">
        <v>6139200</v>
      </c>
      <c r="EU128" s="32">
        <f t="shared" si="228"/>
        <v>4570917.75</v>
      </c>
      <c r="EV128" s="32">
        <f t="shared" si="229"/>
        <v>5273600</v>
      </c>
      <c r="EW128" s="32">
        <f t="shared" si="230"/>
        <v>3097068.6469652927</v>
      </c>
      <c r="EX128" s="32">
        <f t="shared" si="231"/>
        <v>1620691.5200999998</v>
      </c>
      <c r="EY128" s="32">
        <f t="shared" si="152"/>
        <v>1952933.2817204997</v>
      </c>
      <c r="EZ128" s="172">
        <f>VLOOKUP(B128,'[2]RESPUESTOS '!$B$11:$BH$246,59,0)</f>
        <v>857190</v>
      </c>
      <c r="FA128" s="162">
        <v>3984000</v>
      </c>
      <c r="FB128" s="32">
        <v>4702200</v>
      </c>
      <c r="FC128" s="94">
        <v>4608200</v>
      </c>
      <c r="FD128" s="32">
        <f t="shared" si="232"/>
        <v>3537897.5</v>
      </c>
      <c r="FE128" s="32">
        <f t="shared" si="233"/>
        <v>4296100</v>
      </c>
      <c r="FF128" s="32">
        <f t="shared" si="234"/>
        <v>2165348.8518139287</v>
      </c>
      <c r="FG128" s="32">
        <f t="shared" si="235"/>
        <v>1035571.2389999999</v>
      </c>
      <c r="FH128" s="32">
        <f t="shared" si="153"/>
        <v>1247863.3429949998</v>
      </c>
      <c r="FI128" s="172">
        <f>VLOOKUP(B128,'[2]RESPUESTOS '!$B$11:$CJ$246,87,0)</f>
        <v>909167</v>
      </c>
      <c r="FJ128" s="162">
        <v>4780800</v>
      </c>
      <c r="FK128" s="32">
        <v>4929000</v>
      </c>
      <c r="FL128" s="94">
        <v>4830400</v>
      </c>
      <c r="FM128" s="32">
        <f t="shared" si="236"/>
        <v>3862341.75</v>
      </c>
      <c r="FN128" s="32">
        <f t="shared" si="237"/>
        <v>4805600</v>
      </c>
      <c r="FO128" s="32">
        <f t="shared" si="238"/>
        <v>2326959.9124060324</v>
      </c>
      <c r="FP128" s="32">
        <f t="shared" si="239"/>
        <v>1098364.6527</v>
      </c>
      <c r="FQ128" s="32">
        <f t="shared" si="154"/>
        <v>1323529.4065035</v>
      </c>
      <c r="FR128" s="172">
        <f>VLOOKUP(B128,'[2]RESPUESTOS '!$B$11:$BX$246,75,0)</f>
        <v>809923</v>
      </c>
      <c r="FS128" s="162">
        <v>3984000</v>
      </c>
      <c r="FT128" s="32">
        <v>4334600</v>
      </c>
      <c r="FU128" s="94">
        <v>4204600</v>
      </c>
      <c r="FV128" s="32">
        <f t="shared" si="240"/>
        <v>3333280.75</v>
      </c>
      <c r="FW128" s="32">
        <f t="shared" si="241"/>
        <v>4094300</v>
      </c>
      <c r="FX128" s="32">
        <f t="shared" si="242"/>
        <v>2046846.3401419891</v>
      </c>
      <c r="FY128" s="32">
        <f t="shared" si="243"/>
        <v>978467.97629999998</v>
      </c>
      <c r="FZ128" s="32">
        <f t="shared" si="155"/>
        <v>1179053.9114415001</v>
      </c>
      <c r="GA128" s="172">
        <f>VLOOKUP(B128,'[2]RESPUESTOS '!$B$11:$CN$246,91,0)</f>
        <v>1025171</v>
      </c>
      <c r="GB128" s="162">
        <v>4582000</v>
      </c>
      <c r="GC128" s="32">
        <v>5600800</v>
      </c>
      <c r="GD128" s="94">
        <v>5376800</v>
      </c>
      <c r="GE128" s="32">
        <f t="shared" si="244"/>
        <v>4146192.75</v>
      </c>
      <c r="GF128" s="32">
        <f t="shared" si="245"/>
        <v>4979400</v>
      </c>
      <c r="GG128" s="32">
        <f t="shared" si="246"/>
        <v>2567027.5253430819</v>
      </c>
      <c r="GH128" s="32">
        <f t="shared" si="247"/>
        <v>1238509.0851</v>
      </c>
      <c r="GI128" s="32">
        <f t="shared" si="156"/>
        <v>1492403.4475455</v>
      </c>
      <c r="GJ128" s="172">
        <f>VLOOKUP(B128,'[2]RESPUESTOS '!$B$11:$T$246,19,0)</f>
        <v>828861</v>
      </c>
      <c r="GK128" s="162">
        <v>4030000</v>
      </c>
      <c r="GL128" s="32">
        <v>4334600</v>
      </c>
      <c r="GM128" s="94">
        <v>4204600</v>
      </c>
      <c r="GN128" s="32">
        <f t="shared" si="248"/>
        <v>3349515.25</v>
      </c>
      <c r="GO128" s="32">
        <f t="shared" si="249"/>
        <v>4117300</v>
      </c>
      <c r="GP128" s="32">
        <f t="shared" si="250"/>
        <v>2079920.5145684683</v>
      </c>
      <c r="GQ128" s="32">
        <f t="shared" si="251"/>
        <v>1001346.9741</v>
      </c>
      <c r="GR128" s="32">
        <f t="shared" si="157"/>
        <v>1206623.1037905</v>
      </c>
      <c r="GS128" s="172">
        <f>VLOOKUP(B128,'[2]RESPUESTOS '!$B$11:$H$246,7,0)</f>
        <v>731222</v>
      </c>
      <c r="GT128" s="162">
        <v>2830000</v>
      </c>
      <c r="GU128" s="32">
        <v>2600800</v>
      </c>
      <c r="GV128" s="94">
        <v>2496800</v>
      </c>
      <c r="GW128" s="32">
        <f t="shared" si="252"/>
        <v>2164705.5</v>
      </c>
      <c r="GX128" s="32">
        <f t="shared" si="253"/>
        <v>2548800</v>
      </c>
      <c r="GY128" s="32">
        <f t="shared" si="254"/>
        <v>1596207.1836532291</v>
      </c>
      <c r="GZ128" s="32">
        <f t="shared" si="255"/>
        <v>883389.29819999996</v>
      </c>
      <c r="HA128" s="32">
        <f t="shared" si="158"/>
        <v>1064484.104331</v>
      </c>
      <c r="HB128" s="172">
        <f>VLOOKUP(B128,'[2]RESPUESTOS '!$B$11:$D$246,3,0)</f>
        <v>738800</v>
      </c>
      <c r="HC128" s="162">
        <v>2830000</v>
      </c>
      <c r="HD128" s="32">
        <v>2600800</v>
      </c>
      <c r="HE128" s="94">
        <v>2522800</v>
      </c>
      <c r="HF128" s="32">
        <f t="shared" si="256"/>
        <v>2173100</v>
      </c>
      <c r="HG128" s="32">
        <f t="shared" si="257"/>
        <v>2561800</v>
      </c>
      <c r="HH128" s="32">
        <f t="shared" si="258"/>
        <v>1607855.8365650803</v>
      </c>
      <c r="HI128" s="32">
        <f t="shared" si="259"/>
        <v>892544.27999999991</v>
      </c>
      <c r="HJ128" s="32">
        <f t="shared" si="159"/>
        <v>1075515.8573999999</v>
      </c>
      <c r="HK128" s="172">
        <f>VLOOKUP(B128,'[2]RESPUESTOS '!$B$11:$CB$246,79,0)</f>
        <v>1049304</v>
      </c>
      <c r="HL128" s="162">
        <v>5892000</v>
      </c>
      <c r="HM128" s="32">
        <v>5600800</v>
      </c>
      <c r="HN128" s="94">
        <v>5489000</v>
      </c>
      <c r="HO128" s="32">
        <f t="shared" si="260"/>
        <v>4507776</v>
      </c>
      <c r="HP128" s="32">
        <f t="shared" si="261"/>
        <v>5544900</v>
      </c>
      <c r="HQ128" s="32">
        <f t="shared" si="262"/>
        <v>2696393.8897259459</v>
      </c>
      <c r="HR128" s="32">
        <f t="shared" si="263"/>
        <v>1267664.1624</v>
      </c>
      <c r="HS128" s="32">
        <f t="shared" si="160"/>
        <v>1527535.3156920001</v>
      </c>
      <c r="HT128" s="172">
        <v>5438622.4900000002</v>
      </c>
      <c r="HU128" s="162">
        <v>5892000</v>
      </c>
      <c r="HV128" s="32">
        <v>7105500</v>
      </c>
      <c r="HW128" s="94">
        <v>6821300</v>
      </c>
      <c r="HX128" s="32">
        <f t="shared" si="264"/>
        <v>6606266.666666667</v>
      </c>
      <c r="HY128" s="32">
        <f t="shared" si="265"/>
        <v>6821300</v>
      </c>
      <c r="HZ128" s="32">
        <f t="shared" si="161"/>
        <v>6563728.0436355341</v>
      </c>
      <c r="IA128" s="32">
        <f t="shared" si="266"/>
        <v>6570399.8301689997</v>
      </c>
      <c r="IB128" s="32">
        <f t="shared" si="162"/>
        <v>7917331.7953536445</v>
      </c>
      <c r="IC128" s="172">
        <v>5798105</v>
      </c>
      <c r="ID128" s="162">
        <v>3984000</v>
      </c>
      <c r="IE128" s="32">
        <v>7105500</v>
      </c>
      <c r="IF128" s="94">
        <v>6750200</v>
      </c>
      <c r="IG128" s="32">
        <f t="shared" si="267"/>
        <v>5946566.666666667</v>
      </c>
      <c r="IH128" s="32">
        <f t="shared" si="268"/>
        <v>6750200</v>
      </c>
      <c r="II128" s="32">
        <f t="shared" si="269"/>
        <v>5556751.0359325586</v>
      </c>
      <c r="IJ128" s="32">
        <f t="shared" si="270"/>
        <v>7004690.6504999995</v>
      </c>
      <c r="IK128" s="32">
        <f t="shared" si="163"/>
        <v>8440652.2338525001</v>
      </c>
      <c r="IM128" s="32">
        <f t="shared" si="271"/>
        <v>1974641.3120403942</v>
      </c>
    </row>
    <row r="129" spans="1:247" x14ac:dyDescent="0.25">
      <c r="A129" s="12">
        <v>122</v>
      </c>
      <c r="B129" s="36" t="s">
        <v>165</v>
      </c>
      <c r="C129" s="14">
        <f>VLOOKUP(B129,[1]Hoja1!$B$9:$D$244,3,0)</f>
        <v>738429</v>
      </c>
      <c r="D129" s="14">
        <v>2701000</v>
      </c>
      <c r="E129" s="15">
        <v>3929500</v>
      </c>
      <c r="F129" s="97">
        <v>3850900</v>
      </c>
      <c r="G129" s="105">
        <f t="shared" si="164"/>
        <v>2804957.25</v>
      </c>
      <c r="H129" s="105">
        <f t="shared" si="165"/>
        <v>3275950</v>
      </c>
      <c r="I129" s="107">
        <f t="shared" si="166"/>
        <v>1786811.5450568623</v>
      </c>
      <c r="J129" s="107">
        <f t="shared" si="167"/>
        <v>776088.87899999996</v>
      </c>
      <c r="K129" s="107">
        <f t="shared" si="136"/>
        <v>935187.0991949999</v>
      </c>
      <c r="L129" s="101">
        <f>VLOOKUP(B129,[1]Hoja1!$B$9:$L$244,11,0)</f>
        <v>609176</v>
      </c>
      <c r="M129" s="101">
        <v>2263000</v>
      </c>
      <c r="N129" s="34">
        <v>3929500</v>
      </c>
      <c r="O129" s="70">
        <v>3772300</v>
      </c>
      <c r="P129" s="34">
        <f t="shared" si="168"/>
        <v>2643494</v>
      </c>
      <c r="Q129" s="34">
        <f t="shared" si="169"/>
        <v>3017650</v>
      </c>
      <c r="R129" s="34">
        <f t="shared" si="170"/>
        <v>1536671.565735043</v>
      </c>
      <c r="S129" s="174">
        <f t="shared" si="171"/>
        <v>640243.97599999991</v>
      </c>
      <c r="T129" s="174">
        <f t="shared" si="137"/>
        <v>771493.99107999983</v>
      </c>
      <c r="U129" s="126">
        <f>VLOOKUP(B129,[1]Hoja1!$B$9:$T$244,19,0)</f>
        <v>355478</v>
      </c>
      <c r="V129" s="126">
        <v>1301000</v>
      </c>
      <c r="W129" s="17">
        <v>3143600</v>
      </c>
      <c r="X129" s="73">
        <v>3017900</v>
      </c>
      <c r="Y129" s="17">
        <f t="shared" si="172"/>
        <v>1954494.5</v>
      </c>
      <c r="Z129" s="17">
        <f t="shared" si="173"/>
        <v>2159450</v>
      </c>
      <c r="AA129" s="17">
        <f t="shared" si="174"/>
        <v>945354.71847342653</v>
      </c>
      <c r="AB129" s="176">
        <f t="shared" si="175"/>
        <v>373607.37799999997</v>
      </c>
      <c r="AC129" s="176">
        <f t="shared" si="138"/>
        <v>450196.89048999996</v>
      </c>
      <c r="AD129" s="129">
        <f>VLOOKUP(B129,[1]Hoja1!$B$9:$V$244,21,0)</f>
        <v>565205</v>
      </c>
      <c r="AE129" s="129">
        <v>2019000</v>
      </c>
      <c r="AF129" s="18">
        <v>2986420</v>
      </c>
      <c r="AG129" s="74">
        <v>2807200</v>
      </c>
      <c r="AH129" s="18">
        <f t="shared" si="176"/>
        <v>2094456.25</v>
      </c>
      <c r="AI129" s="18">
        <f t="shared" si="177"/>
        <v>2413100</v>
      </c>
      <c r="AJ129" s="18">
        <f t="shared" si="178"/>
        <v>1353344.7064019858</v>
      </c>
      <c r="AK129" s="177">
        <f t="shared" si="179"/>
        <v>594030.45499999996</v>
      </c>
      <c r="AL129" s="177">
        <f t="shared" si="139"/>
        <v>715806.69827499997</v>
      </c>
      <c r="AM129" s="133">
        <f>VLOOKUP(B129,[1]Hoja1!$B$9:$X$244,23,0)</f>
        <v>525338</v>
      </c>
      <c r="AN129" s="133">
        <v>1877000</v>
      </c>
      <c r="AO129" s="19">
        <v>2672060</v>
      </c>
      <c r="AP129" s="77">
        <v>2458300</v>
      </c>
      <c r="AQ129" s="19">
        <f t="shared" si="180"/>
        <v>1883174.5</v>
      </c>
      <c r="AR129" s="19">
        <f t="shared" si="181"/>
        <v>2167650</v>
      </c>
      <c r="AS129" s="19">
        <f t="shared" si="182"/>
        <v>1243267.0443471454</v>
      </c>
      <c r="AT129" s="178">
        <f t="shared" si="183"/>
        <v>552130.23800000001</v>
      </c>
      <c r="AU129" s="178">
        <f t="shared" si="140"/>
        <v>665316.93678999995</v>
      </c>
      <c r="AV129" s="137">
        <f>VLOOKUP(B129,[1]Hoja1!$B$9:$Z$244,25,0)</f>
        <v>310100</v>
      </c>
      <c r="AW129" s="137">
        <v>1135000</v>
      </c>
      <c r="AX129" s="20">
        <v>2672060</v>
      </c>
      <c r="AY129" s="79">
        <v>2538500</v>
      </c>
      <c r="AZ129" s="20">
        <f t="shared" si="184"/>
        <v>1663915</v>
      </c>
      <c r="BA129" s="20">
        <f t="shared" si="185"/>
        <v>1836750</v>
      </c>
      <c r="BB129" s="20">
        <f t="shared" si="186"/>
        <v>820681.16675343993</v>
      </c>
      <c r="BC129" s="179">
        <f t="shared" si="187"/>
        <v>325915.09999999998</v>
      </c>
      <c r="BD129" s="179">
        <f t="shared" si="141"/>
        <v>392727.69549999997</v>
      </c>
      <c r="BE129" s="139">
        <f>VLOOKUP(B129,[1]Hoja1!$B$9:$AB$244,27,0)</f>
        <v>737415</v>
      </c>
      <c r="BF129" s="139">
        <v>2950000</v>
      </c>
      <c r="BG129" s="21">
        <v>3143600</v>
      </c>
      <c r="BH129" s="80">
        <v>3049300</v>
      </c>
      <c r="BI129" s="21">
        <f t="shared" si="188"/>
        <v>2470078.75</v>
      </c>
      <c r="BJ129" s="21">
        <f t="shared" si="189"/>
        <v>2999650</v>
      </c>
      <c r="BK129" s="21">
        <f t="shared" si="190"/>
        <v>1708582.2493710511</v>
      </c>
      <c r="BL129" s="21">
        <f t="shared" si="191"/>
        <v>775023.16499999992</v>
      </c>
      <c r="BM129" s="21">
        <f t="shared" si="142"/>
        <v>933902.91382499994</v>
      </c>
      <c r="BN129" s="144">
        <f>VLOOKUP(B129,[1]Hoja1!$B$9:$AD$244,29,0)</f>
        <v>341110</v>
      </c>
      <c r="BO129" s="144">
        <v>1219000</v>
      </c>
      <c r="BP129" s="22">
        <v>3143600</v>
      </c>
      <c r="BQ129" s="82">
        <v>3080700</v>
      </c>
      <c r="BR129" s="22">
        <f t="shared" si="192"/>
        <v>1946102.5</v>
      </c>
      <c r="BS129" s="22">
        <f t="shared" si="193"/>
        <v>2149850</v>
      </c>
      <c r="BT129" s="22">
        <f t="shared" si="194"/>
        <v>910195.89392796776</v>
      </c>
      <c r="BU129" s="22">
        <f t="shared" si="195"/>
        <v>358506.61</v>
      </c>
      <c r="BV129" s="22">
        <f t="shared" si="143"/>
        <v>432000.46505</v>
      </c>
      <c r="BW129" s="146">
        <f>VLOOKUP(B129,[1]Hoja1!$B$9:$AF$244,31,0)</f>
        <v>328456</v>
      </c>
      <c r="BX129" s="146">
        <v>940000</v>
      </c>
      <c r="BY129" s="23">
        <v>2672060</v>
      </c>
      <c r="BZ129" s="84">
        <v>2485000</v>
      </c>
      <c r="CA129" s="23">
        <f t="shared" si="196"/>
        <v>1606379</v>
      </c>
      <c r="CB129" s="23">
        <f t="shared" si="197"/>
        <v>1712500</v>
      </c>
      <c r="CC129" s="23">
        <f t="shared" si="198"/>
        <v>818827.26395900198</v>
      </c>
      <c r="CD129" s="23">
        <f t="shared" si="199"/>
        <v>345207.25599999999</v>
      </c>
      <c r="CE129" s="23">
        <f t="shared" si="144"/>
        <v>415974.74348</v>
      </c>
      <c r="CF129" s="158">
        <f>VLOOKUP(B129,[1]Hoja1!$B$9:$AJ$244,35,0)</f>
        <v>374796</v>
      </c>
      <c r="CG129" s="158">
        <v>1080000</v>
      </c>
      <c r="CH129" s="24">
        <v>1817000</v>
      </c>
      <c r="CI129" s="25">
        <v>1780700</v>
      </c>
      <c r="CJ129" s="24">
        <f t="shared" si="200"/>
        <v>1263124</v>
      </c>
      <c r="CK129" s="24">
        <f t="shared" si="201"/>
        <v>1430350</v>
      </c>
      <c r="CL129" s="24">
        <f t="shared" si="202"/>
        <v>849982.59959505056</v>
      </c>
      <c r="CM129" s="24">
        <f t="shared" si="203"/>
        <v>393910.59599999996</v>
      </c>
      <c r="CN129" s="24">
        <f t="shared" si="145"/>
        <v>474662.26817999996</v>
      </c>
      <c r="CO129" s="148">
        <f>VLOOKUP(B129,[1]Hoja1!$B$9:$AL$244,37,0)</f>
        <v>334742</v>
      </c>
      <c r="CP129" s="148">
        <v>1200000</v>
      </c>
      <c r="CQ129" s="26">
        <v>2672060</v>
      </c>
      <c r="CR129" s="149">
        <v>2538500</v>
      </c>
      <c r="CS129" s="26">
        <f t="shared" si="204"/>
        <v>1686325.5</v>
      </c>
      <c r="CT129" s="26">
        <f t="shared" si="205"/>
        <v>1869250</v>
      </c>
      <c r="CU129" s="26">
        <f t="shared" si="206"/>
        <v>871671.40219199972</v>
      </c>
      <c r="CV129" s="26">
        <f t="shared" si="207"/>
        <v>351813.842</v>
      </c>
      <c r="CW129" s="26">
        <f t="shared" si="146"/>
        <v>423935.67960999999</v>
      </c>
      <c r="CX129" s="27">
        <f>VLOOKUP(B129,[1]Hoja1!$B$9:$AN$244,39,0)</f>
        <v>698506</v>
      </c>
      <c r="CY129" s="27">
        <v>2300000</v>
      </c>
      <c r="CZ129" s="28">
        <v>2986420</v>
      </c>
      <c r="DA129" s="86">
        <v>2837000</v>
      </c>
      <c r="DB129" s="28">
        <f t="shared" si="208"/>
        <v>2205481.5</v>
      </c>
      <c r="DC129" s="28">
        <f t="shared" si="209"/>
        <v>2568500</v>
      </c>
      <c r="DD129" s="28">
        <f t="shared" si="210"/>
        <v>1566327.9334942515</v>
      </c>
      <c r="DE129" s="28">
        <f t="shared" si="211"/>
        <v>734129.80599999998</v>
      </c>
      <c r="DF129" s="28">
        <f t="shared" si="147"/>
        <v>884626.41622999997</v>
      </c>
      <c r="DG129" s="150">
        <f>VLOOKUP(B129,[1]Hoja1!$B$9:$AR$244,43,0)</f>
        <v>455268</v>
      </c>
      <c r="DH129" s="150">
        <v>1561000</v>
      </c>
      <c r="DI129" s="29">
        <v>2357700</v>
      </c>
      <c r="DJ129" s="88">
        <v>2263400</v>
      </c>
      <c r="DK129" s="29">
        <f t="shared" si="212"/>
        <v>1659342</v>
      </c>
      <c r="DL129" s="29">
        <f t="shared" si="213"/>
        <v>1912200</v>
      </c>
      <c r="DM129" s="29">
        <f t="shared" si="214"/>
        <v>1080182.2542966781</v>
      </c>
      <c r="DN129" s="29">
        <f t="shared" si="215"/>
        <v>478486.66799999995</v>
      </c>
      <c r="DO129" s="29">
        <f t="shared" si="148"/>
        <v>576576.43493999995</v>
      </c>
      <c r="DP129" s="154">
        <f>VLOOKUP(B129,[1]Hoja1!$B$9:$AT$244,45,0)</f>
        <v>825195</v>
      </c>
      <c r="DQ129" s="154">
        <v>3018000</v>
      </c>
      <c r="DR129" s="30">
        <v>2357700</v>
      </c>
      <c r="DS129" s="90">
        <v>2239800</v>
      </c>
      <c r="DT129" s="30">
        <f t="shared" si="216"/>
        <v>2110173.75</v>
      </c>
      <c r="DU129" s="30">
        <f t="shared" si="217"/>
        <v>2298750</v>
      </c>
      <c r="DV129" s="30">
        <f t="shared" si="218"/>
        <v>1657144.5433333274</v>
      </c>
      <c r="DW129" s="30">
        <f t="shared" si="219"/>
        <v>867279.94499999995</v>
      </c>
      <c r="DX129" s="30">
        <f t="shared" si="149"/>
        <v>1045072.3337249999</v>
      </c>
      <c r="DY129" s="158">
        <f>VLOOKUP(B129,[1]Hoja1!$B$9:$AV$244,47,0)</f>
        <v>546322</v>
      </c>
      <c r="DZ129" s="158">
        <v>1880000</v>
      </c>
      <c r="EA129" s="24">
        <v>2672060</v>
      </c>
      <c r="EB129" s="25">
        <v>2538500</v>
      </c>
      <c r="EC129" s="24">
        <f t="shared" si="220"/>
        <v>1909220.5</v>
      </c>
      <c r="ED129" s="24">
        <f t="shared" si="221"/>
        <v>2209250</v>
      </c>
      <c r="EE129" s="24">
        <f t="shared" si="222"/>
        <v>1277745.5400998292</v>
      </c>
      <c r="EF129" s="24">
        <f t="shared" si="223"/>
        <v>574184.42200000002</v>
      </c>
      <c r="EG129" s="24">
        <f t="shared" si="150"/>
        <v>691892.22851000004</v>
      </c>
      <c r="EH129" s="126">
        <f>VLOOKUP(B129,[1]Hoja1!$B$9:$AX$244,49,0)</f>
        <v>842677</v>
      </c>
      <c r="EI129" s="126">
        <v>3010000</v>
      </c>
      <c r="EJ129" s="17">
        <v>3536550</v>
      </c>
      <c r="EK129" s="73">
        <v>3289000</v>
      </c>
      <c r="EL129" s="17">
        <f t="shared" si="224"/>
        <v>2669556.75</v>
      </c>
      <c r="EM129" s="17">
        <f t="shared" si="225"/>
        <v>3149500</v>
      </c>
      <c r="EN129" s="17">
        <f t="shared" si="226"/>
        <v>1899582.8702986341</v>
      </c>
      <c r="EO129" s="17">
        <f t="shared" si="227"/>
        <v>885653.527</v>
      </c>
      <c r="EP129" s="17">
        <f t="shared" si="151"/>
        <v>1067212.500035</v>
      </c>
      <c r="EQ129" s="162">
        <f>VLOOKUP(B129,[1]Hoja1!$B$9:$AZ$244,51,0)</f>
        <v>455268</v>
      </c>
      <c r="ER129" s="162">
        <v>1496000</v>
      </c>
      <c r="ES129" s="32">
        <v>3536550</v>
      </c>
      <c r="ET129" s="94">
        <v>3289000</v>
      </c>
      <c r="EU129" s="32">
        <f t="shared" si="228"/>
        <v>2194204.5</v>
      </c>
      <c r="EV129" s="32">
        <f t="shared" si="229"/>
        <v>2392500</v>
      </c>
      <c r="EW129" s="32">
        <f t="shared" si="230"/>
        <v>1158828.1593429842</v>
      </c>
      <c r="EX129" s="32">
        <f t="shared" si="231"/>
        <v>550009.27079999994</v>
      </c>
      <c r="EY129" s="32">
        <f t="shared" si="152"/>
        <v>662761.17131399992</v>
      </c>
      <c r="EZ129" s="172">
        <f>VLOOKUP(B129,'[2]RESPUESTOS '!$B$11:$BH$246,59,0)</f>
        <v>432724</v>
      </c>
      <c r="FA129" s="162">
        <v>1301000</v>
      </c>
      <c r="FB129" s="32">
        <v>2367000</v>
      </c>
      <c r="FC129" s="94">
        <v>2248700</v>
      </c>
      <c r="FD129" s="32">
        <f t="shared" si="232"/>
        <v>1587356</v>
      </c>
      <c r="FE129" s="32">
        <f t="shared" si="233"/>
        <v>1774850</v>
      </c>
      <c r="FF129" s="32">
        <f t="shared" si="234"/>
        <v>1013489.9448566732</v>
      </c>
      <c r="FG129" s="32">
        <f t="shared" si="235"/>
        <v>522773.86439999996</v>
      </c>
      <c r="FH129" s="32">
        <f t="shared" si="153"/>
        <v>629942.50660199998</v>
      </c>
      <c r="FI129" s="172">
        <f>VLOOKUP(B129,'[2]RESPUESTOS '!$B$11:$CJ$246,87,0)</f>
        <v>283031</v>
      </c>
      <c r="FJ129" s="162">
        <v>1561200</v>
      </c>
      <c r="FK129" s="32">
        <v>1512000</v>
      </c>
      <c r="FL129" s="94">
        <v>1436400</v>
      </c>
      <c r="FM129" s="32">
        <f t="shared" si="236"/>
        <v>1198157.75</v>
      </c>
      <c r="FN129" s="32">
        <f t="shared" si="237"/>
        <v>1474200</v>
      </c>
      <c r="FO129" s="32">
        <f t="shared" si="238"/>
        <v>723160.52503156872</v>
      </c>
      <c r="FP129" s="32">
        <f t="shared" si="239"/>
        <v>341929.75109999999</v>
      </c>
      <c r="FQ129" s="32">
        <f t="shared" si="154"/>
        <v>412025.35007549997</v>
      </c>
      <c r="FR129" s="172">
        <f>VLOOKUP(B129,'[2]RESPUESTOS '!$B$11:$BX$246,75,0)</f>
        <v>271566</v>
      </c>
      <c r="FS129" s="162">
        <v>1301000</v>
      </c>
      <c r="FT129" s="32">
        <v>1482400</v>
      </c>
      <c r="FU129" s="94">
        <v>1452800</v>
      </c>
      <c r="FV129" s="32">
        <f t="shared" si="240"/>
        <v>1126941.5</v>
      </c>
      <c r="FW129" s="32">
        <f t="shared" si="241"/>
        <v>1376900</v>
      </c>
      <c r="FX129" s="32">
        <f t="shared" si="242"/>
        <v>688007.1160264652</v>
      </c>
      <c r="FY129" s="32">
        <f t="shared" si="243"/>
        <v>328078.88459999999</v>
      </c>
      <c r="FZ129" s="32">
        <f t="shared" si="155"/>
        <v>395335.05594300001</v>
      </c>
      <c r="GA129" s="172">
        <f>VLOOKUP(B129,'[2]RESPUESTOS '!$B$11:$CN$246,91,0)</f>
        <v>633910</v>
      </c>
      <c r="GB129" s="162">
        <v>1497000</v>
      </c>
      <c r="GC129" s="32">
        <v>3073200</v>
      </c>
      <c r="GD129" s="94">
        <v>2981000</v>
      </c>
      <c r="GE129" s="32">
        <f t="shared" si="244"/>
        <v>2046277.5</v>
      </c>
      <c r="GF129" s="32">
        <f t="shared" si="245"/>
        <v>2239000</v>
      </c>
      <c r="GG129" s="32">
        <f t="shared" si="246"/>
        <v>1376289.4835719198</v>
      </c>
      <c r="GH129" s="32">
        <f t="shared" si="247"/>
        <v>765826.67099999997</v>
      </c>
      <c r="GI129" s="32">
        <f t="shared" si="156"/>
        <v>922821.13855499995</v>
      </c>
      <c r="GJ129" s="172">
        <f>VLOOKUP(B129,'[2]RESPUESTOS '!$B$11:$T$246,19,0)</f>
        <v>324850</v>
      </c>
      <c r="GK129" s="162">
        <v>2300000</v>
      </c>
      <c r="GL129" s="32">
        <v>1735400</v>
      </c>
      <c r="GM129" s="94">
        <v>1700700</v>
      </c>
      <c r="GN129" s="32">
        <f t="shared" si="248"/>
        <v>1515237.5</v>
      </c>
      <c r="GO129" s="32">
        <f t="shared" si="249"/>
        <v>1718050</v>
      </c>
      <c r="GP129" s="32">
        <f t="shared" si="250"/>
        <v>855184.0583151927</v>
      </c>
      <c r="GQ129" s="32">
        <f t="shared" si="251"/>
        <v>392451.28499999997</v>
      </c>
      <c r="GR129" s="32">
        <f t="shared" si="157"/>
        <v>472903.79842499993</v>
      </c>
      <c r="GS129" s="172">
        <f>VLOOKUP(B129,'[2]RESPUESTOS '!$B$11:$H$246,7,0)</f>
        <v>196751</v>
      </c>
      <c r="GT129" s="162">
        <v>1080000</v>
      </c>
      <c r="GU129" s="32">
        <v>1041200</v>
      </c>
      <c r="GV129" s="94">
        <v>968300</v>
      </c>
      <c r="GW129" s="32">
        <f t="shared" si="252"/>
        <v>821562.75</v>
      </c>
      <c r="GX129" s="32">
        <f t="shared" si="253"/>
        <v>1004750</v>
      </c>
      <c r="GY129" s="32">
        <f t="shared" si="254"/>
        <v>499896.25428490114</v>
      </c>
      <c r="GZ129" s="32">
        <f t="shared" si="255"/>
        <v>237694.88309999998</v>
      </c>
      <c r="HA129" s="32">
        <f t="shared" si="158"/>
        <v>286422.33413549996</v>
      </c>
      <c r="HB129" s="172">
        <f>VLOOKUP(B129,'[2]RESPUESTOS '!$B$11:$D$246,3,0)</f>
        <v>205550</v>
      </c>
      <c r="HC129" s="162">
        <v>1080000</v>
      </c>
      <c r="HD129" s="32">
        <v>1041200</v>
      </c>
      <c r="HE129" s="94">
        <v>1020400</v>
      </c>
      <c r="HF129" s="32">
        <f t="shared" si="256"/>
        <v>836787.5</v>
      </c>
      <c r="HG129" s="32">
        <f t="shared" si="257"/>
        <v>1030800</v>
      </c>
      <c r="HH129" s="32">
        <f t="shared" si="258"/>
        <v>517373.3726307574</v>
      </c>
      <c r="HI129" s="32">
        <f t="shared" si="259"/>
        <v>248324.95499999999</v>
      </c>
      <c r="HJ129" s="32">
        <f t="shared" si="159"/>
        <v>299231.57077499997</v>
      </c>
      <c r="HK129" s="172">
        <f>VLOOKUP(B129,'[2]RESPUESTOS '!$B$11:$CB$246,79,0)</f>
        <v>570326</v>
      </c>
      <c r="HL129" s="162">
        <v>3010000</v>
      </c>
      <c r="HM129" s="32">
        <v>3073200</v>
      </c>
      <c r="HN129" s="94">
        <v>2920000</v>
      </c>
      <c r="HO129" s="32">
        <f t="shared" si="260"/>
        <v>2393381.5</v>
      </c>
      <c r="HP129" s="32">
        <f t="shared" si="261"/>
        <v>2965000</v>
      </c>
      <c r="HQ129" s="32">
        <f t="shared" si="262"/>
        <v>1452713.1626218518</v>
      </c>
      <c r="HR129" s="32">
        <f t="shared" si="263"/>
        <v>689010.8406</v>
      </c>
      <c r="HS129" s="32">
        <f t="shared" si="160"/>
        <v>830258.06292299996</v>
      </c>
      <c r="HT129" s="172">
        <v>3151398.6</v>
      </c>
      <c r="HU129" s="162">
        <v>3010000</v>
      </c>
      <c r="HV129" s="32">
        <v>3929500</v>
      </c>
      <c r="HW129" s="94">
        <v>3733000</v>
      </c>
      <c r="HX129" s="32">
        <f t="shared" si="264"/>
        <v>3557500</v>
      </c>
      <c r="HY129" s="32">
        <f t="shared" si="265"/>
        <v>3733000</v>
      </c>
      <c r="HZ129" s="32">
        <f t="shared" si="161"/>
        <v>3510445.9489827571</v>
      </c>
      <c r="IA129" s="32">
        <f t="shared" si="266"/>
        <v>3807204.6486599999</v>
      </c>
      <c r="IB129" s="32">
        <f t="shared" si="162"/>
        <v>4587681.6016352996</v>
      </c>
      <c r="IC129" s="172">
        <v>3359700</v>
      </c>
      <c r="ID129" s="162">
        <v>1301000</v>
      </c>
      <c r="IE129" s="32">
        <v>3929500</v>
      </c>
      <c r="IF129" s="94">
        <v>3772300</v>
      </c>
      <c r="IG129" s="32">
        <f t="shared" si="267"/>
        <v>3000933.3333333335</v>
      </c>
      <c r="IH129" s="32">
        <f t="shared" si="268"/>
        <v>3772300</v>
      </c>
      <c r="II129" s="32">
        <f t="shared" si="269"/>
        <v>2328803.6747392518</v>
      </c>
      <c r="IJ129" s="32">
        <f t="shared" si="270"/>
        <v>4058853.57</v>
      </c>
      <c r="IK129" s="32">
        <f t="shared" si="163"/>
        <v>4890918.5518499995</v>
      </c>
      <c r="IM129" s="32">
        <f t="shared" si="271"/>
        <v>935810.60878327023</v>
      </c>
    </row>
    <row r="130" spans="1:247" x14ac:dyDescent="0.25">
      <c r="A130" s="12">
        <v>123</v>
      </c>
      <c r="B130" s="36" t="s">
        <v>166</v>
      </c>
      <c r="C130" s="14">
        <f>VLOOKUP(B130,[1]Hoja1!$B$9:$D$244,3,0)</f>
        <v>696948</v>
      </c>
      <c r="D130" s="14">
        <v>2549000</v>
      </c>
      <c r="E130" s="15">
        <v>4052000</v>
      </c>
      <c r="F130" s="97">
        <v>3849400</v>
      </c>
      <c r="G130" s="105">
        <f t="shared" si="164"/>
        <v>2786837</v>
      </c>
      <c r="H130" s="105">
        <f t="shared" si="165"/>
        <v>3199200</v>
      </c>
      <c r="I130" s="107">
        <f t="shared" si="166"/>
        <v>1714008.7022535587</v>
      </c>
      <c r="J130" s="107">
        <f t="shared" si="167"/>
        <v>732492.348</v>
      </c>
      <c r="K130" s="107">
        <f t="shared" si="136"/>
        <v>882653.27934000001</v>
      </c>
      <c r="L130" s="101">
        <f>VLOOKUP(B130,[1]Hoja1!$B$9:$L$244,11,0)</f>
        <v>448731</v>
      </c>
      <c r="M130" s="101">
        <v>1667000</v>
      </c>
      <c r="N130" s="34">
        <v>4052000</v>
      </c>
      <c r="O130" s="70">
        <v>3768400</v>
      </c>
      <c r="P130" s="34">
        <f t="shared" si="168"/>
        <v>2484032.75</v>
      </c>
      <c r="Q130" s="34">
        <f t="shared" si="169"/>
        <v>2717700</v>
      </c>
      <c r="R130" s="34">
        <f t="shared" si="170"/>
        <v>1197410.1382676188</v>
      </c>
      <c r="S130" s="174">
        <f t="shared" si="171"/>
        <v>471616.28099999996</v>
      </c>
      <c r="T130" s="174">
        <f t="shared" si="137"/>
        <v>568297.61860499997</v>
      </c>
      <c r="U130" s="126">
        <f>VLOOKUP(B130,[1]Hoja1!$B$9:$T$244,19,0)</f>
        <v>371910</v>
      </c>
      <c r="V130" s="126">
        <v>1361000</v>
      </c>
      <c r="W130" s="17">
        <v>3241600</v>
      </c>
      <c r="X130" s="73">
        <v>3209200</v>
      </c>
      <c r="Y130" s="17">
        <f t="shared" si="172"/>
        <v>2045927.5</v>
      </c>
      <c r="Z130" s="17">
        <f t="shared" si="173"/>
        <v>2285100</v>
      </c>
      <c r="AA130" s="17">
        <f t="shared" si="174"/>
        <v>989200.35690276301</v>
      </c>
      <c r="AB130" s="176">
        <f t="shared" si="175"/>
        <v>390877.41</v>
      </c>
      <c r="AC130" s="176">
        <f t="shared" si="138"/>
        <v>471007.27904999995</v>
      </c>
      <c r="AD130" s="129">
        <f>VLOOKUP(B130,[1]Hoja1!$B$9:$V$244,21,0)</f>
        <v>588204</v>
      </c>
      <c r="AE130" s="129">
        <v>2101000</v>
      </c>
      <c r="AF130" s="18">
        <v>3079520</v>
      </c>
      <c r="AG130" s="74">
        <v>2833200</v>
      </c>
      <c r="AH130" s="18">
        <f t="shared" si="176"/>
        <v>2150481</v>
      </c>
      <c r="AI130" s="18">
        <f t="shared" si="177"/>
        <v>2467100</v>
      </c>
      <c r="AJ130" s="18">
        <f t="shared" si="178"/>
        <v>1401670.3759227982</v>
      </c>
      <c r="AK130" s="177">
        <f t="shared" si="179"/>
        <v>618202.40399999998</v>
      </c>
      <c r="AL130" s="177">
        <f t="shared" si="139"/>
        <v>744933.89681999991</v>
      </c>
      <c r="AM130" s="133">
        <f>VLOOKUP(B130,[1]Hoja1!$B$9:$X$244,23,0)</f>
        <v>546390</v>
      </c>
      <c r="AN130" s="133">
        <v>1952000</v>
      </c>
      <c r="AO130" s="19">
        <v>2755360</v>
      </c>
      <c r="AP130" s="77">
        <v>2700300</v>
      </c>
      <c r="AQ130" s="19">
        <f t="shared" si="180"/>
        <v>1988512.5</v>
      </c>
      <c r="AR130" s="19">
        <f t="shared" si="181"/>
        <v>2326150</v>
      </c>
      <c r="AS130" s="19">
        <f t="shared" si="182"/>
        <v>1300496.7288550937</v>
      </c>
      <c r="AT130" s="178">
        <f t="shared" si="183"/>
        <v>574255.89</v>
      </c>
      <c r="AU130" s="178">
        <f t="shared" si="140"/>
        <v>691978.34745</v>
      </c>
      <c r="AV130" s="137">
        <f>VLOOKUP(B130,[1]Hoja1!$B$9:$Z$244,25,0)</f>
        <v>338100</v>
      </c>
      <c r="AW130" s="137">
        <v>1237000</v>
      </c>
      <c r="AX130" s="20">
        <v>2755360</v>
      </c>
      <c r="AY130" s="79">
        <v>2479800</v>
      </c>
      <c r="AZ130" s="20">
        <f t="shared" si="184"/>
        <v>1702565</v>
      </c>
      <c r="BA130" s="20">
        <f t="shared" si="185"/>
        <v>1858400</v>
      </c>
      <c r="BB130" s="20">
        <f t="shared" si="186"/>
        <v>882554.19576933293</v>
      </c>
      <c r="BC130" s="179">
        <f t="shared" si="187"/>
        <v>355343.1</v>
      </c>
      <c r="BD130" s="179">
        <f t="shared" si="141"/>
        <v>428188.43549999996</v>
      </c>
      <c r="BE130" s="139">
        <f>VLOOKUP(B130,[1]Hoja1!$B$9:$AB$244,27,0)</f>
        <v>702040</v>
      </c>
      <c r="BF130" s="139">
        <v>2809000</v>
      </c>
      <c r="BG130" s="21">
        <v>3241600</v>
      </c>
      <c r="BH130" s="80">
        <v>3079500</v>
      </c>
      <c r="BI130" s="21">
        <f t="shared" si="188"/>
        <v>2458035</v>
      </c>
      <c r="BJ130" s="21">
        <f t="shared" si="189"/>
        <v>2944250</v>
      </c>
      <c r="BK130" s="21">
        <f t="shared" si="190"/>
        <v>1657250.3689582183</v>
      </c>
      <c r="BL130" s="21">
        <f t="shared" si="191"/>
        <v>737844.03999999992</v>
      </c>
      <c r="BM130" s="21">
        <f t="shared" si="142"/>
        <v>889102.06819999986</v>
      </c>
      <c r="BN130" s="144">
        <f>VLOOKUP(B130,[1]Hoja1!$B$9:$AD$244,29,0)</f>
        <v>371910</v>
      </c>
      <c r="BO130" s="144">
        <v>1329000</v>
      </c>
      <c r="BP130" s="22">
        <v>3241600</v>
      </c>
      <c r="BQ130" s="82">
        <v>3209200</v>
      </c>
      <c r="BR130" s="22">
        <f t="shared" si="192"/>
        <v>2037927.5</v>
      </c>
      <c r="BS130" s="22">
        <f t="shared" si="193"/>
        <v>2269100</v>
      </c>
      <c r="BT130" s="22">
        <f t="shared" si="194"/>
        <v>984891.32749032229</v>
      </c>
      <c r="BU130" s="22">
        <f t="shared" si="195"/>
        <v>390877.41</v>
      </c>
      <c r="BV130" s="22">
        <f t="shared" si="143"/>
        <v>471007.27904999995</v>
      </c>
      <c r="BW130" s="146">
        <f>VLOOKUP(B130,[1]Hoja1!$B$9:$AF$244,31,0)</f>
        <v>358326</v>
      </c>
      <c r="BX130" s="146">
        <v>1030000</v>
      </c>
      <c r="BY130" s="23">
        <v>2755360</v>
      </c>
      <c r="BZ130" s="84">
        <v>2590000</v>
      </c>
      <c r="CA130" s="23">
        <f t="shared" si="196"/>
        <v>1683421.5</v>
      </c>
      <c r="CB130" s="23">
        <f t="shared" si="197"/>
        <v>1810000</v>
      </c>
      <c r="CC130" s="23">
        <f t="shared" si="198"/>
        <v>886788.59078671422</v>
      </c>
      <c r="CD130" s="23">
        <f t="shared" si="199"/>
        <v>376600.62599999999</v>
      </c>
      <c r="CE130" s="23">
        <f t="shared" si="144"/>
        <v>453803.75432999997</v>
      </c>
      <c r="CF130" s="158">
        <f>VLOOKUP(B130,[1]Hoja1!$B$9:$AJ$244,35,0)</f>
        <v>338100</v>
      </c>
      <c r="CG130" s="158">
        <v>970000</v>
      </c>
      <c r="CH130" s="24">
        <v>1873600</v>
      </c>
      <c r="CI130" s="25">
        <v>1817400</v>
      </c>
      <c r="CJ130" s="24">
        <f t="shared" si="200"/>
        <v>1249775</v>
      </c>
      <c r="CK130" s="24">
        <f t="shared" si="201"/>
        <v>1393700</v>
      </c>
      <c r="CL130" s="24">
        <f t="shared" si="202"/>
        <v>788550.07766186155</v>
      </c>
      <c r="CM130" s="24">
        <f t="shared" si="203"/>
        <v>355343.1</v>
      </c>
      <c r="CN130" s="24">
        <f t="shared" si="145"/>
        <v>428188.43549999996</v>
      </c>
      <c r="CO130" s="148">
        <f>VLOOKUP(B130,[1]Hoja1!$B$9:$AL$244,37,0)</f>
        <v>482242</v>
      </c>
      <c r="CP130" s="148">
        <v>1730000</v>
      </c>
      <c r="CQ130" s="26">
        <v>2755360</v>
      </c>
      <c r="CR130" s="149">
        <v>2645100</v>
      </c>
      <c r="CS130" s="26">
        <f t="shared" si="204"/>
        <v>1903175.5</v>
      </c>
      <c r="CT130" s="26">
        <f t="shared" si="205"/>
        <v>2187550</v>
      </c>
      <c r="CU130" s="26">
        <f t="shared" si="206"/>
        <v>1179012.7911622934</v>
      </c>
      <c r="CV130" s="26">
        <f t="shared" si="207"/>
        <v>506836.34199999995</v>
      </c>
      <c r="CW130" s="26">
        <f t="shared" si="146"/>
        <v>610737.79210999992</v>
      </c>
      <c r="CX130" s="27">
        <f>VLOOKUP(B130,[1]Hoja1!$B$9:$AN$244,39,0)</f>
        <v>676000</v>
      </c>
      <c r="CY130" s="27">
        <v>2230000</v>
      </c>
      <c r="CZ130" s="28">
        <v>3079520</v>
      </c>
      <c r="DA130" s="86">
        <v>2956000</v>
      </c>
      <c r="DB130" s="28">
        <f t="shared" si="208"/>
        <v>2235380</v>
      </c>
      <c r="DC130" s="28">
        <f t="shared" si="209"/>
        <v>2593000</v>
      </c>
      <c r="DD130" s="28">
        <f t="shared" si="210"/>
        <v>1543959.6031632891</v>
      </c>
      <c r="DE130" s="28">
        <f t="shared" si="211"/>
        <v>710476</v>
      </c>
      <c r="DF130" s="28">
        <f t="shared" si="147"/>
        <v>856123.58</v>
      </c>
      <c r="DG130" s="150">
        <f>VLOOKUP(B130,[1]Hoja1!$B$9:$AR$244,43,0)</f>
        <v>466006</v>
      </c>
      <c r="DH130" s="150">
        <v>1598000</v>
      </c>
      <c r="DI130" s="29">
        <v>2431200</v>
      </c>
      <c r="DJ130" s="88">
        <v>2309600</v>
      </c>
      <c r="DK130" s="29">
        <f t="shared" si="212"/>
        <v>1701201.5</v>
      </c>
      <c r="DL130" s="29">
        <f t="shared" si="213"/>
        <v>1953800</v>
      </c>
      <c r="DM130" s="29">
        <f t="shared" si="214"/>
        <v>1106203.1749265711</v>
      </c>
      <c r="DN130" s="29">
        <f t="shared" si="215"/>
        <v>489772.30599999998</v>
      </c>
      <c r="DO130" s="29">
        <f t="shared" si="148"/>
        <v>590175.62873</v>
      </c>
      <c r="DP130" s="154">
        <f>VLOOKUP(B130,[1]Hoja1!$B$9:$AT$244,45,0)</f>
        <v>850920</v>
      </c>
      <c r="DQ130" s="154">
        <v>3112000</v>
      </c>
      <c r="DR130" s="30">
        <v>2431200</v>
      </c>
      <c r="DS130" s="90">
        <v>2334000</v>
      </c>
      <c r="DT130" s="30">
        <f t="shared" si="216"/>
        <v>2182030</v>
      </c>
      <c r="DU130" s="30">
        <f t="shared" si="217"/>
        <v>2382600</v>
      </c>
      <c r="DV130" s="30">
        <f t="shared" si="218"/>
        <v>1712106.0342542366</v>
      </c>
      <c r="DW130" s="30">
        <f t="shared" si="219"/>
        <v>894316.91999999993</v>
      </c>
      <c r="DX130" s="30">
        <f t="shared" si="149"/>
        <v>1077651.8885999999</v>
      </c>
      <c r="DY130" s="158">
        <f>VLOOKUP(B130,[1]Hoja1!$B$9:$AV$244,47,0)</f>
        <v>559208</v>
      </c>
      <c r="DZ130" s="158">
        <v>1920000</v>
      </c>
      <c r="EA130" s="24">
        <v>2755360</v>
      </c>
      <c r="EB130" s="25">
        <v>2645100</v>
      </c>
      <c r="EC130" s="24">
        <f t="shared" si="220"/>
        <v>1969917</v>
      </c>
      <c r="ED130" s="24">
        <f t="shared" si="221"/>
        <v>2282550</v>
      </c>
      <c r="EE130" s="24">
        <f t="shared" si="222"/>
        <v>1311448.2226467784</v>
      </c>
      <c r="EF130" s="24">
        <f t="shared" si="223"/>
        <v>587727.60800000001</v>
      </c>
      <c r="EG130" s="24">
        <f t="shared" si="150"/>
        <v>708211.76763999998</v>
      </c>
      <c r="EH130" s="126">
        <f>VLOOKUP(B130,[1]Hoja1!$B$9:$AX$244,49,0)</f>
        <v>652581</v>
      </c>
      <c r="EI130" s="126">
        <v>2331000</v>
      </c>
      <c r="EJ130" s="17">
        <v>3646800</v>
      </c>
      <c r="EK130" s="73">
        <v>3428000</v>
      </c>
      <c r="EL130" s="17">
        <f t="shared" si="224"/>
        <v>2514595.25</v>
      </c>
      <c r="EM130" s="17">
        <f t="shared" si="225"/>
        <v>2879500</v>
      </c>
      <c r="EN130" s="17">
        <f t="shared" si="226"/>
        <v>1582713.2593153745</v>
      </c>
      <c r="EO130" s="17">
        <f t="shared" si="227"/>
        <v>685862.63099999994</v>
      </c>
      <c r="EP130" s="17">
        <f t="shared" si="151"/>
        <v>826464.47035499988</v>
      </c>
      <c r="EQ130" s="162">
        <f>VLOOKUP(B130,[1]Hoja1!$B$9:$AZ$244,51,0)</f>
        <v>466006</v>
      </c>
      <c r="ER130" s="162">
        <v>1532000</v>
      </c>
      <c r="ES130" s="32">
        <v>3646800</v>
      </c>
      <c r="ET130" s="94">
        <v>3355100</v>
      </c>
      <c r="EU130" s="32">
        <f t="shared" si="228"/>
        <v>2249976.5</v>
      </c>
      <c r="EV130" s="32">
        <f t="shared" si="229"/>
        <v>2443550</v>
      </c>
      <c r="EW130" s="32">
        <f t="shared" si="230"/>
        <v>1186625.5377962235</v>
      </c>
      <c r="EX130" s="32">
        <f t="shared" si="231"/>
        <v>562981.84860000003</v>
      </c>
      <c r="EY130" s="32">
        <f t="shared" si="152"/>
        <v>678393.12756300007</v>
      </c>
      <c r="EZ130" s="172">
        <f>VLOOKUP(B130,'[2]RESPUESTOS '!$B$11:$BH$246,59,0)</f>
        <v>327300</v>
      </c>
      <c r="FA130" s="162">
        <v>1361000</v>
      </c>
      <c r="FB130" s="32">
        <v>1771600</v>
      </c>
      <c r="FC130" s="94">
        <v>1700700</v>
      </c>
      <c r="FD130" s="32">
        <f t="shared" si="232"/>
        <v>1290150</v>
      </c>
      <c r="FE130" s="32">
        <f t="shared" si="233"/>
        <v>1530850</v>
      </c>
      <c r="FF130" s="32">
        <f t="shared" si="234"/>
        <v>809305.47731488361</v>
      </c>
      <c r="FG130" s="32">
        <f t="shared" si="235"/>
        <v>395411.13</v>
      </c>
      <c r="FH130" s="32">
        <f t="shared" si="153"/>
        <v>476470.41165000002</v>
      </c>
      <c r="FI130" s="172">
        <f>VLOOKUP(B130,'[2]RESPUESTOS '!$B$11:$CJ$246,87,0)</f>
        <v>330523</v>
      </c>
      <c r="FJ130" s="162">
        <v>1633200</v>
      </c>
      <c r="FK130" s="32">
        <v>1758200</v>
      </c>
      <c r="FL130" s="94">
        <v>1652700</v>
      </c>
      <c r="FM130" s="32">
        <f t="shared" si="236"/>
        <v>1343655.75</v>
      </c>
      <c r="FN130" s="32">
        <f t="shared" si="237"/>
        <v>1642950</v>
      </c>
      <c r="FO130" s="32">
        <f t="shared" si="238"/>
        <v>831317.91760792141</v>
      </c>
      <c r="FP130" s="32">
        <f t="shared" si="239"/>
        <v>399304.83629999997</v>
      </c>
      <c r="FQ130" s="32">
        <f t="shared" si="154"/>
        <v>481162.32774149999</v>
      </c>
      <c r="FR130" s="172">
        <f>VLOOKUP(B130,'[2]RESPUESTOS '!$B$11:$BX$246,75,0)</f>
        <v>332460</v>
      </c>
      <c r="FS130" s="162">
        <v>1361000</v>
      </c>
      <c r="FT130" s="32">
        <v>1788400</v>
      </c>
      <c r="FU130" s="94">
        <v>1699000</v>
      </c>
      <c r="FV130" s="32">
        <f t="shared" si="240"/>
        <v>1295215</v>
      </c>
      <c r="FW130" s="32">
        <f t="shared" si="241"/>
        <v>1530000</v>
      </c>
      <c r="FX130" s="32">
        <f t="shared" si="242"/>
        <v>817933.17703458876</v>
      </c>
      <c r="FY130" s="32">
        <f t="shared" si="243"/>
        <v>401644.92599999998</v>
      </c>
      <c r="FZ130" s="32">
        <f t="shared" si="155"/>
        <v>483982.13582999998</v>
      </c>
      <c r="GA130" s="172">
        <f>VLOOKUP(B130,'[2]RESPUESTOS '!$B$11:$CN$246,91,0)</f>
        <v>660074</v>
      </c>
      <c r="GB130" s="162">
        <v>1566000</v>
      </c>
      <c r="GC130" s="32">
        <v>3241600</v>
      </c>
      <c r="GD130" s="94">
        <v>3176800</v>
      </c>
      <c r="GE130" s="32">
        <f t="shared" si="244"/>
        <v>2161118.5</v>
      </c>
      <c r="GF130" s="32">
        <f t="shared" si="245"/>
        <v>2371400</v>
      </c>
      <c r="GG130" s="32">
        <f t="shared" si="246"/>
        <v>1440495.0942280914</v>
      </c>
      <c r="GH130" s="32">
        <f t="shared" si="247"/>
        <v>797435.39939999999</v>
      </c>
      <c r="GI130" s="32">
        <f t="shared" si="156"/>
        <v>960909.65627699997</v>
      </c>
      <c r="GJ130" s="172">
        <f>VLOOKUP(B130,'[2]RESPUESTOS '!$B$11:$T$246,19,0)</f>
        <v>251268</v>
      </c>
      <c r="GK130" s="162">
        <v>2230000</v>
      </c>
      <c r="GL130" s="32">
        <v>1353000</v>
      </c>
      <c r="GM130" s="94">
        <v>1339500</v>
      </c>
      <c r="GN130" s="32">
        <f t="shared" si="248"/>
        <v>1293442</v>
      </c>
      <c r="GO130" s="32">
        <f t="shared" si="249"/>
        <v>1346250</v>
      </c>
      <c r="GP130" s="32">
        <f t="shared" si="250"/>
        <v>676373.71232223848</v>
      </c>
      <c r="GQ130" s="32">
        <f t="shared" si="251"/>
        <v>303556.87079999998</v>
      </c>
      <c r="GR130" s="32">
        <f t="shared" si="157"/>
        <v>365786.02931399998</v>
      </c>
      <c r="GS130" s="172">
        <f>VLOOKUP(B130,'[2]RESPUESTOS '!$B$11:$H$246,7,0)</f>
        <v>209844</v>
      </c>
      <c r="GT130" s="162">
        <v>970000</v>
      </c>
      <c r="GU130" s="32">
        <v>811800</v>
      </c>
      <c r="GV130" s="94">
        <v>746900</v>
      </c>
      <c r="GW130" s="32">
        <f t="shared" si="252"/>
        <v>684636</v>
      </c>
      <c r="GX130" s="32">
        <f t="shared" si="253"/>
        <v>779350</v>
      </c>
      <c r="GY130" s="32">
        <f t="shared" si="254"/>
        <v>478064.57697501517</v>
      </c>
      <c r="GZ130" s="32">
        <f t="shared" si="255"/>
        <v>253512.53639999998</v>
      </c>
      <c r="HA130" s="32">
        <f t="shared" si="158"/>
        <v>305482.60636199999</v>
      </c>
      <c r="HB130" s="172">
        <f>VLOOKUP(B130,'[2]RESPUESTOS '!$B$11:$D$246,3,0)</f>
        <v>210133</v>
      </c>
      <c r="HC130" s="162">
        <v>970000</v>
      </c>
      <c r="HD130" s="32">
        <v>811800</v>
      </c>
      <c r="HE130" s="94">
        <v>771200</v>
      </c>
      <c r="HF130" s="32">
        <f t="shared" si="256"/>
        <v>690783.25</v>
      </c>
      <c r="HG130" s="32">
        <f t="shared" si="257"/>
        <v>791500</v>
      </c>
      <c r="HH130" s="32">
        <f t="shared" si="258"/>
        <v>480865.77203835634</v>
      </c>
      <c r="HI130" s="32">
        <f t="shared" si="259"/>
        <v>253861.67729999998</v>
      </c>
      <c r="HJ130" s="32">
        <f t="shared" si="159"/>
        <v>305903.32114649995</v>
      </c>
      <c r="HK130" s="172">
        <f>VLOOKUP(B130,'[2]RESPUESTOS '!$B$11:$CB$246,79,0)</f>
        <v>668646</v>
      </c>
      <c r="HL130" s="162">
        <v>2331000</v>
      </c>
      <c r="HM130" s="32">
        <v>3241600</v>
      </c>
      <c r="HN130" s="94">
        <v>3112000</v>
      </c>
      <c r="HO130" s="32">
        <f t="shared" si="260"/>
        <v>2338311.5</v>
      </c>
      <c r="HP130" s="32">
        <f t="shared" si="261"/>
        <v>2721500</v>
      </c>
      <c r="HQ130" s="32">
        <f t="shared" si="262"/>
        <v>1565933.7330167408</v>
      </c>
      <c r="HR130" s="32">
        <f t="shared" si="263"/>
        <v>807791.23259999999</v>
      </c>
      <c r="HS130" s="32">
        <f t="shared" si="160"/>
        <v>973388.435283</v>
      </c>
      <c r="HT130" s="172">
        <v>3101417.27</v>
      </c>
      <c r="HU130" s="162">
        <v>2331000</v>
      </c>
      <c r="HV130" s="32">
        <v>4052000</v>
      </c>
      <c r="HW130" s="94">
        <v>3889900</v>
      </c>
      <c r="HX130" s="32">
        <f t="shared" si="264"/>
        <v>3424300</v>
      </c>
      <c r="HY130" s="32">
        <f t="shared" si="265"/>
        <v>3889900</v>
      </c>
      <c r="HZ130" s="32">
        <f t="shared" si="161"/>
        <v>3215888.5331930276</v>
      </c>
      <c r="IA130" s="32">
        <f t="shared" si="266"/>
        <v>3746822.2038869997</v>
      </c>
      <c r="IB130" s="32">
        <f t="shared" si="162"/>
        <v>4514920.7556838347</v>
      </c>
      <c r="IC130" s="172">
        <v>3306415</v>
      </c>
      <c r="ID130" s="162">
        <v>1361000</v>
      </c>
      <c r="IE130" s="32">
        <v>4052000</v>
      </c>
      <c r="IF130" s="94">
        <v>4011500</v>
      </c>
      <c r="IG130" s="32">
        <f t="shared" si="267"/>
        <v>3141500</v>
      </c>
      <c r="IH130" s="32">
        <f t="shared" si="268"/>
        <v>4011500</v>
      </c>
      <c r="II130" s="32">
        <f t="shared" si="269"/>
        <v>2437381.8807260483</v>
      </c>
      <c r="IJ130" s="32">
        <f t="shared" si="270"/>
        <v>3994479.9614999997</v>
      </c>
      <c r="IK130" s="32">
        <f t="shared" si="163"/>
        <v>4813348.3536075</v>
      </c>
      <c r="IM130" s="32">
        <f t="shared" si="271"/>
        <v>928084.17339771602</v>
      </c>
    </row>
    <row r="131" spans="1:247" x14ac:dyDescent="0.25">
      <c r="A131" s="12">
        <v>124</v>
      </c>
      <c r="B131" s="36" t="s">
        <v>167</v>
      </c>
      <c r="C131" s="14">
        <f>VLOOKUP(B131,[1]Hoja1!$B$9:$D$244,3,0)</f>
        <v>37564</v>
      </c>
      <c r="D131" s="14">
        <v>138000</v>
      </c>
      <c r="E131" s="15">
        <v>300000</v>
      </c>
      <c r="F131" s="97">
        <v>288000</v>
      </c>
      <c r="G131" s="105">
        <f t="shared" si="164"/>
        <v>190891</v>
      </c>
      <c r="H131" s="105">
        <f t="shared" si="165"/>
        <v>213000</v>
      </c>
      <c r="I131" s="107">
        <f t="shared" si="166"/>
        <v>98344.939581148108</v>
      </c>
      <c r="J131" s="107">
        <f t="shared" si="167"/>
        <v>39479.763999999996</v>
      </c>
      <c r="K131" s="107">
        <f t="shared" si="136"/>
        <v>47573.115619999997</v>
      </c>
      <c r="L131" s="101">
        <f>VLOOKUP(B131,[1]Hoja1!$B$9:$L$244,11,0)</f>
        <v>33632</v>
      </c>
      <c r="M131" s="101">
        <v>125000</v>
      </c>
      <c r="N131" s="34">
        <v>300000</v>
      </c>
      <c r="O131" s="70">
        <v>282000</v>
      </c>
      <c r="P131" s="34">
        <f t="shared" si="168"/>
        <v>185158</v>
      </c>
      <c r="Q131" s="34">
        <f t="shared" si="169"/>
        <v>203500</v>
      </c>
      <c r="R131" s="34">
        <f t="shared" si="170"/>
        <v>89659.925024745709</v>
      </c>
      <c r="S131" s="174">
        <f t="shared" si="171"/>
        <v>35347.231999999996</v>
      </c>
      <c r="T131" s="174">
        <f t="shared" si="137"/>
        <v>42593.414559999997</v>
      </c>
      <c r="U131" s="126">
        <f>VLOOKUP(B131,[1]Hoja1!$B$9:$T$244,19,0)</f>
        <v>34907</v>
      </c>
      <c r="V131" s="126">
        <v>128000</v>
      </c>
      <c r="W131" s="17">
        <v>240000</v>
      </c>
      <c r="X131" s="73">
        <v>232800</v>
      </c>
      <c r="Y131" s="17">
        <f t="shared" si="172"/>
        <v>158926.75</v>
      </c>
      <c r="Z131" s="17">
        <f t="shared" si="173"/>
        <v>180400</v>
      </c>
      <c r="AA131" s="17">
        <f t="shared" si="174"/>
        <v>89042.737891336787</v>
      </c>
      <c r="AB131" s="176">
        <f t="shared" si="175"/>
        <v>36687.256999999998</v>
      </c>
      <c r="AC131" s="176">
        <f t="shared" si="138"/>
        <v>44208.144684999999</v>
      </c>
      <c r="AD131" s="129">
        <f>VLOOKUP(B131,[1]Hoja1!$B$9:$V$244,21,0)</f>
        <v>46737</v>
      </c>
      <c r="AE131" s="129">
        <v>167000</v>
      </c>
      <c r="AF131" s="18">
        <v>228000</v>
      </c>
      <c r="AG131" s="74">
        <v>223400</v>
      </c>
      <c r="AH131" s="18">
        <f t="shared" si="176"/>
        <v>166284.25</v>
      </c>
      <c r="AI131" s="18">
        <f t="shared" si="177"/>
        <v>195200</v>
      </c>
      <c r="AJ131" s="18">
        <f t="shared" si="178"/>
        <v>110355.21250037236</v>
      </c>
      <c r="AK131" s="177">
        <f t="shared" si="179"/>
        <v>49120.587</v>
      </c>
      <c r="AL131" s="177">
        <f t="shared" si="139"/>
        <v>59190.307334999998</v>
      </c>
      <c r="AM131" s="133">
        <f>VLOOKUP(B131,[1]Hoja1!$B$9:$X$244,23,0)</f>
        <v>43647</v>
      </c>
      <c r="AN131" s="133">
        <v>156000</v>
      </c>
      <c r="AO131" s="19">
        <v>204000</v>
      </c>
      <c r="AP131" s="77">
        <v>193800</v>
      </c>
      <c r="AQ131" s="19">
        <f t="shared" si="180"/>
        <v>149361.75</v>
      </c>
      <c r="AR131" s="19">
        <f t="shared" si="181"/>
        <v>174900</v>
      </c>
      <c r="AS131" s="19">
        <f t="shared" si="182"/>
        <v>101566.00044264844</v>
      </c>
      <c r="AT131" s="178">
        <f t="shared" si="183"/>
        <v>45872.996999999996</v>
      </c>
      <c r="AU131" s="178">
        <f t="shared" si="140"/>
        <v>55276.961384999995</v>
      </c>
      <c r="AV131" s="137">
        <f>VLOOKUP(B131,[1]Hoja1!$B$9:$Z$244,25,0)</f>
        <v>28700</v>
      </c>
      <c r="AW131" s="137">
        <v>105000</v>
      </c>
      <c r="AX131" s="20">
        <v>204000</v>
      </c>
      <c r="AY131" s="79">
        <v>195800</v>
      </c>
      <c r="AZ131" s="20">
        <f t="shared" si="184"/>
        <v>133375</v>
      </c>
      <c r="BA131" s="20">
        <f t="shared" si="185"/>
        <v>150400</v>
      </c>
      <c r="BB131" s="20">
        <f t="shared" si="186"/>
        <v>73561.556838096847</v>
      </c>
      <c r="BC131" s="179">
        <f t="shared" si="187"/>
        <v>30163.699999999997</v>
      </c>
      <c r="BD131" s="179">
        <f t="shared" si="141"/>
        <v>36347.258499999996</v>
      </c>
      <c r="BE131" s="139">
        <f>VLOOKUP(B131,[1]Hoja1!$B$9:$AB$244,27,0)</f>
        <v>31570</v>
      </c>
      <c r="BF131" s="139">
        <v>127000</v>
      </c>
      <c r="BG131" s="21">
        <v>240000</v>
      </c>
      <c r="BH131" s="80">
        <v>230400</v>
      </c>
      <c r="BI131" s="21">
        <f t="shared" si="188"/>
        <v>157242.5</v>
      </c>
      <c r="BJ131" s="21">
        <f t="shared" si="189"/>
        <v>178700</v>
      </c>
      <c r="BK131" s="21">
        <f t="shared" si="190"/>
        <v>83235.182364299035</v>
      </c>
      <c r="BL131" s="21">
        <f t="shared" si="191"/>
        <v>33180.07</v>
      </c>
      <c r="BM131" s="21">
        <f t="shared" si="142"/>
        <v>39981.984349999999</v>
      </c>
      <c r="BN131" s="144">
        <f>VLOOKUP(B131,[1]Hoja1!$B$9:$AD$244,29,0)</f>
        <v>31570</v>
      </c>
      <c r="BO131" s="144">
        <v>113000</v>
      </c>
      <c r="BP131" s="22">
        <v>240000</v>
      </c>
      <c r="BQ131" s="82">
        <v>228000</v>
      </c>
      <c r="BR131" s="22">
        <f t="shared" si="192"/>
        <v>153142.5</v>
      </c>
      <c r="BS131" s="22">
        <f t="shared" si="193"/>
        <v>170500</v>
      </c>
      <c r="BT131" s="22">
        <f t="shared" si="194"/>
        <v>81503.195161119831</v>
      </c>
      <c r="BU131" s="22">
        <f t="shared" si="195"/>
        <v>33180.07</v>
      </c>
      <c r="BV131" s="22">
        <f t="shared" si="143"/>
        <v>39981.984349999999</v>
      </c>
      <c r="BW131" s="146">
        <f>VLOOKUP(B131,[1]Hoja1!$B$9:$AF$244,31,0)</f>
        <v>30163</v>
      </c>
      <c r="BX131" s="146">
        <v>90000</v>
      </c>
      <c r="BY131" s="23">
        <v>204000</v>
      </c>
      <c r="BZ131" s="84">
        <v>193800</v>
      </c>
      <c r="CA131" s="23">
        <f t="shared" si="196"/>
        <v>129490.75</v>
      </c>
      <c r="CB131" s="23">
        <f t="shared" si="197"/>
        <v>141900</v>
      </c>
      <c r="CC131" s="23">
        <f t="shared" si="198"/>
        <v>73629.255800314495</v>
      </c>
      <c r="CD131" s="23">
        <f t="shared" si="199"/>
        <v>31701.312999999998</v>
      </c>
      <c r="CE131" s="23">
        <f t="shared" si="144"/>
        <v>38200.082165</v>
      </c>
      <c r="CF131" s="158">
        <f>VLOOKUP(B131,[1]Hoja1!$B$9:$AJ$244,35,0)</f>
        <v>28700</v>
      </c>
      <c r="CG131" s="158">
        <v>90000</v>
      </c>
      <c r="CH131" s="24">
        <v>138700</v>
      </c>
      <c r="CI131" s="25">
        <v>135900</v>
      </c>
      <c r="CJ131" s="24">
        <f t="shared" si="200"/>
        <v>98325</v>
      </c>
      <c r="CK131" s="24">
        <f t="shared" si="201"/>
        <v>112950</v>
      </c>
      <c r="CL131" s="24">
        <f t="shared" si="202"/>
        <v>66091.151800738196</v>
      </c>
      <c r="CM131" s="24">
        <f t="shared" si="203"/>
        <v>30163.699999999997</v>
      </c>
      <c r="CN131" s="24">
        <f t="shared" si="145"/>
        <v>36347.258499999996</v>
      </c>
      <c r="CO131" s="148">
        <f>VLOOKUP(B131,[1]Hoja1!$B$9:$AL$244,37,0)</f>
        <v>34771</v>
      </c>
      <c r="CP131" s="148">
        <v>130000</v>
      </c>
      <c r="CQ131" s="26">
        <v>204000</v>
      </c>
      <c r="CR131" s="149">
        <v>189700</v>
      </c>
      <c r="CS131" s="26">
        <f t="shared" si="204"/>
        <v>139617.75</v>
      </c>
      <c r="CT131" s="26">
        <f t="shared" si="205"/>
        <v>159850</v>
      </c>
      <c r="CU131" s="26">
        <f t="shared" si="206"/>
        <v>85790.243883560572</v>
      </c>
      <c r="CV131" s="26">
        <f t="shared" si="207"/>
        <v>36544.320999999996</v>
      </c>
      <c r="CW131" s="26">
        <f t="shared" si="146"/>
        <v>44035.906804999991</v>
      </c>
      <c r="CX131" s="27">
        <f>VLOOKUP(B131,[1]Hoja1!$B$9:$AN$244,39,0)</f>
        <v>36628</v>
      </c>
      <c r="CY131" s="27">
        <v>130000</v>
      </c>
      <c r="CZ131" s="28">
        <v>228000</v>
      </c>
      <c r="DA131" s="86">
        <v>221000</v>
      </c>
      <c r="DB131" s="28">
        <f t="shared" si="208"/>
        <v>153907</v>
      </c>
      <c r="DC131" s="28">
        <f t="shared" si="209"/>
        <v>175500</v>
      </c>
      <c r="DD131" s="28">
        <f t="shared" si="210"/>
        <v>91106.465930548584</v>
      </c>
      <c r="DE131" s="28">
        <f t="shared" si="211"/>
        <v>38496.027999999998</v>
      </c>
      <c r="DF131" s="28">
        <f t="shared" si="147"/>
        <v>46387.713739999999</v>
      </c>
      <c r="DG131" s="150">
        <f>VLOOKUP(B131,[1]Hoja1!$B$9:$AR$244,43,0)</f>
        <v>42540</v>
      </c>
      <c r="DH131" s="150">
        <v>146000</v>
      </c>
      <c r="DI131" s="29">
        <v>180000</v>
      </c>
      <c r="DJ131" s="88">
        <v>172800</v>
      </c>
      <c r="DK131" s="29">
        <f t="shared" si="212"/>
        <v>135335</v>
      </c>
      <c r="DL131" s="29">
        <f t="shared" si="213"/>
        <v>159400</v>
      </c>
      <c r="DM131" s="29">
        <f t="shared" si="214"/>
        <v>95925.11336636015</v>
      </c>
      <c r="DN131" s="29">
        <f t="shared" si="215"/>
        <v>44709.539999999994</v>
      </c>
      <c r="DO131" s="29">
        <f t="shared" si="148"/>
        <v>53874.995699999992</v>
      </c>
      <c r="DP131" s="154">
        <f>VLOOKUP(B131,[1]Hoja1!$B$9:$AT$244,45,0)</f>
        <v>56096</v>
      </c>
      <c r="DQ131" s="154">
        <v>206000</v>
      </c>
      <c r="DR131" s="30">
        <v>180000</v>
      </c>
      <c r="DS131" s="90">
        <v>174600</v>
      </c>
      <c r="DT131" s="30">
        <f t="shared" si="216"/>
        <v>154174</v>
      </c>
      <c r="DU131" s="30">
        <f t="shared" si="217"/>
        <v>177300</v>
      </c>
      <c r="DV131" s="30">
        <f t="shared" si="218"/>
        <v>117772.15935701851</v>
      </c>
      <c r="DW131" s="30">
        <f t="shared" si="219"/>
        <v>58956.895999999993</v>
      </c>
      <c r="DX131" s="30">
        <f t="shared" si="149"/>
        <v>71043.059679999991</v>
      </c>
      <c r="DY131" s="158">
        <f>VLOOKUP(B131,[1]Hoja1!$B$9:$AV$244,47,0)</f>
        <v>51048</v>
      </c>
      <c r="DZ131" s="158">
        <v>180000</v>
      </c>
      <c r="EA131" s="24">
        <v>204000</v>
      </c>
      <c r="EB131" s="25">
        <v>197900</v>
      </c>
      <c r="EC131" s="24">
        <f t="shared" si="220"/>
        <v>158237</v>
      </c>
      <c r="ED131" s="24">
        <f t="shared" si="221"/>
        <v>188950</v>
      </c>
      <c r="EE131" s="24">
        <f t="shared" si="222"/>
        <v>113960.18055499189</v>
      </c>
      <c r="EF131" s="24">
        <f t="shared" si="223"/>
        <v>53651.447999999997</v>
      </c>
      <c r="EG131" s="24">
        <f t="shared" si="150"/>
        <v>64649.994839999999</v>
      </c>
      <c r="EH131" s="126">
        <f>VLOOKUP(B131,[1]Hoja1!$B$9:$AX$244,49,0)</f>
        <v>46413</v>
      </c>
      <c r="EI131" s="126">
        <v>166000</v>
      </c>
      <c r="EJ131" s="17">
        <v>270000</v>
      </c>
      <c r="EK131" s="73">
        <v>256500</v>
      </c>
      <c r="EL131" s="17">
        <f t="shared" si="224"/>
        <v>184728.25</v>
      </c>
      <c r="EM131" s="17">
        <f t="shared" si="225"/>
        <v>211250</v>
      </c>
      <c r="EN131" s="17">
        <f t="shared" si="226"/>
        <v>113726.42980762859</v>
      </c>
      <c r="EO131" s="17">
        <f t="shared" si="227"/>
        <v>48780.062999999995</v>
      </c>
      <c r="EP131" s="17">
        <f t="shared" si="151"/>
        <v>58779.975914999995</v>
      </c>
      <c r="EQ131" s="162">
        <f>VLOOKUP(B131,[1]Hoja1!$B$9:$AZ$244,51,0)</f>
        <v>42540</v>
      </c>
      <c r="ER131" s="162">
        <v>140000</v>
      </c>
      <c r="ES131" s="32">
        <v>270000</v>
      </c>
      <c r="ET131" s="94">
        <v>243000</v>
      </c>
      <c r="EU131" s="32">
        <f t="shared" si="228"/>
        <v>173885</v>
      </c>
      <c r="EV131" s="32">
        <f t="shared" si="229"/>
        <v>191500</v>
      </c>
      <c r="EW131" s="32">
        <f t="shared" si="230"/>
        <v>103979.6266978201</v>
      </c>
      <c r="EX131" s="32">
        <f t="shared" si="231"/>
        <v>51392.574000000001</v>
      </c>
      <c r="EY131" s="32">
        <f t="shared" si="152"/>
        <v>61928.051670000001</v>
      </c>
      <c r="EZ131" s="172">
        <f>VLOOKUP(B131,'[2]RESPUESTOS '!$B$11:$BH$246,59,0)</f>
        <v>24597</v>
      </c>
      <c r="FA131" s="162">
        <v>128000</v>
      </c>
      <c r="FB131" s="32">
        <v>135200</v>
      </c>
      <c r="FC131" s="94">
        <v>133800</v>
      </c>
      <c r="FD131" s="32">
        <f t="shared" si="232"/>
        <v>105399.25</v>
      </c>
      <c r="FE131" s="32">
        <f t="shared" si="233"/>
        <v>130900</v>
      </c>
      <c r="FF131" s="32">
        <f t="shared" si="234"/>
        <v>63153.08606073042</v>
      </c>
      <c r="FG131" s="32">
        <f t="shared" si="235"/>
        <v>29715.635699999999</v>
      </c>
      <c r="FH131" s="32">
        <f t="shared" si="153"/>
        <v>35807.341018499996</v>
      </c>
      <c r="FI131" s="172">
        <f>VLOOKUP(B131,'[2]RESPUESTOS '!$B$11:$CJ$246,87,0)</f>
        <v>26928</v>
      </c>
      <c r="FJ131" s="162">
        <v>153600</v>
      </c>
      <c r="FK131" s="32">
        <v>145600</v>
      </c>
      <c r="FL131" s="94">
        <v>134000</v>
      </c>
      <c r="FM131" s="32">
        <f t="shared" si="236"/>
        <v>115032</v>
      </c>
      <c r="FN131" s="32">
        <f t="shared" si="237"/>
        <v>139800</v>
      </c>
      <c r="FO131" s="32">
        <f t="shared" si="238"/>
        <v>68992.517522833252</v>
      </c>
      <c r="FP131" s="32">
        <f t="shared" si="239"/>
        <v>32531.716799999998</v>
      </c>
      <c r="FQ131" s="32">
        <f t="shared" si="154"/>
        <v>39200.718743999998</v>
      </c>
      <c r="FR131" s="172">
        <f>VLOOKUP(B131,'[2]RESPUESTOS '!$B$11:$BX$246,75,0)</f>
        <v>24485</v>
      </c>
      <c r="FS131" s="162">
        <v>128000</v>
      </c>
      <c r="FT131" s="32">
        <v>133200</v>
      </c>
      <c r="FU131" s="94">
        <v>125200</v>
      </c>
      <c r="FV131" s="32">
        <f t="shared" si="240"/>
        <v>102721.25</v>
      </c>
      <c r="FW131" s="32">
        <f t="shared" si="241"/>
        <v>126600</v>
      </c>
      <c r="FX131" s="32">
        <f t="shared" si="242"/>
        <v>62355.258458230455</v>
      </c>
      <c r="FY131" s="32">
        <f t="shared" si="243"/>
        <v>29580.3285</v>
      </c>
      <c r="FZ131" s="32">
        <f t="shared" si="155"/>
        <v>35644.295842499996</v>
      </c>
      <c r="GA131" s="172">
        <f>VLOOKUP(B131,'[2]RESPUESTOS '!$B$11:$CN$246,91,0)</f>
        <v>32463</v>
      </c>
      <c r="GB131" s="162">
        <v>148000</v>
      </c>
      <c r="GC131" s="32">
        <v>168600</v>
      </c>
      <c r="GD131" s="94">
        <v>160200</v>
      </c>
      <c r="GE131" s="32">
        <f t="shared" si="244"/>
        <v>127315.75</v>
      </c>
      <c r="GF131" s="32">
        <f t="shared" si="245"/>
        <v>154100</v>
      </c>
      <c r="GG131" s="32">
        <f t="shared" si="246"/>
        <v>80427.144717112358</v>
      </c>
      <c r="GH131" s="32">
        <f t="shared" si="247"/>
        <v>39218.550299999995</v>
      </c>
      <c r="GI131" s="32">
        <f t="shared" si="156"/>
        <v>47258.353111499993</v>
      </c>
      <c r="GJ131" s="172">
        <f>VLOOKUP(B131,'[2]RESPUESTOS '!$B$11:$T$246,19,0)</f>
        <v>22691</v>
      </c>
      <c r="GK131" s="162">
        <v>130000</v>
      </c>
      <c r="GL131" s="32">
        <v>124200</v>
      </c>
      <c r="GM131" s="94">
        <v>118000</v>
      </c>
      <c r="GN131" s="32">
        <f t="shared" si="248"/>
        <v>98722.75</v>
      </c>
      <c r="GO131" s="32">
        <f t="shared" si="249"/>
        <v>121100</v>
      </c>
      <c r="GP131" s="32">
        <f t="shared" si="250"/>
        <v>58574.801843147245</v>
      </c>
      <c r="GQ131" s="32">
        <f t="shared" si="251"/>
        <v>27412.997100000001</v>
      </c>
      <c r="GR131" s="32">
        <f t="shared" si="157"/>
        <v>33032.6615055</v>
      </c>
      <c r="GS131" s="172">
        <f>VLOOKUP(B131,'[2]RESPUESTOS '!$B$11:$H$246,7,0)</f>
        <v>44117</v>
      </c>
      <c r="GT131" s="162">
        <v>90000</v>
      </c>
      <c r="GU131" s="32">
        <v>74500</v>
      </c>
      <c r="GV131" s="94">
        <v>67100</v>
      </c>
      <c r="GW131" s="32">
        <f t="shared" si="252"/>
        <v>68929.25</v>
      </c>
      <c r="GX131" s="32">
        <f t="shared" si="253"/>
        <v>70800</v>
      </c>
      <c r="GY131" s="32">
        <f t="shared" si="254"/>
        <v>64408.028802926587</v>
      </c>
      <c r="GZ131" s="32">
        <f t="shared" si="255"/>
        <v>53297.7477</v>
      </c>
      <c r="HA131" s="32">
        <f t="shared" si="158"/>
        <v>64223.785978500004</v>
      </c>
      <c r="HB131" s="172">
        <f>VLOOKUP(B131,'[2]RESPUESTOS '!$B$11:$D$246,3,0)</f>
        <v>44082</v>
      </c>
      <c r="HC131" s="162">
        <v>90000</v>
      </c>
      <c r="HD131" s="32">
        <v>74500</v>
      </c>
      <c r="HE131" s="94">
        <v>71500</v>
      </c>
      <c r="HF131" s="32">
        <f t="shared" si="256"/>
        <v>70020.5</v>
      </c>
      <c r="HG131" s="32">
        <f t="shared" si="257"/>
        <v>73000</v>
      </c>
      <c r="HH131" s="32">
        <f t="shared" si="258"/>
        <v>65354.20176652426</v>
      </c>
      <c r="HI131" s="32">
        <f t="shared" si="259"/>
        <v>53255.464199999995</v>
      </c>
      <c r="HJ131" s="32">
        <f t="shared" si="159"/>
        <v>64172.834360999994</v>
      </c>
      <c r="HK131" s="172">
        <f>VLOOKUP(B131,'[2]RESPUESTOS '!$B$11:$CB$246,79,0)</f>
        <v>34574</v>
      </c>
      <c r="HL131" s="162">
        <v>166000</v>
      </c>
      <c r="HM131" s="32">
        <v>168600</v>
      </c>
      <c r="HN131" s="94">
        <v>167000</v>
      </c>
      <c r="HO131" s="32">
        <f t="shared" si="260"/>
        <v>134043.5</v>
      </c>
      <c r="HP131" s="32">
        <f t="shared" si="261"/>
        <v>166500</v>
      </c>
      <c r="HQ131" s="32">
        <f t="shared" si="262"/>
        <v>85348.287369271202</v>
      </c>
      <c r="HR131" s="32">
        <f t="shared" si="263"/>
        <v>41768.849399999999</v>
      </c>
      <c r="HS131" s="32">
        <f t="shared" si="160"/>
        <v>50331.463527</v>
      </c>
      <c r="HT131" s="172">
        <v>235531.8</v>
      </c>
      <c r="HU131" s="162">
        <v>166000</v>
      </c>
      <c r="HV131" s="32">
        <v>300000</v>
      </c>
      <c r="HW131" s="94">
        <v>279000</v>
      </c>
      <c r="HX131" s="32">
        <f t="shared" si="264"/>
        <v>248333.33333333334</v>
      </c>
      <c r="HY131" s="32">
        <f t="shared" si="265"/>
        <v>279000</v>
      </c>
      <c r="HZ131" s="32">
        <f t="shared" si="161"/>
        <v>231809.53652107177</v>
      </c>
      <c r="IA131" s="32">
        <f t="shared" si="266"/>
        <v>284545.96758</v>
      </c>
      <c r="IB131" s="32">
        <f t="shared" si="162"/>
        <v>342877.89093390002</v>
      </c>
      <c r="IC131" s="172">
        <v>251100</v>
      </c>
      <c r="ID131" s="162">
        <v>128000</v>
      </c>
      <c r="IE131" s="32">
        <v>300000</v>
      </c>
      <c r="IF131" s="94">
        <v>291000</v>
      </c>
      <c r="IG131" s="32">
        <f t="shared" si="267"/>
        <v>239666.66666666666</v>
      </c>
      <c r="IH131" s="32">
        <f t="shared" si="268"/>
        <v>291000</v>
      </c>
      <c r="II131" s="32">
        <f t="shared" si="269"/>
        <v>205729.43515722809</v>
      </c>
      <c r="IJ131" s="32">
        <f t="shared" si="270"/>
        <v>303353.90999999997</v>
      </c>
      <c r="IK131" s="32">
        <f t="shared" si="163"/>
        <v>365541.46154999995</v>
      </c>
      <c r="IM131" s="32">
        <f t="shared" si="271"/>
        <v>71055.222828607395</v>
      </c>
    </row>
    <row r="132" spans="1:247" x14ac:dyDescent="0.25">
      <c r="A132" s="12">
        <v>125</v>
      </c>
      <c r="B132" s="38" t="s">
        <v>168</v>
      </c>
      <c r="C132" s="14">
        <f>VLOOKUP(B132,[1]Hoja1!$B$9:$D$244,3,0)</f>
        <v>115739</v>
      </c>
      <c r="D132" s="14">
        <v>424000</v>
      </c>
      <c r="E132" s="15">
        <v>649000</v>
      </c>
      <c r="F132" s="97">
        <v>642500</v>
      </c>
      <c r="G132" s="105">
        <f t="shared" si="164"/>
        <v>457809.75</v>
      </c>
      <c r="H132" s="105">
        <f t="shared" si="165"/>
        <v>533250</v>
      </c>
      <c r="I132" s="107">
        <f t="shared" si="166"/>
        <v>283771.00572533638</v>
      </c>
      <c r="J132" s="107">
        <f t="shared" si="167"/>
        <v>121641.689</v>
      </c>
      <c r="K132" s="107">
        <f t="shared" si="136"/>
        <v>146578.23524499999</v>
      </c>
      <c r="L132" s="101">
        <f>VLOOKUP(B132,[1]Hoja1!$B$9:$L$244,11,0)</f>
        <v>98175</v>
      </c>
      <c r="M132" s="101">
        <v>365000</v>
      </c>
      <c r="N132" s="34">
        <v>649000</v>
      </c>
      <c r="O132" s="70">
        <v>629500</v>
      </c>
      <c r="P132" s="34">
        <f t="shared" si="168"/>
        <v>435418.75</v>
      </c>
      <c r="Q132" s="34">
        <f t="shared" si="169"/>
        <v>497250</v>
      </c>
      <c r="R132" s="34">
        <f t="shared" si="170"/>
        <v>249143.36776425695</v>
      </c>
      <c r="S132" s="174">
        <f t="shared" si="171"/>
        <v>103181.92499999999</v>
      </c>
      <c r="T132" s="174">
        <f t="shared" si="137"/>
        <v>124334.21962499998</v>
      </c>
      <c r="U132" s="126">
        <f>VLOOKUP(B132,[1]Hoja1!$B$9:$T$244,19,0)</f>
        <v>106015</v>
      </c>
      <c r="V132" s="126">
        <v>388000</v>
      </c>
      <c r="W132" s="17">
        <v>519200</v>
      </c>
      <c r="X132" s="73">
        <v>493200</v>
      </c>
      <c r="Y132" s="17">
        <f t="shared" si="172"/>
        <v>376603.75</v>
      </c>
      <c r="Z132" s="17">
        <f t="shared" si="173"/>
        <v>440600</v>
      </c>
      <c r="AA132" s="17">
        <f t="shared" si="174"/>
        <v>250570.64131099929</v>
      </c>
      <c r="AB132" s="176">
        <f t="shared" si="175"/>
        <v>111421.765</v>
      </c>
      <c r="AC132" s="176">
        <f t="shared" si="138"/>
        <v>134263.22682499999</v>
      </c>
      <c r="AD132" s="129">
        <f>VLOOKUP(B132,[1]Hoja1!$B$9:$V$244,21,0)</f>
        <v>119016</v>
      </c>
      <c r="AE132" s="129">
        <v>426000</v>
      </c>
      <c r="AF132" s="18">
        <v>493240</v>
      </c>
      <c r="AG132" s="74">
        <v>468600</v>
      </c>
      <c r="AH132" s="18">
        <f t="shared" si="176"/>
        <v>376714</v>
      </c>
      <c r="AI132" s="18">
        <f t="shared" si="177"/>
        <v>447300</v>
      </c>
      <c r="AJ132" s="18">
        <f t="shared" si="178"/>
        <v>268256.96040536108</v>
      </c>
      <c r="AK132" s="177">
        <f t="shared" si="179"/>
        <v>125085.81599999999</v>
      </c>
      <c r="AL132" s="177">
        <f t="shared" si="139"/>
        <v>150728.40827999997</v>
      </c>
      <c r="AM132" s="133">
        <f>VLOOKUP(B132,[1]Hoja1!$B$9:$X$244,23,0)</f>
        <v>111977</v>
      </c>
      <c r="AN132" s="133">
        <v>400000</v>
      </c>
      <c r="AO132" s="19">
        <v>441320</v>
      </c>
      <c r="AP132" s="77">
        <v>428100</v>
      </c>
      <c r="AQ132" s="19">
        <f t="shared" si="180"/>
        <v>345349.25</v>
      </c>
      <c r="AR132" s="19">
        <f t="shared" si="181"/>
        <v>414050</v>
      </c>
      <c r="AS132" s="19">
        <f t="shared" si="182"/>
        <v>249497.29940237012</v>
      </c>
      <c r="AT132" s="178">
        <f t="shared" si="183"/>
        <v>117687.82699999999</v>
      </c>
      <c r="AU132" s="178">
        <f t="shared" si="140"/>
        <v>141813.83153499998</v>
      </c>
      <c r="AV132" s="137">
        <f>VLOOKUP(B132,[1]Hoja1!$B$9:$Z$244,25,0)</f>
        <v>89250</v>
      </c>
      <c r="AW132" s="137">
        <v>327000</v>
      </c>
      <c r="AX132" s="20">
        <v>441320</v>
      </c>
      <c r="AY132" s="79">
        <v>397200</v>
      </c>
      <c r="AZ132" s="20">
        <f t="shared" si="184"/>
        <v>313692.5</v>
      </c>
      <c r="BA132" s="20">
        <f t="shared" si="185"/>
        <v>362100</v>
      </c>
      <c r="BB132" s="20">
        <f t="shared" si="186"/>
        <v>210016.32302648047</v>
      </c>
      <c r="BC132" s="179">
        <f t="shared" si="187"/>
        <v>93801.75</v>
      </c>
      <c r="BD132" s="179">
        <f t="shared" si="141"/>
        <v>113031.10875</v>
      </c>
      <c r="BE132" s="139">
        <f>VLOOKUP(B132,[1]Hoja1!$B$9:$AB$244,27,0)</f>
        <v>98175</v>
      </c>
      <c r="BF132" s="139">
        <v>393000</v>
      </c>
      <c r="BG132" s="21">
        <v>519200</v>
      </c>
      <c r="BH132" s="80">
        <v>503600</v>
      </c>
      <c r="BI132" s="21">
        <f t="shared" si="188"/>
        <v>378493.75</v>
      </c>
      <c r="BJ132" s="21">
        <f t="shared" si="189"/>
        <v>448300</v>
      </c>
      <c r="BK132" s="21">
        <f t="shared" si="190"/>
        <v>240353.3463185619</v>
      </c>
      <c r="BL132" s="21">
        <f t="shared" si="191"/>
        <v>103181.92499999999</v>
      </c>
      <c r="BM132" s="21">
        <f t="shared" si="142"/>
        <v>124334.21962499998</v>
      </c>
      <c r="BN132" s="144">
        <f>VLOOKUP(B132,[1]Hoja1!$B$9:$AD$244,29,0)</f>
        <v>98175</v>
      </c>
      <c r="BO132" s="144">
        <v>351000</v>
      </c>
      <c r="BP132" s="22">
        <v>519200</v>
      </c>
      <c r="BQ132" s="82">
        <v>503600</v>
      </c>
      <c r="BR132" s="22">
        <f t="shared" si="192"/>
        <v>367993.75</v>
      </c>
      <c r="BS132" s="22">
        <f t="shared" si="193"/>
        <v>427300</v>
      </c>
      <c r="BT132" s="22">
        <f t="shared" si="194"/>
        <v>236035.01227471771</v>
      </c>
      <c r="BU132" s="22">
        <f t="shared" si="195"/>
        <v>103181.92499999999</v>
      </c>
      <c r="BV132" s="22">
        <f t="shared" si="143"/>
        <v>124334.21962499998</v>
      </c>
      <c r="BW132" s="146">
        <f>VLOOKUP(B132,[1]Hoja1!$B$9:$AF$244,31,0)</f>
        <v>94310</v>
      </c>
      <c r="BX132" s="146">
        <v>270000</v>
      </c>
      <c r="BY132" s="23">
        <v>441320</v>
      </c>
      <c r="BZ132" s="84">
        <v>423700</v>
      </c>
      <c r="CA132" s="23">
        <f t="shared" si="196"/>
        <v>307332.5</v>
      </c>
      <c r="CB132" s="23">
        <f t="shared" si="197"/>
        <v>346850</v>
      </c>
      <c r="CC132" s="23">
        <f t="shared" si="198"/>
        <v>211269.95127698913</v>
      </c>
      <c r="CD132" s="23">
        <f t="shared" si="199"/>
        <v>99119.81</v>
      </c>
      <c r="CE132" s="23">
        <f t="shared" si="144"/>
        <v>119439.37104999999</v>
      </c>
      <c r="CF132" s="158">
        <f>VLOOKUP(B132,[1]Hoja1!$B$9:$AJ$244,35,0)</f>
        <v>90844</v>
      </c>
      <c r="CG132" s="158">
        <v>260000</v>
      </c>
      <c r="CH132" s="24">
        <v>300100</v>
      </c>
      <c r="CI132" s="25">
        <v>285100</v>
      </c>
      <c r="CJ132" s="24">
        <f t="shared" si="200"/>
        <v>234011</v>
      </c>
      <c r="CK132" s="24">
        <f t="shared" si="201"/>
        <v>272550</v>
      </c>
      <c r="CL132" s="24">
        <f t="shared" si="202"/>
        <v>184384.48450252719</v>
      </c>
      <c r="CM132" s="24">
        <f t="shared" si="203"/>
        <v>95477.043999999994</v>
      </c>
      <c r="CN132" s="24">
        <f t="shared" si="145"/>
        <v>115049.83802</v>
      </c>
      <c r="CO132" s="148">
        <f>VLOOKUP(B132,[1]Hoja1!$B$9:$AL$244,37,0)</f>
        <v>97982</v>
      </c>
      <c r="CP132" s="148">
        <v>350000</v>
      </c>
      <c r="CQ132" s="26">
        <v>441320</v>
      </c>
      <c r="CR132" s="149">
        <v>414800</v>
      </c>
      <c r="CS132" s="26">
        <f t="shared" si="204"/>
        <v>326025.5</v>
      </c>
      <c r="CT132" s="26">
        <f t="shared" si="205"/>
        <v>382400</v>
      </c>
      <c r="CU132" s="26">
        <f t="shared" si="206"/>
        <v>225481.31762268761</v>
      </c>
      <c r="CV132" s="26">
        <f t="shared" si="207"/>
        <v>102979.08199999999</v>
      </c>
      <c r="CW132" s="26">
        <f t="shared" si="146"/>
        <v>124089.79380999999</v>
      </c>
      <c r="CX132" s="27">
        <f>VLOOKUP(B132,[1]Hoja1!$B$9:$AN$244,39,0)</f>
        <v>115340</v>
      </c>
      <c r="CY132" s="27">
        <v>380000</v>
      </c>
      <c r="CZ132" s="28">
        <v>493240</v>
      </c>
      <c r="DA132" s="86">
        <v>459000</v>
      </c>
      <c r="DB132" s="28">
        <f t="shared" si="208"/>
        <v>361895</v>
      </c>
      <c r="DC132" s="28">
        <f t="shared" si="209"/>
        <v>419500</v>
      </c>
      <c r="DD132" s="28">
        <f t="shared" si="210"/>
        <v>257937.0810647835</v>
      </c>
      <c r="DE132" s="28">
        <f t="shared" si="211"/>
        <v>121222.34</v>
      </c>
      <c r="DF132" s="28">
        <f t="shared" si="147"/>
        <v>146072.9197</v>
      </c>
      <c r="DG132" s="150">
        <f>VLOOKUP(B132,[1]Hoja1!$B$9:$AR$244,43,0)</f>
        <v>128552</v>
      </c>
      <c r="DH132" s="150">
        <v>441000</v>
      </c>
      <c r="DI132" s="29">
        <v>389400</v>
      </c>
      <c r="DJ132" s="88">
        <v>362100</v>
      </c>
      <c r="DK132" s="29">
        <f t="shared" si="212"/>
        <v>330263</v>
      </c>
      <c r="DL132" s="29">
        <f t="shared" si="213"/>
        <v>375750</v>
      </c>
      <c r="DM132" s="29">
        <f t="shared" si="214"/>
        <v>260141.47859130896</v>
      </c>
      <c r="DN132" s="29">
        <f t="shared" si="215"/>
        <v>135108.152</v>
      </c>
      <c r="DO132" s="29">
        <f t="shared" si="148"/>
        <v>162805.32316</v>
      </c>
      <c r="DP132" s="154">
        <f>VLOOKUP(B132,[1]Hoja1!$B$9:$AT$244,45,0)</f>
        <v>136290</v>
      </c>
      <c r="DQ132" s="154">
        <v>499000</v>
      </c>
      <c r="DR132" s="30">
        <v>389400</v>
      </c>
      <c r="DS132" s="90">
        <v>381600</v>
      </c>
      <c r="DT132" s="30">
        <f t="shared" si="216"/>
        <v>351572.5</v>
      </c>
      <c r="DU132" s="30">
        <f t="shared" si="217"/>
        <v>385500</v>
      </c>
      <c r="DV132" s="30">
        <f t="shared" si="218"/>
        <v>275294.35546843952</v>
      </c>
      <c r="DW132" s="30">
        <f t="shared" si="219"/>
        <v>143240.78999999998</v>
      </c>
      <c r="DX132" s="30">
        <f t="shared" si="149"/>
        <v>172605.15194999997</v>
      </c>
      <c r="DY132" s="158">
        <f>VLOOKUP(B132,[1]Hoja1!$B$9:$AV$244,47,0)</f>
        <v>154262</v>
      </c>
      <c r="DZ132" s="158">
        <v>530000</v>
      </c>
      <c r="EA132" s="24">
        <v>441320</v>
      </c>
      <c r="EB132" s="25">
        <v>432500</v>
      </c>
      <c r="EC132" s="24">
        <f t="shared" si="220"/>
        <v>389520.5</v>
      </c>
      <c r="ED132" s="24">
        <f t="shared" si="221"/>
        <v>436910</v>
      </c>
      <c r="EE132" s="24">
        <f t="shared" si="222"/>
        <v>308943.802729938</v>
      </c>
      <c r="EF132" s="24">
        <f t="shared" si="223"/>
        <v>162129.36199999999</v>
      </c>
      <c r="EG132" s="24">
        <f t="shared" si="150"/>
        <v>195365.88120999999</v>
      </c>
      <c r="EH132" s="126">
        <f>VLOOKUP(B132,[1]Hoja1!$B$9:$AX$244,49,0)</f>
        <v>140807</v>
      </c>
      <c r="EI132" s="126">
        <v>503000</v>
      </c>
      <c r="EJ132" s="17">
        <v>584100</v>
      </c>
      <c r="EK132" s="73">
        <v>560700</v>
      </c>
      <c r="EL132" s="17">
        <f t="shared" si="224"/>
        <v>447151.75</v>
      </c>
      <c r="EM132" s="17">
        <f t="shared" si="225"/>
        <v>531850</v>
      </c>
      <c r="EN132" s="17">
        <f t="shared" si="226"/>
        <v>317825.77272061381</v>
      </c>
      <c r="EO132" s="17">
        <f t="shared" si="227"/>
        <v>147988.15699999998</v>
      </c>
      <c r="EP132" s="17">
        <f t="shared" si="151"/>
        <v>178325.72918499997</v>
      </c>
      <c r="EQ132" s="162">
        <f>VLOOKUP(B132,[1]Hoja1!$B$9:$AZ$244,51,0)</f>
        <v>128552</v>
      </c>
      <c r="ER132" s="162">
        <v>423000</v>
      </c>
      <c r="ES132" s="32">
        <v>584100</v>
      </c>
      <c r="ET132" s="94">
        <v>560700</v>
      </c>
      <c r="EU132" s="32">
        <f t="shared" si="228"/>
        <v>424088</v>
      </c>
      <c r="EV132" s="32">
        <f t="shared" si="229"/>
        <v>491850</v>
      </c>
      <c r="EW132" s="32">
        <f t="shared" si="230"/>
        <v>293286.52485138591</v>
      </c>
      <c r="EX132" s="32">
        <f t="shared" si="231"/>
        <v>155303.67119999998</v>
      </c>
      <c r="EY132" s="32">
        <f t="shared" si="152"/>
        <v>187140.92379599999</v>
      </c>
      <c r="EZ132" s="172">
        <f>VLOOKUP(B132,'[2]RESPUESTOS '!$B$11:$BH$246,59,0)</f>
        <v>74131</v>
      </c>
      <c r="FA132" s="162">
        <v>388000</v>
      </c>
      <c r="FB132" s="32">
        <v>403600</v>
      </c>
      <c r="FC132" s="94">
        <v>391500</v>
      </c>
      <c r="FD132" s="32">
        <f t="shared" si="232"/>
        <v>314307.75</v>
      </c>
      <c r="FE132" s="32">
        <f t="shared" si="233"/>
        <v>389750</v>
      </c>
      <c r="FF132" s="32">
        <f t="shared" si="234"/>
        <v>189583.0564404584</v>
      </c>
      <c r="FG132" s="32">
        <f t="shared" si="235"/>
        <v>89557.661099999998</v>
      </c>
      <c r="FH132" s="32">
        <f t="shared" si="153"/>
        <v>107916.98162549999</v>
      </c>
      <c r="FI132" s="172">
        <f>VLOOKUP(B132,'[2]RESPUESTOS '!$B$11:$CJ$246,87,0)</f>
        <v>86515</v>
      </c>
      <c r="FJ132" s="162">
        <v>465600</v>
      </c>
      <c r="FK132" s="32">
        <v>452000</v>
      </c>
      <c r="FL132" s="94">
        <v>443000</v>
      </c>
      <c r="FM132" s="32">
        <f t="shared" si="236"/>
        <v>361778.75</v>
      </c>
      <c r="FN132" s="32">
        <f t="shared" si="237"/>
        <v>447500</v>
      </c>
      <c r="FO132" s="32">
        <f t="shared" si="238"/>
        <v>220068.22752766195</v>
      </c>
      <c r="FP132" s="32">
        <f t="shared" si="239"/>
        <v>104518.7715</v>
      </c>
      <c r="FQ132" s="32">
        <f t="shared" si="154"/>
        <v>125945.11965750001</v>
      </c>
      <c r="FR132" s="172">
        <f>VLOOKUP(B132,'[2]RESPUESTOS '!$B$11:$BX$246,75,0)</f>
        <v>75916</v>
      </c>
      <c r="FS132" s="162">
        <v>388000</v>
      </c>
      <c r="FT132" s="32">
        <v>401400</v>
      </c>
      <c r="FU132" s="94">
        <v>369300</v>
      </c>
      <c r="FV132" s="32">
        <f t="shared" si="240"/>
        <v>308654</v>
      </c>
      <c r="FW132" s="32">
        <f t="shared" si="241"/>
        <v>378650</v>
      </c>
      <c r="FX132" s="32">
        <f t="shared" si="242"/>
        <v>190941.00009365348</v>
      </c>
      <c r="FY132" s="32">
        <f t="shared" si="243"/>
        <v>91714.119599999991</v>
      </c>
      <c r="FZ132" s="32">
        <f t="shared" si="155"/>
        <v>110515.51411799999</v>
      </c>
      <c r="GA132" s="172">
        <f>VLOOKUP(B132,'[2]RESPUESTOS '!$B$11:$CN$246,91,0)</f>
        <v>101576</v>
      </c>
      <c r="GB132" s="162">
        <v>447000</v>
      </c>
      <c r="GC132" s="32">
        <v>507600</v>
      </c>
      <c r="GD132" s="94">
        <v>477100</v>
      </c>
      <c r="GE132" s="32">
        <f t="shared" si="244"/>
        <v>383319</v>
      </c>
      <c r="GF132" s="32">
        <f t="shared" si="245"/>
        <v>462050</v>
      </c>
      <c r="GG132" s="32">
        <f t="shared" si="246"/>
        <v>247708.1805008286</v>
      </c>
      <c r="GH132" s="32">
        <f t="shared" si="247"/>
        <v>122713.9656</v>
      </c>
      <c r="GI132" s="32">
        <f t="shared" si="156"/>
        <v>147870.32854799999</v>
      </c>
      <c r="GJ132" s="172">
        <f>VLOOKUP(B132,'[2]RESPUESTOS '!$B$11:$T$246,19,0)</f>
        <v>71942</v>
      </c>
      <c r="GK132" s="162">
        <v>380000</v>
      </c>
      <c r="GL132" s="32">
        <v>392200</v>
      </c>
      <c r="GM132" s="94">
        <v>380400</v>
      </c>
      <c r="GN132" s="32">
        <f t="shared" si="248"/>
        <v>306135.5</v>
      </c>
      <c r="GO132" s="32">
        <f t="shared" si="249"/>
        <v>380200</v>
      </c>
      <c r="GP132" s="32">
        <f t="shared" si="250"/>
        <v>184245.22375109833</v>
      </c>
      <c r="GQ132" s="32">
        <f t="shared" si="251"/>
        <v>86913.1302</v>
      </c>
      <c r="GR132" s="32">
        <f t="shared" si="157"/>
        <v>104730.321891</v>
      </c>
      <c r="GS132" s="172">
        <f>VLOOKUP(B132,'[2]RESPUESTOS '!$B$11:$H$246,7,0)</f>
        <v>71868</v>
      </c>
      <c r="GT132" s="162">
        <v>260000</v>
      </c>
      <c r="GU132" s="32">
        <v>235300</v>
      </c>
      <c r="GV132" s="94">
        <v>225900</v>
      </c>
      <c r="GW132" s="32">
        <f t="shared" si="252"/>
        <v>198267</v>
      </c>
      <c r="GX132" s="32">
        <f t="shared" si="253"/>
        <v>230600</v>
      </c>
      <c r="GY132" s="32">
        <f t="shared" si="254"/>
        <v>151302.04652010172</v>
      </c>
      <c r="GZ132" s="32">
        <f t="shared" si="255"/>
        <v>86823.73079999999</v>
      </c>
      <c r="HA132" s="32">
        <f t="shared" si="158"/>
        <v>104622.59561399999</v>
      </c>
      <c r="HB132" s="172">
        <f>VLOOKUP(B132,'[2]RESPUESTOS '!$B$11:$D$246,3,0)</f>
        <v>65208</v>
      </c>
      <c r="HC132" s="162">
        <v>260000</v>
      </c>
      <c r="HD132" s="32">
        <v>235300</v>
      </c>
      <c r="HE132" s="94">
        <v>232900</v>
      </c>
      <c r="HF132" s="32">
        <f t="shared" si="256"/>
        <v>198352</v>
      </c>
      <c r="HG132" s="32">
        <f t="shared" si="257"/>
        <v>234100</v>
      </c>
      <c r="HH132" s="32">
        <f t="shared" si="258"/>
        <v>144272.67665424352</v>
      </c>
      <c r="HI132" s="32">
        <f t="shared" si="259"/>
        <v>78777.784799999994</v>
      </c>
      <c r="HJ132" s="32">
        <f t="shared" si="159"/>
        <v>94927.230683999995</v>
      </c>
      <c r="HK132" s="172">
        <f>VLOOKUP(B132,'[2]RESPUESTOS '!$B$11:$CB$246,79,0)</f>
        <v>99080</v>
      </c>
      <c r="HL132" s="162">
        <v>503000</v>
      </c>
      <c r="HM132" s="32">
        <v>507600</v>
      </c>
      <c r="HN132" s="94">
        <v>492000</v>
      </c>
      <c r="HO132" s="32">
        <f t="shared" si="260"/>
        <v>400420</v>
      </c>
      <c r="HP132" s="32">
        <f t="shared" si="261"/>
        <v>497500</v>
      </c>
      <c r="HQ132" s="32">
        <f t="shared" si="262"/>
        <v>248702.06563133263</v>
      </c>
      <c r="HR132" s="32">
        <f t="shared" si="263"/>
        <v>119698.548</v>
      </c>
      <c r="HS132" s="32">
        <f t="shared" si="160"/>
        <v>144236.75034</v>
      </c>
      <c r="HT132" s="172">
        <v>515046.42</v>
      </c>
      <c r="HU132" s="162">
        <v>503000</v>
      </c>
      <c r="HV132" s="32">
        <v>649000</v>
      </c>
      <c r="HW132" s="94">
        <v>610100</v>
      </c>
      <c r="HX132" s="32">
        <f t="shared" si="264"/>
        <v>587366.66666666663</v>
      </c>
      <c r="HY132" s="32">
        <f t="shared" si="265"/>
        <v>610100</v>
      </c>
      <c r="HZ132" s="32">
        <f t="shared" si="161"/>
        <v>580497.69450982439</v>
      </c>
      <c r="IA132" s="32">
        <f t="shared" si="266"/>
        <v>622227.58000199997</v>
      </c>
      <c r="IB132" s="32">
        <f t="shared" si="162"/>
        <v>749784.23390240991</v>
      </c>
      <c r="IC132" s="172">
        <v>549090</v>
      </c>
      <c r="ID132" s="162">
        <v>388000</v>
      </c>
      <c r="IE132" s="32">
        <v>649000</v>
      </c>
      <c r="IF132" s="94">
        <v>616600</v>
      </c>
      <c r="IG132" s="32">
        <f t="shared" si="267"/>
        <v>551200</v>
      </c>
      <c r="IH132" s="32">
        <f t="shared" si="268"/>
        <v>616600</v>
      </c>
      <c r="II132" s="32">
        <f t="shared" si="269"/>
        <v>522652.76492095942</v>
      </c>
      <c r="IJ132" s="32">
        <f t="shared" si="270"/>
        <v>663355.62899999996</v>
      </c>
      <c r="IK132" s="32">
        <f t="shared" si="163"/>
        <v>799343.53294499987</v>
      </c>
      <c r="IM132" s="32">
        <f t="shared" si="271"/>
        <v>183340.92632282997</v>
      </c>
    </row>
    <row r="133" spans="1:247" x14ac:dyDescent="0.25">
      <c r="A133" s="12">
        <v>126</v>
      </c>
      <c r="B133" s="36" t="s">
        <v>169</v>
      </c>
      <c r="C133" s="14">
        <f>VLOOKUP(B133,[1]Hoja1!$B$9:$D$244,3,0)</f>
        <v>86560</v>
      </c>
      <c r="D133" s="14">
        <v>317000</v>
      </c>
      <c r="E133" s="15">
        <v>471750</v>
      </c>
      <c r="F133" s="97">
        <v>457600</v>
      </c>
      <c r="G133" s="105">
        <f t="shared" si="164"/>
        <v>333227.5</v>
      </c>
      <c r="H133" s="105">
        <f t="shared" si="165"/>
        <v>387300</v>
      </c>
      <c r="I133" s="107">
        <f t="shared" si="166"/>
        <v>210389.71898804788</v>
      </c>
      <c r="J133" s="107">
        <f t="shared" si="167"/>
        <v>90974.56</v>
      </c>
      <c r="K133" s="107">
        <f t="shared" si="136"/>
        <v>109624.34479999999</v>
      </c>
      <c r="L133" s="101">
        <f>VLOOKUP(B133,[1]Hoja1!$B$9:$L$244,11,0)</f>
        <v>74913</v>
      </c>
      <c r="M133" s="101">
        <v>279000</v>
      </c>
      <c r="N133" s="34">
        <v>471750</v>
      </c>
      <c r="O133" s="70">
        <v>448200</v>
      </c>
      <c r="P133" s="34">
        <f t="shared" si="168"/>
        <v>318465.75</v>
      </c>
      <c r="Q133" s="34">
        <f t="shared" si="169"/>
        <v>363600</v>
      </c>
      <c r="R133" s="34">
        <f t="shared" si="170"/>
        <v>187934.94323085796</v>
      </c>
      <c r="S133" s="174">
        <f t="shared" si="171"/>
        <v>78733.562999999995</v>
      </c>
      <c r="T133" s="174">
        <f t="shared" si="137"/>
        <v>94873.943414999987</v>
      </c>
      <c r="U133" s="126">
        <f>VLOOKUP(B133,[1]Hoja1!$B$9:$T$244,19,0)</f>
        <v>81296</v>
      </c>
      <c r="V133" s="126">
        <v>298000</v>
      </c>
      <c r="W133" s="17">
        <v>377400</v>
      </c>
      <c r="X133" s="73">
        <v>362300</v>
      </c>
      <c r="Y133" s="17">
        <f t="shared" si="172"/>
        <v>279749</v>
      </c>
      <c r="Z133" s="17">
        <f t="shared" si="173"/>
        <v>330150</v>
      </c>
      <c r="AA133" s="17">
        <f t="shared" si="174"/>
        <v>189876.85809230915</v>
      </c>
      <c r="AB133" s="176">
        <f t="shared" si="175"/>
        <v>85442.09599999999</v>
      </c>
      <c r="AC133" s="176">
        <f t="shared" si="138"/>
        <v>102957.72567999999</v>
      </c>
      <c r="AD133" s="129">
        <f>VLOOKUP(B133,[1]Hoja1!$B$9:$V$244,21,0)</f>
        <v>88939</v>
      </c>
      <c r="AE133" s="129">
        <v>318000</v>
      </c>
      <c r="AF133" s="18">
        <v>358530</v>
      </c>
      <c r="AG133" s="74">
        <v>347800</v>
      </c>
      <c r="AH133" s="18">
        <f t="shared" si="176"/>
        <v>278317.25</v>
      </c>
      <c r="AI133" s="18">
        <f t="shared" si="177"/>
        <v>332900</v>
      </c>
      <c r="AJ133" s="18">
        <f t="shared" si="178"/>
        <v>199474.40498036708</v>
      </c>
      <c r="AK133" s="177">
        <f t="shared" si="179"/>
        <v>93474.888999999996</v>
      </c>
      <c r="AL133" s="177">
        <f t="shared" si="139"/>
        <v>112637.241245</v>
      </c>
      <c r="AM133" s="133">
        <f>VLOOKUP(B133,[1]Hoja1!$B$9:$X$244,23,0)</f>
        <v>83874</v>
      </c>
      <c r="AN133" s="133">
        <v>300000</v>
      </c>
      <c r="AO133" s="19">
        <v>320790</v>
      </c>
      <c r="AP133" s="77">
        <v>314400</v>
      </c>
      <c r="AQ133" s="19">
        <f t="shared" si="180"/>
        <v>254766</v>
      </c>
      <c r="AR133" s="19">
        <f t="shared" si="181"/>
        <v>307200</v>
      </c>
      <c r="AS133" s="19">
        <f t="shared" si="182"/>
        <v>185580.87677949859</v>
      </c>
      <c r="AT133" s="178">
        <f t="shared" si="183"/>
        <v>88151.573999999993</v>
      </c>
      <c r="AU133" s="178">
        <f t="shared" si="140"/>
        <v>106222.64666999999</v>
      </c>
      <c r="AV133" s="137">
        <f>VLOOKUP(B133,[1]Hoja1!$B$9:$Z$244,25,0)</f>
        <v>66850</v>
      </c>
      <c r="AW133" s="137">
        <v>245000</v>
      </c>
      <c r="AX133" s="20">
        <v>320790</v>
      </c>
      <c r="AY133" s="79">
        <v>308000</v>
      </c>
      <c r="AZ133" s="20">
        <f t="shared" si="184"/>
        <v>235160</v>
      </c>
      <c r="BA133" s="20">
        <f t="shared" si="185"/>
        <v>276500</v>
      </c>
      <c r="BB133" s="20">
        <f t="shared" si="186"/>
        <v>157452.09023789276</v>
      </c>
      <c r="BC133" s="179">
        <f t="shared" si="187"/>
        <v>70259.349999999991</v>
      </c>
      <c r="BD133" s="179">
        <f t="shared" si="141"/>
        <v>84662.516749999981</v>
      </c>
      <c r="BE133" s="139">
        <f>VLOOKUP(B133,[1]Hoja1!$B$9:$AB$244,27,0)</f>
        <v>73535</v>
      </c>
      <c r="BF133" s="139">
        <v>295000</v>
      </c>
      <c r="BG133" s="21">
        <v>377400</v>
      </c>
      <c r="BH133" s="80">
        <v>369900</v>
      </c>
      <c r="BI133" s="21">
        <f t="shared" si="188"/>
        <v>278958.75</v>
      </c>
      <c r="BJ133" s="21">
        <f t="shared" si="189"/>
        <v>332450</v>
      </c>
      <c r="BK133" s="21">
        <f t="shared" si="190"/>
        <v>179035.49112646346</v>
      </c>
      <c r="BL133" s="21">
        <f t="shared" si="191"/>
        <v>77285.284999999989</v>
      </c>
      <c r="BM133" s="21">
        <f t="shared" si="142"/>
        <v>93128.768424999987</v>
      </c>
      <c r="BN133" s="144">
        <f>VLOOKUP(B133,[1]Hoja1!$B$9:$AD$244,29,0)</f>
        <v>73535</v>
      </c>
      <c r="BO133" s="144">
        <v>263000</v>
      </c>
      <c r="BP133" s="22">
        <v>377400</v>
      </c>
      <c r="BQ133" s="82">
        <v>347200</v>
      </c>
      <c r="BR133" s="22">
        <f t="shared" si="192"/>
        <v>265283.75</v>
      </c>
      <c r="BS133" s="22">
        <f t="shared" si="193"/>
        <v>305100</v>
      </c>
      <c r="BT133" s="22">
        <f t="shared" si="194"/>
        <v>174435.28215068276</v>
      </c>
      <c r="BU133" s="22">
        <f t="shared" si="195"/>
        <v>77285.284999999989</v>
      </c>
      <c r="BV133" s="22">
        <f t="shared" si="143"/>
        <v>93128.768424999987</v>
      </c>
      <c r="BW133" s="146">
        <f>VLOOKUP(B133,[1]Hoja1!$B$9:$AF$244,31,0)</f>
        <v>70627</v>
      </c>
      <c r="BX133" s="146">
        <v>210000</v>
      </c>
      <c r="BY133" s="23">
        <v>320790</v>
      </c>
      <c r="BZ133" s="84">
        <v>298300</v>
      </c>
      <c r="CA133" s="23">
        <f t="shared" si="196"/>
        <v>224929.25</v>
      </c>
      <c r="CB133" s="23">
        <f t="shared" si="197"/>
        <v>254150</v>
      </c>
      <c r="CC133" s="23">
        <f t="shared" si="198"/>
        <v>157539.67229826018</v>
      </c>
      <c r="CD133" s="23">
        <f t="shared" si="199"/>
        <v>74228.976999999999</v>
      </c>
      <c r="CE133" s="23">
        <f t="shared" si="144"/>
        <v>89445.917285000003</v>
      </c>
      <c r="CF133" s="158">
        <f>VLOOKUP(B133,[1]Hoja1!$B$9:$AJ$244,35,0)</f>
        <v>66850</v>
      </c>
      <c r="CG133" s="158">
        <v>200000</v>
      </c>
      <c r="CH133" s="24">
        <v>218100</v>
      </c>
      <c r="CI133" s="25">
        <v>209400</v>
      </c>
      <c r="CJ133" s="24">
        <f t="shared" si="200"/>
        <v>173587.5</v>
      </c>
      <c r="CK133" s="24">
        <f t="shared" si="201"/>
        <v>204700</v>
      </c>
      <c r="CL133" s="24">
        <f t="shared" si="202"/>
        <v>136428.13721803034</v>
      </c>
      <c r="CM133" s="24">
        <f t="shared" si="203"/>
        <v>70259.349999999991</v>
      </c>
      <c r="CN133" s="24">
        <f t="shared" si="145"/>
        <v>84662.516749999981</v>
      </c>
      <c r="CO133" s="148">
        <f>VLOOKUP(B133,[1]Hoja1!$B$9:$AL$244,37,0)</f>
        <v>74817</v>
      </c>
      <c r="CP133" s="148">
        <v>270000</v>
      </c>
      <c r="CQ133" s="26">
        <v>320790</v>
      </c>
      <c r="CR133" s="149">
        <v>311200</v>
      </c>
      <c r="CS133" s="26">
        <f t="shared" si="204"/>
        <v>244201.75</v>
      </c>
      <c r="CT133" s="26">
        <f t="shared" si="205"/>
        <v>290600</v>
      </c>
      <c r="CU133" s="26">
        <f t="shared" si="206"/>
        <v>170937.82083376477</v>
      </c>
      <c r="CV133" s="26">
        <f t="shared" si="207"/>
        <v>78632.667000000001</v>
      </c>
      <c r="CW133" s="26">
        <f t="shared" si="146"/>
        <v>94752.363735000006</v>
      </c>
      <c r="CX133" s="27">
        <f>VLOOKUP(B133,[1]Hoja1!$B$9:$AN$244,39,0)</f>
        <v>79726</v>
      </c>
      <c r="CY133" s="27">
        <v>270000</v>
      </c>
      <c r="CZ133" s="28">
        <v>358530</v>
      </c>
      <c r="DA133" s="86">
        <v>341000</v>
      </c>
      <c r="DB133" s="28">
        <f t="shared" si="208"/>
        <v>262314</v>
      </c>
      <c r="DC133" s="28">
        <f t="shared" si="209"/>
        <v>305500</v>
      </c>
      <c r="DD133" s="28">
        <f t="shared" si="210"/>
        <v>182079.86753380386</v>
      </c>
      <c r="DE133" s="28">
        <f t="shared" si="211"/>
        <v>83792.025999999998</v>
      </c>
      <c r="DF133" s="28">
        <f t="shared" si="147"/>
        <v>100969.39133</v>
      </c>
      <c r="DG133" s="150">
        <f>VLOOKUP(B133,[1]Hoja1!$B$9:$AR$244,43,0)</f>
        <v>99068</v>
      </c>
      <c r="DH133" s="150">
        <v>340000</v>
      </c>
      <c r="DI133" s="29">
        <v>283050</v>
      </c>
      <c r="DJ133" s="88">
        <v>266100</v>
      </c>
      <c r="DK133" s="29">
        <f t="shared" si="212"/>
        <v>247054.5</v>
      </c>
      <c r="DL133" s="29">
        <f t="shared" si="213"/>
        <v>274575</v>
      </c>
      <c r="DM133" s="29">
        <f t="shared" si="214"/>
        <v>196790.5072562345</v>
      </c>
      <c r="DN133" s="29">
        <f t="shared" si="215"/>
        <v>104120.46799999999</v>
      </c>
      <c r="DO133" s="29">
        <f t="shared" si="148"/>
        <v>125465.16394</v>
      </c>
      <c r="DP133" s="154">
        <f>VLOOKUP(B133,[1]Hoja1!$B$9:$AT$244,45,0)</f>
        <v>99068</v>
      </c>
      <c r="DQ133" s="154">
        <v>363000</v>
      </c>
      <c r="DR133" s="30">
        <v>283050</v>
      </c>
      <c r="DS133" s="90">
        <v>268900</v>
      </c>
      <c r="DT133" s="30">
        <f t="shared" si="216"/>
        <v>253504.5</v>
      </c>
      <c r="DU133" s="30">
        <f t="shared" si="217"/>
        <v>275975</v>
      </c>
      <c r="DV133" s="30">
        <f t="shared" si="218"/>
        <v>198998.07420207479</v>
      </c>
      <c r="DW133" s="30">
        <f t="shared" si="219"/>
        <v>104120.46799999999</v>
      </c>
      <c r="DX133" s="30">
        <f t="shared" si="149"/>
        <v>125465.16394</v>
      </c>
      <c r="DY133" s="158">
        <f>VLOOKUP(B133,[1]Hoja1!$B$9:$AV$244,47,0)</f>
        <v>112277</v>
      </c>
      <c r="DZ133" s="158">
        <v>390000</v>
      </c>
      <c r="EA133" s="24">
        <v>320790</v>
      </c>
      <c r="EB133" s="25">
        <v>304800</v>
      </c>
      <c r="EC133" s="24">
        <f t="shared" si="220"/>
        <v>281966.75</v>
      </c>
      <c r="ED133" s="24">
        <f t="shared" si="221"/>
        <v>312795</v>
      </c>
      <c r="EE133" s="24">
        <f t="shared" si="222"/>
        <v>223853.99031316882</v>
      </c>
      <c r="EF133" s="24">
        <f t="shared" si="223"/>
        <v>118003.12699999999</v>
      </c>
      <c r="EG133" s="24">
        <f t="shared" si="150"/>
        <v>142193.76803499999</v>
      </c>
      <c r="EH133" s="126">
        <f>VLOOKUP(B133,[1]Hoja1!$B$9:$AX$244,49,0)</f>
        <v>106225</v>
      </c>
      <c r="EI133" s="126">
        <v>380000</v>
      </c>
      <c r="EJ133" s="17">
        <v>424575</v>
      </c>
      <c r="EK133" s="73">
        <v>394900</v>
      </c>
      <c r="EL133" s="17">
        <f t="shared" si="224"/>
        <v>326425</v>
      </c>
      <c r="EM133" s="17">
        <f t="shared" si="225"/>
        <v>387450</v>
      </c>
      <c r="EN133" s="17">
        <f t="shared" si="226"/>
        <v>236223.14387678693</v>
      </c>
      <c r="EO133" s="17">
        <f t="shared" si="227"/>
        <v>111642.47499999999</v>
      </c>
      <c r="EP133" s="17">
        <f t="shared" si="151"/>
        <v>134529.18237499997</v>
      </c>
      <c r="EQ133" s="162">
        <f>VLOOKUP(B133,[1]Hoja1!$B$9:$AZ$244,51,0)</f>
        <v>101224</v>
      </c>
      <c r="ER133" s="162">
        <v>333000</v>
      </c>
      <c r="ES133" s="32">
        <v>424575</v>
      </c>
      <c r="ET133" s="94">
        <v>394900</v>
      </c>
      <c r="EU133" s="32">
        <f t="shared" si="228"/>
        <v>313424.75</v>
      </c>
      <c r="EV133" s="32">
        <f t="shared" si="229"/>
        <v>363950</v>
      </c>
      <c r="EW133" s="32">
        <f t="shared" si="230"/>
        <v>225102.70913571172</v>
      </c>
      <c r="EX133" s="32">
        <f t="shared" si="231"/>
        <v>122288.7144</v>
      </c>
      <c r="EY133" s="32">
        <f t="shared" si="152"/>
        <v>147357.90085199999</v>
      </c>
      <c r="EZ133" s="172">
        <f>VLOOKUP(B133,'[2]RESPUESTOS '!$B$11:$BH$246,59,0)</f>
        <v>56946</v>
      </c>
      <c r="FA133" s="162">
        <v>298000</v>
      </c>
      <c r="FB133" s="32">
        <v>307400</v>
      </c>
      <c r="FC133" s="94">
        <v>292000</v>
      </c>
      <c r="FD133" s="32">
        <f t="shared" si="232"/>
        <v>238586.5</v>
      </c>
      <c r="FE133" s="32">
        <f t="shared" si="233"/>
        <v>295000</v>
      </c>
      <c r="FF133" s="32">
        <f t="shared" si="234"/>
        <v>144959.31921098984</v>
      </c>
      <c r="FG133" s="32">
        <f t="shared" si="235"/>
        <v>68796.462599999999</v>
      </c>
      <c r="FH133" s="32">
        <f t="shared" si="153"/>
        <v>82899.737433000002</v>
      </c>
      <c r="FI133" s="172">
        <f>VLOOKUP(B133,'[2]RESPUESTOS '!$B$11:$CJ$246,87,0)</f>
        <v>70551</v>
      </c>
      <c r="FJ133" s="162">
        <v>357600</v>
      </c>
      <c r="FK133" s="32">
        <v>339600</v>
      </c>
      <c r="FL133" s="94">
        <v>322600</v>
      </c>
      <c r="FM133" s="32">
        <f t="shared" si="236"/>
        <v>272587.75</v>
      </c>
      <c r="FN133" s="32">
        <f t="shared" si="237"/>
        <v>331100</v>
      </c>
      <c r="FO133" s="32">
        <f t="shared" si="238"/>
        <v>173799.55332190832</v>
      </c>
      <c r="FP133" s="32">
        <f t="shared" si="239"/>
        <v>85232.663099999991</v>
      </c>
      <c r="FQ133" s="32">
        <f t="shared" si="154"/>
        <v>102705.35903549999</v>
      </c>
      <c r="FR133" s="172">
        <f>VLOOKUP(B133,'[2]RESPUESTOS '!$B$11:$BX$246,75,0)</f>
        <v>54705</v>
      </c>
      <c r="FS133" s="162">
        <v>298000</v>
      </c>
      <c r="FT133" s="32">
        <v>292000</v>
      </c>
      <c r="FU133" s="94">
        <v>286200</v>
      </c>
      <c r="FV133" s="32">
        <f t="shared" si="240"/>
        <v>232726.25</v>
      </c>
      <c r="FW133" s="32">
        <f t="shared" si="241"/>
        <v>289100</v>
      </c>
      <c r="FX133" s="32">
        <f t="shared" si="242"/>
        <v>140084.04383291162</v>
      </c>
      <c r="FY133" s="32">
        <f t="shared" si="243"/>
        <v>66089.110499999995</v>
      </c>
      <c r="FZ133" s="32">
        <f t="shared" si="155"/>
        <v>79637.378152499994</v>
      </c>
      <c r="GA133" s="172">
        <f>VLOOKUP(B133,'[2]RESPUESTOS '!$B$11:$CN$246,91,0)</f>
        <v>72324</v>
      </c>
      <c r="GB133" s="162">
        <v>343000</v>
      </c>
      <c r="GC133" s="32">
        <v>371800</v>
      </c>
      <c r="GD133" s="94">
        <v>342100</v>
      </c>
      <c r="GE133" s="32">
        <f t="shared" si="244"/>
        <v>282306</v>
      </c>
      <c r="GF133" s="32">
        <f t="shared" si="245"/>
        <v>342550</v>
      </c>
      <c r="GG133" s="32">
        <f t="shared" si="246"/>
        <v>178932.0025784988</v>
      </c>
      <c r="GH133" s="32">
        <f t="shared" si="247"/>
        <v>87374.624400000001</v>
      </c>
      <c r="GI133" s="32">
        <f t="shared" si="156"/>
        <v>105286.422402</v>
      </c>
      <c r="GJ133" s="172">
        <f>VLOOKUP(B133,'[2]RESPUESTOS '!$B$11:$T$246,19,0)</f>
        <v>51934</v>
      </c>
      <c r="GK133" s="162">
        <v>270000</v>
      </c>
      <c r="GL133" s="32">
        <v>280600</v>
      </c>
      <c r="GM133" s="94">
        <v>258200</v>
      </c>
      <c r="GN133" s="32">
        <f t="shared" si="248"/>
        <v>215183.5</v>
      </c>
      <c r="GO133" s="32">
        <f t="shared" si="249"/>
        <v>264100</v>
      </c>
      <c r="GP133" s="32">
        <f t="shared" si="250"/>
        <v>131597.68789796418</v>
      </c>
      <c r="GQ133" s="32">
        <f t="shared" si="251"/>
        <v>62741.465400000001</v>
      </c>
      <c r="GR133" s="32">
        <f t="shared" si="157"/>
        <v>75603.465807</v>
      </c>
      <c r="GS133" s="172">
        <f>VLOOKUP(B133,'[2]RESPUESTOS '!$B$11:$H$246,7,0)</f>
        <v>49834</v>
      </c>
      <c r="GT133" s="162">
        <v>200000</v>
      </c>
      <c r="GU133" s="32">
        <v>168400</v>
      </c>
      <c r="GV133" s="94">
        <v>156600</v>
      </c>
      <c r="GW133" s="32">
        <f t="shared" si="252"/>
        <v>143708.5</v>
      </c>
      <c r="GX133" s="32">
        <f t="shared" si="253"/>
        <v>162500</v>
      </c>
      <c r="GY133" s="32">
        <f t="shared" si="254"/>
        <v>106978.87523260625</v>
      </c>
      <c r="GZ133" s="32">
        <f t="shared" si="255"/>
        <v>60204.455399999999</v>
      </c>
      <c r="HA133" s="32">
        <f t="shared" si="158"/>
        <v>72546.368757000004</v>
      </c>
      <c r="HB133" s="172">
        <f>VLOOKUP(B133,'[2]RESPUESTOS '!$B$11:$D$246,3,0)</f>
        <v>54455</v>
      </c>
      <c r="HC133" s="162">
        <v>200000</v>
      </c>
      <c r="HD133" s="32">
        <v>168400</v>
      </c>
      <c r="HE133" s="94">
        <v>163300</v>
      </c>
      <c r="HF133" s="32">
        <f t="shared" si="256"/>
        <v>146538.75</v>
      </c>
      <c r="HG133" s="32">
        <f t="shared" si="257"/>
        <v>165850</v>
      </c>
      <c r="HH133" s="32">
        <f t="shared" si="258"/>
        <v>112912.28918040445</v>
      </c>
      <c r="HI133" s="32">
        <f t="shared" si="259"/>
        <v>65787.085500000001</v>
      </c>
      <c r="HJ133" s="32">
        <f t="shared" si="159"/>
        <v>79273.4380275</v>
      </c>
      <c r="HK133" s="172">
        <f>VLOOKUP(B133,'[2]RESPUESTOS '!$B$11:$CB$246,79,0)</f>
        <v>68876</v>
      </c>
      <c r="HL133" s="162">
        <v>380000</v>
      </c>
      <c r="HM133" s="32">
        <v>371800</v>
      </c>
      <c r="HN133" s="94">
        <v>353000</v>
      </c>
      <c r="HO133" s="32">
        <f t="shared" si="260"/>
        <v>293419</v>
      </c>
      <c r="HP133" s="32">
        <f t="shared" si="261"/>
        <v>362400</v>
      </c>
      <c r="HQ133" s="32">
        <f t="shared" si="262"/>
        <v>176422.04358661288</v>
      </c>
      <c r="HR133" s="32">
        <f t="shared" si="263"/>
        <v>83209.095600000001</v>
      </c>
      <c r="HS133" s="32">
        <f t="shared" si="160"/>
        <v>100266.960198</v>
      </c>
      <c r="HT133" s="172">
        <v>386305.92</v>
      </c>
      <c r="HU133" s="162">
        <v>380000</v>
      </c>
      <c r="HV133" s="32">
        <v>471750</v>
      </c>
      <c r="HW133" s="94">
        <v>457600</v>
      </c>
      <c r="HX133" s="32">
        <f t="shared" si="264"/>
        <v>436450</v>
      </c>
      <c r="HY133" s="32">
        <f t="shared" si="265"/>
        <v>457600</v>
      </c>
      <c r="HZ133" s="32">
        <f t="shared" si="161"/>
        <v>432484.7695833827</v>
      </c>
      <c r="IA133" s="32">
        <f t="shared" si="266"/>
        <v>466696.18195199996</v>
      </c>
      <c r="IB133" s="32">
        <f t="shared" si="162"/>
        <v>562368.89925215999</v>
      </c>
      <c r="IC133" s="172">
        <v>411840</v>
      </c>
      <c r="ID133" s="162">
        <v>298000</v>
      </c>
      <c r="IE133" s="32">
        <v>471750</v>
      </c>
      <c r="IF133" s="94">
        <v>452900</v>
      </c>
      <c r="IG133" s="32">
        <f t="shared" si="267"/>
        <v>407550</v>
      </c>
      <c r="IH133" s="32">
        <f t="shared" si="268"/>
        <v>452900</v>
      </c>
      <c r="II133" s="32">
        <f t="shared" si="269"/>
        <v>390448.86800427898</v>
      </c>
      <c r="IJ133" s="32">
        <f t="shared" si="270"/>
        <v>497543.90399999998</v>
      </c>
      <c r="IK133" s="32">
        <f t="shared" si="163"/>
        <v>599540.40431999997</v>
      </c>
      <c r="IM133" s="32">
        <f t="shared" si="271"/>
        <v>137118.73174209855</v>
      </c>
    </row>
    <row r="134" spans="1:247" x14ac:dyDescent="0.25">
      <c r="A134" s="12">
        <v>127</v>
      </c>
      <c r="B134" s="36" t="s">
        <v>170</v>
      </c>
      <c r="C134" s="14">
        <f>VLOOKUP(B134,[1]Hoja1!$B$9:$D$244,3,0)</f>
        <v>74304</v>
      </c>
      <c r="D134" s="14">
        <v>272000</v>
      </c>
      <c r="E134" s="15">
        <v>406000</v>
      </c>
      <c r="F134" s="97">
        <v>385700</v>
      </c>
      <c r="G134" s="105">
        <f t="shared" si="164"/>
        <v>284501</v>
      </c>
      <c r="H134" s="105">
        <f t="shared" si="165"/>
        <v>328850</v>
      </c>
      <c r="I134" s="107">
        <f t="shared" si="166"/>
        <v>180257.8123395771</v>
      </c>
      <c r="J134" s="107">
        <f t="shared" si="167"/>
        <v>78093.504000000001</v>
      </c>
      <c r="K134" s="107">
        <f t="shared" si="136"/>
        <v>94102.672319999998</v>
      </c>
      <c r="L134" s="101">
        <f>VLOOKUP(B134,[1]Hoja1!$B$9:$L$244,11,0)</f>
        <v>64295</v>
      </c>
      <c r="M134" s="101">
        <v>239000</v>
      </c>
      <c r="N134" s="34">
        <v>406000</v>
      </c>
      <c r="O134" s="70">
        <v>377600</v>
      </c>
      <c r="P134" s="34">
        <f t="shared" si="168"/>
        <v>271723.75</v>
      </c>
      <c r="Q134" s="34">
        <f t="shared" si="169"/>
        <v>308300</v>
      </c>
      <c r="R134" s="34">
        <f t="shared" si="170"/>
        <v>160973.77118525599</v>
      </c>
      <c r="S134" s="174">
        <f t="shared" si="171"/>
        <v>67574.044999999998</v>
      </c>
      <c r="T134" s="174">
        <f t="shared" si="137"/>
        <v>81426.724224999998</v>
      </c>
      <c r="U134" s="126">
        <f>VLOOKUP(B134,[1]Hoja1!$B$9:$T$244,19,0)</f>
        <v>68514</v>
      </c>
      <c r="V134" s="126">
        <v>251000</v>
      </c>
      <c r="W134" s="17">
        <v>324800</v>
      </c>
      <c r="X134" s="73">
        <v>315100</v>
      </c>
      <c r="Y134" s="17">
        <f t="shared" si="172"/>
        <v>239853.5</v>
      </c>
      <c r="Z134" s="17">
        <f t="shared" si="173"/>
        <v>283050</v>
      </c>
      <c r="AA134" s="17">
        <f t="shared" si="174"/>
        <v>161082.25188675366</v>
      </c>
      <c r="AB134" s="176">
        <f t="shared" si="175"/>
        <v>72008.213999999993</v>
      </c>
      <c r="AC134" s="176">
        <f t="shared" si="138"/>
        <v>86769.897869999986</v>
      </c>
      <c r="AD134" s="129">
        <f>VLOOKUP(B134,[1]Hoja1!$B$9:$V$244,21,0)</f>
        <v>76035</v>
      </c>
      <c r="AE134" s="129">
        <v>272000</v>
      </c>
      <c r="AF134" s="18">
        <v>308560</v>
      </c>
      <c r="AG134" s="74">
        <v>302400</v>
      </c>
      <c r="AH134" s="18">
        <f t="shared" si="176"/>
        <v>239748.75</v>
      </c>
      <c r="AI134" s="18">
        <f t="shared" si="177"/>
        <v>287200</v>
      </c>
      <c r="AJ134" s="18">
        <f t="shared" si="178"/>
        <v>171115.32548612525</v>
      </c>
      <c r="AK134" s="177">
        <f t="shared" si="179"/>
        <v>79912.784999999989</v>
      </c>
      <c r="AL134" s="177">
        <f t="shared" si="139"/>
        <v>96294.905924999985</v>
      </c>
      <c r="AM134" s="133">
        <f>VLOOKUP(B134,[1]Hoja1!$B$9:$X$244,23,0)</f>
        <v>71587</v>
      </c>
      <c r="AN134" s="133">
        <v>256000</v>
      </c>
      <c r="AO134" s="19">
        <v>276080</v>
      </c>
      <c r="AP134" s="77">
        <v>273300</v>
      </c>
      <c r="AQ134" s="19">
        <f t="shared" si="180"/>
        <v>219241.75</v>
      </c>
      <c r="AR134" s="19">
        <f t="shared" si="181"/>
        <v>264650</v>
      </c>
      <c r="AS134" s="19">
        <f t="shared" si="182"/>
        <v>159005.33870565239</v>
      </c>
      <c r="AT134" s="178">
        <f t="shared" si="183"/>
        <v>75237.936999999991</v>
      </c>
      <c r="AU134" s="178">
        <f t="shared" si="140"/>
        <v>90661.714084999985</v>
      </c>
      <c r="AV134" s="137">
        <f>VLOOKUP(B134,[1]Hoja1!$B$9:$Z$244,25,0)</f>
        <v>58450</v>
      </c>
      <c r="AW134" s="137">
        <v>214000</v>
      </c>
      <c r="AX134" s="20">
        <v>276080</v>
      </c>
      <c r="AY134" s="79">
        <v>262300</v>
      </c>
      <c r="AZ134" s="20">
        <f t="shared" si="184"/>
        <v>202707.5</v>
      </c>
      <c r="BA134" s="20">
        <f t="shared" si="185"/>
        <v>238150</v>
      </c>
      <c r="BB134" s="20">
        <f t="shared" si="186"/>
        <v>136910.79372176819</v>
      </c>
      <c r="BC134" s="179">
        <f t="shared" si="187"/>
        <v>61430.95</v>
      </c>
      <c r="BD134" s="179">
        <f t="shared" si="141"/>
        <v>74024.294750000001</v>
      </c>
      <c r="BE134" s="139">
        <f>VLOOKUP(B134,[1]Hoja1!$B$9:$AB$244,27,0)</f>
        <v>64295</v>
      </c>
      <c r="BF134" s="139">
        <v>258000</v>
      </c>
      <c r="BG134" s="21">
        <v>324800</v>
      </c>
      <c r="BH134" s="80">
        <v>308600</v>
      </c>
      <c r="BI134" s="21">
        <f t="shared" si="188"/>
        <v>238923.75</v>
      </c>
      <c r="BJ134" s="21">
        <f t="shared" si="189"/>
        <v>283300</v>
      </c>
      <c r="BK134" s="21">
        <f t="shared" si="190"/>
        <v>155348.63570501341</v>
      </c>
      <c r="BL134" s="21">
        <f t="shared" si="191"/>
        <v>67574.044999999998</v>
      </c>
      <c r="BM134" s="21">
        <f t="shared" si="142"/>
        <v>81426.724224999998</v>
      </c>
      <c r="BN134" s="144">
        <f>VLOOKUP(B134,[1]Hoja1!$B$9:$AD$244,29,0)</f>
        <v>64295</v>
      </c>
      <c r="BO134" s="144">
        <v>230000</v>
      </c>
      <c r="BP134" s="22">
        <v>324800</v>
      </c>
      <c r="BQ134" s="82">
        <v>318300</v>
      </c>
      <c r="BR134" s="22">
        <f t="shared" si="192"/>
        <v>234348.75</v>
      </c>
      <c r="BS134" s="22">
        <f t="shared" si="193"/>
        <v>274150</v>
      </c>
      <c r="BT134" s="22">
        <f t="shared" si="194"/>
        <v>153129.72455184403</v>
      </c>
      <c r="BU134" s="22">
        <f t="shared" si="195"/>
        <v>67574.044999999998</v>
      </c>
      <c r="BV134" s="22">
        <f t="shared" si="143"/>
        <v>81426.724224999998</v>
      </c>
      <c r="BW134" s="146">
        <f>VLOOKUP(B134,[1]Hoja1!$B$9:$AF$244,31,0)</f>
        <v>61775</v>
      </c>
      <c r="BX134" s="146">
        <v>180000</v>
      </c>
      <c r="BY134" s="23">
        <v>276080</v>
      </c>
      <c r="BZ134" s="84">
        <v>254000</v>
      </c>
      <c r="CA134" s="23">
        <f t="shared" si="196"/>
        <v>192963.75</v>
      </c>
      <c r="CB134" s="23">
        <f t="shared" si="197"/>
        <v>217000</v>
      </c>
      <c r="CC134" s="23">
        <f t="shared" si="198"/>
        <v>136507.21635586032</v>
      </c>
      <c r="CD134" s="23">
        <f t="shared" si="199"/>
        <v>64925.524999999994</v>
      </c>
      <c r="CE134" s="23">
        <f t="shared" si="144"/>
        <v>78235.257624999998</v>
      </c>
      <c r="CF134" s="158">
        <f>VLOOKUP(B134,[1]Hoja1!$B$9:$AJ$244,35,0)</f>
        <v>58450</v>
      </c>
      <c r="CG134" s="158">
        <v>170000</v>
      </c>
      <c r="CH134" s="24">
        <v>187700</v>
      </c>
      <c r="CI134" s="25">
        <v>185800</v>
      </c>
      <c r="CJ134" s="24">
        <f t="shared" si="200"/>
        <v>150487.5</v>
      </c>
      <c r="CK134" s="24">
        <f t="shared" si="201"/>
        <v>177900</v>
      </c>
      <c r="CL134" s="24">
        <f t="shared" si="202"/>
        <v>118691.63374993889</v>
      </c>
      <c r="CM134" s="24">
        <f t="shared" si="203"/>
        <v>61430.95</v>
      </c>
      <c r="CN134" s="24">
        <f t="shared" si="145"/>
        <v>74024.294750000001</v>
      </c>
      <c r="CO134" s="148">
        <f>VLOOKUP(B134,[1]Hoja1!$B$9:$AL$244,37,0)</f>
        <v>63641</v>
      </c>
      <c r="CP134" s="148">
        <v>230000</v>
      </c>
      <c r="CQ134" s="26">
        <v>276080</v>
      </c>
      <c r="CR134" s="149">
        <v>262300</v>
      </c>
      <c r="CS134" s="26">
        <f t="shared" si="204"/>
        <v>208005.25</v>
      </c>
      <c r="CT134" s="26">
        <f t="shared" si="205"/>
        <v>246150</v>
      </c>
      <c r="CU134" s="26">
        <f t="shared" si="206"/>
        <v>145478.17103422762</v>
      </c>
      <c r="CV134" s="26">
        <f t="shared" si="207"/>
        <v>66886.690999999992</v>
      </c>
      <c r="CW134" s="26">
        <f t="shared" si="146"/>
        <v>80598.462654999981</v>
      </c>
      <c r="CX134" s="27">
        <f>VLOOKUP(B134,[1]Hoja1!$B$9:$AN$244,39,0)</f>
        <v>68840</v>
      </c>
      <c r="CY134" s="27">
        <v>230000</v>
      </c>
      <c r="CZ134" s="28">
        <v>308560</v>
      </c>
      <c r="DA134" s="86">
        <v>278000</v>
      </c>
      <c r="DB134" s="28">
        <f t="shared" si="208"/>
        <v>221350</v>
      </c>
      <c r="DC134" s="28">
        <f t="shared" si="209"/>
        <v>254000</v>
      </c>
      <c r="DD134" s="28">
        <f t="shared" si="210"/>
        <v>155567.88780768579</v>
      </c>
      <c r="DE134" s="28">
        <f t="shared" si="211"/>
        <v>72350.84</v>
      </c>
      <c r="DF134" s="28">
        <f t="shared" si="147"/>
        <v>87182.762199999997</v>
      </c>
      <c r="DG134" s="150">
        <f>VLOOKUP(B134,[1]Hoja1!$B$9:$AR$244,43,0)</f>
        <v>85260</v>
      </c>
      <c r="DH134" s="150">
        <v>293000</v>
      </c>
      <c r="DI134" s="29">
        <v>243600</v>
      </c>
      <c r="DJ134" s="88">
        <v>236300</v>
      </c>
      <c r="DK134" s="29">
        <f t="shared" si="212"/>
        <v>214540</v>
      </c>
      <c r="DL134" s="29">
        <f t="shared" si="213"/>
        <v>239950</v>
      </c>
      <c r="DM134" s="29">
        <f t="shared" si="214"/>
        <v>170366.47531202124</v>
      </c>
      <c r="DN134" s="29">
        <f t="shared" si="215"/>
        <v>89608.26</v>
      </c>
      <c r="DO134" s="29">
        <f t="shared" si="148"/>
        <v>107977.95329999999</v>
      </c>
      <c r="DP134" s="154">
        <f>VLOOKUP(B134,[1]Hoja1!$B$9:$AT$244,45,0)</f>
        <v>85260</v>
      </c>
      <c r="DQ134" s="154">
        <v>312000</v>
      </c>
      <c r="DR134" s="30">
        <v>243600</v>
      </c>
      <c r="DS134" s="90">
        <v>229000</v>
      </c>
      <c r="DT134" s="30">
        <f t="shared" si="216"/>
        <v>217465</v>
      </c>
      <c r="DU134" s="30">
        <f t="shared" si="217"/>
        <v>236300</v>
      </c>
      <c r="DV134" s="30">
        <f t="shared" si="218"/>
        <v>170897.37205224333</v>
      </c>
      <c r="DW134" s="30">
        <f t="shared" si="219"/>
        <v>89608.26</v>
      </c>
      <c r="DX134" s="30">
        <f t="shared" si="149"/>
        <v>107977.95329999999</v>
      </c>
      <c r="DY134" s="158">
        <f>VLOOKUP(B134,[1]Hoja1!$B$9:$AV$244,47,0)</f>
        <v>96628</v>
      </c>
      <c r="DZ134" s="158">
        <v>340000</v>
      </c>
      <c r="EA134" s="24">
        <v>276080</v>
      </c>
      <c r="EB134" s="25">
        <v>259500</v>
      </c>
      <c r="EC134" s="24">
        <f t="shared" si="220"/>
        <v>243052</v>
      </c>
      <c r="ED134" s="24">
        <f t="shared" si="221"/>
        <v>267790</v>
      </c>
      <c r="EE134" s="24">
        <f t="shared" si="222"/>
        <v>192623.97808808053</v>
      </c>
      <c r="EF134" s="24">
        <f t="shared" si="223"/>
        <v>101556.02799999999</v>
      </c>
      <c r="EG134" s="24">
        <f t="shared" si="150"/>
        <v>122375.01373999999</v>
      </c>
      <c r="EH134" s="126">
        <f>VLOOKUP(B134,[1]Hoja1!$B$9:$AX$244,49,0)</f>
        <v>91274</v>
      </c>
      <c r="EI134" s="126">
        <v>326000</v>
      </c>
      <c r="EJ134" s="17">
        <v>365400</v>
      </c>
      <c r="EK134" s="73">
        <v>336200</v>
      </c>
      <c r="EL134" s="17">
        <f t="shared" si="224"/>
        <v>279718.5</v>
      </c>
      <c r="EM134" s="17">
        <f t="shared" si="225"/>
        <v>331100</v>
      </c>
      <c r="EN134" s="17">
        <f t="shared" si="226"/>
        <v>202689.13707223983</v>
      </c>
      <c r="EO134" s="17">
        <f t="shared" si="227"/>
        <v>95928.973999999987</v>
      </c>
      <c r="EP134" s="17">
        <f t="shared" si="151"/>
        <v>115594.41366999998</v>
      </c>
      <c r="EQ134" s="162">
        <f>VLOOKUP(B134,[1]Hoja1!$B$9:$AZ$244,51,0)</f>
        <v>85300</v>
      </c>
      <c r="ER134" s="162">
        <v>281000</v>
      </c>
      <c r="ES134" s="32">
        <v>365400</v>
      </c>
      <c r="ET134" s="94">
        <v>347100</v>
      </c>
      <c r="EU134" s="32">
        <f t="shared" si="228"/>
        <v>269700</v>
      </c>
      <c r="EV134" s="32">
        <f t="shared" si="229"/>
        <v>314050</v>
      </c>
      <c r="EW134" s="32">
        <f t="shared" si="230"/>
        <v>191389.48946892875</v>
      </c>
      <c r="EX134" s="32">
        <f t="shared" si="231"/>
        <v>103050.93</v>
      </c>
      <c r="EY134" s="32">
        <f t="shared" si="152"/>
        <v>124176.37065</v>
      </c>
      <c r="EZ134" s="172">
        <f>VLOOKUP(B134,'[2]RESPUESTOS '!$B$11:$BH$246,59,0)</f>
        <v>48414</v>
      </c>
      <c r="FA134" s="162">
        <v>251000</v>
      </c>
      <c r="FB134" s="32">
        <v>260200</v>
      </c>
      <c r="FC134" s="94">
        <v>249800</v>
      </c>
      <c r="FD134" s="32">
        <f t="shared" si="232"/>
        <v>202353.5</v>
      </c>
      <c r="FE134" s="32">
        <f t="shared" si="233"/>
        <v>250400</v>
      </c>
      <c r="FF134" s="32">
        <f t="shared" si="234"/>
        <v>123131.30455676839</v>
      </c>
      <c r="FG134" s="32">
        <f t="shared" si="235"/>
        <v>58488.953399999999</v>
      </c>
      <c r="FH134" s="32">
        <f t="shared" si="153"/>
        <v>70479.188846999998</v>
      </c>
      <c r="FI134" s="172">
        <f>VLOOKUP(B134,'[2]RESPUESTOS '!$B$11:$CJ$246,87,0)</f>
        <v>60639</v>
      </c>
      <c r="FJ134" s="162">
        <v>301200</v>
      </c>
      <c r="FK134" s="32">
        <v>297800</v>
      </c>
      <c r="FL134" s="94">
        <v>288900</v>
      </c>
      <c r="FM134" s="32">
        <f t="shared" si="236"/>
        <v>237134.75</v>
      </c>
      <c r="FN134" s="32">
        <f t="shared" si="237"/>
        <v>293350</v>
      </c>
      <c r="FO134" s="32">
        <f t="shared" si="238"/>
        <v>150203.97361251136</v>
      </c>
      <c r="FP134" s="32">
        <f t="shared" si="239"/>
        <v>73257.97589999999</v>
      </c>
      <c r="FQ134" s="32">
        <f t="shared" si="154"/>
        <v>88275.860959499987</v>
      </c>
      <c r="FR134" s="172">
        <f>VLOOKUP(B134,'[2]RESPUESTOS '!$B$11:$BX$246,75,0)</f>
        <v>45625</v>
      </c>
      <c r="FS134" s="162">
        <v>251000</v>
      </c>
      <c r="FT134" s="32">
        <v>248400</v>
      </c>
      <c r="FU134" s="94">
        <v>236000</v>
      </c>
      <c r="FV134" s="32">
        <f t="shared" si="240"/>
        <v>195256.25</v>
      </c>
      <c r="FW134" s="32">
        <f t="shared" si="241"/>
        <v>242200</v>
      </c>
      <c r="FX134" s="32">
        <f t="shared" si="242"/>
        <v>117079.13892892167</v>
      </c>
      <c r="FY134" s="32">
        <f t="shared" si="243"/>
        <v>55119.5625</v>
      </c>
      <c r="FZ134" s="32">
        <f t="shared" si="155"/>
        <v>66419.072812500002</v>
      </c>
      <c r="GA134" s="172">
        <f>VLOOKUP(B134,'[2]RESPUESTOS '!$B$11:$CN$246,91,0)</f>
        <v>58655</v>
      </c>
      <c r="GB134" s="162">
        <v>289000</v>
      </c>
      <c r="GC134" s="32">
        <v>314600</v>
      </c>
      <c r="GD134" s="94">
        <v>308300</v>
      </c>
      <c r="GE134" s="32">
        <f t="shared" si="244"/>
        <v>242638.75</v>
      </c>
      <c r="GF134" s="32">
        <f t="shared" si="245"/>
        <v>298650</v>
      </c>
      <c r="GG134" s="32">
        <f t="shared" si="246"/>
        <v>148526.14169136423</v>
      </c>
      <c r="GH134" s="32">
        <f t="shared" si="247"/>
        <v>70861.105499999991</v>
      </c>
      <c r="GI134" s="32">
        <f t="shared" si="156"/>
        <v>85387.632127499994</v>
      </c>
      <c r="GJ134" s="172">
        <f>VLOOKUP(B134,'[2]RESPUESTOS '!$B$11:$T$246,19,0)</f>
        <v>50753</v>
      </c>
      <c r="GK134" s="162">
        <v>230000</v>
      </c>
      <c r="GL134" s="32">
        <v>270200</v>
      </c>
      <c r="GM134" s="94">
        <v>264800</v>
      </c>
      <c r="GN134" s="32">
        <f t="shared" si="248"/>
        <v>203938.25</v>
      </c>
      <c r="GO134" s="32">
        <f t="shared" si="249"/>
        <v>247400</v>
      </c>
      <c r="GP134" s="32">
        <f t="shared" si="250"/>
        <v>126869.37200698353</v>
      </c>
      <c r="GQ134" s="32">
        <f t="shared" si="251"/>
        <v>61314.6993</v>
      </c>
      <c r="GR134" s="32">
        <f t="shared" si="157"/>
        <v>73884.212656499993</v>
      </c>
      <c r="GS134" s="172">
        <f>VLOOKUP(B134,'[2]RESPUESTOS '!$B$11:$H$246,7,0)</f>
        <v>46506</v>
      </c>
      <c r="GT134" s="162">
        <v>170000</v>
      </c>
      <c r="GU134" s="32">
        <v>162100</v>
      </c>
      <c r="GV134" s="94">
        <v>154000</v>
      </c>
      <c r="GW134" s="32">
        <f t="shared" si="252"/>
        <v>133151.5</v>
      </c>
      <c r="GX134" s="32">
        <f t="shared" si="253"/>
        <v>158050</v>
      </c>
      <c r="GY134" s="32">
        <f t="shared" si="254"/>
        <v>99881.409026265217</v>
      </c>
      <c r="GZ134" s="32">
        <f t="shared" si="255"/>
        <v>56183.8986</v>
      </c>
      <c r="HA134" s="32">
        <f t="shared" si="158"/>
        <v>67701.597813</v>
      </c>
      <c r="HB134" s="172">
        <f>VLOOKUP(B134,'[2]RESPUESTOS '!$B$11:$D$246,3,0)</f>
        <v>51558</v>
      </c>
      <c r="HC134" s="162">
        <v>170000</v>
      </c>
      <c r="HD134" s="32">
        <v>162100</v>
      </c>
      <c r="HE134" s="94">
        <v>154000</v>
      </c>
      <c r="HF134" s="32">
        <f t="shared" si="256"/>
        <v>134414.5</v>
      </c>
      <c r="HG134" s="32">
        <f t="shared" si="257"/>
        <v>158050</v>
      </c>
      <c r="HH134" s="32">
        <f t="shared" si="258"/>
        <v>105428.17240443669</v>
      </c>
      <c r="HI134" s="32">
        <f t="shared" si="259"/>
        <v>62287.219799999999</v>
      </c>
      <c r="HJ134" s="32">
        <f t="shared" si="159"/>
        <v>75056.099858999994</v>
      </c>
      <c r="HK134" s="172">
        <f>VLOOKUP(B134,'[2]RESPUESTOS '!$B$11:$CB$246,79,0)</f>
        <v>57434</v>
      </c>
      <c r="HL134" s="162">
        <v>326000</v>
      </c>
      <c r="HM134" s="32">
        <v>314600</v>
      </c>
      <c r="HN134" s="94">
        <v>302000</v>
      </c>
      <c r="HO134" s="32">
        <f t="shared" si="260"/>
        <v>250008.5</v>
      </c>
      <c r="HP134" s="32">
        <f t="shared" si="261"/>
        <v>308300</v>
      </c>
      <c r="HQ134" s="32">
        <f t="shared" si="262"/>
        <v>148320.24378039211</v>
      </c>
      <c r="HR134" s="32">
        <f t="shared" si="263"/>
        <v>69386.015400000004</v>
      </c>
      <c r="HS134" s="32">
        <f t="shared" si="160"/>
        <v>83610.148557000008</v>
      </c>
      <c r="HT134" s="172">
        <v>325607.94</v>
      </c>
      <c r="HU134" s="162">
        <v>326000</v>
      </c>
      <c r="HV134" s="32">
        <v>406000</v>
      </c>
      <c r="HW134" s="94">
        <v>385700</v>
      </c>
      <c r="HX134" s="32">
        <f t="shared" si="264"/>
        <v>372566.66666666669</v>
      </c>
      <c r="HY134" s="32">
        <f t="shared" si="265"/>
        <v>385700</v>
      </c>
      <c r="HZ134" s="32">
        <f t="shared" si="161"/>
        <v>369311.33738006663</v>
      </c>
      <c r="IA134" s="32">
        <f t="shared" si="266"/>
        <v>393366.95231399999</v>
      </c>
      <c r="IB134" s="32">
        <f t="shared" si="162"/>
        <v>474007.17753837002</v>
      </c>
      <c r="IC134" s="172">
        <v>347130</v>
      </c>
      <c r="ID134" s="162">
        <v>251000</v>
      </c>
      <c r="IE134" s="32">
        <v>406000</v>
      </c>
      <c r="IF134" s="94">
        <v>393800</v>
      </c>
      <c r="IG134" s="32">
        <f t="shared" si="267"/>
        <v>350266.66666666669</v>
      </c>
      <c r="IH134" s="32">
        <f t="shared" si="268"/>
        <v>393800</v>
      </c>
      <c r="II134" s="32">
        <f t="shared" si="269"/>
        <v>333834.9012263451</v>
      </c>
      <c r="IJ134" s="32">
        <f t="shared" si="270"/>
        <v>419367.75299999997</v>
      </c>
      <c r="IK134" s="32">
        <f t="shared" si="163"/>
        <v>505338.14236499998</v>
      </c>
      <c r="IM134" s="32">
        <f t="shared" si="271"/>
        <v>117571.67677964333</v>
      </c>
    </row>
    <row r="135" spans="1:247" x14ac:dyDescent="0.25">
      <c r="A135" s="12">
        <v>128</v>
      </c>
      <c r="B135" s="36" t="s">
        <v>171</v>
      </c>
      <c r="C135" s="14">
        <f>VLOOKUP(B135,[1]Hoja1!$B$9:$D$244,3,0)</f>
        <v>147935</v>
      </c>
      <c r="D135" s="14">
        <v>542000</v>
      </c>
      <c r="E135" s="15">
        <v>842500</v>
      </c>
      <c r="F135" s="97">
        <v>808800</v>
      </c>
      <c r="G135" s="105">
        <f t="shared" si="164"/>
        <v>585308.75</v>
      </c>
      <c r="H135" s="105">
        <f t="shared" si="165"/>
        <v>675400</v>
      </c>
      <c r="I135" s="107">
        <f t="shared" si="166"/>
        <v>362710.22495818796</v>
      </c>
      <c r="J135" s="107">
        <f t="shared" si="167"/>
        <v>155479.685</v>
      </c>
      <c r="K135" s="107">
        <f t="shared" si="136"/>
        <v>187353.020425</v>
      </c>
      <c r="L135" s="101">
        <f>VLOOKUP(B135,[1]Hoja1!$B$9:$L$244,11,0)</f>
        <v>142722</v>
      </c>
      <c r="M135" s="101">
        <v>531000</v>
      </c>
      <c r="N135" s="34">
        <v>842500</v>
      </c>
      <c r="O135" s="70">
        <v>792000</v>
      </c>
      <c r="P135" s="34">
        <f t="shared" si="168"/>
        <v>577055.5</v>
      </c>
      <c r="Q135" s="34">
        <f t="shared" si="169"/>
        <v>661500</v>
      </c>
      <c r="R135" s="34">
        <f t="shared" si="170"/>
        <v>352751.18910437892</v>
      </c>
      <c r="S135" s="174">
        <f t="shared" si="171"/>
        <v>150000.82199999999</v>
      </c>
      <c r="T135" s="174">
        <f t="shared" si="137"/>
        <v>180750.99050999997</v>
      </c>
      <c r="U135" s="126">
        <f>VLOOKUP(B135,[1]Hoja1!$B$9:$T$244,19,0)</f>
        <v>145738</v>
      </c>
      <c r="V135" s="126">
        <v>533000</v>
      </c>
      <c r="W135" s="17">
        <v>674000</v>
      </c>
      <c r="X135" s="73">
        <v>660500</v>
      </c>
      <c r="Y135" s="17">
        <f t="shared" si="172"/>
        <v>503309.5</v>
      </c>
      <c r="Z135" s="17">
        <f t="shared" si="173"/>
        <v>596750</v>
      </c>
      <c r="AA135" s="17">
        <f t="shared" si="174"/>
        <v>340846.58400004427</v>
      </c>
      <c r="AB135" s="176">
        <f t="shared" si="175"/>
        <v>153170.63799999998</v>
      </c>
      <c r="AC135" s="176">
        <f t="shared" si="138"/>
        <v>184570.61878999998</v>
      </c>
      <c r="AD135" s="129">
        <f>VLOOKUP(B135,[1]Hoja1!$B$9:$V$244,21,0)</f>
        <v>160726</v>
      </c>
      <c r="AE135" s="129">
        <v>575000</v>
      </c>
      <c r="AF135" s="18">
        <v>640300</v>
      </c>
      <c r="AG135" s="74">
        <v>633900</v>
      </c>
      <c r="AH135" s="18">
        <f t="shared" si="176"/>
        <v>502481.5</v>
      </c>
      <c r="AI135" s="18">
        <f t="shared" si="177"/>
        <v>604450</v>
      </c>
      <c r="AJ135" s="18">
        <f t="shared" si="178"/>
        <v>360353.77109933877</v>
      </c>
      <c r="AK135" s="177">
        <f t="shared" si="179"/>
        <v>168923.02599999998</v>
      </c>
      <c r="AL135" s="177">
        <f t="shared" si="139"/>
        <v>203552.24632999999</v>
      </c>
      <c r="AM135" s="133">
        <f>VLOOKUP(B135,[1]Hoja1!$B$9:$X$244,23,0)</f>
        <v>151567</v>
      </c>
      <c r="AN135" s="133">
        <v>542000</v>
      </c>
      <c r="AO135" s="19">
        <v>572900</v>
      </c>
      <c r="AP135" s="77">
        <v>544300</v>
      </c>
      <c r="AQ135" s="19">
        <f t="shared" si="180"/>
        <v>452691.75</v>
      </c>
      <c r="AR135" s="19">
        <f t="shared" si="181"/>
        <v>543150</v>
      </c>
      <c r="AS135" s="19">
        <f t="shared" si="182"/>
        <v>332626.82987944089</v>
      </c>
      <c r="AT135" s="178">
        <f t="shared" si="183"/>
        <v>159296.91699999999</v>
      </c>
      <c r="AU135" s="178">
        <f t="shared" si="140"/>
        <v>191952.78498499998</v>
      </c>
      <c r="AV135" s="137">
        <f>VLOOKUP(B135,[1]Hoja1!$B$9:$Z$244,25,0)</f>
        <v>123550</v>
      </c>
      <c r="AW135" s="137">
        <v>452000</v>
      </c>
      <c r="AX135" s="20">
        <v>572900</v>
      </c>
      <c r="AY135" s="79">
        <v>550000</v>
      </c>
      <c r="AZ135" s="20">
        <f t="shared" si="184"/>
        <v>424612.5</v>
      </c>
      <c r="BA135" s="20">
        <f t="shared" si="185"/>
        <v>501000</v>
      </c>
      <c r="BB135" s="20">
        <f t="shared" si="186"/>
        <v>288392.92792142858</v>
      </c>
      <c r="BC135" s="179">
        <f t="shared" si="187"/>
        <v>129851.04999999999</v>
      </c>
      <c r="BD135" s="179">
        <f t="shared" si="141"/>
        <v>156470.51525</v>
      </c>
      <c r="BE135" s="139">
        <f>VLOOKUP(B135,[1]Hoja1!$B$9:$AB$244,27,0)</f>
        <v>135905</v>
      </c>
      <c r="BF135" s="139">
        <v>544000</v>
      </c>
      <c r="BG135" s="21">
        <v>674000</v>
      </c>
      <c r="BH135" s="80">
        <v>633600</v>
      </c>
      <c r="BI135" s="21">
        <f t="shared" si="188"/>
        <v>496876.25</v>
      </c>
      <c r="BJ135" s="21">
        <f t="shared" si="189"/>
        <v>588800</v>
      </c>
      <c r="BK135" s="21">
        <f t="shared" si="190"/>
        <v>326310.08895412146</v>
      </c>
      <c r="BL135" s="21">
        <f t="shared" si="191"/>
        <v>142836.155</v>
      </c>
      <c r="BM135" s="21">
        <f t="shared" si="142"/>
        <v>172117.56677499998</v>
      </c>
      <c r="BN135" s="144">
        <f>VLOOKUP(B135,[1]Hoja1!$B$9:$AD$244,29,0)</f>
        <v>135905</v>
      </c>
      <c r="BO135" s="144">
        <v>486000</v>
      </c>
      <c r="BP135" s="22">
        <v>674000</v>
      </c>
      <c r="BQ135" s="82">
        <v>620100</v>
      </c>
      <c r="BR135" s="22">
        <f t="shared" si="192"/>
        <v>479001.25</v>
      </c>
      <c r="BS135" s="22">
        <f t="shared" si="193"/>
        <v>553050</v>
      </c>
      <c r="BT135" s="22">
        <f t="shared" si="194"/>
        <v>319692.66464620485</v>
      </c>
      <c r="BU135" s="22">
        <f t="shared" si="195"/>
        <v>142836.155</v>
      </c>
      <c r="BV135" s="22">
        <f t="shared" si="143"/>
        <v>172117.56677499998</v>
      </c>
      <c r="BW135" s="146">
        <f>VLOOKUP(B135,[1]Hoja1!$B$9:$AF$244,31,0)</f>
        <v>130762</v>
      </c>
      <c r="BX135" s="146">
        <v>380000</v>
      </c>
      <c r="BY135" s="23">
        <v>572900</v>
      </c>
      <c r="BZ135" s="84">
        <v>515600</v>
      </c>
      <c r="CA135" s="23">
        <f t="shared" si="196"/>
        <v>399815.5</v>
      </c>
      <c r="CB135" s="23">
        <f t="shared" si="197"/>
        <v>447800</v>
      </c>
      <c r="CC135" s="23">
        <f t="shared" si="198"/>
        <v>286449.76737236558</v>
      </c>
      <c r="CD135" s="23">
        <f t="shared" si="199"/>
        <v>137430.86199999999</v>
      </c>
      <c r="CE135" s="23">
        <f t="shared" si="144"/>
        <v>165604.18870999999</v>
      </c>
      <c r="CF135" s="158">
        <f>VLOOKUP(B135,[1]Hoja1!$B$9:$AJ$244,35,0)</f>
        <v>123550</v>
      </c>
      <c r="CG135" s="158">
        <v>360000</v>
      </c>
      <c r="CH135" s="24">
        <v>389600</v>
      </c>
      <c r="CI135" s="25">
        <v>377900</v>
      </c>
      <c r="CJ135" s="24">
        <f t="shared" si="200"/>
        <v>312762.5</v>
      </c>
      <c r="CK135" s="24">
        <f t="shared" si="201"/>
        <v>368950</v>
      </c>
      <c r="CL135" s="24">
        <f t="shared" si="202"/>
        <v>248685.00492988041</v>
      </c>
      <c r="CM135" s="24">
        <f t="shared" si="203"/>
        <v>129851.04999999999</v>
      </c>
      <c r="CN135" s="24">
        <f t="shared" si="145"/>
        <v>156470.51525</v>
      </c>
      <c r="CO135" s="148">
        <f>VLOOKUP(B135,[1]Hoja1!$B$9:$AL$244,37,0)</f>
        <v>133949</v>
      </c>
      <c r="CP135" s="148">
        <v>480000</v>
      </c>
      <c r="CQ135" s="26">
        <v>572900</v>
      </c>
      <c r="CR135" s="149">
        <v>532800</v>
      </c>
      <c r="CS135" s="26">
        <f t="shared" si="204"/>
        <v>429912.25</v>
      </c>
      <c r="CT135" s="26">
        <f t="shared" si="205"/>
        <v>506400</v>
      </c>
      <c r="CU135" s="26">
        <f t="shared" si="206"/>
        <v>303691.90369227313</v>
      </c>
      <c r="CV135" s="26">
        <f t="shared" si="207"/>
        <v>140780.399</v>
      </c>
      <c r="CW135" s="26">
        <f t="shared" si="146"/>
        <v>169640.380795</v>
      </c>
      <c r="CX135" s="27">
        <f>VLOOKUP(B135,[1]Hoja1!$B$9:$AN$244,39,0)</f>
        <v>138121</v>
      </c>
      <c r="CY135" s="27">
        <v>460000</v>
      </c>
      <c r="CZ135" s="28">
        <v>640300</v>
      </c>
      <c r="DA135" s="86">
        <v>615000</v>
      </c>
      <c r="DB135" s="28">
        <f t="shared" si="208"/>
        <v>463355.25</v>
      </c>
      <c r="DC135" s="28">
        <f t="shared" si="209"/>
        <v>537500</v>
      </c>
      <c r="DD135" s="28">
        <f t="shared" si="210"/>
        <v>317416.83902575675</v>
      </c>
      <c r="DE135" s="28">
        <f t="shared" si="211"/>
        <v>145165.171</v>
      </c>
      <c r="DF135" s="28">
        <f t="shared" si="147"/>
        <v>174924.031055</v>
      </c>
      <c r="DG135" s="150">
        <f>VLOOKUP(B135,[1]Hoja1!$B$9:$AR$244,43,0)</f>
        <v>176925</v>
      </c>
      <c r="DH135" s="150">
        <v>607000</v>
      </c>
      <c r="DI135" s="29">
        <v>505500</v>
      </c>
      <c r="DJ135" s="88">
        <v>480200</v>
      </c>
      <c r="DK135" s="29">
        <f t="shared" si="212"/>
        <v>442406.25</v>
      </c>
      <c r="DL135" s="29">
        <f t="shared" si="213"/>
        <v>492850</v>
      </c>
      <c r="DM135" s="29">
        <f t="shared" si="214"/>
        <v>352104.49516538065</v>
      </c>
      <c r="DN135" s="29">
        <f t="shared" si="215"/>
        <v>185948.17499999999</v>
      </c>
      <c r="DO135" s="29">
        <f t="shared" si="148"/>
        <v>224067.55087499999</v>
      </c>
      <c r="DP135" s="154">
        <f>VLOOKUP(B135,[1]Hoja1!$B$9:$AT$244,45,0)</f>
        <v>176925</v>
      </c>
      <c r="DQ135" s="154">
        <v>648000</v>
      </c>
      <c r="DR135" s="30">
        <v>505500</v>
      </c>
      <c r="DS135" s="90">
        <v>465100</v>
      </c>
      <c r="DT135" s="30">
        <f t="shared" si="216"/>
        <v>448881.25</v>
      </c>
      <c r="DU135" s="30">
        <f t="shared" si="217"/>
        <v>485300</v>
      </c>
      <c r="DV135" s="30">
        <f t="shared" si="218"/>
        <v>353243.39781241928</v>
      </c>
      <c r="DW135" s="30">
        <f t="shared" si="219"/>
        <v>185948.17499999999</v>
      </c>
      <c r="DX135" s="30">
        <f t="shared" si="149"/>
        <v>224067.55087499999</v>
      </c>
      <c r="DY135" s="158">
        <f>VLOOKUP(B135,[1]Hoja1!$B$9:$AV$244,47,0)</f>
        <v>200515</v>
      </c>
      <c r="DZ135" s="158">
        <v>690000</v>
      </c>
      <c r="EA135" s="24">
        <v>572900</v>
      </c>
      <c r="EB135" s="25">
        <v>527100</v>
      </c>
      <c r="EC135" s="24">
        <f t="shared" si="220"/>
        <v>497628.75</v>
      </c>
      <c r="ED135" s="24">
        <f t="shared" si="221"/>
        <v>550000</v>
      </c>
      <c r="EE135" s="24">
        <f t="shared" si="222"/>
        <v>396860.35967191699</v>
      </c>
      <c r="EF135" s="24">
        <f t="shared" si="223"/>
        <v>210741.26499999998</v>
      </c>
      <c r="EG135" s="24">
        <f t="shared" si="150"/>
        <v>253943.22432499999</v>
      </c>
      <c r="EH135" s="126">
        <f>VLOOKUP(B135,[1]Hoja1!$B$9:$AX$244,49,0)</f>
        <v>209902</v>
      </c>
      <c r="EI135" s="126">
        <v>750000</v>
      </c>
      <c r="EJ135" s="17">
        <v>758250</v>
      </c>
      <c r="EK135" s="73">
        <v>682400</v>
      </c>
      <c r="EL135" s="17">
        <f t="shared" si="224"/>
        <v>600138</v>
      </c>
      <c r="EM135" s="17">
        <f t="shared" si="225"/>
        <v>716200</v>
      </c>
      <c r="EN135" s="17">
        <f t="shared" si="226"/>
        <v>450364.04051098751</v>
      </c>
      <c r="EO135" s="17">
        <f t="shared" si="227"/>
        <v>220607.00199999998</v>
      </c>
      <c r="EP135" s="17">
        <f t="shared" si="151"/>
        <v>265831.43740999995</v>
      </c>
      <c r="EQ135" s="162">
        <f>VLOOKUP(B135,[1]Hoja1!$B$9:$AZ$244,51,0)</f>
        <v>183304</v>
      </c>
      <c r="ER135" s="162">
        <v>603000</v>
      </c>
      <c r="ES135" s="32">
        <v>758250</v>
      </c>
      <c r="ET135" s="94">
        <v>727900</v>
      </c>
      <c r="EU135" s="32">
        <f t="shared" si="228"/>
        <v>568113.5</v>
      </c>
      <c r="EV135" s="32">
        <f t="shared" si="229"/>
        <v>665450</v>
      </c>
      <c r="EW135" s="32">
        <f t="shared" si="230"/>
        <v>407895.45100441994</v>
      </c>
      <c r="EX135" s="32">
        <f t="shared" si="231"/>
        <v>221449.5624</v>
      </c>
      <c r="EY135" s="32">
        <f t="shared" si="152"/>
        <v>266846.72269199998</v>
      </c>
      <c r="EZ135" s="172">
        <f>VLOOKUP(B135,'[2]RESPUESTOS '!$B$11:$BH$246,59,0)</f>
        <v>112649</v>
      </c>
      <c r="FA135" s="162">
        <v>533000</v>
      </c>
      <c r="FB135" s="32">
        <v>596800</v>
      </c>
      <c r="FC135" s="94">
        <v>578900</v>
      </c>
      <c r="FD135" s="32">
        <f t="shared" si="232"/>
        <v>455337.25</v>
      </c>
      <c r="FE135" s="32">
        <f t="shared" si="233"/>
        <v>555950</v>
      </c>
      <c r="FF135" s="32">
        <f t="shared" si="234"/>
        <v>282559.27911100793</v>
      </c>
      <c r="FG135" s="32">
        <f t="shared" si="235"/>
        <v>136091.25690000001</v>
      </c>
      <c r="FH135" s="32">
        <f t="shared" si="153"/>
        <v>163989.9645645</v>
      </c>
      <c r="FI135" s="172">
        <f>VLOOKUP(B135,'[2]RESPUESTOS '!$B$11:$CJ$246,87,0)</f>
        <v>121270</v>
      </c>
      <c r="FJ135" s="162">
        <v>639600</v>
      </c>
      <c r="FK135" s="32">
        <v>636400</v>
      </c>
      <c r="FL135" s="94">
        <v>623700</v>
      </c>
      <c r="FM135" s="32">
        <f t="shared" si="236"/>
        <v>505242.5</v>
      </c>
      <c r="FN135" s="32">
        <f t="shared" si="237"/>
        <v>630050</v>
      </c>
      <c r="FO135" s="32">
        <f t="shared" si="238"/>
        <v>308066.40942344524</v>
      </c>
      <c r="FP135" s="32">
        <f t="shared" si="239"/>
        <v>146506.28699999998</v>
      </c>
      <c r="FQ135" s="32">
        <f t="shared" si="154"/>
        <v>176540.07583499997</v>
      </c>
      <c r="FR135" s="172">
        <f>VLOOKUP(B135,'[2]RESPUESTOS '!$B$11:$BX$246,75,0)</f>
        <v>98712</v>
      </c>
      <c r="FS135" s="162">
        <v>533000</v>
      </c>
      <c r="FT135" s="32">
        <v>537000</v>
      </c>
      <c r="FU135" s="94">
        <v>520900</v>
      </c>
      <c r="FV135" s="32">
        <f t="shared" si="240"/>
        <v>422403</v>
      </c>
      <c r="FW135" s="32">
        <f t="shared" si="241"/>
        <v>526950</v>
      </c>
      <c r="FX135" s="32">
        <f t="shared" si="242"/>
        <v>253347.27386599782</v>
      </c>
      <c r="FY135" s="32">
        <f t="shared" si="243"/>
        <v>119253.9672</v>
      </c>
      <c r="FZ135" s="32">
        <f t="shared" si="155"/>
        <v>143701.03047599999</v>
      </c>
      <c r="GA135" s="172">
        <f>VLOOKUP(B135,'[2]RESPUESTOS '!$B$11:$CN$246,91,0)</f>
        <v>125169</v>
      </c>
      <c r="GB135" s="162">
        <v>613000</v>
      </c>
      <c r="GC135" s="32">
        <v>674000</v>
      </c>
      <c r="GD135" s="94">
        <v>640300</v>
      </c>
      <c r="GE135" s="32">
        <f t="shared" si="244"/>
        <v>513117.25</v>
      </c>
      <c r="GF135" s="32">
        <f t="shared" si="245"/>
        <v>626650</v>
      </c>
      <c r="GG135" s="32">
        <f t="shared" si="246"/>
        <v>315806.90738133085</v>
      </c>
      <c r="GH135" s="32">
        <f t="shared" si="247"/>
        <v>151216.66889999999</v>
      </c>
      <c r="GI135" s="32">
        <f t="shared" si="156"/>
        <v>182216.08602449999</v>
      </c>
      <c r="GJ135" s="172">
        <f>VLOOKUP(B135,'[2]RESPUESTOS '!$B$11:$T$246,19,0)</f>
        <v>104607</v>
      </c>
      <c r="GK135" s="162">
        <v>460000</v>
      </c>
      <c r="GL135" s="32">
        <v>562200</v>
      </c>
      <c r="GM135" s="94">
        <v>517200</v>
      </c>
      <c r="GN135" s="32">
        <f t="shared" si="248"/>
        <v>411001.75</v>
      </c>
      <c r="GO135" s="32">
        <f t="shared" si="249"/>
        <v>488600</v>
      </c>
      <c r="GP135" s="32">
        <f t="shared" si="250"/>
        <v>258971.46443637781</v>
      </c>
      <c r="GQ135" s="32">
        <f t="shared" si="251"/>
        <v>126375.71669999999</v>
      </c>
      <c r="GR135" s="32">
        <f t="shared" si="157"/>
        <v>152282.73862349999</v>
      </c>
      <c r="GS135" s="172">
        <f>VLOOKUP(B135,'[2]RESPUESTOS '!$B$11:$H$246,7,0)</f>
        <v>112995</v>
      </c>
      <c r="GT135" s="162">
        <v>360000</v>
      </c>
      <c r="GU135" s="32">
        <v>337300</v>
      </c>
      <c r="GV135" s="94">
        <v>323800</v>
      </c>
      <c r="GW135" s="32">
        <f t="shared" si="252"/>
        <v>283523.75</v>
      </c>
      <c r="GX135" s="32">
        <f t="shared" si="253"/>
        <v>330550</v>
      </c>
      <c r="GY135" s="32">
        <f t="shared" si="254"/>
        <v>226234.45442862232</v>
      </c>
      <c r="GZ135" s="32">
        <f t="shared" si="255"/>
        <v>136509.25949999999</v>
      </c>
      <c r="HA135" s="32">
        <f t="shared" si="158"/>
        <v>164493.65769749999</v>
      </c>
      <c r="HB135" s="172">
        <f>VLOOKUP(B135,'[2]RESPUESTOS '!$B$11:$D$246,3,0)</f>
        <v>104667</v>
      </c>
      <c r="HC135" s="162">
        <v>360000</v>
      </c>
      <c r="HD135" s="32">
        <v>337300</v>
      </c>
      <c r="HE135" s="94">
        <v>323800</v>
      </c>
      <c r="HF135" s="32">
        <f t="shared" si="256"/>
        <v>281441.75</v>
      </c>
      <c r="HG135" s="32">
        <f t="shared" si="257"/>
        <v>330550</v>
      </c>
      <c r="HH135" s="32">
        <f t="shared" si="258"/>
        <v>217569.4577960154</v>
      </c>
      <c r="HI135" s="32">
        <f t="shared" si="259"/>
        <v>126448.20269999999</v>
      </c>
      <c r="HJ135" s="32">
        <f t="shared" si="159"/>
        <v>152370.08425349998</v>
      </c>
      <c r="HK135" s="172">
        <f>VLOOKUP(B135,'[2]RESPUESTOS '!$B$11:$CB$246,79,0)</f>
        <v>121878</v>
      </c>
      <c r="HL135" s="162">
        <v>750000</v>
      </c>
      <c r="HM135" s="32">
        <v>674000</v>
      </c>
      <c r="HN135" s="94">
        <v>654000</v>
      </c>
      <c r="HO135" s="32">
        <f t="shared" si="260"/>
        <v>549969.5</v>
      </c>
      <c r="HP135" s="32">
        <f t="shared" si="261"/>
        <v>664000</v>
      </c>
      <c r="HQ135" s="32">
        <f t="shared" si="262"/>
        <v>318699.93160042452</v>
      </c>
      <c r="HR135" s="32">
        <f t="shared" si="263"/>
        <v>147240.8118</v>
      </c>
      <c r="HS135" s="32">
        <f t="shared" si="160"/>
        <v>177425.17821899999</v>
      </c>
      <c r="HT135" s="172">
        <v>661430.69999999995</v>
      </c>
      <c r="HU135" s="162">
        <v>750000</v>
      </c>
      <c r="HV135" s="32">
        <v>842500</v>
      </c>
      <c r="HW135" s="94">
        <v>783500</v>
      </c>
      <c r="HX135" s="32">
        <f t="shared" si="264"/>
        <v>792000</v>
      </c>
      <c r="HY135" s="32">
        <f t="shared" si="265"/>
        <v>783500</v>
      </c>
      <c r="HZ135" s="32">
        <f t="shared" si="161"/>
        <v>790180.45074779924</v>
      </c>
      <c r="IA135" s="32">
        <f t="shared" si="266"/>
        <v>799074.42866999994</v>
      </c>
      <c r="IB135" s="32">
        <f t="shared" si="162"/>
        <v>962884.68654734991</v>
      </c>
      <c r="IC135" s="172">
        <v>705150</v>
      </c>
      <c r="ID135" s="162">
        <v>533000</v>
      </c>
      <c r="IE135" s="32">
        <v>842500</v>
      </c>
      <c r="IF135" s="94">
        <v>825700</v>
      </c>
      <c r="IG135" s="32">
        <f t="shared" si="267"/>
        <v>733733.33333333337</v>
      </c>
      <c r="IH135" s="32">
        <f t="shared" si="268"/>
        <v>825700</v>
      </c>
      <c r="II135" s="32">
        <f t="shared" si="269"/>
        <v>701884.11621672707</v>
      </c>
      <c r="IJ135" s="32">
        <f t="shared" si="270"/>
        <v>851891.71499999997</v>
      </c>
      <c r="IK135" s="32">
        <f t="shared" si="163"/>
        <v>1026529.516575</v>
      </c>
      <c r="IM135" s="32">
        <f t="shared" si="271"/>
        <v>246396.81224603148</v>
      </c>
    </row>
    <row r="136" spans="1:247" x14ac:dyDescent="0.25">
      <c r="A136" s="12">
        <v>129</v>
      </c>
      <c r="B136" s="38" t="s">
        <v>172</v>
      </c>
      <c r="C136" s="14">
        <f>VLOOKUP(B136,[1]Hoja1!$B$9:$D$244,3,0)</f>
        <v>268338</v>
      </c>
      <c r="D136" s="14">
        <v>982000</v>
      </c>
      <c r="E136" s="15">
        <v>1393750</v>
      </c>
      <c r="F136" s="97">
        <v>1351900</v>
      </c>
      <c r="G136" s="105">
        <f t="shared" si="164"/>
        <v>998997</v>
      </c>
      <c r="H136" s="105">
        <f t="shared" si="165"/>
        <v>1166950</v>
      </c>
      <c r="I136" s="107">
        <f t="shared" si="166"/>
        <v>644936.42872069776</v>
      </c>
      <c r="J136" s="107">
        <f t="shared" si="167"/>
        <v>282023.23799999995</v>
      </c>
      <c r="K136" s="107">
        <f t="shared" ref="K136:K199" si="272">+J136+(J136*20.5%)</f>
        <v>339838.00178999995</v>
      </c>
      <c r="L136" s="101">
        <f>VLOOKUP(B136,[1]Hoja1!$B$9:$L$244,11,0)</f>
        <v>232779</v>
      </c>
      <c r="M136" s="101">
        <v>865000</v>
      </c>
      <c r="N136" s="34">
        <v>1393750</v>
      </c>
      <c r="O136" s="70">
        <v>1324100</v>
      </c>
      <c r="P136" s="34">
        <f t="shared" si="168"/>
        <v>953907.25</v>
      </c>
      <c r="Q136" s="34">
        <f t="shared" si="169"/>
        <v>1094550</v>
      </c>
      <c r="R136" s="34">
        <f t="shared" si="170"/>
        <v>577641.66157731437</v>
      </c>
      <c r="S136" s="174">
        <f t="shared" si="171"/>
        <v>244650.72899999999</v>
      </c>
      <c r="T136" s="174">
        <f t="shared" ref="T136:T199" si="273">+S136+(S136*20.5%)</f>
        <v>294804.12844499998</v>
      </c>
      <c r="U136" s="126">
        <f>VLOOKUP(B136,[1]Hoja1!$B$9:$T$244,19,0)</f>
        <v>251392</v>
      </c>
      <c r="V136" s="126">
        <v>920000</v>
      </c>
      <c r="W136" s="17">
        <v>1115000</v>
      </c>
      <c r="X136" s="73">
        <v>1059300</v>
      </c>
      <c r="Y136" s="17">
        <f t="shared" si="172"/>
        <v>836423</v>
      </c>
      <c r="Z136" s="17">
        <f t="shared" si="173"/>
        <v>989650</v>
      </c>
      <c r="AA136" s="17">
        <f t="shared" si="174"/>
        <v>579232.61651543784</v>
      </c>
      <c r="AB136" s="176">
        <f t="shared" si="175"/>
        <v>264212.99199999997</v>
      </c>
      <c r="AC136" s="176">
        <f t="shared" ref="AC136:AC199" si="274">+AB136+(AB136*20.5%)</f>
        <v>318376.65535999998</v>
      </c>
      <c r="AD136" s="129">
        <f>VLOOKUP(B136,[1]Hoja1!$B$9:$V$244,21,0)</f>
        <v>272929</v>
      </c>
      <c r="AE136" s="129">
        <v>975000</v>
      </c>
      <c r="AF136" s="18">
        <v>1059250</v>
      </c>
      <c r="AG136" s="74">
        <v>1006300</v>
      </c>
      <c r="AH136" s="18">
        <f t="shared" si="176"/>
        <v>828369.75</v>
      </c>
      <c r="AI136" s="18">
        <f t="shared" si="177"/>
        <v>990650</v>
      </c>
      <c r="AJ136" s="18">
        <f t="shared" si="178"/>
        <v>603554.82715040806</v>
      </c>
      <c r="AK136" s="177">
        <f t="shared" si="179"/>
        <v>286848.37899999996</v>
      </c>
      <c r="AL136" s="177">
        <f t="shared" ref="AL136:AL199" si="275">+AK136+(AK136*20.5%)</f>
        <v>345652.29669499997</v>
      </c>
      <c r="AM136" s="133">
        <f>VLOOKUP(B136,[1]Hoja1!$B$9:$X$244,23,0)</f>
        <v>257874</v>
      </c>
      <c r="AN136" s="133">
        <v>921000</v>
      </c>
      <c r="AO136" s="19">
        <v>947750</v>
      </c>
      <c r="AP136" s="77">
        <v>919300</v>
      </c>
      <c r="AQ136" s="19">
        <f t="shared" si="180"/>
        <v>761481</v>
      </c>
      <c r="AR136" s="19">
        <f t="shared" si="181"/>
        <v>920150</v>
      </c>
      <c r="AS136" s="19">
        <f t="shared" si="182"/>
        <v>562860.71223327285</v>
      </c>
      <c r="AT136" s="178">
        <f t="shared" si="183"/>
        <v>271025.57399999996</v>
      </c>
      <c r="AU136" s="178">
        <f t="shared" ref="AU136:AU199" si="276">+AT136+(AT136*20.5%)</f>
        <v>326585.81666999997</v>
      </c>
      <c r="AV136" s="137">
        <f>VLOOKUP(B136,[1]Hoja1!$B$9:$Z$244,25,0)</f>
        <v>211050</v>
      </c>
      <c r="AW136" s="137">
        <v>772000</v>
      </c>
      <c r="AX136" s="20">
        <v>947750</v>
      </c>
      <c r="AY136" s="79">
        <v>881400</v>
      </c>
      <c r="AZ136" s="20">
        <f t="shared" si="184"/>
        <v>703050</v>
      </c>
      <c r="BA136" s="20">
        <f t="shared" si="185"/>
        <v>826700</v>
      </c>
      <c r="BB136" s="20">
        <f t="shared" si="186"/>
        <v>486426.29195040843</v>
      </c>
      <c r="BC136" s="179">
        <f t="shared" si="187"/>
        <v>221813.55</v>
      </c>
      <c r="BD136" s="179">
        <f t="shared" ref="BD136:BD199" si="277">+BC136+(BC136*20.5%)</f>
        <v>267285.32775</v>
      </c>
      <c r="BE136" s="139">
        <f>VLOOKUP(B136,[1]Hoja1!$B$9:$AB$244,27,0)</f>
        <v>232155</v>
      </c>
      <c r="BF136" s="139">
        <v>929000</v>
      </c>
      <c r="BG136" s="21">
        <v>1115000</v>
      </c>
      <c r="BH136" s="80">
        <v>1025800</v>
      </c>
      <c r="BI136" s="21">
        <f t="shared" si="188"/>
        <v>825488.75</v>
      </c>
      <c r="BJ136" s="21">
        <f t="shared" si="189"/>
        <v>977400</v>
      </c>
      <c r="BK136" s="21">
        <f t="shared" si="190"/>
        <v>551298.06864043779</v>
      </c>
      <c r="BL136" s="21">
        <f t="shared" si="191"/>
        <v>243994.905</v>
      </c>
      <c r="BM136" s="21">
        <f t="shared" ref="BM136:BM199" si="278">+BL136+(BL136*20.5%)</f>
        <v>294013.86052500003</v>
      </c>
      <c r="BN136" s="144">
        <f>VLOOKUP(B136,[1]Hoja1!$B$9:$AD$244,29,0)</f>
        <v>232957</v>
      </c>
      <c r="BO136" s="144">
        <v>832000</v>
      </c>
      <c r="BP136" s="22">
        <v>1115000</v>
      </c>
      <c r="BQ136" s="82">
        <v>1092700</v>
      </c>
      <c r="BR136" s="22">
        <f t="shared" si="192"/>
        <v>818164.25</v>
      </c>
      <c r="BS136" s="22">
        <f t="shared" si="193"/>
        <v>962350</v>
      </c>
      <c r="BT136" s="22">
        <f t="shared" si="194"/>
        <v>547451.29697843152</v>
      </c>
      <c r="BU136" s="22">
        <f t="shared" si="195"/>
        <v>244837.80699999997</v>
      </c>
      <c r="BV136" s="22">
        <f t="shared" ref="BV136:BV199" si="279">+BU136+(BU136*20.5%)</f>
        <v>295029.55743499997</v>
      </c>
      <c r="BW136" s="146">
        <f>VLOOKUP(B136,[1]Hoja1!$B$9:$AF$244,31,0)</f>
        <v>223543</v>
      </c>
      <c r="BX136" s="146">
        <v>640000</v>
      </c>
      <c r="BY136" s="23">
        <v>947750</v>
      </c>
      <c r="BZ136" s="84">
        <v>909800</v>
      </c>
      <c r="CA136" s="23">
        <f t="shared" si="196"/>
        <v>680273.25</v>
      </c>
      <c r="CB136" s="23">
        <f t="shared" si="197"/>
        <v>774900</v>
      </c>
      <c r="CC136" s="23">
        <f t="shared" si="198"/>
        <v>488389.42567780532</v>
      </c>
      <c r="CD136" s="23">
        <f t="shared" si="199"/>
        <v>234943.693</v>
      </c>
      <c r="CE136" s="23">
        <f t="shared" ref="CE136:CE199" si="280">+CD136+(CD136*20.5%)</f>
        <v>283107.15006499999</v>
      </c>
      <c r="CF136" s="158">
        <f>VLOOKUP(B136,[1]Hoja1!$B$9:$AJ$244,35,0)</f>
        <v>216875</v>
      </c>
      <c r="CG136" s="158">
        <v>620000</v>
      </c>
      <c r="CH136" s="24">
        <v>644500</v>
      </c>
      <c r="CI136" s="25">
        <v>612300</v>
      </c>
      <c r="CJ136" s="24">
        <f t="shared" si="200"/>
        <v>523418.75</v>
      </c>
      <c r="CK136" s="24">
        <f t="shared" si="201"/>
        <v>616150</v>
      </c>
      <c r="CL136" s="24">
        <f t="shared" si="202"/>
        <v>425141.55529270368</v>
      </c>
      <c r="CM136" s="24">
        <f t="shared" si="203"/>
        <v>227935.625</v>
      </c>
      <c r="CN136" s="24">
        <f t="shared" ref="CN136:CN199" si="281">+CM136+(CM136*20.5%)</f>
        <v>274662.42812499998</v>
      </c>
      <c r="CO136" s="148">
        <f>VLOOKUP(B136,[1]Hoja1!$B$9:$AL$244,37,0)</f>
        <v>240855</v>
      </c>
      <c r="CP136" s="148">
        <v>870000</v>
      </c>
      <c r="CQ136" s="26">
        <v>947750</v>
      </c>
      <c r="CR136" s="149">
        <v>890900</v>
      </c>
      <c r="CS136" s="26">
        <f t="shared" si="204"/>
        <v>737376.25</v>
      </c>
      <c r="CT136" s="26">
        <f t="shared" si="205"/>
        <v>880450</v>
      </c>
      <c r="CU136" s="26">
        <f t="shared" si="206"/>
        <v>534838.58998957614</v>
      </c>
      <c r="CV136" s="26">
        <f t="shared" si="207"/>
        <v>253138.60499999998</v>
      </c>
      <c r="CW136" s="26">
        <f t="shared" ref="CW136:CW199" si="282">+CV136+(CV136*20.5%)</f>
        <v>305032.01902499999</v>
      </c>
      <c r="CX136" s="27">
        <f>VLOOKUP(B136,[1]Hoja1!$B$9:$AN$244,39,0)</f>
        <v>244613</v>
      </c>
      <c r="CY136" s="27">
        <v>810000</v>
      </c>
      <c r="CZ136" s="28">
        <v>1059250</v>
      </c>
      <c r="DA136" s="86">
        <v>953000</v>
      </c>
      <c r="DB136" s="28">
        <f t="shared" si="208"/>
        <v>766715.75</v>
      </c>
      <c r="DC136" s="28">
        <f t="shared" si="209"/>
        <v>881500</v>
      </c>
      <c r="DD136" s="28">
        <f t="shared" si="210"/>
        <v>546743.85136732331</v>
      </c>
      <c r="DE136" s="28">
        <f t="shared" si="211"/>
        <v>257088.26299999998</v>
      </c>
      <c r="DF136" s="28">
        <f t="shared" ref="DF136:DF199" si="283">+DE136+(DE136*20.5%)</f>
        <v>309791.35691499995</v>
      </c>
      <c r="DG136" s="150">
        <f>VLOOKUP(B136,[1]Hoja1!$B$9:$AR$244,43,0)</f>
        <v>292688</v>
      </c>
      <c r="DH136" s="150">
        <v>1004000</v>
      </c>
      <c r="DI136" s="29">
        <v>836250</v>
      </c>
      <c r="DJ136" s="88">
        <v>777700</v>
      </c>
      <c r="DK136" s="29">
        <f t="shared" si="212"/>
        <v>727659.5</v>
      </c>
      <c r="DL136" s="29">
        <f t="shared" si="213"/>
        <v>806975</v>
      </c>
      <c r="DM136" s="29">
        <f t="shared" si="214"/>
        <v>580191.03917495604</v>
      </c>
      <c r="DN136" s="29">
        <f t="shared" si="215"/>
        <v>307615.08799999999</v>
      </c>
      <c r="DO136" s="29">
        <f t="shared" ref="DO136:DO199" si="284">+DN136+(DN136*20.5%)</f>
        <v>370676.18104</v>
      </c>
      <c r="DP136" s="154">
        <f>VLOOKUP(B136,[1]Hoja1!$B$9:$AT$244,45,0)</f>
        <v>292688</v>
      </c>
      <c r="DQ136" s="154">
        <v>1071000</v>
      </c>
      <c r="DR136" s="30">
        <v>836250</v>
      </c>
      <c r="DS136" s="90">
        <v>819500</v>
      </c>
      <c r="DT136" s="30">
        <f t="shared" si="216"/>
        <v>754859.5</v>
      </c>
      <c r="DU136" s="30">
        <f t="shared" si="217"/>
        <v>827875</v>
      </c>
      <c r="DV136" s="30">
        <f t="shared" si="218"/>
        <v>591157.59789115353</v>
      </c>
      <c r="DW136" s="30">
        <f t="shared" si="219"/>
        <v>307615.08799999999</v>
      </c>
      <c r="DX136" s="30">
        <f t="shared" ref="DX136:DX199" si="285">+DW136+(DW136*20.5%)</f>
        <v>370676.18104</v>
      </c>
      <c r="DY136" s="158">
        <f>VLOOKUP(B136,[1]Hoja1!$B$9:$AV$244,47,0)</f>
        <v>331713</v>
      </c>
      <c r="DZ136" s="158">
        <v>1140000</v>
      </c>
      <c r="EA136" s="24">
        <v>947750</v>
      </c>
      <c r="EB136" s="25">
        <v>928800</v>
      </c>
      <c r="EC136" s="24">
        <f t="shared" si="220"/>
        <v>837065.75</v>
      </c>
      <c r="ED136" s="24">
        <f t="shared" si="221"/>
        <v>938275</v>
      </c>
      <c r="EE136" s="24">
        <f t="shared" si="222"/>
        <v>664050.76677748247</v>
      </c>
      <c r="EF136" s="24">
        <f t="shared" si="223"/>
        <v>348630.36299999995</v>
      </c>
      <c r="EG136" s="24">
        <f t="shared" ref="EG136:EG199" si="286">+EF136+(EF136*20.5%)</f>
        <v>420099.58741499996</v>
      </c>
      <c r="EH136" s="126">
        <f>VLOOKUP(B136,[1]Hoja1!$B$9:$AX$244,49,0)</f>
        <v>349824</v>
      </c>
      <c r="EI136" s="126">
        <v>1250000</v>
      </c>
      <c r="EJ136" s="17">
        <v>1254375</v>
      </c>
      <c r="EK136" s="73">
        <v>1204200</v>
      </c>
      <c r="EL136" s="17">
        <f t="shared" si="224"/>
        <v>1014599.75</v>
      </c>
      <c r="EM136" s="17">
        <f t="shared" si="225"/>
        <v>1227100</v>
      </c>
      <c r="EN136" s="17">
        <f t="shared" si="226"/>
        <v>756684.80136548204</v>
      </c>
      <c r="EO136" s="17">
        <f t="shared" si="227"/>
        <v>367665.02399999998</v>
      </c>
      <c r="EP136" s="17">
        <f t="shared" ref="EP136:EP199" si="287">+EO136+(EO136*20.5%)</f>
        <v>443036.35391999997</v>
      </c>
      <c r="EQ136" s="162">
        <f>VLOOKUP(B136,[1]Hoja1!$B$9:$AZ$244,51,0)</f>
        <v>339257</v>
      </c>
      <c r="ER136" s="162">
        <v>1115000</v>
      </c>
      <c r="ES136" s="32">
        <v>1254375</v>
      </c>
      <c r="ET136" s="94">
        <v>1216700</v>
      </c>
      <c r="EU136" s="32">
        <f t="shared" si="228"/>
        <v>981333</v>
      </c>
      <c r="EV136" s="32">
        <f t="shared" si="229"/>
        <v>1165850</v>
      </c>
      <c r="EW136" s="32">
        <f t="shared" si="230"/>
        <v>732120.17139885924</v>
      </c>
      <c r="EX136" s="32">
        <f t="shared" si="231"/>
        <v>409856.38169999997</v>
      </c>
      <c r="EY136" s="32">
        <f t="shared" ref="EY136:EY199" si="288">+EX136+(EX136*20.5%)</f>
        <v>493876.93994849996</v>
      </c>
      <c r="EZ136" s="172">
        <f>VLOOKUP(B136,'[2]RESPUESTOS '!$B$11:$BH$246,59,0)</f>
        <v>180623</v>
      </c>
      <c r="FA136" s="162">
        <v>920000</v>
      </c>
      <c r="FB136" s="32">
        <v>972600</v>
      </c>
      <c r="FC136" s="94">
        <v>953100</v>
      </c>
      <c r="FD136" s="32">
        <f t="shared" si="232"/>
        <v>756580.75</v>
      </c>
      <c r="FE136" s="32">
        <f t="shared" si="233"/>
        <v>936550</v>
      </c>
      <c r="FF136" s="32">
        <f t="shared" si="234"/>
        <v>459731.55230509123</v>
      </c>
      <c r="FG136" s="32">
        <f t="shared" si="235"/>
        <v>218210.64629999999</v>
      </c>
      <c r="FH136" s="32">
        <f t="shared" ref="FH136:FH199" si="289">+FG136+(FG136*20.5%)</f>
        <v>262943.82879150001</v>
      </c>
      <c r="FI136" s="172">
        <f>VLOOKUP(B136,'[2]RESPUESTOS '!$B$11:$CJ$246,87,0)</f>
        <v>199984</v>
      </c>
      <c r="FJ136" s="162">
        <v>1104000</v>
      </c>
      <c r="FK136" s="32">
        <v>1057400</v>
      </c>
      <c r="FL136" s="94">
        <v>1046800</v>
      </c>
      <c r="FM136" s="32">
        <f t="shared" si="236"/>
        <v>852046</v>
      </c>
      <c r="FN136" s="32">
        <f t="shared" si="237"/>
        <v>1052100</v>
      </c>
      <c r="FO136" s="32">
        <f t="shared" si="238"/>
        <v>512347.22485644539</v>
      </c>
      <c r="FP136" s="32">
        <f t="shared" si="239"/>
        <v>241600.6704</v>
      </c>
      <c r="FQ136" s="32">
        <f t="shared" ref="FQ136:FQ199" si="290">+FP136+(FP136*20.5%)</f>
        <v>291128.80783200002</v>
      </c>
      <c r="FR136" s="172">
        <f>VLOOKUP(B136,'[2]RESPUESTOS '!$B$11:$BX$246,75,0)</f>
        <v>172825</v>
      </c>
      <c r="FS136" s="162">
        <v>920000</v>
      </c>
      <c r="FT136" s="32">
        <v>913800</v>
      </c>
      <c r="FU136" s="94">
        <v>895500</v>
      </c>
      <c r="FV136" s="32">
        <f t="shared" si="240"/>
        <v>725531.25</v>
      </c>
      <c r="FW136" s="32">
        <f t="shared" si="241"/>
        <v>904650</v>
      </c>
      <c r="FX136" s="32">
        <f t="shared" si="242"/>
        <v>440325.81376827206</v>
      </c>
      <c r="FY136" s="32">
        <f t="shared" si="243"/>
        <v>208789.88249999998</v>
      </c>
      <c r="FZ136" s="32">
        <f t="shared" ref="FZ136:FZ199" si="291">+FY136+(FY136*20.5%)</f>
        <v>251591.80841249996</v>
      </c>
      <c r="GA136" s="172">
        <f>VLOOKUP(B136,'[2]RESPUESTOS '!$B$11:$CN$246,91,0)</f>
        <v>196140</v>
      </c>
      <c r="GB136" s="162">
        <v>1058000</v>
      </c>
      <c r="GC136" s="32">
        <v>1080200</v>
      </c>
      <c r="GD136" s="94">
        <v>1047800</v>
      </c>
      <c r="GE136" s="32">
        <f t="shared" si="244"/>
        <v>845535</v>
      </c>
      <c r="GF136" s="32">
        <f t="shared" si="245"/>
        <v>1052900</v>
      </c>
      <c r="GG136" s="32">
        <f t="shared" si="246"/>
        <v>504813.79176383582</v>
      </c>
      <c r="GH136" s="32">
        <f t="shared" si="247"/>
        <v>236956.734</v>
      </c>
      <c r="GI136" s="32">
        <f t="shared" ref="GI136:GI199" si="292">+GH136+(GH136*20.5%)</f>
        <v>285532.86446999997</v>
      </c>
      <c r="GJ136" s="172">
        <f>VLOOKUP(B136,'[2]RESPUESTOS '!$B$11:$T$246,19,0)</f>
        <v>182584</v>
      </c>
      <c r="GK136" s="162">
        <v>810000</v>
      </c>
      <c r="GL136" s="32">
        <v>965400</v>
      </c>
      <c r="GM136" s="94">
        <v>946100</v>
      </c>
      <c r="GN136" s="32">
        <f t="shared" si="248"/>
        <v>726021</v>
      </c>
      <c r="GO136" s="32">
        <f t="shared" si="249"/>
        <v>878050</v>
      </c>
      <c r="GP136" s="32">
        <f t="shared" si="250"/>
        <v>454322.94702360954</v>
      </c>
      <c r="GQ136" s="32">
        <f t="shared" si="251"/>
        <v>220579.7304</v>
      </c>
      <c r="GR136" s="32">
        <f t="shared" ref="GR136:GR199" si="293">+GQ136+(GQ136*20.5%)</f>
        <v>265798.57513200003</v>
      </c>
      <c r="GS136" s="172">
        <f>VLOOKUP(B136,'[2]RESPUESTOS '!$B$11:$H$246,7,0)</f>
        <v>179765</v>
      </c>
      <c r="GT136" s="162">
        <v>620000</v>
      </c>
      <c r="GU136" s="32">
        <v>579200</v>
      </c>
      <c r="GV136" s="94">
        <v>561800</v>
      </c>
      <c r="GW136" s="32">
        <f t="shared" si="252"/>
        <v>485191.25</v>
      </c>
      <c r="GX136" s="32">
        <f t="shared" si="253"/>
        <v>570500</v>
      </c>
      <c r="GY136" s="32">
        <f t="shared" si="254"/>
        <v>374453.52370307111</v>
      </c>
      <c r="GZ136" s="32">
        <f t="shared" si="255"/>
        <v>217174.09649999999</v>
      </c>
      <c r="HA136" s="32">
        <f t="shared" ref="HA136:HA199" si="294">+GZ136+(GZ136*20.5%)</f>
        <v>261694.78628249999</v>
      </c>
      <c r="HB136" s="172">
        <f>VLOOKUP(B136,'[2]RESPUESTOS '!$B$11:$D$246,3,0)</f>
        <v>178019</v>
      </c>
      <c r="HC136" s="162">
        <v>620000</v>
      </c>
      <c r="HD136" s="32">
        <v>579200</v>
      </c>
      <c r="HE136" s="94">
        <v>561800</v>
      </c>
      <c r="HF136" s="32">
        <f t="shared" si="256"/>
        <v>484754.75</v>
      </c>
      <c r="HG136" s="32">
        <f t="shared" si="257"/>
        <v>570500</v>
      </c>
      <c r="HH136" s="32">
        <f t="shared" si="258"/>
        <v>372550.71087752673</v>
      </c>
      <c r="HI136" s="32">
        <f t="shared" si="259"/>
        <v>215064.75389999998</v>
      </c>
      <c r="HJ136" s="32">
        <f t="shared" ref="HJ136:HJ199" si="295">+HI136+(HI136*20.5%)</f>
        <v>259153.02844949998</v>
      </c>
      <c r="HK136" s="172">
        <f>VLOOKUP(B136,'[2]RESPUESTOS '!$B$11:$CB$246,79,0)</f>
        <v>198565</v>
      </c>
      <c r="HL136" s="162">
        <v>1250000</v>
      </c>
      <c r="HM136" s="32">
        <v>1080200</v>
      </c>
      <c r="HN136" s="94">
        <v>1059000</v>
      </c>
      <c r="HO136" s="32">
        <f t="shared" si="260"/>
        <v>896941.25</v>
      </c>
      <c r="HP136" s="32">
        <f t="shared" si="261"/>
        <v>1069600</v>
      </c>
      <c r="HQ136" s="32">
        <f t="shared" si="262"/>
        <v>519064.20191285422</v>
      </c>
      <c r="HR136" s="32">
        <f t="shared" si="263"/>
        <v>239886.37649999998</v>
      </c>
      <c r="HS136" s="32">
        <f t="shared" ref="HS136:HS199" si="296">+HR136+(HR136*20.5%)</f>
        <v>289063.0836825</v>
      </c>
      <c r="HT136" s="172">
        <v>1105986.42</v>
      </c>
      <c r="HU136" s="162">
        <v>1250000</v>
      </c>
      <c r="HV136" s="32">
        <v>1393750</v>
      </c>
      <c r="HW136" s="94">
        <v>1310100</v>
      </c>
      <c r="HX136" s="32">
        <f t="shared" si="264"/>
        <v>1317950</v>
      </c>
      <c r="HY136" s="32">
        <f t="shared" si="265"/>
        <v>1310100</v>
      </c>
      <c r="HZ136" s="32">
        <f t="shared" ref="HZ136:HZ199" si="297">HARMEAN(HU136:HW136)</f>
        <v>1315334.1254040143</v>
      </c>
      <c r="IA136" s="32">
        <f t="shared" si="266"/>
        <v>1336142.1940019999</v>
      </c>
      <c r="IB136" s="32">
        <f t="shared" ref="IB136:IB199" si="298">+IA136+(IA136*20.5%)</f>
        <v>1610051.3437724099</v>
      </c>
      <c r="IC136" s="172">
        <v>1179090</v>
      </c>
      <c r="ID136" s="162">
        <v>920000</v>
      </c>
      <c r="IE136" s="32">
        <v>1393750</v>
      </c>
      <c r="IF136" s="94">
        <v>1324100</v>
      </c>
      <c r="IG136" s="32">
        <f t="shared" si="267"/>
        <v>1212616.6666666667</v>
      </c>
      <c r="IH136" s="32">
        <f t="shared" si="268"/>
        <v>1324100</v>
      </c>
      <c r="II136" s="32">
        <f t="shared" si="269"/>
        <v>1172023.6645625599</v>
      </c>
      <c r="IJ136" s="32">
        <f t="shared" si="270"/>
        <v>1424458.629</v>
      </c>
      <c r="IK136" s="32">
        <f t="shared" ref="IK136:IK199" si="299">+IJ136+(IJ136*20.5%)</f>
        <v>1716472.6479449999</v>
      </c>
      <c r="IM136" s="32">
        <f t="shared" si="271"/>
        <v>416517.57840494113</v>
      </c>
    </row>
    <row r="137" spans="1:247" x14ac:dyDescent="0.25">
      <c r="A137" s="12">
        <v>130</v>
      </c>
      <c r="B137" s="36" t="s">
        <v>173</v>
      </c>
      <c r="C137" s="14">
        <f>VLOOKUP(B137,[1]Hoja1!$B$9:$D$244,3,0)</f>
        <v>546770</v>
      </c>
      <c r="D137" s="14">
        <v>2000000</v>
      </c>
      <c r="E137" s="15">
        <v>2814750</v>
      </c>
      <c r="F137" s="97">
        <v>2758500</v>
      </c>
      <c r="G137" s="105">
        <f t="shared" ref="G137:G200" si="300">AVERAGE(C137:F137)</f>
        <v>2030005</v>
      </c>
      <c r="H137" s="105">
        <f t="shared" ref="H137:H200" si="301">MEDIAN(C137:F137)</f>
        <v>2379250</v>
      </c>
      <c r="I137" s="107">
        <f t="shared" ref="I137:I200" si="302">HARMEAN(C137:F137)</f>
        <v>1312891.705641109</v>
      </c>
      <c r="J137" s="107">
        <f t="shared" ref="J137:J200" si="303">C137*1.051</f>
        <v>574655.27</v>
      </c>
      <c r="K137" s="107">
        <f t="shared" si="272"/>
        <v>692459.60034999996</v>
      </c>
      <c r="L137" s="101">
        <f>VLOOKUP(B137,[1]Hoja1!$B$9:$L$244,11,0)</f>
        <v>476217</v>
      </c>
      <c r="M137" s="101">
        <v>1769000</v>
      </c>
      <c r="N137" s="34">
        <v>2814750</v>
      </c>
      <c r="O137" s="70">
        <v>2702200</v>
      </c>
      <c r="P137" s="34">
        <f t="shared" ref="P137:P200" si="304">AVERAGE(L137:O137)</f>
        <v>1940541.75</v>
      </c>
      <c r="Q137" s="34">
        <f t="shared" ref="Q137:Q200" si="305">MEDIAN(L137:O137)</f>
        <v>2235600</v>
      </c>
      <c r="R137" s="34">
        <f t="shared" ref="R137:R200" si="306">HARMEAN(L137:O137)</f>
        <v>1179762.0087855635</v>
      </c>
      <c r="S137" s="174">
        <f t="shared" ref="S137:S200" si="307">L137*1.051</f>
        <v>500504.06699999998</v>
      </c>
      <c r="T137" s="174">
        <f t="shared" si="273"/>
        <v>603107.40073499992</v>
      </c>
      <c r="U137" s="126">
        <f>VLOOKUP(B137,[1]Hoja1!$B$9:$T$244,19,0)</f>
        <v>492112</v>
      </c>
      <c r="V137" s="126">
        <v>1800000</v>
      </c>
      <c r="W137" s="17">
        <v>2251800</v>
      </c>
      <c r="X137" s="73">
        <v>2116700</v>
      </c>
      <c r="Y137" s="17">
        <f t="shared" ref="Y137:Y200" si="308">AVERAGE(U137:X137)</f>
        <v>1665153</v>
      </c>
      <c r="Z137" s="17">
        <f t="shared" ref="Z137:Z200" si="309">MEDIAN(U137:X137)</f>
        <v>1958350</v>
      </c>
      <c r="AA137" s="17">
        <f t="shared" ref="AA137:AA200" si="310">HARMEAN(U137:X137)</f>
        <v>1141508.2139257696</v>
      </c>
      <c r="AB137" s="176">
        <f t="shared" ref="AB137:AB200" si="311">U137*1.051</f>
        <v>517209.71199999994</v>
      </c>
      <c r="AC137" s="176">
        <f t="shared" si="274"/>
        <v>623237.70295999991</v>
      </c>
      <c r="AD137" s="129">
        <f>VLOOKUP(B137,[1]Hoja1!$B$9:$V$244,21,0)</f>
        <v>532700</v>
      </c>
      <c r="AE137" s="129">
        <v>1903000</v>
      </c>
      <c r="AF137" s="18">
        <v>2139210</v>
      </c>
      <c r="AG137" s="74">
        <v>2075000</v>
      </c>
      <c r="AH137" s="18">
        <f t="shared" ref="AH137:AH200" si="312">AVERAGE(AD137:AG137)</f>
        <v>1662477.5</v>
      </c>
      <c r="AI137" s="18">
        <f t="shared" ref="AI137:AI200" si="313">MEDIAN(AD137:AG137)</f>
        <v>1989000</v>
      </c>
      <c r="AJ137" s="18">
        <f t="shared" ref="AJ137:AJ200" si="314">HARMEAN(AD137:AG137)</f>
        <v>1193279.9428253751</v>
      </c>
      <c r="AK137" s="177">
        <f t="shared" ref="AK137:AK200" si="315">AD137*1.051</f>
        <v>559867.69999999995</v>
      </c>
      <c r="AL137" s="177">
        <f t="shared" si="275"/>
        <v>674640.57849999995</v>
      </c>
      <c r="AM137" s="133">
        <f>VLOOKUP(B137,[1]Hoja1!$B$9:$X$244,23,0)</f>
        <v>502571</v>
      </c>
      <c r="AN137" s="133">
        <v>1795000</v>
      </c>
      <c r="AO137" s="19">
        <v>1914030</v>
      </c>
      <c r="AP137" s="77">
        <v>1760900</v>
      </c>
      <c r="AQ137" s="19">
        <f t="shared" ref="AQ137:AQ200" si="316">AVERAGE(AM137:AP137)</f>
        <v>1493125.25</v>
      </c>
      <c r="AR137" s="19">
        <f t="shared" ref="AR137:AR200" si="317">MEDIAN(AM137:AP137)</f>
        <v>1777950</v>
      </c>
      <c r="AS137" s="19">
        <f t="shared" ref="AS137:AS200" si="318">HARMEAN(AM137:AP137)</f>
        <v>1099740.7256423987</v>
      </c>
      <c r="AT137" s="178">
        <f t="shared" ref="AT137:AT200" si="319">AM137*1.051</f>
        <v>528202.12099999993</v>
      </c>
      <c r="AU137" s="178">
        <f t="shared" si="276"/>
        <v>636483.55580499989</v>
      </c>
      <c r="AV137" s="137">
        <f>VLOOKUP(B137,[1]Hoja1!$B$9:$Z$244,25,0)</f>
        <v>400549</v>
      </c>
      <c r="AW137" s="137">
        <v>1465000</v>
      </c>
      <c r="AX137" s="20">
        <v>1914030</v>
      </c>
      <c r="AY137" s="79">
        <v>1799200</v>
      </c>
      <c r="AZ137" s="20">
        <f t="shared" ref="AZ137:AZ200" si="320">AVERAGE(AV137:AY137)</f>
        <v>1394694.75</v>
      </c>
      <c r="BA137" s="20">
        <f t="shared" ref="BA137:BA200" si="321">MEDIAN(AV137:AY137)</f>
        <v>1632100</v>
      </c>
      <c r="BB137" s="20">
        <f t="shared" ref="BB137:BB200" si="322">HARMEAN(AV137:AY137)</f>
        <v>939534.44309669582</v>
      </c>
      <c r="BC137" s="179">
        <f t="shared" ref="BC137:BC200" si="323">AV137*1.051</f>
        <v>420976.99899999995</v>
      </c>
      <c r="BD137" s="179">
        <f t="shared" si="277"/>
        <v>507277.28379499994</v>
      </c>
      <c r="BE137" s="139">
        <f>VLOOKUP(B137,[1]Hoja1!$B$9:$AB$244,27,0)</f>
        <v>439670</v>
      </c>
      <c r="BF137" s="139">
        <v>1759000</v>
      </c>
      <c r="BG137" s="21">
        <v>2251800</v>
      </c>
      <c r="BH137" s="80">
        <v>2206800</v>
      </c>
      <c r="BI137" s="21">
        <f t="shared" ref="BI137:BI200" si="324">AVERAGE(BE137:BH137)</f>
        <v>1664317.5</v>
      </c>
      <c r="BJ137" s="21">
        <f t="shared" ref="BJ137:BJ200" si="325">MEDIAN(BE137:BH137)</f>
        <v>1982900</v>
      </c>
      <c r="BK137" s="21">
        <f t="shared" ref="BK137:BK200" si="326">HARMEAN(BE137:BH137)</f>
        <v>1069469.5529953991</v>
      </c>
      <c r="BL137" s="21">
        <f t="shared" ref="BL137:BL200" si="327">BE137*1.051</f>
        <v>462093.17</v>
      </c>
      <c r="BM137" s="21">
        <f t="shared" si="278"/>
        <v>556822.26984999992</v>
      </c>
      <c r="BN137" s="144">
        <f>VLOOKUP(B137,[1]Hoja1!$B$9:$AD$244,29,0)</f>
        <v>452801</v>
      </c>
      <c r="BO137" s="144">
        <v>1618000</v>
      </c>
      <c r="BP137" s="22">
        <v>2251800</v>
      </c>
      <c r="BQ137" s="82">
        <v>2184200</v>
      </c>
      <c r="BR137" s="22">
        <f t="shared" ref="BR137:BR200" si="328">AVERAGE(BN137:BQ137)</f>
        <v>1626700.25</v>
      </c>
      <c r="BS137" s="22">
        <f t="shared" ref="BS137:BS200" si="329">MEDIAN(BN137:BQ137)</f>
        <v>1901100</v>
      </c>
      <c r="BT137" s="22">
        <f t="shared" ref="BT137:BT200" si="330">HARMEAN(BN137:BQ137)</f>
        <v>1072833.207693984</v>
      </c>
      <c r="BU137" s="22">
        <f t="shared" ref="BU137:BU200" si="331">BN137*1.051</f>
        <v>475893.85099999997</v>
      </c>
      <c r="BV137" s="22">
        <f t="shared" si="279"/>
        <v>573452.09045499994</v>
      </c>
      <c r="BW137" s="146">
        <f>VLOOKUP(B137,[1]Hoja1!$B$9:$AF$244,31,0)</f>
        <v>423609</v>
      </c>
      <c r="BX137" s="146">
        <v>1220000</v>
      </c>
      <c r="BY137" s="23">
        <v>1914030</v>
      </c>
      <c r="BZ137" s="84">
        <v>1780000</v>
      </c>
      <c r="CA137" s="23">
        <f t="shared" ref="CA137:CA200" si="332">AVERAGE(BW137:BZ137)</f>
        <v>1334409.75</v>
      </c>
      <c r="CB137" s="23">
        <f t="shared" ref="CB137:CB200" si="333">MEDIAN(BW137:BZ137)</f>
        <v>1500000</v>
      </c>
      <c r="CC137" s="23">
        <f t="shared" ref="CC137:CC200" si="334">HARMEAN(BW137:BZ137)</f>
        <v>937955.36919518956</v>
      </c>
      <c r="CD137" s="23">
        <f t="shared" ref="CD137:CD200" si="335">BW137*1.051</f>
        <v>445213.05899999995</v>
      </c>
      <c r="CE137" s="23">
        <f t="shared" si="280"/>
        <v>536481.73609499994</v>
      </c>
      <c r="CF137" s="158">
        <f>VLOOKUP(B137,[1]Hoja1!$B$9:$AJ$244,35,0)</f>
        <v>406267</v>
      </c>
      <c r="CG137" s="158">
        <v>1170000</v>
      </c>
      <c r="CH137" s="24">
        <v>1301500</v>
      </c>
      <c r="CI137" s="25">
        <v>1249400</v>
      </c>
      <c r="CJ137" s="24">
        <f t="shared" ref="CJ137:CJ200" si="336">AVERAGE(CF137:CI137)</f>
        <v>1031791.75</v>
      </c>
      <c r="CK137" s="24">
        <f t="shared" ref="CK137:CK200" si="337">MEDIAN(CF137:CI137)</f>
        <v>1209700</v>
      </c>
      <c r="CL137" s="24">
        <f t="shared" ref="CL137:CL200" si="338">HARMEAN(CF137:CI137)</f>
        <v>818855.83972759859</v>
      </c>
      <c r="CM137" s="24">
        <f t="shared" ref="CM137:CM200" si="339">CF137*1.051</f>
        <v>426986.61699999997</v>
      </c>
      <c r="CN137" s="24">
        <f t="shared" si="281"/>
        <v>514518.87348499999</v>
      </c>
      <c r="CO137" s="148">
        <f>VLOOKUP(B137,[1]Hoja1!$B$9:$AL$244,37,0)</f>
        <v>442004</v>
      </c>
      <c r="CP137" s="148">
        <v>1580000</v>
      </c>
      <c r="CQ137" s="26">
        <v>1914030</v>
      </c>
      <c r="CR137" s="149">
        <v>1818300</v>
      </c>
      <c r="CS137" s="26">
        <f t="shared" ref="CS137:CS200" si="340">AVERAGE(CO137:CR137)</f>
        <v>1438583.5</v>
      </c>
      <c r="CT137" s="26">
        <f t="shared" ref="CT137:CT200" si="341">MEDIAN(CO137:CR137)</f>
        <v>1699150</v>
      </c>
      <c r="CU137" s="26">
        <f t="shared" ref="CU137:CU200" si="342">HARMEAN(CO137:CR137)</f>
        <v>1008126.390917873</v>
      </c>
      <c r="CV137" s="26">
        <f t="shared" ref="CV137:CV200" si="343">CO137*1.051</f>
        <v>464546.20399999997</v>
      </c>
      <c r="CW137" s="26">
        <f t="shared" si="282"/>
        <v>559778.17582</v>
      </c>
      <c r="CX137" s="27">
        <f>VLOOKUP(B137,[1]Hoja1!$B$9:$AN$244,39,0)</f>
        <v>515834</v>
      </c>
      <c r="CY137" s="27">
        <v>1700000</v>
      </c>
      <c r="CZ137" s="28">
        <v>2139210</v>
      </c>
      <c r="DA137" s="86">
        <v>2054000</v>
      </c>
      <c r="DB137" s="28">
        <f t="shared" ref="DB137:DB200" si="344">AVERAGE(CX137:DA137)</f>
        <v>1602261</v>
      </c>
      <c r="DC137" s="28">
        <f t="shared" ref="DC137:DC200" si="345">MEDIAN(CX137:DA137)</f>
        <v>1877000</v>
      </c>
      <c r="DD137" s="28">
        <f t="shared" ref="DD137:DD200" si="346">HARMEAN(CX137:DA137)</f>
        <v>1149042.0568288157</v>
      </c>
      <c r="DE137" s="28">
        <f t="shared" ref="DE137:DE200" si="347">CX137*1.051</f>
        <v>542141.53399999999</v>
      </c>
      <c r="DF137" s="28">
        <f t="shared" si="283"/>
        <v>653280.54847000004</v>
      </c>
      <c r="DG137" s="150">
        <f>VLOOKUP(B137,[1]Hoja1!$B$9:$AR$244,43,0)</f>
        <v>591098</v>
      </c>
      <c r="DH137" s="150">
        <v>2027000</v>
      </c>
      <c r="DI137" s="29">
        <v>1688850</v>
      </c>
      <c r="DJ137" s="88">
        <v>1587500</v>
      </c>
      <c r="DK137" s="29">
        <f t="shared" ref="DK137:DK200" si="348">AVERAGE(DG137:DJ137)</f>
        <v>1473612</v>
      </c>
      <c r="DL137" s="29">
        <f t="shared" ref="DL137:DL200" si="349">MEDIAN(DG137:DJ137)</f>
        <v>1638175</v>
      </c>
      <c r="DM137" s="29">
        <f t="shared" ref="DM137:DM200" si="350">HARMEAN(DG137:DJ137)</f>
        <v>1174002.7943156825</v>
      </c>
      <c r="DN137" s="29">
        <f t="shared" ref="DN137:DN200" si="351">DG137*1.051</f>
        <v>621243.99799999991</v>
      </c>
      <c r="DO137" s="29">
        <f t="shared" si="284"/>
        <v>748599.01758999983</v>
      </c>
      <c r="DP137" s="154">
        <f>VLOOKUP(B137,[1]Hoja1!$B$9:$AT$244,45,0)</f>
        <v>591098</v>
      </c>
      <c r="DQ137" s="154">
        <v>2162000</v>
      </c>
      <c r="DR137" s="30">
        <v>1688850</v>
      </c>
      <c r="DS137" s="90">
        <v>1604400</v>
      </c>
      <c r="DT137" s="30">
        <f t="shared" ref="DT137:DT200" si="352">AVERAGE(DP137:DS137)</f>
        <v>1511587</v>
      </c>
      <c r="DU137" s="30">
        <f t="shared" ref="DU137:DU200" si="353">MEDIAN(DP137:DS137)</f>
        <v>1646625</v>
      </c>
      <c r="DV137" s="30">
        <f t="shared" ref="DV137:DV200" si="354">HARMEAN(DP137:DS137)</f>
        <v>1187047.038168784</v>
      </c>
      <c r="DW137" s="30">
        <f t="shared" ref="DW137:DW200" si="355">DP137*1.051</f>
        <v>621243.99799999991</v>
      </c>
      <c r="DX137" s="30">
        <f t="shared" si="285"/>
        <v>748599.01758999983</v>
      </c>
      <c r="DY137" s="158">
        <f>VLOOKUP(B137,[1]Hoja1!$B$9:$AV$244,47,0)</f>
        <v>669911</v>
      </c>
      <c r="DZ137" s="158">
        <v>2300000</v>
      </c>
      <c r="EA137" s="24">
        <v>1914030</v>
      </c>
      <c r="EB137" s="25">
        <v>1818300</v>
      </c>
      <c r="EC137" s="24">
        <f t="shared" ref="EC137:EC200" si="356">AVERAGE(DY137:EB137)</f>
        <v>1675560.25</v>
      </c>
      <c r="ED137" s="24">
        <f t="shared" ref="ED137:ED200" si="357">MEDIAN(DY137:EB137)</f>
        <v>1866165</v>
      </c>
      <c r="EE137" s="24">
        <f t="shared" ref="EE137:EE200" si="358">HARMEAN(DY137:EB137)</f>
        <v>1333359.8610059652</v>
      </c>
      <c r="EF137" s="24">
        <f t="shared" ref="EF137:EF200" si="359">DY137*1.051</f>
        <v>704076.46100000001</v>
      </c>
      <c r="EG137" s="24">
        <f t="shared" si="286"/>
        <v>848412.13550500001</v>
      </c>
      <c r="EH137" s="126">
        <f>VLOOKUP(B137,[1]Hoja1!$B$9:$AX$244,49,0)</f>
        <v>755860</v>
      </c>
      <c r="EI137" s="126">
        <v>2700000</v>
      </c>
      <c r="EJ137" s="17">
        <v>2533275</v>
      </c>
      <c r="EK137" s="73">
        <v>2355900</v>
      </c>
      <c r="EL137" s="17">
        <f t="shared" ref="EL137:EL200" si="360">AVERAGE(EH137:EK137)</f>
        <v>2086258.75</v>
      </c>
      <c r="EM137" s="17">
        <f t="shared" ref="EM137:EM200" si="361">MEDIAN(EH137:EK137)</f>
        <v>2444587.5</v>
      </c>
      <c r="EN137" s="17">
        <f t="shared" ref="EN137:EN200" si="362">HARMEAN(EH137:EK137)</f>
        <v>1591989.8345001903</v>
      </c>
      <c r="EO137" s="17">
        <f t="shared" ref="EO137:EO200" si="363">EH137*1.051</f>
        <v>794408.86</v>
      </c>
      <c r="EP137" s="17">
        <f t="shared" si="287"/>
        <v>957262.67629999993</v>
      </c>
      <c r="EQ137" s="162">
        <f>VLOOKUP(B137,[1]Hoja1!$B$9:$AZ$244,51,0)</f>
        <v>659419</v>
      </c>
      <c r="ER137" s="162">
        <v>2167000</v>
      </c>
      <c r="ES137" s="32">
        <v>2533275</v>
      </c>
      <c r="ET137" s="94">
        <v>2355900</v>
      </c>
      <c r="EU137" s="32">
        <f t="shared" ref="EU137:EU200" si="364">AVERAGE(EQ137:ET137)</f>
        <v>1928898.5</v>
      </c>
      <c r="EV137" s="32">
        <f t="shared" ref="EV137:EV200" si="365">MEDIAN(EQ137:ET137)</f>
        <v>2261450</v>
      </c>
      <c r="EW137" s="32">
        <f t="shared" ref="EW137:EW200" si="366">HARMEAN(EQ137:ET137)</f>
        <v>1430018.7532573007</v>
      </c>
      <c r="EX137" s="32">
        <f t="shared" ref="EX137:EX200" si="367">EQ137*1.2081</f>
        <v>796644.09389999998</v>
      </c>
      <c r="EY137" s="32">
        <f t="shared" si="288"/>
        <v>959956.1331495</v>
      </c>
      <c r="EZ137" s="172">
        <v>412015</v>
      </c>
      <c r="FA137" s="162">
        <v>1800000</v>
      </c>
      <c r="FB137" s="32">
        <v>1933800</v>
      </c>
      <c r="FC137" s="94">
        <v>1837100</v>
      </c>
      <c r="FD137" s="32">
        <f t="shared" ref="FD137:FD200" si="368">AVERAGE(EZ137:FC137)</f>
        <v>1495728.75</v>
      </c>
      <c r="FE137" s="32">
        <f t="shared" ref="FE137:FE200" si="369">MEDIAN(EZ137:FC137)</f>
        <v>1818550</v>
      </c>
      <c r="FF137" s="32">
        <f>HARMEAN(FA137:FC137)</f>
        <v>1855278.0514877234</v>
      </c>
      <c r="FG137" s="32">
        <f>EZ137*1.2081</f>
        <v>497755.32149999996</v>
      </c>
      <c r="FH137" s="32">
        <f t="shared" si="289"/>
        <v>599795.16240749997</v>
      </c>
      <c r="FI137" s="172">
        <v>412015</v>
      </c>
      <c r="FJ137" s="162">
        <v>2160000</v>
      </c>
      <c r="FK137" s="32">
        <v>2046000</v>
      </c>
      <c r="FL137" s="94">
        <v>1943700</v>
      </c>
      <c r="FM137" s="32">
        <f t="shared" ref="FM137:FM200" si="370">AVERAGE(FI137:FL137)</f>
        <v>1640428.75</v>
      </c>
      <c r="FN137" s="32">
        <f t="shared" ref="FN137:FN200" si="371">MEDIAN(FI137:FL137)</f>
        <v>1994850</v>
      </c>
      <c r="FO137" s="32">
        <f>HARMEAN(FJ137:FL137)</f>
        <v>2046099.712461621</v>
      </c>
      <c r="FP137" s="32">
        <f t="shared" ref="FP137:FP200" si="372">FI137*1.2081</f>
        <v>497755.32149999996</v>
      </c>
      <c r="FQ137" s="32">
        <f t="shared" si="290"/>
        <v>599795.16240749997</v>
      </c>
      <c r="FR137" s="172">
        <v>364766</v>
      </c>
      <c r="FS137" s="162">
        <v>1800000</v>
      </c>
      <c r="FT137" s="32">
        <v>1742200</v>
      </c>
      <c r="FU137" s="94">
        <v>1724800</v>
      </c>
      <c r="FV137" s="32">
        <f t="shared" ref="FV137:FV200" si="373">AVERAGE(FR137:FU137)</f>
        <v>1407941.5</v>
      </c>
      <c r="FW137" s="32">
        <f t="shared" ref="FW137:FW200" si="374">MEDIAN(FR137:FU137)</f>
        <v>1733500</v>
      </c>
      <c r="FX137" s="32">
        <f>HARMEAN(FS137:FU137)</f>
        <v>1755084.0633049605</v>
      </c>
      <c r="FY137" s="32">
        <f t="shared" ref="FY137:FY200" si="375">FR137*1.2081</f>
        <v>440673.80459999997</v>
      </c>
      <c r="FZ137" s="32">
        <f t="shared" si="291"/>
        <v>531011.93454299995</v>
      </c>
      <c r="GA137" s="172">
        <v>0</v>
      </c>
      <c r="GB137" s="162">
        <v>2070000</v>
      </c>
      <c r="GC137" s="32">
        <v>2148600</v>
      </c>
      <c r="GD137" s="94">
        <v>2105600</v>
      </c>
      <c r="GE137" s="32">
        <f t="shared" ref="GE137:GE200" si="376">AVERAGE(GA137:GD137)</f>
        <v>1581050</v>
      </c>
      <c r="GF137" s="32">
        <f t="shared" ref="GF137:GF200" si="377">MEDIAN(GA137:GD137)</f>
        <v>2087800</v>
      </c>
      <c r="GG137" s="32">
        <f>HARMEAN(GB137:GD137)</f>
        <v>2107577.5850861403</v>
      </c>
      <c r="GH137" s="32">
        <f t="shared" ref="GH137:GH200" si="378">GA137*1.2081</f>
        <v>0</v>
      </c>
      <c r="GI137" s="32">
        <f t="shared" si="292"/>
        <v>0</v>
      </c>
      <c r="GJ137" s="172">
        <v>0</v>
      </c>
      <c r="GK137" s="162">
        <v>1700000</v>
      </c>
      <c r="GL137" s="32">
        <v>1784000</v>
      </c>
      <c r="GM137" s="94">
        <v>1730500</v>
      </c>
      <c r="GN137" s="32">
        <f t="shared" ref="GN137:GN200" si="379">AVERAGE(GJ137:GM137)</f>
        <v>1303625</v>
      </c>
      <c r="GO137" s="32">
        <f t="shared" ref="GO137:GO200" si="380">MEDIAN(GJ137:GM137)</f>
        <v>1715250</v>
      </c>
      <c r="GP137" s="32">
        <f>HARMEAN(GK137:GM137)</f>
        <v>1737477.4853115175</v>
      </c>
      <c r="GQ137" s="32">
        <f t="shared" ref="GQ137:GQ200" si="381">GJ137*1.2081</f>
        <v>0</v>
      </c>
      <c r="GR137" s="32">
        <f t="shared" si="293"/>
        <v>0</v>
      </c>
      <c r="GS137" s="172">
        <v>0</v>
      </c>
      <c r="GT137" s="162">
        <v>1170000</v>
      </c>
      <c r="GU137" s="32">
        <v>1070400</v>
      </c>
      <c r="GV137" s="94">
        <v>995500</v>
      </c>
      <c r="GW137" s="32">
        <f t="shared" ref="GW137:GW200" si="382">AVERAGE(GS137:GV137)</f>
        <v>808975</v>
      </c>
      <c r="GX137" s="32">
        <f t="shared" ref="GX137:GX200" si="383">MEDIAN(GS137:GV137)</f>
        <v>1032950</v>
      </c>
      <c r="GY137" s="32">
        <f>HARMEAN(GT137:GV137)</f>
        <v>1073940.2912613831</v>
      </c>
      <c r="GZ137" s="32">
        <f t="shared" ref="GZ137:GZ200" si="384">GS137*1.2081</f>
        <v>0</v>
      </c>
      <c r="HA137" s="32">
        <f t="shared" si="294"/>
        <v>0</v>
      </c>
      <c r="HB137" s="172">
        <v>0</v>
      </c>
      <c r="HC137" s="162">
        <v>1170000</v>
      </c>
      <c r="HD137" s="32">
        <v>1070400</v>
      </c>
      <c r="HE137" s="94">
        <v>1049000</v>
      </c>
      <c r="HF137" s="32">
        <f t="shared" ref="HF137:HF200" si="385">AVERAGE(HB137:HE137)</f>
        <v>822350</v>
      </c>
      <c r="HG137" s="32">
        <f t="shared" ref="HG137:HG200" si="386">MEDIAN(HB137:HE137)</f>
        <v>1059700</v>
      </c>
      <c r="HH137" s="32">
        <f>HARMEAN(HC137:HE137)</f>
        <v>1094004.1697158979</v>
      </c>
      <c r="HI137" s="32">
        <f t="shared" ref="HI137:HI200" si="387">HB137*1.2081</f>
        <v>0</v>
      </c>
      <c r="HJ137" s="32">
        <f t="shared" si="295"/>
        <v>0</v>
      </c>
      <c r="HK137" s="172">
        <v>2257390.7999999998</v>
      </c>
      <c r="HL137" s="162">
        <v>2700000</v>
      </c>
      <c r="HM137" s="32">
        <v>2148600</v>
      </c>
      <c r="HN137" s="94">
        <v>2041000</v>
      </c>
      <c r="HO137" s="32">
        <f t="shared" ref="HO137:HO200" si="388">AVERAGE(HK137:HN137)</f>
        <v>2286747.7000000002</v>
      </c>
      <c r="HP137" s="32">
        <f t="shared" ref="HP137:HP200" si="389">MEDIAN(HK137:HN137)</f>
        <v>2202995.4</v>
      </c>
      <c r="HQ137" s="32">
        <f>HARMEAN(HL137:HN137)</f>
        <v>2262877.5544519285</v>
      </c>
      <c r="HR137" s="32">
        <f t="shared" ref="HR137:HR200" si="390">HK137*1.2081</f>
        <v>2727153.8254799997</v>
      </c>
      <c r="HS137" s="32">
        <f t="shared" si="296"/>
        <v>3286220.3597033997</v>
      </c>
      <c r="HT137" s="172">
        <v>2257390.7999999998</v>
      </c>
      <c r="HU137" s="162">
        <v>2700000</v>
      </c>
      <c r="HV137" s="32">
        <v>2814750</v>
      </c>
      <c r="HW137" s="94">
        <v>2674000</v>
      </c>
      <c r="HX137" s="32">
        <f t="shared" ref="HX137:HX200" si="391">AVERAGE(HU137:HW137)</f>
        <v>2729583.3333333335</v>
      </c>
      <c r="HY137" s="32">
        <f t="shared" ref="HY137:HY200" si="392">MEDIAN(HU137:HW137)</f>
        <v>2700000</v>
      </c>
      <c r="HZ137" s="32">
        <f t="shared" si="297"/>
        <v>2728231.8569860426</v>
      </c>
      <c r="IA137" s="32">
        <f t="shared" ref="IA137:IA200" si="393">HT137*1.2081</f>
        <v>2727153.8254799997</v>
      </c>
      <c r="IB137" s="32">
        <f t="shared" si="298"/>
        <v>3286220.3597033997</v>
      </c>
      <c r="IC137" s="172">
        <v>2406600</v>
      </c>
      <c r="ID137" s="162">
        <v>1800000</v>
      </c>
      <c r="IE137" s="32">
        <v>2814750</v>
      </c>
      <c r="IF137" s="94">
        <v>2645900</v>
      </c>
      <c r="IG137" s="32">
        <f t="shared" ref="IG137:IG200" si="394">AVERAGE(ID137:IF137)</f>
        <v>2420216.6666666665</v>
      </c>
      <c r="IH137" s="32">
        <f t="shared" ref="IH137:IH200" si="395">MEDIAN(ID137:IF137)</f>
        <v>2645900</v>
      </c>
      <c r="II137" s="32">
        <f t="shared" ref="II137:II200" si="396">HARMEAN(ID137:IF137)</f>
        <v>2327800.6971350512</v>
      </c>
      <c r="IJ137" s="32">
        <f t="shared" ref="IJ137:IJ200" si="397">IC137*1.2081</f>
        <v>2907413.46</v>
      </c>
      <c r="IK137" s="32">
        <f t="shared" si="299"/>
        <v>3503433.2193</v>
      </c>
      <c r="IM137" s="32">
        <f t="shared" ref="IM137:IM200" si="398">(K137+T137+AC137+AL137+AU137+BD137+BM137+BV137+CE137+CN137+CW137+DF137+DO137+DX137+EG137+EP137+EY137+FH137+FQ137+FZ137+GI137+GR137+HA137+HJ137+HS137+IB137+IK137)/27</f>
        <v>859290.55535256665</v>
      </c>
    </row>
    <row r="138" spans="1:247" x14ac:dyDescent="0.25">
      <c r="A138" s="12">
        <v>131</v>
      </c>
      <c r="B138" s="36" t="s">
        <v>174</v>
      </c>
      <c r="C138" s="14">
        <f>VLOOKUP(B138,[1]Hoja1!$B$9:$D$244,3,0)</f>
        <v>735725</v>
      </c>
      <c r="D138" s="14">
        <v>2691000</v>
      </c>
      <c r="E138" s="15">
        <v>3952250</v>
      </c>
      <c r="F138" s="97">
        <v>3754600</v>
      </c>
      <c r="G138" s="105">
        <f t="shared" si="300"/>
        <v>2783393.75</v>
      </c>
      <c r="H138" s="105">
        <f t="shared" si="301"/>
        <v>3222800</v>
      </c>
      <c r="I138" s="107">
        <f t="shared" si="302"/>
        <v>1777641.1271652344</v>
      </c>
      <c r="J138" s="107">
        <f t="shared" si="303"/>
        <v>773246.97499999998</v>
      </c>
      <c r="K138" s="107">
        <f t="shared" si="272"/>
        <v>931762.60487499996</v>
      </c>
      <c r="L138" s="101">
        <f>VLOOKUP(B138,[1]Hoja1!$B$9:$L$244,11,0)</f>
        <v>522662</v>
      </c>
      <c r="M138" s="101">
        <v>1942000</v>
      </c>
      <c r="N138" s="34">
        <v>3952250</v>
      </c>
      <c r="O138" s="70">
        <v>3675600</v>
      </c>
      <c r="P138" s="34">
        <f t="shared" si="304"/>
        <v>2523128</v>
      </c>
      <c r="Q138" s="34">
        <f t="shared" si="305"/>
        <v>2808800</v>
      </c>
      <c r="R138" s="34">
        <f t="shared" si="306"/>
        <v>1354416.9533446885</v>
      </c>
      <c r="S138" s="174">
        <f t="shared" si="307"/>
        <v>549317.76199999999</v>
      </c>
      <c r="T138" s="174">
        <f t="shared" si="273"/>
        <v>661927.90321000002</v>
      </c>
      <c r="U138" s="126">
        <f>VLOOKUP(B138,[1]Hoja1!$B$9:$T$244,19,0)</f>
        <v>502013</v>
      </c>
      <c r="V138" s="126">
        <v>1836000</v>
      </c>
      <c r="W138" s="17">
        <v>3161800</v>
      </c>
      <c r="X138" s="73">
        <v>2908900</v>
      </c>
      <c r="Y138" s="17">
        <f t="shared" si="308"/>
        <v>2102178.25</v>
      </c>
      <c r="Z138" s="17">
        <f t="shared" si="309"/>
        <v>2372450</v>
      </c>
      <c r="AA138" s="17">
        <f t="shared" si="310"/>
        <v>1251294.0350894623</v>
      </c>
      <c r="AB138" s="176">
        <f t="shared" si="311"/>
        <v>527615.66299999994</v>
      </c>
      <c r="AC138" s="176">
        <f t="shared" si="274"/>
        <v>635776.87391499989</v>
      </c>
      <c r="AD138" s="129">
        <f>VLOOKUP(B138,[1]Hoja1!$B$9:$V$244,21,0)</f>
        <v>640034</v>
      </c>
      <c r="AE138" s="129">
        <v>2286000</v>
      </c>
      <c r="AF138" s="18">
        <v>3003710</v>
      </c>
      <c r="AG138" s="74">
        <v>2763400</v>
      </c>
      <c r="AH138" s="18">
        <f t="shared" si="312"/>
        <v>2173286</v>
      </c>
      <c r="AI138" s="18">
        <f t="shared" si="313"/>
        <v>2524700</v>
      </c>
      <c r="AJ138" s="18">
        <f t="shared" si="314"/>
        <v>1484418.9865985322</v>
      </c>
      <c r="AK138" s="177">
        <f t="shared" si="315"/>
        <v>672675.73399999994</v>
      </c>
      <c r="AL138" s="177">
        <f t="shared" si="275"/>
        <v>810574.25946999993</v>
      </c>
      <c r="AM138" s="133">
        <f>VLOOKUP(B138,[1]Hoja1!$B$9:$X$244,23,0)</f>
        <v>599182</v>
      </c>
      <c r="AN138" s="133">
        <v>2140000</v>
      </c>
      <c r="AO138" s="19">
        <v>2687530</v>
      </c>
      <c r="AP138" s="77">
        <v>2633800</v>
      </c>
      <c r="AQ138" s="19">
        <f t="shared" si="316"/>
        <v>2015128</v>
      </c>
      <c r="AR138" s="19">
        <f t="shared" si="317"/>
        <v>2386900</v>
      </c>
      <c r="AS138" s="19">
        <f t="shared" si="318"/>
        <v>1385041.4885621394</v>
      </c>
      <c r="AT138" s="178">
        <f t="shared" si="319"/>
        <v>629740.28200000001</v>
      </c>
      <c r="AU138" s="178">
        <f t="shared" si="276"/>
        <v>758837.03980999999</v>
      </c>
      <c r="AV138" s="137">
        <f>VLOOKUP(B138,[1]Hoja1!$B$9:$Z$244,25,0)</f>
        <v>453307</v>
      </c>
      <c r="AW138" s="137">
        <v>1658000</v>
      </c>
      <c r="AX138" s="20">
        <v>2687530</v>
      </c>
      <c r="AY138" s="79">
        <v>2606900</v>
      </c>
      <c r="AZ138" s="20">
        <f t="shared" si="320"/>
        <v>1851434.25</v>
      </c>
      <c r="BA138" s="20">
        <f t="shared" si="321"/>
        <v>2132450</v>
      </c>
      <c r="BB138" s="20">
        <f t="shared" si="322"/>
        <v>1122072.1820300703</v>
      </c>
      <c r="BC138" s="179">
        <f t="shared" si="323"/>
        <v>476425.65699999995</v>
      </c>
      <c r="BD138" s="179">
        <f t="shared" si="277"/>
        <v>574092.91668499995</v>
      </c>
      <c r="BE138" s="139">
        <f>VLOOKUP(B138,[1]Hoja1!$B$9:$AB$244,27,0)</f>
        <v>658997</v>
      </c>
      <c r="BF138" s="139">
        <v>2636000</v>
      </c>
      <c r="BG138" s="21">
        <v>3161800</v>
      </c>
      <c r="BH138" s="80">
        <v>3003700</v>
      </c>
      <c r="BI138" s="21">
        <f t="shared" si="324"/>
        <v>2365124.25</v>
      </c>
      <c r="BJ138" s="21">
        <f t="shared" si="325"/>
        <v>2819850</v>
      </c>
      <c r="BK138" s="21">
        <f t="shared" si="326"/>
        <v>1571080.4747605219</v>
      </c>
      <c r="BL138" s="21">
        <f t="shared" si="327"/>
        <v>692605.84699999995</v>
      </c>
      <c r="BM138" s="21">
        <f t="shared" si="278"/>
        <v>834590.04563499987</v>
      </c>
      <c r="BN138" s="144">
        <f>VLOOKUP(B138,[1]Hoja1!$B$9:$AD$244,29,0)</f>
        <v>450065</v>
      </c>
      <c r="BO138" s="144">
        <v>1608000</v>
      </c>
      <c r="BP138" s="22">
        <v>3161800</v>
      </c>
      <c r="BQ138" s="82">
        <v>3098600</v>
      </c>
      <c r="BR138" s="22">
        <f t="shared" si="328"/>
        <v>2079616.25</v>
      </c>
      <c r="BS138" s="22">
        <f t="shared" si="329"/>
        <v>2353300</v>
      </c>
      <c r="BT138" s="22">
        <f t="shared" si="330"/>
        <v>1148503.2636544821</v>
      </c>
      <c r="BU138" s="22">
        <f t="shared" si="331"/>
        <v>473018.31499999994</v>
      </c>
      <c r="BV138" s="22">
        <f t="shared" si="279"/>
        <v>569987.06957499997</v>
      </c>
      <c r="BW138" s="146">
        <f>VLOOKUP(B138,[1]Hoja1!$B$9:$AF$244,31,0)</f>
        <v>433475</v>
      </c>
      <c r="BX138" s="146">
        <v>1240000</v>
      </c>
      <c r="BY138" s="23">
        <v>2687530</v>
      </c>
      <c r="BZ138" s="84">
        <v>2553200</v>
      </c>
      <c r="CA138" s="23">
        <f t="shared" si="332"/>
        <v>1728551.25</v>
      </c>
      <c r="CB138" s="23">
        <f t="shared" si="333"/>
        <v>1896600</v>
      </c>
      <c r="CC138" s="23">
        <f t="shared" si="334"/>
        <v>1031687.2525639149</v>
      </c>
      <c r="CD138" s="23">
        <f t="shared" si="335"/>
        <v>455582.22499999998</v>
      </c>
      <c r="CE138" s="23">
        <f t="shared" si="280"/>
        <v>548976.58112500003</v>
      </c>
      <c r="CF138" s="158">
        <f>VLOOKUP(B138,[1]Hoja1!$B$9:$AJ$244,35,0)</f>
        <v>409150</v>
      </c>
      <c r="CG138" s="158">
        <v>1170000</v>
      </c>
      <c r="CH138" s="24">
        <v>1827500</v>
      </c>
      <c r="CI138" s="25">
        <v>1772700</v>
      </c>
      <c r="CJ138" s="24">
        <f t="shared" si="336"/>
        <v>1294837.5</v>
      </c>
      <c r="CK138" s="24">
        <f t="shared" si="337"/>
        <v>1471350</v>
      </c>
      <c r="CL138" s="24">
        <f t="shared" si="338"/>
        <v>907009.0905202151</v>
      </c>
      <c r="CM138" s="24">
        <f t="shared" si="339"/>
        <v>430016.64999999997</v>
      </c>
      <c r="CN138" s="24">
        <f t="shared" si="281"/>
        <v>518170.06324999995</v>
      </c>
      <c r="CO138" s="148">
        <f>VLOOKUP(B138,[1]Hoja1!$B$9:$AL$244,37,0)</f>
        <v>477840</v>
      </c>
      <c r="CP138" s="148">
        <v>1710000</v>
      </c>
      <c r="CQ138" s="26">
        <v>2687530</v>
      </c>
      <c r="CR138" s="149">
        <v>2580000</v>
      </c>
      <c r="CS138" s="26">
        <f t="shared" si="340"/>
        <v>1863842.5</v>
      </c>
      <c r="CT138" s="26">
        <f t="shared" si="341"/>
        <v>2145000</v>
      </c>
      <c r="CU138" s="26">
        <f t="shared" si="342"/>
        <v>1163727.1590331928</v>
      </c>
      <c r="CV138" s="26">
        <f t="shared" si="343"/>
        <v>502209.83999999997</v>
      </c>
      <c r="CW138" s="26">
        <f t="shared" si="282"/>
        <v>605162.85719999997</v>
      </c>
      <c r="CX138" s="27">
        <f>VLOOKUP(B138,[1]Hoja1!$B$9:$AN$244,39,0)</f>
        <v>712854</v>
      </c>
      <c r="CY138" s="27">
        <v>2350000</v>
      </c>
      <c r="CZ138" s="28">
        <v>3003710</v>
      </c>
      <c r="DA138" s="86">
        <v>2854000</v>
      </c>
      <c r="DB138" s="28">
        <f t="shared" si="344"/>
        <v>2230141</v>
      </c>
      <c r="DC138" s="28">
        <f t="shared" si="345"/>
        <v>2602000</v>
      </c>
      <c r="DD138" s="28">
        <f t="shared" si="346"/>
        <v>1592578.1050167705</v>
      </c>
      <c r="DE138" s="28">
        <f t="shared" si="347"/>
        <v>749209.554</v>
      </c>
      <c r="DF138" s="28">
        <f t="shared" si="283"/>
        <v>902797.51257000002</v>
      </c>
      <c r="DG138" s="150">
        <f>VLOOKUP(B138,[1]Hoja1!$B$9:$AR$244,43,0)</f>
        <v>617046</v>
      </c>
      <c r="DH138" s="150">
        <v>2116000</v>
      </c>
      <c r="DI138" s="29">
        <v>2371350</v>
      </c>
      <c r="DJ138" s="88">
        <v>2252800</v>
      </c>
      <c r="DK138" s="29">
        <f t="shared" si="348"/>
        <v>1839299</v>
      </c>
      <c r="DL138" s="29">
        <f t="shared" si="349"/>
        <v>2184400</v>
      </c>
      <c r="DM138" s="29">
        <f t="shared" si="350"/>
        <v>1351896.0947170802</v>
      </c>
      <c r="DN138" s="29">
        <f t="shared" si="351"/>
        <v>648515.3459999999</v>
      </c>
      <c r="DO138" s="29">
        <f t="shared" si="284"/>
        <v>781460.9919299999</v>
      </c>
      <c r="DP138" s="154">
        <f>VLOOKUP(B138,[1]Hoja1!$B$9:$AT$244,45,0)</f>
        <v>829973</v>
      </c>
      <c r="DQ138" s="154">
        <v>3036000</v>
      </c>
      <c r="DR138" s="30">
        <v>2371350</v>
      </c>
      <c r="DS138" s="90">
        <v>2300200</v>
      </c>
      <c r="DT138" s="30">
        <f t="shared" si="352"/>
        <v>2134380.75</v>
      </c>
      <c r="DU138" s="30">
        <f t="shared" si="353"/>
        <v>2335775</v>
      </c>
      <c r="DV138" s="30">
        <f t="shared" si="354"/>
        <v>1673160.789812458</v>
      </c>
      <c r="DW138" s="30">
        <f t="shared" si="355"/>
        <v>872301.62299999991</v>
      </c>
      <c r="DX138" s="30">
        <f t="shared" si="285"/>
        <v>1051123.4557149999</v>
      </c>
      <c r="DY138" s="158">
        <f>VLOOKUP(B138,[1]Hoja1!$B$9:$AV$244,47,0)</f>
        <v>740455</v>
      </c>
      <c r="DZ138" s="158">
        <v>2540000</v>
      </c>
      <c r="EA138" s="24">
        <v>2687530</v>
      </c>
      <c r="EB138" s="25">
        <v>2606900</v>
      </c>
      <c r="EC138" s="24">
        <f t="shared" si="356"/>
        <v>2143721.25</v>
      </c>
      <c r="ED138" s="24">
        <f t="shared" si="357"/>
        <v>2573450</v>
      </c>
      <c r="EE138" s="24">
        <f t="shared" si="358"/>
        <v>1600058.8842388128</v>
      </c>
      <c r="EF138" s="24">
        <f t="shared" si="359"/>
        <v>778218.20499999996</v>
      </c>
      <c r="EG138" s="24">
        <f t="shared" si="286"/>
        <v>937752.93702499988</v>
      </c>
      <c r="EH138" s="126">
        <f>VLOOKUP(B138,[1]Hoja1!$B$9:$AX$244,49,0)</f>
        <v>836044</v>
      </c>
      <c r="EI138" s="126">
        <v>2986000</v>
      </c>
      <c r="EJ138" s="17">
        <v>3557025</v>
      </c>
      <c r="EK138" s="73">
        <v>3379200</v>
      </c>
      <c r="EL138" s="17">
        <f t="shared" si="360"/>
        <v>2689567.25</v>
      </c>
      <c r="EM138" s="17">
        <f t="shared" si="361"/>
        <v>3182600</v>
      </c>
      <c r="EN138" s="17">
        <f t="shared" si="362"/>
        <v>1897472.6093726635</v>
      </c>
      <c r="EO138" s="17">
        <f t="shared" si="363"/>
        <v>878682.24399999995</v>
      </c>
      <c r="EP138" s="17">
        <f t="shared" si="287"/>
        <v>1058812.10402</v>
      </c>
      <c r="EQ138" s="162">
        <f>VLOOKUP(B138,[1]Hoja1!$B$9:$AZ$244,51,0)</f>
        <v>617046</v>
      </c>
      <c r="ER138" s="162">
        <v>2028000</v>
      </c>
      <c r="ES138" s="32">
        <v>3557025</v>
      </c>
      <c r="ET138" s="94">
        <v>3379200</v>
      </c>
      <c r="EU138" s="32">
        <f t="shared" si="364"/>
        <v>2395317.75</v>
      </c>
      <c r="EV138" s="32">
        <f t="shared" si="365"/>
        <v>2703600</v>
      </c>
      <c r="EW138" s="32">
        <f t="shared" si="366"/>
        <v>1486556.0286011954</v>
      </c>
      <c r="EX138" s="32">
        <f t="shared" si="367"/>
        <v>745453.27260000003</v>
      </c>
      <c r="EY138" s="32">
        <f t="shared" si="288"/>
        <v>898271.19348300004</v>
      </c>
      <c r="EZ138" s="172">
        <f>VLOOKUP(B138,'[2]RESPUESTOS '!$B$11:$BH$246,59,0)</f>
        <v>399728</v>
      </c>
      <c r="FA138" s="162">
        <v>1836000</v>
      </c>
      <c r="FB138" s="32">
        <v>2182000</v>
      </c>
      <c r="FC138" s="94">
        <v>2051100</v>
      </c>
      <c r="FD138" s="32">
        <f t="shared" si="368"/>
        <v>1617207</v>
      </c>
      <c r="FE138" s="32">
        <f t="shared" si="369"/>
        <v>1943550</v>
      </c>
      <c r="FF138" s="32">
        <f t="shared" ref="FF138:FF200" si="399">HARMEAN(EZ138:FC138)</f>
        <v>1001953.3386705994</v>
      </c>
      <c r="FG138" s="32">
        <f t="shared" ref="FG137:FG200" si="400">EZ138*1.2081</f>
        <v>482911.39679999999</v>
      </c>
      <c r="FH138" s="32">
        <f t="shared" si="289"/>
        <v>581908.23314399994</v>
      </c>
      <c r="FI138" s="172">
        <f>VLOOKUP(B138,'[2]RESPUESTOS '!$B$11:$CJ$246,87,0)</f>
        <v>379671</v>
      </c>
      <c r="FJ138" s="162">
        <v>2203200</v>
      </c>
      <c r="FK138" s="32">
        <v>2092400</v>
      </c>
      <c r="FL138" s="94">
        <v>2029600</v>
      </c>
      <c r="FM138" s="32">
        <f t="shared" si="370"/>
        <v>1676217.75</v>
      </c>
      <c r="FN138" s="32">
        <f t="shared" si="371"/>
        <v>2061000</v>
      </c>
      <c r="FO138" s="32">
        <f t="shared" ref="FO138:FO200" si="401">HARMEAN(FI138:FL138)</f>
        <v>985616.75004128867</v>
      </c>
      <c r="FP138" s="32">
        <f t="shared" si="372"/>
        <v>458680.53509999998</v>
      </c>
      <c r="FQ138" s="32">
        <f t="shared" si="290"/>
        <v>552710.0447955</v>
      </c>
      <c r="FR138" s="172">
        <f>VLOOKUP(B138,'[2]RESPUESTOS '!$B$11:$BX$246,75,0)</f>
        <v>360458</v>
      </c>
      <c r="FS138" s="162">
        <v>1836000</v>
      </c>
      <c r="FT138" s="32">
        <v>1978400</v>
      </c>
      <c r="FU138" s="94">
        <v>1879500</v>
      </c>
      <c r="FV138" s="32">
        <f t="shared" si="373"/>
        <v>1513589.5</v>
      </c>
      <c r="FW138" s="32">
        <f t="shared" si="374"/>
        <v>1857750</v>
      </c>
      <c r="FX138" s="32">
        <f t="shared" ref="FX138:FX200" si="402">HARMEAN(FR138:FU138)</f>
        <v>918183.85460666835</v>
      </c>
      <c r="FY138" s="32">
        <f t="shared" si="375"/>
        <v>435469.30979999999</v>
      </c>
      <c r="FZ138" s="32">
        <f t="shared" si="291"/>
        <v>524740.51830899995</v>
      </c>
      <c r="GA138" s="172">
        <f>VLOOKUP(B138,'[2]RESPUESTOS '!$B$11:$CN$246,91,0)</f>
        <v>587772</v>
      </c>
      <c r="GB138" s="162">
        <v>2112000</v>
      </c>
      <c r="GC138" s="32">
        <v>3161800</v>
      </c>
      <c r="GD138" s="94">
        <v>3130200</v>
      </c>
      <c r="GE138" s="32">
        <f t="shared" si="376"/>
        <v>2247943</v>
      </c>
      <c r="GF138" s="32">
        <f t="shared" si="377"/>
        <v>2621100</v>
      </c>
      <c r="GG138" s="32">
        <f t="shared" ref="GG138:GG200" si="403">HARMEAN(GA138:GD138)</f>
        <v>1423199.4769195144</v>
      </c>
      <c r="GH138" s="32">
        <f t="shared" si="378"/>
        <v>710087.35320000001</v>
      </c>
      <c r="GI138" s="32">
        <f t="shared" si="292"/>
        <v>855655.26060599997</v>
      </c>
      <c r="GJ138" s="172">
        <f>VLOOKUP(B138,'[2]RESPUESTOS '!$B$11:$T$246,19,0)</f>
        <v>257624</v>
      </c>
      <c r="GK138" s="162">
        <v>2350000</v>
      </c>
      <c r="GL138" s="32">
        <v>1437400</v>
      </c>
      <c r="GM138" s="94">
        <v>1408700</v>
      </c>
      <c r="GN138" s="32">
        <f t="shared" si="379"/>
        <v>1363431</v>
      </c>
      <c r="GO138" s="32">
        <f t="shared" si="380"/>
        <v>1423050</v>
      </c>
      <c r="GP138" s="32">
        <f t="shared" ref="GP138:GP200" si="404">HARMEAN(GJ138:GM138)</f>
        <v>700190.28701104491</v>
      </c>
      <c r="GQ138" s="32">
        <f t="shared" si="381"/>
        <v>311235.55439999996</v>
      </c>
      <c r="GR138" s="32">
        <f t="shared" si="293"/>
        <v>375038.84305199992</v>
      </c>
      <c r="GS138" s="172">
        <f>VLOOKUP(B138,'[2]RESPUESTOS '!$B$11:$H$246,7,0)</f>
        <v>307938</v>
      </c>
      <c r="GT138" s="162">
        <v>1170000</v>
      </c>
      <c r="GU138" s="32">
        <v>862400</v>
      </c>
      <c r="GV138" s="94">
        <v>819300</v>
      </c>
      <c r="GW138" s="32">
        <f t="shared" si="382"/>
        <v>789909.5</v>
      </c>
      <c r="GX138" s="32">
        <f t="shared" si="383"/>
        <v>840850</v>
      </c>
      <c r="GY138" s="32">
        <f t="shared" ref="GY138:GY200" si="405">HARMEAN(GS138:GV138)</f>
        <v>617072.86381625489</v>
      </c>
      <c r="GZ138" s="32">
        <f t="shared" si="384"/>
        <v>372019.89779999998</v>
      </c>
      <c r="HA138" s="32">
        <f t="shared" si="294"/>
        <v>448283.97684899997</v>
      </c>
      <c r="HB138" s="172">
        <f>VLOOKUP(B138,'[2]RESPUESTOS '!$B$11:$D$246,3,0)</f>
        <v>310282</v>
      </c>
      <c r="HC138" s="162">
        <v>1170000</v>
      </c>
      <c r="HD138" s="32">
        <v>862400</v>
      </c>
      <c r="HE138" s="94">
        <v>819300</v>
      </c>
      <c r="HF138" s="32">
        <f t="shared" si="385"/>
        <v>790495.5</v>
      </c>
      <c r="HG138" s="32">
        <f t="shared" si="386"/>
        <v>840850</v>
      </c>
      <c r="HH138" s="32">
        <f t="shared" ref="HH138:HH200" si="406">HARMEAN(HB138:HE138)</f>
        <v>619417.07845174242</v>
      </c>
      <c r="HI138" s="32">
        <f t="shared" si="387"/>
        <v>374851.68419999996</v>
      </c>
      <c r="HJ138" s="32">
        <f t="shared" si="295"/>
        <v>451696.27946099994</v>
      </c>
      <c r="HK138" s="172">
        <f>VLOOKUP(B138,'[2]RESPUESTOS '!$B$11:$CB$246,79,0)</f>
        <v>587184</v>
      </c>
      <c r="HL138" s="162">
        <v>2986000</v>
      </c>
      <c r="HM138" s="32">
        <v>3161800</v>
      </c>
      <c r="HN138" s="94">
        <v>2972000</v>
      </c>
      <c r="HO138" s="32">
        <f t="shared" si="388"/>
        <v>2426746</v>
      </c>
      <c r="HP138" s="32">
        <f t="shared" si="389"/>
        <v>2979000</v>
      </c>
      <c r="HQ138" s="32">
        <f t="shared" ref="HQ138:HQ200" si="407">HARMEAN(HK138:HN138)</f>
        <v>1486607.9906945811</v>
      </c>
      <c r="HR138" s="32">
        <f t="shared" si="390"/>
        <v>709376.99040000001</v>
      </c>
      <c r="HS138" s="32">
        <f t="shared" si="296"/>
        <v>854799.27343200007</v>
      </c>
      <c r="HT138" s="172">
        <v>3025115.66</v>
      </c>
      <c r="HU138" s="162">
        <v>2986000</v>
      </c>
      <c r="HV138" s="32">
        <v>3952250</v>
      </c>
      <c r="HW138" s="94">
        <v>3794200</v>
      </c>
      <c r="HX138" s="32">
        <f t="shared" si="391"/>
        <v>3577483.3333333335</v>
      </c>
      <c r="HY138" s="32">
        <f t="shared" si="392"/>
        <v>3794200</v>
      </c>
      <c r="HZ138" s="32">
        <f t="shared" si="297"/>
        <v>3523290.4232596806</v>
      </c>
      <c r="IA138" s="32">
        <f t="shared" si="393"/>
        <v>3654642.228846</v>
      </c>
      <c r="IB138" s="32">
        <f t="shared" si="298"/>
        <v>4403843.88575943</v>
      </c>
      <c r="IC138" s="172">
        <v>3225070</v>
      </c>
      <c r="ID138" s="162">
        <v>1836000</v>
      </c>
      <c r="IE138" s="32">
        <v>3952250</v>
      </c>
      <c r="IF138" s="94">
        <v>3636100</v>
      </c>
      <c r="IG138" s="32">
        <f t="shared" si="394"/>
        <v>3141450</v>
      </c>
      <c r="IH138" s="32">
        <f t="shared" si="395"/>
        <v>3636100</v>
      </c>
      <c r="II138" s="32">
        <f t="shared" si="396"/>
        <v>2796674.2851812067</v>
      </c>
      <c r="IJ138" s="32">
        <f t="shared" si="397"/>
        <v>3896207.0669999998</v>
      </c>
      <c r="IK138" s="32">
        <f t="shared" si="299"/>
        <v>4694929.5157349994</v>
      </c>
      <c r="IM138" s="32">
        <f t="shared" si="398"/>
        <v>993469.71261614561</v>
      </c>
    </row>
    <row r="139" spans="1:247" x14ac:dyDescent="0.25">
      <c r="A139" s="12">
        <v>132</v>
      </c>
      <c r="B139" s="36" t="s">
        <v>175</v>
      </c>
      <c r="C139" s="14">
        <f>VLOOKUP(B139,[1]Hoja1!$B$9:$D$244,3,0)</f>
        <v>10395</v>
      </c>
      <c r="D139" s="14">
        <v>39000</v>
      </c>
      <c r="E139" s="15">
        <v>65250</v>
      </c>
      <c r="F139" s="97">
        <v>61300</v>
      </c>
      <c r="G139" s="105">
        <f t="shared" si="300"/>
        <v>43986.25</v>
      </c>
      <c r="H139" s="105">
        <f t="shared" si="301"/>
        <v>50150</v>
      </c>
      <c r="I139" s="107">
        <f t="shared" si="302"/>
        <v>26062.026599721594</v>
      </c>
      <c r="J139" s="107">
        <f t="shared" si="303"/>
        <v>10925.144999999999</v>
      </c>
      <c r="K139" s="107">
        <f t="shared" si="272"/>
        <v>13164.799724999997</v>
      </c>
      <c r="L139" s="101">
        <f>VLOOKUP(B139,[1]Hoja1!$B$9:$L$244,11,0)</f>
        <v>10741</v>
      </c>
      <c r="M139" s="101">
        <v>40000</v>
      </c>
      <c r="N139" s="34">
        <v>65250</v>
      </c>
      <c r="O139" s="70">
        <v>60000</v>
      </c>
      <c r="P139" s="34">
        <f t="shared" si="304"/>
        <v>43997.75</v>
      </c>
      <c r="Q139" s="34">
        <f t="shared" si="305"/>
        <v>50000</v>
      </c>
      <c r="R139" s="34">
        <f t="shared" si="306"/>
        <v>26650.048021807517</v>
      </c>
      <c r="S139" s="174">
        <f t="shared" si="307"/>
        <v>11288.790999999999</v>
      </c>
      <c r="T139" s="174">
        <f t="shared" si="273"/>
        <v>13602.993154999998</v>
      </c>
      <c r="U139" s="126">
        <f>VLOOKUP(B139,[1]Hoja1!$B$9:$T$244,19,0)</f>
        <v>12901</v>
      </c>
      <c r="V139" s="126">
        <v>48000</v>
      </c>
      <c r="W139" s="17">
        <v>52200</v>
      </c>
      <c r="X139" s="73">
        <v>51200</v>
      </c>
      <c r="Y139" s="17">
        <f t="shared" si="308"/>
        <v>41075.25</v>
      </c>
      <c r="Z139" s="17">
        <f t="shared" si="309"/>
        <v>49600</v>
      </c>
      <c r="AA139" s="17">
        <f t="shared" si="310"/>
        <v>29189.614033481314</v>
      </c>
      <c r="AB139" s="176">
        <f t="shared" si="311"/>
        <v>13558.950999999999</v>
      </c>
      <c r="AC139" s="176">
        <f t="shared" si="274"/>
        <v>16338.535954999999</v>
      </c>
      <c r="AD139" s="129">
        <f>VLOOKUP(B139,[1]Hoja1!$B$9:$V$244,21,0)</f>
        <v>12692</v>
      </c>
      <c r="AE139" s="129">
        <v>46000</v>
      </c>
      <c r="AF139" s="18">
        <v>49590</v>
      </c>
      <c r="AG139" s="74">
        <v>48600</v>
      </c>
      <c r="AH139" s="18">
        <f t="shared" si="312"/>
        <v>39220.5</v>
      </c>
      <c r="AI139" s="18">
        <f t="shared" si="313"/>
        <v>47300</v>
      </c>
      <c r="AJ139" s="18">
        <f t="shared" si="314"/>
        <v>28314.493376427054</v>
      </c>
      <c r="AK139" s="177">
        <f t="shared" si="315"/>
        <v>13339.291999999999</v>
      </c>
      <c r="AL139" s="177">
        <f t="shared" si="275"/>
        <v>16073.84686</v>
      </c>
      <c r="AM139" s="133">
        <f>VLOOKUP(B139,[1]Hoja1!$B$9:$X$244,23,0)</f>
        <v>12007</v>
      </c>
      <c r="AN139" s="133">
        <v>43000</v>
      </c>
      <c r="AO139" s="19">
        <v>44370</v>
      </c>
      <c r="AP139" s="77">
        <v>40800</v>
      </c>
      <c r="AQ139" s="19">
        <f t="shared" si="316"/>
        <v>35044.25</v>
      </c>
      <c r="AR139" s="19">
        <f t="shared" si="317"/>
        <v>41900</v>
      </c>
      <c r="AS139" s="19">
        <f t="shared" si="318"/>
        <v>26043.681123409242</v>
      </c>
      <c r="AT139" s="178">
        <f t="shared" si="319"/>
        <v>12619.357</v>
      </c>
      <c r="AU139" s="178">
        <f t="shared" si="276"/>
        <v>15206.325185</v>
      </c>
      <c r="AV139" s="137">
        <f>VLOOKUP(B139,[1]Hoja1!$B$9:$Z$244,25,0)</f>
        <v>11255</v>
      </c>
      <c r="AW139" s="137">
        <v>42000</v>
      </c>
      <c r="AX139" s="20">
        <v>44370</v>
      </c>
      <c r="AY139" s="79">
        <v>42200</v>
      </c>
      <c r="AZ139" s="20">
        <f t="shared" si="320"/>
        <v>34956.25</v>
      </c>
      <c r="BA139" s="20">
        <f t="shared" si="321"/>
        <v>42100</v>
      </c>
      <c r="BB139" s="20">
        <f t="shared" si="322"/>
        <v>25174.117210748893</v>
      </c>
      <c r="BC139" s="179">
        <f t="shared" si="323"/>
        <v>11829.004999999999</v>
      </c>
      <c r="BD139" s="179">
        <f t="shared" si="277"/>
        <v>14253.951024999998</v>
      </c>
      <c r="BE139" s="139">
        <f>VLOOKUP(B139,[1]Hoja1!$B$9:$AB$244,27,0)</f>
        <v>10395</v>
      </c>
      <c r="BF139" s="139">
        <v>42000</v>
      </c>
      <c r="BG139" s="21">
        <v>52200</v>
      </c>
      <c r="BH139" s="80">
        <v>50600</v>
      </c>
      <c r="BI139" s="21">
        <f t="shared" si="324"/>
        <v>38798.75</v>
      </c>
      <c r="BJ139" s="21">
        <f t="shared" si="325"/>
        <v>46300</v>
      </c>
      <c r="BK139" s="21">
        <f t="shared" si="326"/>
        <v>25168.383725863427</v>
      </c>
      <c r="BL139" s="21">
        <f t="shared" si="327"/>
        <v>10925.144999999999</v>
      </c>
      <c r="BM139" s="21">
        <f t="shared" si="278"/>
        <v>13164.799724999997</v>
      </c>
      <c r="BN139" s="144">
        <f>VLOOKUP(B139,[1]Hoja1!$B$9:$AD$244,29,0)</f>
        <v>10508</v>
      </c>
      <c r="BO139" s="144">
        <v>38000</v>
      </c>
      <c r="BP139" s="22">
        <v>52200</v>
      </c>
      <c r="BQ139" s="82">
        <v>49600</v>
      </c>
      <c r="BR139" s="22">
        <f t="shared" si="328"/>
        <v>37577</v>
      </c>
      <c r="BS139" s="22">
        <f t="shared" si="329"/>
        <v>43800</v>
      </c>
      <c r="BT139" s="22">
        <f t="shared" si="330"/>
        <v>24875.659630665898</v>
      </c>
      <c r="BU139" s="22">
        <f t="shared" si="331"/>
        <v>11043.907999999999</v>
      </c>
      <c r="BV139" s="22">
        <f t="shared" si="279"/>
        <v>13307.90914</v>
      </c>
      <c r="BW139" s="146">
        <f>VLOOKUP(B139,[1]Hoja1!$B$9:$AF$244,31,0)</f>
        <v>9906</v>
      </c>
      <c r="BX139" s="146">
        <v>30000</v>
      </c>
      <c r="BY139" s="23">
        <v>44370</v>
      </c>
      <c r="BZ139" s="84">
        <v>42600</v>
      </c>
      <c r="CA139" s="23">
        <f t="shared" si="332"/>
        <v>31719</v>
      </c>
      <c r="CB139" s="23">
        <f t="shared" si="333"/>
        <v>36300</v>
      </c>
      <c r="CC139" s="23">
        <f t="shared" si="334"/>
        <v>22185.962678410167</v>
      </c>
      <c r="CD139" s="23">
        <f t="shared" si="335"/>
        <v>10411.206</v>
      </c>
      <c r="CE139" s="23">
        <f t="shared" si="280"/>
        <v>12545.50323</v>
      </c>
      <c r="CF139" s="158">
        <f>VLOOKUP(B139,[1]Hoja1!$B$9:$AJ$244,35,0)</f>
        <v>9681</v>
      </c>
      <c r="CG139" s="158">
        <v>30000</v>
      </c>
      <c r="CH139" s="24">
        <v>30200</v>
      </c>
      <c r="CI139" s="25">
        <v>29600</v>
      </c>
      <c r="CJ139" s="24">
        <f t="shared" si="336"/>
        <v>24870.25</v>
      </c>
      <c r="CK139" s="24">
        <f t="shared" si="337"/>
        <v>29800</v>
      </c>
      <c r="CL139" s="24">
        <f t="shared" si="338"/>
        <v>19653.623165675701</v>
      </c>
      <c r="CM139" s="24">
        <f t="shared" si="339"/>
        <v>10174.731</v>
      </c>
      <c r="CN139" s="24">
        <f t="shared" si="281"/>
        <v>12260.550855</v>
      </c>
      <c r="CO139" s="148">
        <f>VLOOKUP(B139,[1]Hoja1!$B$9:$AL$244,37,0)</f>
        <v>10414</v>
      </c>
      <c r="CP139" s="148">
        <v>40000</v>
      </c>
      <c r="CQ139" s="26">
        <v>44370</v>
      </c>
      <c r="CR139" s="149">
        <v>41300</v>
      </c>
      <c r="CS139" s="26">
        <f t="shared" si="340"/>
        <v>34021</v>
      </c>
      <c r="CT139" s="26">
        <f t="shared" si="341"/>
        <v>40650</v>
      </c>
      <c r="CU139" s="26">
        <f t="shared" si="342"/>
        <v>23841.396338298953</v>
      </c>
      <c r="CV139" s="26">
        <f t="shared" si="343"/>
        <v>10945.114</v>
      </c>
      <c r="CW139" s="26">
        <f t="shared" si="282"/>
        <v>13188.862369999999</v>
      </c>
      <c r="CX139" s="27">
        <f>VLOOKUP(B139,[1]Hoja1!$B$9:$AN$244,39,0)</f>
        <v>10395</v>
      </c>
      <c r="CY139" s="27">
        <v>40000</v>
      </c>
      <c r="CZ139" s="28">
        <v>49590</v>
      </c>
      <c r="DA139" s="86">
        <v>48000</v>
      </c>
      <c r="DB139" s="28">
        <f t="shared" si="344"/>
        <v>36996.25</v>
      </c>
      <c r="DC139" s="28">
        <f t="shared" si="345"/>
        <v>44000</v>
      </c>
      <c r="DD139" s="28">
        <f t="shared" si="346"/>
        <v>24661.09711521041</v>
      </c>
      <c r="DE139" s="28">
        <f t="shared" si="347"/>
        <v>10925.144999999999</v>
      </c>
      <c r="DF139" s="28">
        <f t="shared" si="283"/>
        <v>13164.799724999997</v>
      </c>
      <c r="DG139" s="150">
        <f>VLOOKUP(B139,[1]Hoja1!$B$9:$AR$244,43,0)</f>
        <v>13703</v>
      </c>
      <c r="DH139" s="150">
        <v>47000</v>
      </c>
      <c r="DI139" s="29">
        <v>39150</v>
      </c>
      <c r="DJ139" s="88">
        <v>37600</v>
      </c>
      <c r="DK139" s="29">
        <f t="shared" si="348"/>
        <v>34363.25</v>
      </c>
      <c r="DL139" s="29">
        <f t="shared" si="349"/>
        <v>38375</v>
      </c>
      <c r="DM139" s="29">
        <f t="shared" si="350"/>
        <v>27323.926408502852</v>
      </c>
      <c r="DN139" s="29">
        <f t="shared" si="351"/>
        <v>14401.852999999999</v>
      </c>
      <c r="DO139" s="29">
        <f t="shared" si="284"/>
        <v>17354.232864999998</v>
      </c>
      <c r="DP139" s="154">
        <f>VLOOKUP(B139,[1]Hoja1!$B$9:$AT$244,45,0)</f>
        <v>13703</v>
      </c>
      <c r="DQ139" s="154">
        <v>51000</v>
      </c>
      <c r="DR139" s="30">
        <v>39150</v>
      </c>
      <c r="DS139" s="90">
        <v>38400</v>
      </c>
      <c r="DT139" s="30">
        <f t="shared" si="352"/>
        <v>35563.25</v>
      </c>
      <c r="DU139" s="30">
        <f t="shared" si="353"/>
        <v>38775</v>
      </c>
      <c r="DV139" s="30">
        <f t="shared" si="354"/>
        <v>27745.21291433716</v>
      </c>
      <c r="DW139" s="30">
        <f t="shared" si="355"/>
        <v>14401.852999999999</v>
      </c>
      <c r="DX139" s="30">
        <f t="shared" si="285"/>
        <v>17354.232864999998</v>
      </c>
      <c r="DY139" s="158">
        <f>VLOOKUP(B139,[1]Hoja1!$B$9:$AV$244,47,0)</f>
        <v>15530</v>
      </c>
      <c r="DZ139" s="158">
        <v>60000</v>
      </c>
      <c r="EA139" s="24">
        <v>44370</v>
      </c>
      <c r="EB139" s="25">
        <v>43500</v>
      </c>
      <c r="EC139" s="24">
        <f t="shared" si="356"/>
        <v>40850</v>
      </c>
      <c r="ED139" s="24">
        <f t="shared" si="357"/>
        <v>43935</v>
      </c>
      <c r="EE139" s="24">
        <f t="shared" si="358"/>
        <v>31599.464534465362</v>
      </c>
      <c r="EF139" s="24">
        <f t="shared" si="359"/>
        <v>16322.029999999999</v>
      </c>
      <c r="EG139" s="24">
        <f t="shared" si="286"/>
        <v>19668.046149999998</v>
      </c>
      <c r="EH139" s="126">
        <f>VLOOKUP(B139,[1]Hoja1!$B$9:$AX$244,49,0)</f>
        <v>16360</v>
      </c>
      <c r="EI139" s="126">
        <v>59000</v>
      </c>
      <c r="EJ139" s="17">
        <v>58725</v>
      </c>
      <c r="EK139" s="73">
        <v>56400</v>
      </c>
      <c r="EL139" s="17">
        <f t="shared" si="360"/>
        <v>47621.25</v>
      </c>
      <c r="EM139" s="17">
        <f t="shared" si="361"/>
        <v>57562.5</v>
      </c>
      <c r="EN139" s="17">
        <f t="shared" si="362"/>
        <v>35450.663769697356</v>
      </c>
      <c r="EO139" s="17">
        <f t="shared" si="363"/>
        <v>17194.36</v>
      </c>
      <c r="EP139" s="17">
        <f t="shared" si="287"/>
        <v>20719.203799999999</v>
      </c>
      <c r="EQ139" s="162">
        <f>VLOOKUP(B139,[1]Hoja1!$B$9:$AZ$244,51,0)</f>
        <v>15303</v>
      </c>
      <c r="ER139" s="162">
        <v>51000</v>
      </c>
      <c r="ES139" s="32">
        <v>58725</v>
      </c>
      <c r="ET139" s="94">
        <v>52900</v>
      </c>
      <c r="EU139" s="32">
        <f t="shared" si="364"/>
        <v>44482</v>
      </c>
      <c r="EV139" s="32">
        <f t="shared" si="365"/>
        <v>51950</v>
      </c>
      <c r="EW139" s="32">
        <f t="shared" si="366"/>
        <v>33088.855867303319</v>
      </c>
      <c r="EX139" s="32">
        <f t="shared" si="367"/>
        <v>18487.5543</v>
      </c>
      <c r="EY139" s="32">
        <f t="shared" si="288"/>
        <v>22277.502931499999</v>
      </c>
      <c r="EZ139" s="172">
        <f>VLOOKUP(B139,'[2]RESPUESTOS '!$B$11:$BH$246,59,0)</f>
        <v>8402</v>
      </c>
      <c r="FA139" s="162">
        <v>48000</v>
      </c>
      <c r="FB139" s="32">
        <v>45200</v>
      </c>
      <c r="FC139" s="94">
        <v>41600</v>
      </c>
      <c r="FD139" s="32">
        <f t="shared" si="368"/>
        <v>35800.5</v>
      </c>
      <c r="FE139" s="32">
        <f t="shared" si="369"/>
        <v>43400</v>
      </c>
      <c r="FF139" s="32">
        <f t="shared" si="399"/>
        <v>21503.645670489983</v>
      </c>
      <c r="FG139" s="32">
        <f t="shared" si="400"/>
        <v>10150.456199999999</v>
      </c>
      <c r="FH139" s="32">
        <f t="shared" si="289"/>
        <v>12231.299720999999</v>
      </c>
      <c r="FI139" s="172">
        <f>VLOOKUP(B139,'[2]RESPUESTOS '!$B$11:$CJ$246,87,0)</f>
        <v>8461</v>
      </c>
      <c r="FJ139" s="162">
        <v>57600</v>
      </c>
      <c r="FK139" s="32">
        <v>46600</v>
      </c>
      <c r="FL139" s="94">
        <v>42900</v>
      </c>
      <c r="FM139" s="32">
        <f t="shared" si="370"/>
        <v>38890.25</v>
      </c>
      <c r="FN139" s="32">
        <f t="shared" si="371"/>
        <v>44750</v>
      </c>
      <c r="FO139" s="32">
        <f t="shared" si="401"/>
        <v>22182.822914783203</v>
      </c>
      <c r="FP139" s="32">
        <f t="shared" si="372"/>
        <v>10221.7341</v>
      </c>
      <c r="FQ139" s="32">
        <f t="shared" si="290"/>
        <v>12317.1895905</v>
      </c>
      <c r="FR139" s="172">
        <f>VLOOKUP(B139,'[2]RESPUESTOS '!$B$11:$BX$246,75,0)</f>
        <v>7867</v>
      </c>
      <c r="FS139" s="162">
        <v>48000</v>
      </c>
      <c r="FT139" s="32">
        <v>42800</v>
      </c>
      <c r="FU139" s="94">
        <v>41500</v>
      </c>
      <c r="FV139" s="32">
        <f t="shared" si="373"/>
        <v>35041.75</v>
      </c>
      <c r="FW139" s="32">
        <f t="shared" si="374"/>
        <v>42150</v>
      </c>
      <c r="FX139" s="32">
        <f t="shared" si="402"/>
        <v>20470.047270999465</v>
      </c>
      <c r="FY139" s="32">
        <f t="shared" si="375"/>
        <v>9504.1226999999999</v>
      </c>
      <c r="FZ139" s="32">
        <f t="shared" si="291"/>
        <v>11452.4678535</v>
      </c>
      <c r="GA139" s="172">
        <f>VLOOKUP(B139,'[2]RESPUESTOS '!$B$11:$CN$246,91,0)</f>
        <v>7963</v>
      </c>
      <c r="GB139" s="162">
        <v>56000</v>
      </c>
      <c r="GC139" s="32">
        <v>42800</v>
      </c>
      <c r="GD139" s="94">
        <v>40700</v>
      </c>
      <c r="GE139" s="32">
        <f t="shared" si="376"/>
        <v>36865.75</v>
      </c>
      <c r="GF139" s="32">
        <f t="shared" si="377"/>
        <v>41750</v>
      </c>
      <c r="GG139" s="32">
        <f t="shared" si="403"/>
        <v>20901.648557935248</v>
      </c>
      <c r="GH139" s="32">
        <f t="shared" si="378"/>
        <v>9620.1003000000001</v>
      </c>
      <c r="GI139" s="32">
        <f t="shared" si="292"/>
        <v>11592.2208615</v>
      </c>
      <c r="GJ139" s="172">
        <f>VLOOKUP(B139,'[2]RESPUESTOS '!$B$11:$T$246,19,0)</f>
        <v>8534</v>
      </c>
      <c r="GK139" s="162">
        <v>40000</v>
      </c>
      <c r="GL139" s="32">
        <v>47000</v>
      </c>
      <c r="GM139" s="94">
        <v>44700</v>
      </c>
      <c r="GN139" s="32">
        <f t="shared" si="379"/>
        <v>35058.5</v>
      </c>
      <c r="GO139" s="32">
        <f t="shared" si="380"/>
        <v>42350</v>
      </c>
      <c r="GP139" s="32">
        <f t="shared" si="404"/>
        <v>21525.477686947143</v>
      </c>
      <c r="GQ139" s="32">
        <f t="shared" si="381"/>
        <v>10309.9254</v>
      </c>
      <c r="GR139" s="32">
        <f t="shared" si="293"/>
        <v>12423.460106999999</v>
      </c>
      <c r="GS139" s="172">
        <f>VLOOKUP(B139,'[2]RESPUESTOS '!$B$11:$H$246,7,0)</f>
        <v>8235</v>
      </c>
      <c r="GT139" s="162">
        <v>30000</v>
      </c>
      <c r="GU139" s="32">
        <v>28200</v>
      </c>
      <c r="GV139" s="94">
        <v>25400</v>
      </c>
      <c r="GW139" s="32">
        <f t="shared" si="382"/>
        <v>22958.75</v>
      </c>
      <c r="GX139" s="32">
        <f t="shared" si="383"/>
        <v>26800</v>
      </c>
      <c r="GY139" s="32">
        <f t="shared" si="405"/>
        <v>17421.80665147027</v>
      </c>
      <c r="GZ139" s="32">
        <f t="shared" si="384"/>
        <v>9948.7034999999996</v>
      </c>
      <c r="HA139" s="32">
        <f t="shared" si="294"/>
        <v>11988.187717499999</v>
      </c>
      <c r="HB139" s="172">
        <f>VLOOKUP(B139,'[2]RESPUESTOS '!$B$11:$D$246,3,0)</f>
        <v>8291</v>
      </c>
      <c r="HC139" s="162">
        <v>30000</v>
      </c>
      <c r="HD139" s="32">
        <v>28200</v>
      </c>
      <c r="HE139" s="94">
        <v>26500</v>
      </c>
      <c r="HF139" s="32">
        <f t="shared" si="385"/>
        <v>23247.75</v>
      </c>
      <c r="HG139" s="32">
        <f t="shared" si="386"/>
        <v>27350</v>
      </c>
      <c r="HH139" s="32">
        <f t="shared" si="406"/>
        <v>17610.060510257703</v>
      </c>
      <c r="HI139" s="32">
        <f t="shared" si="387"/>
        <v>10016.357099999999</v>
      </c>
      <c r="HJ139" s="32">
        <f t="shared" si="295"/>
        <v>12069.710305499999</v>
      </c>
      <c r="HK139" s="172">
        <f>VLOOKUP(B139,'[2]RESPUESTOS '!$B$11:$CB$246,79,0)</f>
        <v>8205</v>
      </c>
      <c r="HL139" s="162">
        <v>59000</v>
      </c>
      <c r="HM139" s="32">
        <v>42800</v>
      </c>
      <c r="HN139" s="94">
        <v>39000</v>
      </c>
      <c r="HO139" s="32">
        <f t="shared" si="388"/>
        <v>37251.25</v>
      </c>
      <c r="HP139" s="32">
        <f t="shared" si="389"/>
        <v>40900</v>
      </c>
      <c r="HQ139" s="32">
        <f t="shared" si="407"/>
        <v>21295.674801248777</v>
      </c>
      <c r="HR139" s="32">
        <f t="shared" si="390"/>
        <v>9912.4604999999992</v>
      </c>
      <c r="HS139" s="32">
        <f t="shared" si="296"/>
        <v>11944.514902499999</v>
      </c>
      <c r="HT139" s="172">
        <v>51242.94</v>
      </c>
      <c r="HU139" s="162">
        <v>59000</v>
      </c>
      <c r="HV139" s="32">
        <v>65250</v>
      </c>
      <c r="HW139" s="94">
        <v>60700</v>
      </c>
      <c r="HX139" s="32">
        <f t="shared" si="391"/>
        <v>61650</v>
      </c>
      <c r="HY139" s="32">
        <f t="shared" si="392"/>
        <v>60700</v>
      </c>
      <c r="HZ139" s="32">
        <f t="shared" si="297"/>
        <v>61539.360807954901</v>
      </c>
      <c r="IA139" s="32">
        <f t="shared" si="393"/>
        <v>61906.595814</v>
      </c>
      <c r="IB139" s="32">
        <f t="shared" si="298"/>
        <v>74597.447955869997</v>
      </c>
      <c r="IC139" s="172">
        <v>54630</v>
      </c>
      <c r="ID139" s="162">
        <v>48000</v>
      </c>
      <c r="IE139" s="32">
        <v>65250</v>
      </c>
      <c r="IF139" s="94">
        <v>63900</v>
      </c>
      <c r="IG139" s="32">
        <f t="shared" si="394"/>
        <v>59050</v>
      </c>
      <c r="IH139" s="32">
        <f t="shared" si="395"/>
        <v>63900</v>
      </c>
      <c r="II139" s="32">
        <f t="shared" si="396"/>
        <v>57905.605103834394</v>
      </c>
      <c r="IJ139" s="32">
        <f t="shared" si="397"/>
        <v>65998.502999999997</v>
      </c>
      <c r="IK139" s="32">
        <f t="shared" si="299"/>
        <v>79528.196114999999</v>
      </c>
      <c r="IM139" s="32">
        <f t="shared" si="398"/>
        <v>19029.288544124815</v>
      </c>
    </row>
    <row r="140" spans="1:247" x14ac:dyDescent="0.25">
      <c r="A140" s="12">
        <v>133</v>
      </c>
      <c r="B140" s="36" t="s">
        <v>176</v>
      </c>
      <c r="C140" s="14">
        <f>VLOOKUP(B140,[1]Hoja1!$B$9:$D$244,3,0)</f>
        <v>266675</v>
      </c>
      <c r="D140" s="14">
        <v>976000</v>
      </c>
      <c r="E140" s="15">
        <v>1525000</v>
      </c>
      <c r="F140" s="97">
        <v>1403000</v>
      </c>
      <c r="G140" s="105">
        <f t="shared" si="300"/>
        <v>1042668.75</v>
      </c>
      <c r="H140" s="105">
        <f t="shared" si="301"/>
        <v>1189500</v>
      </c>
      <c r="I140" s="107">
        <f t="shared" si="302"/>
        <v>651150.92734141205</v>
      </c>
      <c r="J140" s="107">
        <f t="shared" si="303"/>
        <v>280275.42499999999</v>
      </c>
      <c r="K140" s="107">
        <f t="shared" si="272"/>
        <v>337731.88712500001</v>
      </c>
      <c r="L140" s="101">
        <f>VLOOKUP(B140,[1]Hoja1!$B$9:$L$244,11,0)</f>
        <v>223761</v>
      </c>
      <c r="M140" s="101">
        <v>832000</v>
      </c>
      <c r="N140" s="34">
        <v>1525000</v>
      </c>
      <c r="O140" s="70">
        <v>1372500</v>
      </c>
      <c r="P140" s="34">
        <f t="shared" si="304"/>
        <v>988315.25</v>
      </c>
      <c r="Q140" s="34">
        <f t="shared" si="305"/>
        <v>1102250</v>
      </c>
      <c r="R140" s="34">
        <f t="shared" si="306"/>
        <v>566948.68328686222</v>
      </c>
      <c r="S140" s="174">
        <f t="shared" si="307"/>
        <v>235172.81099999999</v>
      </c>
      <c r="T140" s="174">
        <f t="shared" si="273"/>
        <v>283383.23725499999</v>
      </c>
      <c r="U140" s="126">
        <f>VLOOKUP(B140,[1]Hoja1!$B$9:$T$244,19,0)</f>
        <v>177005</v>
      </c>
      <c r="V140" s="126">
        <v>648000</v>
      </c>
      <c r="W140" s="17">
        <v>1220000</v>
      </c>
      <c r="X140" s="73">
        <v>1159000</v>
      </c>
      <c r="Y140" s="17">
        <f t="shared" si="308"/>
        <v>801001.25</v>
      </c>
      <c r="Z140" s="17">
        <f t="shared" si="309"/>
        <v>903500</v>
      </c>
      <c r="AA140" s="17">
        <f t="shared" si="310"/>
        <v>450691.39273801801</v>
      </c>
      <c r="AB140" s="176">
        <f t="shared" si="311"/>
        <v>186032.25499999998</v>
      </c>
      <c r="AC140" s="176">
        <f t="shared" si="274"/>
        <v>224168.86727499997</v>
      </c>
      <c r="AD140" s="129">
        <f>VLOOKUP(B140,[1]Hoja1!$B$9:$V$244,21,0)</f>
        <v>242009</v>
      </c>
      <c r="AE140" s="129">
        <v>865000</v>
      </c>
      <c r="AF140" s="18">
        <v>1159000</v>
      </c>
      <c r="AG140" s="74">
        <v>1066300</v>
      </c>
      <c r="AH140" s="18">
        <f t="shared" si="312"/>
        <v>833077.25</v>
      </c>
      <c r="AI140" s="18">
        <f t="shared" si="313"/>
        <v>965650</v>
      </c>
      <c r="AJ140" s="18">
        <f t="shared" si="314"/>
        <v>564271.81185007514</v>
      </c>
      <c r="AK140" s="177">
        <f t="shared" si="315"/>
        <v>254351.45899999997</v>
      </c>
      <c r="AL140" s="177">
        <f t="shared" si="275"/>
        <v>306493.50809499994</v>
      </c>
      <c r="AM140" s="133">
        <f>VLOOKUP(B140,[1]Hoja1!$B$9:$X$244,23,0)</f>
        <v>226171</v>
      </c>
      <c r="AN140" s="133">
        <v>808000</v>
      </c>
      <c r="AO140" s="19">
        <v>1037000</v>
      </c>
      <c r="AP140" s="77">
        <v>1016300</v>
      </c>
      <c r="AQ140" s="19">
        <f t="shared" si="316"/>
        <v>771867.75</v>
      </c>
      <c r="AR140" s="19">
        <f t="shared" si="317"/>
        <v>912150</v>
      </c>
      <c r="AS140" s="19">
        <f t="shared" si="318"/>
        <v>525808.06051803112</v>
      </c>
      <c r="AT140" s="178">
        <f t="shared" si="319"/>
        <v>237705.72099999999</v>
      </c>
      <c r="AU140" s="178">
        <f t="shared" si="276"/>
        <v>286435.393805</v>
      </c>
      <c r="AV140" s="137">
        <f>VLOOKUP(B140,[1]Hoja1!$B$9:$Z$244,25,0)</f>
        <v>153300</v>
      </c>
      <c r="AW140" s="137">
        <v>561000</v>
      </c>
      <c r="AX140" s="20">
        <v>1037000</v>
      </c>
      <c r="AY140" s="79">
        <v>964400</v>
      </c>
      <c r="AZ140" s="20">
        <f t="shared" si="320"/>
        <v>678925</v>
      </c>
      <c r="BA140" s="20">
        <f t="shared" si="321"/>
        <v>762700</v>
      </c>
      <c r="BB140" s="20">
        <f t="shared" si="322"/>
        <v>388088.67751848936</v>
      </c>
      <c r="BC140" s="179">
        <f t="shared" si="323"/>
        <v>161118.29999999999</v>
      </c>
      <c r="BD140" s="179">
        <f t="shared" si="277"/>
        <v>194147.5515</v>
      </c>
      <c r="BE140" s="139">
        <f>VLOOKUP(B140,[1]Hoja1!$B$9:$AB$244,27,0)</f>
        <v>233053</v>
      </c>
      <c r="BF140" s="139">
        <v>933000</v>
      </c>
      <c r="BG140" s="21">
        <v>1220000</v>
      </c>
      <c r="BH140" s="80">
        <v>1195600</v>
      </c>
      <c r="BI140" s="21">
        <f t="shared" si="324"/>
        <v>895413.25</v>
      </c>
      <c r="BJ140" s="21">
        <f t="shared" si="325"/>
        <v>1064300</v>
      </c>
      <c r="BK140" s="21">
        <f t="shared" si="326"/>
        <v>569901.7975884889</v>
      </c>
      <c r="BL140" s="21">
        <f t="shared" si="327"/>
        <v>244938.70299999998</v>
      </c>
      <c r="BM140" s="21">
        <f t="shared" si="278"/>
        <v>295151.13711499999</v>
      </c>
      <c r="BN140" s="144">
        <f>VLOOKUP(B140,[1]Hoja1!$B$9:$AD$244,29,0)</f>
        <v>168630</v>
      </c>
      <c r="BO140" s="144">
        <v>603000</v>
      </c>
      <c r="BP140" s="22">
        <v>1220000</v>
      </c>
      <c r="BQ140" s="82">
        <v>1171200</v>
      </c>
      <c r="BR140" s="22">
        <f t="shared" si="328"/>
        <v>790707.5</v>
      </c>
      <c r="BS140" s="22">
        <f t="shared" si="329"/>
        <v>887100</v>
      </c>
      <c r="BT140" s="22">
        <f t="shared" si="330"/>
        <v>431871.46749095176</v>
      </c>
      <c r="BU140" s="22">
        <f t="shared" si="331"/>
        <v>177230.12999999998</v>
      </c>
      <c r="BV140" s="22">
        <f t="shared" si="279"/>
        <v>213562.30664999998</v>
      </c>
      <c r="BW140" s="146">
        <f>VLOOKUP(B140,[1]Hoja1!$B$9:$AF$244,31,0)</f>
        <v>162479</v>
      </c>
      <c r="BX140" s="146">
        <v>470000</v>
      </c>
      <c r="BY140" s="23">
        <v>1037000</v>
      </c>
      <c r="BZ140" s="84">
        <v>1005900</v>
      </c>
      <c r="CA140" s="23">
        <f t="shared" si="332"/>
        <v>668844.75</v>
      </c>
      <c r="CB140" s="23">
        <f t="shared" si="333"/>
        <v>737950</v>
      </c>
      <c r="CC140" s="23">
        <f t="shared" si="334"/>
        <v>390596.16845319624</v>
      </c>
      <c r="CD140" s="23">
        <f t="shared" si="335"/>
        <v>170765.429</v>
      </c>
      <c r="CE140" s="23">
        <f t="shared" si="280"/>
        <v>205772.34194499999</v>
      </c>
      <c r="CF140" s="158">
        <f>VLOOKUP(B140,[1]Hoja1!$B$9:$AJ$244,35,0)</f>
        <v>153300</v>
      </c>
      <c r="CG140" s="158">
        <v>440000</v>
      </c>
      <c r="CH140" s="24">
        <v>705200</v>
      </c>
      <c r="CI140" s="25">
        <v>669900</v>
      </c>
      <c r="CJ140" s="24">
        <f t="shared" si="336"/>
        <v>492100</v>
      </c>
      <c r="CK140" s="24">
        <f t="shared" si="337"/>
        <v>554950</v>
      </c>
      <c r="CL140" s="24">
        <f t="shared" si="338"/>
        <v>341685.20077629975</v>
      </c>
      <c r="CM140" s="24">
        <f t="shared" si="339"/>
        <v>161118.29999999999</v>
      </c>
      <c r="CN140" s="24">
        <f t="shared" si="281"/>
        <v>194147.5515</v>
      </c>
      <c r="CO140" s="148">
        <f>VLOOKUP(B140,[1]Hoja1!$B$9:$AL$244,37,0)</f>
        <v>176070</v>
      </c>
      <c r="CP140" s="148">
        <v>630000</v>
      </c>
      <c r="CQ140" s="26">
        <v>1037000</v>
      </c>
      <c r="CR140" s="149">
        <v>954000</v>
      </c>
      <c r="CS140" s="26">
        <f t="shared" si="340"/>
        <v>699267.5</v>
      </c>
      <c r="CT140" s="26">
        <f t="shared" si="341"/>
        <v>792000</v>
      </c>
      <c r="CU140" s="26">
        <f t="shared" si="342"/>
        <v>431062.39789760939</v>
      </c>
      <c r="CV140" s="26">
        <f t="shared" si="343"/>
        <v>185049.56999999998</v>
      </c>
      <c r="CW140" s="26">
        <f t="shared" si="282"/>
        <v>222984.73184999998</v>
      </c>
      <c r="CX140" s="27">
        <f>VLOOKUP(B140,[1]Hoja1!$B$9:$AN$244,39,0)</f>
        <v>254861</v>
      </c>
      <c r="CY140" s="27">
        <v>840000</v>
      </c>
      <c r="CZ140" s="28">
        <v>1159000</v>
      </c>
      <c r="DA140" s="86">
        <v>1078000</v>
      </c>
      <c r="DB140" s="28">
        <f t="shared" si="344"/>
        <v>832965.25</v>
      </c>
      <c r="DC140" s="28">
        <f t="shared" si="345"/>
        <v>959000</v>
      </c>
      <c r="DD140" s="28">
        <f t="shared" si="346"/>
        <v>579320.55793344451</v>
      </c>
      <c r="DE140" s="28">
        <f t="shared" si="347"/>
        <v>267858.91099999996</v>
      </c>
      <c r="DF140" s="28">
        <f t="shared" si="283"/>
        <v>322769.98775499995</v>
      </c>
      <c r="DG140" s="150">
        <f>VLOOKUP(B140,[1]Hoja1!$B$9:$AR$244,43,0)</f>
        <v>215031</v>
      </c>
      <c r="DH140" s="150">
        <v>738000</v>
      </c>
      <c r="DI140" s="29">
        <v>915000</v>
      </c>
      <c r="DJ140" s="88">
        <v>851000</v>
      </c>
      <c r="DK140" s="29">
        <f t="shared" si="348"/>
        <v>679757.75</v>
      </c>
      <c r="DL140" s="29">
        <f t="shared" si="349"/>
        <v>794500</v>
      </c>
      <c r="DM140" s="29">
        <f t="shared" si="350"/>
        <v>483471.90197017213</v>
      </c>
      <c r="DN140" s="29">
        <f t="shared" si="351"/>
        <v>225997.58099999998</v>
      </c>
      <c r="DO140" s="29">
        <f t="shared" si="284"/>
        <v>272327.08510499995</v>
      </c>
      <c r="DP140" s="154">
        <f>VLOOKUP(B140,[1]Hoja1!$B$9:$AT$244,45,0)</f>
        <v>320250</v>
      </c>
      <c r="DQ140" s="154">
        <v>1172000</v>
      </c>
      <c r="DR140" s="30">
        <v>915000</v>
      </c>
      <c r="DS140" s="90">
        <v>905900</v>
      </c>
      <c r="DT140" s="30">
        <f t="shared" si="352"/>
        <v>828287.5</v>
      </c>
      <c r="DU140" s="30">
        <f t="shared" si="353"/>
        <v>910450</v>
      </c>
      <c r="DV140" s="30">
        <f t="shared" si="354"/>
        <v>648027.91547936283</v>
      </c>
      <c r="DW140" s="30">
        <f t="shared" si="355"/>
        <v>336582.75</v>
      </c>
      <c r="DX140" s="30">
        <f t="shared" si="285"/>
        <v>405582.21375</v>
      </c>
      <c r="DY140" s="158">
        <f>VLOOKUP(B140,[1]Hoja1!$B$9:$AV$244,47,0)</f>
        <v>258037</v>
      </c>
      <c r="DZ140" s="158">
        <v>890000</v>
      </c>
      <c r="EA140" s="24">
        <v>1037000</v>
      </c>
      <c r="EB140" s="25">
        <v>1026600</v>
      </c>
      <c r="EC140" s="24">
        <f t="shared" si="356"/>
        <v>802909.25</v>
      </c>
      <c r="ED140" s="24">
        <f t="shared" si="357"/>
        <v>958300</v>
      </c>
      <c r="EE140" s="24">
        <f t="shared" si="358"/>
        <v>576583.38317632652</v>
      </c>
      <c r="EF140" s="24">
        <f t="shared" si="359"/>
        <v>271196.88699999999</v>
      </c>
      <c r="EG140" s="24">
        <f t="shared" si="286"/>
        <v>326792.24883499998</v>
      </c>
      <c r="EH140" s="126">
        <f>VLOOKUP(B140,[1]Hoja1!$B$9:$AX$244,49,0)</f>
        <v>335093</v>
      </c>
      <c r="EI140" s="126">
        <v>1197000</v>
      </c>
      <c r="EJ140" s="17">
        <v>1372500</v>
      </c>
      <c r="EK140" s="73">
        <v>1331300</v>
      </c>
      <c r="EL140" s="17">
        <f t="shared" si="360"/>
        <v>1058973.25</v>
      </c>
      <c r="EM140" s="17">
        <f t="shared" si="361"/>
        <v>1264150</v>
      </c>
      <c r="EN140" s="17">
        <f t="shared" si="362"/>
        <v>754800.86381224042</v>
      </c>
      <c r="EO140" s="17">
        <f t="shared" si="363"/>
        <v>352182.74299999996</v>
      </c>
      <c r="EP140" s="17">
        <f t="shared" si="287"/>
        <v>424380.20531499991</v>
      </c>
      <c r="EQ140" s="162">
        <f>VLOOKUP(B140,[1]Hoja1!$B$9:$AZ$244,51,0)</f>
        <v>215031</v>
      </c>
      <c r="ER140" s="162">
        <v>707000</v>
      </c>
      <c r="ES140" s="32">
        <v>1372500</v>
      </c>
      <c r="ET140" s="94">
        <v>1317600</v>
      </c>
      <c r="EU140" s="32">
        <f t="shared" si="364"/>
        <v>903032.75</v>
      </c>
      <c r="EV140" s="32">
        <f t="shared" si="365"/>
        <v>1012300</v>
      </c>
      <c r="EW140" s="32">
        <f t="shared" si="366"/>
        <v>529627.87744109402</v>
      </c>
      <c r="EX140" s="32">
        <f t="shared" si="367"/>
        <v>259778.95109999998</v>
      </c>
      <c r="EY140" s="32">
        <f t="shared" si="288"/>
        <v>313033.63607549999</v>
      </c>
      <c r="EZ140" s="172">
        <f>VLOOKUP(B140,'[2]RESPUESTOS '!$B$11:$BH$246,59,0)</f>
        <v>173340</v>
      </c>
      <c r="FA140" s="162">
        <v>648000</v>
      </c>
      <c r="FB140" s="32">
        <v>931600</v>
      </c>
      <c r="FC140" s="94">
        <v>913000</v>
      </c>
      <c r="FD140" s="32">
        <f t="shared" si="368"/>
        <v>666485</v>
      </c>
      <c r="FE140" s="32">
        <f t="shared" si="369"/>
        <v>780500</v>
      </c>
      <c r="FF140" s="32">
        <f t="shared" si="399"/>
        <v>421899.49122942676</v>
      </c>
      <c r="FG140" s="32">
        <f t="shared" si="400"/>
        <v>209412.054</v>
      </c>
      <c r="FH140" s="32">
        <f t="shared" si="289"/>
        <v>252341.52507</v>
      </c>
      <c r="FI140" s="172">
        <f>VLOOKUP(B140,'[2]RESPUESTOS '!$B$11:$CJ$246,87,0)</f>
        <v>144223</v>
      </c>
      <c r="FJ140" s="162">
        <v>777600</v>
      </c>
      <c r="FK140" s="32">
        <v>776600</v>
      </c>
      <c r="FL140" s="94">
        <v>761100</v>
      </c>
      <c r="FM140" s="32">
        <f t="shared" si="370"/>
        <v>614880.75</v>
      </c>
      <c r="FN140" s="32">
        <f t="shared" si="371"/>
        <v>768850</v>
      </c>
      <c r="FO140" s="32">
        <f t="shared" si="401"/>
        <v>369642.48166869086</v>
      </c>
      <c r="FP140" s="32">
        <f t="shared" si="372"/>
        <v>174235.8063</v>
      </c>
      <c r="FQ140" s="32">
        <f t="shared" si="290"/>
        <v>209954.1465915</v>
      </c>
      <c r="FR140" s="172">
        <f>VLOOKUP(B140,'[2]RESPUESTOS '!$B$11:$BX$246,75,0)</f>
        <v>149071</v>
      </c>
      <c r="FS140" s="162">
        <v>648000</v>
      </c>
      <c r="FT140" s="32">
        <v>788200</v>
      </c>
      <c r="FU140" s="94">
        <v>725100</v>
      </c>
      <c r="FV140" s="32">
        <f t="shared" si="373"/>
        <v>577592.75</v>
      </c>
      <c r="FW140" s="32">
        <f t="shared" si="374"/>
        <v>686550</v>
      </c>
      <c r="FX140" s="32">
        <f t="shared" si="402"/>
        <v>366997.51412612153</v>
      </c>
      <c r="FY140" s="32">
        <f t="shared" si="375"/>
        <v>180092.67509999999</v>
      </c>
      <c r="FZ140" s="32">
        <f t="shared" si="291"/>
        <v>217011.6734955</v>
      </c>
      <c r="GA140" s="172">
        <f>VLOOKUP(B140,'[2]RESPUESTOS '!$B$11:$CN$246,91,0)</f>
        <v>227957</v>
      </c>
      <c r="GB140" s="162">
        <v>746000</v>
      </c>
      <c r="GC140" s="32">
        <v>1220000</v>
      </c>
      <c r="GD140" s="94">
        <v>1183400</v>
      </c>
      <c r="GE140" s="32">
        <f t="shared" si="376"/>
        <v>844339.25</v>
      </c>
      <c r="GF140" s="32">
        <f t="shared" si="377"/>
        <v>964700</v>
      </c>
      <c r="GG140" s="32">
        <f t="shared" si="403"/>
        <v>541127.75436176523</v>
      </c>
      <c r="GH140" s="32">
        <f t="shared" si="378"/>
        <v>275394.8517</v>
      </c>
      <c r="GI140" s="32">
        <f t="shared" si="292"/>
        <v>331850.79629849998</v>
      </c>
      <c r="GJ140" s="172">
        <f>VLOOKUP(B140,'[2]RESPUESTOS '!$B$11:$T$246,19,0)</f>
        <v>128080</v>
      </c>
      <c r="GK140" s="162">
        <v>840000</v>
      </c>
      <c r="GL140" s="32">
        <v>702600</v>
      </c>
      <c r="GM140" s="94">
        <v>674500</v>
      </c>
      <c r="GN140" s="32">
        <f t="shared" si="379"/>
        <v>586295</v>
      </c>
      <c r="GO140" s="32">
        <f t="shared" si="380"/>
        <v>688550</v>
      </c>
      <c r="GP140" s="32">
        <f t="shared" si="404"/>
        <v>336022.60461593629</v>
      </c>
      <c r="GQ140" s="32">
        <f t="shared" si="381"/>
        <v>154733.448</v>
      </c>
      <c r="GR140" s="32">
        <f t="shared" si="293"/>
        <v>186453.80484</v>
      </c>
      <c r="GS140" s="172">
        <f>VLOOKUP(B140,'[2]RESPUESTOS '!$B$11:$H$246,7,0)</f>
        <v>107606</v>
      </c>
      <c r="GT140" s="162">
        <v>440000</v>
      </c>
      <c r="GU140" s="32">
        <v>421600</v>
      </c>
      <c r="GV140" s="94">
        <v>404700</v>
      </c>
      <c r="GW140" s="32">
        <f t="shared" si="382"/>
        <v>343476.5</v>
      </c>
      <c r="GX140" s="32">
        <f t="shared" si="383"/>
        <v>413150</v>
      </c>
      <c r="GY140" s="32">
        <f t="shared" si="405"/>
        <v>243772.05040304258</v>
      </c>
      <c r="GZ140" s="32">
        <f t="shared" si="384"/>
        <v>129998.80859999999</v>
      </c>
      <c r="HA140" s="32">
        <f t="shared" si="294"/>
        <v>156648.56436299998</v>
      </c>
      <c r="HB140" s="172">
        <f>VLOOKUP(B140,'[2]RESPUESTOS '!$B$11:$D$246,3,0)</f>
        <v>103896</v>
      </c>
      <c r="HC140" s="162">
        <v>440000</v>
      </c>
      <c r="HD140" s="32">
        <v>421600</v>
      </c>
      <c r="HE140" s="94">
        <v>387900</v>
      </c>
      <c r="HF140" s="32">
        <f t="shared" si="385"/>
        <v>338349</v>
      </c>
      <c r="HG140" s="32">
        <f t="shared" si="386"/>
        <v>404750</v>
      </c>
      <c r="HH140" s="32">
        <f t="shared" si="406"/>
        <v>237422.0135217736</v>
      </c>
      <c r="HI140" s="32">
        <f t="shared" si="387"/>
        <v>125516.7576</v>
      </c>
      <c r="HJ140" s="32">
        <f t="shared" si="295"/>
        <v>151247.692908</v>
      </c>
      <c r="HK140" s="172">
        <f>VLOOKUP(B140,'[2]RESPUESTOS '!$B$11:$CB$246,79,0)</f>
        <v>224658</v>
      </c>
      <c r="HL140" s="162">
        <v>1197000</v>
      </c>
      <c r="HM140" s="32">
        <v>1220000</v>
      </c>
      <c r="HN140" s="94">
        <v>1196000</v>
      </c>
      <c r="HO140" s="32">
        <f t="shared" si="388"/>
        <v>959414.5</v>
      </c>
      <c r="HP140" s="32">
        <f t="shared" si="389"/>
        <v>1196500</v>
      </c>
      <c r="HQ140" s="32">
        <f t="shared" si="407"/>
        <v>576167.57403806818</v>
      </c>
      <c r="HR140" s="32">
        <f t="shared" si="390"/>
        <v>271409.32980000001</v>
      </c>
      <c r="HS140" s="32">
        <f t="shared" si="296"/>
        <v>327048.242409</v>
      </c>
      <c r="HT140" s="172">
        <v>1184412.6000000001</v>
      </c>
      <c r="HU140" s="162">
        <v>1197000</v>
      </c>
      <c r="HV140" s="32">
        <v>1525000</v>
      </c>
      <c r="HW140" s="94">
        <v>1403000</v>
      </c>
      <c r="HX140" s="32">
        <f t="shared" si="391"/>
        <v>1375000</v>
      </c>
      <c r="HY140" s="32">
        <f t="shared" si="392"/>
        <v>1403000</v>
      </c>
      <c r="HZ140" s="32">
        <f t="shared" si="297"/>
        <v>1361212.1883476889</v>
      </c>
      <c r="IA140" s="32">
        <f t="shared" si="393"/>
        <v>1430888.86206</v>
      </c>
      <c r="IB140" s="32">
        <f t="shared" si="298"/>
        <v>1724221.0787823</v>
      </c>
      <c r="IC140" s="172">
        <v>1262700</v>
      </c>
      <c r="ID140" s="162">
        <v>648000</v>
      </c>
      <c r="IE140" s="32">
        <v>1525000</v>
      </c>
      <c r="IF140" s="94">
        <v>1448800</v>
      </c>
      <c r="IG140" s="32">
        <f t="shared" si="394"/>
        <v>1207266.6666666667</v>
      </c>
      <c r="IH140" s="32">
        <f t="shared" si="395"/>
        <v>1448800</v>
      </c>
      <c r="II140" s="32">
        <f t="shared" si="396"/>
        <v>1038359.0691363188</v>
      </c>
      <c r="IJ140" s="32">
        <f t="shared" si="397"/>
        <v>1525467.8699999999</v>
      </c>
      <c r="IK140" s="32">
        <f t="shared" si="299"/>
        <v>1838188.7833499997</v>
      </c>
      <c r="IM140" s="32">
        <f t="shared" si="398"/>
        <v>378660.37774290011</v>
      </c>
    </row>
    <row r="141" spans="1:247" x14ac:dyDescent="0.25">
      <c r="A141" s="12">
        <v>134</v>
      </c>
      <c r="B141" s="36" t="s">
        <v>177</v>
      </c>
      <c r="C141" s="14">
        <f>VLOOKUP(B141,[1]Hoja1!$B$9:$D$244,3,0)</f>
        <v>272680</v>
      </c>
      <c r="D141" s="14">
        <v>998000</v>
      </c>
      <c r="E141" s="15">
        <v>1502500</v>
      </c>
      <c r="F141" s="97">
        <v>1472500</v>
      </c>
      <c r="G141" s="105">
        <f t="shared" si="300"/>
        <v>1061420</v>
      </c>
      <c r="H141" s="105">
        <f t="shared" si="301"/>
        <v>1235250</v>
      </c>
      <c r="I141" s="107">
        <f t="shared" si="302"/>
        <v>665116.84548560728</v>
      </c>
      <c r="J141" s="107">
        <f t="shared" si="303"/>
        <v>286586.68</v>
      </c>
      <c r="K141" s="107">
        <f t="shared" si="272"/>
        <v>345336.94939999998</v>
      </c>
      <c r="L141" s="101">
        <f>VLOOKUP(B141,[1]Hoja1!$B$9:$L$244,11,0)</f>
        <v>228750</v>
      </c>
      <c r="M141" s="101">
        <v>850000</v>
      </c>
      <c r="N141" s="34">
        <v>1502500</v>
      </c>
      <c r="O141" s="70">
        <v>1442400</v>
      </c>
      <c r="P141" s="34">
        <f t="shared" si="304"/>
        <v>1005912.5</v>
      </c>
      <c r="Q141" s="34">
        <f t="shared" si="305"/>
        <v>1146200</v>
      </c>
      <c r="R141" s="34">
        <f t="shared" si="306"/>
        <v>579130.87515709805</v>
      </c>
      <c r="S141" s="174">
        <f t="shared" si="307"/>
        <v>240416.24999999997</v>
      </c>
      <c r="T141" s="174">
        <f t="shared" si="273"/>
        <v>289701.58124999993</v>
      </c>
      <c r="U141" s="126">
        <f>VLOOKUP(B141,[1]Hoja1!$B$9:$T$244,19,0)</f>
        <v>172575</v>
      </c>
      <c r="V141" s="126">
        <v>632000</v>
      </c>
      <c r="W141" s="17">
        <v>1202000</v>
      </c>
      <c r="X141" s="73">
        <v>1165900</v>
      </c>
      <c r="Y141" s="17">
        <f t="shared" si="308"/>
        <v>793118.75</v>
      </c>
      <c r="Z141" s="17">
        <f t="shared" si="309"/>
        <v>898950</v>
      </c>
      <c r="AA141" s="17">
        <f t="shared" si="310"/>
        <v>441183.90932069399</v>
      </c>
      <c r="AB141" s="176">
        <f t="shared" si="311"/>
        <v>181376.32499999998</v>
      </c>
      <c r="AC141" s="176">
        <f t="shared" si="274"/>
        <v>218558.47162499998</v>
      </c>
      <c r="AD141" s="129">
        <f>VLOOKUP(B141,[1]Hoja1!$B$9:$V$244,21,0)</f>
        <v>239480</v>
      </c>
      <c r="AE141" s="129">
        <v>856000</v>
      </c>
      <c r="AF141" s="18">
        <v>1141900</v>
      </c>
      <c r="AG141" s="74">
        <v>1119100</v>
      </c>
      <c r="AH141" s="18">
        <f t="shared" si="312"/>
        <v>839120</v>
      </c>
      <c r="AI141" s="18">
        <f t="shared" si="313"/>
        <v>987550</v>
      </c>
      <c r="AJ141" s="18">
        <f t="shared" si="314"/>
        <v>562331.10117052321</v>
      </c>
      <c r="AK141" s="177">
        <f t="shared" si="315"/>
        <v>251693.47999999998</v>
      </c>
      <c r="AL141" s="177">
        <f t="shared" si="275"/>
        <v>303290.64339999994</v>
      </c>
      <c r="AM141" s="133">
        <f>VLOOKUP(B141,[1]Hoja1!$B$9:$X$244,23,0)</f>
        <v>224021</v>
      </c>
      <c r="AN141" s="133">
        <v>801000</v>
      </c>
      <c r="AO141" s="19">
        <v>1021700</v>
      </c>
      <c r="AP141" s="77">
        <v>991000</v>
      </c>
      <c r="AQ141" s="19">
        <f t="shared" si="316"/>
        <v>759430.25</v>
      </c>
      <c r="AR141" s="19">
        <f t="shared" si="317"/>
        <v>896000</v>
      </c>
      <c r="AS141" s="19">
        <f t="shared" si="318"/>
        <v>519470.44703252212</v>
      </c>
      <c r="AT141" s="178">
        <f t="shared" si="319"/>
        <v>235446.071</v>
      </c>
      <c r="AU141" s="178">
        <f t="shared" si="276"/>
        <v>283712.51555499999</v>
      </c>
      <c r="AV141" s="137">
        <f>VLOOKUP(B141,[1]Hoja1!$B$9:$Z$244,25,0)</f>
        <v>149800</v>
      </c>
      <c r="AW141" s="137">
        <v>548000</v>
      </c>
      <c r="AX141" s="20">
        <v>1021700</v>
      </c>
      <c r="AY141" s="79">
        <v>960400</v>
      </c>
      <c r="AZ141" s="20">
        <f t="shared" si="320"/>
        <v>669975</v>
      </c>
      <c r="BA141" s="20">
        <f t="shared" si="321"/>
        <v>754200</v>
      </c>
      <c r="BB141" s="20">
        <f t="shared" si="322"/>
        <v>380214.45169714274</v>
      </c>
      <c r="BC141" s="179">
        <f t="shared" si="323"/>
        <v>157439.79999999999</v>
      </c>
      <c r="BD141" s="179">
        <f t="shared" si="277"/>
        <v>189714.95899999997</v>
      </c>
      <c r="BE141" s="139">
        <f>VLOOKUP(B141,[1]Hoja1!$B$9:$AB$244,27,0)</f>
        <v>238313</v>
      </c>
      <c r="BF141" s="139">
        <v>954000</v>
      </c>
      <c r="BG141" s="21">
        <v>1202000</v>
      </c>
      <c r="BH141" s="80">
        <v>1190000</v>
      </c>
      <c r="BI141" s="21">
        <f t="shared" si="324"/>
        <v>896078.25</v>
      </c>
      <c r="BJ141" s="21">
        <f t="shared" si="325"/>
        <v>1072000</v>
      </c>
      <c r="BK141" s="21">
        <f t="shared" si="326"/>
        <v>578313.55045145715</v>
      </c>
      <c r="BL141" s="21">
        <f t="shared" si="327"/>
        <v>250466.96299999999</v>
      </c>
      <c r="BM141" s="21">
        <f t="shared" si="278"/>
        <v>301812.69041499996</v>
      </c>
      <c r="BN141" s="144">
        <f>VLOOKUP(B141,[1]Hoja1!$B$9:$AD$244,29,0)</f>
        <v>164780</v>
      </c>
      <c r="BO141" s="144">
        <v>589000</v>
      </c>
      <c r="BP141" s="22">
        <v>1202000</v>
      </c>
      <c r="BQ141" s="82">
        <v>1190000</v>
      </c>
      <c r="BR141" s="22">
        <f t="shared" si="328"/>
        <v>786445</v>
      </c>
      <c r="BS141" s="22">
        <f t="shared" si="329"/>
        <v>889500</v>
      </c>
      <c r="BT141" s="22">
        <f t="shared" si="330"/>
        <v>423783.87778217212</v>
      </c>
      <c r="BU141" s="22">
        <f t="shared" si="331"/>
        <v>173183.78</v>
      </c>
      <c r="BV141" s="22">
        <f t="shared" si="279"/>
        <v>208686.45490000001</v>
      </c>
      <c r="BW141" s="146">
        <f>VLOOKUP(B141,[1]Hoja1!$B$9:$AF$244,31,0)</f>
        <v>158440</v>
      </c>
      <c r="BX141" s="146">
        <v>460000</v>
      </c>
      <c r="BY141" s="23">
        <v>1021700</v>
      </c>
      <c r="BZ141" s="84">
        <v>950200</v>
      </c>
      <c r="CA141" s="23">
        <f t="shared" si="332"/>
        <v>647585</v>
      </c>
      <c r="CB141" s="23">
        <f t="shared" si="333"/>
        <v>705100</v>
      </c>
      <c r="CC141" s="23">
        <f t="shared" si="334"/>
        <v>380350.2885585574</v>
      </c>
      <c r="CD141" s="23">
        <f t="shared" si="335"/>
        <v>166520.44</v>
      </c>
      <c r="CE141" s="23">
        <f t="shared" si="280"/>
        <v>200657.13020000001</v>
      </c>
      <c r="CF141" s="158">
        <f>VLOOKUP(B141,[1]Hoja1!$B$9:$AJ$244,35,0)</f>
        <v>149902</v>
      </c>
      <c r="CG141" s="158">
        <v>430000</v>
      </c>
      <c r="CH141" s="24">
        <v>694800</v>
      </c>
      <c r="CI141" s="25">
        <v>653100</v>
      </c>
      <c r="CJ141" s="24">
        <f t="shared" si="336"/>
        <v>481950.5</v>
      </c>
      <c r="CK141" s="24">
        <f t="shared" si="337"/>
        <v>541550</v>
      </c>
      <c r="CL141" s="24">
        <f t="shared" si="338"/>
        <v>334251.72756414005</v>
      </c>
      <c r="CM141" s="24">
        <f t="shared" si="339"/>
        <v>157547.00199999998</v>
      </c>
      <c r="CN141" s="24">
        <f t="shared" si="281"/>
        <v>189844.13740999997</v>
      </c>
      <c r="CO141" s="148">
        <f>VLOOKUP(B141,[1]Hoja1!$B$9:$AL$244,37,0)</f>
        <v>180928</v>
      </c>
      <c r="CP141" s="148">
        <v>650000</v>
      </c>
      <c r="CQ141" s="26">
        <v>1021700</v>
      </c>
      <c r="CR141" s="149">
        <v>919500</v>
      </c>
      <c r="CS141" s="26">
        <f t="shared" si="340"/>
        <v>693032</v>
      </c>
      <c r="CT141" s="26">
        <f t="shared" si="341"/>
        <v>784750</v>
      </c>
      <c r="CU141" s="26">
        <f t="shared" si="342"/>
        <v>438028.27942948061</v>
      </c>
      <c r="CV141" s="26">
        <f t="shared" si="343"/>
        <v>190155.32799999998</v>
      </c>
      <c r="CW141" s="26">
        <f t="shared" si="282"/>
        <v>229137.17023999998</v>
      </c>
      <c r="CX141" s="27">
        <f>VLOOKUP(B141,[1]Hoja1!$B$9:$AN$244,39,0)</f>
        <v>258838</v>
      </c>
      <c r="CY141" s="27">
        <v>860000</v>
      </c>
      <c r="CZ141" s="28">
        <v>1141900</v>
      </c>
      <c r="DA141" s="86">
        <v>1073000</v>
      </c>
      <c r="DB141" s="28">
        <f t="shared" si="344"/>
        <v>833434.5</v>
      </c>
      <c r="DC141" s="28">
        <f t="shared" si="345"/>
        <v>966500</v>
      </c>
      <c r="DD141" s="28">
        <f t="shared" si="346"/>
        <v>585316.37841174402</v>
      </c>
      <c r="DE141" s="28">
        <f t="shared" si="347"/>
        <v>272038.73799999995</v>
      </c>
      <c r="DF141" s="28">
        <f t="shared" si="283"/>
        <v>327806.67928999994</v>
      </c>
      <c r="DG141" s="150">
        <f>VLOOKUP(B141,[1]Hoja1!$B$9:$AR$244,43,0)</f>
        <v>213374</v>
      </c>
      <c r="DH141" s="150">
        <v>732000</v>
      </c>
      <c r="DI141" s="29">
        <v>901500</v>
      </c>
      <c r="DJ141" s="88">
        <v>829400</v>
      </c>
      <c r="DK141" s="29">
        <f t="shared" si="348"/>
        <v>669068.5</v>
      </c>
      <c r="DL141" s="29">
        <f t="shared" si="349"/>
        <v>780700</v>
      </c>
      <c r="DM141" s="29">
        <f t="shared" si="350"/>
        <v>478029.7505380424</v>
      </c>
      <c r="DN141" s="29">
        <f t="shared" si="351"/>
        <v>224256.07399999999</v>
      </c>
      <c r="DO141" s="29">
        <f t="shared" si="284"/>
        <v>270228.56916999997</v>
      </c>
      <c r="DP141" s="154">
        <f>VLOOKUP(B141,[1]Hoja1!$B$9:$AT$244,45,0)</f>
        <v>315525</v>
      </c>
      <c r="DQ141" s="154">
        <v>1154000</v>
      </c>
      <c r="DR141" s="30">
        <v>901500</v>
      </c>
      <c r="DS141" s="90">
        <v>856400</v>
      </c>
      <c r="DT141" s="30">
        <f t="shared" si="352"/>
        <v>806856.25</v>
      </c>
      <c r="DU141" s="30">
        <f t="shared" si="353"/>
        <v>878950</v>
      </c>
      <c r="DV141" s="30">
        <f t="shared" si="354"/>
        <v>633631.93870683422</v>
      </c>
      <c r="DW141" s="30">
        <f t="shared" si="355"/>
        <v>331616.77499999997</v>
      </c>
      <c r="DX141" s="30">
        <f t="shared" si="285"/>
        <v>399598.21387499996</v>
      </c>
      <c r="DY141" s="158">
        <f>VLOOKUP(B141,[1]Hoja1!$B$9:$AV$244,47,0)</f>
        <v>256049</v>
      </c>
      <c r="DZ141" s="158">
        <v>880000</v>
      </c>
      <c r="EA141" s="24">
        <v>1021700</v>
      </c>
      <c r="EB141" s="25">
        <v>970600</v>
      </c>
      <c r="EC141" s="24">
        <f t="shared" si="356"/>
        <v>782087.25</v>
      </c>
      <c r="ED141" s="24">
        <f t="shared" si="357"/>
        <v>925300</v>
      </c>
      <c r="EE141" s="24">
        <f t="shared" si="358"/>
        <v>567302.05442113476</v>
      </c>
      <c r="EF141" s="24">
        <f t="shared" si="359"/>
        <v>269107.49900000001</v>
      </c>
      <c r="EG141" s="24">
        <f t="shared" si="286"/>
        <v>324274.536295</v>
      </c>
      <c r="EH141" s="126">
        <f>VLOOKUP(B141,[1]Hoja1!$B$9:$AX$244,49,0)</f>
        <v>330339</v>
      </c>
      <c r="EI141" s="126">
        <v>1180000</v>
      </c>
      <c r="EJ141" s="17">
        <v>1352250</v>
      </c>
      <c r="EK141" s="73">
        <v>1257600</v>
      </c>
      <c r="EL141" s="17">
        <f t="shared" si="360"/>
        <v>1030047.25</v>
      </c>
      <c r="EM141" s="17">
        <f t="shared" si="361"/>
        <v>1218800</v>
      </c>
      <c r="EN141" s="17">
        <f t="shared" si="362"/>
        <v>739463.8611442598</v>
      </c>
      <c r="EO141" s="17">
        <f t="shared" si="363"/>
        <v>347186.28899999999</v>
      </c>
      <c r="EP141" s="17">
        <f t="shared" si="287"/>
        <v>418359.47824500001</v>
      </c>
      <c r="EQ141" s="162">
        <f>VLOOKUP(B141,[1]Hoja1!$B$9:$AZ$244,51,0)</f>
        <v>213374</v>
      </c>
      <c r="ER141" s="162">
        <v>702000</v>
      </c>
      <c r="ES141" s="32">
        <v>1352250</v>
      </c>
      <c r="ET141" s="94">
        <v>1217000</v>
      </c>
      <c r="EU141" s="32">
        <f t="shared" si="364"/>
        <v>871156</v>
      </c>
      <c r="EV141" s="32">
        <f t="shared" si="365"/>
        <v>959500</v>
      </c>
      <c r="EW141" s="32">
        <f t="shared" si="366"/>
        <v>521355.43862231512</v>
      </c>
      <c r="EX141" s="32">
        <f t="shared" si="367"/>
        <v>257777.12939999998</v>
      </c>
      <c r="EY141" s="32">
        <f t="shared" si="288"/>
        <v>310621.44092699996</v>
      </c>
      <c r="EZ141" s="172">
        <f>VLOOKUP(B141,'[2]RESPUESTOS '!$B$11:$BH$246,59,0)</f>
        <v>175340</v>
      </c>
      <c r="FA141" s="162">
        <v>632000</v>
      </c>
      <c r="FB141" s="32">
        <v>938400</v>
      </c>
      <c r="FC141" s="94">
        <v>891500</v>
      </c>
      <c r="FD141" s="32">
        <f t="shared" si="368"/>
        <v>659310</v>
      </c>
      <c r="FE141" s="32">
        <f t="shared" si="369"/>
        <v>761750</v>
      </c>
      <c r="FF141" s="32">
        <f t="shared" si="399"/>
        <v>422260.19248965679</v>
      </c>
      <c r="FG141" s="32">
        <f t="shared" si="400"/>
        <v>211828.25399999999</v>
      </c>
      <c r="FH141" s="32">
        <f t="shared" si="289"/>
        <v>255253.04606999998</v>
      </c>
      <c r="FI141" s="172">
        <f>VLOOKUP(B141,'[2]RESPUESTOS '!$B$11:$CJ$246,87,0)</f>
        <v>143095</v>
      </c>
      <c r="FJ141" s="162">
        <v>758400</v>
      </c>
      <c r="FK141" s="32">
        <v>759200</v>
      </c>
      <c r="FL141" s="94">
        <v>698500</v>
      </c>
      <c r="FM141" s="32">
        <f t="shared" si="370"/>
        <v>589798.75</v>
      </c>
      <c r="FN141" s="32">
        <f t="shared" si="371"/>
        <v>728450</v>
      </c>
      <c r="FO141" s="32">
        <f t="shared" si="401"/>
        <v>361802.84628129605</v>
      </c>
      <c r="FP141" s="32">
        <f t="shared" si="372"/>
        <v>172873.06949999998</v>
      </c>
      <c r="FQ141" s="32">
        <f t="shared" si="290"/>
        <v>208312.04874749997</v>
      </c>
      <c r="FR141" s="172">
        <f>VLOOKUP(B141,'[2]RESPUESTOS '!$B$11:$BX$246,75,0)</f>
        <v>147982</v>
      </c>
      <c r="FS141" s="162">
        <v>632000</v>
      </c>
      <c r="FT141" s="32">
        <v>776600</v>
      </c>
      <c r="FU141" s="94">
        <v>761100</v>
      </c>
      <c r="FV141" s="32">
        <f t="shared" si="373"/>
        <v>579420.5</v>
      </c>
      <c r="FW141" s="32">
        <f t="shared" si="374"/>
        <v>696550</v>
      </c>
      <c r="FX141" s="32">
        <f t="shared" si="402"/>
        <v>365583.6256550221</v>
      </c>
      <c r="FY141" s="32">
        <f t="shared" si="375"/>
        <v>178777.05419999998</v>
      </c>
      <c r="FZ141" s="32">
        <f t="shared" si="291"/>
        <v>215426.35031099999</v>
      </c>
      <c r="GA141" s="172">
        <f>VLOOKUP(B141,'[2]RESPUESTOS '!$B$11:$CN$246,91,0)</f>
        <v>222469</v>
      </c>
      <c r="GB141" s="162">
        <v>727000</v>
      </c>
      <c r="GC141" s="32">
        <v>1202000</v>
      </c>
      <c r="GD141" s="94">
        <v>1105800</v>
      </c>
      <c r="GE141" s="32">
        <f t="shared" si="376"/>
        <v>814317.25</v>
      </c>
      <c r="GF141" s="32">
        <f t="shared" si="377"/>
        <v>916400</v>
      </c>
      <c r="GG141" s="32">
        <f t="shared" si="403"/>
        <v>525845.74361204903</v>
      </c>
      <c r="GH141" s="32">
        <f t="shared" si="378"/>
        <v>268764.79889999999</v>
      </c>
      <c r="GI141" s="32">
        <f t="shared" si="292"/>
        <v>323861.58267450001</v>
      </c>
      <c r="GJ141" s="172">
        <f>VLOOKUP(B141,'[2]RESPUESTOS '!$B$11:$T$246,19,0)</f>
        <v>128708</v>
      </c>
      <c r="GK141" s="162">
        <v>860000</v>
      </c>
      <c r="GL141" s="32">
        <v>687000</v>
      </c>
      <c r="GM141" s="94">
        <v>680100</v>
      </c>
      <c r="GN141" s="32">
        <f t="shared" si="379"/>
        <v>588952</v>
      </c>
      <c r="GO141" s="32">
        <f t="shared" si="380"/>
        <v>683550</v>
      </c>
      <c r="GP141" s="32">
        <f t="shared" si="404"/>
        <v>337316.71788580384</v>
      </c>
      <c r="GQ141" s="32">
        <f t="shared" si="381"/>
        <v>155492.1348</v>
      </c>
      <c r="GR141" s="32">
        <f t="shared" si="293"/>
        <v>187368.02243399998</v>
      </c>
      <c r="GS141" s="172">
        <f>VLOOKUP(B141,'[2]RESPUESTOS '!$B$11:$H$246,7,0)</f>
        <v>110566</v>
      </c>
      <c r="GT141" s="162">
        <v>430000</v>
      </c>
      <c r="GU141" s="32">
        <v>412200</v>
      </c>
      <c r="GV141" s="94">
        <v>371000</v>
      </c>
      <c r="GW141" s="32">
        <f t="shared" si="382"/>
        <v>330941.5</v>
      </c>
      <c r="GX141" s="32">
        <f t="shared" si="383"/>
        <v>391600</v>
      </c>
      <c r="GY141" s="32">
        <f t="shared" si="405"/>
        <v>242550.99126050639</v>
      </c>
      <c r="GZ141" s="32">
        <f t="shared" si="384"/>
        <v>133574.78459999998</v>
      </c>
      <c r="HA141" s="32">
        <f t="shared" si="294"/>
        <v>160957.61544299999</v>
      </c>
      <c r="HB141" s="172">
        <f>VLOOKUP(B141,'[2]RESPUESTOS '!$B$11:$D$246,3,0)</f>
        <v>106255</v>
      </c>
      <c r="HC141" s="162">
        <v>430000</v>
      </c>
      <c r="HD141" s="32">
        <v>412200</v>
      </c>
      <c r="HE141" s="94">
        <v>404000</v>
      </c>
      <c r="HF141" s="32">
        <f t="shared" si="385"/>
        <v>338113.75</v>
      </c>
      <c r="HG141" s="32">
        <f t="shared" si="386"/>
        <v>408100</v>
      </c>
      <c r="HH141" s="32">
        <f t="shared" si="406"/>
        <v>240411.23496093886</v>
      </c>
      <c r="HI141" s="32">
        <f t="shared" si="387"/>
        <v>128366.66549999999</v>
      </c>
      <c r="HJ141" s="32">
        <f t="shared" si="295"/>
        <v>154681.8319275</v>
      </c>
      <c r="HK141" s="172">
        <f>VLOOKUP(B141,'[2]RESPUESTOS '!$B$11:$CB$246,79,0)</f>
        <v>219441</v>
      </c>
      <c r="HL141" s="162">
        <v>1180000</v>
      </c>
      <c r="HM141" s="32">
        <v>1202000</v>
      </c>
      <c r="HN141" s="94">
        <v>1142000</v>
      </c>
      <c r="HO141" s="32">
        <f t="shared" si="388"/>
        <v>935860.25</v>
      </c>
      <c r="HP141" s="32">
        <f t="shared" si="389"/>
        <v>1161000</v>
      </c>
      <c r="HQ141" s="32">
        <f t="shared" si="407"/>
        <v>562422.20904062409</v>
      </c>
      <c r="HR141" s="32">
        <f t="shared" si="390"/>
        <v>265106.67209999997</v>
      </c>
      <c r="HS141" s="32">
        <f t="shared" si="296"/>
        <v>319453.53988049994</v>
      </c>
      <c r="HT141" s="172">
        <v>1141611.6599999999</v>
      </c>
      <c r="HU141" s="162">
        <v>1180000</v>
      </c>
      <c r="HV141" s="32">
        <v>1502500</v>
      </c>
      <c r="HW141" s="94">
        <v>1352300</v>
      </c>
      <c r="HX141" s="32">
        <f t="shared" si="391"/>
        <v>1344933.3333333333</v>
      </c>
      <c r="HY141" s="32">
        <f t="shared" si="392"/>
        <v>1352300</v>
      </c>
      <c r="HZ141" s="32">
        <f t="shared" si="297"/>
        <v>1331855.9109792672</v>
      </c>
      <c r="IA141" s="32">
        <f t="shared" si="393"/>
        <v>1379181.0464459998</v>
      </c>
      <c r="IB141" s="32">
        <f t="shared" si="298"/>
        <v>1661913.1609674296</v>
      </c>
      <c r="IC141" s="172">
        <v>1217070</v>
      </c>
      <c r="ID141" s="162">
        <v>632000</v>
      </c>
      <c r="IE141" s="32">
        <v>1502500</v>
      </c>
      <c r="IF141" s="94">
        <v>1457400</v>
      </c>
      <c r="IG141" s="32">
        <f t="shared" si="394"/>
        <v>1197300</v>
      </c>
      <c r="IH141" s="32">
        <f t="shared" si="395"/>
        <v>1457400</v>
      </c>
      <c r="II141" s="32">
        <f t="shared" si="396"/>
        <v>1022498.6132524915</v>
      </c>
      <c r="IJ141" s="32">
        <f t="shared" si="397"/>
        <v>1470342.267</v>
      </c>
      <c r="IK141" s="32">
        <f t="shared" si="299"/>
        <v>1771762.4317350001</v>
      </c>
      <c r="IM141" s="32">
        <f t="shared" si="398"/>
        <v>372975.23153286771</v>
      </c>
    </row>
    <row r="142" spans="1:247" x14ac:dyDescent="0.25">
      <c r="A142" s="12">
        <v>135</v>
      </c>
      <c r="B142" s="38" t="s">
        <v>178</v>
      </c>
      <c r="C142" s="14">
        <f>VLOOKUP(B142,[1]Hoja1!$B$9:$D$244,3,0)</f>
        <v>300343</v>
      </c>
      <c r="D142" s="14">
        <v>1099000</v>
      </c>
      <c r="E142" s="15">
        <v>1609750</v>
      </c>
      <c r="F142" s="97">
        <v>1529300</v>
      </c>
      <c r="G142" s="105">
        <f t="shared" si="300"/>
        <v>1134598.25</v>
      </c>
      <c r="H142" s="105">
        <f t="shared" si="301"/>
        <v>1314150</v>
      </c>
      <c r="I142" s="107">
        <f t="shared" si="302"/>
        <v>725353.42961040779</v>
      </c>
      <c r="J142" s="107">
        <f t="shared" si="303"/>
        <v>315660.49299999996</v>
      </c>
      <c r="K142" s="107">
        <f t="shared" si="272"/>
        <v>380370.89406499994</v>
      </c>
      <c r="L142" s="101">
        <f>VLOOKUP(B142,[1]Hoja1!$B$9:$L$244,11,0)</f>
        <v>254849</v>
      </c>
      <c r="M142" s="101">
        <v>947000</v>
      </c>
      <c r="N142" s="34">
        <v>1609750</v>
      </c>
      <c r="O142" s="70">
        <v>1497100</v>
      </c>
      <c r="P142" s="34">
        <f t="shared" si="304"/>
        <v>1077174.75</v>
      </c>
      <c r="Q142" s="34">
        <f t="shared" si="305"/>
        <v>1222050</v>
      </c>
      <c r="R142" s="34">
        <f t="shared" si="306"/>
        <v>638057.14938866685</v>
      </c>
      <c r="S142" s="174">
        <f t="shared" si="307"/>
        <v>267846.299</v>
      </c>
      <c r="T142" s="174">
        <f t="shared" si="273"/>
        <v>322754.79029500001</v>
      </c>
      <c r="U142" s="126">
        <f>VLOOKUP(B142,[1]Hoja1!$B$9:$T$244,19,0)</f>
        <v>264054</v>
      </c>
      <c r="V142" s="126">
        <v>966000</v>
      </c>
      <c r="W142" s="17">
        <v>1287800</v>
      </c>
      <c r="X142" s="73">
        <v>1262000</v>
      </c>
      <c r="Y142" s="17">
        <f t="shared" si="308"/>
        <v>944963.5</v>
      </c>
      <c r="Z142" s="17">
        <f t="shared" si="309"/>
        <v>1114000</v>
      </c>
      <c r="AA142" s="17">
        <f t="shared" si="310"/>
        <v>625859.3870705677</v>
      </c>
      <c r="AB142" s="176">
        <f t="shared" si="311"/>
        <v>277520.75399999996</v>
      </c>
      <c r="AC142" s="176">
        <f t="shared" si="274"/>
        <v>334412.50856999995</v>
      </c>
      <c r="AD142" s="129">
        <f>VLOOKUP(B142,[1]Hoja1!$B$9:$V$244,21,0)</f>
        <v>298919</v>
      </c>
      <c r="AE142" s="129">
        <v>1068000</v>
      </c>
      <c r="AF142" s="18">
        <v>1223410</v>
      </c>
      <c r="AG142" s="74">
        <v>1186700</v>
      </c>
      <c r="AH142" s="18">
        <f t="shared" si="312"/>
        <v>944257.25</v>
      </c>
      <c r="AI142" s="18">
        <f t="shared" si="313"/>
        <v>1127350</v>
      </c>
      <c r="AJ142" s="18">
        <f t="shared" si="314"/>
        <v>673199.1790136731</v>
      </c>
      <c r="AK142" s="177">
        <f t="shared" si="315"/>
        <v>314163.86900000001</v>
      </c>
      <c r="AL142" s="177">
        <f t="shared" si="275"/>
        <v>378567.462145</v>
      </c>
      <c r="AM142" s="133">
        <f>VLOOKUP(B142,[1]Hoja1!$B$9:$X$244,23,0)</f>
        <v>281253</v>
      </c>
      <c r="AN142" s="133">
        <v>1005000</v>
      </c>
      <c r="AO142" s="19">
        <v>1094630</v>
      </c>
      <c r="AP142" s="77">
        <v>1072700</v>
      </c>
      <c r="AQ142" s="19">
        <f t="shared" si="316"/>
        <v>863395.75</v>
      </c>
      <c r="AR142" s="19">
        <f t="shared" si="317"/>
        <v>1038850</v>
      </c>
      <c r="AS142" s="19">
        <f t="shared" si="318"/>
        <v>625359.55304766924</v>
      </c>
      <c r="AT142" s="178">
        <f t="shared" si="319"/>
        <v>295596.90299999999</v>
      </c>
      <c r="AU142" s="178">
        <f t="shared" si="276"/>
        <v>356194.26811499998</v>
      </c>
      <c r="AV142" s="137">
        <f>VLOOKUP(B142,[1]Hoja1!$B$9:$Z$244,25,0)</f>
        <v>229250</v>
      </c>
      <c r="AW142" s="137">
        <v>839000</v>
      </c>
      <c r="AX142" s="20">
        <v>1094630</v>
      </c>
      <c r="AY142" s="79">
        <v>1039900</v>
      </c>
      <c r="AZ142" s="20">
        <f t="shared" si="320"/>
        <v>800695</v>
      </c>
      <c r="BA142" s="20">
        <f t="shared" si="321"/>
        <v>939450</v>
      </c>
      <c r="BB142" s="20">
        <f t="shared" si="322"/>
        <v>538421.27798485872</v>
      </c>
      <c r="BC142" s="179">
        <f t="shared" si="323"/>
        <v>240941.74999999997</v>
      </c>
      <c r="BD142" s="179">
        <f t="shared" si="277"/>
        <v>290334.80874999997</v>
      </c>
      <c r="BE142" s="139">
        <f>VLOOKUP(B142,[1]Hoja1!$B$9:$AB$244,27,0)</f>
        <v>252175</v>
      </c>
      <c r="BF142" s="139">
        <v>1009000</v>
      </c>
      <c r="BG142" s="21">
        <v>1287800</v>
      </c>
      <c r="BH142" s="80">
        <v>1223400</v>
      </c>
      <c r="BI142" s="21">
        <f t="shared" si="324"/>
        <v>943093.75</v>
      </c>
      <c r="BJ142" s="21">
        <f t="shared" si="325"/>
        <v>1116200</v>
      </c>
      <c r="BK142" s="21">
        <f t="shared" si="326"/>
        <v>610641.09275828197</v>
      </c>
      <c r="BL142" s="21">
        <f t="shared" si="327"/>
        <v>265035.92499999999</v>
      </c>
      <c r="BM142" s="21">
        <f t="shared" si="278"/>
        <v>319368.28962499998</v>
      </c>
      <c r="BN142" s="144">
        <f>VLOOKUP(B142,[1]Hoja1!$B$9:$AD$244,29,0)</f>
        <v>252175</v>
      </c>
      <c r="BO142" s="144">
        <v>901000</v>
      </c>
      <c r="BP142" s="22">
        <v>1287800</v>
      </c>
      <c r="BQ142" s="82">
        <v>1249200</v>
      </c>
      <c r="BR142" s="22">
        <f t="shared" si="328"/>
        <v>922543.75</v>
      </c>
      <c r="BS142" s="22">
        <f t="shared" si="329"/>
        <v>1075100</v>
      </c>
      <c r="BT142" s="22">
        <f t="shared" si="330"/>
        <v>601285.98691491643</v>
      </c>
      <c r="BU142" s="22">
        <f t="shared" si="331"/>
        <v>265035.92499999999</v>
      </c>
      <c r="BV142" s="22">
        <f t="shared" si="279"/>
        <v>319368.28962499998</v>
      </c>
      <c r="BW142" s="146">
        <f>VLOOKUP(B142,[1]Hoja1!$B$9:$AF$244,31,0)</f>
        <v>242716</v>
      </c>
      <c r="BX142" s="146">
        <v>700000</v>
      </c>
      <c r="BY142" s="23">
        <v>1094630</v>
      </c>
      <c r="BZ142" s="84">
        <v>1039900</v>
      </c>
      <c r="CA142" s="23">
        <f t="shared" si="332"/>
        <v>769311.5</v>
      </c>
      <c r="CB142" s="23">
        <f t="shared" si="333"/>
        <v>869950</v>
      </c>
      <c r="CC142" s="23">
        <f t="shared" si="334"/>
        <v>538808.01195994124</v>
      </c>
      <c r="CD142" s="23">
        <f t="shared" si="335"/>
        <v>255094.51599999997</v>
      </c>
      <c r="CE142" s="23">
        <f t="shared" si="280"/>
        <v>307388.89177999995</v>
      </c>
      <c r="CF142" s="158">
        <f>VLOOKUP(B142,[1]Hoja1!$B$9:$AJ$244,35,0)</f>
        <v>245830</v>
      </c>
      <c r="CG142" s="158">
        <v>710000</v>
      </c>
      <c r="CH142" s="24">
        <v>744300</v>
      </c>
      <c r="CI142" s="25">
        <v>684800</v>
      </c>
      <c r="CJ142" s="24">
        <f t="shared" si="336"/>
        <v>596232.5</v>
      </c>
      <c r="CK142" s="24">
        <f t="shared" si="337"/>
        <v>697400</v>
      </c>
      <c r="CL142" s="24">
        <f t="shared" si="338"/>
        <v>483084.37108386692</v>
      </c>
      <c r="CM142" s="24">
        <f t="shared" si="339"/>
        <v>258367.33</v>
      </c>
      <c r="CN142" s="24">
        <f t="shared" si="281"/>
        <v>311332.63264999999</v>
      </c>
      <c r="CO142" s="148">
        <f>VLOOKUP(B142,[1]Hoja1!$B$9:$AL$244,37,0)</f>
        <v>253661</v>
      </c>
      <c r="CP142" s="148">
        <v>910000</v>
      </c>
      <c r="CQ142" s="26">
        <v>1094630</v>
      </c>
      <c r="CR142" s="149">
        <v>1050800</v>
      </c>
      <c r="CS142" s="26">
        <f t="shared" si="340"/>
        <v>827272.75</v>
      </c>
      <c r="CT142" s="26">
        <f t="shared" si="341"/>
        <v>980400</v>
      </c>
      <c r="CU142" s="26">
        <f t="shared" si="342"/>
        <v>579174.86275309615</v>
      </c>
      <c r="CV142" s="26">
        <f t="shared" si="343"/>
        <v>266597.71100000001</v>
      </c>
      <c r="CW142" s="26">
        <f t="shared" si="282"/>
        <v>321250.24175500002</v>
      </c>
      <c r="CX142" s="27">
        <f>VLOOKUP(B142,[1]Hoja1!$B$9:$AN$244,39,0)</f>
        <v>276751</v>
      </c>
      <c r="CY142" s="27">
        <v>910000</v>
      </c>
      <c r="CZ142" s="28">
        <v>1223410</v>
      </c>
      <c r="DA142" s="86">
        <v>1187000</v>
      </c>
      <c r="DB142" s="28">
        <f t="shared" si="344"/>
        <v>899290.25</v>
      </c>
      <c r="DC142" s="28">
        <f t="shared" si="345"/>
        <v>1048500</v>
      </c>
      <c r="DD142" s="28">
        <f t="shared" si="346"/>
        <v>627736.05046049249</v>
      </c>
      <c r="DE142" s="28">
        <f t="shared" si="347"/>
        <v>290865.30099999998</v>
      </c>
      <c r="DF142" s="28">
        <f t="shared" si="283"/>
        <v>350492.68770499999</v>
      </c>
      <c r="DG142" s="150">
        <f>VLOOKUP(B142,[1]Hoja1!$B$9:$AR$244,43,0)</f>
        <v>330473</v>
      </c>
      <c r="DH142" s="150">
        <v>1134000</v>
      </c>
      <c r="DI142" s="29">
        <v>965850</v>
      </c>
      <c r="DJ142" s="88">
        <v>869300</v>
      </c>
      <c r="DK142" s="29">
        <f t="shared" si="348"/>
        <v>824905.75</v>
      </c>
      <c r="DL142" s="29">
        <f t="shared" si="349"/>
        <v>917575</v>
      </c>
      <c r="DM142" s="29">
        <f t="shared" si="350"/>
        <v>656436.28850776877</v>
      </c>
      <c r="DN142" s="29">
        <f t="shared" si="351"/>
        <v>347327.12299999996</v>
      </c>
      <c r="DO142" s="29">
        <f t="shared" si="284"/>
        <v>418529.18321499997</v>
      </c>
      <c r="DP142" s="154">
        <f>VLOOKUP(B142,[1]Hoja1!$B$9:$AT$244,45,0)</f>
        <v>338048</v>
      </c>
      <c r="DQ142" s="154">
        <v>1237000</v>
      </c>
      <c r="DR142" s="30">
        <v>965850</v>
      </c>
      <c r="DS142" s="90">
        <v>936900</v>
      </c>
      <c r="DT142" s="30">
        <f t="shared" si="352"/>
        <v>869449.5</v>
      </c>
      <c r="DU142" s="30">
        <f t="shared" si="353"/>
        <v>951375</v>
      </c>
      <c r="DV142" s="30">
        <f t="shared" si="354"/>
        <v>681515.24213741068</v>
      </c>
      <c r="DW142" s="30">
        <f t="shared" si="355"/>
        <v>355288.44799999997</v>
      </c>
      <c r="DX142" s="30">
        <f t="shared" si="285"/>
        <v>428122.57983999996</v>
      </c>
      <c r="DY142" s="158">
        <f>VLOOKUP(B142,[1]Hoja1!$B$9:$AV$244,47,0)</f>
        <v>383121</v>
      </c>
      <c r="DZ142" s="158">
        <v>1320000</v>
      </c>
      <c r="EA142" s="24">
        <v>1094630</v>
      </c>
      <c r="EB142" s="25">
        <v>1061800</v>
      </c>
      <c r="EC142" s="24">
        <f t="shared" si="356"/>
        <v>964887.75</v>
      </c>
      <c r="ED142" s="24">
        <f t="shared" si="357"/>
        <v>1078215</v>
      </c>
      <c r="EE142" s="24">
        <f t="shared" si="358"/>
        <v>765833.8766621449</v>
      </c>
      <c r="EF142" s="24">
        <f t="shared" si="359"/>
        <v>402660.17099999997</v>
      </c>
      <c r="EG142" s="24">
        <f t="shared" si="286"/>
        <v>485205.50605499995</v>
      </c>
      <c r="EH142" s="126">
        <f>VLOOKUP(B142,[1]Hoja1!$B$9:$AX$244,49,0)</f>
        <v>386478</v>
      </c>
      <c r="EI142" s="126">
        <v>1381000</v>
      </c>
      <c r="EJ142" s="17">
        <v>1448775</v>
      </c>
      <c r="EK142" s="73">
        <v>1376300</v>
      </c>
      <c r="EL142" s="17">
        <f t="shared" si="360"/>
        <v>1148138.25</v>
      </c>
      <c r="EM142" s="17">
        <f t="shared" si="361"/>
        <v>1378650</v>
      </c>
      <c r="EN142" s="17">
        <f t="shared" si="362"/>
        <v>845950.96639870806</v>
      </c>
      <c r="EO142" s="17">
        <f t="shared" si="363"/>
        <v>406188.37799999997</v>
      </c>
      <c r="EP142" s="17">
        <f t="shared" si="287"/>
        <v>489456.99548999994</v>
      </c>
      <c r="EQ142" s="162">
        <f>VLOOKUP(B142,[1]Hoja1!$B$9:$AZ$244,51,0)</f>
        <v>330473</v>
      </c>
      <c r="ER142" s="162">
        <v>1086000</v>
      </c>
      <c r="ES142" s="32">
        <v>1448775</v>
      </c>
      <c r="ET142" s="94">
        <v>1390800</v>
      </c>
      <c r="EU142" s="32">
        <f t="shared" si="364"/>
        <v>1064012</v>
      </c>
      <c r="EV142" s="32">
        <f t="shared" si="365"/>
        <v>1238400</v>
      </c>
      <c r="EW142" s="32">
        <f t="shared" si="366"/>
        <v>746822.49361117859</v>
      </c>
      <c r="EX142" s="32">
        <f t="shared" si="367"/>
        <v>399244.4313</v>
      </c>
      <c r="EY142" s="32">
        <f t="shared" si="288"/>
        <v>481089.53971649997</v>
      </c>
      <c r="EZ142" s="172">
        <f>VLOOKUP(B142,'[2]RESPUESTOS '!$B$11:$BH$246,59,0)</f>
        <v>192707</v>
      </c>
      <c r="FA142" s="162">
        <v>966000</v>
      </c>
      <c r="FB142" s="32">
        <v>1041200</v>
      </c>
      <c r="FC142" s="94">
        <v>1010000</v>
      </c>
      <c r="FD142" s="32">
        <f t="shared" si="368"/>
        <v>802476.75</v>
      </c>
      <c r="FE142" s="32">
        <f t="shared" si="369"/>
        <v>988000</v>
      </c>
      <c r="FF142" s="32">
        <f t="shared" si="399"/>
        <v>489299.56511657941</v>
      </c>
      <c r="FG142" s="32">
        <f t="shared" si="400"/>
        <v>232809.32670000001</v>
      </c>
      <c r="FH142" s="32">
        <f t="shared" si="289"/>
        <v>280535.23867350002</v>
      </c>
      <c r="FI142" s="172">
        <f>VLOOKUP(B142,'[2]RESPUESTOS '!$B$11:$CJ$246,87,0)</f>
        <v>237819</v>
      </c>
      <c r="FJ142" s="162">
        <v>1159200</v>
      </c>
      <c r="FK142" s="32">
        <v>1195800</v>
      </c>
      <c r="FL142" s="94">
        <v>1171900</v>
      </c>
      <c r="FM142" s="32">
        <f t="shared" si="370"/>
        <v>941179.75</v>
      </c>
      <c r="FN142" s="32">
        <f t="shared" si="371"/>
        <v>1165550</v>
      </c>
      <c r="FO142" s="32">
        <f t="shared" si="401"/>
        <v>591968.37030880468</v>
      </c>
      <c r="FP142" s="32">
        <f t="shared" si="372"/>
        <v>287309.13390000002</v>
      </c>
      <c r="FQ142" s="32">
        <f t="shared" si="290"/>
        <v>346207.50634950004</v>
      </c>
      <c r="FR142" s="172">
        <f>VLOOKUP(B142,'[2]RESPUESTOS '!$B$11:$BX$246,75,0)</f>
        <v>210990</v>
      </c>
      <c r="FS142" s="162">
        <v>966000</v>
      </c>
      <c r="FT142" s="32">
        <v>1034000</v>
      </c>
      <c r="FU142" s="94">
        <v>951300</v>
      </c>
      <c r="FV142" s="32">
        <f t="shared" si="373"/>
        <v>790572.5</v>
      </c>
      <c r="FW142" s="32">
        <f t="shared" si="374"/>
        <v>958650</v>
      </c>
      <c r="FX142" s="32">
        <f t="shared" si="402"/>
        <v>513276.61195910996</v>
      </c>
      <c r="FY142" s="32">
        <f t="shared" si="375"/>
        <v>254897.019</v>
      </c>
      <c r="FZ142" s="32">
        <f t="shared" si="291"/>
        <v>307150.90789500001</v>
      </c>
      <c r="GA142" s="172">
        <f>VLOOKUP(B142,'[2]RESPUESTOS '!$B$11:$CN$246,91,0)</f>
        <v>236334</v>
      </c>
      <c r="GB142" s="162">
        <v>1111000</v>
      </c>
      <c r="GC142" s="32">
        <v>1249600</v>
      </c>
      <c r="GD142" s="94">
        <v>1224600</v>
      </c>
      <c r="GE142" s="32">
        <f t="shared" si="376"/>
        <v>955383.5</v>
      </c>
      <c r="GF142" s="32">
        <f t="shared" si="377"/>
        <v>1167800</v>
      </c>
      <c r="GG142" s="32">
        <f t="shared" si="403"/>
        <v>592747.2306950026</v>
      </c>
      <c r="GH142" s="32">
        <f t="shared" si="378"/>
        <v>285515.1054</v>
      </c>
      <c r="GI142" s="32">
        <f t="shared" si="292"/>
        <v>344045.70200699999</v>
      </c>
      <c r="GJ142" s="172">
        <f>VLOOKUP(B142,'[2]RESPUESTOS '!$B$11:$T$246,19,0)</f>
        <v>204367</v>
      </c>
      <c r="GK142" s="162">
        <v>910000</v>
      </c>
      <c r="GL142" s="32">
        <v>1034000</v>
      </c>
      <c r="GM142" s="94">
        <v>1003000</v>
      </c>
      <c r="GN142" s="32">
        <f t="shared" si="379"/>
        <v>787841.75</v>
      </c>
      <c r="GO142" s="32">
        <f t="shared" si="380"/>
        <v>956500</v>
      </c>
      <c r="GP142" s="32">
        <f t="shared" si="404"/>
        <v>502753.45765825332</v>
      </c>
      <c r="GQ142" s="32">
        <f t="shared" si="381"/>
        <v>246895.7727</v>
      </c>
      <c r="GR142" s="32">
        <f t="shared" si="293"/>
        <v>297509.40610349999</v>
      </c>
      <c r="GS142" s="172">
        <f>VLOOKUP(B142,'[2]RESPUESTOS '!$B$11:$H$246,7,0)</f>
        <v>166171</v>
      </c>
      <c r="GT142" s="162">
        <v>710000</v>
      </c>
      <c r="GU142" s="32">
        <v>620400</v>
      </c>
      <c r="GV142" s="94">
        <v>595600</v>
      </c>
      <c r="GW142" s="32">
        <f t="shared" si="382"/>
        <v>523042.75</v>
      </c>
      <c r="GX142" s="32">
        <f t="shared" si="383"/>
        <v>608000</v>
      </c>
      <c r="GY142" s="32">
        <f t="shared" si="405"/>
        <v>373232.14772642049</v>
      </c>
      <c r="GZ142" s="32">
        <f t="shared" si="384"/>
        <v>200751.1851</v>
      </c>
      <c r="HA142" s="32">
        <f t="shared" si="294"/>
        <v>241905.17804550001</v>
      </c>
      <c r="HB142" s="172">
        <f>VLOOKUP(B142,'[2]RESPUESTOS '!$B$11:$D$246,3,0)</f>
        <v>168303</v>
      </c>
      <c r="HC142" s="162">
        <v>710000</v>
      </c>
      <c r="HD142" s="32">
        <v>620400</v>
      </c>
      <c r="HE142" s="94">
        <v>589400</v>
      </c>
      <c r="HF142" s="32">
        <f t="shared" si="385"/>
        <v>522025.75</v>
      </c>
      <c r="HG142" s="32">
        <f t="shared" si="386"/>
        <v>604900</v>
      </c>
      <c r="HH142" s="32">
        <f t="shared" si="406"/>
        <v>375283.12512889784</v>
      </c>
      <c r="HI142" s="32">
        <f t="shared" si="387"/>
        <v>203326.85430000001</v>
      </c>
      <c r="HJ142" s="32">
        <f t="shared" si="295"/>
        <v>245008.85943150002</v>
      </c>
      <c r="HK142" s="172">
        <f>VLOOKUP(B142,'[2]RESPUESTOS '!$B$11:$CB$246,79,0)</f>
        <v>231490</v>
      </c>
      <c r="HL142" s="162">
        <v>1381000</v>
      </c>
      <c r="HM142" s="32">
        <v>1249600</v>
      </c>
      <c r="HN142" s="94">
        <v>1212000</v>
      </c>
      <c r="HO142" s="32">
        <f t="shared" si="388"/>
        <v>1018522.5</v>
      </c>
      <c r="HP142" s="32">
        <f t="shared" si="389"/>
        <v>1230800</v>
      </c>
      <c r="HQ142" s="32">
        <f t="shared" si="407"/>
        <v>599763.76070142316</v>
      </c>
      <c r="HR142" s="32">
        <f t="shared" si="390"/>
        <v>279663.06900000002</v>
      </c>
      <c r="HS142" s="32">
        <f t="shared" si="296"/>
        <v>336993.99814500002</v>
      </c>
      <c r="HT142" s="172">
        <v>1304626.68</v>
      </c>
      <c r="HU142" s="162">
        <v>1381000</v>
      </c>
      <c r="HV142" s="32">
        <v>1609750</v>
      </c>
      <c r="HW142" s="94">
        <v>1545400</v>
      </c>
      <c r="HX142" s="32">
        <f t="shared" si="391"/>
        <v>1512050</v>
      </c>
      <c r="HY142" s="32">
        <f t="shared" si="392"/>
        <v>1545400</v>
      </c>
      <c r="HZ142" s="32">
        <f t="shared" si="297"/>
        <v>1505714.86728108</v>
      </c>
      <c r="IA142" s="32">
        <f t="shared" si="393"/>
        <v>1576119.4921079997</v>
      </c>
      <c r="IB142" s="32">
        <f t="shared" si="298"/>
        <v>1899223.9879901398</v>
      </c>
      <c r="IC142" s="172">
        <v>1390860</v>
      </c>
      <c r="ID142" s="162">
        <v>966000</v>
      </c>
      <c r="IE142" s="32">
        <v>1609750</v>
      </c>
      <c r="IF142" s="94">
        <v>1577600</v>
      </c>
      <c r="IG142" s="32">
        <f t="shared" si="394"/>
        <v>1384450</v>
      </c>
      <c r="IH142" s="32">
        <f t="shared" si="395"/>
        <v>1577600</v>
      </c>
      <c r="II142" s="32">
        <f t="shared" si="396"/>
        <v>1309880.4186873569</v>
      </c>
      <c r="IJ142" s="32">
        <f t="shared" si="397"/>
        <v>1680297.966</v>
      </c>
      <c r="IK142" s="32">
        <f t="shared" si="299"/>
        <v>2024759.0490299999</v>
      </c>
      <c r="IM142" s="32">
        <f t="shared" si="398"/>
        <v>467317.75566915324</v>
      </c>
    </row>
    <row r="143" spans="1:247" x14ac:dyDescent="0.25">
      <c r="A143" s="12">
        <v>136</v>
      </c>
      <c r="B143" s="38" t="s">
        <v>179</v>
      </c>
      <c r="C143" s="14">
        <f>VLOOKUP(B143,[1]Hoja1!$B$9:$D$244,3,0)</f>
        <v>302164</v>
      </c>
      <c r="D143" s="14">
        <v>1106000</v>
      </c>
      <c r="E143" s="15">
        <v>1708250</v>
      </c>
      <c r="F143" s="97">
        <v>1657000</v>
      </c>
      <c r="G143" s="105">
        <f t="shared" si="300"/>
        <v>1193353.5</v>
      </c>
      <c r="H143" s="105">
        <f t="shared" si="301"/>
        <v>1381500</v>
      </c>
      <c r="I143" s="107">
        <f t="shared" si="302"/>
        <v>740395.91771341115</v>
      </c>
      <c r="J143" s="107">
        <f t="shared" si="303"/>
        <v>317574.364</v>
      </c>
      <c r="K143" s="107">
        <f t="shared" si="272"/>
        <v>382677.10862000001</v>
      </c>
      <c r="L143" s="101">
        <f>VLOOKUP(B143,[1]Hoja1!$B$9:$L$244,11,0)</f>
        <v>315195</v>
      </c>
      <c r="M143" s="101">
        <v>1171000</v>
      </c>
      <c r="N143" s="34">
        <v>1708250</v>
      </c>
      <c r="O143" s="70">
        <v>1622800</v>
      </c>
      <c r="P143" s="34">
        <f t="shared" si="304"/>
        <v>1204311.25</v>
      </c>
      <c r="Q143" s="34">
        <f t="shared" si="305"/>
        <v>1396900</v>
      </c>
      <c r="R143" s="34">
        <f t="shared" si="306"/>
        <v>765078.24594729196</v>
      </c>
      <c r="S143" s="174">
        <f t="shared" si="307"/>
        <v>331269.94500000001</v>
      </c>
      <c r="T143" s="174">
        <f t="shared" si="273"/>
        <v>399180.28372499999</v>
      </c>
      <c r="U143" s="126">
        <f>VLOOKUP(B143,[1]Hoja1!$B$9:$T$244,19,0)</f>
        <v>275979</v>
      </c>
      <c r="V143" s="126">
        <v>1010000</v>
      </c>
      <c r="W143" s="17">
        <v>1366600</v>
      </c>
      <c r="X143" s="73">
        <v>1352900</v>
      </c>
      <c r="Y143" s="17">
        <f t="shared" si="308"/>
        <v>1001369.75</v>
      </c>
      <c r="Z143" s="17">
        <f t="shared" si="309"/>
        <v>1181450</v>
      </c>
      <c r="AA143" s="17">
        <f t="shared" si="310"/>
        <v>657412.59210686421</v>
      </c>
      <c r="AB143" s="176">
        <f t="shared" si="311"/>
        <v>290053.929</v>
      </c>
      <c r="AC143" s="176">
        <f t="shared" si="274"/>
        <v>349514.98444500001</v>
      </c>
      <c r="AD143" s="129">
        <f>VLOOKUP(B143,[1]Hoja1!$B$9:$V$244,21,0)</f>
        <v>302956</v>
      </c>
      <c r="AE143" s="129">
        <v>1082000</v>
      </c>
      <c r="AF143" s="18">
        <v>1298270</v>
      </c>
      <c r="AG143" s="74">
        <v>1272300</v>
      </c>
      <c r="AH143" s="18">
        <f t="shared" si="312"/>
        <v>988881.5</v>
      </c>
      <c r="AI143" s="18">
        <f t="shared" si="313"/>
        <v>1177150</v>
      </c>
      <c r="AJ143" s="18">
        <f t="shared" si="314"/>
        <v>691890.96702184854</v>
      </c>
      <c r="AK143" s="177">
        <f t="shared" si="315"/>
        <v>318406.75599999999</v>
      </c>
      <c r="AL143" s="177">
        <f t="shared" si="275"/>
        <v>383680.14097999997</v>
      </c>
      <c r="AM143" s="133">
        <f>VLOOKUP(B143,[1]Hoja1!$B$9:$X$244,23,0)</f>
        <v>285093</v>
      </c>
      <c r="AN143" s="133">
        <v>1019000</v>
      </c>
      <c r="AO143" s="19">
        <v>1161610</v>
      </c>
      <c r="AP143" s="77">
        <v>1103500</v>
      </c>
      <c r="AQ143" s="19">
        <f t="shared" si="316"/>
        <v>892300.75</v>
      </c>
      <c r="AR143" s="19">
        <f t="shared" si="317"/>
        <v>1061250</v>
      </c>
      <c r="AS143" s="19">
        <f t="shared" si="318"/>
        <v>639379.72415959497</v>
      </c>
      <c r="AT143" s="178">
        <f t="shared" si="319"/>
        <v>299632.74299999996</v>
      </c>
      <c r="AU143" s="178">
        <f t="shared" si="276"/>
        <v>361057.45531499997</v>
      </c>
      <c r="AV143" s="137">
        <f>VLOOKUP(B143,[1]Hoja1!$B$9:$Z$244,25,0)</f>
        <v>216633</v>
      </c>
      <c r="AW143" s="137">
        <v>793000</v>
      </c>
      <c r="AX143" s="20">
        <v>1161610</v>
      </c>
      <c r="AY143" s="79">
        <v>1115100</v>
      </c>
      <c r="AZ143" s="20">
        <f t="shared" si="320"/>
        <v>821585.75</v>
      </c>
      <c r="BA143" s="20">
        <f t="shared" si="321"/>
        <v>954050</v>
      </c>
      <c r="BB143" s="20">
        <f t="shared" si="322"/>
        <v>523917.44542053092</v>
      </c>
      <c r="BC143" s="179">
        <f t="shared" si="323"/>
        <v>227681.283</v>
      </c>
      <c r="BD143" s="179">
        <f t="shared" si="277"/>
        <v>274355.94601499999</v>
      </c>
      <c r="BE143" s="139">
        <f>VLOOKUP(B143,[1]Hoja1!$B$9:$AB$244,27,0)</f>
        <v>232540</v>
      </c>
      <c r="BF143" s="139">
        <v>931000</v>
      </c>
      <c r="BG143" s="21">
        <v>1366600</v>
      </c>
      <c r="BH143" s="80">
        <v>1325600</v>
      </c>
      <c r="BI143" s="21">
        <f t="shared" si="324"/>
        <v>963935</v>
      </c>
      <c r="BJ143" s="21">
        <f t="shared" si="325"/>
        <v>1128300</v>
      </c>
      <c r="BK143" s="21">
        <f t="shared" si="326"/>
        <v>583042.13173911558</v>
      </c>
      <c r="BL143" s="21">
        <f t="shared" si="327"/>
        <v>244399.53999999998</v>
      </c>
      <c r="BM143" s="21">
        <f t="shared" si="278"/>
        <v>294501.44569999998</v>
      </c>
      <c r="BN143" s="144">
        <f>VLOOKUP(B143,[1]Hoja1!$B$9:$AD$244,29,0)</f>
        <v>234924</v>
      </c>
      <c r="BO143" s="144">
        <v>840000</v>
      </c>
      <c r="BP143" s="22">
        <v>1366600</v>
      </c>
      <c r="BQ143" s="82">
        <v>1298300</v>
      </c>
      <c r="BR143" s="22">
        <f t="shared" si="328"/>
        <v>934956</v>
      </c>
      <c r="BS143" s="22">
        <f t="shared" si="329"/>
        <v>1069150</v>
      </c>
      <c r="BT143" s="22">
        <f t="shared" si="330"/>
        <v>575609.71915742662</v>
      </c>
      <c r="BU143" s="22">
        <f t="shared" si="331"/>
        <v>246905.12399999998</v>
      </c>
      <c r="BV143" s="22">
        <f t="shared" si="279"/>
        <v>297520.67442</v>
      </c>
      <c r="BW143" s="146">
        <f>VLOOKUP(B143,[1]Hoja1!$B$9:$AF$244,31,0)</f>
        <v>223882</v>
      </c>
      <c r="BX143" s="146">
        <v>640000</v>
      </c>
      <c r="BY143" s="23">
        <v>1161610</v>
      </c>
      <c r="BZ143" s="84">
        <v>1045400</v>
      </c>
      <c r="CA143" s="23">
        <f t="shared" si="332"/>
        <v>767723</v>
      </c>
      <c r="CB143" s="23">
        <f t="shared" si="333"/>
        <v>842700</v>
      </c>
      <c r="CC143" s="23">
        <f t="shared" si="334"/>
        <v>509775.94431999401</v>
      </c>
      <c r="CD143" s="23">
        <f t="shared" si="335"/>
        <v>235299.98199999999</v>
      </c>
      <c r="CE143" s="23">
        <f t="shared" si="280"/>
        <v>283536.47830999998</v>
      </c>
      <c r="CF143" s="158">
        <f>VLOOKUP(B143,[1]Hoja1!$B$9:$AJ$244,35,0)</f>
        <v>219157</v>
      </c>
      <c r="CG143" s="158">
        <v>630000</v>
      </c>
      <c r="CH143" s="24">
        <v>789900</v>
      </c>
      <c r="CI143" s="25">
        <v>774100</v>
      </c>
      <c r="CJ143" s="24">
        <f t="shared" si="336"/>
        <v>603289.25</v>
      </c>
      <c r="CK143" s="24">
        <f t="shared" si="337"/>
        <v>702050</v>
      </c>
      <c r="CL143" s="24">
        <f t="shared" si="338"/>
        <v>459345.28482380084</v>
      </c>
      <c r="CM143" s="24">
        <f t="shared" si="339"/>
        <v>230334.00699999998</v>
      </c>
      <c r="CN143" s="24">
        <f t="shared" si="281"/>
        <v>277552.478435</v>
      </c>
      <c r="CO143" s="148">
        <f>VLOOKUP(B143,[1]Hoja1!$B$9:$AL$244,37,0)</f>
        <v>244099</v>
      </c>
      <c r="CP143" s="148">
        <v>880000</v>
      </c>
      <c r="CQ143" s="26">
        <v>1161610</v>
      </c>
      <c r="CR143" s="149">
        <v>1080300</v>
      </c>
      <c r="CS143" s="26">
        <f t="shared" si="340"/>
        <v>841502.25</v>
      </c>
      <c r="CT143" s="26">
        <f t="shared" si="341"/>
        <v>980150</v>
      </c>
      <c r="CU143" s="26">
        <f t="shared" si="342"/>
        <v>569832.63024317601</v>
      </c>
      <c r="CV143" s="26">
        <f t="shared" si="343"/>
        <v>256548.04899999997</v>
      </c>
      <c r="CW143" s="26">
        <f t="shared" si="282"/>
        <v>309140.39904499997</v>
      </c>
      <c r="CX143" s="27">
        <f>VLOOKUP(B143,[1]Hoja1!$B$9:$AN$244,39,0)</f>
        <v>290905</v>
      </c>
      <c r="CY143" s="27">
        <v>960000</v>
      </c>
      <c r="CZ143" s="28">
        <v>1298270</v>
      </c>
      <c r="DA143" s="86">
        <v>1233000</v>
      </c>
      <c r="DB143" s="28">
        <f t="shared" si="344"/>
        <v>945543.75</v>
      </c>
      <c r="DC143" s="28">
        <f t="shared" si="345"/>
        <v>1096500</v>
      </c>
      <c r="DD143" s="28">
        <f t="shared" si="346"/>
        <v>660011.46120024635</v>
      </c>
      <c r="DE143" s="28">
        <f t="shared" si="347"/>
        <v>305741.15499999997</v>
      </c>
      <c r="DF143" s="28">
        <f t="shared" si="283"/>
        <v>368418.09177499998</v>
      </c>
      <c r="DG143" s="150">
        <f>VLOOKUP(B143,[1]Hoja1!$B$9:$AR$244,43,0)</f>
        <v>342122</v>
      </c>
      <c r="DH143" s="150">
        <v>1173000</v>
      </c>
      <c r="DI143" s="29">
        <v>1024950</v>
      </c>
      <c r="DJ143" s="88">
        <v>984000</v>
      </c>
      <c r="DK143" s="29">
        <f t="shared" si="348"/>
        <v>881018</v>
      </c>
      <c r="DL143" s="29">
        <f t="shared" si="349"/>
        <v>1004475</v>
      </c>
      <c r="DM143" s="29">
        <f t="shared" si="350"/>
        <v>693557.46693574183</v>
      </c>
      <c r="DN143" s="29">
        <f t="shared" si="351"/>
        <v>359570.22199999995</v>
      </c>
      <c r="DO143" s="29">
        <f t="shared" si="284"/>
        <v>433282.11750999995</v>
      </c>
      <c r="DP143" s="154">
        <f>VLOOKUP(B143,[1]Hoja1!$B$9:$AT$244,45,0)</f>
        <v>358733</v>
      </c>
      <c r="DQ143" s="154">
        <v>1312000</v>
      </c>
      <c r="DR143" s="30">
        <v>1024950</v>
      </c>
      <c r="DS143" s="90">
        <v>943000</v>
      </c>
      <c r="DT143" s="30">
        <f t="shared" si="352"/>
        <v>909670.75</v>
      </c>
      <c r="DU143" s="30">
        <f t="shared" si="353"/>
        <v>983975</v>
      </c>
      <c r="DV143" s="30">
        <f t="shared" si="354"/>
        <v>716090.46699615999</v>
      </c>
      <c r="DW143" s="30">
        <f t="shared" si="355"/>
        <v>377028.38299999997</v>
      </c>
      <c r="DX143" s="30">
        <f t="shared" si="285"/>
        <v>454319.20151499996</v>
      </c>
      <c r="DY143" s="158">
        <f>VLOOKUP(B143,[1]Hoja1!$B$9:$AV$244,47,0)</f>
        <v>406564</v>
      </c>
      <c r="DZ143" s="158">
        <v>1400000</v>
      </c>
      <c r="EA143" s="24">
        <v>1161610</v>
      </c>
      <c r="EB143" s="25">
        <v>1068700</v>
      </c>
      <c r="EC143" s="24">
        <f t="shared" si="356"/>
        <v>1009218.5</v>
      </c>
      <c r="ED143" s="24">
        <f t="shared" si="357"/>
        <v>1115155</v>
      </c>
      <c r="EE143" s="24">
        <f t="shared" si="358"/>
        <v>804745.8295492481</v>
      </c>
      <c r="EF143" s="24">
        <f t="shared" si="359"/>
        <v>427298.76399999997</v>
      </c>
      <c r="EG143" s="24">
        <f t="shared" si="286"/>
        <v>514895.01061999996</v>
      </c>
      <c r="EH143" s="126">
        <f>VLOOKUP(B143,[1]Hoja1!$B$9:$AX$244,49,0)</f>
        <v>428727</v>
      </c>
      <c r="EI143" s="126">
        <v>1532000</v>
      </c>
      <c r="EJ143" s="17">
        <v>1537425</v>
      </c>
      <c r="EK143" s="73">
        <v>1383700</v>
      </c>
      <c r="EL143" s="17">
        <f t="shared" si="360"/>
        <v>1220463</v>
      </c>
      <c r="EM143" s="17">
        <f t="shared" si="361"/>
        <v>1457850</v>
      </c>
      <c r="EN143" s="17">
        <f t="shared" si="362"/>
        <v>917775.06465768744</v>
      </c>
      <c r="EO143" s="17">
        <f t="shared" si="363"/>
        <v>450592.07699999999</v>
      </c>
      <c r="EP143" s="17">
        <f t="shared" si="287"/>
        <v>542963.45278499997</v>
      </c>
      <c r="EQ143" s="162">
        <f>VLOOKUP(B143,[1]Hoja1!$B$9:$AZ$244,51,0)</f>
        <v>342122</v>
      </c>
      <c r="ER143" s="162">
        <v>1125000</v>
      </c>
      <c r="ES143" s="32">
        <v>1537425</v>
      </c>
      <c r="ET143" s="94">
        <v>1460600</v>
      </c>
      <c r="EU143" s="32">
        <f t="shared" si="364"/>
        <v>1116286.75</v>
      </c>
      <c r="EV143" s="32">
        <f t="shared" si="365"/>
        <v>1292800</v>
      </c>
      <c r="EW143" s="32">
        <f t="shared" si="366"/>
        <v>777165.14870078012</v>
      </c>
      <c r="EX143" s="32">
        <f t="shared" si="367"/>
        <v>413317.5882</v>
      </c>
      <c r="EY143" s="32">
        <f t="shared" si="288"/>
        <v>498047.69378099998</v>
      </c>
      <c r="EZ143" s="172">
        <f>VLOOKUP(B143,'[2]RESPUESTOS '!$B$11:$BH$246,59,0)</f>
        <v>224993</v>
      </c>
      <c r="FA143" s="162">
        <v>1010000</v>
      </c>
      <c r="FB143" s="32">
        <v>1173600</v>
      </c>
      <c r="FC143" s="94">
        <v>1150100</v>
      </c>
      <c r="FD143" s="32">
        <f t="shared" si="368"/>
        <v>889673.25</v>
      </c>
      <c r="FE143" s="32">
        <f t="shared" si="369"/>
        <v>1080050</v>
      </c>
      <c r="FF143" s="32">
        <f t="shared" si="399"/>
        <v>558951.93282383285</v>
      </c>
      <c r="FG143" s="32">
        <f t="shared" si="400"/>
        <v>271814.04329999996</v>
      </c>
      <c r="FH143" s="32">
        <f t="shared" si="289"/>
        <v>327535.92217649997</v>
      </c>
      <c r="FI143" s="172">
        <f>VLOOKUP(B143,'[2]RESPUESTOS '!$B$11:$CJ$246,87,0)</f>
        <v>211088</v>
      </c>
      <c r="FJ143" s="162">
        <v>1212000</v>
      </c>
      <c r="FK143" s="32">
        <v>1078400</v>
      </c>
      <c r="FL143" s="94">
        <v>1046000</v>
      </c>
      <c r="FM143" s="32">
        <f t="shared" si="370"/>
        <v>886872</v>
      </c>
      <c r="FN143" s="32">
        <f t="shared" si="371"/>
        <v>1062200</v>
      </c>
      <c r="FO143" s="32">
        <f t="shared" si="401"/>
        <v>537218.07342898753</v>
      </c>
      <c r="FP143" s="32">
        <f t="shared" si="372"/>
        <v>255015.41279999999</v>
      </c>
      <c r="FQ143" s="32">
        <f t="shared" si="290"/>
        <v>307293.57242400001</v>
      </c>
      <c r="FR143" s="172">
        <f>VLOOKUP(B143,'[2]RESPUESTOS '!$B$11:$BX$246,75,0)</f>
        <v>190821</v>
      </c>
      <c r="FS143" s="162">
        <v>1010000</v>
      </c>
      <c r="FT143" s="32">
        <v>947200</v>
      </c>
      <c r="FU143" s="94">
        <v>928300</v>
      </c>
      <c r="FV143" s="32">
        <f t="shared" si="373"/>
        <v>769080.25</v>
      </c>
      <c r="FW143" s="32">
        <f t="shared" si="374"/>
        <v>937750</v>
      </c>
      <c r="FX143" s="32">
        <f t="shared" si="402"/>
        <v>478263.3163359781</v>
      </c>
      <c r="FY143" s="32">
        <f t="shared" si="375"/>
        <v>230530.85009999998</v>
      </c>
      <c r="FZ143" s="32">
        <f t="shared" si="291"/>
        <v>277789.67437049997</v>
      </c>
      <c r="GA143" s="172">
        <f>VLOOKUP(B143,'[2]RESPUESTOS '!$B$11:$CN$246,91,0)</f>
        <v>268339</v>
      </c>
      <c r="GB143" s="162">
        <v>1162000</v>
      </c>
      <c r="GC143" s="32">
        <v>1366600</v>
      </c>
      <c r="GD143" s="94">
        <v>1257300</v>
      </c>
      <c r="GE143" s="32">
        <f t="shared" si="376"/>
        <v>1013559.75</v>
      </c>
      <c r="GF143" s="32">
        <f t="shared" si="377"/>
        <v>1209650</v>
      </c>
      <c r="GG143" s="32">
        <f t="shared" si="403"/>
        <v>654202.71890155366</v>
      </c>
      <c r="GH143" s="32">
        <f t="shared" si="378"/>
        <v>324180.34590000001</v>
      </c>
      <c r="GI143" s="32">
        <f t="shared" si="292"/>
        <v>390637.31680949999</v>
      </c>
      <c r="GJ143" s="172">
        <f>VLOOKUP(B143,'[2]RESPUESTOS '!$B$11:$T$246,19,0)</f>
        <v>189896</v>
      </c>
      <c r="GK143" s="162">
        <v>960000</v>
      </c>
      <c r="GL143" s="32">
        <v>976200</v>
      </c>
      <c r="GM143" s="94">
        <v>927400</v>
      </c>
      <c r="GN143" s="32">
        <f t="shared" si="379"/>
        <v>763374</v>
      </c>
      <c r="GO143" s="32">
        <f t="shared" si="380"/>
        <v>943700</v>
      </c>
      <c r="GP143" s="32">
        <f t="shared" si="404"/>
        <v>475603.29588468949</v>
      </c>
      <c r="GQ143" s="32">
        <f t="shared" si="381"/>
        <v>229413.35759999999</v>
      </c>
      <c r="GR143" s="32">
        <f t="shared" si="293"/>
        <v>276443.09590799996</v>
      </c>
      <c r="GS143" s="172">
        <f>VLOOKUP(B143,'[2]RESPUESTOS '!$B$11:$H$246,7,0)</f>
        <v>178218</v>
      </c>
      <c r="GT143" s="162">
        <v>630000</v>
      </c>
      <c r="GU143" s="32">
        <v>585700</v>
      </c>
      <c r="GV143" s="94">
        <v>556400</v>
      </c>
      <c r="GW143" s="32">
        <f t="shared" si="382"/>
        <v>487579.5</v>
      </c>
      <c r="GX143" s="32">
        <f t="shared" si="383"/>
        <v>571050</v>
      </c>
      <c r="GY143" s="32">
        <f t="shared" si="405"/>
        <v>373725.80676894874</v>
      </c>
      <c r="GZ143" s="32">
        <f t="shared" si="384"/>
        <v>215305.16579999999</v>
      </c>
      <c r="HA143" s="32">
        <f t="shared" si="294"/>
        <v>259442.724789</v>
      </c>
      <c r="HB143" s="172">
        <f>VLOOKUP(B143,'[2]RESPUESTOS '!$B$11:$D$246,3,0)</f>
        <v>180039</v>
      </c>
      <c r="HC143" s="162">
        <v>630000</v>
      </c>
      <c r="HD143" s="32">
        <v>585700</v>
      </c>
      <c r="HE143" s="94">
        <v>568100</v>
      </c>
      <c r="HF143" s="32">
        <f t="shared" si="385"/>
        <v>490959.75</v>
      </c>
      <c r="HG143" s="32">
        <f t="shared" si="386"/>
        <v>576900</v>
      </c>
      <c r="HH143" s="32">
        <f t="shared" si="406"/>
        <v>377028.91420983535</v>
      </c>
      <c r="HI143" s="32">
        <f t="shared" si="387"/>
        <v>217505.1159</v>
      </c>
      <c r="HJ143" s="32">
        <f t="shared" si="295"/>
        <v>262093.66465950001</v>
      </c>
      <c r="HK143" s="172">
        <f>VLOOKUP(B143,'[2]RESPUESTOS '!$B$11:$CB$246,79,0)</f>
        <v>251212</v>
      </c>
      <c r="HL143" s="162">
        <v>1532000</v>
      </c>
      <c r="HM143" s="32">
        <v>1366600</v>
      </c>
      <c r="HN143" s="94">
        <v>1339000</v>
      </c>
      <c r="HO143" s="32">
        <f t="shared" si="388"/>
        <v>1122203</v>
      </c>
      <c r="HP143" s="32">
        <f t="shared" si="389"/>
        <v>1352800</v>
      </c>
      <c r="HQ143" s="32">
        <f t="shared" si="407"/>
        <v>654448.96887914871</v>
      </c>
      <c r="HR143" s="32">
        <f t="shared" si="390"/>
        <v>303489.21720000001</v>
      </c>
      <c r="HS143" s="32">
        <f t="shared" si="296"/>
        <v>365704.50672599999</v>
      </c>
      <c r="HT143" s="172">
        <v>1341180.54</v>
      </c>
      <c r="HU143" s="162">
        <v>1532000</v>
      </c>
      <c r="HV143" s="32">
        <v>1708250</v>
      </c>
      <c r="HW143" s="94">
        <v>1588700</v>
      </c>
      <c r="HX143" s="32">
        <f t="shared" si="391"/>
        <v>1609650</v>
      </c>
      <c r="HY143" s="32">
        <f t="shared" si="392"/>
        <v>1588700</v>
      </c>
      <c r="HZ143" s="32">
        <f t="shared" si="297"/>
        <v>1606355.7006298858</v>
      </c>
      <c r="IA143" s="32">
        <f t="shared" si="393"/>
        <v>1620280.210374</v>
      </c>
      <c r="IB143" s="32">
        <f t="shared" si="298"/>
        <v>1952437.6535006701</v>
      </c>
      <c r="IC143" s="172">
        <v>1429830</v>
      </c>
      <c r="ID143" s="162">
        <v>1010000</v>
      </c>
      <c r="IE143" s="32">
        <v>1708250</v>
      </c>
      <c r="IF143" s="94">
        <v>1691200</v>
      </c>
      <c r="IG143" s="32">
        <f t="shared" si="394"/>
        <v>1469816.6666666667</v>
      </c>
      <c r="IH143" s="32">
        <f t="shared" si="395"/>
        <v>1691200</v>
      </c>
      <c r="II143" s="32">
        <f t="shared" si="396"/>
        <v>1384536.8661567818</v>
      </c>
      <c r="IJ143" s="32">
        <f t="shared" si="397"/>
        <v>1727377.6229999999</v>
      </c>
      <c r="IK143" s="32">
        <f t="shared" si="299"/>
        <v>2081490.0357149998</v>
      </c>
      <c r="IM143" s="32">
        <f t="shared" si="398"/>
        <v>478722.63444721006</v>
      </c>
    </row>
    <row r="144" spans="1:247" x14ac:dyDescent="0.25">
      <c r="A144" s="12">
        <v>137</v>
      </c>
      <c r="B144" s="38" t="s">
        <v>180</v>
      </c>
      <c r="C144" s="14">
        <f>VLOOKUP(B144,[1]Hoja1!$B$9:$D$244,3,0)</f>
        <v>840138</v>
      </c>
      <c r="D144" s="14">
        <v>3073000</v>
      </c>
      <c r="E144" s="15">
        <v>4672500</v>
      </c>
      <c r="F144" s="97">
        <v>4579100</v>
      </c>
      <c r="G144" s="105">
        <f t="shared" si="300"/>
        <v>3291184.5</v>
      </c>
      <c r="H144" s="105">
        <f t="shared" si="301"/>
        <v>3826050</v>
      </c>
      <c r="I144" s="107">
        <f t="shared" si="302"/>
        <v>2053285.568297497</v>
      </c>
      <c r="J144" s="107">
        <f t="shared" si="303"/>
        <v>882985.03799999994</v>
      </c>
      <c r="K144" s="107">
        <f t="shared" si="272"/>
        <v>1063996.9707899999</v>
      </c>
      <c r="L144" s="101">
        <f>VLOOKUP(B144,[1]Hoja1!$B$9:$L$244,11,0)</f>
        <v>813280</v>
      </c>
      <c r="M144" s="101">
        <v>3021000</v>
      </c>
      <c r="N144" s="34">
        <v>4672500</v>
      </c>
      <c r="O144" s="70">
        <v>4485600</v>
      </c>
      <c r="P144" s="34">
        <f t="shared" si="304"/>
        <v>3248095</v>
      </c>
      <c r="Q144" s="34">
        <f t="shared" si="305"/>
        <v>3753300</v>
      </c>
      <c r="R144" s="34">
        <f t="shared" si="306"/>
        <v>2002444.130208676</v>
      </c>
      <c r="S144" s="174">
        <f t="shared" si="307"/>
        <v>854757.27999999991</v>
      </c>
      <c r="T144" s="174">
        <f t="shared" si="273"/>
        <v>1029982.5223999999</v>
      </c>
      <c r="U144" s="126">
        <f>VLOOKUP(B144,[1]Hoja1!$B$9:$T$244,19,0)</f>
        <v>631092</v>
      </c>
      <c r="V144" s="126">
        <v>2308000</v>
      </c>
      <c r="W144" s="17">
        <v>3738000</v>
      </c>
      <c r="X144" s="73">
        <v>3551100</v>
      </c>
      <c r="Y144" s="17">
        <f t="shared" si="308"/>
        <v>2557048</v>
      </c>
      <c r="Z144" s="17">
        <f t="shared" si="309"/>
        <v>2929550</v>
      </c>
      <c r="AA144" s="17">
        <f t="shared" si="310"/>
        <v>1558265.7709479725</v>
      </c>
      <c r="AB144" s="176">
        <f t="shared" si="311"/>
        <v>663277.69199999992</v>
      </c>
      <c r="AC144" s="176">
        <f t="shared" si="274"/>
        <v>799249.61885999993</v>
      </c>
      <c r="AD144" s="129">
        <f>VLOOKUP(B144,[1]Hoja1!$B$9:$V$244,21,0)</f>
        <v>786860</v>
      </c>
      <c r="AE144" s="129">
        <v>2811000</v>
      </c>
      <c r="AF144" s="18">
        <v>3551100</v>
      </c>
      <c r="AG144" s="74">
        <v>3373500</v>
      </c>
      <c r="AH144" s="18">
        <f t="shared" si="312"/>
        <v>2630615</v>
      </c>
      <c r="AI144" s="18">
        <f t="shared" si="313"/>
        <v>3092250</v>
      </c>
      <c r="AJ144" s="18">
        <f t="shared" si="314"/>
        <v>1814346.6857293651</v>
      </c>
      <c r="AK144" s="177">
        <f t="shared" si="315"/>
        <v>826989.86</v>
      </c>
      <c r="AL144" s="177">
        <f t="shared" si="275"/>
        <v>996522.78129999992</v>
      </c>
      <c r="AM144" s="133">
        <f>VLOOKUP(B144,[1]Hoja1!$B$9:$X$244,23,0)</f>
        <v>736605</v>
      </c>
      <c r="AN144" s="133">
        <v>2631000</v>
      </c>
      <c r="AO144" s="19">
        <v>3177300</v>
      </c>
      <c r="AP144" s="77">
        <v>3050200</v>
      </c>
      <c r="AQ144" s="19">
        <f t="shared" si="316"/>
        <v>2398776.25</v>
      </c>
      <c r="AR144" s="19">
        <f t="shared" si="317"/>
        <v>2840600</v>
      </c>
      <c r="AS144" s="19">
        <f t="shared" si="318"/>
        <v>1680500.4665481516</v>
      </c>
      <c r="AT144" s="178">
        <f t="shared" si="319"/>
        <v>774171.85499999998</v>
      </c>
      <c r="AU144" s="178">
        <f t="shared" si="276"/>
        <v>932877.08527499996</v>
      </c>
      <c r="AV144" s="137">
        <f>VLOOKUP(B144,[1]Hoja1!$B$9:$Z$244,25,0)</f>
        <v>552650</v>
      </c>
      <c r="AW144" s="137">
        <v>2022000</v>
      </c>
      <c r="AX144" s="20">
        <v>3177300</v>
      </c>
      <c r="AY144" s="79">
        <v>2954900</v>
      </c>
      <c r="AZ144" s="20">
        <f t="shared" si="320"/>
        <v>2176712.5</v>
      </c>
      <c r="BA144" s="20">
        <f t="shared" si="321"/>
        <v>2488450</v>
      </c>
      <c r="BB144" s="20">
        <f t="shared" si="322"/>
        <v>1352641.4338537364</v>
      </c>
      <c r="BC144" s="179">
        <f t="shared" si="323"/>
        <v>580835.14999999991</v>
      </c>
      <c r="BD144" s="179">
        <f t="shared" si="277"/>
        <v>699906.35574999987</v>
      </c>
      <c r="BE144" s="139">
        <f>VLOOKUP(B144,[1]Hoja1!$B$9:$AB$244,27,0)</f>
        <v>639235</v>
      </c>
      <c r="BF144" s="139">
        <v>2557000</v>
      </c>
      <c r="BG144" s="21">
        <v>3738000</v>
      </c>
      <c r="BH144" s="80">
        <v>3439000</v>
      </c>
      <c r="BI144" s="21">
        <f t="shared" si="324"/>
        <v>2593308.75</v>
      </c>
      <c r="BJ144" s="21">
        <f t="shared" si="325"/>
        <v>2998000</v>
      </c>
      <c r="BK144" s="21">
        <f t="shared" si="326"/>
        <v>1591242.9728782857</v>
      </c>
      <c r="BL144" s="21">
        <f t="shared" si="327"/>
        <v>671835.98499999999</v>
      </c>
      <c r="BM144" s="21">
        <f t="shared" si="278"/>
        <v>809562.36192499998</v>
      </c>
      <c r="BN144" s="144">
        <f>VLOOKUP(B144,[1]Hoja1!$B$9:$AD$244,29,0)</f>
        <v>607915</v>
      </c>
      <c r="BO144" s="144">
        <v>2172000</v>
      </c>
      <c r="BP144" s="22">
        <v>3738000</v>
      </c>
      <c r="BQ144" s="82">
        <v>3588500</v>
      </c>
      <c r="BR144" s="22">
        <f t="shared" si="328"/>
        <v>2526603.75</v>
      </c>
      <c r="BS144" s="22">
        <f t="shared" si="329"/>
        <v>2880250</v>
      </c>
      <c r="BT144" s="22">
        <f t="shared" si="330"/>
        <v>1508544.3902128229</v>
      </c>
      <c r="BU144" s="22">
        <f t="shared" si="331"/>
        <v>638918.66499999992</v>
      </c>
      <c r="BV144" s="22">
        <f t="shared" si="279"/>
        <v>769896.99132499984</v>
      </c>
      <c r="BW144" s="146">
        <f>VLOOKUP(B144,[1]Hoja1!$B$9:$AF$244,31,0)</f>
        <v>585512</v>
      </c>
      <c r="BX144" s="146">
        <v>1680000</v>
      </c>
      <c r="BY144" s="23">
        <v>3177300</v>
      </c>
      <c r="BZ144" s="84">
        <v>3050200</v>
      </c>
      <c r="CA144" s="23">
        <f t="shared" si="332"/>
        <v>2123253</v>
      </c>
      <c r="CB144" s="23">
        <f t="shared" si="333"/>
        <v>2365100</v>
      </c>
      <c r="CC144" s="23">
        <f t="shared" si="334"/>
        <v>1357900.0030095582</v>
      </c>
      <c r="CD144" s="23">
        <f t="shared" si="335"/>
        <v>615373.11199999996</v>
      </c>
      <c r="CE144" s="23">
        <f t="shared" si="280"/>
        <v>741524.5999599999</v>
      </c>
      <c r="CF144" s="158">
        <f>VLOOKUP(B144,[1]Hoja1!$B$9:$AJ$244,35,0)</f>
        <v>567013</v>
      </c>
      <c r="CG144" s="158">
        <v>1630000</v>
      </c>
      <c r="CH144" s="24">
        <v>2160600</v>
      </c>
      <c r="CI144" s="25">
        <v>2052600</v>
      </c>
      <c r="CJ144" s="24">
        <f t="shared" si="336"/>
        <v>1602553.25</v>
      </c>
      <c r="CK144" s="24">
        <f t="shared" si="337"/>
        <v>1841300</v>
      </c>
      <c r="CL144" s="24">
        <f t="shared" si="338"/>
        <v>1202231.4712768248</v>
      </c>
      <c r="CM144" s="24">
        <f t="shared" si="339"/>
        <v>595930.66299999994</v>
      </c>
      <c r="CN144" s="24">
        <f t="shared" si="281"/>
        <v>718096.44891499996</v>
      </c>
      <c r="CO144" s="148">
        <f>VLOOKUP(B144,[1]Hoja1!$B$9:$AL$244,37,0)</f>
        <v>609366</v>
      </c>
      <c r="CP144" s="148">
        <v>2180000</v>
      </c>
      <c r="CQ144" s="26">
        <v>3177300</v>
      </c>
      <c r="CR144" s="149">
        <v>3018400</v>
      </c>
      <c r="CS144" s="26">
        <f t="shared" si="340"/>
        <v>2246266.5</v>
      </c>
      <c r="CT144" s="26">
        <f t="shared" si="341"/>
        <v>2599200</v>
      </c>
      <c r="CU144" s="26">
        <f t="shared" si="342"/>
        <v>1456770.6262593709</v>
      </c>
      <c r="CV144" s="26">
        <f t="shared" si="343"/>
        <v>640443.66599999997</v>
      </c>
      <c r="CW144" s="26">
        <f t="shared" si="282"/>
        <v>771734.61752999993</v>
      </c>
      <c r="CX144" s="27">
        <f>VLOOKUP(B144,[1]Hoja1!$B$9:$AN$244,39,0)</f>
        <v>796373</v>
      </c>
      <c r="CY144" s="27">
        <v>2620000</v>
      </c>
      <c r="CZ144" s="28">
        <v>3551100</v>
      </c>
      <c r="DA144" s="86">
        <v>3303000</v>
      </c>
      <c r="DB144" s="28">
        <f t="shared" si="344"/>
        <v>2567618.25</v>
      </c>
      <c r="DC144" s="28">
        <f t="shared" si="345"/>
        <v>2961500</v>
      </c>
      <c r="DD144" s="28">
        <f t="shared" si="346"/>
        <v>1800398.5110234057</v>
      </c>
      <c r="DE144" s="28">
        <f t="shared" si="347"/>
        <v>836988.02299999993</v>
      </c>
      <c r="DF144" s="28">
        <f t="shared" si="283"/>
        <v>1008570.5677149999</v>
      </c>
      <c r="DG144" s="150">
        <f>VLOOKUP(B144,[1]Hoja1!$B$9:$AR$244,43,0)</f>
        <v>883713</v>
      </c>
      <c r="DH144" s="150">
        <v>3030000</v>
      </c>
      <c r="DI144" s="29">
        <v>2803500</v>
      </c>
      <c r="DJ144" s="88">
        <v>2607300</v>
      </c>
      <c r="DK144" s="29">
        <f t="shared" si="348"/>
        <v>2331128.25</v>
      </c>
      <c r="DL144" s="29">
        <f t="shared" si="349"/>
        <v>2705400</v>
      </c>
      <c r="DM144" s="29">
        <f t="shared" si="350"/>
        <v>1816647.8922717106</v>
      </c>
      <c r="DN144" s="29">
        <f t="shared" si="351"/>
        <v>928782.3629999999</v>
      </c>
      <c r="DO144" s="29">
        <f t="shared" si="284"/>
        <v>1119182.7474149999</v>
      </c>
      <c r="DP144" s="154">
        <f>VLOOKUP(B144,[1]Hoja1!$B$9:$AT$244,45,0)</f>
        <v>981225</v>
      </c>
      <c r="DQ144" s="154">
        <v>3589000</v>
      </c>
      <c r="DR144" s="30">
        <v>2803500</v>
      </c>
      <c r="DS144" s="90">
        <v>2747400</v>
      </c>
      <c r="DT144" s="30">
        <f t="shared" si="352"/>
        <v>2530281.25</v>
      </c>
      <c r="DU144" s="30">
        <f t="shared" si="353"/>
        <v>2775450</v>
      </c>
      <c r="DV144" s="30">
        <f t="shared" si="354"/>
        <v>1981727.6127053148</v>
      </c>
      <c r="DW144" s="30">
        <f t="shared" si="355"/>
        <v>1031267.475</v>
      </c>
      <c r="DX144" s="30">
        <f t="shared" si="285"/>
        <v>1242677.3073749999</v>
      </c>
      <c r="DY144" s="158">
        <f>VLOOKUP(B144,[1]Hoja1!$B$9:$AV$244,47,0)</f>
        <v>1060456</v>
      </c>
      <c r="DZ144" s="158">
        <v>3640000</v>
      </c>
      <c r="EA144" s="24">
        <v>3177300</v>
      </c>
      <c r="EB144" s="25">
        <v>3113800</v>
      </c>
      <c r="EC144" s="24">
        <f t="shared" si="356"/>
        <v>2747889</v>
      </c>
      <c r="ED144" s="24">
        <f t="shared" si="357"/>
        <v>3145550</v>
      </c>
      <c r="EE144" s="24">
        <f t="shared" si="358"/>
        <v>2157963.4917931426</v>
      </c>
      <c r="EF144" s="24">
        <f t="shared" si="359"/>
        <v>1114539.2559999998</v>
      </c>
      <c r="EG144" s="24">
        <f t="shared" si="286"/>
        <v>1343019.8034799998</v>
      </c>
      <c r="EH144" s="126">
        <f>VLOOKUP(B144,[1]Hoja1!$B$9:$AX$244,49,0)</f>
        <v>1086663</v>
      </c>
      <c r="EI144" s="126">
        <v>3881000</v>
      </c>
      <c r="EJ144" s="17">
        <v>4205250</v>
      </c>
      <c r="EK144" s="73">
        <v>4037000</v>
      </c>
      <c r="EL144" s="17">
        <f t="shared" si="360"/>
        <v>3302478.25</v>
      </c>
      <c r="EM144" s="17">
        <f t="shared" si="361"/>
        <v>3959000</v>
      </c>
      <c r="EN144" s="17">
        <f t="shared" si="362"/>
        <v>2404683.2564525316</v>
      </c>
      <c r="EO144" s="17">
        <f t="shared" si="363"/>
        <v>1142082.8129999998</v>
      </c>
      <c r="EP144" s="17">
        <f t="shared" si="287"/>
        <v>1376209.7896649998</v>
      </c>
      <c r="EQ144" s="162">
        <f>VLOOKUP(B144,[1]Hoja1!$B$9:$AZ$244,51,0)</f>
        <v>883713</v>
      </c>
      <c r="ER144" s="162">
        <v>2904000</v>
      </c>
      <c r="ES144" s="32">
        <v>4205250</v>
      </c>
      <c r="ET144" s="94">
        <v>4037000</v>
      </c>
      <c r="EU144" s="32">
        <f t="shared" si="364"/>
        <v>3007490.75</v>
      </c>
      <c r="EV144" s="32">
        <f t="shared" si="365"/>
        <v>3470500</v>
      </c>
      <c r="EW144" s="32">
        <f t="shared" si="366"/>
        <v>2039309.3142441406</v>
      </c>
      <c r="EX144" s="32">
        <f t="shared" si="367"/>
        <v>1067613.6753</v>
      </c>
      <c r="EY144" s="32">
        <f t="shared" si="288"/>
        <v>1286474.4787365</v>
      </c>
      <c r="EZ144" s="172">
        <f>VLOOKUP(B144,'[2]RESPUESTOS '!$B$11:$BH$246,59,0)</f>
        <v>550766</v>
      </c>
      <c r="FA144" s="162">
        <v>2308000</v>
      </c>
      <c r="FB144" s="32">
        <v>3045800</v>
      </c>
      <c r="FC144" s="94">
        <v>3015300</v>
      </c>
      <c r="FD144" s="32">
        <f t="shared" si="368"/>
        <v>2229966.5</v>
      </c>
      <c r="FE144" s="32">
        <f t="shared" si="369"/>
        <v>2661650</v>
      </c>
      <c r="FF144" s="32">
        <f t="shared" si="399"/>
        <v>1375094.2122031439</v>
      </c>
      <c r="FG144" s="32">
        <f t="shared" si="400"/>
        <v>665380.40460000001</v>
      </c>
      <c r="FH144" s="32">
        <f t="shared" si="289"/>
        <v>801783.38754300005</v>
      </c>
      <c r="FI144" s="172">
        <f>VLOOKUP(B144,'[2]RESPUESTOS '!$B$11:$CJ$246,87,0)</f>
        <v>523751</v>
      </c>
      <c r="FJ144" s="162">
        <v>2769600</v>
      </c>
      <c r="FK144" s="32">
        <v>2741200</v>
      </c>
      <c r="FL144" s="94">
        <v>2686400</v>
      </c>
      <c r="FM144" s="32">
        <f t="shared" si="370"/>
        <v>2180237.75</v>
      </c>
      <c r="FN144" s="32">
        <f t="shared" si="371"/>
        <v>2713800</v>
      </c>
      <c r="FO144" s="32">
        <f t="shared" si="401"/>
        <v>1330045.3196202731</v>
      </c>
      <c r="FP144" s="32">
        <f t="shared" si="372"/>
        <v>632743.58309999993</v>
      </c>
      <c r="FQ144" s="32">
        <f t="shared" si="290"/>
        <v>762456.01763549994</v>
      </c>
      <c r="FR144" s="172">
        <f>VLOOKUP(B144,'[2]RESPUESTOS '!$B$11:$BX$246,75,0)</f>
        <v>493223</v>
      </c>
      <c r="FS144" s="162">
        <v>2308000</v>
      </c>
      <c r="FT144" s="32">
        <v>2615600</v>
      </c>
      <c r="FU144" s="94">
        <v>2537100</v>
      </c>
      <c r="FV144" s="32">
        <f t="shared" si="373"/>
        <v>1988480.75</v>
      </c>
      <c r="FW144" s="32">
        <f t="shared" si="374"/>
        <v>2422550</v>
      </c>
      <c r="FX144" s="32">
        <f t="shared" si="402"/>
        <v>1235624.9358336118</v>
      </c>
      <c r="FY144" s="32">
        <f t="shared" si="375"/>
        <v>595862.70629999996</v>
      </c>
      <c r="FZ144" s="32">
        <f t="shared" si="291"/>
        <v>718014.56109149999</v>
      </c>
      <c r="GA144" s="172">
        <f>VLOOKUP(B144,'[2]RESPUESTOS '!$B$11:$CN$246,91,0)</f>
        <v>667668</v>
      </c>
      <c r="GB144" s="162">
        <v>2655000</v>
      </c>
      <c r="GC144" s="32">
        <v>3738000</v>
      </c>
      <c r="GD144" s="94">
        <v>3663200</v>
      </c>
      <c r="GE144" s="32">
        <f t="shared" si="376"/>
        <v>2680967</v>
      </c>
      <c r="GF144" s="32">
        <f t="shared" si="377"/>
        <v>3159100</v>
      </c>
      <c r="GG144" s="32">
        <f t="shared" si="403"/>
        <v>1656378.9517798759</v>
      </c>
      <c r="GH144" s="32">
        <f t="shared" si="378"/>
        <v>806609.7108</v>
      </c>
      <c r="GI144" s="32">
        <f t="shared" si="292"/>
        <v>971964.70151399996</v>
      </c>
      <c r="GJ144" s="172">
        <f>VLOOKUP(B144,'[2]RESPUESTOS '!$B$11:$T$246,19,0)</f>
        <v>488671</v>
      </c>
      <c r="GK144" s="162">
        <v>2620000</v>
      </c>
      <c r="GL144" s="32">
        <v>2557600</v>
      </c>
      <c r="GM144" s="94">
        <v>2455300</v>
      </c>
      <c r="GN144" s="32">
        <f t="shared" si="379"/>
        <v>2030392.75</v>
      </c>
      <c r="GO144" s="32">
        <f t="shared" si="380"/>
        <v>2506450</v>
      </c>
      <c r="GP144" s="32">
        <f t="shared" si="404"/>
        <v>1239802.7296498944</v>
      </c>
      <c r="GQ144" s="32">
        <f t="shared" si="381"/>
        <v>590363.4351</v>
      </c>
      <c r="GR144" s="32">
        <f t="shared" si="293"/>
        <v>711387.93929550005</v>
      </c>
      <c r="GS144" s="172">
        <f>VLOOKUP(B144,'[2]RESPUESTOS '!$B$11:$H$246,7,0)</f>
        <v>484656</v>
      </c>
      <c r="GT144" s="162">
        <v>1630000</v>
      </c>
      <c r="GU144" s="32">
        <v>1534600</v>
      </c>
      <c r="GV144" s="94">
        <v>1473200</v>
      </c>
      <c r="GW144" s="32">
        <f t="shared" si="382"/>
        <v>1280614</v>
      </c>
      <c r="GX144" s="32">
        <f t="shared" si="383"/>
        <v>1503900</v>
      </c>
      <c r="GY144" s="32">
        <f t="shared" si="405"/>
        <v>998191.74156699271</v>
      </c>
      <c r="GZ144" s="32">
        <f t="shared" si="384"/>
        <v>585512.91359999997</v>
      </c>
      <c r="HA144" s="32">
        <f t="shared" si="294"/>
        <v>705543.06088799995</v>
      </c>
      <c r="HB144" s="172">
        <f>VLOOKUP(B144,'[2]RESPUESTOS '!$B$11:$D$246,3,0)</f>
        <v>502996</v>
      </c>
      <c r="HC144" s="162">
        <v>1630000</v>
      </c>
      <c r="HD144" s="32">
        <v>1534600</v>
      </c>
      <c r="HE144" s="94">
        <v>1503900</v>
      </c>
      <c r="HF144" s="32">
        <f t="shared" si="385"/>
        <v>1292874</v>
      </c>
      <c r="HG144" s="32">
        <f t="shared" si="386"/>
        <v>1519250</v>
      </c>
      <c r="HH144" s="32">
        <f t="shared" si="406"/>
        <v>1020887.9424153623</v>
      </c>
      <c r="HI144" s="32">
        <f t="shared" si="387"/>
        <v>607669.46759999997</v>
      </c>
      <c r="HJ144" s="32">
        <f t="shared" si="295"/>
        <v>732241.70845799998</v>
      </c>
      <c r="HK144" s="172">
        <f>VLOOKUP(B144,'[2]RESPUESTOS '!$B$11:$CB$246,79,0)</f>
        <v>706961</v>
      </c>
      <c r="HL144" s="162">
        <v>3881000</v>
      </c>
      <c r="HM144" s="32">
        <v>3738000</v>
      </c>
      <c r="HN144" s="94">
        <v>3701000</v>
      </c>
      <c r="HO144" s="32">
        <f t="shared" si="388"/>
        <v>3006740.25</v>
      </c>
      <c r="HP144" s="32">
        <f t="shared" si="389"/>
        <v>3719500</v>
      </c>
      <c r="HQ144" s="32">
        <f t="shared" si="407"/>
        <v>1810044.25543984</v>
      </c>
      <c r="HR144" s="32">
        <f t="shared" si="390"/>
        <v>854079.58409999998</v>
      </c>
      <c r="HS144" s="32">
        <f t="shared" si="296"/>
        <v>1029165.8988404999</v>
      </c>
      <c r="HT144" s="172">
        <v>3539134.97</v>
      </c>
      <c r="HU144" s="162">
        <v>3881000</v>
      </c>
      <c r="HV144" s="32">
        <v>4672500</v>
      </c>
      <c r="HW144" s="94">
        <v>4438900</v>
      </c>
      <c r="HX144" s="32">
        <f t="shared" si="391"/>
        <v>4330800</v>
      </c>
      <c r="HY144" s="32">
        <f t="shared" si="392"/>
        <v>4438900</v>
      </c>
      <c r="HZ144" s="32">
        <f t="shared" si="297"/>
        <v>4304378.1940385401</v>
      </c>
      <c r="IA144" s="32">
        <f t="shared" si="393"/>
        <v>4275628.9572569998</v>
      </c>
      <c r="IB144" s="32">
        <f t="shared" si="298"/>
        <v>5152132.8934946842</v>
      </c>
      <c r="IC144" s="172">
        <v>3773065</v>
      </c>
      <c r="ID144" s="162">
        <v>2308000</v>
      </c>
      <c r="IE144" s="32">
        <v>4672500</v>
      </c>
      <c r="IF144" s="94">
        <v>4438900</v>
      </c>
      <c r="IG144" s="32">
        <f t="shared" si="394"/>
        <v>3806466.6666666665</v>
      </c>
      <c r="IH144" s="32">
        <f t="shared" si="395"/>
        <v>4438900</v>
      </c>
      <c r="II144" s="32">
        <f t="shared" si="396"/>
        <v>3438100.6928140786</v>
      </c>
      <c r="IJ144" s="32">
        <f t="shared" si="397"/>
        <v>4558239.8264999995</v>
      </c>
      <c r="IK144" s="32">
        <f t="shared" si="299"/>
        <v>5492678.9909324991</v>
      </c>
      <c r="IM144" s="32">
        <f t="shared" si="398"/>
        <v>1251364.9706707287</v>
      </c>
    </row>
    <row r="145" spans="1:247" x14ac:dyDescent="0.25">
      <c r="A145" s="12">
        <v>138</v>
      </c>
      <c r="B145" s="38" t="s">
        <v>181</v>
      </c>
      <c r="C145" s="14">
        <f>VLOOKUP(B145,[1]Hoja1!$B$9:$D$244,3,0)</f>
        <v>258894</v>
      </c>
      <c r="D145" s="14">
        <v>947000</v>
      </c>
      <c r="E145" s="15">
        <v>1453750</v>
      </c>
      <c r="F145" s="97">
        <v>1439200</v>
      </c>
      <c r="G145" s="105">
        <f t="shared" si="300"/>
        <v>1024711</v>
      </c>
      <c r="H145" s="105">
        <f t="shared" si="301"/>
        <v>1193100</v>
      </c>
      <c r="I145" s="107">
        <f t="shared" si="302"/>
        <v>634793.9240172978</v>
      </c>
      <c r="J145" s="107">
        <f t="shared" si="303"/>
        <v>272097.59399999998</v>
      </c>
      <c r="K145" s="107">
        <f t="shared" si="272"/>
        <v>327877.60076999996</v>
      </c>
      <c r="L145" s="101">
        <f>VLOOKUP(B145,[1]Hoja1!$B$9:$L$244,11,0)</f>
        <v>243955</v>
      </c>
      <c r="M145" s="101">
        <v>907000</v>
      </c>
      <c r="N145" s="34">
        <v>1453750</v>
      </c>
      <c r="O145" s="70">
        <v>1410100</v>
      </c>
      <c r="P145" s="34">
        <f t="shared" si="304"/>
        <v>1003701.25</v>
      </c>
      <c r="Q145" s="34">
        <f t="shared" si="305"/>
        <v>1158550</v>
      </c>
      <c r="R145" s="34">
        <f t="shared" si="306"/>
        <v>606180.16889860528</v>
      </c>
      <c r="S145" s="174">
        <f t="shared" si="307"/>
        <v>256396.70499999999</v>
      </c>
      <c r="T145" s="174">
        <f t="shared" si="273"/>
        <v>308958.02952499996</v>
      </c>
      <c r="U145" s="126">
        <f>VLOOKUP(B145,[1]Hoja1!$B$9:$T$244,19,0)</f>
        <v>238700</v>
      </c>
      <c r="V145" s="126">
        <v>873000</v>
      </c>
      <c r="W145" s="17">
        <v>1163000</v>
      </c>
      <c r="X145" s="73">
        <v>1128100</v>
      </c>
      <c r="Y145" s="17">
        <f t="shared" si="308"/>
        <v>850700</v>
      </c>
      <c r="Z145" s="17">
        <f t="shared" si="309"/>
        <v>1000550</v>
      </c>
      <c r="AA145" s="17">
        <f t="shared" si="310"/>
        <v>564881.92359828705</v>
      </c>
      <c r="AB145" s="176">
        <f t="shared" si="311"/>
        <v>250873.69999999998</v>
      </c>
      <c r="AC145" s="176">
        <f t="shared" si="274"/>
        <v>302302.80849999998</v>
      </c>
      <c r="AD145" s="129">
        <f>VLOOKUP(B145,[1]Hoja1!$B$9:$V$244,21,0)</f>
        <v>272017</v>
      </c>
      <c r="AE145" s="129">
        <v>972000</v>
      </c>
      <c r="AF145" s="18">
        <v>1104850</v>
      </c>
      <c r="AG145" s="74">
        <v>1060700</v>
      </c>
      <c r="AH145" s="18">
        <f t="shared" si="312"/>
        <v>852391.75</v>
      </c>
      <c r="AI145" s="18">
        <f t="shared" si="313"/>
        <v>1016350</v>
      </c>
      <c r="AJ145" s="18">
        <f t="shared" si="314"/>
        <v>610414.77907918673</v>
      </c>
      <c r="AK145" s="177">
        <f t="shared" si="315"/>
        <v>285889.86699999997</v>
      </c>
      <c r="AL145" s="177">
        <f t="shared" si="275"/>
        <v>344497.28973499994</v>
      </c>
      <c r="AM145" s="133">
        <f>VLOOKUP(B145,[1]Hoja1!$B$9:$X$244,23,0)</f>
        <v>255619</v>
      </c>
      <c r="AN145" s="133">
        <v>913000</v>
      </c>
      <c r="AO145" s="19">
        <v>988550</v>
      </c>
      <c r="AP145" s="77">
        <v>978700</v>
      </c>
      <c r="AQ145" s="19">
        <f t="shared" si="316"/>
        <v>783967.25</v>
      </c>
      <c r="AR145" s="19">
        <f t="shared" si="317"/>
        <v>945850</v>
      </c>
      <c r="AS145" s="19">
        <f t="shared" si="318"/>
        <v>568124.62637998676</v>
      </c>
      <c r="AT145" s="178">
        <f t="shared" si="319"/>
        <v>268655.56899999996</v>
      </c>
      <c r="AU145" s="178">
        <f t="shared" si="276"/>
        <v>323729.96064499993</v>
      </c>
      <c r="AV145" s="137">
        <f>VLOOKUP(B145,[1]Hoja1!$B$9:$Z$244,25,0)</f>
        <v>217000</v>
      </c>
      <c r="AW145" s="137">
        <v>794000</v>
      </c>
      <c r="AX145" s="20">
        <v>988550</v>
      </c>
      <c r="AY145" s="79">
        <v>909500</v>
      </c>
      <c r="AZ145" s="20">
        <f t="shared" si="320"/>
        <v>727262.5</v>
      </c>
      <c r="BA145" s="20">
        <f t="shared" si="321"/>
        <v>851750</v>
      </c>
      <c r="BB145" s="20">
        <f t="shared" si="322"/>
        <v>501326.72242054431</v>
      </c>
      <c r="BC145" s="179">
        <f t="shared" si="323"/>
        <v>228067</v>
      </c>
      <c r="BD145" s="179">
        <f t="shared" si="277"/>
        <v>274820.73499999999</v>
      </c>
      <c r="BE145" s="139">
        <f>VLOOKUP(B145,[1]Hoja1!$B$9:$AB$244,27,0)</f>
        <v>238700</v>
      </c>
      <c r="BF145" s="139">
        <v>955000</v>
      </c>
      <c r="BG145" s="21">
        <v>1163000</v>
      </c>
      <c r="BH145" s="80">
        <v>1139700</v>
      </c>
      <c r="BI145" s="21">
        <f t="shared" si="324"/>
        <v>874100</v>
      </c>
      <c r="BJ145" s="21">
        <f t="shared" si="325"/>
        <v>1047350</v>
      </c>
      <c r="BK145" s="21">
        <f t="shared" si="326"/>
        <v>573579.61311434046</v>
      </c>
      <c r="BL145" s="21">
        <f t="shared" si="327"/>
        <v>250873.69999999998</v>
      </c>
      <c r="BM145" s="21">
        <f t="shared" si="278"/>
        <v>302302.80849999998</v>
      </c>
      <c r="BN145" s="144">
        <f>VLOOKUP(B145,[1]Hoja1!$B$9:$AD$244,29,0)</f>
        <v>238700</v>
      </c>
      <c r="BO145" s="144">
        <v>853000</v>
      </c>
      <c r="BP145" s="22">
        <v>1163000</v>
      </c>
      <c r="BQ145" s="82">
        <v>1128100</v>
      </c>
      <c r="BR145" s="22">
        <f t="shared" si="328"/>
        <v>845700</v>
      </c>
      <c r="BS145" s="22">
        <f t="shared" si="329"/>
        <v>990550</v>
      </c>
      <c r="BT145" s="22">
        <f t="shared" si="330"/>
        <v>562747.51288976206</v>
      </c>
      <c r="BU145" s="22">
        <f t="shared" si="331"/>
        <v>250873.69999999998</v>
      </c>
      <c r="BV145" s="22">
        <f t="shared" si="279"/>
        <v>302302.80849999998</v>
      </c>
      <c r="BW145" s="146">
        <f>VLOOKUP(B145,[1]Hoja1!$B$9:$AF$244,31,0)</f>
        <v>229911</v>
      </c>
      <c r="BX145" s="146">
        <v>660000</v>
      </c>
      <c r="BY145" s="23">
        <v>988550</v>
      </c>
      <c r="BZ145" s="84">
        <v>889700</v>
      </c>
      <c r="CA145" s="23">
        <f t="shared" si="332"/>
        <v>692040.25</v>
      </c>
      <c r="CB145" s="23">
        <f t="shared" si="333"/>
        <v>774850</v>
      </c>
      <c r="CC145" s="23">
        <f t="shared" si="334"/>
        <v>499986.39615527022</v>
      </c>
      <c r="CD145" s="23">
        <f t="shared" si="335"/>
        <v>241636.46099999998</v>
      </c>
      <c r="CE145" s="23">
        <f t="shared" si="280"/>
        <v>291171.93550499994</v>
      </c>
      <c r="CF145" s="158">
        <f>VLOOKUP(B145,[1]Hoja1!$B$9:$AJ$244,35,0)</f>
        <v>217000</v>
      </c>
      <c r="CG145" s="158">
        <v>620000</v>
      </c>
      <c r="CH145" s="24">
        <v>672200</v>
      </c>
      <c r="CI145" s="25">
        <v>652000</v>
      </c>
      <c r="CJ145" s="24">
        <f t="shared" si="336"/>
        <v>540300</v>
      </c>
      <c r="CK145" s="24">
        <f t="shared" si="337"/>
        <v>636000</v>
      </c>
      <c r="CL145" s="24">
        <f t="shared" si="338"/>
        <v>432778.98442204803</v>
      </c>
      <c r="CM145" s="24">
        <f t="shared" si="339"/>
        <v>228067</v>
      </c>
      <c r="CN145" s="24">
        <f t="shared" si="281"/>
        <v>274820.73499999999</v>
      </c>
      <c r="CO145" s="148">
        <f>VLOOKUP(B145,[1]Hoja1!$B$9:$AL$244,37,0)</f>
        <v>221441</v>
      </c>
      <c r="CP145" s="148">
        <v>800000</v>
      </c>
      <c r="CQ145" s="26">
        <v>988550</v>
      </c>
      <c r="CR145" s="149">
        <v>949000</v>
      </c>
      <c r="CS145" s="26">
        <f t="shared" si="340"/>
        <v>739747.75</v>
      </c>
      <c r="CT145" s="26">
        <f t="shared" si="341"/>
        <v>874500</v>
      </c>
      <c r="CU145" s="26">
        <f t="shared" si="342"/>
        <v>510777.47095445538</v>
      </c>
      <c r="CV145" s="26">
        <f t="shared" si="343"/>
        <v>232734.49099999998</v>
      </c>
      <c r="CW145" s="26">
        <f t="shared" si="282"/>
        <v>280445.06165499997</v>
      </c>
      <c r="CX145" s="27">
        <f>VLOOKUP(B145,[1]Hoja1!$B$9:$AN$244,39,0)</f>
        <v>254942</v>
      </c>
      <c r="CY145" s="27">
        <v>840000</v>
      </c>
      <c r="CZ145" s="28">
        <v>1104850</v>
      </c>
      <c r="DA145" s="86">
        <v>1039000</v>
      </c>
      <c r="DB145" s="28">
        <f t="shared" si="344"/>
        <v>809698</v>
      </c>
      <c r="DC145" s="28">
        <f t="shared" si="345"/>
        <v>939500</v>
      </c>
      <c r="DD145" s="28">
        <f t="shared" si="346"/>
        <v>573024.76195113</v>
      </c>
      <c r="DE145" s="28">
        <f t="shared" si="347"/>
        <v>267944.04199999996</v>
      </c>
      <c r="DF145" s="28">
        <f t="shared" si="283"/>
        <v>322872.57060999994</v>
      </c>
      <c r="DG145" s="150">
        <f>VLOOKUP(B145,[1]Hoja1!$B$9:$AR$244,43,0)</f>
        <v>305288</v>
      </c>
      <c r="DH145" s="150">
        <v>1047000</v>
      </c>
      <c r="DI145" s="29">
        <v>872250</v>
      </c>
      <c r="DJ145" s="88">
        <v>828600</v>
      </c>
      <c r="DK145" s="29">
        <f t="shared" si="348"/>
        <v>763284.5</v>
      </c>
      <c r="DL145" s="29">
        <f t="shared" si="349"/>
        <v>850425</v>
      </c>
      <c r="DM145" s="29">
        <f t="shared" si="350"/>
        <v>607531.51527192129</v>
      </c>
      <c r="DN145" s="29">
        <f t="shared" si="351"/>
        <v>320857.68799999997</v>
      </c>
      <c r="DO145" s="29">
        <f t="shared" si="284"/>
        <v>386633.51403999992</v>
      </c>
      <c r="DP145" s="154">
        <f>VLOOKUP(B145,[1]Hoja1!$B$9:$AT$244,45,0)</f>
        <v>305288</v>
      </c>
      <c r="DQ145" s="154">
        <v>1117000</v>
      </c>
      <c r="DR145" s="30">
        <v>872250</v>
      </c>
      <c r="DS145" s="90">
        <v>802500</v>
      </c>
      <c r="DT145" s="30">
        <f t="shared" si="352"/>
        <v>774259.5</v>
      </c>
      <c r="DU145" s="30">
        <f t="shared" si="353"/>
        <v>837375</v>
      </c>
      <c r="DV145" s="30">
        <f t="shared" si="354"/>
        <v>609438.66234834632</v>
      </c>
      <c r="DW145" s="30">
        <f t="shared" si="355"/>
        <v>320857.68799999997</v>
      </c>
      <c r="DX145" s="30">
        <f t="shared" si="285"/>
        <v>386633.51403999992</v>
      </c>
      <c r="DY145" s="158">
        <f>VLOOKUP(B145,[1]Hoja1!$B$9:$AV$244,47,0)</f>
        <v>345993</v>
      </c>
      <c r="DZ145" s="158">
        <v>1190000</v>
      </c>
      <c r="EA145" s="24">
        <v>988550</v>
      </c>
      <c r="EB145" s="25">
        <v>909500</v>
      </c>
      <c r="EC145" s="24">
        <f t="shared" si="356"/>
        <v>858510.75</v>
      </c>
      <c r="ED145" s="24">
        <f t="shared" si="357"/>
        <v>949025</v>
      </c>
      <c r="EE145" s="24">
        <f t="shared" si="358"/>
        <v>684737.35784718662</v>
      </c>
      <c r="EF145" s="24">
        <f t="shared" si="359"/>
        <v>363638.64299999998</v>
      </c>
      <c r="EG145" s="24">
        <f t="shared" si="286"/>
        <v>438184.56481499999</v>
      </c>
      <c r="EH145" s="126">
        <f>VLOOKUP(B145,[1]Hoja1!$B$9:$AX$244,49,0)</f>
        <v>351194</v>
      </c>
      <c r="EI145" s="126">
        <v>1255000</v>
      </c>
      <c r="EJ145" s="17">
        <v>1308375</v>
      </c>
      <c r="EK145" s="73">
        <v>1177500</v>
      </c>
      <c r="EL145" s="17">
        <f t="shared" si="360"/>
        <v>1023017.25</v>
      </c>
      <c r="EM145" s="17">
        <f t="shared" si="361"/>
        <v>1216250</v>
      </c>
      <c r="EN145" s="17">
        <f t="shared" si="362"/>
        <v>760773.66177731007</v>
      </c>
      <c r="EO145" s="17">
        <f t="shared" si="363"/>
        <v>369104.89399999997</v>
      </c>
      <c r="EP145" s="17">
        <f t="shared" si="287"/>
        <v>444771.39726999996</v>
      </c>
      <c r="EQ145" s="162">
        <f>VLOOKUP(B145,[1]Hoja1!$B$9:$AZ$244,51,0)</f>
        <v>314763</v>
      </c>
      <c r="ER145" s="162">
        <v>1035000</v>
      </c>
      <c r="ES145" s="32">
        <v>1308375</v>
      </c>
      <c r="ET145" s="94">
        <v>1216800</v>
      </c>
      <c r="EU145" s="32">
        <f t="shared" si="364"/>
        <v>968734.5</v>
      </c>
      <c r="EV145" s="32">
        <f t="shared" si="365"/>
        <v>1125900</v>
      </c>
      <c r="EW145" s="32">
        <f t="shared" si="366"/>
        <v>698164.14751280157</v>
      </c>
      <c r="EX145" s="32">
        <f t="shared" si="367"/>
        <v>380265.18030000001</v>
      </c>
      <c r="EY145" s="32">
        <f t="shared" si="288"/>
        <v>458219.54226150003</v>
      </c>
      <c r="EZ145" s="172">
        <f>VLOOKUP(B145,'[2]RESPUESTOS '!$B$11:$BH$246,59,0)</f>
        <v>176084</v>
      </c>
      <c r="FA145" s="162">
        <v>873000</v>
      </c>
      <c r="FB145" s="32">
        <v>976400</v>
      </c>
      <c r="FC145" s="94">
        <v>927600</v>
      </c>
      <c r="FD145" s="32">
        <f t="shared" si="368"/>
        <v>738271</v>
      </c>
      <c r="FE145" s="32">
        <f t="shared" si="369"/>
        <v>900300</v>
      </c>
      <c r="FF145" s="32">
        <f t="shared" si="399"/>
        <v>448088.68113865098</v>
      </c>
      <c r="FG145" s="32">
        <f t="shared" si="400"/>
        <v>212727.08039999998</v>
      </c>
      <c r="FH145" s="32">
        <f t="shared" si="289"/>
        <v>256336.13188199996</v>
      </c>
      <c r="FI145" s="172">
        <f>VLOOKUP(B145,'[2]RESPUESTOS '!$B$11:$CJ$246,87,0)</f>
        <v>210456</v>
      </c>
      <c r="FJ145" s="162">
        <v>1047600</v>
      </c>
      <c r="FK145" s="32">
        <v>1086600</v>
      </c>
      <c r="FL145" s="94">
        <v>1032300</v>
      </c>
      <c r="FM145" s="32">
        <f t="shared" si="370"/>
        <v>844239</v>
      </c>
      <c r="FN145" s="32">
        <f t="shared" si="371"/>
        <v>1039950</v>
      </c>
      <c r="FO145" s="32">
        <f t="shared" si="401"/>
        <v>526651.02048821293</v>
      </c>
      <c r="FP145" s="32">
        <f t="shared" si="372"/>
        <v>254251.89359999998</v>
      </c>
      <c r="FQ145" s="32">
        <f t="shared" si="290"/>
        <v>306373.53178799996</v>
      </c>
      <c r="FR145" s="172">
        <f>VLOOKUP(B145,'[2]RESPUESTOS '!$B$11:$BX$246,75,0)</f>
        <v>178691</v>
      </c>
      <c r="FS145" s="162">
        <v>873000</v>
      </c>
      <c r="FT145" s="32">
        <v>954600</v>
      </c>
      <c r="FU145" s="94">
        <v>935500</v>
      </c>
      <c r="FV145" s="32">
        <f t="shared" si="373"/>
        <v>735447.75</v>
      </c>
      <c r="FW145" s="32">
        <f t="shared" si="374"/>
        <v>904250</v>
      </c>
      <c r="FX145" s="32">
        <f t="shared" si="402"/>
        <v>451557.25411413907</v>
      </c>
      <c r="FY145" s="32">
        <f t="shared" si="375"/>
        <v>215876.59709999998</v>
      </c>
      <c r="FZ145" s="32">
        <f t="shared" si="291"/>
        <v>260131.29950549998</v>
      </c>
      <c r="GA145" s="172">
        <f>VLOOKUP(B145,'[2]RESPUESTOS '!$B$11:$CN$246,91,0)</f>
        <v>209736</v>
      </c>
      <c r="GB145" s="162">
        <v>1004000</v>
      </c>
      <c r="GC145" s="32">
        <v>1163000</v>
      </c>
      <c r="GD145" s="94">
        <v>1128100</v>
      </c>
      <c r="GE145" s="32">
        <f t="shared" si="376"/>
        <v>876209</v>
      </c>
      <c r="GF145" s="32">
        <f t="shared" si="377"/>
        <v>1066050</v>
      </c>
      <c r="GG145" s="32">
        <f t="shared" si="403"/>
        <v>532608.55302151944</v>
      </c>
      <c r="GH145" s="32">
        <f t="shared" si="378"/>
        <v>253382.06159999999</v>
      </c>
      <c r="GI145" s="32">
        <f t="shared" si="292"/>
        <v>305325.38422799995</v>
      </c>
      <c r="GJ145" s="172">
        <f>VLOOKUP(B145,'[2]RESPUESTOS '!$B$11:$T$246,19,0)</f>
        <v>175906</v>
      </c>
      <c r="GK145" s="162">
        <v>840000</v>
      </c>
      <c r="GL145" s="32">
        <v>947200</v>
      </c>
      <c r="GM145" s="94">
        <v>918800</v>
      </c>
      <c r="GN145" s="32">
        <f t="shared" si="379"/>
        <v>720476.5</v>
      </c>
      <c r="GO145" s="32">
        <f t="shared" si="380"/>
        <v>879400</v>
      </c>
      <c r="GP145" s="32">
        <f t="shared" si="404"/>
        <v>443486.0224948377</v>
      </c>
      <c r="GQ145" s="32">
        <f t="shared" si="381"/>
        <v>212512.0386</v>
      </c>
      <c r="GR145" s="32">
        <f t="shared" si="293"/>
        <v>256077.006513</v>
      </c>
      <c r="GS145" s="172">
        <f>VLOOKUP(B145,'[2]RESPUESTOS '!$B$11:$H$246,7,0)</f>
        <v>119641</v>
      </c>
      <c r="GT145" s="162">
        <v>620000</v>
      </c>
      <c r="GU145" s="32">
        <v>568300</v>
      </c>
      <c r="GV145" s="94">
        <v>528500</v>
      </c>
      <c r="GW145" s="32">
        <f t="shared" si="382"/>
        <v>459110.25</v>
      </c>
      <c r="GX145" s="32">
        <f t="shared" si="383"/>
        <v>548400</v>
      </c>
      <c r="GY145" s="32">
        <f t="shared" si="405"/>
        <v>293620.57536084094</v>
      </c>
      <c r="GZ145" s="32">
        <f t="shared" si="384"/>
        <v>144538.29209999999</v>
      </c>
      <c r="HA145" s="32">
        <f t="shared" si="294"/>
        <v>174168.64198049999</v>
      </c>
      <c r="HB145" s="172">
        <f>VLOOKUP(B145,'[2]RESPUESTOS '!$B$11:$D$246,3,0)</f>
        <v>156573</v>
      </c>
      <c r="HC145" s="162">
        <v>620000</v>
      </c>
      <c r="HD145" s="32">
        <v>568300</v>
      </c>
      <c r="HE145" s="94">
        <v>562600</v>
      </c>
      <c r="HF145" s="32">
        <f t="shared" si="385"/>
        <v>476868.25</v>
      </c>
      <c r="HG145" s="32">
        <f t="shared" si="386"/>
        <v>565450</v>
      </c>
      <c r="HH145" s="32">
        <f t="shared" si="406"/>
        <v>346716.707477713</v>
      </c>
      <c r="HI145" s="32">
        <f t="shared" si="387"/>
        <v>189155.8413</v>
      </c>
      <c r="HJ145" s="32">
        <f t="shared" si="295"/>
        <v>227932.78876649999</v>
      </c>
      <c r="HK145" s="172">
        <f>VLOOKUP(B145,'[2]RESPUESTOS '!$B$11:$CB$246,79,0)</f>
        <v>217886</v>
      </c>
      <c r="HL145" s="162">
        <v>1255000</v>
      </c>
      <c r="HM145" s="32">
        <v>1163000</v>
      </c>
      <c r="HN145" s="94">
        <v>1105000</v>
      </c>
      <c r="HO145" s="32">
        <f t="shared" si="388"/>
        <v>935221.5</v>
      </c>
      <c r="HP145" s="32">
        <f t="shared" si="389"/>
        <v>1134000</v>
      </c>
      <c r="HQ145" s="32">
        <f t="shared" si="407"/>
        <v>559347.35896678758</v>
      </c>
      <c r="HR145" s="32">
        <f t="shared" si="390"/>
        <v>263228.07659999997</v>
      </c>
      <c r="HS145" s="32">
        <f t="shared" si="296"/>
        <v>317189.83230299997</v>
      </c>
      <c r="HT145" s="172">
        <v>1178165.52</v>
      </c>
      <c r="HU145" s="162">
        <v>1255000</v>
      </c>
      <c r="HV145" s="32">
        <v>1453750</v>
      </c>
      <c r="HW145" s="94">
        <v>1395600</v>
      </c>
      <c r="HX145" s="32">
        <f t="shared" si="391"/>
        <v>1368116.6666666667</v>
      </c>
      <c r="HY145" s="32">
        <f t="shared" si="392"/>
        <v>1395600</v>
      </c>
      <c r="HZ145" s="32">
        <f t="shared" si="297"/>
        <v>1362876.4849302277</v>
      </c>
      <c r="IA145" s="32">
        <f t="shared" si="393"/>
        <v>1423341.764712</v>
      </c>
      <c r="IB145" s="32">
        <f t="shared" si="298"/>
        <v>1715126.82647796</v>
      </c>
      <c r="IC145" s="172">
        <v>1256040</v>
      </c>
      <c r="ID145" s="162">
        <v>873000</v>
      </c>
      <c r="IE145" s="32">
        <v>1453750</v>
      </c>
      <c r="IF145" s="94">
        <v>1410100</v>
      </c>
      <c r="IG145" s="32">
        <f t="shared" si="394"/>
        <v>1245616.6666666667</v>
      </c>
      <c r="IH145" s="32">
        <f t="shared" si="395"/>
        <v>1410100</v>
      </c>
      <c r="II145" s="32">
        <f t="shared" si="396"/>
        <v>1179931.2029034782</v>
      </c>
      <c r="IJ145" s="32">
        <f t="shared" si="397"/>
        <v>1517421.9239999999</v>
      </c>
      <c r="IK145" s="32">
        <f t="shared" si="299"/>
        <v>1828493.4184199998</v>
      </c>
      <c r="IM145" s="32">
        <f t="shared" si="398"/>
        <v>422877.76808281319</v>
      </c>
    </row>
    <row r="146" spans="1:247" x14ac:dyDescent="0.25">
      <c r="A146" s="12">
        <v>139</v>
      </c>
      <c r="B146" s="38" t="s">
        <v>182</v>
      </c>
      <c r="C146" s="14">
        <f>VLOOKUP(B146,[1]Hoja1!$B$9:$D$244,3,0)</f>
        <v>726172</v>
      </c>
      <c r="D146" s="14">
        <v>2656000</v>
      </c>
      <c r="E146" s="15">
        <v>3771750</v>
      </c>
      <c r="F146" s="97">
        <v>3583200</v>
      </c>
      <c r="G146" s="105">
        <f t="shared" si="300"/>
        <v>2684280.5</v>
      </c>
      <c r="H146" s="105">
        <f t="shared" si="301"/>
        <v>3119600</v>
      </c>
      <c r="I146" s="107">
        <f t="shared" si="302"/>
        <v>1740796.0649270618</v>
      </c>
      <c r="J146" s="107">
        <f t="shared" si="303"/>
        <v>763206.772</v>
      </c>
      <c r="K146" s="107">
        <f t="shared" si="272"/>
        <v>919664.16026000003</v>
      </c>
      <c r="L146" s="101">
        <f>VLOOKUP(B146,[1]Hoja1!$B$9:$L$244,11,0)</f>
        <v>624256</v>
      </c>
      <c r="M146" s="101">
        <v>2319000</v>
      </c>
      <c r="N146" s="34">
        <v>3771750</v>
      </c>
      <c r="O146" s="70">
        <v>3507700</v>
      </c>
      <c r="P146" s="34">
        <f t="shared" si="304"/>
        <v>2555676.5</v>
      </c>
      <c r="Q146" s="34">
        <f t="shared" si="305"/>
        <v>2913350</v>
      </c>
      <c r="R146" s="34">
        <f t="shared" si="306"/>
        <v>1548381.1370269749</v>
      </c>
      <c r="S146" s="174">
        <f t="shared" si="307"/>
        <v>656093.05599999998</v>
      </c>
      <c r="T146" s="174">
        <f t="shared" si="273"/>
        <v>790592.13247999991</v>
      </c>
      <c r="U146" s="126">
        <f>VLOOKUP(B146,[1]Hoja1!$B$9:$T$244,19,0)</f>
        <v>560560</v>
      </c>
      <c r="V146" s="126">
        <v>2051000</v>
      </c>
      <c r="W146" s="17">
        <v>3017400</v>
      </c>
      <c r="X146" s="73">
        <v>2776000</v>
      </c>
      <c r="Y146" s="17">
        <f t="shared" si="308"/>
        <v>2101240</v>
      </c>
      <c r="Z146" s="17">
        <f t="shared" si="309"/>
        <v>2413500</v>
      </c>
      <c r="AA146" s="17">
        <f t="shared" si="310"/>
        <v>1349919.7559554104</v>
      </c>
      <c r="AB146" s="176">
        <f t="shared" si="311"/>
        <v>589148.55999999994</v>
      </c>
      <c r="AC146" s="176">
        <f t="shared" si="274"/>
        <v>709924.01479999989</v>
      </c>
      <c r="AD146" s="129">
        <f>VLOOKUP(B146,[1]Hoja1!$B$9:$V$244,21,0)</f>
        <v>521282</v>
      </c>
      <c r="AE146" s="129">
        <v>1862000</v>
      </c>
      <c r="AF146" s="18">
        <v>2866530</v>
      </c>
      <c r="AG146" s="74">
        <v>2837900</v>
      </c>
      <c r="AH146" s="18">
        <f t="shared" si="312"/>
        <v>2021928</v>
      </c>
      <c r="AI146" s="18">
        <f t="shared" si="313"/>
        <v>2349950</v>
      </c>
      <c r="AJ146" s="18">
        <f t="shared" si="314"/>
        <v>1267173.5833346278</v>
      </c>
      <c r="AK146" s="177">
        <f t="shared" si="315"/>
        <v>547867.38199999998</v>
      </c>
      <c r="AL146" s="177">
        <f t="shared" si="275"/>
        <v>660180.19530999998</v>
      </c>
      <c r="AM146" s="133">
        <f>VLOOKUP(B146,[1]Hoja1!$B$9:$X$244,23,0)</f>
        <v>469092</v>
      </c>
      <c r="AN146" s="133">
        <v>1676000</v>
      </c>
      <c r="AO146" s="19">
        <v>2564790</v>
      </c>
      <c r="AP146" s="77">
        <v>2487800</v>
      </c>
      <c r="AQ146" s="19">
        <f t="shared" si="316"/>
        <v>1799420.5</v>
      </c>
      <c r="AR146" s="19">
        <f t="shared" si="317"/>
        <v>2081900</v>
      </c>
      <c r="AS146" s="19">
        <f t="shared" si="318"/>
        <v>1136268.8157546315</v>
      </c>
      <c r="AT146" s="178">
        <f t="shared" si="319"/>
        <v>493015.69199999998</v>
      </c>
      <c r="AU146" s="178">
        <f t="shared" si="276"/>
        <v>594083.90885999997</v>
      </c>
      <c r="AV146" s="137">
        <f>VLOOKUP(B146,[1]Hoja1!$B$9:$Z$244,25,0)</f>
        <v>509600</v>
      </c>
      <c r="AW146" s="137">
        <v>1864000</v>
      </c>
      <c r="AX146" s="20">
        <v>2564790</v>
      </c>
      <c r="AY146" s="79">
        <v>2308300</v>
      </c>
      <c r="AZ146" s="20">
        <f t="shared" si="320"/>
        <v>1811672.5</v>
      </c>
      <c r="BA146" s="20">
        <f t="shared" si="321"/>
        <v>2086150</v>
      </c>
      <c r="BB146" s="20">
        <f t="shared" si="322"/>
        <v>1204123.3522476577</v>
      </c>
      <c r="BC146" s="179">
        <f t="shared" si="323"/>
        <v>535589.6</v>
      </c>
      <c r="BD146" s="179">
        <f t="shared" si="277"/>
        <v>645385.46799999999</v>
      </c>
      <c r="BE146" s="139">
        <f>VLOOKUP(B146,[1]Hoja1!$B$9:$AB$244,27,0)</f>
        <v>560560</v>
      </c>
      <c r="BF146" s="139">
        <v>2243000</v>
      </c>
      <c r="BG146" s="21">
        <v>3017400</v>
      </c>
      <c r="BH146" s="80">
        <v>2776000</v>
      </c>
      <c r="BI146" s="21">
        <f t="shared" si="324"/>
        <v>2149240</v>
      </c>
      <c r="BJ146" s="21">
        <f t="shared" si="325"/>
        <v>2509500</v>
      </c>
      <c r="BK146" s="21">
        <f t="shared" si="326"/>
        <v>1369204.8916366915</v>
      </c>
      <c r="BL146" s="21">
        <f t="shared" si="327"/>
        <v>589148.55999999994</v>
      </c>
      <c r="BM146" s="21">
        <f t="shared" si="278"/>
        <v>709924.01479999989</v>
      </c>
      <c r="BN146" s="144">
        <f>VLOOKUP(B146,[1]Hoja1!$B$9:$AD$244,29,0)</f>
        <v>560560</v>
      </c>
      <c r="BO146" s="144">
        <v>2002000</v>
      </c>
      <c r="BP146" s="22">
        <v>3017400</v>
      </c>
      <c r="BQ146" s="82">
        <v>2957100</v>
      </c>
      <c r="BR146" s="22">
        <f t="shared" si="328"/>
        <v>2134265</v>
      </c>
      <c r="BS146" s="22">
        <f t="shared" si="329"/>
        <v>2479550</v>
      </c>
      <c r="BT146" s="22">
        <f t="shared" si="330"/>
        <v>1354549.572975483</v>
      </c>
      <c r="BU146" s="22">
        <f t="shared" si="331"/>
        <v>589148.55999999994</v>
      </c>
      <c r="BV146" s="22">
        <f t="shared" si="279"/>
        <v>709924.01479999989</v>
      </c>
      <c r="BW146" s="146">
        <f>VLOOKUP(B146,[1]Hoja1!$B$9:$AF$244,31,0)</f>
        <v>539988</v>
      </c>
      <c r="BX146" s="146">
        <v>1550000</v>
      </c>
      <c r="BY146" s="23">
        <v>2564790</v>
      </c>
      <c r="BZ146" s="84">
        <v>2462200</v>
      </c>
      <c r="CA146" s="23">
        <f t="shared" si="332"/>
        <v>1779244.5</v>
      </c>
      <c r="CB146" s="23">
        <f t="shared" si="333"/>
        <v>2006100</v>
      </c>
      <c r="CC146" s="23">
        <f t="shared" si="334"/>
        <v>1214664.4197902936</v>
      </c>
      <c r="CD146" s="23">
        <f t="shared" si="335"/>
        <v>567527.38799999992</v>
      </c>
      <c r="CE146" s="23">
        <f t="shared" si="280"/>
        <v>683870.5025399999</v>
      </c>
      <c r="CF146" s="158">
        <f>VLOOKUP(B146,[1]Hoja1!$B$9:$AJ$244,35,0)</f>
        <v>509600</v>
      </c>
      <c r="CG146" s="158">
        <v>1460000</v>
      </c>
      <c r="CH146" s="24">
        <v>1744100</v>
      </c>
      <c r="CI146" s="25">
        <v>1709200</v>
      </c>
      <c r="CJ146" s="24">
        <f t="shared" si="336"/>
        <v>1355725</v>
      </c>
      <c r="CK146" s="24">
        <f t="shared" si="337"/>
        <v>1584600</v>
      </c>
      <c r="CL146" s="24">
        <f t="shared" si="338"/>
        <v>1051058.9858580399</v>
      </c>
      <c r="CM146" s="24">
        <f t="shared" si="339"/>
        <v>535589.6</v>
      </c>
      <c r="CN146" s="24">
        <f t="shared" si="281"/>
        <v>645385.46799999999</v>
      </c>
      <c r="CO146" s="148">
        <f>VLOOKUP(B146,[1]Hoja1!$B$9:$AL$244,37,0)</f>
        <v>546678</v>
      </c>
      <c r="CP146" s="148">
        <v>1960000</v>
      </c>
      <c r="CQ146" s="26">
        <v>2564790</v>
      </c>
      <c r="CR146" s="149">
        <v>2487800</v>
      </c>
      <c r="CS146" s="26">
        <f t="shared" si="340"/>
        <v>1889817</v>
      </c>
      <c r="CT146" s="26">
        <f t="shared" si="341"/>
        <v>2223900</v>
      </c>
      <c r="CU146" s="26">
        <f t="shared" si="342"/>
        <v>1277428.1823545564</v>
      </c>
      <c r="CV146" s="26">
        <f t="shared" si="343"/>
        <v>574558.57799999998</v>
      </c>
      <c r="CW146" s="26">
        <f t="shared" si="282"/>
        <v>692343.08649000002</v>
      </c>
      <c r="CX146" s="27">
        <f>VLOOKUP(B146,[1]Hoja1!$B$9:$AN$244,39,0)</f>
        <v>674993</v>
      </c>
      <c r="CY146" s="27">
        <v>2220000</v>
      </c>
      <c r="CZ146" s="28">
        <v>2866530</v>
      </c>
      <c r="DA146" s="86">
        <v>2723000</v>
      </c>
      <c r="DB146" s="28">
        <f t="shared" si="344"/>
        <v>2121130.75</v>
      </c>
      <c r="DC146" s="28">
        <f t="shared" si="345"/>
        <v>2471500</v>
      </c>
      <c r="DD146" s="28">
        <f t="shared" si="346"/>
        <v>1510549.4039322762</v>
      </c>
      <c r="DE146" s="28">
        <f t="shared" si="347"/>
        <v>709417.64299999992</v>
      </c>
      <c r="DF146" s="28">
        <f t="shared" si="283"/>
        <v>854848.25981499988</v>
      </c>
      <c r="DG146" s="150">
        <f>VLOOKUP(B146,[1]Hoja1!$B$9:$AR$244,43,0)</f>
        <v>509600</v>
      </c>
      <c r="DH146" s="150">
        <v>1748000</v>
      </c>
      <c r="DI146" s="29">
        <v>2263050</v>
      </c>
      <c r="DJ146" s="88">
        <v>2172500</v>
      </c>
      <c r="DK146" s="29">
        <f t="shared" si="348"/>
        <v>1673287.5</v>
      </c>
      <c r="DL146" s="29">
        <f t="shared" si="349"/>
        <v>1960250</v>
      </c>
      <c r="DM146" s="29">
        <f t="shared" si="350"/>
        <v>1163945.6779947416</v>
      </c>
      <c r="DN146" s="29">
        <f t="shared" si="351"/>
        <v>535589.6</v>
      </c>
      <c r="DO146" s="29">
        <f t="shared" si="284"/>
        <v>645385.46799999999</v>
      </c>
      <c r="DP146" s="154">
        <f>VLOOKUP(B146,[1]Hoja1!$B$9:$AT$244,45,0)</f>
        <v>792068</v>
      </c>
      <c r="DQ146" s="154">
        <v>2897000</v>
      </c>
      <c r="DR146" s="30">
        <v>2263050</v>
      </c>
      <c r="DS146" s="90">
        <v>2217800</v>
      </c>
      <c r="DT146" s="30">
        <f t="shared" si="352"/>
        <v>2042479.5</v>
      </c>
      <c r="DU146" s="30">
        <f t="shared" si="353"/>
        <v>2240425</v>
      </c>
      <c r="DV146" s="30">
        <f t="shared" si="354"/>
        <v>1599691.9917282832</v>
      </c>
      <c r="DW146" s="30">
        <f t="shared" si="355"/>
        <v>832463.46799999999</v>
      </c>
      <c r="DX146" s="30">
        <f t="shared" si="285"/>
        <v>1003118.4789399999</v>
      </c>
      <c r="DY146" s="158">
        <f>VLOOKUP(B146,[1]Hoja1!$B$9:$AV$244,47,0)</f>
        <v>560560</v>
      </c>
      <c r="DZ146" s="158">
        <v>1930000</v>
      </c>
      <c r="EA146" s="24">
        <v>2564790</v>
      </c>
      <c r="EB146" s="25">
        <v>2513500</v>
      </c>
      <c r="EC146" s="24">
        <f t="shared" si="356"/>
        <v>1892212.5</v>
      </c>
      <c r="ED146" s="24">
        <f t="shared" si="357"/>
        <v>2221750</v>
      </c>
      <c r="EE146" s="24">
        <f t="shared" si="358"/>
        <v>1294577.0868170534</v>
      </c>
      <c r="EF146" s="24">
        <f t="shared" si="359"/>
        <v>589148.55999999994</v>
      </c>
      <c r="EG146" s="24">
        <f t="shared" si="286"/>
        <v>709924.01479999989</v>
      </c>
      <c r="EH146" s="126">
        <f>VLOOKUP(B146,[1]Hoja1!$B$9:$AX$244,49,0)</f>
        <v>903208</v>
      </c>
      <c r="EI146" s="126">
        <v>3226000</v>
      </c>
      <c r="EJ146" s="17">
        <v>3394575</v>
      </c>
      <c r="EK146" s="73">
        <v>3258800</v>
      </c>
      <c r="EL146" s="17">
        <f t="shared" si="360"/>
        <v>2695645.75</v>
      </c>
      <c r="EM146" s="17">
        <f t="shared" si="361"/>
        <v>3242400</v>
      </c>
      <c r="EN146" s="17">
        <f t="shared" si="362"/>
        <v>1981576.1036568175</v>
      </c>
      <c r="EO146" s="17">
        <f t="shared" si="363"/>
        <v>949271.60799999989</v>
      </c>
      <c r="EP146" s="17">
        <f t="shared" si="287"/>
        <v>1143872.2876399998</v>
      </c>
      <c r="EQ146" s="162">
        <f>VLOOKUP(B146,[1]Hoja1!$B$9:$AZ$244,51,0)</f>
        <v>509600</v>
      </c>
      <c r="ER146" s="162">
        <v>1675000</v>
      </c>
      <c r="ES146" s="32">
        <v>3394575</v>
      </c>
      <c r="ET146" s="94">
        <v>3190900</v>
      </c>
      <c r="EU146" s="32">
        <f t="shared" si="364"/>
        <v>2192518.75</v>
      </c>
      <c r="EV146" s="32">
        <f t="shared" si="365"/>
        <v>2432950</v>
      </c>
      <c r="EW146" s="32">
        <f t="shared" si="366"/>
        <v>1262898.4514387527</v>
      </c>
      <c r="EX146" s="32">
        <f t="shared" si="367"/>
        <v>615647.76</v>
      </c>
      <c r="EY146" s="32">
        <f t="shared" si="288"/>
        <v>741855.55079999997</v>
      </c>
      <c r="EZ146" s="172">
        <v>528544</v>
      </c>
      <c r="FA146" s="162">
        <v>2051000</v>
      </c>
      <c r="FB146" s="32">
        <v>2552400</v>
      </c>
      <c r="FC146" s="94">
        <v>2475800</v>
      </c>
      <c r="FD146" s="32">
        <f t="shared" si="368"/>
        <v>1901936</v>
      </c>
      <c r="FE146" s="32">
        <f t="shared" si="369"/>
        <v>2263400</v>
      </c>
      <c r="FF146" s="32">
        <f>HARMEAN(FA146:FC146)</f>
        <v>2337786.8012355398</v>
      </c>
      <c r="FG146" s="32">
        <f>EZ146*1.2081</f>
        <v>638534.00639999995</v>
      </c>
      <c r="FH146" s="32">
        <f t="shared" si="289"/>
        <v>769433.47771199991</v>
      </c>
      <c r="FI146" s="172">
        <v>528544</v>
      </c>
      <c r="FJ146" s="162">
        <v>2461200</v>
      </c>
      <c r="FK146" s="32">
        <v>2576400</v>
      </c>
      <c r="FL146" s="94">
        <v>2473300</v>
      </c>
      <c r="FM146" s="32">
        <f t="shared" si="370"/>
        <v>2009861</v>
      </c>
      <c r="FN146" s="32">
        <f t="shared" si="371"/>
        <v>2467250</v>
      </c>
      <c r="FO146" s="32">
        <f>HARMEAN(FJ146:FL146)</f>
        <v>2502580.8441299107</v>
      </c>
      <c r="FP146" s="32">
        <f t="shared" si="372"/>
        <v>638534.00639999995</v>
      </c>
      <c r="FQ146" s="32">
        <f t="shared" si="290"/>
        <v>769433.47771199991</v>
      </c>
      <c r="FR146" s="172">
        <v>0</v>
      </c>
      <c r="FS146" s="162">
        <v>2051000</v>
      </c>
      <c r="FT146" s="32" t="s">
        <v>89</v>
      </c>
      <c r="FU146" s="94" t="s">
        <v>89</v>
      </c>
      <c r="FV146" s="32">
        <f t="shared" si="373"/>
        <v>1025500</v>
      </c>
      <c r="FW146" s="32">
        <f t="shared" si="374"/>
        <v>1025500</v>
      </c>
      <c r="FX146" s="32">
        <f>HARMEAN(FS146:FU146)</f>
        <v>2051000</v>
      </c>
      <c r="FY146" s="32">
        <f t="shared" si="375"/>
        <v>0</v>
      </c>
      <c r="FZ146" s="32">
        <f t="shared" si="291"/>
        <v>0</v>
      </c>
      <c r="GA146" s="172">
        <v>0</v>
      </c>
      <c r="GB146" s="162">
        <v>2359000</v>
      </c>
      <c r="GC146" s="32">
        <v>2972000</v>
      </c>
      <c r="GD146" s="94">
        <v>2912600</v>
      </c>
      <c r="GE146" s="32">
        <f t="shared" si="376"/>
        <v>2060900</v>
      </c>
      <c r="GF146" s="32">
        <f t="shared" si="377"/>
        <v>2635800</v>
      </c>
      <c r="GG146" s="32">
        <f>HARMEAN(GB146:GD146)</f>
        <v>2718085.494631724</v>
      </c>
      <c r="GH146" s="32">
        <f t="shared" si="378"/>
        <v>0</v>
      </c>
      <c r="GI146" s="32">
        <f t="shared" si="292"/>
        <v>0</v>
      </c>
      <c r="GJ146" s="172">
        <v>0</v>
      </c>
      <c r="GK146" s="162">
        <v>2220000</v>
      </c>
      <c r="GL146" s="32" t="s">
        <v>89</v>
      </c>
      <c r="GM146" s="94" t="s">
        <v>89</v>
      </c>
      <c r="GN146" s="32">
        <f t="shared" si="379"/>
        <v>1110000</v>
      </c>
      <c r="GO146" s="32">
        <f t="shared" si="380"/>
        <v>1110000</v>
      </c>
      <c r="GP146" s="32">
        <f>HARMEAN(GK146:GM146)</f>
        <v>2220000</v>
      </c>
      <c r="GQ146" s="32">
        <f t="shared" si="381"/>
        <v>0</v>
      </c>
      <c r="GR146" s="32">
        <f t="shared" si="293"/>
        <v>0</v>
      </c>
      <c r="GS146" s="172">
        <v>0</v>
      </c>
      <c r="GT146" s="162">
        <v>1460000</v>
      </c>
      <c r="GU146" s="32" t="s">
        <v>89</v>
      </c>
      <c r="GV146" s="94" t="s">
        <v>89</v>
      </c>
      <c r="GW146" s="32">
        <f t="shared" si="382"/>
        <v>730000</v>
      </c>
      <c r="GX146" s="32">
        <f t="shared" si="383"/>
        <v>730000</v>
      </c>
      <c r="GY146" s="32">
        <f>HARMEAN(GT146:GV146)</f>
        <v>1460000</v>
      </c>
      <c r="GZ146" s="32">
        <f t="shared" si="384"/>
        <v>0</v>
      </c>
      <c r="HA146" s="32">
        <f t="shared" si="294"/>
        <v>0</v>
      </c>
      <c r="HB146" s="172">
        <v>0</v>
      </c>
      <c r="HC146" s="162">
        <v>1460000</v>
      </c>
      <c r="HD146" s="32" t="s">
        <v>89</v>
      </c>
      <c r="HE146" s="94" t="s">
        <v>89</v>
      </c>
      <c r="HF146" s="32">
        <f t="shared" si="385"/>
        <v>730000</v>
      </c>
      <c r="HG146" s="32">
        <f t="shared" si="386"/>
        <v>730000</v>
      </c>
      <c r="HH146" s="32">
        <f>HARMEAN(HC146:HE146)</f>
        <v>1460000</v>
      </c>
      <c r="HI146" s="32">
        <f t="shared" si="387"/>
        <v>0</v>
      </c>
      <c r="HJ146" s="32">
        <f t="shared" si="295"/>
        <v>0</v>
      </c>
      <c r="HK146" s="172">
        <v>3088590.12</v>
      </c>
      <c r="HL146" s="162">
        <v>3226000</v>
      </c>
      <c r="HM146" s="32">
        <v>2972000</v>
      </c>
      <c r="HN146" s="94">
        <v>2883000</v>
      </c>
      <c r="HO146" s="32">
        <f t="shared" si="388"/>
        <v>3042397.5300000003</v>
      </c>
      <c r="HP146" s="32">
        <f t="shared" si="389"/>
        <v>3030295.06</v>
      </c>
      <c r="HQ146" s="32">
        <f>HARMEAN(HL146:HN146)</f>
        <v>3020186.7319898605</v>
      </c>
      <c r="HR146" s="32">
        <f t="shared" si="390"/>
        <v>3731325.7239720002</v>
      </c>
      <c r="HS146" s="32">
        <f t="shared" si="296"/>
        <v>4496247.49738626</v>
      </c>
      <c r="HT146" s="172">
        <v>3088590.12</v>
      </c>
      <c r="HU146" s="162">
        <v>3226000</v>
      </c>
      <c r="HV146" s="32">
        <v>3771750</v>
      </c>
      <c r="HW146" s="94">
        <v>3658600</v>
      </c>
      <c r="HX146" s="32">
        <f t="shared" si="391"/>
        <v>3552116.6666666665</v>
      </c>
      <c r="HY146" s="32">
        <f t="shared" si="392"/>
        <v>3658600</v>
      </c>
      <c r="HZ146" s="32">
        <f t="shared" si="297"/>
        <v>3535905.7022492457</v>
      </c>
      <c r="IA146" s="32">
        <f t="shared" si="393"/>
        <v>3731325.7239720002</v>
      </c>
      <c r="IB146" s="32">
        <f t="shared" si="298"/>
        <v>4496247.49738626</v>
      </c>
      <c r="IC146" s="172">
        <v>3292740</v>
      </c>
      <c r="ID146" s="162">
        <v>2051000</v>
      </c>
      <c r="IE146" s="32">
        <v>3771750</v>
      </c>
      <c r="IF146" s="94">
        <v>3470000</v>
      </c>
      <c r="IG146" s="32">
        <f t="shared" si="394"/>
        <v>3097583.3333333335</v>
      </c>
      <c r="IH146" s="32">
        <f t="shared" si="395"/>
        <v>3470000</v>
      </c>
      <c r="II146" s="32">
        <f t="shared" si="396"/>
        <v>2882175.5192654771</v>
      </c>
      <c r="IJ146" s="32">
        <f t="shared" si="397"/>
        <v>3977959.1939999997</v>
      </c>
      <c r="IK146" s="32">
        <f t="shared" si="299"/>
        <v>4793440.8287699996</v>
      </c>
      <c r="IM146" s="32">
        <f t="shared" si="398"/>
        <v>1043891.9927889452</v>
      </c>
    </row>
    <row r="147" spans="1:247" x14ac:dyDescent="0.25">
      <c r="A147" s="12">
        <v>140</v>
      </c>
      <c r="B147" s="38" t="s">
        <v>183</v>
      </c>
      <c r="C147" s="14">
        <f>VLOOKUP(B147,[1]Hoja1!$B$9:$D$244,3,0)</f>
        <v>1697897</v>
      </c>
      <c r="D147" s="14">
        <v>6210000</v>
      </c>
      <c r="E147" s="15">
        <v>8849250</v>
      </c>
      <c r="F147" s="97">
        <v>8583800</v>
      </c>
      <c r="G147" s="105">
        <f t="shared" si="300"/>
        <v>6335236.75</v>
      </c>
      <c r="H147" s="105">
        <f t="shared" si="301"/>
        <v>7396900</v>
      </c>
      <c r="I147" s="107">
        <f t="shared" si="302"/>
        <v>4083729.0218241797</v>
      </c>
      <c r="J147" s="107">
        <f t="shared" si="303"/>
        <v>1784489.747</v>
      </c>
      <c r="K147" s="107">
        <f t="shared" si="272"/>
        <v>2150310.1451349999</v>
      </c>
      <c r="L147" s="101">
        <f>VLOOKUP(B147,[1]Hoja1!$B$9:$L$244,11,0)</f>
        <v>1018005</v>
      </c>
      <c r="M147" s="101">
        <v>3782000</v>
      </c>
      <c r="N147" s="34">
        <v>8849250</v>
      </c>
      <c r="O147" s="70">
        <v>8406800</v>
      </c>
      <c r="P147" s="34">
        <f t="shared" si="304"/>
        <v>5514013.75</v>
      </c>
      <c r="Q147" s="34">
        <f t="shared" si="305"/>
        <v>6094400</v>
      </c>
      <c r="R147" s="34">
        <f t="shared" si="306"/>
        <v>2705117.0868039532</v>
      </c>
      <c r="S147" s="174">
        <f t="shared" si="307"/>
        <v>1069923.2549999999</v>
      </c>
      <c r="T147" s="174">
        <f t="shared" si="273"/>
        <v>1289257.5222749999</v>
      </c>
      <c r="U147" s="126">
        <f>VLOOKUP(B147,[1]Hoja1!$B$9:$T$244,19,0)</f>
        <v>872146</v>
      </c>
      <c r="V147" s="126">
        <v>3190000</v>
      </c>
      <c r="W147" s="17">
        <v>7079400</v>
      </c>
      <c r="X147" s="73">
        <v>6937800</v>
      </c>
      <c r="Y147" s="17">
        <f t="shared" si="308"/>
        <v>4519836.5</v>
      </c>
      <c r="Z147" s="17">
        <f t="shared" si="309"/>
        <v>5063900</v>
      </c>
      <c r="AA147" s="17">
        <f t="shared" si="310"/>
        <v>2291647.0872439165</v>
      </c>
      <c r="AB147" s="176">
        <f t="shared" si="311"/>
        <v>916625.446</v>
      </c>
      <c r="AC147" s="176">
        <f t="shared" si="274"/>
        <v>1104533.66243</v>
      </c>
      <c r="AD147" s="129">
        <f>VLOOKUP(B147,[1]Hoja1!$B$9:$V$244,21,0)</f>
        <v>1281720</v>
      </c>
      <c r="AE147" s="129">
        <v>4578000</v>
      </c>
      <c r="AF147" s="18">
        <v>6725430</v>
      </c>
      <c r="AG147" s="74">
        <v>6523700</v>
      </c>
      <c r="AH147" s="18">
        <f t="shared" si="312"/>
        <v>4777212.5</v>
      </c>
      <c r="AI147" s="18">
        <f t="shared" si="313"/>
        <v>5550850</v>
      </c>
      <c r="AJ147" s="18">
        <f t="shared" si="314"/>
        <v>3075469.9769815765</v>
      </c>
      <c r="AK147" s="177">
        <f t="shared" si="315"/>
        <v>1347087.72</v>
      </c>
      <c r="AL147" s="177">
        <f t="shared" si="275"/>
        <v>1623240.7026</v>
      </c>
      <c r="AM147" s="133">
        <f>VLOOKUP(B147,[1]Hoja1!$B$9:$X$244,23,0)</f>
        <v>1195500</v>
      </c>
      <c r="AN147" s="133">
        <v>4270000</v>
      </c>
      <c r="AO147" s="19">
        <v>6017490</v>
      </c>
      <c r="AP147" s="77">
        <v>5716600</v>
      </c>
      <c r="AQ147" s="19">
        <f t="shared" si="316"/>
        <v>4299897.5</v>
      </c>
      <c r="AR147" s="19">
        <f t="shared" si="317"/>
        <v>4993300</v>
      </c>
      <c r="AS147" s="19">
        <f t="shared" si="318"/>
        <v>2833315.6183532979</v>
      </c>
      <c r="AT147" s="178">
        <f t="shared" si="319"/>
        <v>1256470.5</v>
      </c>
      <c r="AU147" s="178">
        <f t="shared" si="276"/>
        <v>1514046.9524999999</v>
      </c>
      <c r="AV147" s="137">
        <f>VLOOKUP(B147,[1]Hoja1!$B$9:$Z$244,25,0)</f>
        <v>697272</v>
      </c>
      <c r="AW147" s="137">
        <v>2551000</v>
      </c>
      <c r="AX147" s="20">
        <v>6017490</v>
      </c>
      <c r="AY147" s="79">
        <v>5776800</v>
      </c>
      <c r="AZ147" s="20">
        <f t="shared" si="320"/>
        <v>3760640.5</v>
      </c>
      <c r="BA147" s="20">
        <f t="shared" si="321"/>
        <v>4163900</v>
      </c>
      <c r="BB147" s="20">
        <f t="shared" si="322"/>
        <v>1847189.2754011306</v>
      </c>
      <c r="BC147" s="179">
        <f t="shared" si="323"/>
        <v>732832.87199999997</v>
      </c>
      <c r="BD147" s="179">
        <f t="shared" si="277"/>
        <v>883063.61075999995</v>
      </c>
      <c r="BE147" s="139">
        <f>VLOOKUP(B147,[1]Hoja1!$B$9:$AB$244,27,0)</f>
        <v>1387653</v>
      </c>
      <c r="BF147" s="139">
        <v>5551000</v>
      </c>
      <c r="BG147" s="21">
        <v>7079400</v>
      </c>
      <c r="BH147" s="80">
        <v>6937800</v>
      </c>
      <c r="BI147" s="21">
        <f t="shared" si="324"/>
        <v>5238963.25</v>
      </c>
      <c r="BJ147" s="21">
        <f t="shared" si="325"/>
        <v>6244400</v>
      </c>
      <c r="BK147" s="21">
        <f t="shared" si="326"/>
        <v>3372164.3785562031</v>
      </c>
      <c r="BL147" s="21">
        <f t="shared" si="327"/>
        <v>1458423.3029999998</v>
      </c>
      <c r="BM147" s="21">
        <f t="shared" si="278"/>
        <v>1757400.0801149998</v>
      </c>
      <c r="BN147" s="144">
        <f>VLOOKUP(B147,[1]Hoja1!$B$9:$AD$244,29,0)</f>
        <v>785964</v>
      </c>
      <c r="BO147" s="144">
        <v>2808000</v>
      </c>
      <c r="BP147" s="22">
        <v>7079400</v>
      </c>
      <c r="BQ147" s="82">
        <v>6725400</v>
      </c>
      <c r="BR147" s="22">
        <f t="shared" si="328"/>
        <v>4349691</v>
      </c>
      <c r="BS147" s="22">
        <f t="shared" si="329"/>
        <v>4766700</v>
      </c>
      <c r="BT147" s="22">
        <f t="shared" si="330"/>
        <v>2085078.2714296293</v>
      </c>
      <c r="BU147" s="22">
        <f t="shared" si="331"/>
        <v>826048.16399999999</v>
      </c>
      <c r="BV147" s="22">
        <f t="shared" si="279"/>
        <v>995388.03761999996</v>
      </c>
      <c r="BW147" s="146">
        <f>VLOOKUP(B147,[1]Hoja1!$B$9:$AF$244,31,0)</f>
        <v>686800</v>
      </c>
      <c r="BX147" s="146">
        <v>1970000</v>
      </c>
      <c r="BY147" s="23">
        <v>6017490</v>
      </c>
      <c r="BZ147" s="84">
        <v>5716600</v>
      </c>
      <c r="CA147" s="23">
        <f t="shared" si="332"/>
        <v>3597722.5</v>
      </c>
      <c r="CB147" s="23">
        <f t="shared" si="333"/>
        <v>3843300</v>
      </c>
      <c r="CC147" s="23">
        <f t="shared" si="334"/>
        <v>1735543.4678365637</v>
      </c>
      <c r="CD147" s="23">
        <f t="shared" si="335"/>
        <v>721826.79999999993</v>
      </c>
      <c r="CE147" s="23">
        <f t="shared" si="280"/>
        <v>869801.29399999988</v>
      </c>
      <c r="CF147" s="158">
        <f>VLOOKUP(B147,[1]Hoja1!$B$9:$AJ$244,35,0)</f>
        <v>697155</v>
      </c>
      <c r="CG147" s="158">
        <v>2000000</v>
      </c>
      <c r="CH147" s="24">
        <v>4091900</v>
      </c>
      <c r="CI147" s="25">
        <v>4051000</v>
      </c>
      <c r="CJ147" s="24">
        <f t="shared" si="336"/>
        <v>2710013.75</v>
      </c>
      <c r="CK147" s="24">
        <f t="shared" si="337"/>
        <v>3025500</v>
      </c>
      <c r="CL147" s="24">
        <f t="shared" si="338"/>
        <v>1649049.9193218793</v>
      </c>
      <c r="CM147" s="24">
        <f t="shared" si="339"/>
        <v>732709.90499999991</v>
      </c>
      <c r="CN147" s="24">
        <f t="shared" si="281"/>
        <v>882915.43552499986</v>
      </c>
      <c r="CO147" s="148">
        <f>VLOOKUP(B147,[1]Hoja1!$B$9:$AL$244,37,0)</f>
        <v>757273</v>
      </c>
      <c r="CP147" s="148">
        <v>2710000</v>
      </c>
      <c r="CQ147" s="26">
        <v>6017490</v>
      </c>
      <c r="CR147" s="149">
        <v>5596300</v>
      </c>
      <c r="CS147" s="26">
        <f t="shared" si="340"/>
        <v>3770265.75</v>
      </c>
      <c r="CT147" s="26">
        <f t="shared" si="341"/>
        <v>4153150</v>
      </c>
      <c r="CU147" s="26">
        <f t="shared" si="342"/>
        <v>1966178.6188020592</v>
      </c>
      <c r="CV147" s="26">
        <f t="shared" si="343"/>
        <v>795893.92299999995</v>
      </c>
      <c r="CW147" s="26">
        <f t="shared" si="282"/>
        <v>959052.17721499992</v>
      </c>
      <c r="CX147" s="27">
        <f>VLOOKUP(B147,[1]Hoja1!$B$9:$AN$244,39,0)</f>
        <v>1485669</v>
      </c>
      <c r="CY147" s="27">
        <v>4890000</v>
      </c>
      <c r="CZ147" s="28">
        <v>6725430</v>
      </c>
      <c r="DA147" s="86">
        <v>6456000</v>
      </c>
      <c r="DB147" s="28">
        <f t="shared" si="344"/>
        <v>4889274.75</v>
      </c>
      <c r="DC147" s="28">
        <f t="shared" si="345"/>
        <v>5673000</v>
      </c>
      <c r="DD147" s="28">
        <f t="shared" si="346"/>
        <v>3386442.7277711998</v>
      </c>
      <c r="DE147" s="28">
        <f t="shared" si="347"/>
        <v>1561438.1189999999</v>
      </c>
      <c r="DF147" s="28">
        <f t="shared" si="283"/>
        <v>1881532.9333949999</v>
      </c>
      <c r="DG147" s="150">
        <f>VLOOKUP(B147,[1]Hoja1!$B$9:$AR$244,43,0)</f>
        <v>1144608</v>
      </c>
      <c r="DH147" s="150">
        <v>3925000</v>
      </c>
      <c r="DI147" s="29">
        <v>5309550</v>
      </c>
      <c r="DJ147" s="88">
        <v>5150300</v>
      </c>
      <c r="DK147" s="29">
        <f t="shared" si="348"/>
        <v>3882364.5</v>
      </c>
      <c r="DL147" s="29">
        <f t="shared" si="349"/>
        <v>4537650</v>
      </c>
      <c r="DM147" s="29">
        <f t="shared" si="350"/>
        <v>2647355.1891970406</v>
      </c>
      <c r="DN147" s="29">
        <f t="shared" si="351"/>
        <v>1202983.0079999999</v>
      </c>
      <c r="DO147" s="29">
        <f t="shared" si="284"/>
        <v>1449594.52464</v>
      </c>
      <c r="DP147" s="154">
        <f>VLOOKUP(B147,[1]Hoja1!$B$9:$AT$244,45,0)</f>
        <v>1858343</v>
      </c>
      <c r="DQ147" s="154">
        <v>6797000</v>
      </c>
      <c r="DR147" s="30">
        <v>5309550</v>
      </c>
      <c r="DS147" s="90">
        <v>5150300</v>
      </c>
      <c r="DT147" s="30">
        <f t="shared" si="352"/>
        <v>4778798.25</v>
      </c>
      <c r="DU147" s="30">
        <f t="shared" si="353"/>
        <v>5229925</v>
      </c>
      <c r="DV147" s="30">
        <f t="shared" si="354"/>
        <v>3746227.3777715839</v>
      </c>
      <c r="DW147" s="30">
        <f t="shared" si="355"/>
        <v>1953118.4929999998</v>
      </c>
      <c r="DX147" s="30">
        <f t="shared" si="285"/>
        <v>2353507.7840649998</v>
      </c>
      <c r="DY147" s="158">
        <f>VLOOKUP(B147,[1]Hoja1!$B$9:$AV$244,47,0)</f>
        <v>1373530</v>
      </c>
      <c r="DZ147" s="158">
        <v>4710000</v>
      </c>
      <c r="EA147" s="24">
        <v>6017490</v>
      </c>
      <c r="EB147" s="25">
        <v>5837000</v>
      </c>
      <c r="EC147" s="24">
        <f t="shared" si="356"/>
        <v>4484505</v>
      </c>
      <c r="ED147" s="24">
        <f t="shared" si="357"/>
        <v>5273500</v>
      </c>
      <c r="EE147" s="24">
        <f t="shared" si="358"/>
        <v>3130212.6978325802</v>
      </c>
      <c r="EF147" s="24">
        <f t="shared" si="359"/>
        <v>1443580.0299999998</v>
      </c>
      <c r="EG147" s="24">
        <f t="shared" si="286"/>
        <v>1739513.9361499997</v>
      </c>
      <c r="EH147" s="126">
        <f>VLOOKUP(B147,[1]Hoja1!$B$9:$AX$244,49,0)</f>
        <v>1662491</v>
      </c>
      <c r="EI147" s="126">
        <v>5938000</v>
      </c>
      <c r="EJ147" s="17">
        <v>7964325</v>
      </c>
      <c r="EK147" s="73">
        <v>7566100</v>
      </c>
      <c r="EL147" s="17">
        <f t="shared" si="360"/>
        <v>5782729</v>
      </c>
      <c r="EM147" s="17">
        <f t="shared" si="361"/>
        <v>6752050</v>
      </c>
      <c r="EN147" s="17">
        <f t="shared" si="362"/>
        <v>3892404.9973609173</v>
      </c>
      <c r="EO147" s="17">
        <f t="shared" si="363"/>
        <v>1747278.041</v>
      </c>
      <c r="EP147" s="17">
        <f t="shared" si="287"/>
        <v>2105470.0394049999</v>
      </c>
      <c r="EQ147" s="162">
        <f>VLOOKUP(B147,[1]Hoja1!$B$9:$AZ$244,51,0)</f>
        <v>1144608</v>
      </c>
      <c r="ER147" s="162">
        <v>3761000</v>
      </c>
      <c r="ES147" s="32">
        <v>7964325</v>
      </c>
      <c r="ET147" s="94">
        <v>7725400</v>
      </c>
      <c r="EU147" s="32">
        <f t="shared" si="364"/>
        <v>5148833.25</v>
      </c>
      <c r="EV147" s="32">
        <f t="shared" si="365"/>
        <v>5743200</v>
      </c>
      <c r="EW147" s="32">
        <f t="shared" si="366"/>
        <v>2868306.023193704</v>
      </c>
      <c r="EX147" s="32">
        <f t="shared" si="367"/>
        <v>1382800.9247999999</v>
      </c>
      <c r="EY147" s="32">
        <f t="shared" si="288"/>
        <v>1666275.114384</v>
      </c>
      <c r="EZ147" s="172">
        <f>VLOOKUP(B147,'[2]RESPUESTOS '!$B$11:$BH$246,59,0)</f>
        <v>796157</v>
      </c>
      <c r="FA147" s="162">
        <v>3190000</v>
      </c>
      <c r="FB147" s="32">
        <v>4253200</v>
      </c>
      <c r="FC147" s="94">
        <v>3912900</v>
      </c>
      <c r="FD147" s="32">
        <f t="shared" si="368"/>
        <v>3038064.25</v>
      </c>
      <c r="FE147" s="32">
        <f t="shared" si="369"/>
        <v>3551450</v>
      </c>
      <c r="FF147" s="32">
        <f t="shared" si="399"/>
        <v>1941563.4917156443</v>
      </c>
      <c r="FG147" s="32">
        <f t="shared" si="400"/>
        <v>961837.27169999992</v>
      </c>
      <c r="FH147" s="32">
        <f t="shared" si="289"/>
        <v>1159013.9123984999</v>
      </c>
      <c r="FI147" s="172">
        <f>VLOOKUP(B147,'[2]RESPUESTOS '!$B$11:$CJ$246,87,0)</f>
        <v>598650</v>
      </c>
      <c r="FJ147" s="162">
        <v>3828000</v>
      </c>
      <c r="FK147" s="32">
        <v>3308200</v>
      </c>
      <c r="FL147" s="94">
        <v>3275100</v>
      </c>
      <c r="FM147" s="32">
        <f t="shared" si="370"/>
        <v>2752487.5</v>
      </c>
      <c r="FN147" s="32">
        <f t="shared" si="371"/>
        <v>3291650</v>
      </c>
      <c r="FO147" s="32">
        <f t="shared" si="401"/>
        <v>1575254.9399345522</v>
      </c>
      <c r="FP147" s="32">
        <f t="shared" si="372"/>
        <v>723229.06499999994</v>
      </c>
      <c r="FQ147" s="32">
        <f t="shared" si="290"/>
        <v>871491.02332499996</v>
      </c>
      <c r="FR147" s="172">
        <f>VLOOKUP(B147,'[2]RESPUESTOS '!$B$11:$BX$246,75,0)</f>
        <v>1093028</v>
      </c>
      <c r="FS147" s="162">
        <v>3190000</v>
      </c>
      <c r="FT147" s="32">
        <v>5600000</v>
      </c>
      <c r="FU147" s="94">
        <v>5376000</v>
      </c>
      <c r="FV147" s="32">
        <f t="shared" si="373"/>
        <v>3814757</v>
      </c>
      <c r="FW147" s="32">
        <f t="shared" si="374"/>
        <v>4283000</v>
      </c>
      <c r="FX147" s="32">
        <f t="shared" si="402"/>
        <v>2511060.2738858936</v>
      </c>
      <c r="FY147" s="32">
        <f t="shared" si="375"/>
        <v>1320487.1268</v>
      </c>
      <c r="FZ147" s="32">
        <f t="shared" si="291"/>
        <v>1591186.987794</v>
      </c>
      <c r="GA147" s="172">
        <f>VLOOKUP(B147,'[2]RESPUESTOS '!$B$11:$CN$246,91,0)</f>
        <v>1164686</v>
      </c>
      <c r="GB147" s="162">
        <v>3669000</v>
      </c>
      <c r="GC147" s="32">
        <v>6292800</v>
      </c>
      <c r="GD147" s="94">
        <v>5978200</v>
      </c>
      <c r="GE147" s="32">
        <f t="shared" si="376"/>
        <v>4276171.5</v>
      </c>
      <c r="GF147" s="32">
        <f t="shared" si="377"/>
        <v>4823600</v>
      </c>
      <c r="GG147" s="32">
        <f t="shared" si="403"/>
        <v>2744725.6626892304</v>
      </c>
      <c r="GH147" s="32">
        <f t="shared" si="378"/>
        <v>1407057.1565999999</v>
      </c>
      <c r="GI147" s="32">
        <f t="shared" si="292"/>
        <v>1695503.8737029999</v>
      </c>
      <c r="GJ147" s="172">
        <f>VLOOKUP(B147,'[2]RESPUESTOS '!$B$11:$T$246,19,0)</f>
        <v>587285</v>
      </c>
      <c r="GK147" s="162">
        <v>4890000</v>
      </c>
      <c r="GL147" s="32">
        <v>3167200</v>
      </c>
      <c r="GM147" s="94">
        <v>3008800</v>
      </c>
      <c r="GN147" s="32">
        <f t="shared" si="379"/>
        <v>2913321.25</v>
      </c>
      <c r="GO147" s="32">
        <f t="shared" si="380"/>
        <v>3088000</v>
      </c>
      <c r="GP147" s="32">
        <f t="shared" si="404"/>
        <v>1565346.6784622327</v>
      </c>
      <c r="GQ147" s="32">
        <f t="shared" si="381"/>
        <v>709499.0085</v>
      </c>
      <c r="GR147" s="32">
        <f t="shared" si="293"/>
        <v>854946.30524250004</v>
      </c>
      <c r="GS147" s="172">
        <f>VLOOKUP(B147,'[2]RESPUESTOS '!$B$11:$H$246,7,0)</f>
        <v>598478</v>
      </c>
      <c r="GT147" s="162">
        <v>2000000</v>
      </c>
      <c r="GU147" s="32">
        <v>1900300</v>
      </c>
      <c r="GV147" s="94">
        <v>1843300</v>
      </c>
      <c r="GW147" s="32">
        <f t="shared" si="382"/>
        <v>1585519.5</v>
      </c>
      <c r="GX147" s="32">
        <f t="shared" si="383"/>
        <v>1871800</v>
      </c>
      <c r="GY147" s="32">
        <f t="shared" si="405"/>
        <v>1234703.8765401577</v>
      </c>
      <c r="GZ147" s="32">
        <f t="shared" si="384"/>
        <v>723021.27179999999</v>
      </c>
      <c r="HA147" s="32">
        <f t="shared" si="294"/>
        <v>871240.63251899998</v>
      </c>
      <c r="HB147" s="172">
        <f>VLOOKUP(B147,'[2]RESPUESTOS '!$B$11:$D$246,3,0)</f>
        <v>543703</v>
      </c>
      <c r="HC147" s="162">
        <v>2000000</v>
      </c>
      <c r="HD147" s="32">
        <v>1900300</v>
      </c>
      <c r="HE147" s="94">
        <v>1843300</v>
      </c>
      <c r="HF147" s="32">
        <f t="shared" si="385"/>
        <v>1571825.75</v>
      </c>
      <c r="HG147" s="32">
        <f t="shared" si="386"/>
        <v>1871800</v>
      </c>
      <c r="HH147" s="32">
        <f t="shared" si="406"/>
        <v>1173716.6942582061</v>
      </c>
      <c r="HI147" s="32">
        <f t="shared" si="387"/>
        <v>656847.5943</v>
      </c>
      <c r="HJ147" s="32">
        <f t="shared" si="295"/>
        <v>791501.35113149998</v>
      </c>
      <c r="HK147" s="172">
        <f>VLOOKUP(B147,'[2]RESPUESTOS '!$B$11:$CB$246,79,0)</f>
        <v>1156762</v>
      </c>
      <c r="HL147" s="162">
        <v>5938000</v>
      </c>
      <c r="HM147" s="32">
        <v>6292800</v>
      </c>
      <c r="HN147" s="94">
        <v>5789000</v>
      </c>
      <c r="HO147" s="32">
        <f t="shared" si="388"/>
        <v>4794140.5</v>
      </c>
      <c r="HP147" s="32">
        <f t="shared" si="389"/>
        <v>5863500</v>
      </c>
      <c r="HQ147" s="32">
        <f t="shared" si="407"/>
        <v>2931386.2608936657</v>
      </c>
      <c r="HR147" s="32">
        <f t="shared" si="390"/>
        <v>1397484.1721999999</v>
      </c>
      <c r="HS147" s="32">
        <f t="shared" si="296"/>
        <v>1683968.427501</v>
      </c>
      <c r="HT147" s="172">
        <v>6561619.54</v>
      </c>
      <c r="HU147" s="162">
        <v>5938000</v>
      </c>
      <c r="HV147" s="32">
        <v>8849250</v>
      </c>
      <c r="HW147" s="94">
        <v>8229800</v>
      </c>
      <c r="HX147" s="32">
        <f t="shared" si="391"/>
        <v>7672350</v>
      </c>
      <c r="HY147" s="32">
        <f t="shared" si="392"/>
        <v>8229800</v>
      </c>
      <c r="HZ147" s="32">
        <f t="shared" si="297"/>
        <v>7445638.76591946</v>
      </c>
      <c r="IA147" s="32">
        <f t="shared" si="393"/>
        <v>7927092.5662739994</v>
      </c>
      <c r="IB147" s="32">
        <f t="shared" si="298"/>
        <v>9552146.5423601698</v>
      </c>
      <c r="IC147" s="172">
        <v>6995330</v>
      </c>
      <c r="ID147" s="162">
        <v>3190000</v>
      </c>
      <c r="IE147" s="32">
        <v>8849250</v>
      </c>
      <c r="IF147" s="94">
        <v>8672300</v>
      </c>
      <c r="IG147" s="32">
        <f t="shared" si="394"/>
        <v>6903850</v>
      </c>
      <c r="IH147" s="32">
        <f t="shared" si="395"/>
        <v>8672300</v>
      </c>
      <c r="II147" s="32">
        <f t="shared" si="396"/>
        <v>5537167.9046048829</v>
      </c>
      <c r="IJ147" s="32">
        <f t="shared" si="397"/>
        <v>8451058.1730000004</v>
      </c>
      <c r="IK147" s="32">
        <f t="shared" si="299"/>
        <v>10183525.098465001</v>
      </c>
      <c r="IM147" s="32">
        <f t="shared" si="398"/>
        <v>2017756.5965427284</v>
      </c>
    </row>
    <row r="148" spans="1:247" x14ac:dyDescent="0.25">
      <c r="A148" s="12">
        <v>141</v>
      </c>
      <c r="B148" s="38" t="s">
        <v>184</v>
      </c>
      <c r="C148" s="14">
        <f>VLOOKUP(B148,[1]Hoja1!$B$9:$D$244,3,0)</f>
        <v>1338251</v>
      </c>
      <c r="D148" s="14">
        <v>4895000</v>
      </c>
      <c r="E148" s="15">
        <v>6528000</v>
      </c>
      <c r="F148" s="97">
        <v>6005800</v>
      </c>
      <c r="G148" s="105">
        <f t="shared" si="300"/>
        <v>4691762.75</v>
      </c>
      <c r="H148" s="105">
        <f t="shared" si="301"/>
        <v>5450400</v>
      </c>
      <c r="I148" s="107">
        <f t="shared" si="302"/>
        <v>3146568.6093432009</v>
      </c>
      <c r="J148" s="107">
        <f t="shared" si="303"/>
        <v>1406501.801</v>
      </c>
      <c r="K148" s="107">
        <f t="shared" si="272"/>
        <v>1694834.6702049999</v>
      </c>
      <c r="L148" s="101">
        <f>VLOOKUP(B148,[1]Hoja1!$B$9:$L$244,11,0)</f>
        <v>1014915</v>
      </c>
      <c r="M148" s="101">
        <v>3770000</v>
      </c>
      <c r="N148" s="34">
        <v>6528000</v>
      </c>
      <c r="O148" s="70">
        <v>5875200</v>
      </c>
      <c r="P148" s="34">
        <f t="shared" si="304"/>
        <v>4297028.75</v>
      </c>
      <c r="Q148" s="34">
        <f t="shared" si="305"/>
        <v>4822600</v>
      </c>
      <c r="R148" s="34">
        <f t="shared" si="306"/>
        <v>2541377.7215399174</v>
      </c>
      <c r="S148" s="174">
        <f t="shared" si="307"/>
        <v>1066675.665</v>
      </c>
      <c r="T148" s="174">
        <f t="shared" si="273"/>
        <v>1285344.1763250001</v>
      </c>
      <c r="U148" s="126">
        <f>VLOOKUP(B148,[1]Hoja1!$B$9:$T$244,19,0)</f>
        <v>884741</v>
      </c>
      <c r="V148" s="126">
        <v>3236000</v>
      </c>
      <c r="W148" s="17">
        <v>5222400</v>
      </c>
      <c r="X148" s="73">
        <v>4804600</v>
      </c>
      <c r="Y148" s="17">
        <f t="shared" si="308"/>
        <v>3536935.25</v>
      </c>
      <c r="Z148" s="17">
        <f t="shared" si="309"/>
        <v>4020300</v>
      </c>
      <c r="AA148" s="17">
        <f t="shared" si="310"/>
        <v>2175196.3096570224</v>
      </c>
      <c r="AB148" s="176">
        <f t="shared" si="311"/>
        <v>929862.79099999997</v>
      </c>
      <c r="AC148" s="176">
        <f t="shared" si="274"/>
        <v>1120484.663155</v>
      </c>
      <c r="AD148" s="129">
        <f>VLOOKUP(B148,[1]Hoja1!$B$9:$V$244,21,0)</f>
        <v>1096474</v>
      </c>
      <c r="AE148" s="129">
        <v>3916000</v>
      </c>
      <c r="AF148" s="18">
        <v>4961280</v>
      </c>
      <c r="AG148" s="74">
        <v>4713200</v>
      </c>
      <c r="AH148" s="18">
        <f t="shared" si="312"/>
        <v>3671738.5</v>
      </c>
      <c r="AI148" s="18">
        <f t="shared" si="313"/>
        <v>4314600</v>
      </c>
      <c r="AJ148" s="18">
        <f t="shared" si="314"/>
        <v>2529871.6051926054</v>
      </c>
      <c r="AK148" s="177">
        <f t="shared" si="315"/>
        <v>1152394.1739999999</v>
      </c>
      <c r="AL148" s="177">
        <f t="shared" si="275"/>
        <v>1388634.9796699998</v>
      </c>
      <c r="AM148" s="133">
        <f>VLOOKUP(B148,[1]Hoja1!$B$9:$X$244,23,0)</f>
        <v>1029807</v>
      </c>
      <c r="AN148" s="133">
        <v>3678000</v>
      </c>
      <c r="AO148" s="19">
        <v>4439040</v>
      </c>
      <c r="AP148" s="77">
        <v>4261500</v>
      </c>
      <c r="AQ148" s="19">
        <f t="shared" si="316"/>
        <v>3352086.75</v>
      </c>
      <c r="AR148" s="19">
        <f t="shared" si="317"/>
        <v>3969750</v>
      </c>
      <c r="AS148" s="19">
        <f t="shared" si="318"/>
        <v>2348967.6527843797</v>
      </c>
      <c r="AT148" s="178">
        <f t="shared" si="319"/>
        <v>1082327.1569999999</v>
      </c>
      <c r="AU148" s="178">
        <f t="shared" si="276"/>
        <v>1304204.2241849999</v>
      </c>
      <c r="AV148" s="137">
        <f>VLOOKUP(B148,[1]Hoja1!$B$9:$Z$244,25,0)</f>
        <v>708400</v>
      </c>
      <c r="AW148" s="137">
        <v>2591000</v>
      </c>
      <c r="AX148" s="20">
        <v>4439040</v>
      </c>
      <c r="AY148" s="79">
        <v>4128300</v>
      </c>
      <c r="AZ148" s="20">
        <f t="shared" si="320"/>
        <v>2966685</v>
      </c>
      <c r="BA148" s="20">
        <f t="shared" si="321"/>
        <v>3359650</v>
      </c>
      <c r="BB148" s="20">
        <f t="shared" si="322"/>
        <v>1765936.1105496699</v>
      </c>
      <c r="BC148" s="179">
        <f t="shared" si="323"/>
        <v>744528.39999999991</v>
      </c>
      <c r="BD148" s="179">
        <f t="shared" si="277"/>
        <v>897156.72199999983</v>
      </c>
      <c r="BE148" s="139">
        <f>VLOOKUP(B148,[1]Hoja1!$B$9:$AB$244,27,0)</f>
        <v>913992</v>
      </c>
      <c r="BF148" s="139">
        <v>3656000</v>
      </c>
      <c r="BG148" s="21">
        <v>5222400</v>
      </c>
      <c r="BH148" s="80">
        <v>5065700</v>
      </c>
      <c r="BI148" s="21">
        <f t="shared" si="324"/>
        <v>3714523</v>
      </c>
      <c r="BJ148" s="21">
        <f t="shared" si="325"/>
        <v>4360850</v>
      </c>
      <c r="BK148" s="21">
        <f t="shared" si="326"/>
        <v>2277238.5557688978</v>
      </c>
      <c r="BL148" s="21">
        <f t="shared" si="327"/>
        <v>960605.59199999995</v>
      </c>
      <c r="BM148" s="21">
        <f t="shared" si="278"/>
        <v>1157529.7383599998</v>
      </c>
      <c r="BN148" s="144">
        <f>VLOOKUP(B148,[1]Hoja1!$B$9:$AD$244,29,0)</f>
        <v>779240</v>
      </c>
      <c r="BO148" s="144">
        <v>2783000</v>
      </c>
      <c r="BP148" s="22">
        <v>5222400</v>
      </c>
      <c r="BQ148" s="82">
        <v>4909100</v>
      </c>
      <c r="BR148" s="22">
        <f t="shared" si="328"/>
        <v>3423435</v>
      </c>
      <c r="BS148" s="22">
        <f t="shared" si="329"/>
        <v>3846050</v>
      </c>
      <c r="BT148" s="22">
        <f t="shared" si="330"/>
        <v>1962889.3025815256</v>
      </c>
      <c r="BU148" s="22">
        <f t="shared" si="331"/>
        <v>818981.24</v>
      </c>
      <c r="BV148" s="22">
        <f t="shared" si="279"/>
        <v>986872.39419999998</v>
      </c>
      <c r="BW148" s="146">
        <f>VLOOKUP(B148,[1]Hoja1!$B$9:$AF$244,31,0)</f>
        <v>750708</v>
      </c>
      <c r="BX148" s="146">
        <v>2150000</v>
      </c>
      <c r="BY148" s="23">
        <v>4439040</v>
      </c>
      <c r="BZ148" s="84">
        <v>4261500</v>
      </c>
      <c r="CA148" s="23">
        <f t="shared" si="332"/>
        <v>2900312</v>
      </c>
      <c r="CB148" s="23">
        <f t="shared" si="333"/>
        <v>3205750</v>
      </c>
      <c r="CC148" s="23">
        <f t="shared" si="334"/>
        <v>1772165.7435755623</v>
      </c>
      <c r="CD148" s="23">
        <f t="shared" si="335"/>
        <v>788994.10800000001</v>
      </c>
      <c r="CE148" s="23">
        <f t="shared" si="280"/>
        <v>950737.90014000004</v>
      </c>
      <c r="CF148" s="158">
        <f>VLOOKUP(B148,[1]Hoja1!$B$9:$AJ$244,35,0)</f>
        <v>763588</v>
      </c>
      <c r="CG148" s="158">
        <v>2190000</v>
      </c>
      <c r="CH148" s="24">
        <v>3018500</v>
      </c>
      <c r="CI148" s="25">
        <v>2867600</v>
      </c>
      <c r="CJ148" s="24">
        <f t="shared" si="336"/>
        <v>2209922</v>
      </c>
      <c r="CK148" s="24">
        <f t="shared" si="337"/>
        <v>2528800</v>
      </c>
      <c r="CL148" s="24">
        <f t="shared" si="338"/>
        <v>1635161.3298085129</v>
      </c>
      <c r="CM148" s="24">
        <f t="shared" si="339"/>
        <v>802530.9879999999</v>
      </c>
      <c r="CN148" s="24">
        <f t="shared" si="281"/>
        <v>967049.84053999989</v>
      </c>
      <c r="CO148" s="148">
        <f>VLOOKUP(B148,[1]Hoja1!$B$9:$AL$244,37,0)</f>
        <v>784706</v>
      </c>
      <c r="CP148" s="148">
        <v>2810000</v>
      </c>
      <c r="CQ148" s="26">
        <v>4439040</v>
      </c>
      <c r="CR148" s="149">
        <v>4217100</v>
      </c>
      <c r="CS148" s="26">
        <f t="shared" si="340"/>
        <v>3062711.5</v>
      </c>
      <c r="CT148" s="26">
        <f t="shared" si="341"/>
        <v>3513550</v>
      </c>
      <c r="CU148" s="26">
        <f t="shared" si="342"/>
        <v>1911462.7395693304</v>
      </c>
      <c r="CV148" s="26">
        <f t="shared" si="343"/>
        <v>824726.00599999994</v>
      </c>
      <c r="CW148" s="26">
        <f t="shared" si="282"/>
        <v>993794.83722999995</v>
      </c>
      <c r="CX148" s="27">
        <f>VLOOKUP(B148,[1]Hoja1!$B$9:$AN$244,39,0)</f>
        <v>1102047</v>
      </c>
      <c r="CY148" s="27">
        <v>3630000</v>
      </c>
      <c r="CZ148" s="28">
        <v>4961280</v>
      </c>
      <c r="DA148" s="86">
        <v>4614000</v>
      </c>
      <c r="DB148" s="28">
        <f t="shared" si="344"/>
        <v>3576831.75</v>
      </c>
      <c r="DC148" s="28">
        <f t="shared" si="345"/>
        <v>4122000</v>
      </c>
      <c r="DD148" s="28">
        <f t="shared" si="346"/>
        <v>2498162.3155437307</v>
      </c>
      <c r="DE148" s="28">
        <f t="shared" si="347"/>
        <v>1158251.3969999999</v>
      </c>
      <c r="DF148" s="28">
        <f t="shared" si="283"/>
        <v>1395692.9333849999</v>
      </c>
      <c r="DG148" s="150">
        <f>VLOOKUP(B148,[1]Hoja1!$B$9:$AR$244,43,0)</f>
        <v>1094519</v>
      </c>
      <c r="DH148" s="150">
        <v>3753000</v>
      </c>
      <c r="DI148" s="29">
        <v>3916800</v>
      </c>
      <c r="DJ148" s="88">
        <v>3642600</v>
      </c>
      <c r="DK148" s="29">
        <f t="shared" si="348"/>
        <v>3101729.75</v>
      </c>
      <c r="DL148" s="29">
        <f t="shared" si="349"/>
        <v>3697800</v>
      </c>
      <c r="DM148" s="29">
        <f t="shared" si="350"/>
        <v>2339268.1697956538</v>
      </c>
      <c r="DN148" s="29">
        <f t="shared" si="351"/>
        <v>1150339.469</v>
      </c>
      <c r="DO148" s="29">
        <f t="shared" si="284"/>
        <v>1386159.060145</v>
      </c>
      <c r="DP148" s="154">
        <f>VLOOKUP(B148,[1]Hoja1!$B$9:$AT$244,45,0)</f>
        <v>1370880</v>
      </c>
      <c r="DQ148" s="154">
        <v>5014000</v>
      </c>
      <c r="DR148" s="30">
        <v>3916800</v>
      </c>
      <c r="DS148" s="90">
        <v>3838500</v>
      </c>
      <c r="DT148" s="30">
        <f t="shared" si="352"/>
        <v>3535045</v>
      </c>
      <c r="DU148" s="30">
        <f t="shared" si="353"/>
        <v>3877650</v>
      </c>
      <c r="DV148" s="30">
        <f t="shared" si="354"/>
        <v>2768685.5243711756</v>
      </c>
      <c r="DW148" s="30">
        <f t="shared" si="355"/>
        <v>1440794.88</v>
      </c>
      <c r="DX148" s="30">
        <f t="shared" si="285"/>
        <v>1736157.8303999999</v>
      </c>
      <c r="DY148" s="158">
        <f>VLOOKUP(B148,[1]Hoja1!$B$9:$AV$244,47,0)</f>
        <v>1313422</v>
      </c>
      <c r="DZ148" s="158">
        <v>4510000</v>
      </c>
      <c r="EA148" s="24">
        <v>4439040</v>
      </c>
      <c r="EB148" s="25">
        <v>4350300</v>
      </c>
      <c r="EC148" s="24">
        <f t="shared" si="356"/>
        <v>3653190.5</v>
      </c>
      <c r="ED148" s="24">
        <f t="shared" si="357"/>
        <v>4394670</v>
      </c>
      <c r="EE148" s="24">
        <f t="shared" si="358"/>
        <v>2781172.0723417373</v>
      </c>
      <c r="EF148" s="24">
        <f t="shared" si="359"/>
        <v>1380406.5219999999</v>
      </c>
      <c r="EG148" s="24">
        <f t="shared" si="286"/>
        <v>1663389.8590099998</v>
      </c>
      <c r="EH148" s="126">
        <f>VLOOKUP(B148,[1]Hoja1!$B$9:$AX$244,49,0)</f>
        <v>1618012</v>
      </c>
      <c r="EI148" s="126">
        <v>5779000</v>
      </c>
      <c r="EJ148" s="17">
        <v>5875200</v>
      </c>
      <c r="EK148" s="73">
        <v>5640200</v>
      </c>
      <c r="EL148" s="17">
        <f t="shared" si="360"/>
        <v>4728103</v>
      </c>
      <c r="EM148" s="17">
        <f t="shared" si="361"/>
        <v>5709600</v>
      </c>
      <c r="EN148" s="17">
        <f t="shared" si="362"/>
        <v>3513122.1758782421</v>
      </c>
      <c r="EO148" s="17">
        <f t="shared" si="363"/>
        <v>1700530.612</v>
      </c>
      <c r="EP148" s="17">
        <f t="shared" si="287"/>
        <v>2049139.3874599999</v>
      </c>
      <c r="EQ148" s="162">
        <f>VLOOKUP(B148,[1]Hoja1!$B$9:$AZ$244,51,0)</f>
        <v>1094519</v>
      </c>
      <c r="ER148" s="162">
        <v>3597000</v>
      </c>
      <c r="ES148" s="32">
        <v>5875200</v>
      </c>
      <c r="ET148" s="94">
        <v>5581400</v>
      </c>
      <c r="EU148" s="32">
        <f t="shared" si="364"/>
        <v>4037029.75</v>
      </c>
      <c r="EV148" s="32">
        <f t="shared" si="365"/>
        <v>4589200</v>
      </c>
      <c r="EW148" s="32">
        <f t="shared" si="366"/>
        <v>2595672.7903850633</v>
      </c>
      <c r="EX148" s="32">
        <f t="shared" si="367"/>
        <v>1322288.4039</v>
      </c>
      <c r="EY148" s="32">
        <f t="shared" si="288"/>
        <v>1593357.5266995002</v>
      </c>
      <c r="EZ148" s="172">
        <f>VLOOKUP(B148,'[2]RESPUESTOS '!$B$11:$BH$246,59,0)</f>
        <v>801995</v>
      </c>
      <c r="FA148" s="162">
        <v>3236000</v>
      </c>
      <c r="FB148" s="32">
        <v>4223000</v>
      </c>
      <c r="FC148" s="94">
        <v>4138500</v>
      </c>
      <c r="FD148" s="32">
        <f t="shared" si="368"/>
        <v>3099873.75</v>
      </c>
      <c r="FE148" s="32">
        <f t="shared" si="369"/>
        <v>3687250</v>
      </c>
      <c r="FF148" s="32">
        <f t="shared" si="399"/>
        <v>1966233.8861264589</v>
      </c>
      <c r="FG148" s="32">
        <f t="shared" si="400"/>
        <v>968890.15949999995</v>
      </c>
      <c r="FH148" s="32">
        <f t="shared" si="289"/>
        <v>1167512.6421975</v>
      </c>
      <c r="FI148" s="172">
        <f>VLOOKUP(B148,'[2]RESPUESTOS '!$B$11:$CJ$246,87,0)</f>
        <v>629920</v>
      </c>
      <c r="FJ148" s="162">
        <v>3883200</v>
      </c>
      <c r="FK148" s="32">
        <v>3514600</v>
      </c>
      <c r="FL148" s="94">
        <v>3409200</v>
      </c>
      <c r="FM148" s="32">
        <f t="shared" si="370"/>
        <v>2859230</v>
      </c>
      <c r="FN148" s="32">
        <f t="shared" si="371"/>
        <v>3461900</v>
      </c>
      <c r="FO148" s="32">
        <f t="shared" si="401"/>
        <v>1650931.8461138946</v>
      </c>
      <c r="FP148" s="32">
        <f t="shared" si="372"/>
        <v>761006.35199999996</v>
      </c>
      <c r="FQ148" s="32">
        <f t="shared" si="290"/>
        <v>917012.65415999992</v>
      </c>
      <c r="FR148" s="172">
        <f>VLOOKUP(B148,'[2]RESPUESTOS '!$B$11:$BX$246,75,0)</f>
        <v>635568</v>
      </c>
      <c r="FS148" s="162">
        <v>3236000</v>
      </c>
      <c r="FT148" s="32">
        <v>3308600</v>
      </c>
      <c r="FU148" s="94">
        <v>3275500</v>
      </c>
      <c r="FV148" s="32">
        <f t="shared" si="373"/>
        <v>2613917</v>
      </c>
      <c r="FW148" s="32">
        <f t="shared" si="374"/>
        <v>3255750</v>
      </c>
      <c r="FX148" s="32">
        <f t="shared" si="402"/>
        <v>1606452.2879253875</v>
      </c>
      <c r="FY148" s="32">
        <f t="shared" si="375"/>
        <v>767829.70079999999</v>
      </c>
      <c r="FZ148" s="32">
        <f t="shared" si="291"/>
        <v>925234.78946399991</v>
      </c>
      <c r="GA148" s="172">
        <f>VLOOKUP(B148,'[2]RESPUESTOS '!$B$11:$CN$246,91,0)</f>
        <v>969176</v>
      </c>
      <c r="GB148" s="162">
        <v>3722000</v>
      </c>
      <c r="GC148" s="32">
        <v>5222400</v>
      </c>
      <c r="GD148" s="94">
        <v>5013500</v>
      </c>
      <c r="GE148" s="32">
        <f t="shared" si="376"/>
        <v>3731769</v>
      </c>
      <c r="GF148" s="32">
        <f t="shared" si="377"/>
        <v>4367750</v>
      </c>
      <c r="GG148" s="32">
        <f t="shared" si="403"/>
        <v>2364874.9046544349</v>
      </c>
      <c r="GH148" s="32">
        <f t="shared" si="378"/>
        <v>1170861.5256000001</v>
      </c>
      <c r="GI148" s="32">
        <f t="shared" si="292"/>
        <v>1410888.1383480001</v>
      </c>
      <c r="GJ148" s="172">
        <f>VLOOKUP(B148,'[2]RESPUESTOS '!$B$11:$T$246,19,0)</f>
        <v>616744</v>
      </c>
      <c r="GK148" s="162">
        <v>3630000</v>
      </c>
      <c r="GL148" s="32">
        <v>3357800</v>
      </c>
      <c r="GM148" s="94">
        <v>3156300</v>
      </c>
      <c r="GN148" s="32">
        <f t="shared" si="379"/>
        <v>2690211</v>
      </c>
      <c r="GO148" s="32">
        <f t="shared" si="380"/>
        <v>3257050</v>
      </c>
      <c r="GP148" s="32">
        <f t="shared" si="404"/>
        <v>1592647.6442642394</v>
      </c>
      <c r="GQ148" s="32">
        <f t="shared" si="381"/>
        <v>745088.4264</v>
      </c>
      <c r="GR148" s="32">
        <f t="shared" si="293"/>
        <v>897831.55381199997</v>
      </c>
      <c r="GS148" s="172">
        <f>VLOOKUP(B148,'[2]RESPUESTOS '!$B$11:$H$246,7,0)</f>
        <v>582509</v>
      </c>
      <c r="GT148" s="162">
        <v>2190000</v>
      </c>
      <c r="GU148" s="32">
        <v>2014700</v>
      </c>
      <c r="GV148" s="94">
        <v>1914000</v>
      </c>
      <c r="GW148" s="32">
        <f t="shared" si="382"/>
        <v>1675302.25</v>
      </c>
      <c r="GX148" s="32">
        <f t="shared" si="383"/>
        <v>1964350</v>
      </c>
      <c r="GY148" s="32">
        <f t="shared" si="405"/>
        <v>1253073.7383616904</v>
      </c>
      <c r="GZ148" s="32">
        <f t="shared" si="384"/>
        <v>703729.12289999996</v>
      </c>
      <c r="HA148" s="32">
        <f t="shared" si="294"/>
        <v>847993.5930944999</v>
      </c>
      <c r="HB148" s="172">
        <f>VLOOKUP(B148,'[2]RESPUESTOS '!$B$11:$D$246,3,0)</f>
        <v>532663</v>
      </c>
      <c r="HC148" s="162">
        <v>2190000</v>
      </c>
      <c r="HD148" s="32">
        <v>2014700</v>
      </c>
      <c r="HE148" s="94">
        <v>1853500</v>
      </c>
      <c r="HF148" s="32">
        <f t="shared" si="385"/>
        <v>1647715.75</v>
      </c>
      <c r="HG148" s="32">
        <f t="shared" si="386"/>
        <v>1934100</v>
      </c>
      <c r="HH148" s="32">
        <f t="shared" si="406"/>
        <v>1186995.6604484848</v>
      </c>
      <c r="HI148" s="32">
        <f t="shared" si="387"/>
        <v>643510.1703</v>
      </c>
      <c r="HJ148" s="32">
        <f t="shared" si="295"/>
        <v>775429.75521149999</v>
      </c>
      <c r="HK148" s="172">
        <f>VLOOKUP(B148,'[2]RESPUESTOS '!$B$11:$CB$246,79,0)</f>
        <v>987704</v>
      </c>
      <c r="HL148" s="162">
        <v>5779000</v>
      </c>
      <c r="HM148" s="32">
        <v>5222400</v>
      </c>
      <c r="HN148" s="94">
        <v>5118000</v>
      </c>
      <c r="HO148" s="32">
        <f t="shared" si="388"/>
        <v>4276776</v>
      </c>
      <c r="HP148" s="32">
        <f t="shared" si="389"/>
        <v>5170200</v>
      </c>
      <c r="HQ148" s="32">
        <f t="shared" si="407"/>
        <v>2543944.9653400071</v>
      </c>
      <c r="HR148" s="32">
        <f t="shared" si="390"/>
        <v>1193245.2024000001</v>
      </c>
      <c r="HS148" s="32">
        <f t="shared" si="296"/>
        <v>1437860.4688920001</v>
      </c>
      <c r="HT148" s="172">
        <v>4944535.68</v>
      </c>
      <c r="HU148" s="162">
        <v>5779000</v>
      </c>
      <c r="HV148" s="32">
        <v>6528000</v>
      </c>
      <c r="HW148" s="94">
        <v>6201600</v>
      </c>
      <c r="HX148" s="32">
        <f t="shared" si="391"/>
        <v>6169533.333333333</v>
      </c>
      <c r="HY148" s="32">
        <f t="shared" si="392"/>
        <v>6201600</v>
      </c>
      <c r="HZ148" s="32">
        <f t="shared" si="297"/>
        <v>6154157.9277244983</v>
      </c>
      <c r="IA148" s="32">
        <f t="shared" si="393"/>
        <v>5973493.5550079998</v>
      </c>
      <c r="IB148" s="32">
        <f t="shared" si="298"/>
        <v>7198059.7337846402</v>
      </c>
      <c r="IC148" s="172">
        <v>5271360</v>
      </c>
      <c r="ID148" s="162">
        <v>3236000</v>
      </c>
      <c r="IE148" s="32">
        <v>6528000</v>
      </c>
      <c r="IF148" s="94">
        <v>6005800</v>
      </c>
      <c r="IG148" s="32">
        <f t="shared" si="394"/>
        <v>5256600</v>
      </c>
      <c r="IH148" s="32">
        <f t="shared" si="395"/>
        <v>6005800</v>
      </c>
      <c r="II148" s="32">
        <f t="shared" si="396"/>
        <v>4771633.8093699338</v>
      </c>
      <c r="IJ148" s="32">
        <f t="shared" si="397"/>
        <v>6368330.0159999998</v>
      </c>
      <c r="IK148" s="32">
        <f t="shared" si="299"/>
        <v>7673837.66928</v>
      </c>
      <c r="IM148" s="32">
        <f t="shared" si="398"/>
        <v>1697118.583013098</v>
      </c>
    </row>
    <row r="149" spans="1:247" x14ac:dyDescent="0.25">
      <c r="A149" s="12">
        <v>142</v>
      </c>
      <c r="B149" s="38" t="s">
        <v>185</v>
      </c>
      <c r="C149" s="14">
        <f>VLOOKUP(B149,[1]Hoja1!$B$9:$D$244,3,0)</f>
        <v>1726106</v>
      </c>
      <c r="D149" s="14">
        <v>6313000</v>
      </c>
      <c r="E149" s="15">
        <v>8980250</v>
      </c>
      <c r="F149" s="97">
        <v>8800600</v>
      </c>
      <c r="G149" s="105">
        <f t="shared" si="300"/>
        <v>6454989</v>
      </c>
      <c r="H149" s="105">
        <f t="shared" si="301"/>
        <v>7556800</v>
      </c>
      <c r="I149" s="107">
        <f t="shared" si="302"/>
        <v>4154868.2172405412</v>
      </c>
      <c r="J149" s="107">
        <f t="shared" si="303"/>
        <v>1814137.406</v>
      </c>
      <c r="K149" s="107">
        <f t="shared" si="272"/>
        <v>2186035.5742299999</v>
      </c>
      <c r="L149" s="101">
        <f>VLOOKUP(B149,[1]Hoja1!$B$9:$L$244,11,0)</f>
        <v>1570139</v>
      </c>
      <c r="M149" s="101">
        <v>5832000</v>
      </c>
      <c r="N149" s="34">
        <v>8980250</v>
      </c>
      <c r="O149" s="70">
        <v>8621000</v>
      </c>
      <c r="P149" s="34">
        <f t="shared" si="304"/>
        <v>6250847.25</v>
      </c>
      <c r="Q149" s="34">
        <f t="shared" si="305"/>
        <v>7226500</v>
      </c>
      <c r="R149" s="34">
        <f t="shared" si="306"/>
        <v>3862102.281903008</v>
      </c>
      <c r="S149" s="174">
        <f t="shared" si="307"/>
        <v>1650216.0889999999</v>
      </c>
      <c r="T149" s="174">
        <f t="shared" si="273"/>
        <v>1988510.3872449999</v>
      </c>
      <c r="U149" s="126">
        <f>VLOOKUP(B149,[1]Hoja1!$B$9:$T$244,19,0)</f>
        <v>1429120</v>
      </c>
      <c r="V149" s="126">
        <v>5227000</v>
      </c>
      <c r="W149" s="17">
        <v>7184200</v>
      </c>
      <c r="X149" s="73">
        <v>7040500</v>
      </c>
      <c r="Y149" s="17">
        <f t="shared" si="308"/>
        <v>5220205</v>
      </c>
      <c r="Z149" s="17">
        <f t="shared" si="309"/>
        <v>6133750</v>
      </c>
      <c r="AA149" s="17">
        <f t="shared" si="310"/>
        <v>3412167.6493058628</v>
      </c>
      <c r="AB149" s="176">
        <f t="shared" si="311"/>
        <v>1502005.1199999999</v>
      </c>
      <c r="AC149" s="176">
        <f t="shared" si="274"/>
        <v>1809916.1695999999</v>
      </c>
      <c r="AD149" s="129">
        <f>VLOOKUP(B149,[1]Hoja1!$B$9:$V$244,21,0)</f>
        <v>1581623</v>
      </c>
      <c r="AE149" s="129">
        <v>5649000</v>
      </c>
      <c r="AF149" s="18">
        <v>6824990</v>
      </c>
      <c r="AG149" s="74">
        <v>6552000</v>
      </c>
      <c r="AH149" s="18">
        <f t="shared" si="312"/>
        <v>5151903.25</v>
      </c>
      <c r="AI149" s="18">
        <f t="shared" si="313"/>
        <v>6100500</v>
      </c>
      <c r="AJ149" s="18">
        <f t="shared" si="314"/>
        <v>3608708.0755449706</v>
      </c>
      <c r="AK149" s="177">
        <f t="shared" si="315"/>
        <v>1662285.7729999998</v>
      </c>
      <c r="AL149" s="177">
        <f t="shared" si="275"/>
        <v>2003054.3564649997</v>
      </c>
      <c r="AM149" s="133">
        <f>VLOOKUP(B149,[1]Hoja1!$B$9:$X$244,23,0)</f>
        <v>1475917</v>
      </c>
      <c r="AN149" s="133">
        <v>5272000</v>
      </c>
      <c r="AO149" s="19">
        <v>6106570</v>
      </c>
      <c r="AP149" s="77">
        <v>5923400</v>
      </c>
      <c r="AQ149" s="19">
        <f t="shared" si="316"/>
        <v>4694471.75</v>
      </c>
      <c r="AR149" s="19">
        <f t="shared" si="317"/>
        <v>5597700</v>
      </c>
      <c r="AS149" s="19">
        <f t="shared" si="318"/>
        <v>3333871.6925925533</v>
      </c>
      <c r="AT149" s="178">
        <f t="shared" si="319"/>
        <v>1551188.767</v>
      </c>
      <c r="AU149" s="178">
        <f t="shared" si="276"/>
        <v>1869182.4642349998</v>
      </c>
      <c r="AV149" s="137">
        <f>VLOOKUP(B149,[1]Hoja1!$B$9:$Z$244,25,0)</f>
        <v>1299200</v>
      </c>
      <c r="AW149" s="137">
        <v>4752000</v>
      </c>
      <c r="AX149" s="20">
        <v>6106570</v>
      </c>
      <c r="AY149" s="79">
        <v>5801200</v>
      </c>
      <c r="AZ149" s="20">
        <f t="shared" si="320"/>
        <v>4489742.5</v>
      </c>
      <c r="BA149" s="20">
        <f t="shared" si="321"/>
        <v>5276600</v>
      </c>
      <c r="BB149" s="20">
        <f t="shared" si="322"/>
        <v>3038870.9811837431</v>
      </c>
      <c r="BC149" s="179">
        <f t="shared" si="323"/>
        <v>1365459.2</v>
      </c>
      <c r="BD149" s="179">
        <f t="shared" si="277"/>
        <v>1645378.3359999999</v>
      </c>
      <c r="BE149" s="139">
        <f>VLOOKUP(B149,[1]Hoja1!$B$9:$AB$244,27,0)</f>
        <v>1429120</v>
      </c>
      <c r="BF149" s="139">
        <v>5717000</v>
      </c>
      <c r="BG149" s="21">
        <v>7184200</v>
      </c>
      <c r="BH149" s="80">
        <v>7040500</v>
      </c>
      <c r="BI149" s="21">
        <f t="shared" si="324"/>
        <v>5342705</v>
      </c>
      <c r="BJ149" s="21">
        <f t="shared" si="325"/>
        <v>6378750</v>
      </c>
      <c r="BK149" s="21">
        <f t="shared" si="326"/>
        <v>3460573.045397697</v>
      </c>
      <c r="BL149" s="21">
        <f t="shared" si="327"/>
        <v>1502005.1199999999</v>
      </c>
      <c r="BM149" s="21">
        <f t="shared" si="278"/>
        <v>1809916.1695999999</v>
      </c>
      <c r="BN149" s="144">
        <f>VLOOKUP(B149,[1]Hoja1!$B$9:$AD$244,29,0)</f>
        <v>1429120</v>
      </c>
      <c r="BO149" s="144">
        <v>5104000</v>
      </c>
      <c r="BP149" s="22">
        <v>7184200</v>
      </c>
      <c r="BQ149" s="82">
        <v>6609500</v>
      </c>
      <c r="BR149" s="22">
        <f t="shared" si="328"/>
        <v>5081705</v>
      </c>
      <c r="BS149" s="22">
        <f t="shared" si="329"/>
        <v>5856750</v>
      </c>
      <c r="BT149" s="22">
        <f t="shared" si="330"/>
        <v>3372261.067743368</v>
      </c>
      <c r="BU149" s="22">
        <f t="shared" si="331"/>
        <v>1502005.1199999999</v>
      </c>
      <c r="BV149" s="22">
        <f t="shared" si="279"/>
        <v>1809916.1695999999</v>
      </c>
      <c r="BW149" s="146">
        <f>VLOOKUP(B149,[1]Hoja1!$B$9:$AF$244,31,0)</f>
        <v>1377124</v>
      </c>
      <c r="BX149" s="146">
        <v>3940000</v>
      </c>
      <c r="BY149" s="23">
        <v>6106570</v>
      </c>
      <c r="BZ149" s="84">
        <v>5679100</v>
      </c>
      <c r="CA149" s="23">
        <f t="shared" si="332"/>
        <v>4275698.5</v>
      </c>
      <c r="CB149" s="23">
        <f t="shared" si="333"/>
        <v>4809550</v>
      </c>
      <c r="CC149" s="23">
        <f t="shared" si="334"/>
        <v>3030761.2767266994</v>
      </c>
      <c r="CD149" s="23">
        <f t="shared" si="335"/>
        <v>1447357.324</v>
      </c>
      <c r="CE149" s="23">
        <f t="shared" si="280"/>
        <v>1744065.5754200001</v>
      </c>
      <c r="CF149" s="158">
        <f>VLOOKUP(B149,[1]Hoja1!$B$9:$AJ$244,35,0)</f>
        <v>1299200</v>
      </c>
      <c r="CG149" s="158">
        <v>3720000</v>
      </c>
      <c r="CH149" s="24">
        <v>4152500</v>
      </c>
      <c r="CI149" s="25">
        <v>4027900</v>
      </c>
      <c r="CJ149" s="24">
        <f t="shared" si="336"/>
        <v>3299900</v>
      </c>
      <c r="CK149" s="24">
        <f t="shared" si="337"/>
        <v>3873950</v>
      </c>
      <c r="CL149" s="24">
        <f t="shared" si="338"/>
        <v>2618471.5162233738</v>
      </c>
      <c r="CM149" s="24">
        <f t="shared" si="339"/>
        <v>1365459.2</v>
      </c>
      <c r="CN149" s="24">
        <f t="shared" si="281"/>
        <v>1645378.3359999999</v>
      </c>
      <c r="CO149" s="148">
        <f>VLOOKUP(B149,[1]Hoja1!$B$9:$AL$244,37,0)</f>
        <v>1409976</v>
      </c>
      <c r="CP149" s="148">
        <v>5040000</v>
      </c>
      <c r="CQ149" s="26">
        <v>6106570</v>
      </c>
      <c r="CR149" s="149">
        <v>5495900</v>
      </c>
      <c r="CS149" s="26">
        <f t="shared" si="340"/>
        <v>4513111.5</v>
      </c>
      <c r="CT149" s="26">
        <f t="shared" si="341"/>
        <v>5267950</v>
      </c>
      <c r="CU149" s="26">
        <f t="shared" si="342"/>
        <v>3191430.3724985383</v>
      </c>
      <c r="CV149" s="26">
        <f t="shared" si="343"/>
        <v>1481884.7759999998</v>
      </c>
      <c r="CW149" s="26">
        <f t="shared" si="282"/>
        <v>1785671.1550799997</v>
      </c>
      <c r="CX149" s="27">
        <f>VLOOKUP(B149,[1]Hoja1!$B$9:$AN$244,39,0)</f>
        <v>1470935</v>
      </c>
      <c r="CY149" s="27">
        <v>4840000</v>
      </c>
      <c r="CZ149" s="28">
        <v>6824990</v>
      </c>
      <c r="DA149" s="86">
        <v>6279000</v>
      </c>
      <c r="DB149" s="28">
        <f t="shared" si="344"/>
        <v>4853731.25</v>
      </c>
      <c r="DC149" s="28">
        <f t="shared" si="345"/>
        <v>5559500</v>
      </c>
      <c r="DD149" s="28">
        <f t="shared" si="346"/>
        <v>3355049.8607159886</v>
      </c>
      <c r="DE149" s="28">
        <f t="shared" si="347"/>
        <v>1545952.6849999998</v>
      </c>
      <c r="DF149" s="28">
        <f t="shared" si="283"/>
        <v>1862872.9854249998</v>
      </c>
      <c r="DG149" s="150">
        <f>VLOOKUP(B149,[1]Hoja1!$B$9:$AR$244,43,0)</f>
        <v>1346230</v>
      </c>
      <c r="DH149" s="150">
        <v>4616000</v>
      </c>
      <c r="DI149" s="29">
        <v>5388150</v>
      </c>
      <c r="DJ149" s="88">
        <v>5118700</v>
      </c>
      <c r="DK149" s="29">
        <f t="shared" si="348"/>
        <v>4117270</v>
      </c>
      <c r="DL149" s="29">
        <f t="shared" si="349"/>
        <v>4867350</v>
      </c>
      <c r="DM149" s="29">
        <f t="shared" si="350"/>
        <v>2984167.2094171825</v>
      </c>
      <c r="DN149" s="29">
        <f t="shared" si="351"/>
        <v>1414887.73</v>
      </c>
      <c r="DO149" s="29">
        <f t="shared" si="284"/>
        <v>1704939.71465</v>
      </c>
      <c r="DP149" s="154">
        <f>VLOOKUP(B149,[1]Hoja1!$B$9:$AT$244,45,0)</f>
        <v>1885853</v>
      </c>
      <c r="DQ149" s="154">
        <v>6897000</v>
      </c>
      <c r="DR149" s="30">
        <v>5388150</v>
      </c>
      <c r="DS149" s="90">
        <v>5118700</v>
      </c>
      <c r="DT149" s="30">
        <f t="shared" si="352"/>
        <v>4822425.75</v>
      </c>
      <c r="DU149" s="30">
        <f t="shared" si="353"/>
        <v>5253425</v>
      </c>
      <c r="DV149" s="30">
        <f t="shared" si="354"/>
        <v>3787128.6761996467</v>
      </c>
      <c r="DW149" s="30">
        <f t="shared" si="355"/>
        <v>1982031.5029999998</v>
      </c>
      <c r="DX149" s="30">
        <f t="shared" si="285"/>
        <v>2388347.9611149998</v>
      </c>
      <c r="DY149" s="158">
        <f>VLOOKUP(B149,[1]Hoja1!$B$9:$AV$244,47,0)</f>
        <v>1615476</v>
      </c>
      <c r="DZ149" s="158">
        <v>5540000</v>
      </c>
      <c r="EA149" s="24">
        <v>6106570</v>
      </c>
      <c r="EB149" s="25">
        <v>5801200</v>
      </c>
      <c r="EC149" s="24">
        <f t="shared" si="356"/>
        <v>4765811.5</v>
      </c>
      <c r="ED149" s="24">
        <f t="shared" si="357"/>
        <v>5670600</v>
      </c>
      <c r="EE149" s="24">
        <f t="shared" si="358"/>
        <v>3522198.9377598162</v>
      </c>
      <c r="EF149" s="24">
        <f t="shared" si="359"/>
        <v>1697865.2759999998</v>
      </c>
      <c r="EG149" s="24">
        <f t="shared" si="286"/>
        <v>2045927.6575799999</v>
      </c>
      <c r="EH149" s="126">
        <f>VLOOKUP(B149,[1]Hoja1!$B$9:$AX$244,49,0)</f>
        <v>2358545</v>
      </c>
      <c r="EI149" s="126">
        <v>8424000</v>
      </c>
      <c r="EJ149" s="17">
        <v>8082225</v>
      </c>
      <c r="EK149" s="73">
        <v>7516500</v>
      </c>
      <c r="EL149" s="17">
        <f t="shared" si="360"/>
        <v>6595317.5</v>
      </c>
      <c r="EM149" s="17">
        <f t="shared" si="361"/>
        <v>7799362.5</v>
      </c>
      <c r="EN149" s="17">
        <f t="shared" si="362"/>
        <v>5003329.6203026352</v>
      </c>
      <c r="EO149" s="17">
        <f t="shared" si="363"/>
        <v>2478830.7949999999</v>
      </c>
      <c r="EP149" s="17">
        <f t="shared" si="287"/>
        <v>2986991.107975</v>
      </c>
      <c r="EQ149" s="162">
        <f>VLOOKUP(B149,[1]Hoja1!$B$9:$AZ$244,51,0)</f>
        <v>1346230</v>
      </c>
      <c r="ER149" s="162">
        <v>4424000</v>
      </c>
      <c r="ES149" s="32">
        <v>8082225</v>
      </c>
      <c r="ET149" s="94">
        <v>7516500</v>
      </c>
      <c r="EU149" s="32">
        <f t="shared" si="364"/>
        <v>5342238.75</v>
      </c>
      <c r="EV149" s="32">
        <f t="shared" si="365"/>
        <v>5970250</v>
      </c>
      <c r="EW149" s="32">
        <f t="shared" si="366"/>
        <v>3263644.0546253268</v>
      </c>
      <c r="EX149" s="32">
        <f t="shared" si="367"/>
        <v>1626380.463</v>
      </c>
      <c r="EY149" s="32">
        <f t="shared" si="288"/>
        <v>1959788.4579149999</v>
      </c>
      <c r="EZ149" s="172">
        <f>VLOOKUP(B149,'[2]RESPUESTOS '!$B$11:$BH$246,59,0)</f>
        <v>1356840</v>
      </c>
      <c r="FA149" s="162">
        <v>5227000</v>
      </c>
      <c r="FB149" s="32">
        <v>6508000</v>
      </c>
      <c r="FC149" s="94">
        <v>5987400</v>
      </c>
      <c r="FD149" s="32">
        <f t="shared" si="368"/>
        <v>4769810</v>
      </c>
      <c r="FE149" s="32">
        <f t="shared" si="369"/>
        <v>5607200</v>
      </c>
      <c r="FF149" s="32">
        <f t="shared" si="399"/>
        <v>3202573.987503102</v>
      </c>
      <c r="FG149" s="32">
        <f t="shared" si="400"/>
        <v>1639198.4039999999</v>
      </c>
      <c r="FH149" s="32">
        <f t="shared" si="289"/>
        <v>1975234.0768199998</v>
      </c>
      <c r="FI149" s="172">
        <f>VLOOKUP(B149,'[2]RESPUESTOS '!$B$11:$CJ$246,87,0)</f>
        <v>1155481</v>
      </c>
      <c r="FJ149" s="162">
        <v>6272400</v>
      </c>
      <c r="FK149" s="32">
        <v>6210000</v>
      </c>
      <c r="FL149" s="94">
        <v>5899500</v>
      </c>
      <c r="FM149" s="32">
        <f t="shared" si="370"/>
        <v>4884345.25</v>
      </c>
      <c r="FN149" s="32">
        <f t="shared" si="371"/>
        <v>6054750</v>
      </c>
      <c r="FO149" s="32">
        <f t="shared" si="401"/>
        <v>2951146.2521334239</v>
      </c>
      <c r="FP149" s="32">
        <f t="shared" si="372"/>
        <v>1395936.5961</v>
      </c>
      <c r="FQ149" s="32">
        <f t="shared" si="290"/>
        <v>1682103.5983004998</v>
      </c>
      <c r="FR149" s="172">
        <f>VLOOKUP(B149,'[2]RESPUESTOS '!$B$11:$BX$246,75,0)</f>
        <v>1241392</v>
      </c>
      <c r="FS149" s="162">
        <v>5227000</v>
      </c>
      <c r="FT149" s="32">
        <v>6617200</v>
      </c>
      <c r="FU149" s="94">
        <v>6418700</v>
      </c>
      <c r="FV149" s="32">
        <f t="shared" si="373"/>
        <v>4876073</v>
      </c>
      <c r="FW149" s="32">
        <f t="shared" si="374"/>
        <v>5822850</v>
      </c>
      <c r="FX149" s="32">
        <f t="shared" si="402"/>
        <v>3068007.5465440452</v>
      </c>
      <c r="FY149" s="32">
        <f t="shared" si="375"/>
        <v>1499725.6751999999</v>
      </c>
      <c r="FZ149" s="32">
        <f t="shared" si="291"/>
        <v>1807169.4386159999</v>
      </c>
      <c r="GA149" s="172">
        <f>VLOOKUP(B149,'[2]RESPUESTOS '!$B$11:$CN$246,91,0)</f>
        <v>1344811</v>
      </c>
      <c r="GB149" s="162">
        <v>6012000</v>
      </c>
      <c r="GC149" s="32">
        <v>7184200</v>
      </c>
      <c r="GD149" s="94">
        <v>7112400</v>
      </c>
      <c r="GE149" s="32">
        <f t="shared" si="376"/>
        <v>5413352.75</v>
      </c>
      <c r="GF149" s="32">
        <f t="shared" si="377"/>
        <v>6562200</v>
      </c>
      <c r="GG149" s="32">
        <f t="shared" si="403"/>
        <v>3362116.4888248006</v>
      </c>
      <c r="GH149" s="32">
        <f t="shared" si="378"/>
        <v>1624666.1690999998</v>
      </c>
      <c r="GI149" s="32">
        <f t="shared" si="292"/>
        <v>1957722.7337654997</v>
      </c>
      <c r="GJ149" s="172">
        <f>VLOOKUP(B149,'[2]RESPUESTOS '!$B$11:$T$246,19,0)</f>
        <v>810843</v>
      </c>
      <c r="GK149" s="162">
        <v>4840000</v>
      </c>
      <c r="GL149" s="32">
        <v>4411000</v>
      </c>
      <c r="GM149" s="94">
        <v>4058100</v>
      </c>
      <c r="GN149" s="32">
        <f t="shared" si="379"/>
        <v>3529985.75</v>
      </c>
      <c r="GO149" s="32">
        <f t="shared" si="380"/>
        <v>4234550</v>
      </c>
      <c r="GP149" s="32">
        <f t="shared" si="404"/>
        <v>2090931.8632222861</v>
      </c>
      <c r="GQ149" s="32">
        <f t="shared" si="381"/>
        <v>979579.42829999991</v>
      </c>
      <c r="GR149" s="32">
        <f t="shared" si="293"/>
        <v>1180393.2111014999</v>
      </c>
      <c r="GS149" s="172">
        <f>VLOOKUP(B149,'[2]RESPUESTOS '!$B$11:$H$246,7,0)</f>
        <v>734884</v>
      </c>
      <c r="GT149" s="162">
        <v>3720000</v>
      </c>
      <c r="GU149" s="32">
        <v>2646600</v>
      </c>
      <c r="GV149" s="94">
        <v>2461300</v>
      </c>
      <c r="GW149" s="32">
        <f t="shared" si="382"/>
        <v>2390696</v>
      </c>
      <c r="GX149" s="32">
        <f t="shared" si="383"/>
        <v>2553950</v>
      </c>
      <c r="GY149" s="32">
        <f t="shared" si="405"/>
        <v>1657200.7284267859</v>
      </c>
      <c r="GZ149" s="32">
        <f t="shared" si="384"/>
        <v>887813.36040000001</v>
      </c>
      <c r="HA149" s="32">
        <f t="shared" si="294"/>
        <v>1069815.099282</v>
      </c>
      <c r="HB149" s="172">
        <f>VLOOKUP(B149,'[2]RESPUESTOS '!$B$11:$D$246,3,0)</f>
        <v>701699</v>
      </c>
      <c r="HC149" s="162">
        <v>3720000</v>
      </c>
      <c r="HD149" s="32">
        <v>2646600</v>
      </c>
      <c r="HE149" s="94">
        <v>2593700</v>
      </c>
      <c r="HF149" s="32">
        <f t="shared" si="385"/>
        <v>2415499.75</v>
      </c>
      <c r="HG149" s="32">
        <f t="shared" si="386"/>
        <v>2620150</v>
      </c>
      <c r="HH149" s="32">
        <f t="shared" si="406"/>
        <v>1627787.9333858257</v>
      </c>
      <c r="HI149" s="32">
        <f t="shared" si="387"/>
        <v>847722.56189999997</v>
      </c>
      <c r="HJ149" s="32">
        <f t="shared" si="295"/>
        <v>1021505.6870895</v>
      </c>
      <c r="HK149" s="172">
        <f>VLOOKUP(B149,'[2]RESPUESTOS '!$B$11:$CB$246,79,0)</f>
        <v>1410656</v>
      </c>
      <c r="HL149" s="162">
        <v>8424000</v>
      </c>
      <c r="HM149" s="32">
        <v>7184200</v>
      </c>
      <c r="HN149" s="94">
        <v>6609000</v>
      </c>
      <c r="HO149" s="32">
        <f t="shared" si="388"/>
        <v>5906964</v>
      </c>
      <c r="HP149" s="32">
        <f t="shared" si="389"/>
        <v>6896600</v>
      </c>
      <c r="HQ149" s="32">
        <f t="shared" si="407"/>
        <v>3577492.2137284921</v>
      </c>
      <c r="HR149" s="32">
        <f t="shared" si="390"/>
        <v>1704213.5135999999</v>
      </c>
      <c r="HS149" s="32">
        <f t="shared" si="296"/>
        <v>2053577.2838879998</v>
      </c>
      <c r="HT149" s="172">
        <v>6443938.0599999996</v>
      </c>
      <c r="HU149" s="162">
        <v>8424000</v>
      </c>
      <c r="HV149" s="32">
        <v>8980250</v>
      </c>
      <c r="HW149" s="94">
        <v>8082200</v>
      </c>
      <c r="HX149" s="32">
        <f t="shared" si="391"/>
        <v>8495483.333333334</v>
      </c>
      <c r="HY149" s="32">
        <f t="shared" si="392"/>
        <v>8424000</v>
      </c>
      <c r="HZ149" s="32">
        <f t="shared" si="297"/>
        <v>8479543.8876821119</v>
      </c>
      <c r="IA149" s="32">
        <f t="shared" si="393"/>
        <v>7784921.5702859992</v>
      </c>
      <c r="IB149" s="32">
        <f t="shared" si="298"/>
        <v>9380830.4921946283</v>
      </c>
      <c r="IC149" s="172">
        <v>6869870</v>
      </c>
      <c r="ID149" s="162">
        <v>5227000</v>
      </c>
      <c r="IE149" s="32">
        <v>8980250</v>
      </c>
      <c r="IF149" s="94">
        <v>8800600</v>
      </c>
      <c r="IG149" s="32">
        <f t="shared" si="394"/>
        <v>7669283.333333333</v>
      </c>
      <c r="IH149" s="32">
        <f t="shared" si="395"/>
        <v>8800600</v>
      </c>
      <c r="II149" s="32">
        <f t="shared" si="396"/>
        <v>7206368.9279646715</v>
      </c>
      <c r="IJ149" s="32">
        <f t="shared" si="397"/>
        <v>8299489.9469999997</v>
      </c>
      <c r="IK149" s="32">
        <f t="shared" si="299"/>
        <v>10000885.386134999</v>
      </c>
      <c r="IM149" s="32">
        <f t="shared" si="398"/>
        <v>2421301.0957528749</v>
      </c>
    </row>
    <row r="150" spans="1:247" x14ac:dyDescent="0.25">
      <c r="A150" s="12">
        <v>143</v>
      </c>
      <c r="B150" s="38" t="s">
        <v>186</v>
      </c>
      <c r="C150" s="14">
        <f>VLOOKUP(B150,[1]Hoja1!$B$9:$D$244,3,0)</f>
        <v>44275</v>
      </c>
      <c r="D150" s="14">
        <v>162000</v>
      </c>
      <c r="E150" s="15">
        <v>276750</v>
      </c>
      <c r="F150" s="97">
        <v>254600</v>
      </c>
      <c r="G150" s="105">
        <f t="shared" si="300"/>
        <v>184406.25</v>
      </c>
      <c r="H150" s="105">
        <f t="shared" si="301"/>
        <v>208300</v>
      </c>
      <c r="I150" s="107">
        <f t="shared" si="302"/>
        <v>110192.69088189313</v>
      </c>
      <c r="J150" s="107">
        <f t="shared" si="303"/>
        <v>46533.024999999994</v>
      </c>
      <c r="K150" s="107">
        <f t="shared" si="272"/>
        <v>56072.29512499999</v>
      </c>
      <c r="L150" s="101">
        <f>VLOOKUP(B150,[1]Hoja1!$B$9:$L$244,11,0)</f>
        <v>44275</v>
      </c>
      <c r="M150" s="101">
        <v>165000</v>
      </c>
      <c r="N150" s="34">
        <v>276750</v>
      </c>
      <c r="O150" s="70">
        <v>249100</v>
      </c>
      <c r="P150" s="34">
        <f t="shared" si="304"/>
        <v>183781.25</v>
      </c>
      <c r="Q150" s="34">
        <f t="shared" si="305"/>
        <v>207050</v>
      </c>
      <c r="R150" s="34">
        <f t="shared" si="306"/>
        <v>110270.18730085077</v>
      </c>
      <c r="S150" s="174">
        <f t="shared" si="307"/>
        <v>46533.024999999994</v>
      </c>
      <c r="T150" s="174">
        <f t="shared" si="273"/>
        <v>56072.29512499999</v>
      </c>
      <c r="U150" s="126">
        <f>VLOOKUP(B150,[1]Hoja1!$B$9:$T$244,19,0)</f>
        <v>52637</v>
      </c>
      <c r="V150" s="126">
        <v>193000</v>
      </c>
      <c r="W150" s="17">
        <v>221400</v>
      </c>
      <c r="X150" s="73">
        <v>214800</v>
      </c>
      <c r="Y150" s="17">
        <f t="shared" si="308"/>
        <v>170459.25</v>
      </c>
      <c r="Z150" s="17">
        <f t="shared" si="309"/>
        <v>203900</v>
      </c>
      <c r="AA150" s="17">
        <f t="shared" si="310"/>
        <v>119934.2915952138</v>
      </c>
      <c r="AB150" s="176">
        <f t="shared" si="311"/>
        <v>55321.486999999994</v>
      </c>
      <c r="AC150" s="176">
        <f t="shared" si="274"/>
        <v>66662.391834999988</v>
      </c>
      <c r="AD150" s="129">
        <f>VLOOKUP(B150,[1]Hoja1!$B$9:$V$244,21,0)</f>
        <v>52847</v>
      </c>
      <c r="AE150" s="129">
        <v>189000</v>
      </c>
      <c r="AF150" s="18">
        <v>210330</v>
      </c>
      <c r="AG150" s="74">
        <v>204000</v>
      </c>
      <c r="AH150" s="18">
        <f t="shared" si="312"/>
        <v>164044.25</v>
      </c>
      <c r="AI150" s="18">
        <f t="shared" si="313"/>
        <v>196500</v>
      </c>
      <c r="AJ150" s="18">
        <f t="shared" si="314"/>
        <v>118098.78812124011</v>
      </c>
      <c r="AK150" s="177">
        <f t="shared" si="315"/>
        <v>55542.197</v>
      </c>
      <c r="AL150" s="177">
        <f t="shared" si="275"/>
        <v>66928.347385000001</v>
      </c>
      <c r="AM150" s="133">
        <f>VLOOKUP(B150,[1]Hoja1!$B$9:$X$244,23,0)</f>
        <v>49861</v>
      </c>
      <c r="AN150" s="133">
        <v>179000</v>
      </c>
      <c r="AO150" s="19">
        <v>188190</v>
      </c>
      <c r="AP150" s="77">
        <v>184400</v>
      </c>
      <c r="AQ150" s="19">
        <f t="shared" si="316"/>
        <v>150362.75</v>
      </c>
      <c r="AR150" s="19">
        <f t="shared" si="317"/>
        <v>181700</v>
      </c>
      <c r="AS150" s="19">
        <f t="shared" si="318"/>
        <v>109953.18405669935</v>
      </c>
      <c r="AT150" s="178">
        <f t="shared" si="319"/>
        <v>52403.911</v>
      </c>
      <c r="AU150" s="178">
        <f t="shared" si="276"/>
        <v>63146.712755</v>
      </c>
      <c r="AV150" s="137">
        <f>VLOOKUP(B150,[1]Hoja1!$B$9:$Z$244,25,0)</f>
        <v>40250</v>
      </c>
      <c r="AW150" s="137">
        <v>148000</v>
      </c>
      <c r="AX150" s="20">
        <v>188190</v>
      </c>
      <c r="AY150" s="79">
        <v>180700</v>
      </c>
      <c r="AZ150" s="20">
        <f t="shared" si="320"/>
        <v>139285</v>
      </c>
      <c r="BA150" s="20">
        <f t="shared" si="321"/>
        <v>164350</v>
      </c>
      <c r="BB150" s="20">
        <f t="shared" si="322"/>
        <v>94230.079745666619</v>
      </c>
      <c r="BC150" s="179">
        <f t="shared" si="323"/>
        <v>42302.75</v>
      </c>
      <c r="BD150" s="179">
        <f t="shared" si="277"/>
        <v>50974.813750000001</v>
      </c>
      <c r="BE150" s="139">
        <f>VLOOKUP(B150,[1]Hoja1!$B$9:$AB$244,27,0)</f>
        <v>44275</v>
      </c>
      <c r="BF150" s="139">
        <v>178000</v>
      </c>
      <c r="BG150" s="21">
        <v>221400</v>
      </c>
      <c r="BH150" s="80">
        <v>210300</v>
      </c>
      <c r="BI150" s="21">
        <f t="shared" si="324"/>
        <v>163493.75</v>
      </c>
      <c r="BJ150" s="21">
        <f t="shared" si="325"/>
        <v>194150</v>
      </c>
      <c r="BK150" s="21">
        <f t="shared" si="326"/>
        <v>106735.23153037134</v>
      </c>
      <c r="BL150" s="21">
        <f t="shared" si="327"/>
        <v>46533.024999999994</v>
      </c>
      <c r="BM150" s="21">
        <f t="shared" si="278"/>
        <v>56072.29512499999</v>
      </c>
      <c r="BN150" s="144">
        <f>VLOOKUP(B150,[1]Hoja1!$B$9:$AD$244,29,0)</f>
        <v>44275</v>
      </c>
      <c r="BO150" s="144">
        <v>159000</v>
      </c>
      <c r="BP150" s="22">
        <v>221400</v>
      </c>
      <c r="BQ150" s="82">
        <v>217000</v>
      </c>
      <c r="BR150" s="22">
        <f t="shared" si="328"/>
        <v>160418.75</v>
      </c>
      <c r="BS150" s="22">
        <f t="shared" si="329"/>
        <v>188000</v>
      </c>
      <c r="BT150" s="22">
        <f t="shared" si="330"/>
        <v>105261.98205359888</v>
      </c>
      <c r="BU150" s="22">
        <f t="shared" si="331"/>
        <v>46533.024999999994</v>
      </c>
      <c r="BV150" s="22">
        <f t="shared" si="279"/>
        <v>56072.29512499999</v>
      </c>
      <c r="BW150" s="146">
        <f>VLOOKUP(B150,[1]Hoja1!$B$9:$AF$244,31,0)</f>
        <v>42322</v>
      </c>
      <c r="BX150" s="146">
        <v>130000</v>
      </c>
      <c r="BY150" s="23">
        <v>188190</v>
      </c>
      <c r="BZ150" s="84">
        <v>176900</v>
      </c>
      <c r="CA150" s="23">
        <f t="shared" si="332"/>
        <v>134353</v>
      </c>
      <c r="CB150" s="23">
        <f t="shared" si="333"/>
        <v>153450</v>
      </c>
      <c r="CC150" s="23">
        <f t="shared" si="334"/>
        <v>94590.889687146933</v>
      </c>
      <c r="CD150" s="23">
        <f t="shared" si="335"/>
        <v>44480.421999999999</v>
      </c>
      <c r="CE150" s="23">
        <f t="shared" si="280"/>
        <v>53598.908509999994</v>
      </c>
      <c r="CF150" s="158">
        <f>VLOOKUP(B150,[1]Hoja1!$B$9:$AJ$244,35,0)</f>
        <v>41681</v>
      </c>
      <c r="CG150" s="158">
        <v>120000</v>
      </c>
      <c r="CH150" s="24">
        <v>128000</v>
      </c>
      <c r="CI150" s="25">
        <v>117800</v>
      </c>
      <c r="CJ150" s="24">
        <f t="shared" si="336"/>
        <v>101870.25</v>
      </c>
      <c r="CK150" s="24">
        <f t="shared" si="337"/>
        <v>118900</v>
      </c>
      <c r="CL150" s="24">
        <f t="shared" si="338"/>
        <v>82259.597912739846</v>
      </c>
      <c r="CM150" s="24">
        <f t="shared" si="339"/>
        <v>43806.731</v>
      </c>
      <c r="CN150" s="24">
        <f t="shared" si="281"/>
        <v>52787.110854999999</v>
      </c>
      <c r="CO150" s="148">
        <f>VLOOKUP(B150,[1]Hoja1!$B$9:$AL$244,37,0)</f>
        <v>48572</v>
      </c>
      <c r="CP150" s="148">
        <v>180000</v>
      </c>
      <c r="CQ150" s="26">
        <v>188190</v>
      </c>
      <c r="CR150" s="149">
        <v>180700</v>
      </c>
      <c r="CS150" s="26">
        <f t="shared" si="340"/>
        <v>149365.5</v>
      </c>
      <c r="CT150" s="26">
        <f t="shared" si="341"/>
        <v>180350</v>
      </c>
      <c r="CU150" s="26">
        <f t="shared" si="342"/>
        <v>108133.35409877675</v>
      </c>
      <c r="CV150" s="26">
        <f t="shared" si="343"/>
        <v>51049.171999999999</v>
      </c>
      <c r="CW150" s="26">
        <f t="shared" si="282"/>
        <v>61514.252259999994</v>
      </c>
      <c r="CX150" s="27">
        <f>VLOOKUP(B150,[1]Hoja1!$B$9:$AN$244,39,0)</f>
        <v>44275</v>
      </c>
      <c r="CY150" s="27">
        <v>150000</v>
      </c>
      <c r="CZ150" s="28">
        <v>210330</v>
      </c>
      <c r="DA150" s="86">
        <v>189000</v>
      </c>
      <c r="DB150" s="28">
        <f t="shared" si="344"/>
        <v>148401.25</v>
      </c>
      <c r="DC150" s="28">
        <f t="shared" si="345"/>
        <v>169500</v>
      </c>
      <c r="DD150" s="28">
        <f t="shared" si="346"/>
        <v>101785.79355392816</v>
      </c>
      <c r="DE150" s="28">
        <f t="shared" si="347"/>
        <v>46533.024999999994</v>
      </c>
      <c r="DF150" s="28">
        <f t="shared" si="283"/>
        <v>56072.29512499999</v>
      </c>
      <c r="DG150" s="150">
        <f>VLOOKUP(B150,[1]Hoja1!$B$9:$AR$244,43,0)</f>
        <v>58118</v>
      </c>
      <c r="DH150" s="150">
        <v>200000</v>
      </c>
      <c r="DI150" s="29">
        <v>166050</v>
      </c>
      <c r="DJ150" s="88">
        <v>149400</v>
      </c>
      <c r="DK150" s="29">
        <f t="shared" si="348"/>
        <v>143392</v>
      </c>
      <c r="DL150" s="29">
        <f t="shared" si="349"/>
        <v>157725</v>
      </c>
      <c r="DM150" s="29">
        <f t="shared" si="350"/>
        <v>114540.66178999541</v>
      </c>
      <c r="DN150" s="29">
        <f t="shared" si="351"/>
        <v>61082.017999999996</v>
      </c>
      <c r="DO150" s="29">
        <f t="shared" si="284"/>
        <v>73603.831689999992</v>
      </c>
      <c r="DP150" s="154">
        <f>VLOOKUP(B150,[1]Hoja1!$B$9:$AT$244,45,0)</f>
        <v>58118</v>
      </c>
      <c r="DQ150" s="154">
        <v>213000</v>
      </c>
      <c r="DR150" s="30">
        <v>166050</v>
      </c>
      <c r="DS150" s="90">
        <v>159400</v>
      </c>
      <c r="DT150" s="30">
        <f t="shared" si="352"/>
        <v>149142</v>
      </c>
      <c r="DU150" s="30">
        <f t="shared" si="353"/>
        <v>162725</v>
      </c>
      <c r="DV150" s="30">
        <f t="shared" si="354"/>
        <v>116969.26634619065</v>
      </c>
      <c r="DW150" s="30">
        <f t="shared" si="355"/>
        <v>61082.017999999996</v>
      </c>
      <c r="DX150" s="30">
        <f t="shared" si="285"/>
        <v>73603.831689999992</v>
      </c>
      <c r="DY150" s="158">
        <f>VLOOKUP(B150,[1]Hoja1!$B$9:$AV$244,47,0)</f>
        <v>65867</v>
      </c>
      <c r="DZ150" s="158">
        <v>230000</v>
      </c>
      <c r="EA150" s="24">
        <v>188190</v>
      </c>
      <c r="EB150" s="25">
        <v>180700</v>
      </c>
      <c r="EC150" s="24">
        <f t="shared" si="356"/>
        <v>166189.25</v>
      </c>
      <c r="ED150" s="24">
        <f t="shared" si="357"/>
        <v>184445</v>
      </c>
      <c r="EE150" s="24">
        <f t="shared" si="358"/>
        <v>131675.32838880669</v>
      </c>
      <c r="EF150" s="24">
        <f t="shared" si="359"/>
        <v>69226.21699999999</v>
      </c>
      <c r="EG150" s="24">
        <f t="shared" si="286"/>
        <v>83417.591484999983</v>
      </c>
      <c r="EH150" s="126">
        <f>VLOOKUP(B150,[1]Hoja1!$B$9:$AX$244,49,0)</f>
        <v>57619</v>
      </c>
      <c r="EI150" s="126">
        <v>206000</v>
      </c>
      <c r="EJ150" s="17">
        <v>249075</v>
      </c>
      <c r="EK150" s="73">
        <v>234100</v>
      </c>
      <c r="EL150" s="17">
        <f t="shared" si="360"/>
        <v>186698.5</v>
      </c>
      <c r="EM150" s="17">
        <f t="shared" si="361"/>
        <v>220050</v>
      </c>
      <c r="EN150" s="17">
        <f t="shared" si="362"/>
        <v>131163.50031635215</v>
      </c>
      <c r="EO150" s="17">
        <f t="shared" si="363"/>
        <v>60557.568999999996</v>
      </c>
      <c r="EP150" s="17">
        <f t="shared" si="287"/>
        <v>72971.870644999988</v>
      </c>
      <c r="EQ150" s="162">
        <f>VLOOKUP(B150,[1]Hoja1!$B$9:$AZ$244,51,0)</f>
        <v>59025</v>
      </c>
      <c r="ER150" s="162">
        <v>194000</v>
      </c>
      <c r="ES150" s="32">
        <v>249075</v>
      </c>
      <c r="ET150" s="94">
        <v>234100</v>
      </c>
      <c r="EU150" s="32">
        <f t="shared" si="364"/>
        <v>184050</v>
      </c>
      <c r="EV150" s="32">
        <f t="shared" si="365"/>
        <v>214050</v>
      </c>
      <c r="EW150" s="32">
        <f t="shared" si="366"/>
        <v>131651.93343202505</v>
      </c>
      <c r="EX150" s="32">
        <f t="shared" si="367"/>
        <v>71308.102499999994</v>
      </c>
      <c r="EY150" s="32">
        <f t="shared" si="288"/>
        <v>85926.263512499994</v>
      </c>
      <c r="EZ150" s="172">
        <f>VLOOKUP(B150,'[2]RESPUESTOS '!$B$11:$BH$246,59,0)</f>
        <v>32505</v>
      </c>
      <c r="FA150" s="162">
        <v>193000</v>
      </c>
      <c r="FB150" s="32">
        <v>160200</v>
      </c>
      <c r="FC150" s="94">
        <v>157000</v>
      </c>
      <c r="FD150" s="32">
        <f t="shared" si="368"/>
        <v>135676.25</v>
      </c>
      <c r="FE150" s="32">
        <f t="shared" si="369"/>
        <v>158600</v>
      </c>
      <c r="FF150" s="32">
        <f t="shared" si="399"/>
        <v>82376.616585800599</v>
      </c>
      <c r="FG150" s="32">
        <f t="shared" si="400"/>
        <v>39269.290499999996</v>
      </c>
      <c r="FH150" s="32">
        <f t="shared" si="289"/>
        <v>47319.495052499995</v>
      </c>
      <c r="FI150" s="172">
        <f>VLOOKUP(B150,'[2]RESPUESTOS '!$B$11:$CJ$246,87,0)</f>
        <v>39201</v>
      </c>
      <c r="FJ150" s="162">
        <v>231600</v>
      </c>
      <c r="FK150" s="32">
        <v>209800</v>
      </c>
      <c r="FL150" s="94">
        <v>201400</v>
      </c>
      <c r="FM150" s="32">
        <f t="shared" si="370"/>
        <v>170500.25</v>
      </c>
      <c r="FN150" s="32">
        <f t="shared" si="371"/>
        <v>205600</v>
      </c>
      <c r="FO150" s="32">
        <f t="shared" si="401"/>
        <v>101114.71350336405</v>
      </c>
      <c r="FP150" s="32">
        <f t="shared" si="372"/>
        <v>47358.7281</v>
      </c>
      <c r="FQ150" s="32">
        <f t="shared" si="290"/>
        <v>57067.267360500002</v>
      </c>
      <c r="FR150" s="172">
        <f>VLOOKUP(B150,'[2]RESPUESTOS '!$B$11:$BX$246,75,0)</f>
        <v>36917</v>
      </c>
      <c r="FS150" s="162">
        <v>193000</v>
      </c>
      <c r="FT150" s="32">
        <v>195200</v>
      </c>
      <c r="FU150" s="94">
        <v>185400</v>
      </c>
      <c r="FV150" s="32">
        <f t="shared" si="373"/>
        <v>152629.25</v>
      </c>
      <c r="FW150" s="32">
        <f t="shared" si="374"/>
        <v>189200</v>
      </c>
      <c r="FX150" s="32">
        <f t="shared" si="402"/>
        <v>93488.889708590956</v>
      </c>
      <c r="FY150" s="32">
        <f t="shared" si="375"/>
        <v>44599.4277</v>
      </c>
      <c r="FZ150" s="32">
        <f t="shared" si="291"/>
        <v>53742.310378499998</v>
      </c>
      <c r="GA150" s="172">
        <f>VLOOKUP(B150,'[2]RESPUESTOS '!$B$11:$CN$246,91,0)</f>
        <v>35078</v>
      </c>
      <c r="GB150" s="162">
        <v>222000</v>
      </c>
      <c r="GC150" s="32">
        <v>186600</v>
      </c>
      <c r="GD150" s="94">
        <v>181000</v>
      </c>
      <c r="GE150" s="32">
        <f t="shared" si="376"/>
        <v>156169.5</v>
      </c>
      <c r="GF150" s="32">
        <f t="shared" si="377"/>
        <v>183800</v>
      </c>
      <c r="GG150" s="32">
        <f t="shared" si="403"/>
        <v>91123.812002194725</v>
      </c>
      <c r="GH150" s="32">
        <f t="shared" si="378"/>
        <v>42377.731800000001</v>
      </c>
      <c r="GI150" s="32">
        <f t="shared" si="292"/>
        <v>51065.166819000005</v>
      </c>
      <c r="GJ150" s="172">
        <f>VLOOKUP(B150,'[2]RESPUESTOS '!$B$11:$T$246,19,0)</f>
        <v>36350</v>
      </c>
      <c r="GK150" s="162">
        <v>150000</v>
      </c>
      <c r="GL150" s="32">
        <v>192200</v>
      </c>
      <c r="GM150" s="94">
        <v>188400</v>
      </c>
      <c r="GN150" s="32">
        <f t="shared" si="379"/>
        <v>141737.5</v>
      </c>
      <c r="GO150" s="32">
        <f t="shared" si="380"/>
        <v>169200</v>
      </c>
      <c r="GP150" s="32">
        <f t="shared" si="404"/>
        <v>89509.984161875094</v>
      </c>
      <c r="GQ150" s="32">
        <f t="shared" si="381"/>
        <v>43914.434999999998</v>
      </c>
      <c r="GR150" s="32">
        <f t="shared" si="293"/>
        <v>52916.894174999994</v>
      </c>
      <c r="GS150" s="172">
        <f>VLOOKUP(B150,'[2]RESPUESTOS '!$B$11:$H$246,7,0)</f>
        <v>32083</v>
      </c>
      <c r="GT150" s="162">
        <v>120000</v>
      </c>
      <c r="GU150" s="32">
        <v>115300</v>
      </c>
      <c r="GV150" s="94">
        <v>108400</v>
      </c>
      <c r="GW150" s="32">
        <f t="shared" si="382"/>
        <v>93945.75</v>
      </c>
      <c r="GX150" s="32">
        <f t="shared" si="383"/>
        <v>111850</v>
      </c>
      <c r="GY150" s="32">
        <f t="shared" si="405"/>
        <v>69685.673653415637</v>
      </c>
      <c r="GZ150" s="32">
        <f t="shared" si="384"/>
        <v>38759.472300000001</v>
      </c>
      <c r="HA150" s="32">
        <f t="shared" si="294"/>
        <v>46705.164121499998</v>
      </c>
      <c r="HB150" s="172">
        <f>VLOOKUP(B150,'[2]RESPUESTOS '!$B$11:$D$246,3,0)</f>
        <v>32095</v>
      </c>
      <c r="HC150" s="162">
        <v>120000</v>
      </c>
      <c r="HD150" s="32">
        <v>115300</v>
      </c>
      <c r="HE150" s="94">
        <v>106100</v>
      </c>
      <c r="HF150" s="32">
        <f t="shared" si="385"/>
        <v>93373.75</v>
      </c>
      <c r="HG150" s="32">
        <f t="shared" si="386"/>
        <v>110700</v>
      </c>
      <c r="HH150" s="32">
        <f t="shared" si="406"/>
        <v>69457.790860066147</v>
      </c>
      <c r="HI150" s="32">
        <f t="shared" si="387"/>
        <v>38773.969499999999</v>
      </c>
      <c r="HJ150" s="32">
        <f t="shared" si="295"/>
        <v>46722.633247500002</v>
      </c>
      <c r="HK150" s="172">
        <f>VLOOKUP(B150,'[2]RESPUESTOS '!$B$11:$CB$246,79,0)</f>
        <v>33329</v>
      </c>
      <c r="HL150" s="162">
        <v>206000</v>
      </c>
      <c r="HM150" s="32">
        <v>186600</v>
      </c>
      <c r="HN150" s="94">
        <v>183000</v>
      </c>
      <c r="HO150" s="32">
        <f t="shared" si="388"/>
        <v>152232.25</v>
      </c>
      <c r="HP150" s="32">
        <f t="shared" si="389"/>
        <v>184800</v>
      </c>
      <c r="HQ150" s="32">
        <f t="shared" si="407"/>
        <v>87562.210258954612</v>
      </c>
      <c r="HR150" s="32">
        <f t="shared" si="390"/>
        <v>40264.764900000002</v>
      </c>
      <c r="HS150" s="32">
        <f t="shared" si="296"/>
        <v>48519.041704499999</v>
      </c>
      <c r="HT150" s="172">
        <v>224303.94</v>
      </c>
      <c r="HU150" s="162">
        <v>206000</v>
      </c>
      <c r="HV150" s="32">
        <v>276750</v>
      </c>
      <c r="HW150" s="94">
        <v>265700</v>
      </c>
      <c r="HX150" s="32">
        <f t="shared" si="391"/>
        <v>249483.33333333334</v>
      </c>
      <c r="HY150" s="32">
        <f t="shared" si="392"/>
        <v>265700</v>
      </c>
      <c r="HZ150" s="32">
        <f t="shared" si="297"/>
        <v>245270.7385569755</v>
      </c>
      <c r="IA150" s="32">
        <f t="shared" si="393"/>
        <v>270981.58991400001</v>
      </c>
      <c r="IB150" s="32">
        <f t="shared" si="298"/>
        <v>326532.81584637001</v>
      </c>
      <c r="IC150" s="172">
        <v>239130</v>
      </c>
      <c r="ID150" s="162">
        <v>193000</v>
      </c>
      <c r="IE150" s="32">
        <v>276750</v>
      </c>
      <c r="IF150" s="94">
        <v>268400</v>
      </c>
      <c r="IG150" s="32">
        <f t="shared" si="394"/>
        <v>246050</v>
      </c>
      <c r="IH150" s="32">
        <f t="shared" si="395"/>
        <v>268400</v>
      </c>
      <c r="II150" s="32">
        <f t="shared" si="396"/>
        <v>239607.06297966532</v>
      </c>
      <c r="IJ150" s="32">
        <f t="shared" si="397"/>
        <v>288892.95299999998</v>
      </c>
      <c r="IK150" s="32">
        <f t="shared" si="299"/>
        <v>348116.00836499996</v>
      </c>
      <c r="IM150" s="32">
        <f t="shared" si="398"/>
        <v>80155.711076587788</v>
      </c>
    </row>
    <row r="151" spans="1:247" x14ac:dyDescent="0.25">
      <c r="A151" s="12">
        <v>144</v>
      </c>
      <c r="B151" s="38" t="s">
        <v>187</v>
      </c>
      <c r="C151" s="14">
        <f>VLOOKUP(B151,[1]Hoja1!$B$9:$D$244,3,0)</f>
        <v>60296</v>
      </c>
      <c r="D151" s="14">
        <v>221000</v>
      </c>
      <c r="E151" s="15">
        <v>329750</v>
      </c>
      <c r="F151" s="97">
        <v>323200</v>
      </c>
      <c r="G151" s="105">
        <f t="shared" si="300"/>
        <v>233561.5</v>
      </c>
      <c r="H151" s="105">
        <f t="shared" si="301"/>
        <v>272100</v>
      </c>
      <c r="I151" s="107">
        <f t="shared" si="302"/>
        <v>146862.31515669476</v>
      </c>
      <c r="J151" s="107">
        <f t="shared" si="303"/>
        <v>63371.095999999998</v>
      </c>
      <c r="K151" s="107">
        <f t="shared" si="272"/>
        <v>76362.170679999996</v>
      </c>
      <c r="L151" s="101">
        <f>VLOOKUP(B151,[1]Hoja1!$B$9:$L$244,11,0)</f>
        <v>52421</v>
      </c>
      <c r="M151" s="101">
        <v>195000</v>
      </c>
      <c r="N151" s="34">
        <v>329750</v>
      </c>
      <c r="O151" s="70">
        <v>316600</v>
      </c>
      <c r="P151" s="34">
        <f t="shared" si="304"/>
        <v>223442.75</v>
      </c>
      <c r="Q151" s="34">
        <f t="shared" si="305"/>
        <v>255800</v>
      </c>
      <c r="R151" s="34">
        <f t="shared" si="306"/>
        <v>131597.60629132474</v>
      </c>
      <c r="S151" s="174">
        <f t="shared" si="307"/>
        <v>55094.470999999998</v>
      </c>
      <c r="T151" s="174">
        <f t="shared" si="273"/>
        <v>66388.837554999991</v>
      </c>
      <c r="U151" s="126">
        <f>VLOOKUP(B151,[1]Hoja1!$B$9:$T$244,19,0)</f>
        <v>54598</v>
      </c>
      <c r="V151" s="126">
        <v>200000</v>
      </c>
      <c r="W151" s="17">
        <v>263800</v>
      </c>
      <c r="X151" s="73">
        <v>258500</v>
      </c>
      <c r="Y151" s="17">
        <f t="shared" si="308"/>
        <v>194224.5</v>
      </c>
      <c r="Z151" s="17">
        <f t="shared" si="309"/>
        <v>229250</v>
      </c>
      <c r="AA151" s="17">
        <f t="shared" si="310"/>
        <v>129136.76827788918</v>
      </c>
      <c r="AB151" s="176">
        <f t="shared" si="311"/>
        <v>57382.498</v>
      </c>
      <c r="AC151" s="176">
        <f t="shared" si="274"/>
        <v>69145.910090000005</v>
      </c>
      <c r="AD151" s="129">
        <f>VLOOKUP(B151,[1]Hoja1!$B$9:$V$244,21,0)</f>
        <v>58382</v>
      </c>
      <c r="AE151" s="129">
        <v>209000</v>
      </c>
      <c r="AF151" s="18">
        <v>250610</v>
      </c>
      <c r="AG151" s="74">
        <v>245600</v>
      </c>
      <c r="AH151" s="18">
        <f t="shared" si="312"/>
        <v>190898</v>
      </c>
      <c r="AI151" s="18">
        <f t="shared" si="313"/>
        <v>227300</v>
      </c>
      <c r="AJ151" s="18">
        <f t="shared" si="314"/>
        <v>133443.73127208769</v>
      </c>
      <c r="AK151" s="177">
        <f t="shared" si="315"/>
        <v>61359.481999999996</v>
      </c>
      <c r="AL151" s="177">
        <f t="shared" si="275"/>
        <v>73938.175810000001</v>
      </c>
      <c r="AM151" s="133">
        <f>VLOOKUP(B151,[1]Hoja1!$B$9:$X$244,23,0)</f>
        <v>55062</v>
      </c>
      <c r="AN151" s="133">
        <v>197000</v>
      </c>
      <c r="AO151" s="19">
        <v>224230</v>
      </c>
      <c r="AP151" s="77">
        <v>213000</v>
      </c>
      <c r="AQ151" s="19">
        <f t="shared" si="316"/>
        <v>172323</v>
      </c>
      <c r="AR151" s="19">
        <f t="shared" si="317"/>
        <v>205000</v>
      </c>
      <c r="AS151" s="19">
        <f t="shared" si="318"/>
        <v>123487.16737013169</v>
      </c>
      <c r="AT151" s="178">
        <f t="shared" si="319"/>
        <v>57870.161999999997</v>
      </c>
      <c r="AU151" s="178">
        <f t="shared" si="276"/>
        <v>69733.545209999997</v>
      </c>
      <c r="AV151" s="137">
        <f>VLOOKUP(B151,[1]Hoja1!$B$9:$Z$244,25,0)</f>
        <v>41588</v>
      </c>
      <c r="AW151" s="137">
        <v>153000</v>
      </c>
      <c r="AX151" s="20">
        <v>224230</v>
      </c>
      <c r="AY151" s="79">
        <v>217500</v>
      </c>
      <c r="AZ151" s="20">
        <f t="shared" si="320"/>
        <v>159079.5</v>
      </c>
      <c r="BA151" s="20">
        <f t="shared" si="321"/>
        <v>185250</v>
      </c>
      <c r="BB151" s="20">
        <f t="shared" si="322"/>
        <v>100911.34772791417</v>
      </c>
      <c r="BC151" s="179">
        <f t="shared" si="323"/>
        <v>43708.987999999998</v>
      </c>
      <c r="BD151" s="179">
        <f t="shared" si="277"/>
        <v>52669.330539999995</v>
      </c>
      <c r="BE151" s="139">
        <f>VLOOKUP(B151,[1]Hoja1!$B$9:$AB$244,27,0)</f>
        <v>45201</v>
      </c>
      <c r="BF151" s="139">
        <v>181000</v>
      </c>
      <c r="BG151" s="21">
        <v>263800</v>
      </c>
      <c r="BH151" s="80">
        <v>253200</v>
      </c>
      <c r="BI151" s="21">
        <f t="shared" si="324"/>
        <v>185800.25</v>
      </c>
      <c r="BJ151" s="21">
        <f t="shared" si="325"/>
        <v>217100</v>
      </c>
      <c r="BK151" s="21">
        <f t="shared" si="326"/>
        <v>113031.18480217604</v>
      </c>
      <c r="BL151" s="21">
        <f t="shared" si="327"/>
        <v>47506.250999999997</v>
      </c>
      <c r="BM151" s="21">
        <f t="shared" si="278"/>
        <v>57245.032454999993</v>
      </c>
      <c r="BN151" s="144">
        <f>VLOOKUP(B151,[1]Hoja1!$B$9:$AD$244,29,0)</f>
        <v>44993</v>
      </c>
      <c r="BO151" s="144">
        <v>161000</v>
      </c>
      <c r="BP151" s="22">
        <v>263800</v>
      </c>
      <c r="BQ151" s="82">
        <v>250600</v>
      </c>
      <c r="BR151" s="22">
        <f t="shared" si="328"/>
        <v>180098.25</v>
      </c>
      <c r="BS151" s="22">
        <f t="shared" si="329"/>
        <v>205800</v>
      </c>
      <c r="BT151" s="22">
        <f t="shared" si="330"/>
        <v>110442.22017353952</v>
      </c>
      <c r="BU151" s="22">
        <f t="shared" si="331"/>
        <v>47287.642999999996</v>
      </c>
      <c r="BV151" s="22">
        <f t="shared" si="279"/>
        <v>56981.609814999996</v>
      </c>
      <c r="BW151" s="146">
        <f>VLOOKUP(B151,[1]Hoja1!$B$9:$AF$244,31,0)</f>
        <v>40653</v>
      </c>
      <c r="BX151" s="146">
        <v>120000</v>
      </c>
      <c r="BY151" s="23">
        <v>224230</v>
      </c>
      <c r="BZ151" s="84">
        <v>217500</v>
      </c>
      <c r="CA151" s="23">
        <f t="shared" si="332"/>
        <v>150595.75</v>
      </c>
      <c r="CB151" s="23">
        <f t="shared" si="333"/>
        <v>168750</v>
      </c>
      <c r="CC151" s="23">
        <f t="shared" si="334"/>
        <v>95262.655642326092</v>
      </c>
      <c r="CD151" s="23">
        <f t="shared" si="335"/>
        <v>42726.303</v>
      </c>
      <c r="CE151" s="23">
        <f t="shared" si="280"/>
        <v>51485.195114999995</v>
      </c>
      <c r="CF151" s="158">
        <f>VLOOKUP(B151,[1]Hoja1!$B$9:$AJ$244,35,0)</f>
        <v>41940</v>
      </c>
      <c r="CG151" s="158">
        <v>120000</v>
      </c>
      <c r="CH151" s="24">
        <v>152500</v>
      </c>
      <c r="CI151" s="25">
        <v>149500</v>
      </c>
      <c r="CJ151" s="24">
        <f t="shared" si="336"/>
        <v>115985</v>
      </c>
      <c r="CK151" s="24">
        <f t="shared" si="337"/>
        <v>134750</v>
      </c>
      <c r="CL151" s="24">
        <f t="shared" si="338"/>
        <v>88060.61099944514</v>
      </c>
      <c r="CM151" s="24">
        <f t="shared" si="339"/>
        <v>44078.939999999995</v>
      </c>
      <c r="CN151" s="24">
        <f t="shared" si="281"/>
        <v>53115.122699999993</v>
      </c>
      <c r="CO151" s="148">
        <f>VLOOKUP(B151,[1]Hoja1!$B$9:$AL$244,37,0)</f>
        <v>47941</v>
      </c>
      <c r="CP151" s="148">
        <v>180000</v>
      </c>
      <c r="CQ151" s="26">
        <v>224230</v>
      </c>
      <c r="CR151" s="149">
        <v>201800</v>
      </c>
      <c r="CS151" s="26">
        <f t="shared" si="340"/>
        <v>163492.75</v>
      </c>
      <c r="CT151" s="26">
        <f t="shared" si="341"/>
        <v>190900</v>
      </c>
      <c r="CU151" s="26">
        <f t="shared" si="342"/>
        <v>111639.42614648302</v>
      </c>
      <c r="CV151" s="26">
        <f t="shared" si="343"/>
        <v>50385.990999999995</v>
      </c>
      <c r="CW151" s="26">
        <f t="shared" si="282"/>
        <v>60715.119154999993</v>
      </c>
      <c r="CX151" s="27">
        <f>VLOOKUP(B151,[1]Hoja1!$B$9:$AN$244,39,0)</f>
        <v>56174</v>
      </c>
      <c r="CY151" s="27">
        <v>190000</v>
      </c>
      <c r="CZ151" s="28">
        <v>250610</v>
      </c>
      <c r="DA151" s="86">
        <v>241000</v>
      </c>
      <c r="DB151" s="28">
        <f t="shared" si="344"/>
        <v>184446</v>
      </c>
      <c r="DC151" s="28">
        <f t="shared" si="345"/>
        <v>215500</v>
      </c>
      <c r="DD151" s="28">
        <f t="shared" si="346"/>
        <v>128186.10870358047</v>
      </c>
      <c r="DE151" s="28">
        <f t="shared" si="347"/>
        <v>59038.873999999996</v>
      </c>
      <c r="DF151" s="28">
        <f t="shared" si="283"/>
        <v>71141.843169999993</v>
      </c>
      <c r="DG151" s="150">
        <f>VLOOKUP(B151,[1]Hoja1!$B$9:$AR$244,43,0)</f>
        <v>65523</v>
      </c>
      <c r="DH151" s="150">
        <v>225000</v>
      </c>
      <c r="DI151" s="29">
        <v>197850</v>
      </c>
      <c r="DJ151" s="88">
        <v>189900</v>
      </c>
      <c r="DK151" s="29">
        <f t="shared" si="348"/>
        <v>169568.25</v>
      </c>
      <c r="DL151" s="29">
        <f t="shared" si="349"/>
        <v>193875</v>
      </c>
      <c r="DM151" s="29">
        <f t="shared" si="350"/>
        <v>133215.55109748786</v>
      </c>
      <c r="DN151" s="29">
        <f t="shared" si="351"/>
        <v>68864.672999999995</v>
      </c>
      <c r="DO151" s="29">
        <f t="shared" si="284"/>
        <v>82981.930964999992</v>
      </c>
      <c r="DP151" s="154">
        <f>VLOOKUP(B151,[1]Hoja1!$B$9:$AT$244,45,0)</f>
        <v>69248</v>
      </c>
      <c r="DQ151" s="154">
        <v>254000</v>
      </c>
      <c r="DR151" s="30">
        <v>197850</v>
      </c>
      <c r="DS151" s="90">
        <v>195900</v>
      </c>
      <c r="DT151" s="30">
        <f t="shared" si="352"/>
        <v>179249.5</v>
      </c>
      <c r="DU151" s="30">
        <f t="shared" si="353"/>
        <v>196875</v>
      </c>
      <c r="DV151" s="30">
        <f t="shared" si="354"/>
        <v>140169.70185348226</v>
      </c>
      <c r="DW151" s="30">
        <f t="shared" si="355"/>
        <v>72779.648000000001</v>
      </c>
      <c r="DX151" s="30">
        <f t="shared" si="285"/>
        <v>87699.475839999999</v>
      </c>
      <c r="DY151" s="158">
        <f>VLOOKUP(B151,[1]Hoja1!$B$9:$AV$244,47,0)</f>
        <v>78481</v>
      </c>
      <c r="DZ151" s="158">
        <v>270000</v>
      </c>
      <c r="EA151" s="24">
        <v>224230</v>
      </c>
      <c r="EB151" s="25">
        <v>222000</v>
      </c>
      <c r="EC151" s="24">
        <f t="shared" si="356"/>
        <v>198677.75</v>
      </c>
      <c r="ED151" s="24">
        <f t="shared" si="357"/>
        <v>223115</v>
      </c>
      <c r="EE151" s="24">
        <f t="shared" si="358"/>
        <v>157419.25427208954</v>
      </c>
      <c r="EF151" s="24">
        <f t="shared" si="359"/>
        <v>82483.530999999988</v>
      </c>
      <c r="EG151" s="24">
        <f t="shared" si="286"/>
        <v>99392.654854999986</v>
      </c>
      <c r="EH151" s="126">
        <f>VLOOKUP(B151,[1]Hoja1!$B$9:$AX$244,49,0)</f>
        <v>75695</v>
      </c>
      <c r="EI151" s="126">
        <v>271000</v>
      </c>
      <c r="EJ151" s="17">
        <v>296775</v>
      </c>
      <c r="EK151" s="73">
        <v>287900</v>
      </c>
      <c r="EL151" s="17">
        <f t="shared" si="360"/>
        <v>232842.5</v>
      </c>
      <c r="EM151" s="17">
        <f t="shared" si="361"/>
        <v>279450</v>
      </c>
      <c r="EN151" s="17">
        <f t="shared" si="362"/>
        <v>168464.08404349108</v>
      </c>
      <c r="EO151" s="17">
        <f t="shared" si="363"/>
        <v>79555.444999999992</v>
      </c>
      <c r="EP151" s="17">
        <f t="shared" si="287"/>
        <v>95864.311224999983</v>
      </c>
      <c r="EQ151" s="162">
        <f>VLOOKUP(B151,[1]Hoja1!$B$9:$AZ$244,51,0)</f>
        <v>65523</v>
      </c>
      <c r="ER151" s="162">
        <v>216000</v>
      </c>
      <c r="ES151" s="32">
        <v>296775</v>
      </c>
      <c r="ET151" s="94">
        <v>281900</v>
      </c>
      <c r="EU151" s="32">
        <f t="shared" si="364"/>
        <v>215049.5</v>
      </c>
      <c r="EV151" s="32">
        <f t="shared" si="365"/>
        <v>248950</v>
      </c>
      <c r="EW151" s="32">
        <f t="shared" si="366"/>
        <v>149207.19111010025</v>
      </c>
      <c r="EX151" s="32">
        <f t="shared" si="367"/>
        <v>79158.336299999995</v>
      </c>
      <c r="EY151" s="32">
        <f t="shared" si="288"/>
        <v>95385.795241499989</v>
      </c>
      <c r="EZ151" s="172">
        <f>VLOOKUP(B151,'[2]RESPUESTOS '!$B$11:$BH$246,59,0)</f>
        <v>40827</v>
      </c>
      <c r="FA151" s="162">
        <v>200000</v>
      </c>
      <c r="FB151" s="32">
        <v>215000</v>
      </c>
      <c r="FC151" s="94">
        <v>208600</v>
      </c>
      <c r="FD151" s="32">
        <f t="shared" si="368"/>
        <v>166106.75</v>
      </c>
      <c r="FE151" s="32">
        <f t="shared" si="369"/>
        <v>204300</v>
      </c>
      <c r="FF151" s="32">
        <f t="shared" si="399"/>
        <v>102725.77299174182</v>
      </c>
      <c r="FG151" s="32">
        <f t="shared" si="400"/>
        <v>49323.098699999995</v>
      </c>
      <c r="FH151" s="32">
        <f t="shared" si="289"/>
        <v>59434.333933499991</v>
      </c>
      <c r="FI151" s="172">
        <f>VLOOKUP(B151,'[2]RESPUESTOS '!$B$11:$CJ$246,87,0)</f>
        <v>36942</v>
      </c>
      <c r="FJ151" s="162">
        <v>240000</v>
      </c>
      <c r="FK151" s="32">
        <v>199600</v>
      </c>
      <c r="FL151" s="94">
        <v>193600</v>
      </c>
      <c r="FM151" s="32">
        <f t="shared" si="370"/>
        <v>167535.5</v>
      </c>
      <c r="FN151" s="32">
        <f t="shared" si="371"/>
        <v>196600</v>
      </c>
      <c r="FO151" s="32">
        <f t="shared" si="401"/>
        <v>96591.675325717413</v>
      </c>
      <c r="FP151" s="32">
        <f t="shared" si="372"/>
        <v>44629.6302</v>
      </c>
      <c r="FQ151" s="32">
        <f t="shared" si="290"/>
        <v>53778.704390999999</v>
      </c>
      <c r="FR151" s="172">
        <f>VLOOKUP(B151,'[2]RESPUESTOS '!$B$11:$BX$246,75,0)</f>
        <v>35129</v>
      </c>
      <c r="FS151" s="162">
        <v>200000</v>
      </c>
      <c r="FT151" s="32">
        <v>188800</v>
      </c>
      <c r="FU151" s="94">
        <v>181200</v>
      </c>
      <c r="FV151" s="32">
        <f t="shared" si="373"/>
        <v>151282.25</v>
      </c>
      <c r="FW151" s="32">
        <f t="shared" si="374"/>
        <v>185000</v>
      </c>
      <c r="FX151" s="32">
        <f t="shared" si="402"/>
        <v>90330.395148425654</v>
      </c>
      <c r="FY151" s="32">
        <f t="shared" si="375"/>
        <v>42439.344899999996</v>
      </c>
      <c r="FZ151" s="32">
        <f t="shared" si="291"/>
        <v>51139.410604499993</v>
      </c>
      <c r="GA151" s="172">
        <f>VLOOKUP(B151,'[2]RESPUESTOS '!$B$11:$CN$246,91,0)</f>
        <v>46606</v>
      </c>
      <c r="GB151" s="162">
        <v>230000</v>
      </c>
      <c r="GC151" s="32">
        <v>252000</v>
      </c>
      <c r="GD151" s="94">
        <v>239400</v>
      </c>
      <c r="GE151" s="32">
        <f t="shared" si="376"/>
        <v>192001.5</v>
      </c>
      <c r="GF151" s="32">
        <f t="shared" si="377"/>
        <v>234700</v>
      </c>
      <c r="GG151" s="32">
        <f t="shared" si="403"/>
        <v>117821.52363954659</v>
      </c>
      <c r="GH151" s="32">
        <f t="shared" si="378"/>
        <v>56304.708599999998</v>
      </c>
      <c r="GI151" s="32">
        <f t="shared" si="292"/>
        <v>67847.173863000004</v>
      </c>
      <c r="GJ151" s="172">
        <f>VLOOKUP(B151,'[2]RESPUESTOS '!$B$11:$T$246,19,0)</f>
        <v>37251</v>
      </c>
      <c r="GK151" s="162">
        <v>190000</v>
      </c>
      <c r="GL151" s="32">
        <v>193000</v>
      </c>
      <c r="GM151" s="94">
        <v>183400</v>
      </c>
      <c r="GN151" s="32">
        <f t="shared" si="379"/>
        <v>150912.75</v>
      </c>
      <c r="GO151" s="32">
        <f t="shared" si="380"/>
        <v>186700</v>
      </c>
      <c r="GP151" s="32">
        <f t="shared" si="404"/>
        <v>93584.797977970782</v>
      </c>
      <c r="GQ151" s="32">
        <f t="shared" si="381"/>
        <v>45002.933099999995</v>
      </c>
      <c r="GR151" s="32">
        <f t="shared" si="293"/>
        <v>54228.534385499996</v>
      </c>
      <c r="GS151" s="172">
        <f>VLOOKUP(B151,'[2]RESPUESTOS '!$B$11:$H$246,7,0)</f>
        <v>32829</v>
      </c>
      <c r="GT151" s="162">
        <v>120000</v>
      </c>
      <c r="GU151" s="32">
        <v>115800</v>
      </c>
      <c r="GV151" s="94">
        <v>110000</v>
      </c>
      <c r="GW151" s="32">
        <f t="shared" si="382"/>
        <v>94657.25</v>
      </c>
      <c r="GX151" s="32">
        <f t="shared" si="383"/>
        <v>112900</v>
      </c>
      <c r="GY151" s="32">
        <f t="shared" si="405"/>
        <v>70770.539350122461</v>
      </c>
      <c r="GZ151" s="32">
        <f t="shared" si="384"/>
        <v>39660.714899999999</v>
      </c>
      <c r="HA151" s="32">
        <f t="shared" si="294"/>
        <v>47791.161454499997</v>
      </c>
      <c r="HB151" s="172">
        <f>VLOOKUP(B151,'[2]RESPUESTOS '!$B$11:$D$246,3,0)</f>
        <v>34995</v>
      </c>
      <c r="HC151" s="162">
        <v>120000</v>
      </c>
      <c r="HD151" s="32">
        <v>115800</v>
      </c>
      <c r="HE151" s="94">
        <v>113500</v>
      </c>
      <c r="HF151" s="32">
        <f t="shared" si="385"/>
        <v>96073.75</v>
      </c>
      <c r="HG151" s="32">
        <f t="shared" si="386"/>
        <v>114650</v>
      </c>
      <c r="HH151" s="32">
        <f t="shared" si="406"/>
        <v>73590.292321499204</v>
      </c>
      <c r="HI151" s="32">
        <f t="shared" si="387"/>
        <v>42277.459499999997</v>
      </c>
      <c r="HJ151" s="32">
        <f t="shared" si="295"/>
        <v>50944.338697499996</v>
      </c>
      <c r="HK151" s="172">
        <f>VLOOKUP(B151,'[2]RESPUESTOS '!$B$11:$CB$246,79,0)</f>
        <v>45446</v>
      </c>
      <c r="HL151" s="162">
        <v>271000</v>
      </c>
      <c r="HM151" s="32">
        <v>252000</v>
      </c>
      <c r="HN151" s="94">
        <v>244000</v>
      </c>
      <c r="HO151" s="32">
        <f t="shared" si="388"/>
        <v>203111.5</v>
      </c>
      <c r="HP151" s="32">
        <f t="shared" si="389"/>
        <v>248000</v>
      </c>
      <c r="HQ151" s="32">
        <f t="shared" si="407"/>
        <v>118480.64577787615</v>
      </c>
      <c r="HR151" s="32">
        <f t="shared" si="390"/>
        <v>54903.312599999997</v>
      </c>
      <c r="HS151" s="32">
        <f t="shared" si="296"/>
        <v>66158.491683</v>
      </c>
      <c r="HT151" s="172">
        <v>250558.56</v>
      </c>
      <c r="HU151" s="162">
        <v>271000</v>
      </c>
      <c r="HV151" s="32">
        <v>329750</v>
      </c>
      <c r="HW151" s="94">
        <v>296800</v>
      </c>
      <c r="HX151" s="32">
        <f t="shared" si="391"/>
        <v>299183.33333333331</v>
      </c>
      <c r="HY151" s="32">
        <f t="shared" si="392"/>
        <v>296800</v>
      </c>
      <c r="HZ151" s="32">
        <f t="shared" si="297"/>
        <v>297267.82354874013</v>
      </c>
      <c r="IA151" s="32">
        <f t="shared" si="393"/>
        <v>302699.79633599997</v>
      </c>
      <c r="IB151" s="32">
        <f t="shared" si="298"/>
        <v>364753.25458487996</v>
      </c>
      <c r="IC151" s="172">
        <v>267120</v>
      </c>
      <c r="ID151" s="162">
        <v>200000</v>
      </c>
      <c r="IE151" s="32">
        <v>329750</v>
      </c>
      <c r="IF151" s="94">
        <v>323200</v>
      </c>
      <c r="IG151" s="32">
        <f t="shared" si="394"/>
        <v>284316.66666666669</v>
      </c>
      <c r="IH151" s="32">
        <f t="shared" si="395"/>
        <v>323200</v>
      </c>
      <c r="II151" s="32">
        <f t="shared" si="396"/>
        <v>269622.69337997306</v>
      </c>
      <c r="IJ151" s="32">
        <f t="shared" si="397"/>
        <v>322707.67199999996</v>
      </c>
      <c r="IK151" s="32">
        <f t="shared" si="299"/>
        <v>388862.74475999997</v>
      </c>
      <c r="IM151" s="32">
        <f t="shared" si="398"/>
        <v>89821.637362180729</v>
      </c>
    </row>
    <row r="152" spans="1:247" x14ac:dyDescent="0.25">
      <c r="A152" s="12">
        <v>145</v>
      </c>
      <c r="B152" s="38" t="s">
        <v>188</v>
      </c>
      <c r="C152" s="14">
        <f>VLOOKUP(B152,[1]Hoja1!$B$9:$D$244,3,0)</f>
        <v>56728</v>
      </c>
      <c r="D152" s="14">
        <v>208000</v>
      </c>
      <c r="E152" s="15">
        <v>324250</v>
      </c>
      <c r="F152" s="97">
        <v>314500</v>
      </c>
      <c r="G152" s="105">
        <f t="shared" si="300"/>
        <v>225869.5</v>
      </c>
      <c r="H152" s="105">
        <f t="shared" si="301"/>
        <v>261250</v>
      </c>
      <c r="I152" s="107">
        <f t="shared" si="302"/>
        <v>139375.92175227767</v>
      </c>
      <c r="J152" s="107">
        <f t="shared" si="303"/>
        <v>59621.127999999997</v>
      </c>
      <c r="K152" s="107">
        <f t="shared" si="272"/>
        <v>71843.459239999996</v>
      </c>
      <c r="L152" s="101">
        <f>VLOOKUP(B152,[1]Hoja1!$B$9:$L$244,11,0)</f>
        <v>50632</v>
      </c>
      <c r="M152" s="101">
        <v>189000</v>
      </c>
      <c r="N152" s="34">
        <v>324250</v>
      </c>
      <c r="O152" s="70">
        <v>308000</v>
      </c>
      <c r="P152" s="34">
        <f t="shared" si="304"/>
        <v>217970.5</v>
      </c>
      <c r="Q152" s="34">
        <f t="shared" si="305"/>
        <v>248500</v>
      </c>
      <c r="R152" s="34">
        <f t="shared" si="306"/>
        <v>127501.60484910363</v>
      </c>
      <c r="S152" s="174">
        <f t="shared" si="307"/>
        <v>53214.231999999996</v>
      </c>
      <c r="T152" s="174">
        <f t="shared" si="273"/>
        <v>64123.149559999991</v>
      </c>
      <c r="U152" s="126">
        <f>VLOOKUP(B152,[1]Hoja1!$B$9:$T$244,19,0)</f>
        <v>51252</v>
      </c>
      <c r="V152" s="126">
        <v>188000</v>
      </c>
      <c r="W152" s="17">
        <v>259400</v>
      </c>
      <c r="X152" s="73">
        <v>246400</v>
      </c>
      <c r="Y152" s="17">
        <f t="shared" si="308"/>
        <v>186263</v>
      </c>
      <c r="Z152" s="17">
        <f t="shared" si="309"/>
        <v>217200</v>
      </c>
      <c r="AA152" s="17">
        <f t="shared" si="310"/>
        <v>122159.50776559679</v>
      </c>
      <c r="AB152" s="176">
        <f t="shared" si="311"/>
        <v>53865.851999999999</v>
      </c>
      <c r="AC152" s="176">
        <f t="shared" si="274"/>
        <v>64908.35166</v>
      </c>
      <c r="AD152" s="129">
        <f>VLOOKUP(B152,[1]Hoja1!$B$9:$V$244,21,0)</f>
        <v>57867</v>
      </c>
      <c r="AE152" s="129">
        <v>207000</v>
      </c>
      <c r="AF152" s="18">
        <v>246430</v>
      </c>
      <c r="AG152" s="74">
        <v>234100</v>
      </c>
      <c r="AH152" s="18">
        <f t="shared" si="312"/>
        <v>186349.25</v>
      </c>
      <c r="AI152" s="18">
        <f t="shared" si="313"/>
        <v>220550</v>
      </c>
      <c r="AJ152" s="18">
        <f t="shared" si="314"/>
        <v>131399.35133958748</v>
      </c>
      <c r="AK152" s="177">
        <f t="shared" si="315"/>
        <v>60818.216999999997</v>
      </c>
      <c r="AL152" s="177">
        <f t="shared" si="275"/>
        <v>73285.951484999998</v>
      </c>
      <c r="AM152" s="133">
        <f>VLOOKUP(B152,[1]Hoja1!$B$9:$X$244,23,0)</f>
        <v>54453</v>
      </c>
      <c r="AN152" s="133">
        <v>195000</v>
      </c>
      <c r="AO152" s="19">
        <v>220490</v>
      </c>
      <c r="AP152" s="77">
        <v>207300</v>
      </c>
      <c r="AQ152" s="19">
        <f t="shared" si="316"/>
        <v>169310.75</v>
      </c>
      <c r="AR152" s="19">
        <f t="shared" si="317"/>
        <v>201150</v>
      </c>
      <c r="AS152" s="19">
        <f t="shared" si="318"/>
        <v>121758.38846330626</v>
      </c>
      <c r="AT152" s="178">
        <f t="shared" si="319"/>
        <v>57230.102999999996</v>
      </c>
      <c r="AU152" s="178">
        <f t="shared" si="276"/>
        <v>68962.274114999993</v>
      </c>
      <c r="AV152" s="137">
        <f>VLOOKUP(B152,[1]Hoja1!$B$9:$Z$244,25,0)</f>
        <v>40950</v>
      </c>
      <c r="AW152" s="137">
        <v>150000</v>
      </c>
      <c r="AX152" s="20">
        <v>220490</v>
      </c>
      <c r="AY152" s="79">
        <v>205100</v>
      </c>
      <c r="AZ152" s="20">
        <f t="shared" si="320"/>
        <v>154135</v>
      </c>
      <c r="BA152" s="20">
        <f t="shared" si="321"/>
        <v>177550</v>
      </c>
      <c r="BB152" s="20">
        <f t="shared" si="322"/>
        <v>98771.005786596681</v>
      </c>
      <c r="BC152" s="179">
        <f t="shared" si="323"/>
        <v>43038.45</v>
      </c>
      <c r="BD152" s="179">
        <f t="shared" si="277"/>
        <v>51861.332249999992</v>
      </c>
      <c r="BE152" s="139">
        <f>VLOOKUP(B152,[1]Hoja1!$B$9:$AB$244,27,0)</f>
        <v>45045</v>
      </c>
      <c r="BF152" s="139">
        <v>181000</v>
      </c>
      <c r="BG152" s="21">
        <v>259400</v>
      </c>
      <c r="BH152" s="80">
        <v>256800</v>
      </c>
      <c r="BI152" s="21">
        <f t="shared" si="324"/>
        <v>185561.25</v>
      </c>
      <c r="BJ152" s="21">
        <f t="shared" si="325"/>
        <v>218900</v>
      </c>
      <c r="BK152" s="21">
        <f t="shared" si="326"/>
        <v>112758.59184425038</v>
      </c>
      <c r="BL152" s="21">
        <f t="shared" si="327"/>
        <v>47342.294999999998</v>
      </c>
      <c r="BM152" s="21">
        <f t="shared" si="278"/>
        <v>57047.465474999997</v>
      </c>
      <c r="BN152" s="144">
        <f>VLOOKUP(B152,[1]Hoja1!$B$9:$AD$244,29,0)</f>
        <v>45045</v>
      </c>
      <c r="BO152" s="144">
        <v>161000</v>
      </c>
      <c r="BP152" s="22">
        <v>259400</v>
      </c>
      <c r="BQ152" s="82">
        <v>251600</v>
      </c>
      <c r="BR152" s="22">
        <f t="shared" si="328"/>
        <v>179261.25</v>
      </c>
      <c r="BS152" s="22">
        <f t="shared" si="329"/>
        <v>206300</v>
      </c>
      <c r="BT152" s="22">
        <f t="shared" si="330"/>
        <v>110372.79304376661</v>
      </c>
      <c r="BU152" s="22">
        <f t="shared" si="331"/>
        <v>47342.294999999998</v>
      </c>
      <c r="BV152" s="22">
        <f t="shared" si="279"/>
        <v>57047.465474999997</v>
      </c>
      <c r="BW152" s="146">
        <f>VLOOKUP(B152,[1]Hoja1!$B$9:$AF$244,31,0)</f>
        <v>43331</v>
      </c>
      <c r="BX152" s="146">
        <v>130000</v>
      </c>
      <c r="BY152" s="23">
        <v>220490</v>
      </c>
      <c r="BZ152" s="84">
        <v>209500</v>
      </c>
      <c r="CA152" s="23">
        <f t="shared" si="332"/>
        <v>150830.25</v>
      </c>
      <c r="CB152" s="23">
        <f t="shared" si="333"/>
        <v>169750</v>
      </c>
      <c r="CC152" s="23">
        <f t="shared" si="334"/>
        <v>99802.649724782314</v>
      </c>
      <c r="CD152" s="23">
        <f t="shared" si="335"/>
        <v>45540.880999999994</v>
      </c>
      <c r="CE152" s="23">
        <f t="shared" si="280"/>
        <v>54876.761604999992</v>
      </c>
      <c r="CF152" s="158">
        <f>VLOOKUP(B152,[1]Hoja1!$B$9:$AJ$244,35,0)</f>
        <v>40950</v>
      </c>
      <c r="CG152" s="158">
        <v>120000</v>
      </c>
      <c r="CH152" s="24">
        <v>149900</v>
      </c>
      <c r="CI152" s="25">
        <v>137900</v>
      </c>
      <c r="CJ152" s="24">
        <f t="shared" si="336"/>
        <v>112187.5</v>
      </c>
      <c r="CK152" s="24">
        <f t="shared" si="337"/>
        <v>128950</v>
      </c>
      <c r="CL152" s="24">
        <f t="shared" si="338"/>
        <v>85696.956357611882</v>
      </c>
      <c r="CM152" s="24">
        <f t="shared" si="339"/>
        <v>43038.45</v>
      </c>
      <c r="CN152" s="24">
        <f t="shared" si="281"/>
        <v>51861.332249999992</v>
      </c>
      <c r="CO152" s="148">
        <f>VLOOKUP(B152,[1]Hoja1!$B$9:$AL$244,37,0)</f>
        <v>44560</v>
      </c>
      <c r="CP152" s="148">
        <v>160000</v>
      </c>
      <c r="CQ152" s="26">
        <v>220490</v>
      </c>
      <c r="CR152" s="149">
        <v>211700</v>
      </c>
      <c r="CS152" s="26">
        <f t="shared" si="340"/>
        <v>159187.5</v>
      </c>
      <c r="CT152" s="26">
        <f t="shared" si="341"/>
        <v>185850</v>
      </c>
      <c r="CU152" s="26">
        <f t="shared" si="342"/>
        <v>105399.9827512038</v>
      </c>
      <c r="CV152" s="26">
        <f t="shared" si="343"/>
        <v>46832.56</v>
      </c>
      <c r="CW152" s="26">
        <f t="shared" si="282"/>
        <v>56433.234799999998</v>
      </c>
      <c r="CX152" s="27">
        <f>VLOOKUP(B152,[1]Hoja1!$B$9:$AN$244,39,0)</f>
        <v>54465</v>
      </c>
      <c r="CY152" s="27">
        <v>180000</v>
      </c>
      <c r="CZ152" s="28">
        <v>246430</v>
      </c>
      <c r="DA152" s="86">
        <v>229000</v>
      </c>
      <c r="DB152" s="28">
        <f t="shared" si="344"/>
        <v>177473.75</v>
      </c>
      <c r="DC152" s="28">
        <f t="shared" si="345"/>
        <v>204500</v>
      </c>
      <c r="DD152" s="28">
        <f t="shared" si="346"/>
        <v>123683.04528118063</v>
      </c>
      <c r="DE152" s="28">
        <f t="shared" si="347"/>
        <v>57242.714999999997</v>
      </c>
      <c r="DF152" s="28">
        <f t="shared" si="283"/>
        <v>68977.471575000003</v>
      </c>
      <c r="DG152" s="150">
        <f>VLOOKUP(B152,[1]Hoja1!$B$9:$AR$244,43,0)</f>
        <v>63757</v>
      </c>
      <c r="DH152" s="150">
        <v>219000</v>
      </c>
      <c r="DI152" s="29">
        <v>194550</v>
      </c>
      <c r="DJ152" s="88">
        <v>175100</v>
      </c>
      <c r="DK152" s="29">
        <f t="shared" si="348"/>
        <v>163101.75</v>
      </c>
      <c r="DL152" s="29">
        <f t="shared" si="349"/>
        <v>184825</v>
      </c>
      <c r="DM152" s="29">
        <f t="shared" si="350"/>
        <v>128609.70703875464</v>
      </c>
      <c r="DN152" s="29">
        <f t="shared" si="351"/>
        <v>67008.606999999989</v>
      </c>
      <c r="DO152" s="29">
        <f t="shared" si="284"/>
        <v>80745.371434999979</v>
      </c>
      <c r="DP152" s="154">
        <f>VLOOKUP(B152,[1]Hoja1!$B$9:$AT$244,45,0)</f>
        <v>68093</v>
      </c>
      <c r="DQ152" s="154">
        <v>250000</v>
      </c>
      <c r="DR152" s="30">
        <v>194550</v>
      </c>
      <c r="DS152" s="90">
        <v>188700</v>
      </c>
      <c r="DT152" s="30">
        <f t="shared" si="352"/>
        <v>175335.75</v>
      </c>
      <c r="DU152" s="30">
        <f t="shared" si="353"/>
        <v>191625</v>
      </c>
      <c r="DV152" s="30">
        <f t="shared" si="354"/>
        <v>137337.72956958544</v>
      </c>
      <c r="DW152" s="30">
        <f t="shared" si="355"/>
        <v>71565.743000000002</v>
      </c>
      <c r="DX152" s="30">
        <f t="shared" si="285"/>
        <v>86236.720314999999</v>
      </c>
      <c r="DY152" s="158">
        <f>VLOOKUP(B152,[1]Hoja1!$B$9:$AV$244,47,0)</f>
        <v>76509</v>
      </c>
      <c r="DZ152" s="158">
        <v>270000</v>
      </c>
      <c r="EA152" s="24">
        <v>220490</v>
      </c>
      <c r="EB152" s="25">
        <v>213900</v>
      </c>
      <c r="EC152" s="24">
        <f t="shared" si="356"/>
        <v>195224.75</v>
      </c>
      <c r="ED152" s="24">
        <f t="shared" si="357"/>
        <v>217195</v>
      </c>
      <c r="EE152" s="24">
        <f t="shared" si="358"/>
        <v>153937.9462704875</v>
      </c>
      <c r="EF152" s="24">
        <f t="shared" si="359"/>
        <v>80410.958999999988</v>
      </c>
      <c r="EG152" s="24">
        <f t="shared" si="286"/>
        <v>96895.205594999978</v>
      </c>
      <c r="EH152" s="126">
        <f>VLOOKUP(B152,[1]Hoja1!$B$9:$AX$244,49,0)</f>
        <v>72869</v>
      </c>
      <c r="EI152" s="126">
        <v>261000</v>
      </c>
      <c r="EJ152" s="17">
        <v>291825</v>
      </c>
      <c r="EK152" s="73">
        <v>277200</v>
      </c>
      <c r="EL152" s="17">
        <f t="shared" si="360"/>
        <v>225723.5</v>
      </c>
      <c r="EM152" s="17">
        <f t="shared" si="361"/>
        <v>269100</v>
      </c>
      <c r="EN152" s="17">
        <f t="shared" si="362"/>
        <v>162675.09928791755</v>
      </c>
      <c r="EO152" s="17">
        <f t="shared" si="363"/>
        <v>76585.318999999989</v>
      </c>
      <c r="EP152" s="17">
        <f t="shared" si="287"/>
        <v>92285.309394999989</v>
      </c>
      <c r="EQ152" s="162">
        <f>VLOOKUP(B152,[1]Hoja1!$B$9:$AZ$244,51,0)</f>
        <v>63757</v>
      </c>
      <c r="ER152" s="162">
        <v>210000</v>
      </c>
      <c r="ES152" s="32">
        <v>291825</v>
      </c>
      <c r="ET152" s="94">
        <v>280200</v>
      </c>
      <c r="EU152" s="32">
        <f t="shared" si="364"/>
        <v>211445.5</v>
      </c>
      <c r="EV152" s="32">
        <f t="shared" si="365"/>
        <v>245100</v>
      </c>
      <c r="EW152" s="32">
        <f t="shared" si="366"/>
        <v>145761.71769754661</v>
      </c>
      <c r="EX152" s="32">
        <f t="shared" si="367"/>
        <v>77024.831699999995</v>
      </c>
      <c r="EY152" s="32">
        <f t="shared" si="288"/>
        <v>92814.922198499989</v>
      </c>
      <c r="EZ152" s="172">
        <f>VLOOKUP(B152,'[2]RESPUESTOS '!$B$11:$BH$246,59,0)</f>
        <v>39001</v>
      </c>
      <c r="FA152" s="162">
        <v>188000</v>
      </c>
      <c r="FB152" s="32">
        <v>209800</v>
      </c>
      <c r="FC152" s="94">
        <v>205600</v>
      </c>
      <c r="FD152" s="32">
        <f t="shared" si="368"/>
        <v>160600.25</v>
      </c>
      <c r="FE152" s="32">
        <f t="shared" si="369"/>
        <v>196800</v>
      </c>
      <c r="FF152" s="32">
        <f t="shared" si="399"/>
        <v>98546.987264820418</v>
      </c>
      <c r="FG152" s="32">
        <f t="shared" si="400"/>
        <v>47117.108099999998</v>
      </c>
      <c r="FH152" s="32">
        <f t="shared" si="289"/>
        <v>56776.115260499995</v>
      </c>
      <c r="FI152" s="172">
        <f>VLOOKUP(B152,'[2]RESPUESTOS '!$B$11:$CJ$246,87,0)</f>
        <v>40208</v>
      </c>
      <c r="FJ152" s="162">
        <v>225600</v>
      </c>
      <c r="FK152" s="32">
        <v>214800</v>
      </c>
      <c r="FL152" s="94">
        <v>210500</v>
      </c>
      <c r="FM152" s="32">
        <f t="shared" si="370"/>
        <v>172777</v>
      </c>
      <c r="FN152" s="32">
        <f t="shared" si="371"/>
        <v>212650</v>
      </c>
      <c r="FO152" s="32">
        <f t="shared" si="401"/>
        <v>103334.11681149606</v>
      </c>
      <c r="FP152" s="32">
        <f t="shared" si="372"/>
        <v>48575.284800000001</v>
      </c>
      <c r="FQ152" s="32">
        <f t="shared" si="290"/>
        <v>58533.218183999998</v>
      </c>
      <c r="FR152" s="172">
        <f>VLOOKUP(B152,'[2]RESPUESTOS '!$B$11:$BX$246,75,0)</f>
        <v>34806</v>
      </c>
      <c r="FS152" s="162">
        <v>188000</v>
      </c>
      <c r="FT152" s="32">
        <v>190000</v>
      </c>
      <c r="FU152" s="94">
        <v>184300</v>
      </c>
      <c r="FV152" s="32">
        <f t="shared" si="373"/>
        <v>149276.5</v>
      </c>
      <c r="FW152" s="32">
        <f t="shared" si="374"/>
        <v>186150</v>
      </c>
      <c r="FX152" s="32">
        <f t="shared" si="402"/>
        <v>89407.609140520726</v>
      </c>
      <c r="FY152" s="32">
        <f t="shared" si="375"/>
        <v>42049.128599999996</v>
      </c>
      <c r="FZ152" s="32">
        <f t="shared" si="291"/>
        <v>50669.199962999992</v>
      </c>
      <c r="GA152" s="172">
        <f>VLOOKUP(B152,'[2]RESPUESTOS '!$B$11:$CN$246,91,0)</f>
        <v>48173</v>
      </c>
      <c r="GB152" s="162">
        <v>217000</v>
      </c>
      <c r="GC152" s="32">
        <v>259400</v>
      </c>
      <c r="GD152" s="94">
        <v>249000</v>
      </c>
      <c r="GE152" s="32">
        <f t="shared" si="376"/>
        <v>193393.25</v>
      </c>
      <c r="GF152" s="32">
        <f t="shared" si="377"/>
        <v>233000</v>
      </c>
      <c r="GG152" s="32">
        <f t="shared" si="403"/>
        <v>120344.45416357295</v>
      </c>
      <c r="GH152" s="32">
        <f t="shared" si="378"/>
        <v>58197.801299999999</v>
      </c>
      <c r="GI152" s="32">
        <f t="shared" si="292"/>
        <v>70128.350566499998</v>
      </c>
      <c r="GJ152" s="172">
        <f>VLOOKUP(B152,'[2]RESPUESTOS '!$B$11:$T$246,19,0)</f>
        <v>33781</v>
      </c>
      <c r="GK152" s="162">
        <v>180000</v>
      </c>
      <c r="GL152" s="32">
        <v>187200</v>
      </c>
      <c r="GM152" s="94">
        <v>181600</v>
      </c>
      <c r="GN152" s="32">
        <f t="shared" si="379"/>
        <v>145645.25</v>
      </c>
      <c r="GO152" s="32">
        <f t="shared" si="380"/>
        <v>180800</v>
      </c>
      <c r="GP152" s="32">
        <f t="shared" si="404"/>
        <v>86944.268139179243</v>
      </c>
      <c r="GQ152" s="32">
        <f t="shared" si="381"/>
        <v>40810.826099999998</v>
      </c>
      <c r="GR152" s="32">
        <f t="shared" si="293"/>
        <v>49177.045450499994</v>
      </c>
      <c r="GS152" s="172">
        <f>VLOOKUP(B152,'[2]RESPUESTOS '!$B$11:$H$246,7,0)</f>
        <v>34601</v>
      </c>
      <c r="GT152" s="162">
        <v>120000</v>
      </c>
      <c r="GU152" s="32">
        <v>112300</v>
      </c>
      <c r="GV152" s="94">
        <v>107800</v>
      </c>
      <c r="GW152" s="32">
        <f t="shared" si="382"/>
        <v>93675.25</v>
      </c>
      <c r="GX152" s="32">
        <f t="shared" si="383"/>
        <v>110050</v>
      </c>
      <c r="GY152" s="32">
        <f t="shared" si="405"/>
        <v>72182.114680701183</v>
      </c>
      <c r="GZ152" s="32">
        <f t="shared" si="384"/>
        <v>41801.468099999998</v>
      </c>
      <c r="HA152" s="32">
        <f t="shared" si="294"/>
        <v>50370.769060499995</v>
      </c>
      <c r="HB152" s="172">
        <f>VLOOKUP(B152,'[2]RESPUESTOS '!$B$11:$D$246,3,0)</f>
        <v>35125</v>
      </c>
      <c r="HC152" s="162">
        <v>120000</v>
      </c>
      <c r="HD152" s="32">
        <v>112300</v>
      </c>
      <c r="HE152" s="94">
        <v>108900</v>
      </c>
      <c r="HF152" s="32">
        <f t="shared" si="385"/>
        <v>94081.25</v>
      </c>
      <c r="HG152" s="32">
        <f t="shared" si="386"/>
        <v>110600</v>
      </c>
      <c r="HH152" s="32">
        <f t="shared" si="406"/>
        <v>72872.301618760728</v>
      </c>
      <c r="HI152" s="32">
        <f t="shared" si="387"/>
        <v>42434.512499999997</v>
      </c>
      <c r="HJ152" s="32">
        <f t="shared" si="295"/>
        <v>51133.587562499997</v>
      </c>
      <c r="HK152" s="172">
        <f>VLOOKUP(B152,'[2]RESPUESTOS '!$B$11:$CB$246,79,0)</f>
        <v>46332</v>
      </c>
      <c r="HL152" s="162">
        <v>261000</v>
      </c>
      <c r="HM152" s="32">
        <v>259400</v>
      </c>
      <c r="HN152" s="94">
        <v>254000</v>
      </c>
      <c r="HO152" s="32">
        <f t="shared" si="388"/>
        <v>205183</v>
      </c>
      <c r="HP152" s="32">
        <f t="shared" si="389"/>
        <v>256700</v>
      </c>
      <c r="HQ152" s="32">
        <f t="shared" si="407"/>
        <v>120457.14499252483</v>
      </c>
      <c r="HR152" s="32">
        <f t="shared" si="390"/>
        <v>55973.689200000001</v>
      </c>
      <c r="HS152" s="32">
        <f t="shared" si="296"/>
        <v>67448.295486000003</v>
      </c>
      <c r="HT152" s="172">
        <v>262799.46000000002</v>
      </c>
      <c r="HU152" s="162">
        <v>261000</v>
      </c>
      <c r="HV152" s="32">
        <v>324250</v>
      </c>
      <c r="HW152" s="94">
        <v>311300</v>
      </c>
      <c r="HX152" s="32">
        <f t="shared" si="391"/>
        <v>298850</v>
      </c>
      <c r="HY152" s="32">
        <f t="shared" si="392"/>
        <v>311300</v>
      </c>
      <c r="HZ152" s="32">
        <f t="shared" si="297"/>
        <v>296214.58247268753</v>
      </c>
      <c r="IA152" s="32">
        <f t="shared" si="393"/>
        <v>317488.027626</v>
      </c>
      <c r="IB152" s="32">
        <f t="shared" si="298"/>
        <v>382573.07328933</v>
      </c>
      <c r="IC152" s="172">
        <v>280170</v>
      </c>
      <c r="ID152" s="162">
        <v>188000</v>
      </c>
      <c r="IE152" s="32">
        <v>324250</v>
      </c>
      <c r="IF152" s="94">
        <v>308000</v>
      </c>
      <c r="IG152" s="32">
        <f t="shared" si="394"/>
        <v>273416.66666666669</v>
      </c>
      <c r="IH152" s="32">
        <f t="shared" si="395"/>
        <v>308000</v>
      </c>
      <c r="II152" s="32">
        <f t="shared" si="396"/>
        <v>257512.0055593146</v>
      </c>
      <c r="IJ152" s="32">
        <f t="shared" si="397"/>
        <v>338473.37699999998</v>
      </c>
      <c r="IK152" s="32">
        <f t="shared" si="299"/>
        <v>407860.41928499995</v>
      </c>
      <c r="IM152" s="32">
        <f t="shared" si="398"/>
        <v>90180.587130975153</v>
      </c>
    </row>
    <row r="153" spans="1:247" x14ac:dyDescent="0.25">
      <c r="A153" s="12">
        <v>146</v>
      </c>
      <c r="B153" s="38" t="s">
        <v>189</v>
      </c>
      <c r="C153" s="14">
        <f>VLOOKUP(B153,[1]Hoja1!$B$9:$D$244,3,0)</f>
        <v>58293</v>
      </c>
      <c r="D153" s="14">
        <v>214000</v>
      </c>
      <c r="E153" s="15">
        <v>325500</v>
      </c>
      <c r="F153" s="97">
        <v>319000</v>
      </c>
      <c r="G153" s="105">
        <f t="shared" si="300"/>
        <v>229198.25</v>
      </c>
      <c r="H153" s="105">
        <f t="shared" si="301"/>
        <v>266500</v>
      </c>
      <c r="I153" s="107">
        <f t="shared" si="302"/>
        <v>142680.78705832374</v>
      </c>
      <c r="J153" s="107">
        <f t="shared" si="303"/>
        <v>61265.942999999999</v>
      </c>
      <c r="K153" s="107">
        <f t="shared" si="272"/>
        <v>73825.461314999993</v>
      </c>
      <c r="L153" s="101">
        <f>VLOOKUP(B153,[1]Hoja1!$B$9:$L$244,11,0)</f>
        <v>47257</v>
      </c>
      <c r="M153" s="101">
        <v>176000</v>
      </c>
      <c r="N153" s="34">
        <v>325500</v>
      </c>
      <c r="O153" s="70">
        <v>312500</v>
      </c>
      <c r="P153" s="34">
        <f t="shared" si="304"/>
        <v>215314.25</v>
      </c>
      <c r="Q153" s="34">
        <f t="shared" si="305"/>
        <v>244250</v>
      </c>
      <c r="R153" s="34">
        <f t="shared" si="306"/>
        <v>120791.54328578287</v>
      </c>
      <c r="S153" s="174">
        <f t="shared" si="307"/>
        <v>49667.106999999996</v>
      </c>
      <c r="T153" s="174">
        <f t="shared" si="273"/>
        <v>59848.863934999994</v>
      </c>
      <c r="U153" s="126">
        <f>VLOOKUP(B153,[1]Hoja1!$B$9:$T$244,19,0)</f>
        <v>49150</v>
      </c>
      <c r="V153" s="126">
        <v>180000</v>
      </c>
      <c r="W153" s="17">
        <v>260400</v>
      </c>
      <c r="X153" s="73">
        <v>250000</v>
      </c>
      <c r="Y153" s="17">
        <f t="shared" si="308"/>
        <v>184887.5</v>
      </c>
      <c r="Z153" s="17">
        <f t="shared" si="309"/>
        <v>215000</v>
      </c>
      <c r="AA153" s="17">
        <f t="shared" si="310"/>
        <v>118547.73819807036</v>
      </c>
      <c r="AB153" s="176">
        <f t="shared" si="311"/>
        <v>51656.649999999994</v>
      </c>
      <c r="AC153" s="176">
        <f t="shared" si="274"/>
        <v>62246.263249999989</v>
      </c>
      <c r="AD153" s="129">
        <f>VLOOKUP(B153,[1]Hoja1!$B$9:$V$244,21,0)</f>
        <v>58219</v>
      </c>
      <c r="AE153" s="129">
        <v>208000</v>
      </c>
      <c r="AF153" s="18">
        <v>247380</v>
      </c>
      <c r="AG153" s="74">
        <v>232500</v>
      </c>
      <c r="AH153" s="18">
        <f t="shared" si="312"/>
        <v>186524.75</v>
      </c>
      <c r="AI153" s="18">
        <f t="shared" si="313"/>
        <v>220250</v>
      </c>
      <c r="AJ153" s="18">
        <f t="shared" si="314"/>
        <v>131892.82330987314</v>
      </c>
      <c r="AK153" s="177">
        <f t="shared" si="315"/>
        <v>61188.168999999994</v>
      </c>
      <c r="AL153" s="177">
        <f t="shared" si="275"/>
        <v>73731.743644999995</v>
      </c>
      <c r="AM153" s="133">
        <f>VLOOKUP(B153,[1]Hoja1!$B$9:$X$244,23,0)</f>
        <v>54728</v>
      </c>
      <c r="AN153" s="133">
        <v>196000</v>
      </c>
      <c r="AO153" s="19">
        <v>221340</v>
      </c>
      <c r="AP153" s="77">
        <v>203600</v>
      </c>
      <c r="AQ153" s="19">
        <f t="shared" si="316"/>
        <v>168917</v>
      </c>
      <c r="AR153" s="19">
        <f t="shared" si="317"/>
        <v>199800</v>
      </c>
      <c r="AS153" s="19">
        <f t="shared" si="318"/>
        <v>121937.27550838279</v>
      </c>
      <c r="AT153" s="178">
        <f t="shared" si="319"/>
        <v>57519.127999999997</v>
      </c>
      <c r="AU153" s="178">
        <f t="shared" si="276"/>
        <v>69310.549239999993</v>
      </c>
      <c r="AV153" s="137">
        <f>VLOOKUP(B153,[1]Hoja1!$B$9:$Z$244,25,0)</f>
        <v>42350</v>
      </c>
      <c r="AW153" s="137">
        <v>155000</v>
      </c>
      <c r="AX153" s="20">
        <v>221340</v>
      </c>
      <c r="AY153" s="79">
        <v>210300</v>
      </c>
      <c r="AZ153" s="20">
        <f t="shared" si="320"/>
        <v>157247.5</v>
      </c>
      <c r="BA153" s="20">
        <f t="shared" si="321"/>
        <v>182650</v>
      </c>
      <c r="BB153" s="20">
        <f t="shared" si="322"/>
        <v>101684.37177259913</v>
      </c>
      <c r="BC153" s="179">
        <f t="shared" si="323"/>
        <v>44509.85</v>
      </c>
      <c r="BD153" s="179">
        <f t="shared" si="277"/>
        <v>53634.369249999996</v>
      </c>
      <c r="BE153" s="139">
        <f>VLOOKUP(B153,[1]Hoja1!$B$9:$AB$244,27,0)</f>
        <v>46585</v>
      </c>
      <c r="BF153" s="139">
        <v>187000</v>
      </c>
      <c r="BG153" s="21">
        <v>260400</v>
      </c>
      <c r="BH153" s="80">
        <v>252600</v>
      </c>
      <c r="BI153" s="21">
        <f t="shared" si="324"/>
        <v>186646.25</v>
      </c>
      <c r="BJ153" s="21">
        <f t="shared" si="325"/>
        <v>219800</v>
      </c>
      <c r="BK153" s="21">
        <f t="shared" si="326"/>
        <v>115564.16860872411</v>
      </c>
      <c r="BL153" s="21">
        <f t="shared" si="327"/>
        <v>48960.834999999999</v>
      </c>
      <c r="BM153" s="21">
        <f t="shared" si="278"/>
        <v>58997.806174999998</v>
      </c>
      <c r="BN153" s="144">
        <f>VLOOKUP(B153,[1]Hoja1!$B$9:$AD$244,29,0)</f>
        <v>46585</v>
      </c>
      <c r="BO153" s="144">
        <v>167000</v>
      </c>
      <c r="BP153" s="22">
        <v>260400</v>
      </c>
      <c r="BQ153" s="82">
        <v>255200</v>
      </c>
      <c r="BR153" s="22">
        <f t="shared" si="328"/>
        <v>182296.25</v>
      </c>
      <c r="BS153" s="22">
        <f t="shared" si="329"/>
        <v>211100</v>
      </c>
      <c r="BT153" s="22">
        <f t="shared" si="330"/>
        <v>113594.72666963084</v>
      </c>
      <c r="BU153" s="22">
        <f t="shared" si="331"/>
        <v>48960.834999999999</v>
      </c>
      <c r="BV153" s="22">
        <f t="shared" si="279"/>
        <v>58997.806174999998</v>
      </c>
      <c r="BW153" s="146">
        <f>VLOOKUP(B153,[1]Hoja1!$B$9:$AF$244,31,0)</f>
        <v>44760</v>
      </c>
      <c r="BX153" s="146">
        <v>130000</v>
      </c>
      <c r="BY153" s="23">
        <v>221340</v>
      </c>
      <c r="BZ153" s="84">
        <v>205800</v>
      </c>
      <c r="CA153" s="23">
        <f t="shared" si="332"/>
        <v>150475</v>
      </c>
      <c r="CB153" s="23">
        <f t="shared" si="333"/>
        <v>167900</v>
      </c>
      <c r="CC153" s="23">
        <f t="shared" si="334"/>
        <v>101495.26215331488</v>
      </c>
      <c r="CD153" s="23">
        <f t="shared" si="335"/>
        <v>47042.759999999995</v>
      </c>
      <c r="CE153" s="23">
        <f t="shared" si="280"/>
        <v>56686.525799999996</v>
      </c>
      <c r="CF153" s="158">
        <f>VLOOKUP(B153,[1]Hoja1!$B$9:$AJ$244,35,0)</f>
        <v>42350</v>
      </c>
      <c r="CG153" s="158">
        <v>130000</v>
      </c>
      <c r="CH153" s="24">
        <v>150500</v>
      </c>
      <c r="CI153" s="25">
        <v>147500</v>
      </c>
      <c r="CJ153" s="24">
        <f t="shared" si="336"/>
        <v>117587.5</v>
      </c>
      <c r="CK153" s="24">
        <f t="shared" si="337"/>
        <v>138750</v>
      </c>
      <c r="CL153" s="24">
        <f t="shared" si="338"/>
        <v>89426.965240933801</v>
      </c>
      <c r="CM153" s="24">
        <f t="shared" si="339"/>
        <v>44509.85</v>
      </c>
      <c r="CN153" s="24">
        <f t="shared" si="281"/>
        <v>53634.369249999996</v>
      </c>
      <c r="CO153" s="148">
        <f>VLOOKUP(B153,[1]Hoja1!$B$9:$AL$244,37,0)</f>
        <v>44725</v>
      </c>
      <c r="CP153" s="148">
        <v>160000</v>
      </c>
      <c r="CQ153" s="26">
        <v>221340</v>
      </c>
      <c r="CR153" s="149">
        <v>210300</v>
      </c>
      <c r="CS153" s="26">
        <f t="shared" si="340"/>
        <v>159091.25</v>
      </c>
      <c r="CT153" s="26">
        <f t="shared" si="341"/>
        <v>185150</v>
      </c>
      <c r="CU153" s="26">
        <f t="shared" si="342"/>
        <v>105591.30329324002</v>
      </c>
      <c r="CV153" s="26">
        <f t="shared" si="343"/>
        <v>47005.974999999999</v>
      </c>
      <c r="CW153" s="26">
        <f t="shared" si="282"/>
        <v>56642.199874999998</v>
      </c>
      <c r="CX153" s="27">
        <f>VLOOKUP(B153,[1]Hoja1!$B$9:$AN$244,39,0)</f>
        <v>62701</v>
      </c>
      <c r="CY153" s="27">
        <v>210000</v>
      </c>
      <c r="CZ153" s="28">
        <v>247380</v>
      </c>
      <c r="DA153" s="86">
        <v>235000</v>
      </c>
      <c r="DB153" s="28">
        <f t="shared" si="344"/>
        <v>188770.25</v>
      </c>
      <c r="DC153" s="28">
        <f t="shared" si="345"/>
        <v>222500</v>
      </c>
      <c r="DD153" s="28">
        <f t="shared" si="346"/>
        <v>137891.58399869094</v>
      </c>
      <c r="DE153" s="28">
        <f t="shared" si="347"/>
        <v>65898.750999999989</v>
      </c>
      <c r="DF153" s="28">
        <f t="shared" si="283"/>
        <v>79407.994954999987</v>
      </c>
      <c r="DG153" s="150">
        <f>VLOOKUP(B153,[1]Hoja1!$B$9:$AR$244,43,0)</f>
        <v>61675</v>
      </c>
      <c r="DH153" s="150">
        <v>212000</v>
      </c>
      <c r="DI153" s="29">
        <v>195300</v>
      </c>
      <c r="DJ153" s="88">
        <v>187500</v>
      </c>
      <c r="DK153" s="29">
        <f t="shared" si="348"/>
        <v>164118.75</v>
      </c>
      <c r="DL153" s="29">
        <f t="shared" si="349"/>
        <v>191400</v>
      </c>
      <c r="DM153" s="29">
        <f t="shared" si="350"/>
        <v>127450.7695749742</v>
      </c>
      <c r="DN153" s="29">
        <f t="shared" si="351"/>
        <v>64820.424999999996</v>
      </c>
      <c r="DO153" s="29">
        <f t="shared" si="284"/>
        <v>78108.612125</v>
      </c>
      <c r="DP153" s="154">
        <f>VLOOKUP(B153,[1]Hoja1!$B$9:$AT$244,45,0)</f>
        <v>68355</v>
      </c>
      <c r="DQ153" s="154">
        <v>250000</v>
      </c>
      <c r="DR153" s="30">
        <v>195300</v>
      </c>
      <c r="DS153" s="90">
        <v>185500</v>
      </c>
      <c r="DT153" s="30">
        <f t="shared" si="352"/>
        <v>174788.75</v>
      </c>
      <c r="DU153" s="30">
        <f t="shared" si="353"/>
        <v>190400</v>
      </c>
      <c r="DV153" s="30">
        <f t="shared" si="354"/>
        <v>137265.19888083177</v>
      </c>
      <c r="DW153" s="30">
        <f t="shared" si="355"/>
        <v>71841.104999999996</v>
      </c>
      <c r="DX153" s="30">
        <f t="shared" si="285"/>
        <v>86568.531524999999</v>
      </c>
      <c r="DY153" s="158">
        <f>VLOOKUP(B153,[1]Hoja1!$B$9:$AV$244,47,0)</f>
        <v>74009</v>
      </c>
      <c r="DZ153" s="158">
        <v>260000</v>
      </c>
      <c r="EA153" s="24">
        <v>221340</v>
      </c>
      <c r="EB153" s="25">
        <v>210300</v>
      </c>
      <c r="EC153" s="24">
        <f t="shared" si="356"/>
        <v>191412.25</v>
      </c>
      <c r="ED153" s="24">
        <f t="shared" si="357"/>
        <v>215820</v>
      </c>
      <c r="EE153" s="24">
        <f t="shared" si="358"/>
        <v>150200.48774638231</v>
      </c>
      <c r="EF153" s="24">
        <f t="shared" si="359"/>
        <v>77783.458999999988</v>
      </c>
      <c r="EG153" s="24">
        <f t="shared" si="286"/>
        <v>93729.068094999981</v>
      </c>
      <c r="EH153" s="126">
        <f>VLOOKUP(B153,[1]Hoja1!$B$9:$AX$244,49,0)</f>
        <v>69374</v>
      </c>
      <c r="EI153" s="126">
        <v>248000</v>
      </c>
      <c r="EJ153" s="17">
        <v>292950</v>
      </c>
      <c r="EK153" s="73">
        <v>272400</v>
      </c>
      <c r="EL153" s="17">
        <f t="shared" si="360"/>
        <v>220681</v>
      </c>
      <c r="EM153" s="17">
        <f t="shared" si="361"/>
        <v>260200</v>
      </c>
      <c r="EN153" s="17">
        <f t="shared" si="362"/>
        <v>156669.18792907879</v>
      </c>
      <c r="EO153" s="17">
        <f t="shared" si="363"/>
        <v>72912.073999999993</v>
      </c>
      <c r="EP153" s="17">
        <f t="shared" si="287"/>
        <v>87859.049169999984</v>
      </c>
      <c r="EQ153" s="162">
        <f>VLOOKUP(B153,[1]Hoja1!$B$9:$AZ$244,51,0)</f>
        <v>61675</v>
      </c>
      <c r="ER153" s="162">
        <v>203000</v>
      </c>
      <c r="ES153" s="32">
        <v>292950</v>
      </c>
      <c r="ET153" s="94">
        <v>272400</v>
      </c>
      <c r="EU153" s="32">
        <f t="shared" si="364"/>
        <v>207506.25</v>
      </c>
      <c r="EV153" s="32">
        <f t="shared" si="365"/>
        <v>237700</v>
      </c>
      <c r="EW153" s="32">
        <f t="shared" si="366"/>
        <v>141719.55362392683</v>
      </c>
      <c r="EX153" s="32">
        <f t="shared" si="367"/>
        <v>74509.56749999999</v>
      </c>
      <c r="EY153" s="32">
        <f t="shared" si="288"/>
        <v>89784.028837499995</v>
      </c>
      <c r="EZ153" s="172">
        <f>VLOOKUP(B153,'[2]RESPUESTOS '!$B$11:$BH$246,59,0)</f>
        <v>36543</v>
      </c>
      <c r="FA153" s="162">
        <v>180000</v>
      </c>
      <c r="FB153" s="32">
        <v>198800</v>
      </c>
      <c r="FC153" s="94">
        <v>188900</v>
      </c>
      <c r="FD153" s="32">
        <f t="shared" si="368"/>
        <v>151060.75</v>
      </c>
      <c r="FE153" s="32">
        <f t="shared" si="369"/>
        <v>184450</v>
      </c>
      <c r="FF153" s="32">
        <f t="shared" si="399"/>
        <v>92497.17294233288</v>
      </c>
      <c r="FG153" s="32">
        <f t="shared" si="400"/>
        <v>44147.598299999998</v>
      </c>
      <c r="FH153" s="32">
        <f t="shared" si="289"/>
        <v>53197.855951499994</v>
      </c>
      <c r="FI153" s="172">
        <f>VLOOKUP(B153,'[2]RESPUESTOS '!$B$11:$CJ$246,87,0)</f>
        <v>39793</v>
      </c>
      <c r="FJ153" s="162">
        <v>216000</v>
      </c>
      <c r="FK153" s="32">
        <v>215600</v>
      </c>
      <c r="FL153" s="94">
        <v>204800</v>
      </c>
      <c r="FM153" s="32">
        <f t="shared" si="370"/>
        <v>169048.25</v>
      </c>
      <c r="FN153" s="32">
        <f t="shared" si="371"/>
        <v>210200</v>
      </c>
      <c r="FO153" s="32">
        <f t="shared" si="401"/>
        <v>101831.15571334041</v>
      </c>
      <c r="FP153" s="32">
        <f t="shared" si="372"/>
        <v>48073.923299999995</v>
      </c>
      <c r="FQ153" s="32">
        <f t="shared" si="290"/>
        <v>57929.077576499993</v>
      </c>
      <c r="FR153" s="172">
        <f>VLOOKUP(B153,'[2]RESPUESTOS '!$B$11:$BX$246,75,0)</f>
        <v>34167</v>
      </c>
      <c r="FS153" s="162">
        <v>180000</v>
      </c>
      <c r="FT153" s="32">
        <v>183800</v>
      </c>
      <c r="FU153" s="94">
        <v>180100</v>
      </c>
      <c r="FV153" s="32">
        <f t="shared" si="373"/>
        <v>144516.75</v>
      </c>
      <c r="FW153" s="32">
        <f t="shared" si="374"/>
        <v>180050</v>
      </c>
      <c r="FX153" s="32">
        <f t="shared" si="402"/>
        <v>87304.353756253826</v>
      </c>
      <c r="FY153" s="32">
        <f t="shared" si="375"/>
        <v>41277.152699999999</v>
      </c>
      <c r="FZ153" s="32">
        <f t="shared" si="291"/>
        <v>49738.969003499995</v>
      </c>
      <c r="GA153" s="172">
        <f>VLOOKUP(B153,'[2]RESPUESTOS '!$B$11:$CN$246,91,0)</f>
        <v>47949</v>
      </c>
      <c r="GB153" s="162">
        <v>207000</v>
      </c>
      <c r="GC153" s="32">
        <v>254400</v>
      </c>
      <c r="GD153" s="94">
        <v>246800</v>
      </c>
      <c r="GE153" s="32">
        <f t="shared" si="376"/>
        <v>189037.25</v>
      </c>
      <c r="GF153" s="32">
        <f t="shared" si="377"/>
        <v>226900</v>
      </c>
      <c r="GG153" s="32">
        <f t="shared" si="403"/>
        <v>118803.32392915746</v>
      </c>
      <c r="GH153" s="32">
        <f t="shared" si="378"/>
        <v>57927.186900000001</v>
      </c>
      <c r="GI153" s="32">
        <f t="shared" si="292"/>
        <v>69802.260214499998</v>
      </c>
      <c r="GJ153" s="172">
        <f>VLOOKUP(B153,'[2]RESPUESTOS '!$B$11:$T$246,19,0)</f>
        <v>35549</v>
      </c>
      <c r="GK153" s="162">
        <v>210000</v>
      </c>
      <c r="GL153" s="32">
        <v>193800</v>
      </c>
      <c r="GM153" s="94">
        <v>189900</v>
      </c>
      <c r="GN153" s="32">
        <f t="shared" si="379"/>
        <v>157312.25</v>
      </c>
      <c r="GO153" s="32">
        <f t="shared" si="380"/>
        <v>191850</v>
      </c>
      <c r="GP153" s="32">
        <f t="shared" si="404"/>
        <v>92340.410457283913</v>
      </c>
      <c r="GQ153" s="32">
        <f t="shared" si="381"/>
        <v>42946.746899999998</v>
      </c>
      <c r="GR153" s="32">
        <f t="shared" si="293"/>
        <v>51750.830014499996</v>
      </c>
      <c r="GS153" s="172">
        <f>VLOOKUP(B153,'[2]RESPUESTOS '!$B$11:$H$246,7,0)</f>
        <v>34175</v>
      </c>
      <c r="GT153" s="162">
        <v>130000</v>
      </c>
      <c r="GU153" s="32">
        <v>116300</v>
      </c>
      <c r="GV153" s="94">
        <v>108200</v>
      </c>
      <c r="GW153" s="32">
        <f t="shared" si="382"/>
        <v>97168.75</v>
      </c>
      <c r="GX153" s="32">
        <f t="shared" si="383"/>
        <v>112250</v>
      </c>
      <c r="GY153" s="32">
        <f t="shared" si="405"/>
        <v>73000.613618116957</v>
      </c>
      <c r="GZ153" s="32">
        <f t="shared" si="384"/>
        <v>41286.817499999997</v>
      </c>
      <c r="HA153" s="32">
        <f t="shared" si="294"/>
        <v>49750.615087499995</v>
      </c>
      <c r="HB153" s="172">
        <f>VLOOKUP(B153,'[2]RESPUESTOS '!$B$11:$D$246,3,0)</f>
        <v>34517</v>
      </c>
      <c r="HC153" s="162">
        <v>130000</v>
      </c>
      <c r="HD153" s="32">
        <v>116300</v>
      </c>
      <c r="HE153" s="94">
        <v>114000</v>
      </c>
      <c r="HF153" s="32">
        <f t="shared" si="385"/>
        <v>98704.25</v>
      </c>
      <c r="HG153" s="32">
        <f t="shared" si="386"/>
        <v>115150</v>
      </c>
      <c r="HH153" s="32">
        <f t="shared" si="406"/>
        <v>74027.571924015152</v>
      </c>
      <c r="HI153" s="32">
        <f t="shared" si="387"/>
        <v>41699.987699999998</v>
      </c>
      <c r="HJ153" s="32">
        <f t="shared" si="295"/>
        <v>50248.485178499999</v>
      </c>
      <c r="HK153" s="172">
        <f>VLOOKUP(B153,'[2]RESPUESTOS '!$B$11:$CB$246,79,0)</f>
        <v>46764</v>
      </c>
      <c r="HL153" s="162">
        <v>248000</v>
      </c>
      <c r="HM153" s="32">
        <v>254400</v>
      </c>
      <c r="HN153" s="94">
        <v>242000</v>
      </c>
      <c r="HO153" s="32">
        <f t="shared" si="388"/>
        <v>197791</v>
      </c>
      <c r="HP153" s="32">
        <f t="shared" si="389"/>
        <v>245000</v>
      </c>
      <c r="HQ153" s="32">
        <f t="shared" si="407"/>
        <v>119476.89078588631</v>
      </c>
      <c r="HR153" s="32">
        <f t="shared" si="390"/>
        <v>56495.588400000001</v>
      </c>
      <c r="HS153" s="32">
        <f t="shared" si="296"/>
        <v>68077.184022000001</v>
      </c>
      <c r="HT153" s="172">
        <v>261026.64</v>
      </c>
      <c r="HU153" s="162">
        <v>248000</v>
      </c>
      <c r="HV153" s="32">
        <v>325500</v>
      </c>
      <c r="HW153" s="94">
        <v>309200</v>
      </c>
      <c r="HX153" s="32">
        <f t="shared" si="391"/>
        <v>294233.33333333331</v>
      </c>
      <c r="HY153" s="32">
        <f t="shared" si="392"/>
        <v>309200</v>
      </c>
      <c r="HZ153" s="32">
        <f t="shared" si="297"/>
        <v>290174.47922923526</v>
      </c>
      <c r="IA153" s="32">
        <f t="shared" si="393"/>
        <v>315346.28378400003</v>
      </c>
      <c r="IB153" s="32">
        <f t="shared" si="298"/>
        <v>379992.27195972006</v>
      </c>
      <c r="IC153" s="172">
        <v>278280</v>
      </c>
      <c r="ID153" s="162">
        <v>180000</v>
      </c>
      <c r="IE153" s="32">
        <v>325500</v>
      </c>
      <c r="IF153" s="94">
        <v>312500</v>
      </c>
      <c r="IG153" s="32">
        <f t="shared" si="394"/>
        <v>272666.66666666669</v>
      </c>
      <c r="IH153" s="32">
        <f t="shared" si="395"/>
        <v>312500</v>
      </c>
      <c r="II153" s="32">
        <f t="shared" si="396"/>
        <v>253640.75568408114</v>
      </c>
      <c r="IJ153" s="32">
        <f t="shared" si="397"/>
        <v>336190.06799999997</v>
      </c>
      <c r="IK153" s="32">
        <f t="shared" si="299"/>
        <v>405109.03193999996</v>
      </c>
      <c r="IM153" s="32">
        <f t="shared" si="398"/>
        <v>89948.511983915538</v>
      </c>
    </row>
    <row r="154" spans="1:247" x14ac:dyDescent="0.25">
      <c r="A154" s="12">
        <v>147</v>
      </c>
      <c r="B154" s="38" t="s">
        <v>190</v>
      </c>
      <c r="C154" s="14">
        <f>VLOOKUP(B154,[1]Hoja1!$B$9:$D$244,3,0)</f>
        <v>53941</v>
      </c>
      <c r="D154" s="14">
        <v>198000</v>
      </c>
      <c r="E154" s="15">
        <v>300000</v>
      </c>
      <c r="F154" s="97">
        <v>285000</v>
      </c>
      <c r="G154" s="105">
        <f t="shared" si="300"/>
        <v>209235.25</v>
      </c>
      <c r="H154" s="105">
        <f t="shared" si="301"/>
        <v>241500</v>
      </c>
      <c r="I154" s="107">
        <f t="shared" si="302"/>
        <v>131443.24882099964</v>
      </c>
      <c r="J154" s="107">
        <f t="shared" si="303"/>
        <v>56691.990999999995</v>
      </c>
      <c r="K154" s="107">
        <f t="shared" si="272"/>
        <v>68313.849154999989</v>
      </c>
      <c r="L154" s="101">
        <f>VLOOKUP(B154,[1]Hoja1!$B$9:$L$244,11,0)</f>
        <v>54089</v>
      </c>
      <c r="M154" s="101">
        <v>201000</v>
      </c>
      <c r="N154" s="34">
        <v>300000</v>
      </c>
      <c r="O154" s="70">
        <v>279000</v>
      </c>
      <c r="P154" s="34">
        <f t="shared" si="304"/>
        <v>208522.25</v>
      </c>
      <c r="Q154" s="34">
        <f t="shared" si="305"/>
        <v>240000</v>
      </c>
      <c r="R154" s="34">
        <f t="shared" si="306"/>
        <v>131662.38589597284</v>
      </c>
      <c r="S154" s="174">
        <f t="shared" si="307"/>
        <v>56847.538999999997</v>
      </c>
      <c r="T154" s="174">
        <f t="shared" si="273"/>
        <v>68501.284495</v>
      </c>
      <c r="U154" s="126">
        <f>VLOOKUP(B154,[1]Hoja1!$B$9:$T$244,19,0)</f>
        <v>56722</v>
      </c>
      <c r="V154" s="126">
        <v>208000</v>
      </c>
      <c r="W154" s="17">
        <v>240000</v>
      </c>
      <c r="X154" s="73">
        <v>237600</v>
      </c>
      <c r="Y154" s="17">
        <f t="shared" si="308"/>
        <v>185580.5</v>
      </c>
      <c r="Z154" s="17">
        <f t="shared" si="309"/>
        <v>222800</v>
      </c>
      <c r="AA154" s="17">
        <f t="shared" si="310"/>
        <v>129815.51891453267</v>
      </c>
      <c r="AB154" s="176">
        <f t="shared" si="311"/>
        <v>59614.821999999993</v>
      </c>
      <c r="AC154" s="176">
        <f t="shared" si="274"/>
        <v>71835.860509999999</v>
      </c>
      <c r="AD154" s="129">
        <f>VLOOKUP(B154,[1]Hoja1!$B$9:$V$244,21,0)</f>
        <v>60072</v>
      </c>
      <c r="AE154" s="129">
        <v>215000</v>
      </c>
      <c r="AF154" s="18">
        <v>228000</v>
      </c>
      <c r="AG154" s="74">
        <v>209800</v>
      </c>
      <c r="AH154" s="18">
        <f t="shared" si="312"/>
        <v>178218</v>
      </c>
      <c r="AI154" s="18">
        <f t="shared" si="313"/>
        <v>212400</v>
      </c>
      <c r="AJ154" s="18">
        <f t="shared" si="314"/>
        <v>131361.75723763532</v>
      </c>
      <c r="AK154" s="177">
        <f t="shared" si="315"/>
        <v>63135.671999999999</v>
      </c>
      <c r="AL154" s="177">
        <f t="shared" si="275"/>
        <v>76078.484759999992</v>
      </c>
      <c r="AM154" s="133">
        <f>VLOOKUP(B154,[1]Hoja1!$B$9:$X$244,23,0)</f>
        <v>56795</v>
      </c>
      <c r="AN154" s="133">
        <v>203000</v>
      </c>
      <c r="AO154" s="19">
        <v>204000</v>
      </c>
      <c r="AP154" s="77">
        <v>199900</v>
      </c>
      <c r="AQ154" s="19">
        <f t="shared" si="316"/>
        <v>165923.75</v>
      </c>
      <c r="AR154" s="19">
        <f t="shared" si="317"/>
        <v>201450</v>
      </c>
      <c r="AS154" s="19">
        <f t="shared" si="318"/>
        <v>123313.09938107795</v>
      </c>
      <c r="AT154" s="178">
        <f t="shared" si="319"/>
        <v>59691.544999999998</v>
      </c>
      <c r="AU154" s="178">
        <f t="shared" si="276"/>
        <v>71928.311724999992</v>
      </c>
      <c r="AV154" s="137">
        <f>VLOOKUP(B154,[1]Hoja1!$B$9:$Z$244,25,0)</f>
        <v>52040</v>
      </c>
      <c r="AW154" s="137">
        <v>191000</v>
      </c>
      <c r="AX154" s="20">
        <v>204000</v>
      </c>
      <c r="AY154" s="79">
        <v>183600</v>
      </c>
      <c r="AZ154" s="20">
        <f t="shared" si="320"/>
        <v>157660</v>
      </c>
      <c r="BA154" s="20">
        <f t="shared" si="321"/>
        <v>187300</v>
      </c>
      <c r="BB154" s="20">
        <f t="shared" si="322"/>
        <v>114941.95510259738</v>
      </c>
      <c r="BC154" s="179">
        <f t="shared" si="323"/>
        <v>54694.039999999994</v>
      </c>
      <c r="BD154" s="179">
        <f t="shared" si="277"/>
        <v>65906.318199999994</v>
      </c>
      <c r="BE154" s="139">
        <f>VLOOKUP(B154,[1]Hoja1!$B$9:$AB$244,27,0)</f>
        <v>52360</v>
      </c>
      <c r="BF154" s="139">
        <v>210000</v>
      </c>
      <c r="BG154" s="21">
        <v>240000</v>
      </c>
      <c r="BH154" s="80">
        <v>228000</v>
      </c>
      <c r="BI154" s="21">
        <f t="shared" si="324"/>
        <v>182590</v>
      </c>
      <c r="BJ154" s="21">
        <f t="shared" si="325"/>
        <v>219000</v>
      </c>
      <c r="BK154" s="21">
        <f t="shared" si="326"/>
        <v>123406.95180255845</v>
      </c>
      <c r="BL154" s="21">
        <f t="shared" si="327"/>
        <v>55030.359999999993</v>
      </c>
      <c r="BM154" s="21">
        <f t="shared" si="278"/>
        <v>66311.583799999993</v>
      </c>
      <c r="BN154" s="144">
        <f>VLOOKUP(B154,[1]Hoja1!$B$9:$AD$244,29,0)</f>
        <v>54912</v>
      </c>
      <c r="BO154" s="144">
        <v>197000</v>
      </c>
      <c r="BP154" s="22">
        <v>240000</v>
      </c>
      <c r="BQ154" s="82">
        <v>237600</v>
      </c>
      <c r="BR154" s="22">
        <f t="shared" si="328"/>
        <v>182378</v>
      </c>
      <c r="BS154" s="22">
        <f t="shared" si="329"/>
        <v>217300</v>
      </c>
      <c r="BT154" s="22">
        <f t="shared" si="330"/>
        <v>126332.33747386647</v>
      </c>
      <c r="BU154" s="22">
        <f t="shared" si="331"/>
        <v>57712.511999999995</v>
      </c>
      <c r="BV154" s="22">
        <f t="shared" si="279"/>
        <v>69543.576959999991</v>
      </c>
      <c r="BW154" s="146">
        <f>VLOOKUP(B154,[1]Hoja1!$B$9:$AF$244,31,0)</f>
        <v>50302</v>
      </c>
      <c r="BX154" s="146">
        <v>150000</v>
      </c>
      <c r="BY154" s="23">
        <v>204000</v>
      </c>
      <c r="BZ154" s="84">
        <v>191800</v>
      </c>
      <c r="CA154" s="23">
        <f t="shared" si="332"/>
        <v>149025.5</v>
      </c>
      <c r="CB154" s="23">
        <f t="shared" si="333"/>
        <v>170900</v>
      </c>
      <c r="CC154" s="23">
        <f t="shared" si="334"/>
        <v>109103.8516633211</v>
      </c>
      <c r="CD154" s="23">
        <f t="shared" si="335"/>
        <v>52867.401999999995</v>
      </c>
      <c r="CE154" s="23">
        <f t="shared" si="280"/>
        <v>63705.219409999991</v>
      </c>
      <c r="CF154" s="158">
        <f>VLOOKUP(B154,[1]Hoja1!$B$9:$AJ$244,35,0)</f>
        <v>50955</v>
      </c>
      <c r="CG154" s="158">
        <v>150000</v>
      </c>
      <c r="CH154" s="24">
        <v>138700</v>
      </c>
      <c r="CI154" s="25">
        <v>134500</v>
      </c>
      <c r="CJ154" s="24">
        <f t="shared" si="336"/>
        <v>118538.75</v>
      </c>
      <c r="CK154" s="24">
        <f t="shared" si="337"/>
        <v>136600</v>
      </c>
      <c r="CL154" s="24">
        <f t="shared" si="338"/>
        <v>97712.129853614781</v>
      </c>
      <c r="CM154" s="24">
        <f t="shared" si="339"/>
        <v>53553.704999999994</v>
      </c>
      <c r="CN154" s="24">
        <f t="shared" si="281"/>
        <v>64532.214524999988</v>
      </c>
      <c r="CO154" s="148">
        <f>VLOOKUP(B154,[1]Hoja1!$B$9:$AL$244,37,0)</f>
        <v>53198</v>
      </c>
      <c r="CP154" s="148">
        <v>190000</v>
      </c>
      <c r="CQ154" s="26">
        <v>204000</v>
      </c>
      <c r="CR154" s="149">
        <v>195800</v>
      </c>
      <c r="CS154" s="26">
        <f t="shared" si="340"/>
        <v>160749.5</v>
      </c>
      <c r="CT154" s="26">
        <f t="shared" si="341"/>
        <v>192900</v>
      </c>
      <c r="CU154" s="26">
        <f t="shared" si="342"/>
        <v>117405.10024452901</v>
      </c>
      <c r="CV154" s="26">
        <f t="shared" si="343"/>
        <v>55911.097999999998</v>
      </c>
      <c r="CW154" s="26">
        <f t="shared" si="282"/>
        <v>67372.873089999994</v>
      </c>
      <c r="CX154" s="27">
        <f>VLOOKUP(B154,[1]Hoja1!$B$9:$AN$244,39,0)</f>
        <v>57796</v>
      </c>
      <c r="CY154" s="27">
        <v>190000</v>
      </c>
      <c r="CZ154" s="28">
        <v>228000</v>
      </c>
      <c r="DA154" s="86">
        <v>219000</v>
      </c>
      <c r="DB154" s="28">
        <f t="shared" si="344"/>
        <v>173699</v>
      </c>
      <c r="DC154" s="28">
        <f t="shared" si="345"/>
        <v>204500</v>
      </c>
      <c r="DD154" s="28">
        <f t="shared" si="346"/>
        <v>126913.34438417562</v>
      </c>
      <c r="DE154" s="28">
        <f t="shared" si="347"/>
        <v>60743.595999999998</v>
      </c>
      <c r="DF154" s="28">
        <f t="shared" si="283"/>
        <v>73196.033179999999</v>
      </c>
      <c r="DG154" s="150">
        <f>VLOOKUP(B154,[1]Hoja1!$B$9:$AR$244,43,0)</f>
        <v>63000</v>
      </c>
      <c r="DH154" s="150">
        <v>216000</v>
      </c>
      <c r="DI154" s="29">
        <v>180000</v>
      </c>
      <c r="DJ154" s="88">
        <v>171000</v>
      </c>
      <c r="DK154" s="29">
        <f t="shared" si="348"/>
        <v>157500</v>
      </c>
      <c r="DL154" s="29">
        <f t="shared" si="349"/>
        <v>175500</v>
      </c>
      <c r="DM154" s="29">
        <f t="shared" si="350"/>
        <v>125367.6631027711</v>
      </c>
      <c r="DN154" s="29">
        <f t="shared" si="351"/>
        <v>66213</v>
      </c>
      <c r="DO154" s="29">
        <f t="shared" si="284"/>
        <v>79786.664999999994</v>
      </c>
      <c r="DP154" s="154">
        <f>VLOOKUP(B154,[1]Hoja1!$B$9:$AT$244,45,0)</f>
        <v>63000</v>
      </c>
      <c r="DQ154" s="154">
        <v>231000</v>
      </c>
      <c r="DR154" s="30">
        <v>180000</v>
      </c>
      <c r="DS154" s="90">
        <v>172800</v>
      </c>
      <c r="DT154" s="30">
        <f t="shared" si="352"/>
        <v>161700</v>
      </c>
      <c r="DU154" s="30">
        <f t="shared" si="353"/>
        <v>176400</v>
      </c>
      <c r="DV154" s="30">
        <f t="shared" si="354"/>
        <v>126804.53635757173</v>
      </c>
      <c r="DW154" s="30">
        <f t="shared" si="355"/>
        <v>66213</v>
      </c>
      <c r="DX154" s="30">
        <f t="shared" si="285"/>
        <v>79786.664999999994</v>
      </c>
      <c r="DY154" s="158">
        <f>VLOOKUP(B154,[1]Hoja1!$B$9:$AV$244,47,0)</f>
        <v>71400</v>
      </c>
      <c r="DZ154" s="158">
        <v>250000</v>
      </c>
      <c r="EA154" s="24">
        <v>204000</v>
      </c>
      <c r="EB154" s="25">
        <v>195800</v>
      </c>
      <c r="EC154" s="24">
        <f t="shared" si="356"/>
        <v>180300</v>
      </c>
      <c r="ED154" s="24">
        <f t="shared" si="357"/>
        <v>199900</v>
      </c>
      <c r="EE154" s="24">
        <f t="shared" si="358"/>
        <v>142781.59444615006</v>
      </c>
      <c r="EF154" s="24">
        <f t="shared" si="359"/>
        <v>75041.399999999994</v>
      </c>
      <c r="EG154" s="24">
        <f t="shared" si="286"/>
        <v>90424.886999999988</v>
      </c>
      <c r="EH154" s="126">
        <f>VLOOKUP(B154,[1]Hoja1!$B$9:$AX$244,49,0)</f>
        <v>80456</v>
      </c>
      <c r="EI154" s="126">
        <v>288000</v>
      </c>
      <c r="EJ154" s="17">
        <v>270000</v>
      </c>
      <c r="EK154" s="73">
        <v>253800</v>
      </c>
      <c r="EL154" s="17">
        <f t="shared" si="360"/>
        <v>223064</v>
      </c>
      <c r="EM154" s="17">
        <f t="shared" si="361"/>
        <v>261900</v>
      </c>
      <c r="EN154" s="17">
        <f t="shared" si="362"/>
        <v>169886.07812170428</v>
      </c>
      <c r="EO154" s="17">
        <f t="shared" si="363"/>
        <v>84559.255999999994</v>
      </c>
      <c r="EP154" s="17">
        <f t="shared" si="287"/>
        <v>101893.90347999999</v>
      </c>
      <c r="EQ154" s="162">
        <f>VLOOKUP(B154,[1]Hoja1!$B$9:$AZ$244,51,0)</f>
        <v>79968</v>
      </c>
      <c r="ER154" s="162">
        <v>263000</v>
      </c>
      <c r="ES154" s="32">
        <v>270000</v>
      </c>
      <c r="ET154" s="94">
        <v>248400</v>
      </c>
      <c r="EU154" s="32">
        <f t="shared" si="364"/>
        <v>215342</v>
      </c>
      <c r="EV154" s="32">
        <f t="shared" si="365"/>
        <v>255700</v>
      </c>
      <c r="EW154" s="32">
        <f t="shared" si="366"/>
        <v>166411.83489416988</v>
      </c>
      <c r="EX154" s="32">
        <f t="shared" si="367"/>
        <v>96609.340799999991</v>
      </c>
      <c r="EY154" s="32">
        <f t="shared" si="288"/>
        <v>116414.255664</v>
      </c>
      <c r="EZ154" s="172">
        <f>VLOOKUP(B154,'[2]RESPUESTOS '!$B$11:$BH$246,59,0)</f>
        <v>44297</v>
      </c>
      <c r="FA154" s="162">
        <v>208000</v>
      </c>
      <c r="FB154" s="32">
        <v>240000</v>
      </c>
      <c r="FC154" s="94">
        <v>230400</v>
      </c>
      <c r="FD154" s="32">
        <f t="shared" si="368"/>
        <v>180674.25</v>
      </c>
      <c r="FE154" s="32">
        <f t="shared" si="369"/>
        <v>219200</v>
      </c>
      <c r="FF154" s="32">
        <f t="shared" si="399"/>
        <v>111453.12062438973</v>
      </c>
      <c r="FG154" s="32">
        <f t="shared" si="400"/>
        <v>53515.205699999999</v>
      </c>
      <c r="FH154" s="32">
        <f t="shared" si="289"/>
        <v>64485.822868499999</v>
      </c>
      <c r="FI154" s="172">
        <f>VLOOKUP(B154,'[2]RESPUESTOS '!$B$11:$CJ$246,87,0)</f>
        <v>43875</v>
      </c>
      <c r="FJ154" s="162">
        <v>249600</v>
      </c>
      <c r="FK154" s="32">
        <v>240000</v>
      </c>
      <c r="FL154" s="94">
        <v>225600</v>
      </c>
      <c r="FM154" s="32">
        <f t="shared" si="370"/>
        <v>189768.75</v>
      </c>
      <c r="FN154" s="32">
        <f t="shared" si="371"/>
        <v>232800</v>
      </c>
      <c r="FO154" s="32">
        <f t="shared" si="401"/>
        <v>113001.61613134546</v>
      </c>
      <c r="FP154" s="32">
        <f t="shared" si="372"/>
        <v>53005.387499999997</v>
      </c>
      <c r="FQ154" s="32">
        <f t="shared" si="290"/>
        <v>63871.491937499995</v>
      </c>
      <c r="FR154" s="172">
        <f>VLOOKUP(B154,'[2]RESPUESTOS '!$B$11:$BX$246,75,0)</f>
        <v>44656</v>
      </c>
      <c r="FS154" s="162">
        <v>208000</v>
      </c>
      <c r="FT154" s="32">
        <v>240000</v>
      </c>
      <c r="FU154" s="94">
        <v>228000</v>
      </c>
      <c r="FV154" s="32">
        <f t="shared" si="373"/>
        <v>180164</v>
      </c>
      <c r="FW154" s="32">
        <f t="shared" si="374"/>
        <v>218000</v>
      </c>
      <c r="FX154" s="32">
        <f t="shared" si="402"/>
        <v>111876.4352193705</v>
      </c>
      <c r="FY154" s="32">
        <f t="shared" si="375"/>
        <v>53948.9136</v>
      </c>
      <c r="FZ154" s="32">
        <f t="shared" si="291"/>
        <v>65008.440887999997</v>
      </c>
      <c r="GA154" s="172">
        <f>VLOOKUP(B154,'[2]RESPUESTOS '!$B$11:$CN$246,91,0)</f>
        <v>44268</v>
      </c>
      <c r="GB154" s="162">
        <v>240000</v>
      </c>
      <c r="GC154" s="32">
        <v>240000</v>
      </c>
      <c r="GD154" s="94">
        <v>235200</v>
      </c>
      <c r="GE154" s="32">
        <f t="shared" si="376"/>
        <v>189867</v>
      </c>
      <c r="GF154" s="32">
        <f t="shared" si="377"/>
        <v>237600</v>
      </c>
      <c r="GG154" s="32">
        <f t="shared" si="403"/>
        <v>113718.04987247473</v>
      </c>
      <c r="GH154" s="32">
        <f t="shared" si="378"/>
        <v>53480.1708</v>
      </c>
      <c r="GI154" s="32">
        <f t="shared" si="292"/>
        <v>64443.605813999995</v>
      </c>
      <c r="GJ154" s="172">
        <f>VLOOKUP(B154,'[2]RESPUESTOS '!$B$11:$T$246,19,0)</f>
        <v>43603</v>
      </c>
      <c r="GK154" s="162">
        <v>190000</v>
      </c>
      <c r="GL154" s="32">
        <v>240000</v>
      </c>
      <c r="GM154" s="94">
        <v>237600</v>
      </c>
      <c r="GN154" s="32">
        <f t="shared" si="379"/>
        <v>177800.75</v>
      </c>
      <c r="GO154" s="32">
        <f t="shared" si="380"/>
        <v>213800</v>
      </c>
      <c r="GP154" s="32">
        <f t="shared" si="404"/>
        <v>109370.95677068716</v>
      </c>
      <c r="GQ154" s="32">
        <f t="shared" si="381"/>
        <v>52676.784299999999</v>
      </c>
      <c r="GR154" s="32">
        <f t="shared" si="293"/>
        <v>63475.525081499996</v>
      </c>
      <c r="GS154" s="172">
        <f>VLOOKUP(B154,'[2]RESPUESTOS '!$B$11:$H$246,7,0)</f>
        <v>44386</v>
      </c>
      <c r="GT154" s="162">
        <v>150000</v>
      </c>
      <c r="GU154" s="32">
        <v>144000</v>
      </c>
      <c r="GV154" s="94">
        <v>132500</v>
      </c>
      <c r="GW154" s="32">
        <f t="shared" si="382"/>
        <v>117721.5</v>
      </c>
      <c r="GX154" s="32">
        <f t="shared" si="383"/>
        <v>138250</v>
      </c>
      <c r="GY154" s="32">
        <f t="shared" si="405"/>
        <v>91558.516756034762</v>
      </c>
      <c r="GZ154" s="32">
        <f t="shared" si="384"/>
        <v>53622.726599999995</v>
      </c>
      <c r="HA154" s="32">
        <f t="shared" si="294"/>
        <v>64615.385552999993</v>
      </c>
      <c r="HB154" s="172">
        <f>VLOOKUP(B154,'[2]RESPUESTOS '!$B$11:$D$246,3,0)</f>
        <v>45117</v>
      </c>
      <c r="HC154" s="162">
        <v>150000</v>
      </c>
      <c r="HD154" s="32">
        <v>144000</v>
      </c>
      <c r="HE154" s="94">
        <v>136800</v>
      </c>
      <c r="HF154" s="32">
        <f t="shared" si="385"/>
        <v>118979.25</v>
      </c>
      <c r="HG154" s="32">
        <f t="shared" si="386"/>
        <v>140400</v>
      </c>
      <c r="HH154" s="32">
        <f t="shared" si="406"/>
        <v>92838.341466194805</v>
      </c>
      <c r="HI154" s="32">
        <f t="shared" si="387"/>
        <v>54505.847699999998</v>
      </c>
      <c r="HJ154" s="32">
        <f t="shared" si="295"/>
        <v>65679.546478499993</v>
      </c>
      <c r="HK154" s="172">
        <f>VLOOKUP(B154,'[2]RESPUESTOS '!$B$11:$CB$246,79,0)</f>
        <v>44539</v>
      </c>
      <c r="HL154" s="162">
        <v>288000</v>
      </c>
      <c r="HM154" s="32">
        <v>240000</v>
      </c>
      <c r="HN154" s="94">
        <v>230000</v>
      </c>
      <c r="HO154" s="32">
        <f t="shared" si="388"/>
        <v>200634.75</v>
      </c>
      <c r="HP154" s="32">
        <f t="shared" si="389"/>
        <v>235000</v>
      </c>
      <c r="HQ154" s="32">
        <f t="shared" si="407"/>
        <v>116147.56691682685</v>
      </c>
      <c r="HR154" s="32">
        <f t="shared" si="390"/>
        <v>53807.565900000001</v>
      </c>
      <c r="HS154" s="32">
        <f t="shared" si="296"/>
        <v>64838.1169095</v>
      </c>
      <c r="HT154" s="172">
        <v>243129.60000000001</v>
      </c>
      <c r="HU154" s="162">
        <v>288000</v>
      </c>
      <c r="HV154" s="32">
        <v>300000</v>
      </c>
      <c r="HW154" s="94">
        <v>288000</v>
      </c>
      <c r="HX154" s="32">
        <f t="shared" si="391"/>
        <v>292000</v>
      </c>
      <c r="HY154" s="32">
        <f t="shared" si="392"/>
        <v>288000</v>
      </c>
      <c r="HZ154" s="32">
        <f t="shared" si="297"/>
        <v>291891.89189189189</v>
      </c>
      <c r="IA154" s="32">
        <f t="shared" si="393"/>
        <v>293724.86975999997</v>
      </c>
      <c r="IB154" s="32">
        <f t="shared" si="298"/>
        <v>353938.46806079999</v>
      </c>
      <c r="IC154" s="172">
        <v>259200</v>
      </c>
      <c r="ID154" s="162">
        <v>208000</v>
      </c>
      <c r="IE154" s="32">
        <v>300000</v>
      </c>
      <c r="IF154" s="94">
        <v>297000</v>
      </c>
      <c r="IG154" s="32">
        <f t="shared" si="394"/>
        <v>268333.33333333331</v>
      </c>
      <c r="IH154" s="32">
        <f t="shared" si="395"/>
        <v>297000</v>
      </c>
      <c r="II154" s="32">
        <f t="shared" si="396"/>
        <v>260687.55978169129</v>
      </c>
      <c r="IJ154" s="32">
        <f t="shared" si="397"/>
        <v>313139.51999999996</v>
      </c>
      <c r="IK154" s="32">
        <f t="shared" si="299"/>
        <v>377333.12159999995</v>
      </c>
      <c r="IM154" s="32">
        <f t="shared" si="398"/>
        <v>94193.389301677758</v>
      </c>
    </row>
    <row r="155" spans="1:247" x14ac:dyDescent="0.25">
      <c r="A155" s="12">
        <v>148</v>
      </c>
      <c r="B155" s="38" t="s">
        <v>191</v>
      </c>
      <c r="C155" s="14">
        <f>VLOOKUP(B155,[1]Hoja1!$B$9:$D$244,3,0)</f>
        <v>162235</v>
      </c>
      <c r="D155" s="14">
        <v>594000</v>
      </c>
      <c r="E155" s="15">
        <v>894250</v>
      </c>
      <c r="F155" s="97">
        <v>858500</v>
      </c>
      <c r="G155" s="105">
        <f t="shared" si="300"/>
        <v>627246.25</v>
      </c>
      <c r="H155" s="105">
        <f t="shared" si="301"/>
        <v>726250</v>
      </c>
      <c r="I155" s="107">
        <f t="shared" si="302"/>
        <v>394848.11581383389</v>
      </c>
      <c r="J155" s="107">
        <f t="shared" si="303"/>
        <v>170508.98499999999</v>
      </c>
      <c r="K155" s="107">
        <f t="shared" si="272"/>
        <v>205463.32692499997</v>
      </c>
      <c r="L155" s="101">
        <f>VLOOKUP(B155,[1]Hoja1!$B$9:$L$244,11,0)</f>
        <v>156695</v>
      </c>
      <c r="M155" s="101">
        <v>583000</v>
      </c>
      <c r="N155" s="34">
        <v>894250</v>
      </c>
      <c r="O155" s="70">
        <v>840600</v>
      </c>
      <c r="P155" s="34">
        <f t="shared" si="304"/>
        <v>618636.25</v>
      </c>
      <c r="Q155" s="34">
        <f t="shared" si="305"/>
        <v>711800</v>
      </c>
      <c r="R155" s="34">
        <f t="shared" si="306"/>
        <v>384431.58164652059</v>
      </c>
      <c r="S155" s="174">
        <f t="shared" si="307"/>
        <v>164686.44499999998</v>
      </c>
      <c r="T155" s="174">
        <f t="shared" si="273"/>
        <v>198447.16622499996</v>
      </c>
      <c r="U155" s="126">
        <f>VLOOKUP(B155,[1]Hoja1!$B$9:$T$244,19,0)</f>
        <v>156695</v>
      </c>
      <c r="V155" s="126">
        <v>574000</v>
      </c>
      <c r="W155" s="17">
        <v>715400</v>
      </c>
      <c r="X155" s="73">
        <v>693900</v>
      </c>
      <c r="Y155" s="17">
        <f t="shared" si="308"/>
        <v>534998.75</v>
      </c>
      <c r="Z155" s="17">
        <f t="shared" si="309"/>
        <v>633950</v>
      </c>
      <c r="AA155" s="17">
        <f t="shared" si="310"/>
        <v>364865.8258082167</v>
      </c>
      <c r="AB155" s="176">
        <f t="shared" si="311"/>
        <v>164686.44499999998</v>
      </c>
      <c r="AC155" s="176">
        <f t="shared" si="274"/>
        <v>198447.16622499996</v>
      </c>
      <c r="AD155" s="129">
        <f>VLOOKUP(B155,[1]Hoja1!$B$9:$V$244,21,0)</f>
        <v>131522</v>
      </c>
      <c r="AE155" s="129">
        <v>470000</v>
      </c>
      <c r="AF155" s="18">
        <v>679630</v>
      </c>
      <c r="AG155" s="74">
        <v>666000</v>
      </c>
      <c r="AH155" s="18">
        <f t="shared" si="312"/>
        <v>486788</v>
      </c>
      <c r="AI155" s="18">
        <f t="shared" si="313"/>
        <v>568000</v>
      </c>
      <c r="AJ155" s="18">
        <f t="shared" si="314"/>
        <v>314865.41104795161</v>
      </c>
      <c r="AK155" s="177">
        <f t="shared" si="315"/>
        <v>138229.622</v>
      </c>
      <c r="AL155" s="177">
        <f t="shared" si="275"/>
        <v>166566.69451</v>
      </c>
      <c r="AM155" s="133">
        <f>VLOOKUP(B155,[1]Hoja1!$B$9:$X$244,23,0)</f>
        <v>118427</v>
      </c>
      <c r="AN155" s="133">
        <v>423000</v>
      </c>
      <c r="AO155" s="19">
        <v>608090</v>
      </c>
      <c r="AP155" s="77">
        <v>577700</v>
      </c>
      <c r="AQ155" s="19">
        <f t="shared" si="316"/>
        <v>431804.25</v>
      </c>
      <c r="AR155" s="19">
        <f t="shared" si="317"/>
        <v>500350</v>
      </c>
      <c r="AS155" s="19">
        <f t="shared" si="318"/>
        <v>282016.20271691744</v>
      </c>
      <c r="AT155" s="178">
        <f t="shared" si="319"/>
        <v>124466.77699999999</v>
      </c>
      <c r="AU155" s="178">
        <f t="shared" si="276"/>
        <v>149982.46628499997</v>
      </c>
      <c r="AV155" s="137">
        <f>VLOOKUP(B155,[1]Hoja1!$B$9:$Z$244,25,0)</f>
        <v>142450</v>
      </c>
      <c r="AW155" s="137">
        <v>521000</v>
      </c>
      <c r="AX155" s="20">
        <v>608090</v>
      </c>
      <c r="AY155" s="79">
        <v>583800</v>
      </c>
      <c r="AZ155" s="20">
        <f t="shared" si="320"/>
        <v>463835</v>
      </c>
      <c r="BA155" s="20">
        <f t="shared" si="321"/>
        <v>552400</v>
      </c>
      <c r="BB155" s="20">
        <f t="shared" si="322"/>
        <v>325287.83712239499</v>
      </c>
      <c r="BC155" s="179">
        <f t="shared" si="323"/>
        <v>149714.94999999998</v>
      </c>
      <c r="BD155" s="179">
        <f t="shared" si="277"/>
        <v>180406.51474999997</v>
      </c>
      <c r="BE155" s="139">
        <f>VLOOKUP(B155,[1]Hoja1!$B$9:$AB$244,27,0)</f>
        <v>156695</v>
      </c>
      <c r="BF155" s="139">
        <v>627000</v>
      </c>
      <c r="BG155" s="21">
        <v>715400</v>
      </c>
      <c r="BH155" s="80">
        <v>686800</v>
      </c>
      <c r="BI155" s="21">
        <f t="shared" si="324"/>
        <v>546473.75</v>
      </c>
      <c r="BJ155" s="21">
        <f t="shared" si="325"/>
        <v>656900</v>
      </c>
      <c r="BK155" s="21">
        <f t="shared" si="326"/>
        <v>369325.0350873298</v>
      </c>
      <c r="BL155" s="21">
        <f t="shared" si="327"/>
        <v>164686.44499999998</v>
      </c>
      <c r="BM155" s="21">
        <f t="shared" si="278"/>
        <v>198447.16622499996</v>
      </c>
      <c r="BN155" s="144">
        <f>VLOOKUP(B155,[1]Hoja1!$B$9:$AD$244,29,0)</f>
        <v>156695</v>
      </c>
      <c r="BO155" s="144">
        <v>560000</v>
      </c>
      <c r="BP155" s="22">
        <v>715400</v>
      </c>
      <c r="BQ155" s="82">
        <v>679600</v>
      </c>
      <c r="BR155" s="22">
        <f t="shared" si="328"/>
        <v>527923.75</v>
      </c>
      <c r="BS155" s="22">
        <f t="shared" si="329"/>
        <v>619800</v>
      </c>
      <c r="BT155" s="22">
        <f t="shared" si="330"/>
        <v>362423.49537223455</v>
      </c>
      <c r="BU155" s="22">
        <f t="shared" si="331"/>
        <v>164686.44499999998</v>
      </c>
      <c r="BV155" s="22">
        <f t="shared" si="279"/>
        <v>198447.16622499996</v>
      </c>
      <c r="BW155" s="146">
        <f>VLOOKUP(B155,[1]Hoja1!$B$9:$AF$244,31,0)</f>
        <v>150826</v>
      </c>
      <c r="BX155" s="146">
        <v>440000</v>
      </c>
      <c r="BY155" s="23">
        <v>608090</v>
      </c>
      <c r="BZ155" s="84">
        <v>577700</v>
      </c>
      <c r="CA155" s="23">
        <f t="shared" si="332"/>
        <v>444154</v>
      </c>
      <c r="CB155" s="23">
        <f t="shared" si="333"/>
        <v>508850</v>
      </c>
      <c r="CC155" s="23">
        <f t="shared" si="334"/>
        <v>325775.88814548682</v>
      </c>
      <c r="CD155" s="23">
        <f t="shared" si="335"/>
        <v>158518.12599999999</v>
      </c>
      <c r="CE155" s="23">
        <f t="shared" si="280"/>
        <v>191014.34182999999</v>
      </c>
      <c r="CF155" s="158">
        <f>VLOOKUP(B155,[1]Hoja1!$B$9:$AJ$244,35,0)</f>
        <v>142450</v>
      </c>
      <c r="CG155" s="158">
        <v>410000</v>
      </c>
      <c r="CH155" s="24">
        <v>413500</v>
      </c>
      <c r="CI155" s="25">
        <v>405200</v>
      </c>
      <c r="CJ155" s="24">
        <f t="shared" si="336"/>
        <v>342787.5</v>
      </c>
      <c r="CK155" s="24">
        <f t="shared" si="337"/>
        <v>407600</v>
      </c>
      <c r="CL155" s="24">
        <f t="shared" si="338"/>
        <v>278836.42336549691</v>
      </c>
      <c r="CM155" s="24">
        <f t="shared" si="339"/>
        <v>149714.94999999998</v>
      </c>
      <c r="CN155" s="24">
        <f t="shared" si="281"/>
        <v>180406.51474999997</v>
      </c>
      <c r="CO155" s="148">
        <f>VLOOKUP(B155,[1]Hoja1!$B$9:$AL$244,37,0)</f>
        <v>142450</v>
      </c>
      <c r="CP155" s="148">
        <v>510000</v>
      </c>
      <c r="CQ155" s="26">
        <v>608090</v>
      </c>
      <c r="CR155" s="149">
        <v>565500</v>
      </c>
      <c r="CS155" s="26">
        <f t="shared" si="340"/>
        <v>456510</v>
      </c>
      <c r="CT155" s="26">
        <f t="shared" si="341"/>
        <v>537750</v>
      </c>
      <c r="CU155" s="26">
        <f t="shared" si="342"/>
        <v>322746.40814677736</v>
      </c>
      <c r="CV155" s="26">
        <f t="shared" si="343"/>
        <v>149714.94999999998</v>
      </c>
      <c r="CW155" s="26">
        <f t="shared" si="282"/>
        <v>180406.51474999997</v>
      </c>
      <c r="CX155" s="27">
        <f>VLOOKUP(B155,[1]Hoja1!$B$9:$AN$244,39,0)</f>
        <v>157979</v>
      </c>
      <c r="CY155" s="27">
        <v>520000</v>
      </c>
      <c r="CZ155" s="28">
        <v>679630</v>
      </c>
      <c r="DA155" s="86">
        <v>659000</v>
      </c>
      <c r="DB155" s="28">
        <f t="shared" si="344"/>
        <v>504152.25</v>
      </c>
      <c r="DC155" s="28">
        <f t="shared" si="345"/>
        <v>589500</v>
      </c>
      <c r="DD155" s="28">
        <f t="shared" si="346"/>
        <v>355812.6358122754</v>
      </c>
      <c r="DE155" s="28">
        <f t="shared" si="347"/>
        <v>166035.929</v>
      </c>
      <c r="DF155" s="28">
        <f t="shared" si="283"/>
        <v>200073.29444500001</v>
      </c>
      <c r="DG155" s="150">
        <f>VLOOKUP(B155,[1]Hoja1!$B$9:$AR$244,43,0)</f>
        <v>142450</v>
      </c>
      <c r="DH155" s="150">
        <v>489000</v>
      </c>
      <c r="DI155" s="29">
        <v>536550</v>
      </c>
      <c r="DJ155" s="88">
        <v>515100</v>
      </c>
      <c r="DK155" s="29">
        <f t="shared" si="348"/>
        <v>420775</v>
      </c>
      <c r="DL155" s="29">
        <f t="shared" si="349"/>
        <v>502050</v>
      </c>
      <c r="DM155" s="29">
        <f t="shared" si="350"/>
        <v>310797.25341943064</v>
      </c>
      <c r="DN155" s="29">
        <f t="shared" si="351"/>
        <v>149714.94999999998</v>
      </c>
      <c r="DO155" s="29">
        <f t="shared" si="284"/>
        <v>180406.51474999997</v>
      </c>
      <c r="DP155" s="154">
        <f>VLOOKUP(B155,[1]Hoja1!$B$9:$AT$244,45,0)</f>
        <v>187793</v>
      </c>
      <c r="DQ155" s="154">
        <v>687000</v>
      </c>
      <c r="DR155" s="30">
        <v>536550</v>
      </c>
      <c r="DS155" s="90">
        <v>520500</v>
      </c>
      <c r="DT155" s="30">
        <f t="shared" si="352"/>
        <v>482960.75</v>
      </c>
      <c r="DU155" s="30">
        <f t="shared" si="353"/>
        <v>528525</v>
      </c>
      <c r="DV155" s="30">
        <f t="shared" si="354"/>
        <v>378586.93447477464</v>
      </c>
      <c r="DW155" s="30">
        <f t="shared" si="355"/>
        <v>197370.443</v>
      </c>
      <c r="DX155" s="30">
        <f t="shared" si="285"/>
        <v>237831.38381500001</v>
      </c>
      <c r="DY155" s="158">
        <f>VLOOKUP(B155,[1]Hoja1!$B$9:$AV$244,47,0)</f>
        <v>156695</v>
      </c>
      <c r="DZ155" s="158">
        <v>540000</v>
      </c>
      <c r="EA155" s="24">
        <v>608090</v>
      </c>
      <c r="EB155" s="25">
        <v>589800</v>
      </c>
      <c r="EC155" s="24">
        <f t="shared" si="356"/>
        <v>473646.25</v>
      </c>
      <c r="ED155" s="24">
        <f t="shared" si="357"/>
        <v>564900</v>
      </c>
      <c r="EE155" s="24">
        <f t="shared" si="358"/>
        <v>345612.36982670339</v>
      </c>
      <c r="EF155" s="24">
        <f t="shared" si="359"/>
        <v>164686.44499999998</v>
      </c>
      <c r="EG155" s="24">
        <f t="shared" si="286"/>
        <v>198447.16622499996</v>
      </c>
      <c r="EH155" s="126">
        <f>VLOOKUP(B155,[1]Hoja1!$B$9:$AX$244,49,0)</f>
        <v>216108</v>
      </c>
      <c r="EI155" s="126">
        <v>772000</v>
      </c>
      <c r="EJ155" s="17">
        <v>804825</v>
      </c>
      <c r="EK155" s="73">
        <v>764600</v>
      </c>
      <c r="EL155" s="17">
        <f t="shared" si="360"/>
        <v>639383.25</v>
      </c>
      <c r="EM155" s="17">
        <f t="shared" si="361"/>
        <v>768300</v>
      </c>
      <c r="EN155" s="17">
        <f t="shared" si="362"/>
        <v>472086.00913820392</v>
      </c>
      <c r="EO155" s="17">
        <f t="shared" si="363"/>
        <v>227129.50799999997</v>
      </c>
      <c r="EP155" s="17">
        <f t="shared" si="287"/>
        <v>273691.05713999993</v>
      </c>
      <c r="EQ155" s="162">
        <f>VLOOKUP(B155,[1]Hoja1!$B$9:$AZ$244,51,0)</f>
        <v>142450</v>
      </c>
      <c r="ER155" s="162">
        <v>469000</v>
      </c>
      <c r="ES155" s="32">
        <v>804825</v>
      </c>
      <c r="ET155" s="94">
        <v>724300</v>
      </c>
      <c r="EU155" s="32">
        <f t="shared" si="364"/>
        <v>535143.75</v>
      </c>
      <c r="EV155" s="32">
        <f t="shared" si="365"/>
        <v>596650</v>
      </c>
      <c r="EW155" s="32">
        <f t="shared" si="366"/>
        <v>339692.58526807366</v>
      </c>
      <c r="EX155" s="32">
        <f t="shared" si="367"/>
        <v>172093.845</v>
      </c>
      <c r="EY155" s="32">
        <f t="shared" si="288"/>
        <v>207373.08322500001</v>
      </c>
      <c r="EZ155" s="172">
        <v>125588</v>
      </c>
      <c r="FA155" s="162">
        <v>574000</v>
      </c>
      <c r="FB155" s="32">
        <v>605000</v>
      </c>
      <c r="FC155" s="94">
        <v>599000</v>
      </c>
      <c r="FD155" s="32">
        <f t="shared" si="368"/>
        <v>475897</v>
      </c>
      <c r="FE155" s="32">
        <f t="shared" si="369"/>
        <v>586500</v>
      </c>
      <c r="FF155" s="32">
        <f>HARMEAN(FA155:FC155)</f>
        <v>592358.34952552989</v>
      </c>
      <c r="FG155" s="32">
        <f>EZ155*1.2081</f>
        <v>151722.8628</v>
      </c>
      <c r="FH155" s="32">
        <f t="shared" si="289"/>
        <v>182826.04967400001</v>
      </c>
      <c r="FI155" s="172">
        <v>125888</v>
      </c>
      <c r="FJ155" s="162">
        <v>688800</v>
      </c>
      <c r="FK155" s="32">
        <v>631600</v>
      </c>
      <c r="FL155" s="94">
        <v>581100</v>
      </c>
      <c r="FM155" s="32">
        <f t="shared" si="370"/>
        <v>506847</v>
      </c>
      <c r="FN155" s="32">
        <f t="shared" si="371"/>
        <v>606350</v>
      </c>
      <c r="FO155" s="32">
        <f>HARMEAN(FJ155:FL155)</f>
        <v>630788.13907510228</v>
      </c>
      <c r="FP155" s="32">
        <f t="shared" si="372"/>
        <v>152085.2928</v>
      </c>
      <c r="FQ155" s="32">
        <f t="shared" si="290"/>
        <v>183262.77782399999</v>
      </c>
      <c r="FR155" s="172">
        <v>0</v>
      </c>
      <c r="FS155" s="162">
        <v>574000</v>
      </c>
      <c r="FT155" s="32" t="s">
        <v>89</v>
      </c>
      <c r="FU155" s="94" t="s">
        <v>89</v>
      </c>
      <c r="FV155" s="32">
        <f t="shared" si="373"/>
        <v>287000</v>
      </c>
      <c r="FW155" s="32">
        <f t="shared" si="374"/>
        <v>287000</v>
      </c>
      <c r="FX155" s="32">
        <f>HARMEAN(FS155:FU155)</f>
        <v>574000</v>
      </c>
      <c r="FY155" s="32">
        <f t="shared" si="375"/>
        <v>0</v>
      </c>
      <c r="FZ155" s="32">
        <f t="shared" si="291"/>
        <v>0</v>
      </c>
      <c r="GA155" s="172">
        <v>0</v>
      </c>
      <c r="GB155" s="162">
        <v>661000</v>
      </c>
      <c r="GC155" s="32">
        <v>667600</v>
      </c>
      <c r="GD155" s="94">
        <v>634200</v>
      </c>
      <c r="GE155" s="32">
        <f t="shared" si="376"/>
        <v>490700</v>
      </c>
      <c r="GF155" s="32">
        <f t="shared" si="377"/>
        <v>647600</v>
      </c>
      <c r="GG155" s="32">
        <f>HARMEAN(GB155:GD155)</f>
        <v>653943.55592195841</v>
      </c>
      <c r="GH155" s="32">
        <f t="shared" si="378"/>
        <v>0</v>
      </c>
      <c r="GI155" s="32">
        <f t="shared" si="292"/>
        <v>0</v>
      </c>
      <c r="GJ155" s="172">
        <v>0</v>
      </c>
      <c r="GK155" s="162">
        <v>520000</v>
      </c>
      <c r="GL155" s="32" t="s">
        <v>89</v>
      </c>
      <c r="GM155" s="94" t="s">
        <v>89</v>
      </c>
      <c r="GN155" s="32">
        <f t="shared" si="379"/>
        <v>260000</v>
      </c>
      <c r="GO155" s="32">
        <f t="shared" si="380"/>
        <v>260000</v>
      </c>
      <c r="GP155" s="32">
        <f>HARMEAN(GK155:GM155)</f>
        <v>520000</v>
      </c>
      <c r="GQ155" s="32">
        <f t="shared" si="381"/>
        <v>0</v>
      </c>
      <c r="GR155" s="32">
        <f t="shared" si="293"/>
        <v>0</v>
      </c>
      <c r="GS155" s="172">
        <v>0</v>
      </c>
      <c r="GT155" s="162">
        <v>410000</v>
      </c>
      <c r="GU155" s="32" t="s">
        <v>89</v>
      </c>
      <c r="GV155" s="94" t="s">
        <v>89</v>
      </c>
      <c r="GW155" s="32">
        <f t="shared" si="382"/>
        <v>205000</v>
      </c>
      <c r="GX155" s="32">
        <f t="shared" si="383"/>
        <v>205000</v>
      </c>
      <c r="GY155" s="32">
        <f>HARMEAN(GT155:GV155)</f>
        <v>410000</v>
      </c>
      <c r="GZ155" s="32">
        <f t="shared" si="384"/>
        <v>0</v>
      </c>
      <c r="HA155" s="32">
        <f t="shared" si="294"/>
        <v>0</v>
      </c>
      <c r="HB155" s="172">
        <v>0</v>
      </c>
      <c r="HC155" s="162">
        <v>410000</v>
      </c>
      <c r="HD155" s="32" t="s">
        <v>89</v>
      </c>
      <c r="HE155" s="94" t="s">
        <v>89</v>
      </c>
      <c r="HF155" s="32">
        <f t="shared" si="385"/>
        <v>205000</v>
      </c>
      <c r="HG155" s="32">
        <f t="shared" si="386"/>
        <v>205000</v>
      </c>
      <c r="HH155" s="32">
        <f>HARMEAN(HC155:HE155)</f>
        <v>410000</v>
      </c>
      <c r="HI155" s="32">
        <f t="shared" si="387"/>
        <v>0</v>
      </c>
      <c r="HJ155" s="32">
        <f t="shared" si="295"/>
        <v>0</v>
      </c>
      <c r="HK155" s="172">
        <v>702121.14</v>
      </c>
      <c r="HL155" s="162">
        <v>772000</v>
      </c>
      <c r="HM155" s="32">
        <v>667600</v>
      </c>
      <c r="HN155" s="94">
        <v>661000</v>
      </c>
      <c r="HO155" s="32">
        <f t="shared" si="388"/>
        <v>700680.28500000003</v>
      </c>
      <c r="HP155" s="32">
        <f t="shared" si="389"/>
        <v>684860.57000000007</v>
      </c>
      <c r="HQ155" s="32">
        <f>HARMEAN(HL155:HN155)</f>
        <v>696686.2538027548</v>
      </c>
      <c r="HR155" s="32">
        <f t="shared" si="390"/>
        <v>848232.54923400003</v>
      </c>
      <c r="HS155" s="32">
        <f t="shared" si="296"/>
        <v>1022120.22182697</v>
      </c>
      <c r="HT155" s="172">
        <v>702121.14</v>
      </c>
      <c r="HU155" s="162">
        <v>772000</v>
      </c>
      <c r="HV155" s="32">
        <v>894250</v>
      </c>
      <c r="HW155" s="94">
        <v>831700</v>
      </c>
      <c r="HX155" s="32">
        <f t="shared" si="391"/>
        <v>832650</v>
      </c>
      <c r="HY155" s="32">
        <f t="shared" si="392"/>
        <v>831700</v>
      </c>
      <c r="HZ155" s="32">
        <f t="shared" si="297"/>
        <v>829657.73571417085</v>
      </c>
      <c r="IA155" s="32">
        <f t="shared" si="393"/>
        <v>848232.54923400003</v>
      </c>
      <c r="IB155" s="32">
        <f t="shared" si="298"/>
        <v>1022120.22182697</v>
      </c>
      <c r="IC155" s="172">
        <v>748530</v>
      </c>
      <c r="ID155" s="162">
        <v>574000</v>
      </c>
      <c r="IE155" s="32">
        <v>894250</v>
      </c>
      <c r="IF155" s="94">
        <v>867400</v>
      </c>
      <c r="IG155" s="32">
        <f t="shared" si="394"/>
        <v>778550</v>
      </c>
      <c r="IH155" s="32">
        <f t="shared" si="395"/>
        <v>867400</v>
      </c>
      <c r="II155" s="32">
        <f t="shared" si="396"/>
        <v>747517.03842643928</v>
      </c>
      <c r="IJ155" s="32">
        <f t="shared" si="397"/>
        <v>904299.09299999999</v>
      </c>
      <c r="IK155" s="32">
        <f t="shared" si="299"/>
        <v>1089680.4070649999</v>
      </c>
      <c r="IM155" s="32">
        <f t="shared" si="398"/>
        <v>253550.63764877556</v>
      </c>
    </row>
    <row r="156" spans="1:247" x14ac:dyDescent="0.25">
      <c r="A156" s="12">
        <v>149</v>
      </c>
      <c r="B156" s="38" t="s">
        <v>192</v>
      </c>
      <c r="C156" s="14">
        <f>VLOOKUP(B156,[1]Hoja1!$B$9:$D$244,3,0)</f>
        <v>357982</v>
      </c>
      <c r="D156" s="14">
        <v>1310000</v>
      </c>
      <c r="E156" s="15">
        <v>1951000</v>
      </c>
      <c r="F156" s="97">
        <v>1931500</v>
      </c>
      <c r="G156" s="105">
        <f t="shared" si="300"/>
        <v>1387620.5</v>
      </c>
      <c r="H156" s="105">
        <f t="shared" si="301"/>
        <v>1620750</v>
      </c>
      <c r="I156" s="107">
        <f t="shared" si="302"/>
        <v>872013.4301192183</v>
      </c>
      <c r="J156" s="107">
        <f t="shared" si="303"/>
        <v>376239.08199999999</v>
      </c>
      <c r="K156" s="107">
        <f t="shared" si="272"/>
        <v>453368.09380999999</v>
      </c>
      <c r="L156" s="101">
        <f>VLOOKUP(B156,[1]Hoja1!$B$9:$L$244,11,0)</f>
        <v>323400</v>
      </c>
      <c r="M156" s="101">
        <v>1202000</v>
      </c>
      <c r="N156" s="34">
        <v>1951000</v>
      </c>
      <c r="O156" s="70">
        <v>1892500</v>
      </c>
      <c r="P156" s="34">
        <f t="shared" si="304"/>
        <v>1342225</v>
      </c>
      <c r="Q156" s="34">
        <f t="shared" si="305"/>
        <v>1547250</v>
      </c>
      <c r="R156" s="34">
        <f t="shared" si="306"/>
        <v>805631.04639308446</v>
      </c>
      <c r="S156" s="174">
        <f t="shared" si="307"/>
        <v>339893.39999999997</v>
      </c>
      <c r="T156" s="174">
        <f t="shared" si="273"/>
        <v>409571.54699999996</v>
      </c>
      <c r="U156" s="126">
        <f>VLOOKUP(B156,[1]Hoja1!$B$9:$T$244,19,0)</f>
        <v>323400</v>
      </c>
      <c r="V156" s="126">
        <v>1183000</v>
      </c>
      <c r="W156" s="17">
        <v>1560800</v>
      </c>
      <c r="X156" s="73">
        <v>1482800</v>
      </c>
      <c r="Y156" s="17">
        <f t="shared" si="308"/>
        <v>1137500</v>
      </c>
      <c r="Z156" s="17">
        <f t="shared" si="309"/>
        <v>1332900</v>
      </c>
      <c r="AA156" s="17">
        <f t="shared" si="310"/>
        <v>761534.67787930032</v>
      </c>
      <c r="AB156" s="176">
        <f t="shared" si="311"/>
        <v>339893.39999999997</v>
      </c>
      <c r="AC156" s="176">
        <f t="shared" si="274"/>
        <v>409571.54699999996</v>
      </c>
      <c r="AD156" s="129">
        <f>VLOOKUP(B156,[1]Hoja1!$B$9:$V$244,21,0)</f>
        <v>360443</v>
      </c>
      <c r="AE156" s="129">
        <v>1288000</v>
      </c>
      <c r="AF156" s="18">
        <v>1482760</v>
      </c>
      <c r="AG156" s="74">
        <v>1408600</v>
      </c>
      <c r="AH156" s="18">
        <f t="shared" si="312"/>
        <v>1134950.75</v>
      </c>
      <c r="AI156" s="18">
        <f t="shared" si="313"/>
        <v>1348300</v>
      </c>
      <c r="AJ156" s="18">
        <f t="shared" si="314"/>
        <v>810519.898271963</v>
      </c>
      <c r="AK156" s="177">
        <f t="shared" si="315"/>
        <v>378825.59299999999</v>
      </c>
      <c r="AL156" s="177">
        <f t="shared" si="275"/>
        <v>456484.83956499997</v>
      </c>
      <c r="AM156" s="133">
        <f>VLOOKUP(B156,[1]Hoja1!$B$9:$X$244,23,0)</f>
        <v>337954</v>
      </c>
      <c r="AN156" s="133">
        <v>1207000</v>
      </c>
      <c r="AO156" s="19">
        <v>1326680</v>
      </c>
      <c r="AP156" s="77">
        <v>1286900</v>
      </c>
      <c r="AQ156" s="19">
        <f t="shared" si="316"/>
        <v>1039633.5</v>
      </c>
      <c r="AR156" s="19">
        <f t="shared" si="317"/>
        <v>1246950</v>
      </c>
      <c r="AS156" s="19">
        <f t="shared" si="318"/>
        <v>752119.27169758105</v>
      </c>
      <c r="AT156" s="178">
        <f t="shared" si="319"/>
        <v>355189.65399999998</v>
      </c>
      <c r="AU156" s="178">
        <f t="shared" si="276"/>
        <v>428003.53307</v>
      </c>
      <c r="AV156" s="137">
        <f>VLOOKUP(B156,[1]Hoja1!$B$9:$Z$244,25,0)</f>
        <v>294000</v>
      </c>
      <c r="AW156" s="137">
        <v>1076000</v>
      </c>
      <c r="AX156" s="20">
        <v>1326680</v>
      </c>
      <c r="AY156" s="79">
        <v>1194000</v>
      </c>
      <c r="AZ156" s="20">
        <f t="shared" si="320"/>
        <v>972670</v>
      </c>
      <c r="BA156" s="20">
        <f t="shared" si="321"/>
        <v>1135000</v>
      </c>
      <c r="BB156" s="20">
        <f t="shared" si="322"/>
        <v>675446.25434119219</v>
      </c>
      <c r="BC156" s="179">
        <f t="shared" si="323"/>
        <v>308994</v>
      </c>
      <c r="BD156" s="179">
        <f t="shared" si="277"/>
        <v>372337.77</v>
      </c>
      <c r="BE156" s="139">
        <f>VLOOKUP(B156,[1]Hoja1!$B$9:$AB$244,27,0)</f>
        <v>323400</v>
      </c>
      <c r="BF156" s="139">
        <v>1294000</v>
      </c>
      <c r="BG156" s="21">
        <v>1560800</v>
      </c>
      <c r="BH156" s="80">
        <v>1514000</v>
      </c>
      <c r="BI156" s="21">
        <f t="shared" si="324"/>
        <v>1173050</v>
      </c>
      <c r="BJ156" s="21">
        <f t="shared" si="325"/>
        <v>1404000</v>
      </c>
      <c r="BK156" s="21">
        <f t="shared" si="326"/>
        <v>774272.0941053807</v>
      </c>
      <c r="BL156" s="21">
        <f t="shared" si="327"/>
        <v>339893.39999999997</v>
      </c>
      <c r="BM156" s="21">
        <f t="shared" si="278"/>
        <v>409571.54699999996</v>
      </c>
      <c r="BN156" s="144">
        <f>VLOOKUP(B156,[1]Hoja1!$B$9:$AD$244,29,0)</f>
        <v>323400</v>
      </c>
      <c r="BO156" s="144">
        <v>1155000</v>
      </c>
      <c r="BP156" s="22">
        <v>1560800</v>
      </c>
      <c r="BQ156" s="82">
        <v>1514000</v>
      </c>
      <c r="BR156" s="22">
        <f t="shared" si="328"/>
        <v>1138300</v>
      </c>
      <c r="BS156" s="22">
        <f t="shared" si="329"/>
        <v>1334500</v>
      </c>
      <c r="BT156" s="22">
        <f t="shared" si="330"/>
        <v>760579.77760259714</v>
      </c>
      <c r="BU156" s="22">
        <f t="shared" si="331"/>
        <v>339893.39999999997</v>
      </c>
      <c r="BV156" s="22">
        <f t="shared" si="279"/>
        <v>409571.54699999996</v>
      </c>
      <c r="BW156" s="146">
        <f>VLOOKUP(B156,[1]Hoja1!$B$9:$AF$244,31,0)</f>
        <v>311539</v>
      </c>
      <c r="BX156" s="146">
        <v>900000</v>
      </c>
      <c r="BY156" s="23">
        <v>1326680</v>
      </c>
      <c r="BZ156" s="84">
        <v>1273600</v>
      </c>
      <c r="CA156" s="23">
        <f t="shared" si="332"/>
        <v>952954.75</v>
      </c>
      <c r="CB156" s="23">
        <f t="shared" si="333"/>
        <v>1086800</v>
      </c>
      <c r="CC156" s="23">
        <f t="shared" si="334"/>
        <v>682603.26230810513</v>
      </c>
      <c r="CD156" s="23">
        <f t="shared" si="335"/>
        <v>327427.489</v>
      </c>
      <c r="CE156" s="23">
        <f t="shared" si="280"/>
        <v>394550.12424500001</v>
      </c>
      <c r="CF156" s="158">
        <f>VLOOKUP(B156,[1]Hoja1!$B$9:$AJ$244,35,0)</f>
        <v>294000</v>
      </c>
      <c r="CG156" s="158">
        <v>840000</v>
      </c>
      <c r="CH156" s="24">
        <v>902100</v>
      </c>
      <c r="CI156" s="25">
        <v>857000</v>
      </c>
      <c r="CJ156" s="24">
        <f t="shared" si="336"/>
        <v>723275</v>
      </c>
      <c r="CK156" s="24">
        <f t="shared" si="337"/>
        <v>848500</v>
      </c>
      <c r="CL156" s="24">
        <f t="shared" si="338"/>
        <v>582477.12806554441</v>
      </c>
      <c r="CM156" s="24">
        <f t="shared" si="339"/>
        <v>308994</v>
      </c>
      <c r="CN156" s="24">
        <f t="shared" si="281"/>
        <v>372337.77</v>
      </c>
      <c r="CO156" s="148">
        <f>VLOOKUP(B156,[1]Hoja1!$B$9:$AL$244,37,0)</f>
        <v>299286</v>
      </c>
      <c r="CP156" s="148">
        <v>1070000</v>
      </c>
      <c r="CQ156" s="26">
        <v>1326680</v>
      </c>
      <c r="CR156" s="149">
        <v>1247100</v>
      </c>
      <c r="CS156" s="26">
        <f t="shared" si="340"/>
        <v>985766.5</v>
      </c>
      <c r="CT156" s="26">
        <f t="shared" si="341"/>
        <v>1158550</v>
      </c>
      <c r="CU156" s="26">
        <f t="shared" si="342"/>
        <v>685931.43785426579</v>
      </c>
      <c r="CV156" s="26">
        <f t="shared" si="343"/>
        <v>314549.58599999995</v>
      </c>
      <c r="CW156" s="26">
        <f t="shared" si="282"/>
        <v>379032.25112999993</v>
      </c>
      <c r="CX156" s="27">
        <f>VLOOKUP(B156,[1]Hoja1!$B$9:$AN$244,39,0)</f>
        <v>342130</v>
      </c>
      <c r="CY156" s="27">
        <v>1130000</v>
      </c>
      <c r="CZ156" s="28">
        <v>1482760</v>
      </c>
      <c r="DA156" s="86">
        <v>1379000</v>
      </c>
      <c r="DB156" s="28">
        <f t="shared" si="344"/>
        <v>1083472.5</v>
      </c>
      <c r="DC156" s="28">
        <f t="shared" si="345"/>
        <v>1254500</v>
      </c>
      <c r="DD156" s="28">
        <f t="shared" si="346"/>
        <v>768137.2861235555</v>
      </c>
      <c r="DE156" s="28">
        <f t="shared" si="347"/>
        <v>359578.63</v>
      </c>
      <c r="DF156" s="28">
        <f t="shared" si="283"/>
        <v>433292.24914999999</v>
      </c>
      <c r="DG156" s="150">
        <f>VLOOKUP(B156,[1]Hoja1!$B$9:$AR$244,43,0)</f>
        <v>365392</v>
      </c>
      <c r="DH156" s="150">
        <v>1253000</v>
      </c>
      <c r="DI156" s="29">
        <v>1170600</v>
      </c>
      <c r="DJ156" s="88">
        <v>1088700</v>
      </c>
      <c r="DK156" s="29">
        <f t="shared" si="348"/>
        <v>969423</v>
      </c>
      <c r="DL156" s="29">
        <f t="shared" si="349"/>
        <v>1129650</v>
      </c>
      <c r="DM156" s="29">
        <f t="shared" si="350"/>
        <v>753627.65575929533</v>
      </c>
      <c r="DN156" s="29">
        <f t="shared" si="351"/>
        <v>384026.99199999997</v>
      </c>
      <c r="DO156" s="29">
        <f t="shared" si="284"/>
        <v>462752.52535999997</v>
      </c>
      <c r="DP156" s="154">
        <f>VLOOKUP(B156,[1]Hoja1!$B$9:$AT$244,45,0)</f>
        <v>409710</v>
      </c>
      <c r="DQ156" s="154">
        <v>1499000</v>
      </c>
      <c r="DR156" s="30">
        <v>1170600</v>
      </c>
      <c r="DS156" s="90">
        <v>1147200</v>
      </c>
      <c r="DT156" s="30">
        <f t="shared" si="352"/>
        <v>1056627.5</v>
      </c>
      <c r="DU156" s="30">
        <f t="shared" si="353"/>
        <v>1158900</v>
      </c>
      <c r="DV156" s="30">
        <f t="shared" si="354"/>
        <v>827504.16283657227</v>
      </c>
      <c r="DW156" s="30">
        <f t="shared" si="355"/>
        <v>430605.20999999996</v>
      </c>
      <c r="DX156" s="30">
        <f t="shared" si="285"/>
        <v>518879.27804999996</v>
      </c>
      <c r="DY156" s="158">
        <f>VLOOKUP(B156,[1]Hoja1!$B$9:$AV$244,47,0)</f>
        <v>438470</v>
      </c>
      <c r="DZ156" s="158">
        <v>1510000</v>
      </c>
      <c r="EA156" s="24">
        <v>1326680</v>
      </c>
      <c r="EB156" s="25">
        <v>1300100</v>
      </c>
      <c r="EC156" s="24">
        <f t="shared" si="356"/>
        <v>1143812.5</v>
      </c>
      <c r="ED156" s="24">
        <f t="shared" si="357"/>
        <v>1313390</v>
      </c>
      <c r="EE156" s="24">
        <f t="shared" si="358"/>
        <v>895687.70228395599</v>
      </c>
      <c r="EF156" s="24">
        <f t="shared" si="359"/>
        <v>460831.97</v>
      </c>
      <c r="EG156" s="24">
        <f t="shared" si="286"/>
        <v>555302.52385</v>
      </c>
      <c r="EH156" s="126">
        <f>VLOOKUP(B156,[1]Hoja1!$B$9:$AX$244,49,0)</f>
        <v>440145</v>
      </c>
      <c r="EI156" s="126">
        <v>1572000</v>
      </c>
      <c r="EJ156" s="17">
        <v>1755900</v>
      </c>
      <c r="EK156" s="73">
        <v>1685700</v>
      </c>
      <c r="EL156" s="17">
        <f t="shared" si="360"/>
        <v>1363436.25</v>
      </c>
      <c r="EM156" s="17">
        <f t="shared" si="361"/>
        <v>1628850</v>
      </c>
      <c r="EN156" s="17">
        <f t="shared" si="362"/>
        <v>982597.03995370481</v>
      </c>
      <c r="EO156" s="17">
        <f t="shared" si="363"/>
        <v>462592.39499999996</v>
      </c>
      <c r="EP156" s="17">
        <f t="shared" si="287"/>
        <v>557423.83597499994</v>
      </c>
      <c r="EQ156" s="162">
        <f>VLOOKUP(B156,[1]Hoja1!$B$9:$AZ$244,51,0)</f>
        <v>365392</v>
      </c>
      <c r="ER156" s="162">
        <v>1201000</v>
      </c>
      <c r="ES156" s="32">
        <v>1755900</v>
      </c>
      <c r="ET156" s="94">
        <v>1685700</v>
      </c>
      <c r="EU156" s="32">
        <f t="shared" si="364"/>
        <v>1251998</v>
      </c>
      <c r="EV156" s="32">
        <f t="shared" si="365"/>
        <v>1443350</v>
      </c>
      <c r="EW156" s="32">
        <f t="shared" si="366"/>
        <v>845279.93154608307</v>
      </c>
      <c r="EX156" s="32">
        <f t="shared" si="367"/>
        <v>441430.07519999996</v>
      </c>
      <c r="EY156" s="32">
        <f t="shared" si="288"/>
        <v>531923.24061599991</v>
      </c>
      <c r="EZ156" s="172">
        <f>VLOOKUP(B156,'[2]RESPUESTOS '!$B$11:$BH$246,59,0)</f>
        <v>228639</v>
      </c>
      <c r="FA156" s="162">
        <v>1183000</v>
      </c>
      <c r="FB156" s="32">
        <v>1243800</v>
      </c>
      <c r="FC156" s="94">
        <v>1206500</v>
      </c>
      <c r="FD156" s="32">
        <f t="shared" si="368"/>
        <v>965484.75</v>
      </c>
      <c r="FE156" s="32">
        <f t="shared" si="369"/>
        <v>1194750</v>
      </c>
      <c r="FF156" s="32">
        <f t="shared" si="399"/>
        <v>583784.18840624904</v>
      </c>
      <c r="FG156" s="32">
        <f t="shared" si="400"/>
        <v>276218.77590000001</v>
      </c>
      <c r="FH156" s="32">
        <f t="shared" si="289"/>
        <v>332843.62495949998</v>
      </c>
      <c r="FI156" s="172">
        <f>VLOOKUP(B156,'[2]RESPUESTOS '!$B$11:$CJ$246,87,0)</f>
        <v>257236</v>
      </c>
      <c r="FJ156" s="162">
        <v>1419600</v>
      </c>
      <c r="FK156" s="32">
        <v>1374200</v>
      </c>
      <c r="FL156" s="94">
        <v>1346700</v>
      </c>
      <c r="FM156" s="32">
        <f t="shared" si="370"/>
        <v>1099434</v>
      </c>
      <c r="FN156" s="32">
        <f t="shared" si="371"/>
        <v>1360450</v>
      </c>
      <c r="FO156" s="32">
        <f t="shared" si="401"/>
        <v>659831.19709467504</v>
      </c>
      <c r="FP156" s="32">
        <f t="shared" si="372"/>
        <v>310766.81160000002</v>
      </c>
      <c r="FQ156" s="32">
        <f t="shared" si="290"/>
        <v>374474.00797800004</v>
      </c>
      <c r="FR156" s="172">
        <f>VLOOKUP(B156,'[2]RESPUESTOS '!$B$11:$BX$246,75,0)</f>
        <v>220173</v>
      </c>
      <c r="FS156" s="162">
        <v>1183000</v>
      </c>
      <c r="FT156" s="32">
        <v>1189600</v>
      </c>
      <c r="FU156" s="94">
        <v>1094400</v>
      </c>
      <c r="FV156" s="32">
        <f t="shared" si="373"/>
        <v>921793.25</v>
      </c>
      <c r="FW156" s="32">
        <f t="shared" si="374"/>
        <v>1138700</v>
      </c>
      <c r="FX156" s="32">
        <f t="shared" si="402"/>
        <v>560102.27155899897</v>
      </c>
      <c r="FY156" s="32">
        <f t="shared" si="375"/>
        <v>265991.0013</v>
      </c>
      <c r="FZ156" s="32">
        <f t="shared" si="291"/>
        <v>320519.15656650002</v>
      </c>
      <c r="GA156" s="172">
        <f>VLOOKUP(B156,'[2]RESPUESTOS '!$B$11:$CN$246,91,0)</f>
        <v>280593</v>
      </c>
      <c r="GB156" s="162">
        <v>1361000</v>
      </c>
      <c r="GC156" s="32">
        <v>1492600</v>
      </c>
      <c r="GD156" s="94">
        <v>1403000</v>
      </c>
      <c r="GE156" s="32">
        <f t="shared" si="376"/>
        <v>1134298.25</v>
      </c>
      <c r="GF156" s="32">
        <f t="shared" si="377"/>
        <v>1382000</v>
      </c>
      <c r="GG156" s="32">
        <f t="shared" si="403"/>
        <v>704056.17105769145</v>
      </c>
      <c r="GH156" s="32">
        <f t="shared" si="378"/>
        <v>338984.40330000001</v>
      </c>
      <c r="GI156" s="32">
        <f t="shared" si="292"/>
        <v>408476.2059765</v>
      </c>
      <c r="GJ156" s="172">
        <f>VLOOKUP(B156,'[2]RESPUESTOS '!$B$11:$T$246,19,0)</f>
        <v>216645</v>
      </c>
      <c r="GK156" s="162">
        <v>1130000</v>
      </c>
      <c r="GL156" s="32">
        <v>1171400</v>
      </c>
      <c r="GM156" s="94">
        <v>1136300</v>
      </c>
      <c r="GN156" s="32">
        <f t="shared" si="379"/>
        <v>913586.25</v>
      </c>
      <c r="GO156" s="32">
        <f t="shared" si="380"/>
        <v>1133150</v>
      </c>
      <c r="GP156" s="32">
        <f t="shared" si="404"/>
        <v>552903.87518228451</v>
      </c>
      <c r="GQ156" s="32">
        <f t="shared" si="381"/>
        <v>261728.82449999999</v>
      </c>
      <c r="GR156" s="32">
        <f t="shared" si="293"/>
        <v>315383.23352249997</v>
      </c>
      <c r="GS156" s="172">
        <f>VLOOKUP(B156,'[2]RESPUESTOS '!$B$11:$H$246,7,0)</f>
        <v>199826</v>
      </c>
      <c r="GT156" s="162">
        <v>840000</v>
      </c>
      <c r="GU156" s="32">
        <v>702800</v>
      </c>
      <c r="GV156" s="94">
        <v>674700</v>
      </c>
      <c r="GW156" s="32">
        <f t="shared" si="382"/>
        <v>604331.5</v>
      </c>
      <c r="GX156" s="32">
        <f t="shared" si="383"/>
        <v>688750</v>
      </c>
      <c r="GY156" s="32">
        <f t="shared" si="405"/>
        <v>439567.68046362425</v>
      </c>
      <c r="GZ156" s="32">
        <f t="shared" si="384"/>
        <v>241409.79059999998</v>
      </c>
      <c r="HA156" s="32">
        <f t="shared" si="294"/>
        <v>290898.79767299996</v>
      </c>
      <c r="HB156" s="172">
        <f>VLOOKUP(B156,'[2]RESPUESTOS '!$B$11:$D$246,3,0)</f>
        <v>196065</v>
      </c>
      <c r="HC156" s="162">
        <v>840000</v>
      </c>
      <c r="HD156" s="32">
        <v>702800</v>
      </c>
      <c r="HE156" s="94">
        <v>695800</v>
      </c>
      <c r="HF156" s="32">
        <f t="shared" si="385"/>
        <v>608666.25</v>
      </c>
      <c r="HG156" s="32">
        <f t="shared" si="386"/>
        <v>699300</v>
      </c>
      <c r="HH156" s="32">
        <f t="shared" si="406"/>
        <v>437115.47166113026</v>
      </c>
      <c r="HI156" s="32">
        <f t="shared" si="387"/>
        <v>236866.12649999998</v>
      </c>
      <c r="HJ156" s="32">
        <f t="shared" si="295"/>
        <v>285423.68243249995</v>
      </c>
      <c r="HK156" s="172">
        <f>VLOOKUP(B156,'[2]RESPUESTOS '!$B$11:$CB$246,79,0)</f>
        <v>304569</v>
      </c>
      <c r="HL156" s="162">
        <v>1572000</v>
      </c>
      <c r="HM156" s="32">
        <v>1492600</v>
      </c>
      <c r="HN156" s="94">
        <v>1448000</v>
      </c>
      <c r="HO156" s="32">
        <f t="shared" si="388"/>
        <v>1204292.25</v>
      </c>
      <c r="HP156" s="32">
        <f t="shared" si="389"/>
        <v>1470300</v>
      </c>
      <c r="HQ156" s="32">
        <f t="shared" si="407"/>
        <v>757569.99607161782</v>
      </c>
      <c r="HR156" s="32">
        <f t="shared" si="390"/>
        <v>367949.8089</v>
      </c>
      <c r="HS156" s="32">
        <f t="shared" si="296"/>
        <v>443379.51972450002</v>
      </c>
      <c r="HT156" s="172">
        <v>1548178.38</v>
      </c>
      <c r="HU156" s="162">
        <v>1572000</v>
      </c>
      <c r="HV156" s="32">
        <v>1951000</v>
      </c>
      <c r="HW156" s="94">
        <v>1833900</v>
      </c>
      <c r="HX156" s="32">
        <f t="shared" si="391"/>
        <v>1785633.3333333333</v>
      </c>
      <c r="HY156" s="32">
        <f t="shared" si="392"/>
        <v>1833900</v>
      </c>
      <c r="HZ156" s="32">
        <f t="shared" si="297"/>
        <v>1770981.4271638338</v>
      </c>
      <c r="IA156" s="32">
        <f t="shared" si="393"/>
        <v>1870354.3008779997</v>
      </c>
      <c r="IB156" s="32">
        <f t="shared" si="298"/>
        <v>2253776.9325579898</v>
      </c>
      <c r="IC156" s="172">
        <v>1650510</v>
      </c>
      <c r="ID156" s="162">
        <v>1183000</v>
      </c>
      <c r="IE156" s="32">
        <v>1951000</v>
      </c>
      <c r="IF156" s="94">
        <v>1853500</v>
      </c>
      <c r="IG156" s="32">
        <f t="shared" si="394"/>
        <v>1662500</v>
      </c>
      <c r="IH156" s="32">
        <f t="shared" si="395"/>
        <v>1853500</v>
      </c>
      <c r="II156" s="32">
        <f t="shared" si="396"/>
        <v>1581122.6372450967</v>
      </c>
      <c r="IJ156" s="32">
        <f t="shared" si="397"/>
        <v>1993981.1309999998</v>
      </c>
      <c r="IK156" s="32">
        <f t="shared" si="299"/>
        <v>2402747.2628549999</v>
      </c>
      <c r="IM156" s="32">
        <f t="shared" si="398"/>
        <v>554885.06100248103</v>
      </c>
    </row>
    <row r="157" spans="1:247" x14ac:dyDescent="0.25">
      <c r="A157" s="12">
        <v>150</v>
      </c>
      <c r="B157" s="38" t="s">
        <v>193</v>
      </c>
      <c r="C157" s="14">
        <f>VLOOKUP(B157,[1]Hoja1!$B$9:$D$244,3,0)</f>
        <v>346796</v>
      </c>
      <c r="D157" s="14">
        <v>1269000</v>
      </c>
      <c r="E157" s="15">
        <v>1953750</v>
      </c>
      <c r="F157" s="97">
        <v>1895100</v>
      </c>
      <c r="G157" s="105">
        <f t="shared" si="300"/>
        <v>1366161.5</v>
      </c>
      <c r="H157" s="105">
        <f t="shared" si="301"/>
        <v>1582050</v>
      </c>
      <c r="I157" s="107">
        <f t="shared" si="302"/>
        <v>849063.19855436042</v>
      </c>
      <c r="J157" s="107">
        <f t="shared" si="303"/>
        <v>364482.59599999996</v>
      </c>
      <c r="K157" s="107">
        <f t="shared" si="272"/>
        <v>439201.52817999996</v>
      </c>
      <c r="L157" s="101">
        <f>VLOOKUP(B157,[1]Hoja1!$B$9:$L$244,11,0)</f>
        <v>295721</v>
      </c>
      <c r="M157" s="101">
        <v>1099000</v>
      </c>
      <c r="N157" s="34">
        <v>1953750</v>
      </c>
      <c r="O157" s="70">
        <v>1856100</v>
      </c>
      <c r="P157" s="34">
        <f t="shared" si="304"/>
        <v>1301142.75</v>
      </c>
      <c r="Q157" s="34">
        <f t="shared" si="305"/>
        <v>1477550</v>
      </c>
      <c r="R157" s="34">
        <f t="shared" si="306"/>
        <v>748771.4353587894</v>
      </c>
      <c r="S157" s="174">
        <f t="shared" si="307"/>
        <v>310802.77100000001</v>
      </c>
      <c r="T157" s="174">
        <f t="shared" si="273"/>
        <v>374517.33905499999</v>
      </c>
      <c r="U157" s="126">
        <f>VLOOKUP(B157,[1]Hoja1!$B$9:$T$244,19,0)</f>
        <v>294140</v>
      </c>
      <c r="V157" s="126">
        <v>1076000</v>
      </c>
      <c r="W157" s="17">
        <v>1563000</v>
      </c>
      <c r="X157" s="73">
        <v>1500500</v>
      </c>
      <c r="Y157" s="17">
        <f t="shared" si="308"/>
        <v>1108410</v>
      </c>
      <c r="Z157" s="17">
        <f t="shared" si="309"/>
        <v>1288250</v>
      </c>
      <c r="AA157" s="17">
        <f t="shared" si="310"/>
        <v>709805.141151099</v>
      </c>
      <c r="AB157" s="176">
        <f t="shared" si="311"/>
        <v>309141.13999999996</v>
      </c>
      <c r="AC157" s="176">
        <f t="shared" si="274"/>
        <v>372515.07369999995</v>
      </c>
      <c r="AD157" s="129">
        <f>VLOOKUP(B157,[1]Hoja1!$B$9:$V$244,21,0)</f>
        <v>271279</v>
      </c>
      <c r="AE157" s="129">
        <v>969000</v>
      </c>
      <c r="AF157" s="18">
        <v>1484850</v>
      </c>
      <c r="AG157" s="74">
        <v>1440300</v>
      </c>
      <c r="AH157" s="18">
        <f t="shared" si="312"/>
        <v>1041357.25</v>
      </c>
      <c r="AI157" s="18">
        <f t="shared" si="313"/>
        <v>1204650</v>
      </c>
      <c r="AJ157" s="18">
        <f t="shared" si="314"/>
        <v>657245.91374625405</v>
      </c>
      <c r="AK157" s="177">
        <f t="shared" si="315"/>
        <v>285114.22899999999</v>
      </c>
      <c r="AL157" s="177">
        <f t="shared" si="275"/>
        <v>343562.645945</v>
      </c>
      <c r="AM157" s="133">
        <f>VLOOKUP(B157,[1]Hoja1!$B$9:$X$244,23,0)</f>
        <v>244131</v>
      </c>
      <c r="AN157" s="133">
        <v>872000</v>
      </c>
      <c r="AO157" s="19">
        <v>1328550</v>
      </c>
      <c r="AP157" s="77">
        <v>1302000</v>
      </c>
      <c r="AQ157" s="19">
        <f t="shared" si="316"/>
        <v>936670.25</v>
      </c>
      <c r="AR157" s="19">
        <f t="shared" si="317"/>
        <v>1087000</v>
      </c>
      <c r="AS157" s="19">
        <f t="shared" si="318"/>
        <v>591392.29006054392</v>
      </c>
      <c r="AT157" s="178">
        <f t="shared" si="319"/>
        <v>256581.68099999998</v>
      </c>
      <c r="AU157" s="178">
        <f t="shared" si="276"/>
        <v>309180.925605</v>
      </c>
      <c r="AV157" s="137">
        <f>VLOOKUP(B157,[1]Hoja1!$B$9:$Z$244,25,0)</f>
        <v>267400</v>
      </c>
      <c r="AW157" s="137">
        <v>978000</v>
      </c>
      <c r="AX157" s="20">
        <v>1328550</v>
      </c>
      <c r="AY157" s="79">
        <v>1275400</v>
      </c>
      <c r="AZ157" s="20">
        <f t="shared" si="320"/>
        <v>962337.5</v>
      </c>
      <c r="BA157" s="20">
        <f t="shared" si="321"/>
        <v>1126700</v>
      </c>
      <c r="BB157" s="20">
        <f t="shared" si="322"/>
        <v>635023.57678337174</v>
      </c>
      <c r="BC157" s="179">
        <f t="shared" si="323"/>
        <v>281037.39999999997</v>
      </c>
      <c r="BD157" s="179">
        <f t="shared" si="277"/>
        <v>338650.06699999992</v>
      </c>
      <c r="BE157" s="139">
        <f>VLOOKUP(B157,[1]Hoja1!$B$9:$AB$244,27,0)</f>
        <v>294140</v>
      </c>
      <c r="BF157" s="139">
        <v>1177000</v>
      </c>
      <c r="BG157" s="21">
        <v>1563000</v>
      </c>
      <c r="BH157" s="80">
        <v>1531700</v>
      </c>
      <c r="BI157" s="21">
        <f t="shared" si="324"/>
        <v>1141460</v>
      </c>
      <c r="BJ157" s="21">
        <f t="shared" si="325"/>
        <v>1354350</v>
      </c>
      <c r="BK157" s="21">
        <f t="shared" si="326"/>
        <v>721757.98212981084</v>
      </c>
      <c r="BL157" s="21">
        <f t="shared" si="327"/>
        <v>309141.13999999996</v>
      </c>
      <c r="BM157" s="21">
        <f t="shared" si="278"/>
        <v>372515.07369999995</v>
      </c>
      <c r="BN157" s="144">
        <f>VLOOKUP(B157,[1]Hoja1!$B$9:$AD$244,29,0)</f>
        <v>294140</v>
      </c>
      <c r="BO157" s="144">
        <v>1051000</v>
      </c>
      <c r="BP157" s="22">
        <v>1563000</v>
      </c>
      <c r="BQ157" s="82">
        <v>1438000</v>
      </c>
      <c r="BR157" s="22">
        <f t="shared" si="328"/>
        <v>1086535</v>
      </c>
      <c r="BS157" s="22">
        <f t="shared" si="329"/>
        <v>1244500</v>
      </c>
      <c r="BT157" s="22">
        <f t="shared" si="330"/>
        <v>703430.03490186192</v>
      </c>
      <c r="BU157" s="22">
        <f t="shared" si="331"/>
        <v>309141.13999999996</v>
      </c>
      <c r="BV157" s="22">
        <f t="shared" si="279"/>
        <v>372515.07369999995</v>
      </c>
      <c r="BW157" s="146">
        <f>VLOOKUP(B157,[1]Hoja1!$B$9:$AF$244,31,0)</f>
        <v>283386</v>
      </c>
      <c r="BX157" s="146">
        <v>810000</v>
      </c>
      <c r="BY157" s="23">
        <v>1328550</v>
      </c>
      <c r="BZ157" s="84">
        <v>1235600</v>
      </c>
      <c r="CA157" s="23">
        <f t="shared" si="332"/>
        <v>914384</v>
      </c>
      <c r="CB157" s="23">
        <f t="shared" si="333"/>
        <v>1022800</v>
      </c>
      <c r="CC157" s="23">
        <f t="shared" si="334"/>
        <v>632376.3289365744</v>
      </c>
      <c r="CD157" s="23">
        <f t="shared" si="335"/>
        <v>297838.68599999999</v>
      </c>
      <c r="CE157" s="23">
        <f t="shared" si="280"/>
        <v>358895.61663</v>
      </c>
      <c r="CF157" s="158">
        <f>VLOOKUP(B157,[1]Hoja1!$B$9:$AJ$244,35,0)</f>
        <v>267400</v>
      </c>
      <c r="CG157" s="158">
        <v>770000</v>
      </c>
      <c r="CH157" s="24">
        <v>903400</v>
      </c>
      <c r="CI157" s="25">
        <v>867300</v>
      </c>
      <c r="CJ157" s="24">
        <f t="shared" si="336"/>
        <v>702025</v>
      </c>
      <c r="CK157" s="24">
        <f t="shared" si="337"/>
        <v>818650</v>
      </c>
      <c r="CL157" s="24">
        <f t="shared" si="338"/>
        <v>548069.0816660648</v>
      </c>
      <c r="CM157" s="24">
        <f t="shared" si="339"/>
        <v>281037.39999999997</v>
      </c>
      <c r="CN157" s="24">
        <f t="shared" si="281"/>
        <v>338650.06699999992</v>
      </c>
      <c r="CO157" s="148">
        <f>VLOOKUP(B157,[1]Hoja1!$B$9:$AL$244,37,0)</f>
        <v>292148</v>
      </c>
      <c r="CP157" s="148">
        <v>1050000</v>
      </c>
      <c r="CQ157" s="26">
        <v>1328550</v>
      </c>
      <c r="CR157" s="149">
        <v>1288700</v>
      </c>
      <c r="CS157" s="26">
        <f t="shared" si="340"/>
        <v>989849.5</v>
      </c>
      <c r="CT157" s="26">
        <f t="shared" si="341"/>
        <v>1169350</v>
      </c>
      <c r="CU157" s="26">
        <f t="shared" si="342"/>
        <v>677509.10657994717</v>
      </c>
      <c r="CV157" s="26">
        <f t="shared" si="343"/>
        <v>307047.54800000001</v>
      </c>
      <c r="CW157" s="26">
        <f t="shared" si="282"/>
        <v>369992.29534000001</v>
      </c>
      <c r="CX157" s="27">
        <f>VLOOKUP(B157,[1]Hoja1!$B$9:$AN$244,39,0)</f>
        <v>319650</v>
      </c>
      <c r="CY157" s="27">
        <v>1060000</v>
      </c>
      <c r="CZ157" s="28">
        <v>1484850</v>
      </c>
      <c r="DA157" s="86">
        <v>1411000</v>
      </c>
      <c r="DB157" s="28">
        <f t="shared" si="344"/>
        <v>1068875</v>
      </c>
      <c r="DC157" s="28">
        <f t="shared" si="345"/>
        <v>1235500</v>
      </c>
      <c r="DD157" s="28">
        <f t="shared" si="346"/>
        <v>733406.15493738116</v>
      </c>
      <c r="DE157" s="28">
        <f t="shared" si="347"/>
        <v>335952.14999999997</v>
      </c>
      <c r="DF157" s="28">
        <f t="shared" si="283"/>
        <v>404822.34074999997</v>
      </c>
      <c r="DG157" s="150">
        <f>VLOOKUP(B157,[1]Hoja1!$B$9:$AR$244,43,0)</f>
        <v>267400</v>
      </c>
      <c r="DH157" s="150">
        <v>917000</v>
      </c>
      <c r="DI157" s="29">
        <v>1172250</v>
      </c>
      <c r="DJ157" s="88">
        <v>1101900</v>
      </c>
      <c r="DK157" s="29">
        <f t="shared" si="348"/>
        <v>864637.5</v>
      </c>
      <c r="DL157" s="29">
        <f t="shared" si="349"/>
        <v>1009450</v>
      </c>
      <c r="DM157" s="29">
        <f t="shared" si="350"/>
        <v>606905.48790386051</v>
      </c>
      <c r="DN157" s="29">
        <f t="shared" si="351"/>
        <v>281037.39999999997</v>
      </c>
      <c r="DO157" s="29">
        <f t="shared" si="284"/>
        <v>338650.06699999992</v>
      </c>
      <c r="DP157" s="154">
        <f>VLOOKUP(B157,[1]Hoja1!$B$9:$AT$244,45,0)</f>
        <v>410288</v>
      </c>
      <c r="DQ157" s="154">
        <v>1501000</v>
      </c>
      <c r="DR157" s="30">
        <v>1172250</v>
      </c>
      <c r="DS157" s="90">
        <v>1113600</v>
      </c>
      <c r="DT157" s="30">
        <f t="shared" si="352"/>
        <v>1049284.5</v>
      </c>
      <c r="DU157" s="30">
        <f t="shared" si="353"/>
        <v>1142925</v>
      </c>
      <c r="DV157" s="30">
        <f t="shared" si="354"/>
        <v>823963.54518471914</v>
      </c>
      <c r="DW157" s="30">
        <f t="shared" si="355"/>
        <v>431212.68799999997</v>
      </c>
      <c r="DX157" s="30">
        <f t="shared" si="285"/>
        <v>519611.28903999995</v>
      </c>
      <c r="DY157" s="158">
        <f>VLOOKUP(B157,[1]Hoja1!$B$9:$AV$244,47,0)</f>
        <v>294140</v>
      </c>
      <c r="DZ157" s="158">
        <v>1010000</v>
      </c>
      <c r="EA157" s="24">
        <v>1328550</v>
      </c>
      <c r="EB157" s="25">
        <v>1262100</v>
      </c>
      <c r="EC157" s="24">
        <f t="shared" si="356"/>
        <v>973697.5</v>
      </c>
      <c r="ED157" s="24">
        <f t="shared" si="357"/>
        <v>1136050</v>
      </c>
      <c r="EE157" s="24">
        <f t="shared" si="358"/>
        <v>673982.61482170084</v>
      </c>
      <c r="EF157" s="24">
        <f t="shared" si="359"/>
        <v>309141.13999999996</v>
      </c>
      <c r="EG157" s="24">
        <f t="shared" si="286"/>
        <v>372515.07369999995</v>
      </c>
      <c r="EH157" s="126">
        <f>VLOOKUP(B157,[1]Hoja1!$B$9:$AX$244,49,0)</f>
        <v>436343</v>
      </c>
      <c r="EI157" s="126">
        <v>1559000</v>
      </c>
      <c r="EJ157" s="17">
        <v>1758375</v>
      </c>
      <c r="EK157" s="73">
        <v>1635300</v>
      </c>
      <c r="EL157" s="17">
        <f t="shared" si="360"/>
        <v>1347254.5</v>
      </c>
      <c r="EM157" s="17">
        <f t="shared" si="361"/>
        <v>1597150</v>
      </c>
      <c r="EN157" s="17">
        <f t="shared" si="362"/>
        <v>972425.09678365197</v>
      </c>
      <c r="EO157" s="17">
        <f t="shared" si="363"/>
        <v>458596.49299999996</v>
      </c>
      <c r="EP157" s="17">
        <f t="shared" si="287"/>
        <v>552608.77406500001</v>
      </c>
      <c r="EQ157" s="162">
        <f>VLOOKUP(B157,[1]Hoja1!$B$9:$AZ$244,51,0)</f>
        <v>267400</v>
      </c>
      <c r="ER157" s="162">
        <v>879000</v>
      </c>
      <c r="ES157" s="32">
        <v>1758375</v>
      </c>
      <c r="ET157" s="94">
        <v>1635300</v>
      </c>
      <c r="EU157" s="32">
        <f t="shared" si="364"/>
        <v>1135018.75</v>
      </c>
      <c r="EV157" s="32">
        <f t="shared" si="365"/>
        <v>1257150</v>
      </c>
      <c r="EW157" s="32">
        <f t="shared" si="366"/>
        <v>660328.86284643738</v>
      </c>
      <c r="EX157" s="32">
        <f t="shared" si="367"/>
        <v>323045.94</v>
      </c>
      <c r="EY157" s="32">
        <f t="shared" si="288"/>
        <v>389270.35769999999</v>
      </c>
      <c r="EZ157" s="172">
        <v>265939</v>
      </c>
      <c r="FA157" s="162">
        <v>1076000</v>
      </c>
      <c r="FB157" s="32">
        <v>1235400</v>
      </c>
      <c r="FC157" s="94">
        <v>1173600</v>
      </c>
      <c r="FD157" s="32">
        <f t="shared" si="368"/>
        <v>937734.75</v>
      </c>
      <c r="FE157" s="32">
        <f t="shared" si="369"/>
        <v>1124800</v>
      </c>
      <c r="FF157" s="32">
        <f>HARMEAN(FA157:FC157)</f>
        <v>1157898.1156973601</v>
      </c>
      <c r="FG157" s="32">
        <f>EZ157*1.2081</f>
        <v>321280.90590000001</v>
      </c>
      <c r="FH157" s="32">
        <f t="shared" si="289"/>
        <v>387143.49160950002</v>
      </c>
      <c r="FI157" s="172">
        <v>265939</v>
      </c>
      <c r="FJ157" s="162">
        <v>1291200</v>
      </c>
      <c r="FK157" s="32">
        <v>1326000</v>
      </c>
      <c r="FL157" s="94">
        <v>1259700</v>
      </c>
      <c r="FM157" s="32">
        <f t="shared" si="370"/>
        <v>1035709.75</v>
      </c>
      <c r="FN157" s="32">
        <f t="shared" si="371"/>
        <v>1275450</v>
      </c>
      <c r="FO157" s="32">
        <f>HARMEAN(FJ157:FL157)</f>
        <v>1291733.2232087548</v>
      </c>
      <c r="FP157" s="32">
        <f t="shared" si="372"/>
        <v>321280.90590000001</v>
      </c>
      <c r="FQ157" s="32">
        <f t="shared" si="290"/>
        <v>387143.49160950002</v>
      </c>
      <c r="FR157" s="172">
        <v>0</v>
      </c>
      <c r="FS157" s="162">
        <v>1076000</v>
      </c>
      <c r="FT157" s="32" t="s">
        <v>89</v>
      </c>
      <c r="FU157" s="94" t="s">
        <v>89</v>
      </c>
      <c r="FV157" s="32">
        <f t="shared" si="373"/>
        <v>538000</v>
      </c>
      <c r="FW157" s="32">
        <f t="shared" si="374"/>
        <v>538000</v>
      </c>
      <c r="FX157" s="32">
        <f>HARMEAN(FS157:FU157)</f>
        <v>1076000</v>
      </c>
      <c r="FY157" s="32">
        <f t="shared" si="375"/>
        <v>0</v>
      </c>
      <c r="FZ157" s="32">
        <f t="shared" si="291"/>
        <v>0</v>
      </c>
      <c r="GA157" s="172">
        <v>0</v>
      </c>
      <c r="GB157" s="162">
        <v>1238000</v>
      </c>
      <c r="GC157" s="32">
        <v>1563000</v>
      </c>
      <c r="GD157" s="94">
        <v>1438000</v>
      </c>
      <c r="GE157" s="32">
        <f t="shared" si="376"/>
        <v>1059750</v>
      </c>
      <c r="GF157" s="32">
        <f t="shared" si="377"/>
        <v>1338000</v>
      </c>
      <c r="GG157" s="32">
        <f>HARMEAN(GB157:GD157)</f>
        <v>1399932.8030707554</v>
      </c>
      <c r="GH157" s="32">
        <f t="shared" si="378"/>
        <v>0</v>
      </c>
      <c r="GI157" s="32">
        <f t="shared" si="292"/>
        <v>0</v>
      </c>
      <c r="GJ157" s="172">
        <v>0</v>
      </c>
      <c r="GK157" s="162">
        <v>1060000</v>
      </c>
      <c r="GL157" s="32" t="s">
        <v>89</v>
      </c>
      <c r="GM157" s="94" t="s">
        <v>89</v>
      </c>
      <c r="GN157" s="32">
        <f t="shared" si="379"/>
        <v>530000</v>
      </c>
      <c r="GO157" s="32">
        <f t="shared" si="380"/>
        <v>530000</v>
      </c>
      <c r="GP157" s="32">
        <f>HARMEAN(GK157:GM157)</f>
        <v>1060000</v>
      </c>
      <c r="GQ157" s="32">
        <f t="shared" si="381"/>
        <v>0</v>
      </c>
      <c r="GR157" s="32">
        <f t="shared" si="293"/>
        <v>0</v>
      </c>
      <c r="GS157" s="172">
        <v>0</v>
      </c>
      <c r="GT157" s="162">
        <v>770000</v>
      </c>
      <c r="GU157" s="32" t="s">
        <v>89</v>
      </c>
      <c r="GV157" s="94" t="s">
        <v>89</v>
      </c>
      <c r="GW157" s="32">
        <f t="shared" si="382"/>
        <v>385000</v>
      </c>
      <c r="GX157" s="32">
        <f t="shared" si="383"/>
        <v>385000</v>
      </c>
      <c r="GY157" s="32">
        <f>HARMEAN(GT157:GV157)</f>
        <v>770000.00000000012</v>
      </c>
      <c r="GZ157" s="32">
        <f t="shared" si="384"/>
        <v>0</v>
      </c>
      <c r="HA157" s="32">
        <f t="shared" si="294"/>
        <v>0</v>
      </c>
      <c r="HB157" s="172">
        <v>0</v>
      </c>
      <c r="HC157" s="162">
        <v>770000</v>
      </c>
      <c r="HD157" s="32" t="s">
        <v>89</v>
      </c>
      <c r="HE157" s="94" t="s">
        <v>89</v>
      </c>
      <c r="HF157" s="32">
        <f t="shared" si="385"/>
        <v>385000</v>
      </c>
      <c r="HG157" s="32">
        <f t="shared" si="386"/>
        <v>385000</v>
      </c>
      <c r="HH157" s="32">
        <f>HARMEAN(HC157:HE157)</f>
        <v>770000.00000000012</v>
      </c>
      <c r="HI157" s="32">
        <f t="shared" si="387"/>
        <v>0</v>
      </c>
      <c r="HJ157" s="32">
        <f t="shared" si="295"/>
        <v>0</v>
      </c>
      <c r="HK157" s="172">
        <v>1599843.42</v>
      </c>
      <c r="HL157" s="162">
        <v>1559000</v>
      </c>
      <c r="HM157" s="32">
        <v>1563000</v>
      </c>
      <c r="HN157" s="94">
        <v>1485000</v>
      </c>
      <c r="HO157" s="32">
        <f t="shared" si="388"/>
        <v>1551710.855</v>
      </c>
      <c r="HP157" s="32">
        <f t="shared" si="389"/>
        <v>1561000</v>
      </c>
      <c r="HQ157" s="32">
        <f>HARMEAN(HL157:HN157)</f>
        <v>1534815.1659994002</v>
      </c>
      <c r="HR157" s="32">
        <f t="shared" si="390"/>
        <v>1932770.8357019997</v>
      </c>
      <c r="HS157" s="32">
        <f t="shared" si="296"/>
        <v>2328988.8570209099</v>
      </c>
      <c r="HT157" s="172">
        <v>1599843.42</v>
      </c>
      <c r="HU157" s="162">
        <v>1559000</v>
      </c>
      <c r="HV157" s="32">
        <v>1953750</v>
      </c>
      <c r="HW157" s="94">
        <v>1895100</v>
      </c>
      <c r="HX157" s="32">
        <f t="shared" si="391"/>
        <v>1802616.6666666667</v>
      </c>
      <c r="HY157" s="32">
        <f t="shared" si="392"/>
        <v>1895100</v>
      </c>
      <c r="HZ157" s="32">
        <f t="shared" si="297"/>
        <v>1784705.4271748529</v>
      </c>
      <c r="IA157" s="32">
        <f t="shared" si="393"/>
        <v>1932770.8357019997</v>
      </c>
      <c r="IB157" s="32">
        <f t="shared" si="298"/>
        <v>2328988.8570209099</v>
      </c>
      <c r="IC157" s="172">
        <v>1705590</v>
      </c>
      <c r="ID157" s="162">
        <v>1076000</v>
      </c>
      <c r="IE157" s="32">
        <v>1953750</v>
      </c>
      <c r="IF157" s="94">
        <v>1875600</v>
      </c>
      <c r="IG157" s="32">
        <f t="shared" si="394"/>
        <v>1635116.6666666667</v>
      </c>
      <c r="IH157" s="32">
        <f t="shared" si="395"/>
        <v>1875600</v>
      </c>
      <c r="II157" s="32">
        <f t="shared" si="396"/>
        <v>1519474.3710723394</v>
      </c>
      <c r="IJ157" s="32">
        <f t="shared" si="397"/>
        <v>2060523.2789999999</v>
      </c>
      <c r="IK157" s="32">
        <f t="shared" si="299"/>
        <v>2482930.5511949998</v>
      </c>
      <c r="IM157" s="32">
        <f t="shared" si="398"/>
        <v>536402.5502431785</v>
      </c>
    </row>
    <row r="158" spans="1:247" x14ac:dyDescent="0.25">
      <c r="A158" s="12">
        <v>151</v>
      </c>
      <c r="B158" s="38" t="s">
        <v>194</v>
      </c>
      <c r="C158" s="14">
        <f>VLOOKUP(B158,[1]Hoja1!$B$9:$D$244,3,0)</f>
        <v>301339</v>
      </c>
      <c r="D158" s="14">
        <v>1103000</v>
      </c>
      <c r="E158" s="15">
        <v>1725250</v>
      </c>
      <c r="F158" s="97">
        <v>1639000</v>
      </c>
      <c r="G158" s="105">
        <f t="shared" si="300"/>
        <v>1192147.25</v>
      </c>
      <c r="H158" s="105">
        <f t="shared" si="301"/>
        <v>1371000</v>
      </c>
      <c r="I158" s="107">
        <f t="shared" si="302"/>
        <v>738703.25398036849</v>
      </c>
      <c r="J158" s="107">
        <f t="shared" si="303"/>
        <v>316707.28899999999</v>
      </c>
      <c r="K158" s="107">
        <f t="shared" si="272"/>
        <v>381632.283245</v>
      </c>
      <c r="L158" s="101">
        <f>VLOOKUP(B158,[1]Hoja1!$B$9:$L$244,11,0)</f>
        <v>264226</v>
      </c>
      <c r="M158" s="101">
        <v>982000</v>
      </c>
      <c r="N158" s="34">
        <v>1725250</v>
      </c>
      <c r="O158" s="70">
        <v>1604500</v>
      </c>
      <c r="P158" s="34">
        <f t="shared" si="304"/>
        <v>1143994</v>
      </c>
      <c r="Q158" s="34">
        <f t="shared" si="305"/>
        <v>1293250</v>
      </c>
      <c r="R158" s="34">
        <f t="shared" si="306"/>
        <v>666018.17530100199</v>
      </c>
      <c r="S158" s="174">
        <f t="shared" si="307"/>
        <v>277701.52599999995</v>
      </c>
      <c r="T158" s="174">
        <f t="shared" si="273"/>
        <v>334630.33882999996</v>
      </c>
      <c r="U158" s="126">
        <f>VLOOKUP(B158,[1]Hoja1!$B$9:$T$244,19,0)</f>
        <v>260570</v>
      </c>
      <c r="V158" s="126">
        <v>953000</v>
      </c>
      <c r="W158" s="17">
        <v>1380200</v>
      </c>
      <c r="X158" s="73">
        <v>1338800</v>
      </c>
      <c r="Y158" s="17">
        <f t="shared" si="308"/>
        <v>983142.5</v>
      </c>
      <c r="Z158" s="17">
        <f t="shared" si="309"/>
        <v>1145900</v>
      </c>
      <c r="AA158" s="17">
        <f t="shared" si="310"/>
        <v>629076.36429141776</v>
      </c>
      <c r="AB158" s="176">
        <f t="shared" si="311"/>
        <v>273859.07</v>
      </c>
      <c r="AC158" s="176">
        <f t="shared" si="274"/>
        <v>330000.17934999999</v>
      </c>
      <c r="AD158" s="129">
        <f>VLOOKUP(B158,[1]Hoja1!$B$9:$V$244,21,0)</f>
        <v>311624</v>
      </c>
      <c r="AE158" s="129">
        <v>1113000</v>
      </c>
      <c r="AF158" s="18">
        <v>1311190</v>
      </c>
      <c r="AG158" s="74">
        <v>1285000</v>
      </c>
      <c r="AH158" s="18">
        <f t="shared" si="312"/>
        <v>1005203.5</v>
      </c>
      <c r="AI158" s="18">
        <f t="shared" si="313"/>
        <v>1199000</v>
      </c>
      <c r="AJ158" s="18">
        <f t="shared" si="314"/>
        <v>708172.14702659566</v>
      </c>
      <c r="AK158" s="177">
        <f t="shared" si="315"/>
        <v>327516.82399999996</v>
      </c>
      <c r="AL158" s="177">
        <f t="shared" si="275"/>
        <v>394657.77291999996</v>
      </c>
      <c r="AM158" s="133">
        <f>VLOOKUP(B158,[1]Hoja1!$B$9:$X$244,23,0)</f>
        <v>292741</v>
      </c>
      <c r="AN158" s="133">
        <v>1046000</v>
      </c>
      <c r="AO158" s="19">
        <v>1173170</v>
      </c>
      <c r="AP158" s="77">
        <v>1161400</v>
      </c>
      <c r="AQ158" s="19">
        <f t="shared" si="316"/>
        <v>918327.75</v>
      </c>
      <c r="AR158" s="19">
        <f t="shared" si="317"/>
        <v>1103700</v>
      </c>
      <c r="AS158" s="19">
        <f t="shared" si="318"/>
        <v>657307.37672721525</v>
      </c>
      <c r="AT158" s="178">
        <f t="shared" si="319"/>
        <v>307670.79099999997</v>
      </c>
      <c r="AU158" s="178">
        <f t="shared" si="276"/>
        <v>370743.30315499997</v>
      </c>
      <c r="AV158" s="137">
        <f>VLOOKUP(B158,[1]Hoja1!$B$9:$Z$244,25,0)</f>
        <v>234500</v>
      </c>
      <c r="AW158" s="137">
        <v>858000</v>
      </c>
      <c r="AX158" s="20">
        <v>1173170</v>
      </c>
      <c r="AY158" s="79">
        <v>1114500</v>
      </c>
      <c r="AZ158" s="20">
        <f t="shared" si="320"/>
        <v>845042.5</v>
      </c>
      <c r="BA158" s="20">
        <f t="shared" si="321"/>
        <v>986250</v>
      </c>
      <c r="BB158" s="20">
        <f t="shared" si="322"/>
        <v>557138.12028254627</v>
      </c>
      <c r="BC158" s="179">
        <f t="shared" si="323"/>
        <v>246459.49999999997</v>
      </c>
      <c r="BD158" s="179">
        <f t="shared" si="277"/>
        <v>296983.69749999995</v>
      </c>
      <c r="BE158" s="139">
        <f>VLOOKUP(B158,[1]Hoja1!$B$9:$AB$244,27,0)</f>
        <v>257950</v>
      </c>
      <c r="BF158" s="139">
        <v>1032000</v>
      </c>
      <c r="BG158" s="21">
        <v>1380200</v>
      </c>
      <c r="BH158" s="80">
        <v>1311200</v>
      </c>
      <c r="BI158" s="21">
        <f t="shared" si="324"/>
        <v>995337.5</v>
      </c>
      <c r="BJ158" s="21">
        <f t="shared" si="325"/>
        <v>1171600</v>
      </c>
      <c r="BK158" s="21">
        <f t="shared" si="326"/>
        <v>631621.62726348662</v>
      </c>
      <c r="BL158" s="21">
        <f t="shared" si="327"/>
        <v>271105.45</v>
      </c>
      <c r="BM158" s="21">
        <f t="shared" si="278"/>
        <v>326682.06725000002</v>
      </c>
      <c r="BN158" s="144">
        <f>VLOOKUP(B158,[1]Hoja1!$B$9:$AD$244,29,0)</f>
        <v>257950</v>
      </c>
      <c r="BO158" s="144">
        <v>922000</v>
      </c>
      <c r="BP158" s="22">
        <v>1380200</v>
      </c>
      <c r="BQ158" s="82">
        <v>1352600</v>
      </c>
      <c r="BR158" s="22">
        <f t="shared" si="328"/>
        <v>978187.5</v>
      </c>
      <c r="BS158" s="22">
        <f t="shared" si="329"/>
        <v>1137300</v>
      </c>
      <c r="BT158" s="22">
        <f t="shared" si="330"/>
        <v>622551.76259313291</v>
      </c>
      <c r="BU158" s="22">
        <f t="shared" si="331"/>
        <v>271105.45</v>
      </c>
      <c r="BV158" s="22">
        <f t="shared" si="279"/>
        <v>326682.06725000002</v>
      </c>
      <c r="BW158" s="146">
        <f>VLOOKUP(B158,[1]Hoja1!$B$9:$AF$244,31,0)</f>
        <v>248343</v>
      </c>
      <c r="BX158" s="146">
        <v>710000</v>
      </c>
      <c r="BY158" s="23">
        <v>1173170</v>
      </c>
      <c r="BZ158" s="84">
        <v>1079300</v>
      </c>
      <c r="CA158" s="23">
        <f t="shared" si="332"/>
        <v>802703.25</v>
      </c>
      <c r="CB158" s="23">
        <f t="shared" si="333"/>
        <v>894650</v>
      </c>
      <c r="CC158" s="23">
        <f t="shared" si="334"/>
        <v>554472.99058506323</v>
      </c>
      <c r="CD158" s="23">
        <f t="shared" si="335"/>
        <v>261008.49299999999</v>
      </c>
      <c r="CE158" s="23">
        <f t="shared" si="280"/>
        <v>314515.23406499997</v>
      </c>
      <c r="CF158" s="158">
        <f>VLOOKUP(B158,[1]Hoja1!$B$9:$AJ$244,35,0)</f>
        <v>240284</v>
      </c>
      <c r="CG158" s="158">
        <v>690000</v>
      </c>
      <c r="CH158" s="24">
        <v>797800</v>
      </c>
      <c r="CI158" s="25">
        <v>789800</v>
      </c>
      <c r="CJ158" s="24">
        <f t="shared" si="336"/>
        <v>629471</v>
      </c>
      <c r="CK158" s="24">
        <f t="shared" si="337"/>
        <v>739900</v>
      </c>
      <c r="CL158" s="24">
        <f t="shared" si="338"/>
        <v>491968.1520776265</v>
      </c>
      <c r="CM158" s="24">
        <f t="shared" si="339"/>
        <v>252538.484</v>
      </c>
      <c r="CN158" s="24">
        <f t="shared" si="281"/>
        <v>304308.87322000001</v>
      </c>
      <c r="CO158" s="148">
        <f>VLOOKUP(B158,[1]Hoja1!$B$9:$AL$244,37,0)</f>
        <v>259099</v>
      </c>
      <c r="CP158" s="148">
        <v>930000</v>
      </c>
      <c r="CQ158" s="26">
        <v>1173170</v>
      </c>
      <c r="CR158" s="149">
        <v>1114500</v>
      </c>
      <c r="CS158" s="26">
        <f t="shared" si="340"/>
        <v>869192.25</v>
      </c>
      <c r="CT158" s="26">
        <f t="shared" si="341"/>
        <v>1022250</v>
      </c>
      <c r="CU158" s="26">
        <f t="shared" si="342"/>
        <v>598403.56593342801</v>
      </c>
      <c r="CV158" s="26">
        <f t="shared" si="343"/>
        <v>272313.049</v>
      </c>
      <c r="CW158" s="26">
        <f t="shared" si="282"/>
        <v>328137.22404499998</v>
      </c>
      <c r="CX158" s="27">
        <f>VLOOKUP(B158,[1]Hoja1!$B$9:$AN$244,39,0)</f>
        <v>279445</v>
      </c>
      <c r="CY158" s="27">
        <v>920000</v>
      </c>
      <c r="CZ158" s="28">
        <v>1311190</v>
      </c>
      <c r="DA158" s="86">
        <v>1180000</v>
      </c>
      <c r="DB158" s="28">
        <f t="shared" si="344"/>
        <v>922658.75</v>
      </c>
      <c r="DC158" s="28">
        <f t="shared" si="345"/>
        <v>1050000</v>
      </c>
      <c r="DD158" s="28">
        <f t="shared" si="346"/>
        <v>637389.06706833479</v>
      </c>
      <c r="DE158" s="28">
        <f t="shared" si="347"/>
        <v>293696.69500000001</v>
      </c>
      <c r="DF158" s="28">
        <f t="shared" si="283"/>
        <v>353904.517475</v>
      </c>
      <c r="DG158" s="150">
        <f>VLOOKUP(B158,[1]Hoja1!$B$9:$AR$244,43,0)</f>
        <v>324663</v>
      </c>
      <c r="DH158" s="150">
        <v>1114000</v>
      </c>
      <c r="DI158" s="29">
        <v>1035150</v>
      </c>
      <c r="DJ158" s="88">
        <v>1004100</v>
      </c>
      <c r="DK158" s="29">
        <f t="shared" si="348"/>
        <v>869478.25</v>
      </c>
      <c r="DL158" s="29">
        <f t="shared" si="349"/>
        <v>1019625</v>
      </c>
      <c r="DM158" s="29">
        <f t="shared" si="350"/>
        <v>673429.77606679953</v>
      </c>
      <c r="DN158" s="29">
        <f t="shared" si="351"/>
        <v>341220.81299999997</v>
      </c>
      <c r="DO158" s="29">
        <f t="shared" si="284"/>
        <v>411171.07966499997</v>
      </c>
      <c r="DP158" s="154">
        <f>VLOOKUP(B158,[1]Hoja1!$B$9:$AT$244,45,0)</f>
        <v>362303</v>
      </c>
      <c r="DQ158" s="154">
        <v>1325000</v>
      </c>
      <c r="DR158" s="30">
        <v>1035150</v>
      </c>
      <c r="DS158" s="90">
        <v>973000</v>
      </c>
      <c r="DT158" s="30">
        <f t="shared" si="352"/>
        <v>923863.25</v>
      </c>
      <c r="DU158" s="30">
        <f t="shared" si="353"/>
        <v>1004075</v>
      </c>
      <c r="DV158" s="30">
        <f t="shared" si="354"/>
        <v>726133.29852464655</v>
      </c>
      <c r="DW158" s="30">
        <f t="shared" si="355"/>
        <v>380780.45299999998</v>
      </c>
      <c r="DX158" s="30">
        <f t="shared" si="285"/>
        <v>458840.44586499996</v>
      </c>
      <c r="DY158" s="158">
        <f>VLOOKUP(B158,[1]Hoja1!$B$9:$AV$244,47,0)</f>
        <v>389596</v>
      </c>
      <c r="DZ158" s="158">
        <v>1340000</v>
      </c>
      <c r="EA158" s="24">
        <v>1173170</v>
      </c>
      <c r="EB158" s="25">
        <v>1102800</v>
      </c>
      <c r="EC158" s="24">
        <f t="shared" si="356"/>
        <v>1001391.5</v>
      </c>
      <c r="ED158" s="24">
        <f t="shared" si="357"/>
        <v>1137985</v>
      </c>
      <c r="EE158" s="24">
        <f t="shared" si="358"/>
        <v>788611.77698859386</v>
      </c>
      <c r="EF158" s="24">
        <f t="shared" si="359"/>
        <v>409465.39599999995</v>
      </c>
      <c r="EG158" s="24">
        <f t="shared" si="286"/>
        <v>493405.80217999994</v>
      </c>
      <c r="EH158" s="126">
        <f>VLOOKUP(B158,[1]Hoja1!$B$9:$AX$244,49,0)</f>
        <v>391203</v>
      </c>
      <c r="EI158" s="126">
        <v>1398000</v>
      </c>
      <c r="EJ158" s="17">
        <v>1552725</v>
      </c>
      <c r="EK158" s="73">
        <v>1428500</v>
      </c>
      <c r="EL158" s="17">
        <f t="shared" si="360"/>
        <v>1192607</v>
      </c>
      <c r="EM158" s="17">
        <f t="shared" si="361"/>
        <v>1413250</v>
      </c>
      <c r="EN158" s="17">
        <f t="shared" si="362"/>
        <v>866628.2433558834</v>
      </c>
      <c r="EO158" s="17">
        <f t="shared" si="363"/>
        <v>411154.353</v>
      </c>
      <c r="EP158" s="17">
        <f t="shared" si="287"/>
        <v>495440.99536499998</v>
      </c>
      <c r="EQ158" s="162">
        <f>VLOOKUP(B158,[1]Hoja1!$B$9:$AZ$244,51,0)</f>
        <v>324663</v>
      </c>
      <c r="ER158" s="162">
        <v>1067000</v>
      </c>
      <c r="ES158" s="32">
        <v>1552725</v>
      </c>
      <c r="ET158" s="94">
        <v>1475100</v>
      </c>
      <c r="EU158" s="32">
        <f t="shared" si="364"/>
        <v>1104872</v>
      </c>
      <c r="EV158" s="32">
        <f t="shared" si="365"/>
        <v>1271050</v>
      </c>
      <c r="EW158" s="32">
        <f t="shared" si="366"/>
        <v>749165.63119082933</v>
      </c>
      <c r="EX158" s="32">
        <f t="shared" si="367"/>
        <v>392225.37030000001</v>
      </c>
      <c r="EY158" s="32">
        <f t="shared" si="288"/>
        <v>472631.57121149998</v>
      </c>
      <c r="EZ158" s="172">
        <f>VLOOKUP(B158,'[2]RESPUESTOS '!$B$11:$BH$246,59,0)</f>
        <v>201025</v>
      </c>
      <c r="FA158" s="162">
        <v>953000</v>
      </c>
      <c r="FB158" s="32">
        <v>1073000</v>
      </c>
      <c r="FC158" s="94">
        <v>1030100</v>
      </c>
      <c r="FD158" s="32">
        <f t="shared" si="368"/>
        <v>814281.25</v>
      </c>
      <c r="FE158" s="32">
        <f t="shared" si="369"/>
        <v>991550</v>
      </c>
      <c r="FF158" s="32">
        <f t="shared" si="399"/>
        <v>504631.91625215078</v>
      </c>
      <c r="FG158" s="32">
        <f t="shared" si="400"/>
        <v>242858.30249999999</v>
      </c>
      <c r="FH158" s="32">
        <f t="shared" si="289"/>
        <v>292644.25451250002</v>
      </c>
      <c r="FI158" s="172">
        <f>VLOOKUP(B158,'[2]RESPUESTOS '!$B$11:$CJ$246,87,0)</f>
        <v>220674</v>
      </c>
      <c r="FJ158" s="162">
        <v>1143600</v>
      </c>
      <c r="FK158" s="32">
        <v>1187000</v>
      </c>
      <c r="FL158" s="94">
        <v>1151400</v>
      </c>
      <c r="FM158" s="32">
        <f t="shared" si="370"/>
        <v>925668.5</v>
      </c>
      <c r="FN158" s="32">
        <f t="shared" si="371"/>
        <v>1147500</v>
      </c>
      <c r="FO158" s="32">
        <f t="shared" si="401"/>
        <v>562036.85809948423</v>
      </c>
      <c r="FP158" s="32">
        <f t="shared" si="372"/>
        <v>266596.25939999998</v>
      </c>
      <c r="FQ158" s="32">
        <f t="shared" si="290"/>
        <v>321248.492577</v>
      </c>
      <c r="FR158" s="172">
        <f>VLOOKUP(B158,'[2]RESPUESTOS '!$B$11:$BX$246,75,0)</f>
        <v>211308</v>
      </c>
      <c r="FS158" s="162">
        <v>953000</v>
      </c>
      <c r="FT158" s="32">
        <v>1091000</v>
      </c>
      <c r="FU158" s="94">
        <v>1036500</v>
      </c>
      <c r="FV158" s="32">
        <f t="shared" si="373"/>
        <v>822952</v>
      </c>
      <c r="FW158" s="32">
        <f t="shared" si="374"/>
        <v>994750</v>
      </c>
      <c r="FX158" s="32">
        <f t="shared" si="402"/>
        <v>521980.46317160712</v>
      </c>
      <c r="FY158" s="32">
        <f t="shared" si="375"/>
        <v>255281.1948</v>
      </c>
      <c r="FZ158" s="32">
        <f t="shared" si="291"/>
        <v>307613.83973399998</v>
      </c>
      <c r="GA158" s="172">
        <f>VLOOKUP(B158,'[2]RESPUESTOS '!$B$11:$CN$246,91,0)</f>
        <v>251105</v>
      </c>
      <c r="GB158" s="162">
        <v>1096000</v>
      </c>
      <c r="GC158" s="32">
        <v>1380200</v>
      </c>
      <c r="GD158" s="94">
        <v>1352600</v>
      </c>
      <c r="GE158" s="32">
        <f t="shared" si="376"/>
        <v>1019976.25</v>
      </c>
      <c r="GF158" s="32">
        <f t="shared" si="377"/>
        <v>1224300</v>
      </c>
      <c r="GG158" s="32">
        <f t="shared" si="403"/>
        <v>629063.74110538117</v>
      </c>
      <c r="GH158" s="32">
        <f t="shared" si="378"/>
        <v>303359.95049999998</v>
      </c>
      <c r="GI158" s="32">
        <f t="shared" si="292"/>
        <v>365548.7403525</v>
      </c>
      <c r="GJ158" s="172">
        <f>VLOOKUP(B158,'[2]RESPUESTOS '!$B$11:$T$246,19,0)</f>
        <v>220367</v>
      </c>
      <c r="GK158" s="162">
        <v>920000</v>
      </c>
      <c r="GL158" s="32">
        <v>1042200</v>
      </c>
      <c r="GM158" s="94">
        <v>1021400</v>
      </c>
      <c r="GN158" s="32">
        <f t="shared" si="379"/>
        <v>800991.75</v>
      </c>
      <c r="GO158" s="32">
        <f t="shared" si="380"/>
        <v>970700</v>
      </c>
      <c r="GP158" s="32">
        <f t="shared" si="404"/>
        <v>528862.81035666238</v>
      </c>
      <c r="GQ158" s="32">
        <f t="shared" si="381"/>
        <v>266225.37270000001</v>
      </c>
      <c r="GR158" s="32">
        <f t="shared" si="293"/>
        <v>320801.5741035</v>
      </c>
      <c r="GS158" s="172">
        <f>VLOOKUP(B158,'[2]RESPUESTOS '!$B$11:$H$246,7,0)</f>
        <v>185452</v>
      </c>
      <c r="GT158" s="162">
        <v>690000</v>
      </c>
      <c r="GU158" s="32">
        <v>625300</v>
      </c>
      <c r="GV158" s="94">
        <v>594000</v>
      </c>
      <c r="GW158" s="32">
        <f t="shared" si="382"/>
        <v>523688</v>
      </c>
      <c r="GX158" s="32">
        <f t="shared" si="383"/>
        <v>609650</v>
      </c>
      <c r="GY158" s="32">
        <f t="shared" si="405"/>
        <v>395091.37339667801</v>
      </c>
      <c r="GZ158" s="32">
        <f t="shared" si="384"/>
        <v>224044.5612</v>
      </c>
      <c r="HA158" s="32">
        <f t="shared" si="294"/>
        <v>269973.69624600001</v>
      </c>
      <c r="HB158" s="172">
        <f>VLOOKUP(B158,'[2]RESPUESTOS '!$B$11:$D$246,3,0)</f>
        <v>188460</v>
      </c>
      <c r="HC158" s="162">
        <v>690000</v>
      </c>
      <c r="HD158" s="32">
        <v>625300</v>
      </c>
      <c r="HE158" s="94">
        <v>594000</v>
      </c>
      <c r="HF158" s="32">
        <f t="shared" si="385"/>
        <v>524440</v>
      </c>
      <c r="HG158" s="32">
        <f t="shared" si="386"/>
        <v>609650</v>
      </c>
      <c r="HH158" s="32">
        <f t="shared" si="406"/>
        <v>398478.80005193048</v>
      </c>
      <c r="HI158" s="32">
        <f t="shared" si="387"/>
        <v>227678.52599999998</v>
      </c>
      <c r="HJ158" s="32">
        <f t="shared" si="295"/>
        <v>274352.62383</v>
      </c>
      <c r="HK158" s="172">
        <f>VLOOKUP(B158,'[2]RESPUESTOS '!$B$11:$CB$246,79,0)</f>
        <v>260264</v>
      </c>
      <c r="HL158" s="162">
        <v>1398000</v>
      </c>
      <c r="HM158" s="32">
        <v>1380200</v>
      </c>
      <c r="HN158" s="94">
        <v>1325000</v>
      </c>
      <c r="HO158" s="32">
        <f t="shared" si="388"/>
        <v>1090866</v>
      </c>
      <c r="HP158" s="32">
        <f t="shared" si="389"/>
        <v>1352600</v>
      </c>
      <c r="HQ158" s="32">
        <f t="shared" si="407"/>
        <v>662601.63633807516</v>
      </c>
      <c r="HR158" s="32">
        <f t="shared" si="390"/>
        <v>314424.93839999998</v>
      </c>
      <c r="HS158" s="32">
        <f t="shared" si="296"/>
        <v>378882.05077199999</v>
      </c>
      <c r="HT158" s="172">
        <v>1383643.8</v>
      </c>
      <c r="HU158" s="162">
        <v>1398000</v>
      </c>
      <c r="HV158" s="32">
        <v>1725250</v>
      </c>
      <c r="HW158" s="94">
        <v>1639000</v>
      </c>
      <c r="HX158" s="32">
        <f t="shared" si="391"/>
        <v>1587416.6666666667</v>
      </c>
      <c r="HY158" s="32">
        <f t="shared" si="392"/>
        <v>1639000</v>
      </c>
      <c r="HZ158" s="32">
        <f t="shared" si="297"/>
        <v>1574752.0215777487</v>
      </c>
      <c r="IA158" s="32">
        <f t="shared" si="393"/>
        <v>1671580.0747799999</v>
      </c>
      <c r="IB158" s="32">
        <f t="shared" si="298"/>
        <v>2014253.9901099</v>
      </c>
      <c r="IC158" s="172">
        <v>1475100</v>
      </c>
      <c r="ID158" s="162">
        <v>953000</v>
      </c>
      <c r="IE158" s="32">
        <v>1725250</v>
      </c>
      <c r="IF158" s="94">
        <v>1673500</v>
      </c>
      <c r="IG158" s="32">
        <f t="shared" si="394"/>
        <v>1450583.3333333333</v>
      </c>
      <c r="IH158" s="32">
        <f t="shared" si="395"/>
        <v>1673500</v>
      </c>
      <c r="II158" s="32">
        <f t="shared" si="396"/>
        <v>1347409.7957554008</v>
      </c>
      <c r="IJ158" s="32">
        <f t="shared" si="397"/>
        <v>1782068.3099999998</v>
      </c>
      <c r="IK158" s="32">
        <f t="shared" si="299"/>
        <v>2147392.3135499996</v>
      </c>
      <c r="IM158" s="32">
        <f t="shared" si="398"/>
        <v>484706.63068069995</v>
      </c>
    </row>
    <row r="159" spans="1:247" x14ac:dyDescent="0.25">
      <c r="A159" s="12">
        <v>152</v>
      </c>
      <c r="B159" s="38" t="s">
        <v>195</v>
      </c>
      <c r="C159" s="14">
        <f>VLOOKUP(B159,[1]Hoja1!$B$9:$D$244,3,0)</f>
        <v>160368</v>
      </c>
      <c r="D159" s="14">
        <v>587000</v>
      </c>
      <c r="E159" s="15">
        <v>890500</v>
      </c>
      <c r="F159" s="97">
        <v>854900</v>
      </c>
      <c r="G159" s="105">
        <f t="shared" si="300"/>
        <v>623192</v>
      </c>
      <c r="H159" s="105">
        <f t="shared" si="301"/>
        <v>720950</v>
      </c>
      <c r="I159" s="107">
        <f t="shared" si="302"/>
        <v>390933.18134935666</v>
      </c>
      <c r="J159" s="107">
        <f t="shared" si="303"/>
        <v>168546.76799999998</v>
      </c>
      <c r="K159" s="107">
        <f t="shared" si="272"/>
        <v>203098.85543999998</v>
      </c>
      <c r="L159" s="101">
        <f>VLOOKUP(B159,[1]Hoja1!$B$9:$L$244,11,0)</f>
        <v>139383</v>
      </c>
      <c r="M159" s="101">
        <v>518000</v>
      </c>
      <c r="N159" s="34">
        <v>890500</v>
      </c>
      <c r="O159" s="70">
        <v>837100</v>
      </c>
      <c r="P159" s="34">
        <f t="shared" si="304"/>
        <v>596245.75</v>
      </c>
      <c r="Q159" s="34">
        <f t="shared" si="305"/>
        <v>677550</v>
      </c>
      <c r="R159" s="34">
        <f t="shared" si="306"/>
        <v>350184.7166155366</v>
      </c>
      <c r="S159" s="174">
        <f t="shared" si="307"/>
        <v>146491.533</v>
      </c>
      <c r="T159" s="174">
        <f t="shared" si="273"/>
        <v>176522.297265</v>
      </c>
      <c r="U159" s="126">
        <f>VLOOKUP(B159,[1]Hoja1!$B$9:$T$244,19,0)</f>
        <v>132825</v>
      </c>
      <c r="V159" s="126">
        <v>486000</v>
      </c>
      <c r="W159" s="17">
        <v>712400</v>
      </c>
      <c r="X159" s="73">
        <v>698200</v>
      </c>
      <c r="Y159" s="17">
        <f t="shared" si="308"/>
        <v>507356.25</v>
      </c>
      <c r="Z159" s="17">
        <f t="shared" si="309"/>
        <v>592100</v>
      </c>
      <c r="AA159" s="17">
        <f t="shared" si="310"/>
        <v>322002.17082586267</v>
      </c>
      <c r="AB159" s="176">
        <f t="shared" si="311"/>
        <v>139599.07499999998</v>
      </c>
      <c r="AC159" s="176">
        <f t="shared" si="274"/>
        <v>168216.88537499998</v>
      </c>
      <c r="AD159" s="129">
        <f>VLOOKUP(B159,[1]Hoja1!$B$9:$V$244,21,0)</f>
        <v>159352</v>
      </c>
      <c r="AE159" s="129">
        <v>570000</v>
      </c>
      <c r="AF159" s="18">
        <v>676780</v>
      </c>
      <c r="AG159" s="74">
        <v>670000</v>
      </c>
      <c r="AH159" s="18">
        <f t="shared" si="312"/>
        <v>519033</v>
      </c>
      <c r="AI159" s="18">
        <f t="shared" si="313"/>
        <v>620000</v>
      </c>
      <c r="AJ159" s="18">
        <f t="shared" si="314"/>
        <v>363638.88445167273</v>
      </c>
      <c r="AK159" s="177">
        <f t="shared" si="315"/>
        <v>167478.95199999999</v>
      </c>
      <c r="AL159" s="177">
        <f t="shared" si="275"/>
        <v>201812.13715999998</v>
      </c>
      <c r="AM159" s="133">
        <f>VLOOKUP(B159,[1]Hoja1!$B$9:$X$244,23,0)</f>
        <v>149519</v>
      </c>
      <c r="AN159" s="133">
        <v>534000</v>
      </c>
      <c r="AO159" s="19">
        <v>605540</v>
      </c>
      <c r="AP159" s="77">
        <v>575300</v>
      </c>
      <c r="AQ159" s="19">
        <f t="shared" si="316"/>
        <v>466089.75</v>
      </c>
      <c r="AR159" s="19">
        <f t="shared" si="317"/>
        <v>554650</v>
      </c>
      <c r="AS159" s="19">
        <f t="shared" si="318"/>
        <v>334716.42353233707</v>
      </c>
      <c r="AT159" s="178">
        <f t="shared" si="319"/>
        <v>157144.46899999998</v>
      </c>
      <c r="AU159" s="178">
        <f t="shared" si="276"/>
        <v>189359.08514499999</v>
      </c>
      <c r="AV159" s="137">
        <f>VLOOKUP(B159,[1]Hoja1!$B$9:$Z$244,25,0)</f>
        <v>120750</v>
      </c>
      <c r="AW159" s="137">
        <v>442000</v>
      </c>
      <c r="AX159" s="20">
        <v>605540</v>
      </c>
      <c r="AY159" s="79">
        <v>581300</v>
      </c>
      <c r="AZ159" s="20">
        <f t="shared" si="320"/>
        <v>437397.5</v>
      </c>
      <c r="BA159" s="20">
        <f t="shared" si="321"/>
        <v>511650</v>
      </c>
      <c r="BB159" s="20">
        <f t="shared" si="322"/>
        <v>287444.75172456459</v>
      </c>
      <c r="BC159" s="179">
        <f t="shared" si="323"/>
        <v>126908.24999999999</v>
      </c>
      <c r="BD159" s="179">
        <f t="shared" si="277"/>
        <v>152924.44124999997</v>
      </c>
      <c r="BE159" s="139">
        <f>VLOOKUP(B159,[1]Hoja1!$B$9:$AB$244,27,0)</f>
        <v>132825</v>
      </c>
      <c r="BF159" s="139">
        <v>532000</v>
      </c>
      <c r="BG159" s="21">
        <v>712400</v>
      </c>
      <c r="BH159" s="80">
        <v>669700</v>
      </c>
      <c r="BI159" s="21">
        <f t="shared" si="324"/>
        <v>511731.25</v>
      </c>
      <c r="BJ159" s="21">
        <f t="shared" si="325"/>
        <v>600850</v>
      </c>
      <c r="BK159" s="21">
        <f t="shared" si="326"/>
        <v>325062.81101399916</v>
      </c>
      <c r="BL159" s="21">
        <f t="shared" si="327"/>
        <v>139599.07499999998</v>
      </c>
      <c r="BM159" s="21">
        <f t="shared" si="278"/>
        <v>168216.88537499998</v>
      </c>
      <c r="BN159" s="144">
        <f>VLOOKUP(B159,[1]Hoja1!$B$9:$AD$244,29,0)</f>
        <v>132825</v>
      </c>
      <c r="BO159" s="144">
        <v>475000</v>
      </c>
      <c r="BP159" s="22">
        <v>712400</v>
      </c>
      <c r="BQ159" s="82">
        <v>655400</v>
      </c>
      <c r="BR159" s="22">
        <f t="shared" si="328"/>
        <v>493906.25</v>
      </c>
      <c r="BS159" s="22">
        <f t="shared" si="329"/>
        <v>565200</v>
      </c>
      <c r="BT159" s="22">
        <f t="shared" si="330"/>
        <v>318383.68316206901</v>
      </c>
      <c r="BU159" s="22">
        <f t="shared" si="331"/>
        <v>139599.07499999998</v>
      </c>
      <c r="BV159" s="22">
        <f t="shared" si="279"/>
        <v>168216.88537499998</v>
      </c>
      <c r="BW159" s="146">
        <f>VLOOKUP(B159,[1]Hoja1!$B$9:$AF$244,31,0)</f>
        <v>127802</v>
      </c>
      <c r="BX159" s="146">
        <v>370000</v>
      </c>
      <c r="BY159" s="23">
        <v>605540</v>
      </c>
      <c r="BZ159" s="84">
        <v>545000</v>
      </c>
      <c r="CA159" s="23">
        <f t="shared" si="332"/>
        <v>412085.5</v>
      </c>
      <c r="CB159" s="23">
        <f t="shared" si="333"/>
        <v>457500</v>
      </c>
      <c r="CC159" s="23">
        <f t="shared" si="334"/>
        <v>285437.2619114464</v>
      </c>
      <c r="CD159" s="23">
        <f t="shared" si="335"/>
        <v>134319.902</v>
      </c>
      <c r="CE159" s="23">
        <f t="shared" si="280"/>
        <v>161855.48191</v>
      </c>
      <c r="CF159" s="158">
        <f>VLOOKUP(B159,[1]Hoja1!$B$9:$AJ$244,35,0)</f>
        <v>120750</v>
      </c>
      <c r="CG159" s="158">
        <v>350000</v>
      </c>
      <c r="CH159" s="24">
        <v>411800</v>
      </c>
      <c r="CI159" s="25">
        <v>399400</v>
      </c>
      <c r="CJ159" s="24">
        <f t="shared" si="336"/>
        <v>320487.5</v>
      </c>
      <c r="CK159" s="24">
        <f t="shared" si="337"/>
        <v>374700</v>
      </c>
      <c r="CL159" s="24">
        <f t="shared" si="338"/>
        <v>248898.07730116398</v>
      </c>
      <c r="CM159" s="24">
        <f t="shared" si="339"/>
        <v>126908.24999999999</v>
      </c>
      <c r="CN159" s="24">
        <f t="shared" si="281"/>
        <v>152924.44124999997</v>
      </c>
      <c r="CO159" s="148">
        <f>VLOOKUP(B159,[1]Hoja1!$B$9:$AL$244,37,0)</f>
        <v>127199</v>
      </c>
      <c r="CP159" s="148">
        <v>460000</v>
      </c>
      <c r="CQ159" s="26">
        <v>605540</v>
      </c>
      <c r="CR159" s="149">
        <v>563200</v>
      </c>
      <c r="CS159" s="26">
        <f t="shared" si="340"/>
        <v>438984.75</v>
      </c>
      <c r="CT159" s="26">
        <f t="shared" si="341"/>
        <v>511600</v>
      </c>
      <c r="CU159" s="26">
        <f t="shared" si="342"/>
        <v>297119.49734147027</v>
      </c>
      <c r="CV159" s="26">
        <f t="shared" si="343"/>
        <v>133686.149</v>
      </c>
      <c r="CW159" s="26">
        <f t="shared" si="282"/>
        <v>161091.809545</v>
      </c>
      <c r="CX159" s="27">
        <f>VLOOKUP(B159,[1]Hoja1!$B$9:$AN$244,39,0)</f>
        <v>146627</v>
      </c>
      <c r="CY159" s="27">
        <v>490000</v>
      </c>
      <c r="CZ159" s="28">
        <v>676780</v>
      </c>
      <c r="DA159" s="86">
        <v>650000</v>
      </c>
      <c r="DB159" s="28">
        <f t="shared" si="344"/>
        <v>490851.75</v>
      </c>
      <c r="DC159" s="28">
        <f t="shared" si="345"/>
        <v>570000</v>
      </c>
      <c r="DD159" s="28">
        <f t="shared" si="346"/>
        <v>336788.52468161692</v>
      </c>
      <c r="DE159" s="28">
        <f t="shared" si="347"/>
        <v>154104.97699999998</v>
      </c>
      <c r="DF159" s="28">
        <f t="shared" si="283"/>
        <v>185696.49728499999</v>
      </c>
      <c r="DG159" s="150">
        <f>VLOOKUP(B159,[1]Hoja1!$B$9:$AR$244,43,0)</f>
        <v>161376</v>
      </c>
      <c r="DH159" s="150">
        <v>554000</v>
      </c>
      <c r="DI159" s="29">
        <v>534300</v>
      </c>
      <c r="DJ159" s="88">
        <v>507600</v>
      </c>
      <c r="DK159" s="29">
        <f t="shared" si="348"/>
        <v>439319</v>
      </c>
      <c r="DL159" s="29">
        <f t="shared" si="349"/>
        <v>520950</v>
      </c>
      <c r="DM159" s="29">
        <f t="shared" si="350"/>
        <v>337740.12902691338</v>
      </c>
      <c r="DN159" s="29">
        <f t="shared" si="351"/>
        <v>169606.17599999998</v>
      </c>
      <c r="DO159" s="29">
        <f t="shared" si="284"/>
        <v>204375.44207999998</v>
      </c>
      <c r="DP159" s="154">
        <f>VLOOKUP(B159,[1]Hoja1!$B$9:$AT$244,45,0)</f>
        <v>187005</v>
      </c>
      <c r="DQ159" s="154">
        <v>684000</v>
      </c>
      <c r="DR159" s="30">
        <v>534300</v>
      </c>
      <c r="DS159" s="90">
        <v>491600</v>
      </c>
      <c r="DT159" s="30">
        <f t="shared" si="352"/>
        <v>474226.25</v>
      </c>
      <c r="DU159" s="30">
        <f t="shared" si="353"/>
        <v>512950</v>
      </c>
      <c r="DV159" s="30">
        <f t="shared" si="354"/>
        <v>373300.7556081732</v>
      </c>
      <c r="DW159" s="30">
        <f t="shared" si="355"/>
        <v>196542.25499999998</v>
      </c>
      <c r="DX159" s="30">
        <f t="shared" si="285"/>
        <v>236833.41727499996</v>
      </c>
      <c r="DY159" s="158">
        <f>VLOOKUP(B159,[1]Hoja1!$B$9:$AV$244,47,0)</f>
        <v>193651</v>
      </c>
      <c r="DZ159" s="158">
        <v>670000</v>
      </c>
      <c r="EA159" s="24">
        <v>605540</v>
      </c>
      <c r="EB159" s="25">
        <v>557100</v>
      </c>
      <c r="EC159" s="24">
        <f t="shared" si="356"/>
        <v>506572.75</v>
      </c>
      <c r="ED159" s="24">
        <f t="shared" si="357"/>
        <v>581320</v>
      </c>
      <c r="EE159" s="24">
        <f t="shared" si="358"/>
        <v>395926.13081707607</v>
      </c>
      <c r="EF159" s="24">
        <f t="shared" si="359"/>
        <v>203527.201</v>
      </c>
      <c r="EG159" s="24">
        <f t="shared" si="286"/>
        <v>245250.27720499999</v>
      </c>
      <c r="EH159" s="126">
        <f>VLOOKUP(B159,[1]Hoja1!$B$9:$AX$244,49,0)</f>
        <v>194252</v>
      </c>
      <c r="EI159" s="126">
        <v>694000</v>
      </c>
      <c r="EJ159" s="17">
        <v>801450</v>
      </c>
      <c r="EK159" s="73">
        <v>721300</v>
      </c>
      <c r="EL159" s="17">
        <f t="shared" si="360"/>
        <v>602750.5</v>
      </c>
      <c r="EM159" s="17">
        <f t="shared" si="361"/>
        <v>707650</v>
      </c>
      <c r="EN159" s="17">
        <f t="shared" si="362"/>
        <v>433698.43326036894</v>
      </c>
      <c r="EO159" s="17">
        <f t="shared" si="363"/>
        <v>204158.85199999998</v>
      </c>
      <c r="EP159" s="17">
        <f t="shared" si="287"/>
        <v>246011.41665999999</v>
      </c>
      <c r="EQ159" s="162">
        <f>VLOOKUP(B159,[1]Hoja1!$B$9:$AZ$244,51,0)</f>
        <v>161376</v>
      </c>
      <c r="ER159" s="162">
        <v>531000</v>
      </c>
      <c r="ES159" s="32">
        <v>801450</v>
      </c>
      <c r="ET159" s="94">
        <v>769400</v>
      </c>
      <c r="EU159" s="32">
        <f t="shared" si="364"/>
        <v>565806.5</v>
      </c>
      <c r="EV159" s="32">
        <f t="shared" si="365"/>
        <v>650200</v>
      </c>
      <c r="EW159" s="32">
        <f t="shared" si="366"/>
        <v>376385.56878073997</v>
      </c>
      <c r="EX159" s="32">
        <f t="shared" si="367"/>
        <v>194958.3456</v>
      </c>
      <c r="EY159" s="32">
        <f t="shared" si="288"/>
        <v>234924.80644799999</v>
      </c>
      <c r="EZ159" s="172">
        <f>VLOOKUP(B159,'[2]RESPUESTOS '!$B$11:$BH$246,59,0)</f>
        <v>102297</v>
      </c>
      <c r="FA159" s="162">
        <v>486000</v>
      </c>
      <c r="FB159" s="32">
        <v>554600</v>
      </c>
      <c r="FC159" s="94">
        <v>538000</v>
      </c>
      <c r="FD159" s="32">
        <f t="shared" si="368"/>
        <v>420224.25</v>
      </c>
      <c r="FE159" s="32">
        <f t="shared" si="369"/>
        <v>512000</v>
      </c>
      <c r="FF159" s="32">
        <f t="shared" si="399"/>
        <v>258149.31737524187</v>
      </c>
      <c r="FG159" s="32">
        <f t="shared" si="400"/>
        <v>123585.00569999999</v>
      </c>
      <c r="FH159" s="32">
        <f t="shared" si="289"/>
        <v>148919.93186849999</v>
      </c>
      <c r="FI159" s="172">
        <f>VLOOKUP(B159,'[2]RESPUESTOS '!$B$11:$CJ$246,87,0)</f>
        <v>111998</v>
      </c>
      <c r="FJ159" s="162">
        <v>583200</v>
      </c>
      <c r="FK159" s="32">
        <v>615600</v>
      </c>
      <c r="FL159" s="94">
        <v>603300</v>
      </c>
      <c r="FM159" s="32">
        <f t="shared" si="370"/>
        <v>478524.5</v>
      </c>
      <c r="FN159" s="32">
        <f t="shared" si="371"/>
        <v>593250</v>
      </c>
      <c r="FO159" s="32">
        <f t="shared" si="401"/>
        <v>287245.09482890647</v>
      </c>
      <c r="FP159" s="32">
        <f t="shared" si="372"/>
        <v>135304.7838</v>
      </c>
      <c r="FQ159" s="32">
        <f t="shared" si="290"/>
        <v>163042.264479</v>
      </c>
      <c r="FR159" s="172">
        <f>VLOOKUP(B159,'[2]RESPUESTOS '!$B$11:$BX$246,75,0)</f>
        <v>102359</v>
      </c>
      <c r="FS159" s="162">
        <v>486000</v>
      </c>
      <c r="FT159" s="32">
        <v>563400</v>
      </c>
      <c r="FU159" s="94">
        <v>546500</v>
      </c>
      <c r="FV159" s="32">
        <f t="shared" si="373"/>
        <v>424564.75</v>
      </c>
      <c r="FW159" s="32">
        <f t="shared" si="374"/>
        <v>516250</v>
      </c>
      <c r="FX159" s="32">
        <f t="shared" si="402"/>
        <v>259203.10601909956</v>
      </c>
      <c r="FY159" s="32">
        <f t="shared" si="375"/>
        <v>123659.90789999999</v>
      </c>
      <c r="FZ159" s="32">
        <f t="shared" si="291"/>
        <v>149010.18901949999</v>
      </c>
      <c r="GA159" s="172">
        <f>VLOOKUP(B159,'[2]RESPUESTOS '!$B$11:$CN$246,91,0)</f>
        <v>132433</v>
      </c>
      <c r="GB159" s="162">
        <v>559000</v>
      </c>
      <c r="GC159" s="32">
        <v>712400</v>
      </c>
      <c r="GD159" s="94">
        <v>676800</v>
      </c>
      <c r="GE159" s="32">
        <f t="shared" si="376"/>
        <v>520158.25</v>
      </c>
      <c r="GF159" s="32">
        <f t="shared" si="377"/>
        <v>617900</v>
      </c>
      <c r="GG159" s="32">
        <f t="shared" si="403"/>
        <v>327301.60211229883</v>
      </c>
      <c r="GH159" s="32">
        <f t="shared" si="378"/>
        <v>159992.30729999999</v>
      </c>
      <c r="GI159" s="32">
        <f t="shared" si="292"/>
        <v>192790.73029649997</v>
      </c>
      <c r="GJ159" s="172">
        <f>VLOOKUP(B159,'[2]RESPUESTOS '!$B$11:$T$246,19,0)</f>
        <v>102375</v>
      </c>
      <c r="GK159" s="162">
        <v>490000</v>
      </c>
      <c r="GL159" s="32">
        <v>510000</v>
      </c>
      <c r="GM159" s="94">
        <v>469200</v>
      </c>
      <c r="GN159" s="32">
        <f t="shared" si="379"/>
        <v>392893.75</v>
      </c>
      <c r="GO159" s="32">
        <f t="shared" si="380"/>
        <v>479600</v>
      </c>
      <c r="GP159" s="32">
        <f t="shared" si="404"/>
        <v>251558.12420216872</v>
      </c>
      <c r="GQ159" s="32">
        <f t="shared" si="381"/>
        <v>123679.23749999999</v>
      </c>
      <c r="GR159" s="32">
        <f t="shared" si="293"/>
        <v>149033.48118749997</v>
      </c>
      <c r="GS159" s="172">
        <f>VLOOKUP(B159,'[2]RESPUESTOS '!$B$11:$H$246,7,0)</f>
        <v>94806</v>
      </c>
      <c r="GT159" s="162">
        <v>350000</v>
      </c>
      <c r="GU159" s="32">
        <v>306000</v>
      </c>
      <c r="GV159" s="94">
        <v>293800</v>
      </c>
      <c r="GW159" s="32">
        <f t="shared" si="382"/>
        <v>261151.5</v>
      </c>
      <c r="GX159" s="32">
        <f t="shared" si="383"/>
        <v>299900</v>
      </c>
      <c r="GY159" s="32">
        <f t="shared" si="405"/>
        <v>199236.44322309212</v>
      </c>
      <c r="GZ159" s="32">
        <f t="shared" si="384"/>
        <v>114535.1286</v>
      </c>
      <c r="HA159" s="32">
        <f t="shared" si="294"/>
        <v>138014.829963</v>
      </c>
      <c r="HB159" s="172">
        <f>VLOOKUP(B159,'[2]RESPUESTOS '!$B$11:$D$246,3,0)</f>
        <v>89049</v>
      </c>
      <c r="HC159" s="162">
        <v>350000</v>
      </c>
      <c r="HD159" s="32">
        <v>306000</v>
      </c>
      <c r="HE159" s="94">
        <v>293800</v>
      </c>
      <c r="HF159" s="32">
        <f t="shared" si="385"/>
        <v>259712.25</v>
      </c>
      <c r="HG159" s="32">
        <f t="shared" si="386"/>
        <v>299900</v>
      </c>
      <c r="HH159" s="32">
        <f t="shared" si="406"/>
        <v>192691.54631959912</v>
      </c>
      <c r="HI159" s="32">
        <f t="shared" si="387"/>
        <v>107580.09689999999</v>
      </c>
      <c r="HJ159" s="32">
        <f t="shared" si="295"/>
        <v>129634.01676449999</v>
      </c>
      <c r="HK159" s="172">
        <f>VLOOKUP(B159,'[2]RESPUESTOS '!$B$11:$CB$246,79,0)</f>
        <v>133354</v>
      </c>
      <c r="HL159" s="162">
        <v>694000</v>
      </c>
      <c r="HM159" s="32">
        <v>712400</v>
      </c>
      <c r="HN159" s="94">
        <v>691000</v>
      </c>
      <c r="HO159" s="32">
        <f t="shared" si="388"/>
        <v>557688.5</v>
      </c>
      <c r="HP159" s="32">
        <f t="shared" si="389"/>
        <v>692500</v>
      </c>
      <c r="HQ159" s="32">
        <f t="shared" si="407"/>
        <v>339252.04734576924</v>
      </c>
      <c r="HR159" s="32">
        <f t="shared" si="390"/>
        <v>161104.96739999999</v>
      </c>
      <c r="HS159" s="32">
        <f t="shared" si="296"/>
        <v>194131.48571699997</v>
      </c>
      <c r="HT159" s="172">
        <v>699166.44</v>
      </c>
      <c r="HU159" s="162">
        <v>694000</v>
      </c>
      <c r="HV159" s="32">
        <v>890500</v>
      </c>
      <c r="HW159" s="94">
        <v>828200</v>
      </c>
      <c r="HX159" s="32">
        <f t="shared" si="391"/>
        <v>804233.33333333337</v>
      </c>
      <c r="HY159" s="32">
        <f t="shared" si="392"/>
        <v>828200</v>
      </c>
      <c r="HZ159" s="32">
        <f t="shared" si="297"/>
        <v>795476.46817195695</v>
      </c>
      <c r="IA159" s="32">
        <f t="shared" si="393"/>
        <v>844662.97616399988</v>
      </c>
      <c r="IB159" s="32">
        <f t="shared" si="298"/>
        <v>1017818.8862776199</v>
      </c>
      <c r="IC159" s="172">
        <v>745380</v>
      </c>
      <c r="ID159" s="162">
        <v>486000</v>
      </c>
      <c r="IE159" s="32">
        <v>890500</v>
      </c>
      <c r="IF159" s="94">
        <v>872700</v>
      </c>
      <c r="IG159" s="32">
        <f t="shared" si="394"/>
        <v>749733.33333333337</v>
      </c>
      <c r="IH159" s="32">
        <f t="shared" si="395"/>
        <v>872700</v>
      </c>
      <c r="II159" s="32">
        <f t="shared" si="396"/>
        <v>693409.63696713792</v>
      </c>
      <c r="IJ159" s="32">
        <f t="shared" si="397"/>
        <v>900493.57799999998</v>
      </c>
      <c r="IK159" s="32">
        <f t="shared" si="299"/>
        <v>1085094.7614899999</v>
      </c>
      <c r="IM159" s="32">
        <f t="shared" si="398"/>
        <v>245363.76441133782</v>
      </c>
    </row>
    <row r="160" spans="1:247" x14ac:dyDescent="0.25">
      <c r="A160" s="12">
        <v>153</v>
      </c>
      <c r="B160" s="38" t="s">
        <v>196</v>
      </c>
      <c r="C160" s="14">
        <f>VLOOKUP(B160,[1]Hoja1!$B$9:$D$244,3,0)</f>
        <v>156305</v>
      </c>
      <c r="D160" s="14">
        <v>572000</v>
      </c>
      <c r="E160" s="15">
        <v>863500</v>
      </c>
      <c r="F160" s="97">
        <v>837600</v>
      </c>
      <c r="G160" s="105">
        <f t="shared" si="300"/>
        <v>607351.25</v>
      </c>
      <c r="H160" s="105">
        <f t="shared" si="301"/>
        <v>704800</v>
      </c>
      <c r="I160" s="107">
        <f t="shared" si="302"/>
        <v>381026.24092250474</v>
      </c>
      <c r="J160" s="107">
        <f t="shared" si="303"/>
        <v>164276.55499999999</v>
      </c>
      <c r="K160" s="107">
        <f t="shared" si="272"/>
        <v>197953.24877499999</v>
      </c>
      <c r="L160" s="101">
        <f>VLOOKUP(B160,[1]Hoja1!$B$9:$L$244,11,0)</f>
        <v>128590</v>
      </c>
      <c r="M160" s="101">
        <v>478000</v>
      </c>
      <c r="N160" s="34">
        <v>863500</v>
      </c>
      <c r="O160" s="70">
        <v>820300</v>
      </c>
      <c r="P160" s="34">
        <f t="shared" si="304"/>
        <v>572597.5</v>
      </c>
      <c r="Q160" s="34">
        <f t="shared" si="305"/>
        <v>649150</v>
      </c>
      <c r="R160" s="34">
        <f t="shared" si="306"/>
        <v>326641.31088011415</v>
      </c>
      <c r="S160" s="174">
        <f t="shared" si="307"/>
        <v>135148.09</v>
      </c>
      <c r="T160" s="174">
        <f t="shared" si="273"/>
        <v>162853.44845</v>
      </c>
      <c r="U160" s="126">
        <f>VLOOKUP(B160,[1]Hoja1!$B$9:$T$244,19,0)</f>
        <v>142916</v>
      </c>
      <c r="V160" s="126">
        <v>523000</v>
      </c>
      <c r="W160" s="17">
        <v>690800</v>
      </c>
      <c r="X160" s="73">
        <v>656300</v>
      </c>
      <c r="Y160" s="17">
        <f t="shared" si="308"/>
        <v>503254</v>
      </c>
      <c r="Z160" s="17">
        <f t="shared" si="309"/>
        <v>589650</v>
      </c>
      <c r="AA160" s="17">
        <f t="shared" si="310"/>
        <v>336687.48423095467</v>
      </c>
      <c r="AB160" s="176">
        <f t="shared" si="311"/>
        <v>150204.71599999999</v>
      </c>
      <c r="AC160" s="176">
        <f t="shared" si="274"/>
        <v>180996.68277999997</v>
      </c>
      <c r="AD160" s="129">
        <f>VLOOKUP(B160,[1]Hoja1!$B$9:$V$244,21,0)</f>
        <v>157815</v>
      </c>
      <c r="AE160" s="129">
        <v>564000</v>
      </c>
      <c r="AF160" s="18">
        <v>656260</v>
      </c>
      <c r="AG160" s="74">
        <v>623400</v>
      </c>
      <c r="AH160" s="18">
        <f t="shared" si="312"/>
        <v>500368.75</v>
      </c>
      <c r="AI160" s="18">
        <f t="shared" si="313"/>
        <v>593700</v>
      </c>
      <c r="AJ160" s="18">
        <f t="shared" si="314"/>
        <v>355951.82501826395</v>
      </c>
      <c r="AK160" s="177">
        <f t="shared" si="315"/>
        <v>165863.565</v>
      </c>
      <c r="AL160" s="177">
        <f t="shared" si="275"/>
        <v>199865.595825</v>
      </c>
      <c r="AM160" s="133">
        <f>VLOOKUP(B160,[1]Hoja1!$B$9:$X$244,23,0)</f>
        <v>148520</v>
      </c>
      <c r="AN160" s="133">
        <v>531000</v>
      </c>
      <c r="AO160" s="19">
        <v>587180</v>
      </c>
      <c r="AP160" s="77">
        <v>569600</v>
      </c>
      <c r="AQ160" s="19">
        <f t="shared" si="316"/>
        <v>459075</v>
      </c>
      <c r="AR160" s="19">
        <f t="shared" si="317"/>
        <v>550300</v>
      </c>
      <c r="AS160" s="19">
        <f t="shared" si="318"/>
        <v>331262.60117145814</v>
      </c>
      <c r="AT160" s="178">
        <f t="shared" si="319"/>
        <v>156094.51999999999</v>
      </c>
      <c r="AU160" s="178">
        <f t="shared" si="276"/>
        <v>188093.89659999998</v>
      </c>
      <c r="AV160" s="137">
        <f>VLOOKUP(B160,[1]Hoja1!$B$9:$Z$244,25,0)</f>
        <v>116900</v>
      </c>
      <c r="AW160" s="137">
        <v>428000</v>
      </c>
      <c r="AX160" s="20">
        <v>587180</v>
      </c>
      <c r="AY160" s="79">
        <v>546100</v>
      </c>
      <c r="AZ160" s="20">
        <f t="shared" si="320"/>
        <v>419545</v>
      </c>
      <c r="BA160" s="20">
        <f t="shared" si="321"/>
        <v>487050</v>
      </c>
      <c r="BB160" s="20">
        <f t="shared" si="322"/>
        <v>277296.54764551541</v>
      </c>
      <c r="BC160" s="179">
        <f t="shared" si="323"/>
        <v>122861.9</v>
      </c>
      <c r="BD160" s="179">
        <f t="shared" si="277"/>
        <v>148048.5895</v>
      </c>
      <c r="BE160" s="139">
        <f>VLOOKUP(B160,[1]Hoja1!$B$9:$AB$244,27,0)</f>
        <v>128590</v>
      </c>
      <c r="BF160" s="139">
        <v>515000</v>
      </c>
      <c r="BG160" s="21">
        <v>690800</v>
      </c>
      <c r="BH160" s="80">
        <v>635500</v>
      </c>
      <c r="BI160" s="21">
        <f t="shared" si="324"/>
        <v>492472.5</v>
      </c>
      <c r="BJ160" s="21">
        <f t="shared" si="325"/>
        <v>575250</v>
      </c>
      <c r="BK160" s="21">
        <f t="shared" si="326"/>
        <v>313982.50845149864</v>
      </c>
      <c r="BL160" s="21">
        <f t="shared" si="327"/>
        <v>135148.09</v>
      </c>
      <c r="BM160" s="21">
        <f t="shared" si="278"/>
        <v>162853.44845</v>
      </c>
      <c r="BN160" s="144">
        <f>VLOOKUP(B160,[1]Hoja1!$B$9:$AD$244,29,0)</f>
        <v>128590</v>
      </c>
      <c r="BO160" s="144">
        <v>460000</v>
      </c>
      <c r="BP160" s="22">
        <v>690800</v>
      </c>
      <c r="BQ160" s="82">
        <v>677000</v>
      </c>
      <c r="BR160" s="22">
        <f t="shared" si="328"/>
        <v>489097.5</v>
      </c>
      <c r="BS160" s="22">
        <f t="shared" si="329"/>
        <v>568500</v>
      </c>
      <c r="BT160" s="22">
        <f t="shared" si="330"/>
        <v>310673.11127919436</v>
      </c>
      <c r="BU160" s="22">
        <f t="shared" si="331"/>
        <v>135148.09</v>
      </c>
      <c r="BV160" s="22">
        <f t="shared" si="279"/>
        <v>162853.44845</v>
      </c>
      <c r="BW160" s="146">
        <f>VLOOKUP(B160,[1]Hoja1!$B$9:$AF$244,31,0)</f>
        <v>123645</v>
      </c>
      <c r="BX160" s="146">
        <v>360000</v>
      </c>
      <c r="BY160" s="23">
        <v>587180</v>
      </c>
      <c r="BZ160" s="84">
        <v>563700</v>
      </c>
      <c r="CA160" s="23">
        <f t="shared" si="332"/>
        <v>408631.25</v>
      </c>
      <c r="CB160" s="23">
        <f t="shared" si="333"/>
        <v>461850</v>
      </c>
      <c r="CC160" s="23">
        <f t="shared" si="334"/>
        <v>278891.47152091062</v>
      </c>
      <c r="CD160" s="23">
        <f t="shared" si="335"/>
        <v>129950.89499999999</v>
      </c>
      <c r="CE160" s="23">
        <f t="shared" si="280"/>
        <v>156590.82847499999</v>
      </c>
      <c r="CF160" s="158">
        <f>VLOOKUP(B160,[1]Hoja1!$B$9:$AJ$244,35,0)</f>
        <v>117730</v>
      </c>
      <c r="CG160" s="158">
        <v>340000</v>
      </c>
      <c r="CH160" s="24">
        <v>399300</v>
      </c>
      <c r="CI160" s="25">
        <v>379300</v>
      </c>
      <c r="CJ160" s="24">
        <f t="shared" si="336"/>
        <v>309082.5</v>
      </c>
      <c r="CK160" s="24">
        <f t="shared" si="337"/>
        <v>359650</v>
      </c>
      <c r="CL160" s="24">
        <f t="shared" si="338"/>
        <v>241312.64812513083</v>
      </c>
      <c r="CM160" s="24">
        <f t="shared" si="339"/>
        <v>123734.23</v>
      </c>
      <c r="CN160" s="24">
        <f t="shared" si="281"/>
        <v>149099.74714999998</v>
      </c>
      <c r="CO160" s="148">
        <f>VLOOKUP(B160,[1]Hoja1!$B$9:$AL$244,37,0)</f>
        <v>120180</v>
      </c>
      <c r="CP160" s="148">
        <v>430000</v>
      </c>
      <c r="CQ160" s="26">
        <v>587180</v>
      </c>
      <c r="CR160" s="149">
        <v>551900</v>
      </c>
      <c r="CS160" s="26">
        <f t="shared" si="340"/>
        <v>422315</v>
      </c>
      <c r="CT160" s="26">
        <f t="shared" si="341"/>
        <v>490950</v>
      </c>
      <c r="CU160" s="26">
        <f t="shared" si="342"/>
        <v>282457.72605116369</v>
      </c>
      <c r="CV160" s="26">
        <f t="shared" si="343"/>
        <v>126309.18</v>
      </c>
      <c r="CW160" s="26">
        <f t="shared" si="282"/>
        <v>152202.5619</v>
      </c>
      <c r="CX160" s="27">
        <f>VLOOKUP(B160,[1]Hoja1!$B$9:$AN$244,39,0)</f>
        <v>147549</v>
      </c>
      <c r="CY160" s="27">
        <v>490000</v>
      </c>
      <c r="CZ160" s="28">
        <v>656260</v>
      </c>
      <c r="DA160" s="86">
        <v>591000</v>
      </c>
      <c r="DB160" s="28">
        <f t="shared" si="344"/>
        <v>471202.25</v>
      </c>
      <c r="DC160" s="28">
        <f t="shared" si="345"/>
        <v>540500</v>
      </c>
      <c r="DD160" s="28">
        <f t="shared" si="346"/>
        <v>332389.91252397164</v>
      </c>
      <c r="DE160" s="28">
        <f t="shared" si="347"/>
        <v>155073.99899999998</v>
      </c>
      <c r="DF160" s="28">
        <f t="shared" si="283"/>
        <v>186864.16879499998</v>
      </c>
      <c r="DG160" s="150">
        <f>VLOOKUP(B160,[1]Hoja1!$B$9:$AR$244,43,0)</f>
        <v>168370</v>
      </c>
      <c r="DH160" s="150">
        <v>578000</v>
      </c>
      <c r="DI160" s="29">
        <v>518100</v>
      </c>
      <c r="DJ160" s="88">
        <v>481800</v>
      </c>
      <c r="DK160" s="29">
        <f t="shared" si="348"/>
        <v>436567.5</v>
      </c>
      <c r="DL160" s="29">
        <f t="shared" si="349"/>
        <v>499950</v>
      </c>
      <c r="DM160" s="29">
        <f t="shared" si="350"/>
        <v>342609.96945739223</v>
      </c>
      <c r="DN160" s="29">
        <f t="shared" si="351"/>
        <v>176956.87</v>
      </c>
      <c r="DO160" s="29">
        <f t="shared" si="284"/>
        <v>213233.02834999998</v>
      </c>
      <c r="DP160" s="154">
        <f>VLOOKUP(B160,[1]Hoja1!$B$9:$AT$244,45,0)</f>
        <v>181335</v>
      </c>
      <c r="DQ160" s="154">
        <v>664000</v>
      </c>
      <c r="DR160" s="30">
        <v>518100</v>
      </c>
      <c r="DS160" s="90">
        <v>507700</v>
      </c>
      <c r="DT160" s="30">
        <f t="shared" si="352"/>
        <v>467783.75</v>
      </c>
      <c r="DU160" s="30">
        <f t="shared" si="353"/>
        <v>512900</v>
      </c>
      <c r="DV160" s="30">
        <f t="shared" si="354"/>
        <v>366284.40886217181</v>
      </c>
      <c r="DW160" s="30">
        <f t="shared" si="355"/>
        <v>190583.08499999999</v>
      </c>
      <c r="DX160" s="30">
        <f t="shared" si="285"/>
        <v>229652.617425</v>
      </c>
      <c r="DY160" s="158">
        <f>VLOOKUP(B160,[1]Hoja1!$B$9:$AV$244,47,0)</f>
        <v>202044</v>
      </c>
      <c r="DZ160" s="158">
        <v>700000</v>
      </c>
      <c r="EA160" s="24">
        <v>587180</v>
      </c>
      <c r="EB160" s="25">
        <v>575400</v>
      </c>
      <c r="EC160" s="24">
        <f t="shared" si="356"/>
        <v>516156</v>
      </c>
      <c r="ED160" s="24">
        <f t="shared" si="357"/>
        <v>581290</v>
      </c>
      <c r="EE160" s="24">
        <f t="shared" si="358"/>
        <v>407374.90696880582</v>
      </c>
      <c r="EF160" s="24">
        <f t="shared" si="359"/>
        <v>212348.24399999998</v>
      </c>
      <c r="EG160" s="24">
        <f t="shared" si="286"/>
        <v>255879.63401999997</v>
      </c>
      <c r="EH160" s="126">
        <f>VLOOKUP(B160,[1]Hoja1!$B$9:$AX$244,49,0)</f>
        <v>188898</v>
      </c>
      <c r="EI160" s="126">
        <v>675000</v>
      </c>
      <c r="EJ160" s="17">
        <v>777150</v>
      </c>
      <c r="EK160" s="73">
        <v>746100</v>
      </c>
      <c r="EL160" s="17">
        <f t="shared" si="360"/>
        <v>596787</v>
      </c>
      <c r="EM160" s="17">
        <f t="shared" si="361"/>
        <v>710550</v>
      </c>
      <c r="EN160" s="17">
        <f t="shared" si="362"/>
        <v>425423.31585718697</v>
      </c>
      <c r="EO160" s="17">
        <f t="shared" si="363"/>
        <v>198531.79799999998</v>
      </c>
      <c r="EP160" s="17">
        <f t="shared" si="287"/>
        <v>239230.81658999997</v>
      </c>
      <c r="EQ160" s="162">
        <f>VLOOKUP(B160,[1]Hoja1!$B$9:$AZ$244,51,0)</f>
        <v>168370</v>
      </c>
      <c r="ER160" s="162">
        <v>554000</v>
      </c>
      <c r="ES160" s="32">
        <v>777150</v>
      </c>
      <c r="ET160" s="94">
        <v>753800</v>
      </c>
      <c r="EU160" s="32">
        <f t="shared" si="364"/>
        <v>563330</v>
      </c>
      <c r="EV160" s="32">
        <f t="shared" si="365"/>
        <v>653900</v>
      </c>
      <c r="EW160" s="32">
        <f t="shared" si="366"/>
        <v>386185.40599059447</v>
      </c>
      <c r="EX160" s="32">
        <f t="shared" si="367"/>
        <v>203407.79699999999</v>
      </c>
      <c r="EY160" s="32">
        <f t="shared" si="288"/>
        <v>245106.39538499998</v>
      </c>
      <c r="EZ160" s="172">
        <f>VLOOKUP(B160,'[2]RESPUESTOS '!$B$11:$BH$246,59,0)</f>
        <v>101232</v>
      </c>
      <c r="FA160" s="162">
        <v>523000</v>
      </c>
      <c r="FB160" s="32">
        <v>540800</v>
      </c>
      <c r="FC160" s="94">
        <v>530000</v>
      </c>
      <c r="FD160" s="32">
        <f t="shared" si="368"/>
        <v>423758</v>
      </c>
      <c r="FE160" s="32">
        <f t="shared" si="369"/>
        <v>526500</v>
      </c>
      <c r="FF160" s="32">
        <f t="shared" si="399"/>
        <v>257628.20829867764</v>
      </c>
      <c r="FG160" s="32">
        <f t="shared" si="400"/>
        <v>122298.3792</v>
      </c>
      <c r="FH160" s="32">
        <f t="shared" si="289"/>
        <v>147369.546936</v>
      </c>
      <c r="FI160" s="172">
        <f>VLOOKUP(B160,'[2]RESPUESTOS '!$B$11:$CJ$246,87,0)</f>
        <v>109159</v>
      </c>
      <c r="FJ160" s="162">
        <v>627600</v>
      </c>
      <c r="FK160" s="32">
        <v>587200</v>
      </c>
      <c r="FL160" s="94">
        <v>581300</v>
      </c>
      <c r="FM160" s="32">
        <f t="shared" si="370"/>
        <v>476314.75</v>
      </c>
      <c r="FN160" s="32">
        <f t="shared" si="371"/>
        <v>584250</v>
      </c>
      <c r="FO160" s="32">
        <f t="shared" si="401"/>
        <v>282135.20548438205</v>
      </c>
      <c r="FP160" s="32">
        <f t="shared" si="372"/>
        <v>131874.98790000001</v>
      </c>
      <c r="FQ160" s="32">
        <f t="shared" si="290"/>
        <v>158909.36041950001</v>
      </c>
      <c r="FR160" s="172">
        <f>VLOOKUP(B160,'[2]RESPUESTOS '!$B$11:$BX$246,75,0)</f>
        <v>94924</v>
      </c>
      <c r="FS160" s="162">
        <v>523000</v>
      </c>
      <c r="FT160" s="32">
        <v>521000</v>
      </c>
      <c r="FU160" s="94">
        <v>510600</v>
      </c>
      <c r="FV160" s="32">
        <f t="shared" si="373"/>
        <v>412381</v>
      </c>
      <c r="FW160" s="32">
        <f t="shared" si="374"/>
        <v>515800</v>
      </c>
      <c r="FX160" s="32">
        <f t="shared" si="402"/>
        <v>245028.14179525198</v>
      </c>
      <c r="FY160" s="32">
        <f t="shared" si="375"/>
        <v>114677.6844</v>
      </c>
      <c r="FZ160" s="32">
        <f t="shared" si="291"/>
        <v>138186.60970199999</v>
      </c>
      <c r="GA160" s="172">
        <f>VLOOKUP(B160,'[2]RESPUESTOS '!$B$11:$CN$246,91,0)</f>
        <v>124916</v>
      </c>
      <c r="GB160" s="162">
        <v>602000</v>
      </c>
      <c r="GC160" s="32">
        <v>690800</v>
      </c>
      <c r="GD160" s="94">
        <v>670100</v>
      </c>
      <c r="GE160" s="32">
        <f t="shared" si="376"/>
        <v>521954</v>
      </c>
      <c r="GF160" s="32">
        <f t="shared" si="377"/>
        <v>636050</v>
      </c>
      <c r="GG160" s="32">
        <f t="shared" si="403"/>
        <v>317298.62731477746</v>
      </c>
      <c r="GH160" s="32">
        <f t="shared" si="378"/>
        <v>150911.0196</v>
      </c>
      <c r="GI160" s="32">
        <f t="shared" si="292"/>
        <v>181847.77861799998</v>
      </c>
      <c r="GJ160" s="172">
        <f>VLOOKUP(B160,'[2]RESPUESTOS '!$B$11:$T$246,19,0)</f>
        <v>101579</v>
      </c>
      <c r="GK160" s="162">
        <v>490000</v>
      </c>
      <c r="GL160" s="32">
        <v>536800</v>
      </c>
      <c r="GM160" s="94">
        <v>526100</v>
      </c>
      <c r="GN160" s="32">
        <f t="shared" si="379"/>
        <v>413619.75</v>
      </c>
      <c r="GO160" s="32">
        <f t="shared" si="380"/>
        <v>508050</v>
      </c>
      <c r="GP160" s="32">
        <f t="shared" si="404"/>
        <v>255606.71185106866</v>
      </c>
      <c r="GQ160" s="32">
        <f t="shared" si="381"/>
        <v>122717.58989999999</v>
      </c>
      <c r="GR160" s="32">
        <f t="shared" si="293"/>
        <v>147874.69582949998</v>
      </c>
      <c r="GS160" s="172">
        <f>VLOOKUP(B160,'[2]RESPUESTOS '!$B$11:$H$246,7,0)</f>
        <v>92004</v>
      </c>
      <c r="GT160" s="162">
        <v>340000</v>
      </c>
      <c r="GU160" s="32">
        <v>322100</v>
      </c>
      <c r="GV160" s="94">
        <v>312400</v>
      </c>
      <c r="GW160" s="32">
        <f t="shared" si="382"/>
        <v>266626</v>
      </c>
      <c r="GX160" s="32">
        <f t="shared" si="383"/>
        <v>317250</v>
      </c>
      <c r="GY160" s="32">
        <f t="shared" si="405"/>
        <v>198847.48653894736</v>
      </c>
      <c r="GZ160" s="32">
        <f t="shared" si="384"/>
        <v>111150.0324</v>
      </c>
      <c r="HA160" s="32">
        <f t="shared" si="294"/>
        <v>133935.78904199999</v>
      </c>
      <c r="HB160" s="172">
        <f>VLOOKUP(B160,'[2]RESPUESTOS '!$B$11:$D$246,3,0)</f>
        <v>65150</v>
      </c>
      <c r="HC160" s="162">
        <v>340000</v>
      </c>
      <c r="HD160" s="32">
        <v>322100</v>
      </c>
      <c r="HE160" s="94">
        <v>312400</v>
      </c>
      <c r="HF160" s="32">
        <f t="shared" si="385"/>
        <v>259912.5</v>
      </c>
      <c r="HG160" s="32">
        <f t="shared" si="386"/>
        <v>317250</v>
      </c>
      <c r="HH160" s="32">
        <f t="shared" si="406"/>
        <v>162627.93169069901</v>
      </c>
      <c r="HI160" s="32">
        <f t="shared" si="387"/>
        <v>78707.714999999997</v>
      </c>
      <c r="HJ160" s="32">
        <f t="shared" si="295"/>
        <v>94842.796575</v>
      </c>
      <c r="HK160" s="172">
        <f>VLOOKUP(B160,'[2]RESPUESTOS '!$B$11:$CB$246,79,0)</f>
        <v>129594</v>
      </c>
      <c r="HL160" s="162">
        <v>675000</v>
      </c>
      <c r="HM160" s="32">
        <v>690800</v>
      </c>
      <c r="HN160" s="94">
        <v>677000</v>
      </c>
      <c r="HO160" s="32">
        <f t="shared" si="388"/>
        <v>543098.5</v>
      </c>
      <c r="HP160" s="32">
        <f t="shared" si="389"/>
        <v>676000</v>
      </c>
      <c r="HQ160" s="32">
        <f t="shared" si="407"/>
        <v>329962.49236601789</v>
      </c>
      <c r="HR160" s="32">
        <f t="shared" si="390"/>
        <v>156562.51139999999</v>
      </c>
      <c r="HS160" s="32">
        <f t="shared" si="296"/>
        <v>188657.82623699997</v>
      </c>
      <c r="HT160" s="172">
        <v>685237.14</v>
      </c>
      <c r="HU160" s="162">
        <v>675000</v>
      </c>
      <c r="HV160" s="32">
        <v>863500</v>
      </c>
      <c r="HW160" s="94">
        <v>811700</v>
      </c>
      <c r="HX160" s="32">
        <f t="shared" si="391"/>
        <v>783400</v>
      </c>
      <c r="HY160" s="32">
        <f t="shared" si="392"/>
        <v>811700</v>
      </c>
      <c r="HZ160" s="32">
        <f t="shared" si="297"/>
        <v>774885.17947584193</v>
      </c>
      <c r="IA160" s="32">
        <f t="shared" si="393"/>
        <v>827834.98883399996</v>
      </c>
      <c r="IB160" s="32">
        <f t="shared" si="298"/>
        <v>997541.16154497</v>
      </c>
      <c r="IC160" s="172">
        <v>730530</v>
      </c>
      <c r="ID160" s="162">
        <v>523000</v>
      </c>
      <c r="IE160" s="32">
        <v>863500</v>
      </c>
      <c r="IF160" s="94">
        <v>820300</v>
      </c>
      <c r="IG160" s="32">
        <f t="shared" si="394"/>
        <v>735600</v>
      </c>
      <c r="IH160" s="32">
        <f t="shared" si="395"/>
        <v>820300</v>
      </c>
      <c r="II160" s="32">
        <f t="shared" si="396"/>
        <v>699432.81293203472</v>
      </c>
      <c r="IJ160" s="32">
        <f t="shared" si="397"/>
        <v>882553.29299999995</v>
      </c>
      <c r="IK160" s="32">
        <f t="shared" si="299"/>
        <v>1063476.7180649999</v>
      </c>
      <c r="IM160" s="32">
        <f t="shared" si="398"/>
        <v>240148.90518107291</v>
      </c>
    </row>
    <row r="161" spans="1:247" x14ac:dyDescent="0.25">
      <c r="A161" s="12">
        <v>154</v>
      </c>
      <c r="B161" s="36" t="s">
        <v>197</v>
      </c>
      <c r="C161" s="14">
        <f>VLOOKUP(B161,[1]Hoja1!$B$9:$D$244,3,0)</f>
        <v>338285</v>
      </c>
      <c r="D161" s="14">
        <v>1238000</v>
      </c>
      <c r="E161" s="15">
        <v>2004500</v>
      </c>
      <c r="F161" s="97">
        <v>1964400</v>
      </c>
      <c r="G161" s="105">
        <f t="shared" si="300"/>
        <v>1386296.25</v>
      </c>
      <c r="H161" s="105">
        <f t="shared" si="301"/>
        <v>1601200</v>
      </c>
      <c r="I161" s="107">
        <f t="shared" si="302"/>
        <v>838261.51082374027</v>
      </c>
      <c r="J161" s="107">
        <f t="shared" si="303"/>
        <v>355537.53499999997</v>
      </c>
      <c r="K161" s="107">
        <f t="shared" si="272"/>
        <v>428422.72967499995</v>
      </c>
      <c r="L161" s="101">
        <f>VLOOKUP(B161,[1]Hoja1!$B$9:$L$244,11,0)</f>
        <v>350567</v>
      </c>
      <c r="M161" s="101">
        <v>1303000</v>
      </c>
      <c r="N161" s="34">
        <v>2004500</v>
      </c>
      <c r="O161" s="70">
        <v>1924300</v>
      </c>
      <c r="P161" s="34">
        <f t="shared" si="304"/>
        <v>1395591.75</v>
      </c>
      <c r="Q161" s="34">
        <f t="shared" si="305"/>
        <v>1613650</v>
      </c>
      <c r="R161" s="34">
        <f t="shared" si="306"/>
        <v>862342.44404043886</v>
      </c>
      <c r="S161" s="174">
        <f t="shared" si="307"/>
        <v>368445.91699999996</v>
      </c>
      <c r="T161" s="174">
        <f t="shared" si="273"/>
        <v>443977.32998499996</v>
      </c>
      <c r="U161" s="126">
        <f>VLOOKUP(B161,[1]Hoja1!$B$9:$T$244,19,0)</f>
        <v>254715</v>
      </c>
      <c r="V161" s="126">
        <v>932000</v>
      </c>
      <c r="W161" s="17">
        <v>1603600</v>
      </c>
      <c r="X161" s="73">
        <v>1507400</v>
      </c>
      <c r="Y161" s="17">
        <f t="shared" si="308"/>
        <v>1074428.75</v>
      </c>
      <c r="Z161" s="17">
        <f t="shared" si="309"/>
        <v>1219700</v>
      </c>
      <c r="AA161" s="17">
        <f t="shared" si="310"/>
        <v>636343.95809733961</v>
      </c>
      <c r="AB161" s="176">
        <f t="shared" si="311"/>
        <v>267705.46499999997</v>
      </c>
      <c r="AC161" s="176">
        <f t="shared" si="274"/>
        <v>322585.08532499993</v>
      </c>
      <c r="AD161" s="129">
        <f>VLOOKUP(B161,[1]Hoja1!$B$9:$V$244,21,0)</f>
        <v>317089</v>
      </c>
      <c r="AE161" s="129">
        <v>1133000</v>
      </c>
      <c r="AF161" s="18">
        <v>1523420</v>
      </c>
      <c r="AG161" s="74">
        <v>1477700</v>
      </c>
      <c r="AH161" s="18">
        <f t="shared" si="312"/>
        <v>1112802.25</v>
      </c>
      <c r="AI161" s="18">
        <f t="shared" si="313"/>
        <v>1305350</v>
      </c>
      <c r="AJ161" s="18">
        <f t="shared" si="314"/>
        <v>744955.75719002192</v>
      </c>
      <c r="AK161" s="177">
        <f t="shared" si="315"/>
        <v>333260.53899999999</v>
      </c>
      <c r="AL161" s="177">
        <f t="shared" si="275"/>
        <v>401578.94949499995</v>
      </c>
      <c r="AM161" s="133">
        <f>VLOOKUP(B161,[1]Hoja1!$B$9:$X$244,23,0)</f>
        <v>297018</v>
      </c>
      <c r="AN161" s="133">
        <v>1061000</v>
      </c>
      <c r="AO161" s="19">
        <v>1363060</v>
      </c>
      <c r="AP161" s="77">
        <v>1254000</v>
      </c>
      <c r="AQ161" s="19">
        <f t="shared" si="316"/>
        <v>993769.5</v>
      </c>
      <c r="AR161" s="19">
        <f t="shared" si="317"/>
        <v>1157500</v>
      </c>
      <c r="AS161" s="19">
        <f t="shared" si="318"/>
        <v>684884.83462355158</v>
      </c>
      <c r="AT161" s="178">
        <f t="shared" si="319"/>
        <v>312165.91800000001</v>
      </c>
      <c r="AU161" s="178">
        <f t="shared" si="276"/>
        <v>376159.93119000003</v>
      </c>
      <c r="AV161" s="137">
        <f>VLOOKUP(B161,[1]Hoja1!$B$9:$Z$244,25,0)</f>
        <v>206112</v>
      </c>
      <c r="AW161" s="137">
        <v>754000</v>
      </c>
      <c r="AX161" s="20">
        <v>1363060</v>
      </c>
      <c r="AY161" s="79">
        <v>1281300</v>
      </c>
      <c r="AZ161" s="20">
        <f t="shared" si="320"/>
        <v>901118</v>
      </c>
      <c r="BA161" s="20">
        <f t="shared" si="321"/>
        <v>1017650</v>
      </c>
      <c r="BB161" s="20">
        <f t="shared" si="322"/>
        <v>520014.59388028597</v>
      </c>
      <c r="BC161" s="179">
        <f t="shared" si="323"/>
        <v>216623.712</v>
      </c>
      <c r="BD161" s="179">
        <f t="shared" si="277"/>
        <v>261031.57295999999</v>
      </c>
      <c r="BE161" s="139">
        <f>VLOOKUP(B161,[1]Hoja1!$B$9:$AB$244,27,0)</f>
        <v>303864</v>
      </c>
      <c r="BF161" s="139">
        <v>1216000</v>
      </c>
      <c r="BG161" s="21">
        <v>1603600</v>
      </c>
      <c r="BH161" s="80">
        <v>1571500</v>
      </c>
      <c r="BI161" s="21">
        <f t="shared" si="324"/>
        <v>1173741</v>
      </c>
      <c r="BJ161" s="21">
        <f t="shared" si="325"/>
        <v>1393750</v>
      </c>
      <c r="BK161" s="21">
        <f t="shared" si="326"/>
        <v>744428.97417338367</v>
      </c>
      <c r="BL161" s="21">
        <f t="shared" si="327"/>
        <v>319361.06399999995</v>
      </c>
      <c r="BM161" s="21">
        <f t="shared" si="278"/>
        <v>384830.08211999992</v>
      </c>
      <c r="BN161" s="144">
        <f>VLOOKUP(B161,[1]Hoja1!$B$9:$AD$244,29,0)</f>
        <v>214197</v>
      </c>
      <c r="BO161" s="144">
        <v>765000</v>
      </c>
      <c r="BP161" s="22">
        <v>1603600</v>
      </c>
      <c r="BQ161" s="82">
        <v>1555500</v>
      </c>
      <c r="BR161" s="22">
        <f t="shared" si="328"/>
        <v>1034574.25</v>
      </c>
      <c r="BS161" s="22">
        <f t="shared" si="329"/>
        <v>1160250</v>
      </c>
      <c r="BT161" s="22">
        <f t="shared" si="330"/>
        <v>552313.32146918285</v>
      </c>
      <c r="BU161" s="22">
        <f t="shared" si="331"/>
        <v>225121.04699999999</v>
      </c>
      <c r="BV161" s="22">
        <f t="shared" si="279"/>
        <v>271270.86163499998</v>
      </c>
      <c r="BW161" s="146">
        <f>VLOOKUP(B161,[1]Hoja1!$B$9:$AF$244,31,0)</f>
        <v>198507</v>
      </c>
      <c r="BX161" s="146">
        <v>570000</v>
      </c>
      <c r="BY161" s="23">
        <v>1363060</v>
      </c>
      <c r="BZ161" s="84">
        <v>1267600</v>
      </c>
      <c r="CA161" s="23">
        <f t="shared" si="332"/>
        <v>849791.75</v>
      </c>
      <c r="CB161" s="23">
        <f t="shared" si="333"/>
        <v>918800</v>
      </c>
      <c r="CC161" s="23">
        <f t="shared" si="334"/>
        <v>481085.66563531104</v>
      </c>
      <c r="CD161" s="23">
        <f t="shared" si="335"/>
        <v>208630.85699999999</v>
      </c>
      <c r="CE161" s="23">
        <f t="shared" si="280"/>
        <v>251400.18268499998</v>
      </c>
      <c r="CF161" s="158">
        <f>VLOOKUP(B161,[1]Hoja1!$B$9:$AJ$244,35,0)</f>
        <v>221755</v>
      </c>
      <c r="CG161" s="158">
        <v>640000</v>
      </c>
      <c r="CH161" s="24">
        <v>926900</v>
      </c>
      <c r="CI161" s="25">
        <v>889800</v>
      </c>
      <c r="CJ161" s="24">
        <f t="shared" si="336"/>
        <v>669613.75</v>
      </c>
      <c r="CK161" s="24">
        <f t="shared" si="337"/>
        <v>764900</v>
      </c>
      <c r="CL161" s="24">
        <f t="shared" si="338"/>
        <v>483401.5454333612</v>
      </c>
      <c r="CM161" s="24">
        <f t="shared" si="339"/>
        <v>233064.50499999998</v>
      </c>
      <c r="CN161" s="24">
        <f t="shared" si="281"/>
        <v>280842.72852499998</v>
      </c>
      <c r="CO161" s="148">
        <f>VLOOKUP(B161,[1]Hoja1!$B$9:$AL$244,37,0)</f>
        <v>218698</v>
      </c>
      <c r="CP161" s="148">
        <v>790000</v>
      </c>
      <c r="CQ161" s="26">
        <v>1363060</v>
      </c>
      <c r="CR161" s="149">
        <v>1294900</v>
      </c>
      <c r="CS161" s="26">
        <f t="shared" si="340"/>
        <v>916664.5</v>
      </c>
      <c r="CT161" s="26">
        <f t="shared" si="341"/>
        <v>1042450</v>
      </c>
      <c r="CU161" s="26">
        <f t="shared" si="342"/>
        <v>544644.35222278768</v>
      </c>
      <c r="CV161" s="26">
        <f t="shared" si="343"/>
        <v>229851.598</v>
      </c>
      <c r="CW161" s="26">
        <f t="shared" si="282"/>
        <v>276971.17559</v>
      </c>
      <c r="CX161" s="27">
        <f>VLOOKUP(B161,[1]Hoja1!$B$9:$AN$244,39,0)</f>
        <v>322771</v>
      </c>
      <c r="CY161" s="27">
        <v>1070000</v>
      </c>
      <c r="CZ161" s="28">
        <v>1523420</v>
      </c>
      <c r="DA161" s="86">
        <v>1462000</v>
      </c>
      <c r="DB161" s="28">
        <f t="shared" si="344"/>
        <v>1094547.75</v>
      </c>
      <c r="DC161" s="28">
        <f t="shared" si="345"/>
        <v>1266000</v>
      </c>
      <c r="DD161" s="28">
        <f t="shared" si="346"/>
        <v>744440.39819040184</v>
      </c>
      <c r="DE161" s="28">
        <f t="shared" si="347"/>
        <v>339232.321</v>
      </c>
      <c r="DF161" s="28">
        <f t="shared" si="283"/>
        <v>408774.94680499996</v>
      </c>
      <c r="DG161" s="150">
        <f>VLOOKUP(B161,[1]Hoja1!$B$9:$AR$244,43,0)</f>
        <v>311937</v>
      </c>
      <c r="DH161" s="150">
        <v>1070000</v>
      </c>
      <c r="DI161" s="29">
        <v>1202700</v>
      </c>
      <c r="DJ161" s="88">
        <v>1130500</v>
      </c>
      <c r="DK161" s="29">
        <f t="shared" si="348"/>
        <v>928784.25</v>
      </c>
      <c r="DL161" s="29">
        <f t="shared" si="349"/>
        <v>1100250</v>
      </c>
      <c r="DM161" s="29">
        <f t="shared" si="350"/>
        <v>683015.571086674</v>
      </c>
      <c r="DN161" s="29">
        <f t="shared" si="351"/>
        <v>327845.78699999995</v>
      </c>
      <c r="DO161" s="29">
        <f t="shared" si="284"/>
        <v>395054.17333499994</v>
      </c>
      <c r="DP161" s="154">
        <f>VLOOKUP(B161,[1]Hoja1!$B$9:$AT$244,45,0)</f>
        <v>420945</v>
      </c>
      <c r="DQ161" s="154">
        <v>1540000</v>
      </c>
      <c r="DR161" s="30">
        <v>1202700</v>
      </c>
      <c r="DS161" s="90">
        <v>1142600</v>
      </c>
      <c r="DT161" s="30">
        <f t="shared" si="352"/>
        <v>1076561.25</v>
      </c>
      <c r="DU161" s="30">
        <f t="shared" si="353"/>
        <v>1172650</v>
      </c>
      <c r="DV161" s="30">
        <f t="shared" si="354"/>
        <v>845376.89382769132</v>
      </c>
      <c r="DW161" s="30">
        <f t="shared" si="355"/>
        <v>442413.19499999995</v>
      </c>
      <c r="DX161" s="30">
        <f t="shared" si="285"/>
        <v>533107.89997499995</v>
      </c>
      <c r="DY161" s="158">
        <f>VLOOKUP(B161,[1]Hoja1!$B$9:$AV$244,47,0)</f>
        <v>374324</v>
      </c>
      <c r="DZ161" s="158">
        <v>1290000</v>
      </c>
      <c r="EA161" s="24">
        <v>1363060</v>
      </c>
      <c r="EB161" s="25">
        <v>1294900</v>
      </c>
      <c r="EC161" s="24">
        <f t="shared" si="356"/>
        <v>1080571</v>
      </c>
      <c r="ED161" s="24">
        <f t="shared" si="357"/>
        <v>1292450</v>
      </c>
      <c r="EE161" s="24">
        <f t="shared" si="358"/>
        <v>807659.83233661251</v>
      </c>
      <c r="EF161" s="24">
        <f t="shared" si="359"/>
        <v>393414.52399999998</v>
      </c>
      <c r="EG161" s="24">
        <f t="shared" si="286"/>
        <v>474064.50141999999</v>
      </c>
      <c r="EH161" s="126">
        <f>VLOOKUP(B161,[1]Hoja1!$B$9:$AX$244,49,0)</f>
        <v>513014</v>
      </c>
      <c r="EI161" s="126">
        <v>1833000</v>
      </c>
      <c r="EJ161" s="17">
        <v>1804050</v>
      </c>
      <c r="EK161" s="73">
        <v>1677800</v>
      </c>
      <c r="EL161" s="17">
        <f t="shared" si="360"/>
        <v>1456966</v>
      </c>
      <c r="EM161" s="17">
        <f t="shared" si="361"/>
        <v>1740925</v>
      </c>
      <c r="EN161" s="17">
        <f t="shared" si="362"/>
        <v>1097349.9654663533</v>
      </c>
      <c r="EO161" s="17">
        <f t="shared" si="363"/>
        <v>539177.71399999992</v>
      </c>
      <c r="EP161" s="17">
        <f t="shared" si="287"/>
        <v>649709.14536999993</v>
      </c>
      <c r="EQ161" s="162">
        <f>VLOOKUP(B161,[1]Hoja1!$B$9:$AZ$244,51,0)</f>
        <v>311937</v>
      </c>
      <c r="ER161" s="162">
        <v>1025000</v>
      </c>
      <c r="ES161" s="32">
        <v>1804050</v>
      </c>
      <c r="ET161" s="94">
        <v>1677800</v>
      </c>
      <c r="EU161" s="32">
        <f t="shared" si="364"/>
        <v>1204696.75</v>
      </c>
      <c r="EV161" s="32">
        <f t="shared" si="365"/>
        <v>1351400</v>
      </c>
      <c r="EW161" s="32">
        <f t="shared" si="366"/>
        <v>750228.03573061957</v>
      </c>
      <c r="EX161" s="32">
        <f t="shared" si="367"/>
        <v>376851.08970000001</v>
      </c>
      <c r="EY161" s="32">
        <f t="shared" si="288"/>
        <v>454105.5630885</v>
      </c>
      <c r="EZ161" s="172">
        <f>VLOOKUP(B161,'[2]RESPUESTOS '!$B$11:$BH$246,59,0)</f>
        <v>278713</v>
      </c>
      <c r="FA161" s="162">
        <v>932000</v>
      </c>
      <c r="FB161" s="32">
        <v>1482600</v>
      </c>
      <c r="FC161" s="94">
        <v>1408500</v>
      </c>
      <c r="FD161" s="32">
        <f t="shared" si="368"/>
        <v>1025453.25</v>
      </c>
      <c r="FE161" s="32">
        <f t="shared" si="369"/>
        <v>1170250</v>
      </c>
      <c r="FF161" s="32">
        <f t="shared" si="399"/>
        <v>661665.85414266749</v>
      </c>
      <c r="FG161" s="32">
        <f t="shared" si="400"/>
        <v>336713.1753</v>
      </c>
      <c r="FH161" s="32">
        <f t="shared" si="289"/>
        <v>405739.37623649999</v>
      </c>
      <c r="FI161" s="172">
        <f>VLOOKUP(B161,'[2]RESPUESTOS '!$B$11:$CJ$246,87,0)</f>
        <v>176448</v>
      </c>
      <c r="FJ161" s="162">
        <v>1118400</v>
      </c>
      <c r="FK161" s="32">
        <v>958200</v>
      </c>
      <c r="FL161" s="94">
        <v>910300</v>
      </c>
      <c r="FM161" s="32">
        <f t="shared" si="370"/>
        <v>790837</v>
      </c>
      <c r="FN161" s="32">
        <f t="shared" si="371"/>
        <v>934250</v>
      </c>
      <c r="FO161" s="32">
        <f t="shared" si="401"/>
        <v>459575.24581822142</v>
      </c>
      <c r="FP161" s="32">
        <f t="shared" si="372"/>
        <v>213166.82879999999</v>
      </c>
      <c r="FQ161" s="32">
        <f t="shared" si="290"/>
        <v>256866.028704</v>
      </c>
      <c r="FR161" s="172">
        <f>VLOOKUP(B161,'[2]RESPUESTOS '!$B$11:$BX$246,75,0)</f>
        <v>168329</v>
      </c>
      <c r="FS161" s="162">
        <v>932000</v>
      </c>
      <c r="FT161" s="32">
        <v>932800</v>
      </c>
      <c r="FU161" s="94">
        <v>923500</v>
      </c>
      <c r="FV161" s="32">
        <f t="shared" si="373"/>
        <v>739157.25</v>
      </c>
      <c r="FW161" s="32">
        <f t="shared" si="374"/>
        <v>927750</v>
      </c>
      <c r="FX161" s="32">
        <f t="shared" si="402"/>
        <v>436272.26212127897</v>
      </c>
      <c r="FY161" s="32">
        <f t="shared" si="375"/>
        <v>203358.26489999998</v>
      </c>
      <c r="FZ161" s="32">
        <f t="shared" si="291"/>
        <v>245046.70920449996</v>
      </c>
      <c r="GA161" s="172">
        <f>VLOOKUP(B161,'[2]RESPUESTOS '!$B$11:$CN$246,91,0)</f>
        <v>270370</v>
      </c>
      <c r="GB161" s="162">
        <v>1072000</v>
      </c>
      <c r="GC161" s="32">
        <v>1489000</v>
      </c>
      <c r="GD161" s="94">
        <v>1459200</v>
      </c>
      <c r="GE161" s="32">
        <f t="shared" si="376"/>
        <v>1072642.5</v>
      </c>
      <c r="GF161" s="32">
        <f t="shared" si="377"/>
        <v>1265600</v>
      </c>
      <c r="GG161" s="32">
        <f t="shared" si="403"/>
        <v>667961.43037725159</v>
      </c>
      <c r="GH161" s="32">
        <f t="shared" si="378"/>
        <v>326633.99699999997</v>
      </c>
      <c r="GI161" s="32">
        <f t="shared" si="292"/>
        <v>393593.96638499998</v>
      </c>
      <c r="GJ161" s="172">
        <f>VLOOKUP(B161,'[2]RESPUESTOS '!$B$11:$T$246,19,0)</f>
        <v>191846</v>
      </c>
      <c r="GK161" s="162">
        <v>1070000</v>
      </c>
      <c r="GL161" s="32">
        <v>1035600</v>
      </c>
      <c r="GM161" s="94">
        <v>1004500</v>
      </c>
      <c r="GN161" s="32">
        <f t="shared" si="379"/>
        <v>825486.5</v>
      </c>
      <c r="GO161" s="32">
        <f t="shared" si="380"/>
        <v>1020050</v>
      </c>
      <c r="GP161" s="32">
        <f t="shared" si="404"/>
        <v>493325.45486421924</v>
      </c>
      <c r="GQ161" s="32">
        <f t="shared" si="381"/>
        <v>231769.1526</v>
      </c>
      <c r="GR161" s="32">
        <f t="shared" si="293"/>
        <v>279281.82888300001</v>
      </c>
      <c r="GS161" s="172">
        <f>VLOOKUP(B161,'[2]RESPUESTOS '!$B$11:$H$246,7,0)</f>
        <v>146457</v>
      </c>
      <c r="GT161" s="162">
        <v>640000</v>
      </c>
      <c r="GU161" s="32">
        <v>621400</v>
      </c>
      <c r="GV161" s="94">
        <v>577900</v>
      </c>
      <c r="GW161" s="32">
        <f t="shared" si="382"/>
        <v>496439.25</v>
      </c>
      <c r="GX161" s="32">
        <f t="shared" si="383"/>
        <v>599650</v>
      </c>
      <c r="GY161" s="32">
        <f t="shared" si="405"/>
        <v>341002.61722518998</v>
      </c>
      <c r="GZ161" s="32">
        <f t="shared" si="384"/>
        <v>176934.70170000001</v>
      </c>
      <c r="HA161" s="32">
        <f t="shared" si="294"/>
        <v>213206.31554849999</v>
      </c>
      <c r="HB161" s="172">
        <f>VLOOKUP(B161,'[2]RESPUESTOS '!$B$11:$D$246,3,0)</f>
        <v>138398</v>
      </c>
      <c r="HC161" s="162">
        <v>640000</v>
      </c>
      <c r="HD161" s="32">
        <v>621400</v>
      </c>
      <c r="HE161" s="94">
        <v>609000</v>
      </c>
      <c r="HF161" s="32">
        <f t="shared" si="385"/>
        <v>502199.5</v>
      </c>
      <c r="HG161" s="32">
        <f t="shared" si="386"/>
        <v>615200</v>
      </c>
      <c r="HH161" s="32">
        <f t="shared" si="406"/>
        <v>332244.0309161215</v>
      </c>
      <c r="HI161" s="32">
        <f t="shared" si="387"/>
        <v>167198.6238</v>
      </c>
      <c r="HJ161" s="32">
        <f t="shared" si="295"/>
        <v>201474.341679</v>
      </c>
      <c r="HK161" s="172">
        <f>VLOOKUP(B161,'[2]RESPUESTOS '!$B$11:$CB$246,79,0)</f>
        <v>274829</v>
      </c>
      <c r="HL161" s="162">
        <v>1833000</v>
      </c>
      <c r="HM161" s="32">
        <v>1489000</v>
      </c>
      <c r="HN161" s="94">
        <v>1415000</v>
      </c>
      <c r="HO161" s="32">
        <f t="shared" si="388"/>
        <v>1252957.25</v>
      </c>
      <c r="HP161" s="32">
        <f t="shared" si="389"/>
        <v>1452000</v>
      </c>
      <c r="HQ161" s="32">
        <f t="shared" si="407"/>
        <v>719103.01226486289</v>
      </c>
      <c r="HR161" s="32">
        <f t="shared" si="390"/>
        <v>332020.91489999997</v>
      </c>
      <c r="HS161" s="32">
        <f t="shared" si="296"/>
        <v>400085.20245449996</v>
      </c>
      <c r="HT161" s="172">
        <v>1607610.06</v>
      </c>
      <c r="HU161" s="162">
        <v>1833000</v>
      </c>
      <c r="HV161" s="32">
        <v>2004500</v>
      </c>
      <c r="HW161" s="94">
        <v>1904300</v>
      </c>
      <c r="HX161" s="32">
        <f t="shared" si="391"/>
        <v>1913933.3333333333</v>
      </c>
      <c r="HY161" s="32">
        <f t="shared" si="392"/>
        <v>1904300</v>
      </c>
      <c r="HZ161" s="32">
        <f t="shared" si="297"/>
        <v>1911365.3918677245</v>
      </c>
      <c r="IA161" s="32">
        <f t="shared" si="393"/>
        <v>1942153.713486</v>
      </c>
      <c r="IB161" s="32">
        <f t="shared" si="298"/>
        <v>2340295.2247506301</v>
      </c>
      <c r="IC161" s="172">
        <v>1713870</v>
      </c>
      <c r="ID161" s="162">
        <v>932000</v>
      </c>
      <c r="IE161" s="32">
        <v>2004500</v>
      </c>
      <c r="IF161" s="94">
        <v>1884200</v>
      </c>
      <c r="IG161" s="32">
        <f t="shared" si="394"/>
        <v>1606900</v>
      </c>
      <c r="IH161" s="32">
        <f t="shared" si="395"/>
        <v>1884200</v>
      </c>
      <c r="II161" s="32">
        <f t="shared" si="396"/>
        <v>1426826.5413931161</v>
      </c>
      <c r="IJ161" s="32">
        <f t="shared" si="397"/>
        <v>2070526.3469999998</v>
      </c>
      <c r="IK161" s="32">
        <f t="shared" si="299"/>
        <v>2494984.2481349995</v>
      </c>
      <c r="IM161" s="32">
        <f t="shared" si="398"/>
        <v>512757.78152441222</v>
      </c>
    </row>
    <row r="162" spans="1:247" x14ac:dyDescent="0.25">
      <c r="A162" s="12">
        <v>155</v>
      </c>
      <c r="B162" s="36" t="s">
        <v>198</v>
      </c>
      <c r="C162" s="14">
        <f>VLOOKUP(B162,[1]Hoja1!$B$9:$D$244,3,0)</f>
        <v>322239</v>
      </c>
      <c r="D162" s="14">
        <v>1179000</v>
      </c>
      <c r="E162" s="15">
        <v>1924750</v>
      </c>
      <c r="F162" s="97">
        <v>1828500</v>
      </c>
      <c r="G162" s="105">
        <f t="shared" si="300"/>
        <v>1313622.25</v>
      </c>
      <c r="H162" s="105">
        <f t="shared" si="301"/>
        <v>1503750</v>
      </c>
      <c r="I162" s="107">
        <f t="shared" si="302"/>
        <v>797145.03017377993</v>
      </c>
      <c r="J162" s="107">
        <f t="shared" si="303"/>
        <v>338673.18899999995</v>
      </c>
      <c r="K162" s="107">
        <f t="shared" si="272"/>
        <v>408101.19274499995</v>
      </c>
      <c r="L162" s="101">
        <f>VLOOKUP(B162,[1]Hoja1!$B$9:$L$244,11,0)</f>
        <v>337949</v>
      </c>
      <c r="M162" s="101">
        <v>1256000</v>
      </c>
      <c r="N162" s="34">
        <v>1924750</v>
      </c>
      <c r="O162" s="70">
        <v>1790000</v>
      </c>
      <c r="P162" s="34">
        <f t="shared" si="304"/>
        <v>1327174.75</v>
      </c>
      <c r="Q162" s="34">
        <f t="shared" si="305"/>
        <v>1523000</v>
      </c>
      <c r="R162" s="34">
        <f t="shared" si="306"/>
        <v>827572.75164153078</v>
      </c>
      <c r="S162" s="174">
        <f t="shared" si="307"/>
        <v>355184.39899999998</v>
      </c>
      <c r="T162" s="174">
        <f t="shared" si="273"/>
        <v>427997.20079499995</v>
      </c>
      <c r="U162" s="126">
        <f>VLOOKUP(B162,[1]Hoja1!$B$9:$T$244,19,0)</f>
        <v>231755</v>
      </c>
      <c r="V162" s="126">
        <v>848000</v>
      </c>
      <c r="W162" s="17">
        <v>1539800</v>
      </c>
      <c r="X162" s="73">
        <v>1416600</v>
      </c>
      <c r="Y162" s="17">
        <f t="shared" si="308"/>
        <v>1009038.75</v>
      </c>
      <c r="Z162" s="17">
        <f t="shared" si="309"/>
        <v>1132300</v>
      </c>
      <c r="AA162" s="17">
        <f t="shared" si="310"/>
        <v>583984.4575577887</v>
      </c>
      <c r="AB162" s="176">
        <f t="shared" si="311"/>
        <v>243574.50499999998</v>
      </c>
      <c r="AC162" s="176">
        <f t="shared" si="274"/>
        <v>293507.27852499997</v>
      </c>
      <c r="AD162" s="129">
        <f>VLOOKUP(B162,[1]Hoja1!$B$9:$V$244,21,0)</f>
        <v>301527</v>
      </c>
      <c r="AE162" s="129">
        <v>1077000</v>
      </c>
      <c r="AF162" s="18">
        <v>1462810</v>
      </c>
      <c r="AG162" s="74">
        <v>1345800</v>
      </c>
      <c r="AH162" s="18">
        <f t="shared" si="312"/>
        <v>1046784.25</v>
      </c>
      <c r="AI162" s="18">
        <f t="shared" si="313"/>
        <v>1211400</v>
      </c>
      <c r="AJ162" s="18">
        <f t="shared" si="314"/>
        <v>705265.1293949812</v>
      </c>
      <c r="AK162" s="177">
        <f t="shared" si="315"/>
        <v>316904.87699999998</v>
      </c>
      <c r="AL162" s="177">
        <f t="shared" si="275"/>
        <v>381870.37678499997</v>
      </c>
      <c r="AM162" s="133">
        <f>VLOOKUP(B162,[1]Hoja1!$B$9:$X$244,23,0)</f>
        <v>282167</v>
      </c>
      <c r="AN162" s="133">
        <v>1008000</v>
      </c>
      <c r="AO162" s="19">
        <v>1308830</v>
      </c>
      <c r="AP162" s="77">
        <v>1282700</v>
      </c>
      <c r="AQ162" s="19">
        <f t="shared" si="316"/>
        <v>970424.25</v>
      </c>
      <c r="AR162" s="19">
        <f t="shared" si="317"/>
        <v>1145350</v>
      </c>
      <c r="AS162" s="19">
        <f t="shared" si="318"/>
        <v>657926.04060637567</v>
      </c>
      <c r="AT162" s="178">
        <f t="shared" si="319"/>
        <v>296557.51699999999</v>
      </c>
      <c r="AU162" s="178">
        <f t="shared" si="276"/>
        <v>357351.80798499996</v>
      </c>
      <c r="AV162" s="137">
        <f>VLOOKUP(B162,[1]Hoja1!$B$9:$Z$244,25,0)</f>
        <v>187521</v>
      </c>
      <c r="AW162" s="137">
        <v>686000</v>
      </c>
      <c r="AX162" s="20">
        <v>1308830</v>
      </c>
      <c r="AY162" s="79">
        <v>1269600</v>
      </c>
      <c r="AZ162" s="20">
        <f t="shared" si="320"/>
        <v>862987.75</v>
      </c>
      <c r="BA162" s="20">
        <f t="shared" si="321"/>
        <v>977800</v>
      </c>
      <c r="BB162" s="20">
        <f t="shared" si="322"/>
        <v>479492.53381108673</v>
      </c>
      <c r="BC162" s="179">
        <f t="shared" si="323"/>
        <v>197084.571</v>
      </c>
      <c r="BD162" s="179">
        <f t="shared" si="277"/>
        <v>237486.90805500001</v>
      </c>
      <c r="BE162" s="139">
        <f>VLOOKUP(B162,[1]Hoja1!$B$9:$AB$244,27,0)</f>
        <v>295622</v>
      </c>
      <c r="BF162" s="139">
        <v>1183000</v>
      </c>
      <c r="BG162" s="21">
        <v>1539800</v>
      </c>
      <c r="BH162" s="80">
        <v>1462800</v>
      </c>
      <c r="BI162" s="21">
        <f t="shared" si="324"/>
        <v>1120305.5</v>
      </c>
      <c r="BJ162" s="21">
        <f t="shared" si="325"/>
        <v>1322900</v>
      </c>
      <c r="BK162" s="21">
        <f t="shared" si="326"/>
        <v>719287.05092920479</v>
      </c>
      <c r="BL162" s="21">
        <f t="shared" si="327"/>
        <v>310698.72200000001</v>
      </c>
      <c r="BM162" s="21">
        <f t="shared" si="278"/>
        <v>374391.96001000004</v>
      </c>
      <c r="BN162" s="144">
        <f>VLOOKUP(B162,[1]Hoja1!$B$9:$AD$244,29,0)</f>
        <v>204497</v>
      </c>
      <c r="BO162" s="144">
        <v>731000</v>
      </c>
      <c r="BP162" s="22">
        <v>1539800</v>
      </c>
      <c r="BQ162" s="82">
        <v>1509000</v>
      </c>
      <c r="BR162" s="22">
        <f t="shared" si="328"/>
        <v>996074.25</v>
      </c>
      <c r="BS162" s="22">
        <f t="shared" si="329"/>
        <v>1120000</v>
      </c>
      <c r="BT162" s="22">
        <f t="shared" si="330"/>
        <v>528390.28742973239</v>
      </c>
      <c r="BU162" s="22">
        <f t="shared" si="331"/>
        <v>214926.34699999998</v>
      </c>
      <c r="BV162" s="22">
        <f t="shared" si="279"/>
        <v>258986.24813499997</v>
      </c>
      <c r="BW162" s="146">
        <f>VLOOKUP(B162,[1]Hoja1!$B$9:$AF$244,31,0)</f>
        <v>188506</v>
      </c>
      <c r="BX162" s="146">
        <v>540000</v>
      </c>
      <c r="BY162" s="23">
        <v>1308830</v>
      </c>
      <c r="BZ162" s="84">
        <v>1243400</v>
      </c>
      <c r="CA162" s="23">
        <f t="shared" si="332"/>
        <v>820184</v>
      </c>
      <c r="CB162" s="23">
        <f t="shared" si="333"/>
        <v>891700</v>
      </c>
      <c r="CC162" s="23">
        <f t="shared" si="334"/>
        <v>458452.17707066634</v>
      </c>
      <c r="CD162" s="23">
        <f t="shared" si="335"/>
        <v>198119.80599999998</v>
      </c>
      <c r="CE162" s="23">
        <f t="shared" si="280"/>
        <v>238734.36622999999</v>
      </c>
      <c r="CF162" s="158">
        <f>VLOOKUP(B162,[1]Hoja1!$B$9:$AJ$244,35,0)</f>
        <v>206820</v>
      </c>
      <c r="CG162" s="158">
        <v>600000</v>
      </c>
      <c r="CH162" s="24">
        <v>890000</v>
      </c>
      <c r="CI162" s="25">
        <v>863300</v>
      </c>
      <c r="CJ162" s="24">
        <f t="shared" si="336"/>
        <v>640030</v>
      </c>
      <c r="CK162" s="24">
        <f t="shared" si="337"/>
        <v>731650</v>
      </c>
      <c r="CL162" s="24">
        <f t="shared" si="338"/>
        <v>455387.38390238216</v>
      </c>
      <c r="CM162" s="24">
        <f t="shared" si="339"/>
        <v>217367.81999999998</v>
      </c>
      <c r="CN162" s="24">
        <f t="shared" si="281"/>
        <v>261928.22309999997</v>
      </c>
      <c r="CO162" s="148">
        <f>VLOOKUP(B162,[1]Hoja1!$B$9:$AL$244,37,0)</f>
        <v>205378</v>
      </c>
      <c r="CP162" s="148">
        <v>740000</v>
      </c>
      <c r="CQ162" s="26">
        <v>1308830</v>
      </c>
      <c r="CR162" s="149">
        <v>1256500</v>
      </c>
      <c r="CS162" s="26">
        <f t="shared" si="340"/>
        <v>877677</v>
      </c>
      <c r="CT162" s="26">
        <f t="shared" si="341"/>
        <v>998250</v>
      </c>
      <c r="CU162" s="26">
        <f t="shared" si="342"/>
        <v>514117.35888607352</v>
      </c>
      <c r="CV162" s="26">
        <f t="shared" si="343"/>
        <v>215852.27799999999</v>
      </c>
      <c r="CW162" s="26">
        <f t="shared" si="282"/>
        <v>260101.99498999998</v>
      </c>
      <c r="CX162" s="27">
        <f>VLOOKUP(B162,[1]Hoja1!$B$9:$AN$244,39,0)</f>
        <v>299222</v>
      </c>
      <c r="CY162" s="27">
        <v>990000</v>
      </c>
      <c r="CZ162" s="28">
        <v>1462810</v>
      </c>
      <c r="DA162" s="86">
        <v>1390000</v>
      </c>
      <c r="DB162" s="28">
        <f t="shared" si="344"/>
        <v>1035508</v>
      </c>
      <c r="DC162" s="28">
        <f t="shared" si="345"/>
        <v>1190000</v>
      </c>
      <c r="DD162" s="28">
        <f t="shared" si="346"/>
        <v>695030.69497899327</v>
      </c>
      <c r="DE162" s="28">
        <f t="shared" si="347"/>
        <v>314482.32199999999</v>
      </c>
      <c r="DF162" s="28">
        <f t="shared" si="283"/>
        <v>378951.19800999999</v>
      </c>
      <c r="DG162" s="150">
        <f>VLOOKUP(B162,[1]Hoja1!$B$9:$AR$244,43,0)</f>
        <v>297811</v>
      </c>
      <c r="DH162" s="150">
        <v>1022000</v>
      </c>
      <c r="DI162" s="29">
        <v>1154850</v>
      </c>
      <c r="DJ162" s="88">
        <v>1097100</v>
      </c>
      <c r="DK162" s="29">
        <f t="shared" si="348"/>
        <v>892940.25</v>
      </c>
      <c r="DL162" s="29">
        <f t="shared" si="349"/>
        <v>1059550</v>
      </c>
      <c r="DM162" s="29">
        <f t="shared" si="350"/>
        <v>654266.65894560225</v>
      </c>
      <c r="DN162" s="29">
        <f t="shared" si="351"/>
        <v>312999.36099999998</v>
      </c>
      <c r="DO162" s="29">
        <f t="shared" si="284"/>
        <v>377164.23000499996</v>
      </c>
      <c r="DP162" s="154">
        <f>VLOOKUP(B162,[1]Hoja1!$B$9:$AT$244,45,0)</f>
        <v>404198</v>
      </c>
      <c r="DQ162" s="154">
        <v>1479000</v>
      </c>
      <c r="DR162" s="30">
        <v>1154850</v>
      </c>
      <c r="DS162" s="90">
        <v>1120200</v>
      </c>
      <c r="DT162" s="30">
        <f t="shared" si="352"/>
        <v>1039562</v>
      </c>
      <c r="DU162" s="30">
        <f t="shared" si="353"/>
        <v>1137525</v>
      </c>
      <c r="DV162" s="30">
        <f t="shared" si="354"/>
        <v>814866.65886946942</v>
      </c>
      <c r="DW162" s="30">
        <f t="shared" si="355"/>
        <v>424812.098</v>
      </c>
      <c r="DX162" s="30">
        <f t="shared" si="285"/>
        <v>511898.57808999997</v>
      </c>
      <c r="DY162" s="158">
        <f>VLOOKUP(B162,[1]Hoja1!$B$9:$AV$244,47,0)</f>
        <v>357373</v>
      </c>
      <c r="DZ162" s="158">
        <v>1230000</v>
      </c>
      <c r="EA162" s="24">
        <v>1308830</v>
      </c>
      <c r="EB162" s="25">
        <v>1269600</v>
      </c>
      <c r="EC162" s="24">
        <f t="shared" si="356"/>
        <v>1041450.75</v>
      </c>
      <c r="ED162" s="24">
        <f t="shared" si="357"/>
        <v>1249800</v>
      </c>
      <c r="EE162" s="24">
        <f t="shared" si="358"/>
        <v>774759.0036954548</v>
      </c>
      <c r="EF162" s="24">
        <f t="shared" si="359"/>
        <v>375599.02299999999</v>
      </c>
      <c r="EG162" s="24">
        <f t="shared" si="286"/>
        <v>452596.82271499996</v>
      </c>
      <c r="EH162" s="126">
        <f>VLOOKUP(B162,[1]Hoja1!$B$9:$AX$244,49,0)</f>
        <v>506881</v>
      </c>
      <c r="EI162" s="126">
        <v>1811000</v>
      </c>
      <c r="EJ162" s="17">
        <v>1732275</v>
      </c>
      <c r="EK162" s="73">
        <v>1645700</v>
      </c>
      <c r="EL162" s="17">
        <f t="shared" si="360"/>
        <v>1423964</v>
      </c>
      <c r="EM162" s="17">
        <f t="shared" si="361"/>
        <v>1688987.5</v>
      </c>
      <c r="EN162" s="17">
        <f t="shared" si="362"/>
        <v>1078181.5099909098</v>
      </c>
      <c r="EO162" s="17">
        <f t="shared" si="363"/>
        <v>532731.93099999998</v>
      </c>
      <c r="EP162" s="17">
        <f t="shared" si="287"/>
        <v>641941.97685500002</v>
      </c>
      <c r="EQ162" s="162">
        <f>VLOOKUP(B162,[1]Hoja1!$B$9:$AZ$244,51,0)</f>
        <v>297811</v>
      </c>
      <c r="ER162" s="162">
        <v>979000</v>
      </c>
      <c r="ES162" s="32">
        <v>1732275</v>
      </c>
      <c r="ET162" s="94">
        <v>1645700</v>
      </c>
      <c r="EU162" s="32">
        <f t="shared" si="364"/>
        <v>1163696.5</v>
      </c>
      <c r="EV162" s="32">
        <f t="shared" si="365"/>
        <v>1312350</v>
      </c>
      <c r="EW162" s="32">
        <f t="shared" si="366"/>
        <v>718880.8388041521</v>
      </c>
      <c r="EX162" s="32">
        <f t="shared" si="367"/>
        <v>359785.46909999999</v>
      </c>
      <c r="EY162" s="32">
        <f t="shared" si="288"/>
        <v>433541.49026549998</v>
      </c>
      <c r="EZ162" s="172">
        <f>VLOOKUP(B162,'[2]RESPUESTOS '!$B$11:$BH$246,59,0)</f>
        <v>269655</v>
      </c>
      <c r="FA162" s="162">
        <v>848000</v>
      </c>
      <c r="FB162" s="32">
        <v>1423800</v>
      </c>
      <c r="FC162" s="94">
        <v>1338400</v>
      </c>
      <c r="FD162" s="32">
        <f t="shared" si="368"/>
        <v>969963.75</v>
      </c>
      <c r="FE162" s="32">
        <f t="shared" si="369"/>
        <v>1093200</v>
      </c>
      <c r="FF162" s="32">
        <f t="shared" si="399"/>
        <v>631194.16715835989</v>
      </c>
      <c r="FG162" s="32">
        <f t="shared" si="400"/>
        <v>325770.20549999998</v>
      </c>
      <c r="FH162" s="32">
        <f t="shared" si="289"/>
        <v>392553.09762749996</v>
      </c>
      <c r="FI162" s="172">
        <f>VLOOKUP(B162,'[2]RESPUESTOS '!$B$11:$CJ$246,87,0)</f>
        <v>167930</v>
      </c>
      <c r="FJ162" s="162">
        <v>1017600</v>
      </c>
      <c r="FK162" s="32">
        <v>908000</v>
      </c>
      <c r="FL162" s="94">
        <v>880800</v>
      </c>
      <c r="FM162" s="32">
        <f t="shared" si="370"/>
        <v>743582.5</v>
      </c>
      <c r="FN162" s="32">
        <f t="shared" si="371"/>
        <v>894400</v>
      </c>
      <c r="FO162" s="32">
        <f t="shared" si="401"/>
        <v>436004.38538975967</v>
      </c>
      <c r="FP162" s="32">
        <f t="shared" si="372"/>
        <v>202876.23299999998</v>
      </c>
      <c r="FQ162" s="32">
        <f t="shared" si="290"/>
        <v>244465.86076499996</v>
      </c>
      <c r="FR162" s="172">
        <f>VLOOKUP(B162,'[2]RESPUESTOS '!$B$11:$BX$246,75,0)</f>
        <v>169146</v>
      </c>
      <c r="FS162" s="162">
        <v>848000</v>
      </c>
      <c r="FT162" s="32">
        <v>910800</v>
      </c>
      <c r="FU162" s="94">
        <v>865300</v>
      </c>
      <c r="FV162" s="32">
        <f t="shared" si="373"/>
        <v>698311.5</v>
      </c>
      <c r="FW162" s="32">
        <f t="shared" si="374"/>
        <v>856650</v>
      </c>
      <c r="FX162" s="32">
        <f t="shared" si="402"/>
        <v>428040.87064369378</v>
      </c>
      <c r="FY162" s="32">
        <f t="shared" si="375"/>
        <v>204345.28260000001</v>
      </c>
      <c r="FZ162" s="32">
        <f t="shared" si="291"/>
        <v>246236.06553300002</v>
      </c>
      <c r="GA162" s="172">
        <f>VLOOKUP(B162,'[2]RESPUESTOS '!$B$11:$CN$246,91,0)</f>
        <v>272141</v>
      </c>
      <c r="GB162" s="162">
        <v>976000</v>
      </c>
      <c r="GC162" s="32">
        <v>1475400</v>
      </c>
      <c r="GD162" s="94">
        <v>1460600</v>
      </c>
      <c r="GE162" s="32">
        <f t="shared" si="376"/>
        <v>1046035.25</v>
      </c>
      <c r="GF162" s="32">
        <f t="shared" si="377"/>
        <v>1218300</v>
      </c>
      <c r="GG162" s="32">
        <f t="shared" si="403"/>
        <v>659893.04468856461</v>
      </c>
      <c r="GH162" s="32">
        <f t="shared" si="378"/>
        <v>328773.54209999996</v>
      </c>
      <c r="GI162" s="32">
        <f t="shared" si="292"/>
        <v>396172.11823049997</v>
      </c>
      <c r="GJ162" s="172">
        <f>VLOOKUP(B162,'[2]RESPUESTOS '!$B$11:$T$246,19,0)</f>
        <v>179448</v>
      </c>
      <c r="GK162" s="162">
        <v>990000</v>
      </c>
      <c r="GL162" s="32">
        <v>976200</v>
      </c>
      <c r="GM162" s="94">
        <v>956700</v>
      </c>
      <c r="GN162" s="32">
        <f t="shared" si="379"/>
        <v>775587</v>
      </c>
      <c r="GO162" s="32">
        <f t="shared" si="380"/>
        <v>966450</v>
      </c>
      <c r="GP162" s="32">
        <f t="shared" si="404"/>
        <v>462300.22523452347</v>
      </c>
      <c r="GQ162" s="32">
        <f t="shared" si="381"/>
        <v>216791.12880000001</v>
      </c>
      <c r="GR162" s="32">
        <f t="shared" si="293"/>
        <v>261233.31020400001</v>
      </c>
      <c r="GS162" s="172">
        <f>VLOOKUP(B162,'[2]RESPUESTOS '!$B$11:$H$246,7,0)</f>
        <v>134901</v>
      </c>
      <c r="GT162" s="162">
        <v>600000</v>
      </c>
      <c r="GU162" s="32">
        <v>585700</v>
      </c>
      <c r="GV162" s="94">
        <v>556400</v>
      </c>
      <c r="GW162" s="32">
        <f t="shared" si="382"/>
        <v>469250.25</v>
      </c>
      <c r="GX162" s="32">
        <f t="shared" si="383"/>
        <v>571050</v>
      </c>
      <c r="GY162" s="32">
        <f t="shared" si="405"/>
        <v>317860.49302951159</v>
      </c>
      <c r="GZ162" s="32">
        <f t="shared" si="384"/>
        <v>162973.89809999999</v>
      </c>
      <c r="HA162" s="32">
        <f t="shared" si="294"/>
        <v>196383.54721049999</v>
      </c>
      <c r="HB162" s="172">
        <f>VLOOKUP(B162,'[2]RESPUESTOS '!$B$11:$D$246,3,0)</f>
        <v>141323</v>
      </c>
      <c r="HC162" s="162">
        <v>600000</v>
      </c>
      <c r="HD162" s="32">
        <v>585700</v>
      </c>
      <c r="HE162" s="94">
        <v>556400</v>
      </c>
      <c r="HF162" s="32">
        <f t="shared" si="385"/>
        <v>470855.75</v>
      </c>
      <c r="HG162" s="32">
        <f t="shared" si="386"/>
        <v>571050</v>
      </c>
      <c r="HH162" s="32">
        <f t="shared" si="406"/>
        <v>326603.06262867019</v>
      </c>
      <c r="HI162" s="32">
        <f t="shared" si="387"/>
        <v>170732.31630000001</v>
      </c>
      <c r="HJ162" s="32">
        <f t="shared" si="295"/>
        <v>205732.44114150002</v>
      </c>
      <c r="HK162" s="172">
        <f>VLOOKUP(B162,'[2]RESPUESTOS '!$B$11:$CB$246,79,0)</f>
        <v>267900</v>
      </c>
      <c r="HL162" s="162">
        <v>1811000</v>
      </c>
      <c r="HM162" s="32">
        <v>1475400</v>
      </c>
      <c r="HN162" s="94">
        <v>1387000</v>
      </c>
      <c r="HO162" s="32">
        <f t="shared" si="388"/>
        <v>1235325</v>
      </c>
      <c r="HP162" s="32">
        <f t="shared" si="389"/>
        <v>1431200</v>
      </c>
      <c r="HQ162" s="32">
        <f t="shared" si="407"/>
        <v>703769.38379272074</v>
      </c>
      <c r="HR162" s="32">
        <f t="shared" si="390"/>
        <v>323649.99</v>
      </c>
      <c r="HS162" s="32">
        <f t="shared" si="296"/>
        <v>389998.23794999998</v>
      </c>
      <c r="HT162" s="172">
        <v>1559912.76</v>
      </c>
      <c r="HU162" s="162">
        <v>1811000</v>
      </c>
      <c r="HV162" s="32">
        <v>1924750</v>
      </c>
      <c r="HW162" s="94">
        <v>1847800</v>
      </c>
      <c r="HX162" s="32">
        <f t="shared" si="391"/>
        <v>1861183.3333333333</v>
      </c>
      <c r="HY162" s="32">
        <f t="shared" si="392"/>
        <v>1847800</v>
      </c>
      <c r="HZ162" s="32">
        <f t="shared" si="297"/>
        <v>1859988.4753598813</v>
      </c>
      <c r="IA162" s="32">
        <f t="shared" si="393"/>
        <v>1884530.6053559999</v>
      </c>
      <c r="IB162" s="32">
        <f t="shared" si="298"/>
        <v>2270859.3794539799</v>
      </c>
      <c r="IC162" s="172">
        <v>1663020</v>
      </c>
      <c r="ID162" s="162">
        <v>848000</v>
      </c>
      <c r="IE162" s="32">
        <v>1924750</v>
      </c>
      <c r="IF162" s="94">
        <v>1770800</v>
      </c>
      <c r="IG162" s="32">
        <f t="shared" si="394"/>
        <v>1514516.6666666667</v>
      </c>
      <c r="IH162" s="32">
        <f t="shared" si="395"/>
        <v>1770800</v>
      </c>
      <c r="II162" s="32">
        <f t="shared" si="396"/>
        <v>1325375.3154245967</v>
      </c>
      <c r="IJ162" s="32">
        <f t="shared" si="397"/>
        <v>2009094.4619999998</v>
      </c>
      <c r="IK162" s="32">
        <f t="shared" si="299"/>
        <v>2420958.8267099997</v>
      </c>
      <c r="IM162" s="32">
        <f t="shared" si="398"/>
        <v>493375.73104153626</v>
      </c>
    </row>
    <row r="163" spans="1:247" x14ac:dyDescent="0.25">
      <c r="A163" s="12">
        <v>156</v>
      </c>
      <c r="B163" s="36" t="s">
        <v>199</v>
      </c>
      <c r="C163" s="14">
        <f>VLOOKUP(B163,[1]Hoja1!$B$9:$D$244,3,0)</f>
        <v>947100</v>
      </c>
      <c r="D163" s="14">
        <v>3464000</v>
      </c>
      <c r="E163" s="15">
        <v>3771750</v>
      </c>
      <c r="F163" s="97">
        <v>3545400</v>
      </c>
      <c r="G163" s="105">
        <f t="shared" si="300"/>
        <v>2932062.5</v>
      </c>
      <c r="H163" s="105">
        <f t="shared" si="301"/>
        <v>3504700</v>
      </c>
      <c r="I163" s="107">
        <f t="shared" si="302"/>
        <v>2114474.6357581089</v>
      </c>
      <c r="J163" s="107">
        <f t="shared" si="303"/>
        <v>995402.1</v>
      </c>
      <c r="K163" s="107">
        <f t="shared" si="272"/>
        <v>1199459.5304999999</v>
      </c>
      <c r="L163" s="101">
        <f>VLOOKUP(B163,[1]Hoja1!$B$9:$L$244,11,0)</f>
        <v>947100</v>
      </c>
      <c r="M163" s="101">
        <v>3518000</v>
      </c>
      <c r="N163" s="34">
        <v>3771750</v>
      </c>
      <c r="O163" s="70">
        <v>3470000</v>
      </c>
      <c r="P163" s="34">
        <f t="shared" si="304"/>
        <v>2926712.5</v>
      </c>
      <c r="Q163" s="34">
        <f t="shared" si="305"/>
        <v>3494000</v>
      </c>
      <c r="R163" s="34">
        <f t="shared" si="306"/>
        <v>2112578.8098193849</v>
      </c>
      <c r="S163" s="174">
        <f t="shared" si="307"/>
        <v>995402.1</v>
      </c>
      <c r="T163" s="174">
        <f t="shared" si="273"/>
        <v>1199459.5304999999</v>
      </c>
      <c r="U163" s="126">
        <f>VLOOKUP(B163,[1]Hoja1!$B$9:$T$244,19,0)</f>
        <v>947100</v>
      </c>
      <c r="V163" s="126">
        <v>3464000</v>
      </c>
      <c r="W163" s="17">
        <v>3017400</v>
      </c>
      <c r="X163" s="73">
        <v>2957100</v>
      </c>
      <c r="Y163" s="17">
        <f t="shared" si="308"/>
        <v>2596400</v>
      </c>
      <c r="Z163" s="17">
        <f t="shared" si="309"/>
        <v>2987250</v>
      </c>
      <c r="AA163" s="17">
        <f t="shared" si="310"/>
        <v>1985980.3509910924</v>
      </c>
      <c r="AB163" s="176">
        <f t="shared" si="311"/>
        <v>995402.1</v>
      </c>
      <c r="AC163" s="176">
        <f t="shared" si="274"/>
        <v>1199459.5304999999</v>
      </c>
      <c r="AD163" s="129">
        <f>VLOOKUP(B163,[1]Hoja1!$B$9:$V$244,21,0)</f>
        <v>880398</v>
      </c>
      <c r="AE163" s="129">
        <v>3145000</v>
      </c>
      <c r="AF163" s="18">
        <v>2866530</v>
      </c>
      <c r="AG163" s="74">
        <v>2809200</v>
      </c>
      <c r="AH163" s="18">
        <f t="shared" si="312"/>
        <v>2425282</v>
      </c>
      <c r="AI163" s="18">
        <f t="shared" si="313"/>
        <v>2837865</v>
      </c>
      <c r="AJ163" s="18">
        <f t="shared" si="314"/>
        <v>1853016.8351389957</v>
      </c>
      <c r="AK163" s="177">
        <f t="shared" si="315"/>
        <v>925298.29799999995</v>
      </c>
      <c r="AL163" s="177">
        <f t="shared" si="275"/>
        <v>1114984.44909</v>
      </c>
      <c r="AM163" s="133">
        <f>VLOOKUP(B163,[1]Hoja1!$B$9:$X$244,23,0)</f>
        <v>832454</v>
      </c>
      <c r="AN163" s="133">
        <v>2974000</v>
      </c>
      <c r="AO163" s="19">
        <v>2564790</v>
      </c>
      <c r="AP163" s="77">
        <v>2359600</v>
      </c>
      <c r="AQ163" s="19">
        <f t="shared" si="316"/>
        <v>2182711</v>
      </c>
      <c r="AR163" s="19">
        <f t="shared" si="317"/>
        <v>2462195</v>
      </c>
      <c r="AS163" s="19">
        <f t="shared" si="318"/>
        <v>1701250.8501660763</v>
      </c>
      <c r="AT163" s="178">
        <f t="shared" si="319"/>
        <v>874909.15399999998</v>
      </c>
      <c r="AU163" s="178">
        <f t="shared" si="276"/>
        <v>1054265.5305699999</v>
      </c>
      <c r="AV163" s="137">
        <f>VLOOKUP(B163,[1]Hoja1!$B$9:$Z$244,25,0)</f>
        <v>861000</v>
      </c>
      <c r="AW163" s="137">
        <v>3149000</v>
      </c>
      <c r="AX163" s="20">
        <v>2564790</v>
      </c>
      <c r="AY163" s="79">
        <v>2436600</v>
      </c>
      <c r="AZ163" s="20">
        <f t="shared" si="320"/>
        <v>2252847.5</v>
      </c>
      <c r="BA163" s="20">
        <f t="shared" si="321"/>
        <v>2500695</v>
      </c>
      <c r="BB163" s="20">
        <f t="shared" si="322"/>
        <v>1754921.1151209723</v>
      </c>
      <c r="BC163" s="179">
        <f t="shared" si="323"/>
        <v>904911</v>
      </c>
      <c r="BD163" s="179">
        <f t="shared" si="277"/>
        <v>1090417.7549999999</v>
      </c>
      <c r="BE163" s="139">
        <f>VLOOKUP(B163,[1]Hoja1!$B$9:$AB$244,27,0)</f>
        <v>947100</v>
      </c>
      <c r="BF163" s="139">
        <v>3789000</v>
      </c>
      <c r="BG163" s="21">
        <v>3017400</v>
      </c>
      <c r="BH163" s="80">
        <v>2926900</v>
      </c>
      <c r="BI163" s="21">
        <f t="shared" si="324"/>
        <v>2670100</v>
      </c>
      <c r="BJ163" s="21">
        <f t="shared" si="325"/>
        <v>2972150</v>
      </c>
      <c r="BK163" s="21">
        <f t="shared" si="326"/>
        <v>2007179.5285196025</v>
      </c>
      <c r="BL163" s="21">
        <f t="shared" si="327"/>
        <v>995402.1</v>
      </c>
      <c r="BM163" s="21">
        <f t="shared" si="278"/>
        <v>1199459.5304999999</v>
      </c>
      <c r="BN163" s="144">
        <f>VLOOKUP(B163,[1]Hoja1!$B$9:$AD$244,29,0)</f>
        <v>947100</v>
      </c>
      <c r="BO163" s="144">
        <v>3383000</v>
      </c>
      <c r="BP163" s="22">
        <v>3017400</v>
      </c>
      <c r="BQ163" s="82">
        <v>2866500</v>
      </c>
      <c r="BR163" s="22">
        <f t="shared" si="328"/>
        <v>2553500</v>
      </c>
      <c r="BS163" s="22">
        <f t="shared" si="329"/>
        <v>2941950</v>
      </c>
      <c r="BT163" s="22">
        <f t="shared" si="330"/>
        <v>1968776.213369508</v>
      </c>
      <c r="BU163" s="22">
        <f t="shared" si="331"/>
        <v>995402.1</v>
      </c>
      <c r="BV163" s="22">
        <f t="shared" si="279"/>
        <v>1199459.5304999999</v>
      </c>
      <c r="BW163" s="146">
        <f>VLOOKUP(B163,[1]Hoja1!$B$9:$AF$244,31,0)</f>
        <v>897677</v>
      </c>
      <c r="BX163" s="146">
        <v>2570000</v>
      </c>
      <c r="BY163" s="23">
        <v>2564790</v>
      </c>
      <c r="BZ163" s="84">
        <v>2462200</v>
      </c>
      <c r="CA163" s="23">
        <f t="shared" si="332"/>
        <v>2123666.75</v>
      </c>
      <c r="CB163" s="23">
        <f t="shared" si="333"/>
        <v>2513495</v>
      </c>
      <c r="CC163" s="23">
        <f t="shared" si="334"/>
        <v>1739790.1852251228</v>
      </c>
      <c r="CD163" s="23">
        <f t="shared" si="335"/>
        <v>943458.52699999989</v>
      </c>
      <c r="CE163" s="23">
        <f t="shared" si="280"/>
        <v>1136867.5250349999</v>
      </c>
      <c r="CF163" s="158">
        <f>VLOOKUP(B163,[1]Hoja1!$B$9:$AJ$244,35,0)</f>
        <v>861000</v>
      </c>
      <c r="CG163" s="158">
        <v>2460000</v>
      </c>
      <c r="CH163" s="24">
        <v>1744100</v>
      </c>
      <c r="CI163" s="25">
        <v>1709200</v>
      </c>
      <c r="CJ163" s="24">
        <f t="shared" si="336"/>
        <v>1693575</v>
      </c>
      <c r="CK163" s="24">
        <f t="shared" si="337"/>
        <v>1726650</v>
      </c>
      <c r="CL163" s="24">
        <f t="shared" si="338"/>
        <v>1467149.652816595</v>
      </c>
      <c r="CM163" s="24">
        <f t="shared" si="339"/>
        <v>904911</v>
      </c>
      <c r="CN163" s="24">
        <f t="shared" si="281"/>
        <v>1090417.7549999999</v>
      </c>
      <c r="CO163" s="148">
        <f>VLOOKUP(B163,[1]Hoja1!$B$9:$AL$244,37,0)</f>
        <v>861000</v>
      </c>
      <c r="CP163" s="148">
        <v>3080000</v>
      </c>
      <c r="CQ163" s="26">
        <v>2564790</v>
      </c>
      <c r="CR163" s="149">
        <v>2385300</v>
      </c>
      <c r="CS163" s="26">
        <f t="shared" si="340"/>
        <v>2222772.5</v>
      </c>
      <c r="CT163" s="26">
        <f t="shared" si="341"/>
        <v>2475045</v>
      </c>
      <c r="CU163" s="26">
        <f t="shared" si="342"/>
        <v>1742732.9992742802</v>
      </c>
      <c r="CV163" s="26">
        <f t="shared" si="343"/>
        <v>904911</v>
      </c>
      <c r="CW163" s="26">
        <f t="shared" si="282"/>
        <v>1090417.7549999999</v>
      </c>
      <c r="CX163" s="27">
        <f>VLOOKUP(B163,[1]Hoja1!$B$9:$AN$244,39,0)</f>
        <v>947100</v>
      </c>
      <c r="CY163" s="27">
        <v>3120000</v>
      </c>
      <c r="CZ163" s="28">
        <v>2866530</v>
      </c>
      <c r="DA163" s="86">
        <v>2752000</v>
      </c>
      <c r="DB163" s="28">
        <f t="shared" si="344"/>
        <v>2421407.5</v>
      </c>
      <c r="DC163" s="28">
        <f t="shared" si="345"/>
        <v>2809265</v>
      </c>
      <c r="DD163" s="28">
        <f t="shared" si="346"/>
        <v>1915164.4683714453</v>
      </c>
      <c r="DE163" s="28">
        <f t="shared" si="347"/>
        <v>995402.1</v>
      </c>
      <c r="DF163" s="28">
        <f t="shared" si="283"/>
        <v>1199459.5304999999</v>
      </c>
      <c r="DG163" s="150">
        <f>VLOOKUP(B163,[1]Hoja1!$B$9:$AR$244,43,0)</f>
        <v>861000</v>
      </c>
      <c r="DH163" s="150">
        <v>2952000</v>
      </c>
      <c r="DI163" s="29">
        <v>2263050</v>
      </c>
      <c r="DJ163" s="88">
        <v>2172500</v>
      </c>
      <c r="DK163" s="29">
        <f t="shared" si="348"/>
        <v>2062137.5</v>
      </c>
      <c r="DL163" s="29">
        <f t="shared" si="349"/>
        <v>2217775</v>
      </c>
      <c r="DM163" s="29">
        <f t="shared" si="350"/>
        <v>1665019.4771878428</v>
      </c>
      <c r="DN163" s="29">
        <f t="shared" si="351"/>
        <v>904911</v>
      </c>
      <c r="DO163" s="29">
        <f t="shared" si="284"/>
        <v>1090417.7549999999</v>
      </c>
      <c r="DP163" s="154">
        <f>VLOOKUP(B163,[1]Hoja1!$B$9:$AT$244,45,0)</f>
        <v>861000</v>
      </c>
      <c r="DQ163" s="154">
        <v>3149000</v>
      </c>
      <c r="DR163" s="30">
        <v>2263050</v>
      </c>
      <c r="DS163" s="90">
        <v>2217800</v>
      </c>
      <c r="DT163" s="30">
        <f t="shared" si="352"/>
        <v>2122712.5</v>
      </c>
      <c r="DU163" s="30">
        <f t="shared" si="353"/>
        <v>2240425</v>
      </c>
      <c r="DV163" s="30">
        <f t="shared" si="354"/>
        <v>1686496.9663457521</v>
      </c>
      <c r="DW163" s="30">
        <f t="shared" si="355"/>
        <v>904911</v>
      </c>
      <c r="DX163" s="30">
        <f t="shared" si="285"/>
        <v>1090417.7549999999</v>
      </c>
      <c r="DY163" s="158">
        <f>VLOOKUP(B163,[1]Hoja1!$B$9:$AV$244,47,0)</f>
        <v>947100</v>
      </c>
      <c r="DZ163" s="158">
        <v>3250000</v>
      </c>
      <c r="EA163" s="24">
        <v>2564790</v>
      </c>
      <c r="EB163" s="25">
        <v>2513500</v>
      </c>
      <c r="EC163" s="24">
        <f t="shared" si="356"/>
        <v>2318847.5</v>
      </c>
      <c r="ED163" s="24">
        <f t="shared" si="357"/>
        <v>2539145</v>
      </c>
      <c r="EE163" s="24">
        <f t="shared" si="358"/>
        <v>1859345.9694876228</v>
      </c>
      <c r="EF163" s="24">
        <f t="shared" si="359"/>
        <v>995402.1</v>
      </c>
      <c r="EG163" s="24">
        <f t="shared" si="286"/>
        <v>1199459.5304999999</v>
      </c>
      <c r="EH163" s="126">
        <f>VLOOKUP(B163,[1]Hoja1!$B$9:$AX$244,49,0)</f>
        <v>1188101</v>
      </c>
      <c r="EI163" s="126">
        <v>4244000</v>
      </c>
      <c r="EJ163" s="17">
        <v>3394575</v>
      </c>
      <c r="EK163" s="73">
        <v>3258800</v>
      </c>
      <c r="EL163" s="17">
        <f t="shared" si="360"/>
        <v>3021369</v>
      </c>
      <c r="EM163" s="17">
        <f t="shared" si="361"/>
        <v>3326687.5</v>
      </c>
      <c r="EN163" s="17">
        <f t="shared" si="362"/>
        <v>2382717.9165911372</v>
      </c>
      <c r="EO163" s="17">
        <f t="shared" si="363"/>
        <v>1248694.1509999998</v>
      </c>
      <c r="EP163" s="17">
        <f t="shared" si="287"/>
        <v>1504676.4519549997</v>
      </c>
      <c r="EQ163" s="162">
        <f>VLOOKUP(B163,[1]Hoja1!$B$9:$AZ$244,51,0)</f>
        <v>908163</v>
      </c>
      <c r="ER163" s="162">
        <v>2984000</v>
      </c>
      <c r="ES163" s="32">
        <v>3394575</v>
      </c>
      <c r="ET163" s="94">
        <v>3055100</v>
      </c>
      <c r="EU163" s="32">
        <f t="shared" si="364"/>
        <v>2585459.5</v>
      </c>
      <c r="EV163" s="32">
        <f t="shared" si="365"/>
        <v>3019550</v>
      </c>
      <c r="EW163" s="32">
        <f t="shared" si="366"/>
        <v>1943489.3768102122</v>
      </c>
      <c r="EX163" s="32">
        <f t="shared" si="367"/>
        <v>1097151.7202999999</v>
      </c>
      <c r="EY163" s="32">
        <f t="shared" si="288"/>
        <v>1322067.8229614999</v>
      </c>
      <c r="EZ163" s="172">
        <f>VLOOKUP(B163,'[2]RESPUESTOS '!$B$11:$BH$246,59,0)</f>
        <v>946313</v>
      </c>
      <c r="FA163" s="162">
        <v>3464000</v>
      </c>
      <c r="FB163" s="32">
        <v>2457800</v>
      </c>
      <c r="FC163" s="94">
        <v>2261200</v>
      </c>
      <c r="FD163" s="32">
        <f t="shared" si="368"/>
        <v>2282328.25</v>
      </c>
      <c r="FE163" s="32">
        <f t="shared" si="369"/>
        <v>2359500</v>
      </c>
      <c r="FF163" s="32">
        <f t="shared" si="399"/>
        <v>1822715.9028279553</v>
      </c>
      <c r="FG163" s="32">
        <f t="shared" si="400"/>
        <v>1143240.7353000001</v>
      </c>
      <c r="FH163" s="32">
        <f t="shared" si="289"/>
        <v>1377605.0860365001</v>
      </c>
      <c r="FI163" s="172">
        <f>VLOOKUP(B163,'[2]RESPUESTOS '!$B$11:$CJ$246,87,0)</f>
        <v>809582</v>
      </c>
      <c r="FJ163" s="162">
        <v>4156800</v>
      </c>
      <c r="FK163" s="32">
        <v>2366000</v>
      </c>
      <c r="FL163" s="94">
        <v>2176700</v>
      </c>
      <c r="FM163" s="32">
        <f t="shared" si="370"/>
        <v>2377270.5</v>
      </c>
      <c r="FN163" s="32">
        <f t="shared" si="371"/>
        <v>2271350</v>
      </c>
      <c r="FO163" s="32">
        <f t="shared" si="401"/>
        <v>1696467.7371369349</v>
      </c>
      <c r="FP163" s="32">
        <f t="shared" si="372"/>
        <v>978056.01419999998</v>
      </c>
      <c r="FQ163" s="32">
        <f t="shared" si="290"/>
        <v>1178557.4971109999</v>
      </c>
      <c r="FR163" s="172">
        <f>VLOOKUP(B163,'[2]RESPUESTOS '!$B$11:$BX$246,75,0)</f>
        <v>525160</v>
      </c>
      <c r="FS163" s="162">
        <v>3464000</v>
      </c>
      <c r="FT163" s="32">
        <v>2264800</v>
      </c>
      <c r="FU163" s="94">
        <v>2196900</v>
      </c>
      <c r="FV163" s="32">
        <f t="shared" si="373"/>
        <v>2112715</v>
      </c>
      <c r="FW163" s="32">
        <f t="shared" si="374"/>
        <v>2230850</v>
      </c>
      <c r="FX163" s="32">
        <f t="shared" si="402"/>
        <v>1294669.2733729761</v>
      </c>
      <c r="FY163" s="32">
        <f t="shared" si="375"/>
        <v>634445.79599999997</v>
      </c>
      <c r="FZ163" s="32">
        <f t="shared" si="291"/>
        <v>764507.18417999998</v>
      </c>
      <c r="GA163" s="172">
        <f>VLOOKUP(B163,'[2]RESPUESTOS '!$B$11:$CN$246,91,0)</f>
        <v>743391</v>
      </c>
      <c r="GB163" s="162">
        <v>3984000</v>
      </c>
      <c r="GC163" s="32">
        <v>3017400</v>
      </c>
      <c r="GD163" s="94">
        <v>2866500</v>
      </c>
      <c r="GE163" s="32">
        <f t="shared" si="376"/>
        <v>2652822.75</v>
      </c>
      <c r="GF163" s="32">
        <f t="shared" si="377"/>
        <v>2941950</v>
      </c>
      <c r="GG163" s="32">
        <f t="shared" si="403"/>
        <v>1757114.286585907</v>
      </c>
      <c r="GH163" s="32">
        <f t="shared" si="378"/>
        <v>898090.66709999996</v>
      </c>
      <c r="GI163" s="32">
        <f t="shared" si="292"/>
        <v>1082199.2538554999</v>
      </c>
      <c r="GJ163" s="172">
        <f>VLOOKUP(B163,'[2]RESPUESTOS '!$B$11:$T$246,19,0)</f>
        <v>586912</v>
      </c>
      <c r="GK163" s="162">
        <v>3120000</v>
      </c>
      <c r="GL163" s="32">
        <v>2299000</v>
      </c>
      <c r="GM163" s="94">
        <v>2184100</v>
      </c>
      <c r="GN163" s="32">
        <f t="shared" si="379"/>
        <v>2047503</v>
      </c>
      <c r="GO163" s="32">
        <f t="shared" si="380"/>
        <v>2241550</v>
      </c>
      <c r="GP163" s="32">
        <f t="shared" si="404"/>
        <v>1371191.0104171475</v>
      </c>
      <c r="GQ163" s="32">
        <f t="shared" si="381"/>
        <v>709048.3872</v>
      </c>
      <c r="GR163" s="32">
        <f t="shared" si="293"/>
        <v>854403.30657600006</v>
      </c>
      <c r="GS163" s="172">
        <f>VLOOKUP(B163,'[2]RESPUESTOS '!$B$11:$H$246,7,0)</f>
        <v>382911</v>
      </c>
      <c r="GT163" s="162">
        <v>2460000</v>
      </c>
      <c r="GU163" s="32">
        <v>1379400</v>
      </c>
      <c r="GV163" s="94">
        <v>1241500</v>
      </c>
      <c r="GW163" s="32">
        <f t="shared" si="382"/>
        <v>1365952.75</v>
      </c>
      <c r="GX163" s="32">
        <f t="shared" si="383"/>
        <v>1310450</v>
      </c>
      <c r="GY163" s="32">
        <f t="shared" si="405"/>
        <v>879409.41960821906</v>
      </c>
      <c r="GZ163" s="32">
        <f t="shared" si="384"/>
        <v>462594.77909999999</v>
      </c>
      <c r="HA163" s="32">
        <f t="shared" si="294"/>
        <v>557426.70881550002</v>
      </c>
      <c r="HB163" s="172">
        <f>VLOOKUP(B163,'[2]RESPUESTOS '!$B$11:$D$246,3,0)</f>
        <v>396684</v>
      </c>
      <c r="HC163" s="162">
        <v>2460000</v>
      </c>
      <c r="HD163" s="32">
        <v>1379400</v>
      </c>
      <c r="HE163" s="94">
        <v>1296600</v>
      </c>
      <c r="HF163" s="32">
        <f t="shared" si="385"/>
        <v>1383171</v>
      </c>
      <c r="HG163" s="32">
        <f t="shared" si="386"/>
        <v>1338000</v>
      </c>
      <c r="HH163" s="32">
        <f t="shared" si="406"/>
        <v>904240.26250488334</v>
      </c>
      <c r="HI163" s="32">
        <f t="shared" si="387"/>
        <v>479233.94039999996</v>
      </c>
      <c r="HJ163" s="32">
        <f t="shared" si="295"/>
        <v>577476.89818199992</v>
      </c>
      <c r="HK163" s="172">
        <f>VLOOKUP(B163,'[2]RESPUESTOS '!$B$11:$CB$246,79,0)</f>
        <v>815085</v>
      </c>
      <c r="HL163" s="162">
        <v>4244000</v>
      </c>
      <c r="HM163" s="32">
        <v>3017400</v>
      </c>
      <c r="HN163" s="94">
        <v>2776000</v>
      </c>
      <c r="HO163" s="32">
        <f t="shared" si="388"/>
        <v>2713121.25</v>
      </c>
      <c r="HP163" s="32">
        <f t="shared" si="389"/>
        <v>2896700</v>
      </c>
      <c r="HQ163" s="32">
        <f t="shared" si="407"/>
        <v>1856894.3748017813</v>
      </c>
      <c r="HR163" s="32">
        <f t="shared" si="390"/>
        <v>984704.18849999993</v>
      </c>
      <c r="HS163" s="32">
        <f t="shared" si="296"/>
        <v>1186568.5471424998</v>
      </c>
      <c r="HT163" s="172">
        <v>2961200.34</v>
      </c>
      <c r="HU163" s="162">
        <v>4244000</v>
      </c>
      <c r="HV163" s="32">
        <v>3771750</v>
      </c>
      <c r="HW163" s="94">
        <v>3507700</v>
      </c>
      <c r="HX163" s="32">
        <f t="shared" si="391"/>
        <v>3841150</v>
      </c>
      <c r="HY163" s="32">
        <f t="shared" si="392"/>
        <v>3771750</v>
      </c>
      <c r="HZ163" s="32">
        <f t="shared" si="297"/>
        <v>3817557.5005795951</v>
      </c>
      <c r="IA163" s="32">
        <f t="shared" si="393"/>
        <v>3577426.1307539996</v>
      </c>
      <c r="IB163" s="32">
        <f t="shared" si="298"/>
        <v>4310798.4875585698</v>
      </c>
      <c r="IC163" s="172">
        <v>3156930</v>
      </c>
      <c r="ID163" s="162">
        <v>3464000</v>
      </c>
      <c r="IE163" s="32">
        <v>3771750</v>
      </c>
      <c r="IF163" s="94">
        <v>3696300</v>
      </c>
      <c r="IG163" s="32">
        <f t="shared" si="394"/>
        <v>3644016.6666666665</v>
      </c>
      <c r="IH163" s="32">
        <f t="shared" si="395"/>
        <v>3696300</v>
      </c>
      <c r="II163" s="32">
        <f t="shared" si="396"/>
        <v>3639216.1961039626</v>
      </c>
      <c r="IJ163" s="32">
        <f t="shared" si="397"/>
        <v>3813887.1329999999</v>
      </c>
      <c r="IK163" s="32">
        <f t="shared" si="299"/>
        <v>4595733.9952649996</v>
      </c>
      <c r="IM163" s="32">
        <f t="shared" si="398"/>
        <v>1350609.0456605209</v>
      </c>
    </row>
    <row r="164" spans="1:247" x14ac:dyDescent="0.25">
      <c r="A164" s="12">
        <v>157</v>
      </c>
      <c r="B164" s="36" t="s">
        <v>200</v>
      </c>
      <c r="C164" s="14">
        <f>VLOOKUP(B164,[1]Hoja1!$B$9:$D$244,3,0)</f>
        <v>347221</v>
      </c>
      <c r="D164" s="14">
        <v>1270000</v>
      </c>
      <c r="E164" s="15">
        <v>2011000</v>
      </c>
      <c r="F164" s="97">
        <v>1850100</v>
      </c>
      <c r="G164" s="105">
        <f t="shared" si="300"/>
        <v>1369580.25</v>
      </c>
      <c r="H164" s="105">
        <f t="shared" si="301"/>
        <v>1560050</v>
      </c>
      <c r="I164" s="107">
        <f t="shared" si="302"/>
        <v>850125.42183954373</v>
      </c>
      <c r="J164" s="107">
        <f t="shared" si="303"/>
        <v>364929.27099999995</v>
      </c>
      <c r="K164" s="107">
        <f t="shared" si="272"/>
        <v>439739.77155499993</v>
      </c>
      <c r="L164" s="101">
        <f>VLOOKUP(B164,[1]Hoja1!$B$9:$L$244,11,0)</f>
        <v>196792</v>
      </c>
      <c r="M164" s="101">
        <v>731000</v>
      </c>
      <c r="N164" s="34">
        <v>2011000</v>
      </c>
      <c r="O164" s="70">
        <v>1809900</v>
      </c>
      <c r="P164" s="34">
        <f t="shared" si="304"/>
        <v>1187173</v>
      </c>
      <c r="Q164" s="34">
        <f t="shared" si="305"/>
        <v>1270450</v>
      </c>
      <c r="R164" s="34">
        <f t="shared" si="306"/>
        <v>533384.66696108074</v>
      </c>
      <c r="S164" s="174">
        <f t="shared" si="307"/>
        <v>206828.39199999999</v>
      </c>
      <c r="T164" s="174">
        <f t="shared" si="273"/>
        <v>249228.21236</v>
      </c>
      <c r="U164" s="126">
        <f>VLOOKUP(B164,[1]Hoja1!$B$9:$T$244,19,0)</f>
        <v>195561</v>
      </c>
      <c r="V164" s="126">
        <v>716000</v>
      </c>
      <c r="W164" s="17">
        <v>1608800</v>
      </c>
      <c r="X164" s="73">
        <v>1528400</v>
      </c>
      <c r="Y164" s="17">
        <f t="shared" si="308"/>
        <v>1012190.25</v>
      </c>
      <c r="Z164" s="17">
        <f t="shared" si="309"/>
        <v>1122200</v>
      </c>
      <c r="AA164" s="17">
        <f t="shared" si="310"/>
        <v>513742.46111743321</v>
      </c>
      <c r="AB164" s="176">
        <f t="shared" si="311"/>
        <v>205534.61099999998</v>
      </c>
      <c r="AC164" s="176">
        <f t="shared" si="274"/>
        <v>247669.20625499997</v>
      </c>
      <c r="AD164" s="129">
        <f>VLOOKUP(B164,[1]Hoja1!$B$9:$V$244,21,0)</f>
        <v>293274</v>
      </c>
      <c r="AE164" s="129">
        <v>1048000</v>
      </c>
      <c r="AF164" s="18">
        <v>1528360</v>
      </c>
      <c r="AG164" s="74">
        <v>1406100</v>
      </c>
      <c r="AH164" s="18">
        <f t="shared" si="312"/>
        <v>1068933.5</v>
      </c>
      <c r="AI164" s="18">
        <f t="shared" si="313"/>
        <v>1227050</v>
      </c>
      <c r="AJ164" s="18">
        <f t="shared" si="314"/>
        <v>698145.8090132745</v>
      </c>
      <c r="AK164" s="177">
        <f t="shared" si="315"/>
        <v>308230.97399999999</v>
      </c>
      <c r="AL164" s="177">
        <f t="shared" si="275"/>
        <v>371418.32366999995</v>
      </c>
      <c r="AM164" s="133">
        <f>VLOOKUP(B164,[1]Hoja1!$B$9:$X$244,23,0)</f>
        <v>273467</v>
      </c>
      <c r="AN164" s="133">
        <v>977000</v>
      </c>
      <c r="AO164" s="19">
        <v>1367480</v>
      </c>
      <c r="AP164" s="77">
        <v>1340100</v>
      </c>
      <c r="AQ164" s="19">
        <f t="shared" si="316"/>
        <v>989511.75</v>
      </c>
      <c r="AR164" s="19">
        <f t="shared" si="317"/>
        <v>1158550</v>
      </c>
      <c r="AS164" s="19">
        <f t="shared" si="318"/>
        <v>649585.29201967316</v>
      </c>
      <c r="AT164" s="178">
        <f t="shared" si="319"/>
        <v>287413.81699999998</v>
      </c>
      <c r="AU164" s="178">
        <f t="shared" si="276"/>
        <v>346333.64948499994</v>
      </c>
      <c r="AV164" s="137">
        <f>VLOOKUP(B164,[1]Hoja1!$B$9:$Z$244,25,0)</f>
        <v>154477</v>
      </c>
      <c r="AW164" s="137">
        <v>565000</v>
      </c>
      <c r="AX164" s="20">
        <v>1367480</v>
      </c>
      <c r="AY164" s="79">
        <v>1271800</v>
      </c>
      <c r="AZ164" s="20">
        <f t="shared" si="320"/>
        <v>839689.25</v>
      </c>
      <c r="BA164" s="20">
        <f t="shared" si="321"/>
        <v>918400</v>
      </c>
      <c r="BB164" s="20">
        <f t="shared" si="322"/>
        <v>409797.16957441042</v>
      </c>
      <c r="BC164" s="179">
        <f t="shared" si="323"/>
        <v>162355.32699999999</v>
      </c>
      <c r="BD164" s="179">
        <f t="shared" si="277"/>
        <v>195638.16903499997</v>
      </c>
      <c r="BE164" s="139">
        <f>VLOOKUP(B164,[1]Hoja1!$B$9:$AB$244,27,0)</f>
        <v>339862</v>
      </c>
      <c r="BF164" s="139">
        <v>1360000</v>
      </c>
      <c r="BG164" s="21">
        <v>1608800</v>
      </c>
      <c r="BH164" s="80">
        <v>1576600</v>
      </c>
      <c r="BI164" s="21">
        <f t="shared" si="324"/>
        <v>1221315.5</v>
      </c>
      <c r="BJ164" s="21">
        <f t="shared" si="325"/>
        <v>1468300</v>
      </c>
      <c r="BK164" s="21">
        <f t="shared" si="326"/>
        <v>810779.73195131507</v>
      </c>
      <c r="BL164" s="21">
        <f t="shared" si="327"/>
        <v>357194.962</v>
      </c>
      <c r="BM164" s="21">
        <f t="shared" si="278"/>
        <v>430419.92920999997</v>
      </c>
      <c r="BN164" s="144">
        <f>VLOOKUP(B164,[1]Hoja1!$B$9:$AD$244,29,0)</f>
        <v>168630</v>
      </c>
      <c r="BO164" s="144">
        <v>603000</v>
      </c>
      <c r="BP164" s="22">
        <v>1608800</v>
      </c>
      <c r="BQ164" s="82">
        <v>1544400</v>
      </c>
      <c r="BR164" s="22">
        <f t="shared" si="328"/>
        <v>981207.5</v>
      </c>
      <c r="BS164" s="22">
        <f t="shared" si="329"/>
        <v>1073700</v>
      </c>
      <c r="BT164" s="22">
        <f t="shared" si="330"/>
        <v>451589.61273642612</v>
      </c>
      <c r="BU164" s="22">
        <f t="shared" si="331"/>
        <v>177230.12999999998</v>
      </c>
      <c r="BV164" s="22">
        <f t="shared" si="279"/>
        <v>213562.30664999998</v>
      </c>
      <c r="BW164" s="146">
        <f>VLOOKUP(B164,[1]Hoja1!$B$9:$AF$244,31,0)</f>
        <v>162197</v>
      </c>
      <c r="BX164" s="146">
        <v>470000</v>
      </c>
      <c r="BY164" s="23">
        <v>1367480</v>
      </c>
      <c r="BZ164" s="84">
        <v>1326500</v>
      </c>
      <c r="CA164" s="23">
        <f t="shared" si="332"/>
        <v>831544.25</v>
      </c>
      <c r="CB164" s="23">
        <f t="shared" si="333"/>
        <v>898250</v>
      </c>
      <c r="CC164" s="23">
        <f t="shared" si="334"/>
        <v>409075.86380925262</v>
      </c>
      <c r="CD164" s="23">
        <f t="shared" si="335"/>
        <v>170469.04699999999</v>
      </c>
      <c r="CE164" s="23">
        <f t="shared" si="280"/>
        <v>205415.201635</v>
      </c>
      <c r="CF164" s="158">
        <f>VLOOKUP(B164,[1]Hoja1!$B$9:$AJ$244,35,0)</f>
        <v>153300</v>
      </c>
      <c r="CG164" s="158">
        <v>440000</v>
      </c>
      <c r="CH164" s="24">
        <v>929900</v>
      </c>
      <c r="CI164" s="25">
        <v>883400</v>
      </c>
      <c r="CJ164" s="24">
        <f t="shared" si="336"/>
        <v>601650</v>
      </c>
      <c r="CK164" s="24">
        <f t="shared" si="337"/>
        <v>661700</v>
      </c>
      <c r="CL164" s="24">
        <f t="shared" si="338"/>
        <v>363528.66102492955</v>
      </c>
      <c r="CM164" s="24">
        <f t="shared" si="339"/>
        <v>161118.29999999999</v>
      </c>
      <c r="CN164" s="24">
        <f t="shared" si="281"/>
        <v>194147.5515</v>
      </c>
      <c r="CO164" s="148">
        <f>VLOOKUP(B164,[1]Hoja1!$B$9:$AL$244,37,0)</f>
        <v>191422</v>
      </c>
      <c r="CP164" s="148">
        <v>690000</v>
      </c>
      <c r="CQ164" s="26">
        <v>1367480</v>
      </c>
      <c r="CR164" s="149">
        <v>1258100</v>
      </c>
      <c r="CS164" s="26">
        <f t="shared" si="340"/>
        <v>876750.5</v>
      </c>
      <c r="CT164" s="26">
        <f t="shared" si="341"/>
        <v>974050</v>
      </c>
      <c r="CU164" s="26">
        <f t="shared" si="342"/>
        <v>487837.19489757088</v>
      </c>
      <c r="CV164" s="26">
        <f t="shared" si="343"/>
        <v>201184.522</v>
      </c>
      <c r="CW164" s="26">
        <f t="shared" si="282"/>
        <v>242427.34901000001</v>
      </c>
      <c r="CX164" s="27">
        <f>VLOOKUP(B164,[1]Hoja1!$B$9:$AN$244,39,0)</f>
        <v>353848</v>
      </c>
      <c r="CY164" s="27">
        <v>1170000</v>
      </c>
      <c r="CZ164" s="28">
        <v>1528360</v>
      </c>
      <c r="DA164" s="86">
        <v>1421000</v>
      </c>
      <c r="DB164" s="28">
        <f t="shared" si="344"/>
        <v>1118302</v>
      </c>
      <c r="DC164" s="28">
        <f t="shared" si="345"/>
        <v>1295500</v>
      </c>
      <c r="DD164" s="28">
        <f t="shared" si="346"/>
        <v>793839.96972983761</v>
      </c>
      <c r="DE164" s="28">
        <f t="shared" si="347"/>
        <v>371894.24799999996</v>
      </c>
      <c r="DF164" s="28">
        <f t="shared" si="283"/>
        <v>448132.56883999996</v>
      </c>
      <c r="DG164" s="150">
        <f>VLOOKUP(B164,[1]Hoja1!$B$9:$AR$244,43,0)</f>
        <v>238083</v>
      </c>
      <c r="DH164" s="150">
        <v>817000</v>
      </c>
      <c r="DI164" s="29">
        <v>1206600</v>
      </c>
      <c r="DJ164" s="88">
        <v>1122100</v>
      </c>
      <c r="DK164" s="29">
        <f t="shared" si="348"/>
        <v>845945.75</v>
      </c>
      <c r="DL164" s="29">
        <f t="shared" si="349"/>
        <v>969550</v>
      </c>
      <c r="DM164" s="29">
        <f t="shared" si="350"/>
        <v>559897.29950660653</v>
      </c>
      <c r="DN164" s="29">
        <f t="shared" si="351"/>
        <v>250225.23299999998</v>
      </c>
      <c r="DO164" s="29">
        <f t="shared" si="284"/>
        <v>301521.40576499997</v>
      </c>
      <c r="DP164" s="154">
        <f>VLOOKUP(B164,[1]Hoja1!$B$9:$AT$244,45,0)</f>
        <v>422310</v>
      </c>
      <c r="DQ164" s="154">
        <v>1545000</v>
      </c>
      <c r="DR164" s="30">
        <v>1206600</v>
      </c>
      <c r="DS164" s="90">
        <v>1194500</v>
      </c>
      <c r="DT164" s="30">
        <f t="shared" si="352"/>
        <v>1092102.5</v>
      </c>
      <c r="DU164" s="30">
        <f t="shared" si="353"/>
        <v>1200550</v>
      </c>
      <c r="DV164" s="30">
        <f t="shared" si="354"/>
        <v>854495.73952488101</v>
      </c>
      <c r="DW164" s="30">
        <f t="shared" si="355"/>
        <v>443847.81</v>
      </c>
      <c r="DX164" s="30">
        <f t="shared" si="285"/>
        <v>534836.61104999995</v>
      </c>
      <c r="DY164" s="158">
        <f>VLOOKUP(B164,[1]Hoja1!$B$9:$AV$244,47,0)</f>
        <v>285700</v>
      </c>
      <c r="DZ164" s="158">
        <v>980000</v>
      </c>
      <c r="EA164" s="24">
        <v>1367480</v>
      </c>
      <c r="EB164" s="25">
        <v>1353800</v>
      </c>
      <c r="EC164" s="24">
        <f t="shared" si="356"/>
        <v>996745</v>
      </c>
      <c r="ED164" s="24">
        <f t="shared" si="357"/>
        <v>1166900</v>
      </c>
      <c r="EE164" s="24">
        <f t="shared" si="358"/>
        <v>667722.01931582368</v>
      </c>
      <c r="EF164" s="24">
        <f t="shared" si="359"/>
        <v>300270.69999999995</v>
      </c>
      <c r="EG164" s="24">
        <f t="shared" si="286"/>
        <v>361826.19349999994</v>
      </c>
      <c r="EH164" s="126">
        <f>VLOOKUP(B164,[1]Hoja1!$B$9:$AX$244,49,0)</f>
        <v>286271</v>
      </c>
      <c r="EI164" s="126">
        <v>1023000</v>
      </c>
      <c r="EJ164" s="17">
        <v>1809900</v>
      </c>
      <c r="EK164" s="73">
        <v>1755600</v>
      </c>
      <c r="EL164" s="17">
        <f t="shared" si="360"/>
        <v>1218692.75</v>
      </c>
      <c r="EM164" s="17">
        <f t="shared" si="361"/>
        <v>1389300</v>
      </c>
      <c r="EN164" s="17">
        <f t="shared" si="362"/>
        <v>715201.02275835909</v>
      </c>
      <c r="EO164" s="17">
        <f t="shared" si="363"/>
        <v>300870.821</v>
      </c>
      <c r="EP164" s="17">
        <f t="shared" si="287"/>
        <v>362549.33930499997</v>
      </c>
      <c r="EQ164" s="162">
        <f>VLOOKUP(B164,[1]Hoja1!$B$9:$AZ$244,51,0)</f>
        <v>238083</v>
      </c>
      <c r="ER164" s="162">
        <v>783000</v>
      </c>
      <c r="ES164" s="32">
        <v>1809900</v>
      </c>
      <c r="ET164" s="94">
        <v>1737500</v>
      </c>
      <c r="EU164" s="32">
        <f t="shared" si="364"/>
        <v>1142120.75</v>
      </c>
      <c r="EV164" s="32">
        <f t="shared" si="365"/>
        <v>1260250</v>
      </c>
      <c r="EW164" s="32">
        <f t="shared" si="366"/>
        <v>605564.10027034872</v>
      </c>
      <c r="EX164" s="32">
        <f t="shared" si="367"/>
        <v>287628.0723</v>
      </c>
      <c r="EY164" s="32">
        <f t="shared" si="288"/>
        <v>346591.82712149998</v>
      </c>
      <c r="EZ164" s="172">
        <f>VLOOKUP(B164,'[2]RESPUESTOS '!$B$11:$BH$246,59,0)</f>
        <v>153514</v>
      </c>
      <c r="FA164" s="162">
        <v>716000</v>
      </c>
      <c r="FB164" s="32">
        <v>825800</v>
      </c>
      <c r="FC164" s="94">
        <v>809300</v>
      </c>
      <c r="FD164" s="32">
        <f t="shared" si="368"/>
        <v>626153.5</v>
      </c>
      <c r="FE164" s="32">
        <f t="shared" si="369"/>
        <v>762650</v>
      </c>
      <c r="FF164" s="32">
        <f t="shared" si="399"/>
        <v>386201.23816671723</v>
      </c>
      <c r="FG164" s="32">
        <f t="shared" si="400"/>
        <v>185460.2634</v>
      </c>
      <c r="FH164" s="32">
        <f t="shared" si="289"/>
        <v>223479.61739699999</v>
      </c>
      <c r="FI164" s="172">
        <f>VLOOKUP(B164,'[2]RESPUESTOS '!$B$11:$CJ$246,87,0)</f>
        <v>146990</v>
      </c>
      <c r="FJ164" s="162">
        <v>859200</v>
      </c>
      <c r="FK164" s="32">
        <v>777200</v>
      </c>
      <c r="FL164" s="94">
        <v>761700</v>
      </c>
      <c r="FM164" s="32">
        <f t="shared" si="370"/>
        <v>636272.5</v>
      </c>
      <c r="FN164" s="32">
        <f t="shared" si="371"/>
        <v>769450</v>
      </c>
      <c r="FO164" s="32">
        <f t="shared" si="401"/>
        <v>378551.99402030645</v>
      </c>
      <c r="FP164" s="32">
        <f t="shared" si="372"/>
        <v>177578.61900000001</v>
      </c>
      <c r="FQ164" s="32">
        <f t="shared" si="290"/>
        <v>213982.23589499999</v>
      </c>
      <c r="FR164" s="172">
        <f>VLOOKUP(B164,'[2]RESPUESTOS '!$B$11:$BX$246,75,0)</f>
        <v>143866</v>
      </c>
      <c r="FS164" s="162">
        <v>716000</v>
      </c>
      <c r="FT164" s="32">
        <v>776600</v>
      </c>
      <c r="FU164" s="94">
        <v>714500</v>
      </c>
      <c r="FV164" s="32">
        <f t="shared" si="373"/>
        <v>587741.5</v>
      </c>
      <c r="FW164" s="32">
        <f t="shared" si="374"/>
        <v>715250</v>
      </c>
      <c r="FX164" s="32">
        <f t="shared" si="402"/>
        <v>362489.41408864706</v>
      </c>
      <c r="FY164" s="32">
        <f t="shared" si="375"/>
        <v>173804.51459999999</v>
      </c>
      <c r="FZ164" s="32">
        <f t="shared" si="291"/>
        <v>209434.44009299998</v>
      </c>
      <c r="GA164" s="172">
        <f>VLOOKUP(B164,'[2]RESPUESTOS '!$B$11:$CN$246,91,0)</f>
        <v>319957</v>
      </c>
      <c r="GB164" s="162">
        <v>824000</v>
      </c>
      <c r="GC164" s="32">
        <v>1608800</v>
      </c>
      <c r="GD164" s="94">
        <v>1560500</v>
      </c>
      <c r="GE164" s="32">
        <f t="shared" si="376"/>
        <v>1078314.25</v>
      </c>
      <c r="GF164" s="32">
        <f t="shared" si="377"/>
        <v>1192250</v>
      </c>
      <c r="GG164" s="32">
        <f t="shared" si="403"/>
        <v>714105.43274900282</v>
      </c>
      <c r="GH164" s="32">
        <f t="shared" si="378"/>
        <v>386540.05170000001</v>
      </c>
      <c r="GI164" s="32">
        <f t="shared" si="292"/>
        <v>465780.76229849999</v>
      </c>
      <c r="GJ164" s="172">
        <f>VLOOKUP(B164,'[2]RESPUESTOS '!$B$11:$T$246,19,0)</f>
        <v>127376</v>
      </c>
      <c r="GK164" s="162">
        <v>1170000</v>
      </c>
      <c r="GL164" s="32">
        <v>694400</v>
      </c>
      <c r="GM164" s="94">
        <v>666600</v>
      </c>
      <c r="GN164" s="32">
        <f t="shared" si="379"/>
        <v>664594</v>
      </c>
      <c r="GO164" s="32">
        <f t="shared" si="380"/>
        <v>680500</v>
      </c>
      <c r="GP164" s="32">
        <f t="shared" si="404"/>
        <v>343473.95677586837</v>
      </c>
      <c r="GQ164" s="32">
        <f t="shared" si="381"/>
        <v>153882.94560000001</v>
      </c>
      <c r="GR164" s="32">
        <f t="shared" si="293"/>
        <v>185428.949448</v>
      </c>
      <c r="GS164" s="172">
        <f>VLOOKUP(B164,'[2]RESPUESTOS '!$B$11:$H$246,7,0)</f>
        <v>98681</v>
      </c>
      <c r="GT164" s="162">
        <v>440000</v>
      </c>
      <c r="GU164" s="32">
        <v>416600</v>
      </c>
      <c r="GV164" s="94">
        <v>399900</v>
      </c>
      <c r="GW164" s="32">
        <f t="shared" si="382"/>
        <v>338795.25</v>
      </c>
      <c r="GX164" s="32">
        <f t="shared" si="383"/>
        <v>408250</v>
      </c>
      <c r="GY164" s="32">
        <f t="shared" si="405"/>
        <v>231115.02098841441</v>
      </c>
      <c r="GZ164" s="32">
        <f t="shared" si="384"/>
        <v>119216.51609999999</v>
      </c>
      <c r="HA164" s="32">
        <f t="shared" si="294"/>
        <v>143655.9019005</v>
      </c>
      <c r="HB164" s="172">
        <f>VLOOKUP(B164,'[2]RESPUESTOS '!$B$11:$D$246,3,0)</f>
        <v>103136</v>
      </c>
      <c r="HC164" s="162">
        <v>440000</v>
      </c>
      <c r="HD164" s="32">
        <v>416600</v>
      </c>
      <c r="HE164" s="94">
        <v>383300</v>
      </c>
      <c r="HF164" s="32">
        <f t="shared" si="385"/>
        <v>335759</v>
      </c>
      <c r="HG164" s="32">
        <f t="shared" si="386"/>
        <v>399950</v>
      </c>
      <c r="HH164" s="32">
        <f t="shared" si="406"/>
        <v>235599.43631949415</v>
      </c>
      <c r="HI164" s="32">
        <f t="shared" si="387"/>
        <v>124598.60159999999</v>
      </c>
      <c r="HJ164" s="32">
        <f t="shared" si="295"/>
        <v>150141.31492799998</v>
      </c>
      <c r="HK164" s="172">
        <f>VLOOKUP(B164,'[2]RESPUESTOS '!$B$11:$CB$246,79,0)</f>
        <v>299072</v>
      </c>
      <c r="HL164" s="162">
        <v>1023000</v>
      </c>
      <c r="HM164" s="32">
        <v>1608800</v>
      </c>
      <c r="HN164" s="94">
        <v>1577000</v>
      </c>
      <c r="HO164" s="32">
        <f t="shared" si="388"/>
        <v>1126968</v>
      </c>
      <c r="HP164" s="32">
        <f t="shared" si="389"/>
        <v>1300000</v>
      </c>
      <c r="HQ164" s="32">
        <f t="shared" si="407"/>
        <v>717245.60020092863</v>
      </c>
      <c r="HR164" s="32">
        <f t="shared" si="390"/>
        <v>361308.88319999998</v>
      </c>
      <c r="HS164" s="32">
        <f t="shared" si="296"/>
        <v>435377.204256</v>
      </c>
      <c r="HT164" s="172">
        <v>1561854.42</v>
      </c>
      <c r="HU164" s="162">
        <v>1023000</v>
      </c>
      <c r="HV164" s="32">
        <v>2011000</v>
      </c>
      <c r="HW164" s="94">
        <v>1850100</v>
      </c>
      <c r="HX164" s="32">
        <f t="shared" si="391"/>
        <v>1628033.3333333333</v>
      </c>
      <c r="HY164" s="32">
        <f t="shared" si="392"/>
        <v>1850100</v>
      </c>
      <c r="HZ164" s="32">
        <f t="shared" si="297"/>
        <v>1488616.9388695047</v>
      </c>
      <c r="IA164" s="32">
        <f t="shared" si="393"/>
        <v>1886876.3248019998</v>
      </c>
      <c r="IB164" s="32">
        <f t="shared" si="298"/>
        <v>2273685.9713864098</v>
      </c>
      <c r="IC164" s="172">
        <v>1665090</v>
      </c>
      <c r="ID164" s="162">
        <v>716000</v>
      </c>
      <c r="IE164" s="32">
        <v>2011000</v>
      </c>
      <c r="IF164" s="94">
        <v>1910500</v>
      </c>
      <c r="IG164" s="32">
        <f t="shared" si="394"/>
        <v>1545833.3333333333</v>
      </c>
      <c r="IH164" s="32">
        <f t="shared" si="395"/>
        <v>1910500</v>
      </c>
      <c r="II164" s="32">
        <f t="shared" si="396"/>
        <v>1241035.4453011022</v>
      </c>
      <c r="IJ164" s="32">
        <f t="shared" si="397"/>
        <v>2011595.2289999998</v>
      </c>
      <c r="IK164" s="32">
        <f t="shared" si="299"/>
        <v>2423972.250945</v>
      </c>
      <c r="IM164" s="32">
        <f t="shared" si="398"/>
        <v>452459.12090718187</v>
      </c>
    </row>
    <row r="165" spans="1:247" x14ac:dyDescent="0.25">
      <c r="A165" s="12">
        <v>158</v>
      </c>
      <c r="B165" s="36" t="s">
        <v>201</v>
      </c>
      <c r="C165" s="14">
        <f>VLOOKUP(B165,[1]Hoja1!$B$9:$D$244,3,0)</f>
        <v>172500</v>
      </c>
      <c r="D165" s="14">
        <v>631000</v>
      </c>
      <c r="E165" s="15">
        <v>985250</v>
      </c>
      <c r="F165" s="97">
        <v>965500</v>
      </c>
      <c r="G165" s="105">
        <f t="shared" si="300"/>
        <v>688562.5</v>
      </c>
      <c r="H165" s="105">
        <f t="shared" si="301"/>
        <v>798250</v>
      </c>
      <c r="I165" s="107">
        <f t="shared" si="302"/>
        <v>424061.63439390546</v>
      </c>
      <c r="J165" s="107">
        <f t="shared" si="303"/>
        <v>181297.5</v>
      </c>
      <c r="K165" s="107">
        <f t="shared" si="272"/>
        <v>218463.48749999999</v>
      </c>
      <c r="L165" s="101">
        <f>VLOOKUP(B165,[1]Hoja1!$B$9:$L$244,11,0)</f>
        <v>161146</v>
      </c>
      <c r="M165" s="101">
        <v>599000</v>
      </c>
      <c r="N165" s="34">
        <v>985250</v>
      </c>
      <c r="O165" s="70">
        <v>945800</v>
      </c>
      <c r="P165" s="34">
        <f t="shared" si="304"/>
        <v>672799</v>
      </c>
      <c r="Q165" s="34">
        <f t="shared" si="305"/>
        <v>772400</v>
      </c>
      <c r="R165" s="34">
        <f t="shared" si="306"/>
        <v>402120.03253226372</v>
      </c>
      <c r="S165" s="174">
        <f t="shared" si="307"/>
        <v>169364.446</v>
      </c>
      <c r="T165" s="174">
        <f t="shared" si="273"/>
        <v>204084.15742999999</v>
      </c>
      <c r="U165" s="126">
        <f>VLOOKUP(B165,[1]Hoja1!$B$9:$T$244,19,0)</f>
        <v>132825</v>
      </c>
      <c r="V165" s="126">
        <v>486000</v>
      </c>
      <c r="W165" s="17">
        <v>788200</v>
      </c>
      <c r="X165" s="73">
        <v>764600</v>
      </c>
      <c r="Y165" s="17">
        <f t="shared" si="308"/>
        <v>542906.25</v>
      </c>
      <c r="Z165" s="17">
        <f t="shared" si="309"/>
        <v>625300</v>
      </c>
      <c r="AA165" s="17">
        <f t="shared" si="310"/>
        <v>328868.84903764661</v>
      </c>
      <c r="AB165" s="176">
        <f t="shared" si="311"/>
        <v>139599.07499999998</v>
      </c>
      <c r="AC165" s="176">
        <f t="shared" si="274"/>
        <v>168216.88537499998</v>
      </c>
      <c r="AD165" s="129">
        <f>VLOOKUP(B165,[1]Hoja1!$B$9:$V$244,21,0)</f>
        <v>165111</v>
      </c>
      <c r="AE165" s="129">
        <v>590000</v>
      </c>
      <c r="AF165" s="18">
        <v>748790</v>
      </c>
      <c r="AG165" s="74">
        <v>733800</v>
      </c>
      <c r="AH165" s="18">
        <f t="shared" si="312"/>
        <v>559425.25</v>
      </c>
      <c r="AI165" s="18">
        <f t="shared" si="313"/>
        <v>661900</v>
      </c>
      <c r="AJ165" s="18">
        <f t="shared" si="314"/>
        <v>382785.96259806619</v>
      </c>
      <c r="AK165" s="177">
        <f t="shared" si="315"/>
        <v>173531.66099999999</v>
      </c>
      <c r="AL165" s="177">
        <f t="shared" si="275"/>
        <v>209105.65150499999</v>
      </c>
      <c r="AM165" s="133">
        <f>VLOOKUP(B165,[1]Hoja1!$B$9:$X$244,23,0)</f>
        <v>154211</v>
      </c>
      <c r="AN165" s="133">
        <v>551000</v>
      </c>
      <c r="AO165" s="19">
        <v>669970</v>
      </c>
      <c r="AP165" s="77">
        <v>649900</v>
      </c>
      <c r="AQ165" s="19">
        <f t="shared" si="316"/>
        <v>506270.25</v>
      </c>
      <c r="AR165" s="19">
        <f t="shared" si="317"/>
        <v>600450</v>
      </c>
      <c r="AS165" s="19">
        <f t="shared" si="318"/>
        <v>353019.89492380864</v>
      </c>
      <c r="AT165" s="178">
        <f t="shared" si="319"/>
        <v>162075.761</v>
      </c>
      <c r="AU165" s="178">
        <f t="shared" si="276"/>
        <v>195301.292005</v>
      </c>
      <c r="AV165" s="137">
        <f>VLOOKUP(B165,[1]Hoja1!$B$9:$Z$244,25,0)</f>
        <v>120750</v>
      </c>
      <c r="AW165" s="137">
        <v>442000</v>
      </c>
      <c r="AX165" s="20">
        <v>669970</v>
      </c>
      <c r="AY165" s="79">
        <v>629800</v>
      </c>
      <c r="AZ165" s="20">
        <f t="shared" si="320"/>
        <v>465630</v>
      </c>
      <c r="BA165" s="20">
        <f t="shared" si="321"/>
        <v>535900</v>
      </c>
      <c r="BB165" s="20">
        <f t="shared" si="322"/>
        <v>293590.33427514945</v>
      </c>
      <c r="BC165" s="179">
        <f t="shared" si="323"/>
        <v>126908.24999999999</v>
      </c>
      <c r="BD165" s="179">
        <f t="shared" si="277"/>
        <v>152924.44124999997</v>
      </c>
      <c r="BE165" s="139">
        <f>VLOOKUP(B165,[1]Hoja1!$B$9:$AB$244,27,0)</f>
        <v>177641</v>
      </c>
      <c r="BF165" s="139">
        <v>711000</v>
      </c>
      <c r="BG165" s="21">
        <v>788200</v>
      </c>
      <c r="BH165" s="80">
        <v>780300</v>
      </c>
      <c r="BI165" s="21">
        <f t="shared" si="324"/>
        <v>614285.25</v>
      </c>
      <c r="BJ165" s="21">
        <f t="shared" si="325"/>
        <v>745650</v>
      </c>
      <c r="BK165" s="21">
        <f t="shared" si="326"/>
        <v>417272.02723493765</v>
      </c>
      <c r="BL165" s="21">
        <f t="shared" si="327"/>
        <v>186700.69099999999</v>
      </c>
      <c r="BM165" s="21">
        <f t="shared" si="278"/>
        <v>224974.33265499998</v>
      </c>
      <c r="BN165" s="144">
        <f>VLOOKUP(B165,[1]Hoja1!$B$9:$AD$244,29,0)</f>
        <v>132825</v>
      </c>
      <c r="BO165" s="144">
        <v>475000</v>
      </c>
      <c r="BP165" s="22">
        <v>788200</v>
      </c>
      <c r="BQ165" s="82">
        <v>780300</v>
      </c>
      <c r="BR165" s="22">
        <f t="shared" si="328"/>
        <v>544081.25</v>
      </c>
      <c r="BS165" s="22">
        <f t="shared" si="329"/>
        <v>627650</v>
      </c>
      <c r="BT165" s="22">
        <f t="shared" si="330"/>
        <v>328292.98982725281</v>
      </c>
      <c r="BU165" s="22">
        <f t="shared" si="331"/>
        <v>139599.07499999998</v>
      </c>
      <c r="BV165" s="22">
        <f t="shared" si="279"/>
        <v>168216.88537499998</v>
      </c>
      <c r="BW165" s="146">
        <f>VLOOKUP(B165,[1]Hoja1!$B$9:$AF$244,31,0)</f>
        <v>127885</v>
      </c>
      <c r="BX165" s="146">
        <v>370000</v>
      </c>
      <c r="BY165" s="23">
        <v>669970</v>
      </c>
      <c r="BZ165" s="84">
        <v>623100</v>
      </c>
      <c r="CA165" s="23">
        <f t="shared" si="332"/>
        <v>447738.75</v>
      </c>
      <c r="CB165" s="23">
        <f t="shared" si="333"/>
        <v>496550</v>
      </c>
      <c r="CC165" s="23">
        <f t="shared" si="334"/>
        <v>293691.98726315185</v>
      </c>
      <c r="CD165" s="23">
        <f t="shared" si="335"/>
        <v>134407.13499999998</v>
      </c>
      <c r="CE165" s="23">
        <f t="shared" si="280"/>
        <v>161960.59767499997</v>
      </c>
      <c r="CF165" s="158">
        <f>VLOOKUP(B165,[1]Hoja1!$B$9:$AJ$244,35,0)</f>
        <v>120750</v>
      </c>
      <c r="CG165" s="158">
        <v>350000</v>
      </c>
      <c r="CH165" s="24">
        <v>455600</v>
      </c>
      <c r="CI165" s="25">
        <v>428300</v>
      </c>
      <c r="CJ165" s="24">
        <f t="shared" si="336"/>
        <v>338662.5</v>
      </c>
      <c r="CK165" s="24">
        <f t="shared" si="337"/>
        <v>389150</v>
      </c>
      <c r="CL165" s="24">
        <f t="shared" si="338"/>
        <v>255290.31387985154</v>
      </c>
      <c r="CM165" s="24">
        <f t="shared" si="339"/>
        <v>126908.24999999999</v>
      </c>
      <c r="CN165" s="24">
        <f t="shared" si="281"/>
        <v>152924.44124999997</v>
      </c>
      <c r="CO165" s="148">
        <f>VLOOKUP(B165,[1]Hoja1!$B$9:$AL$244,37,0)</f>
        <v>151677</v>
      </c>
      <c r="CP165" s="148">
        <v>550000</v>
      </c>
      <c r="CQ165" s="26">
        <v>669970</v>
      </c>
      <c r="CR165" s="149">
        <v>603000</v>
      </c>
      <c r="CS165" s="26">
        <f t="shared" si="340"/>
        <v>493661.75</v>
      </c>
      <c r="CT165" s="26">
        <f t="shared" si="341"/>
        <v>576500</v>
      </c>
      <c r="CU165" s="26">
        <f t="shared" si="342"/>
        <v>345957.37083493429</v>
      </c>
      <c r="CV165" s="26">
        <f t="shared" si="343"/>
        <v>159412.527</v>
      </c>
      <c r="CW165" s="26">
        <f t="shared" si="282"/>
        <v>192092.09503500001</v>
      </c>
      <c r="CX165" s="27">
        <f>VLOOKUP(B165,[1]Hoja1!$B$9:$AN$244,39,0)</f>
        <v>175280</v>
      </c>
      <c r="CY165" s="27">
        <v>580000</v>
      </c>
      <c r="CZ165" s="28">
        <v>748790</v>
      </c>
      <c r="DA165" s="86">
        <v>704000</v>
      </c>
      <c r="DB165" s="28">
        <f t="shared" si="344"/>
        <v>552017.5</v>
      </c>
      <c r="DC165" s="28">
        <f t="shared" si="345"/>
        <v>642000</v>
      </c>
      <c r="DD165" s="28">
        <f t="shared" si="346"/>
        <v>392725.24169175845</v>
      </c>
      <c r="DE165" s="28">
        <f t="shared" si="347"/>
        <v>184219.28</v>
      </c>
      <c r="DF165" s="28">
        <f t="shared" si="283"/>
        <v>221984.23239999998</v>
      </c>
      <c r="DG165" s="150">
        <f>VLOOKUP(B165,[1]Hoja1!$B$9:$AR$244,43,0)</f>
        <v>146019</v>
      </c>
      <c r="DH165" s="150">
        <v>501000</v>
      </c>
      <c r="DI165" s="29">
        <v>591150</v>
      </c>
      <c r="DJ165" s="88">
        <v>543900</v>
      </c>
      <c r="DK165" s="29">
        <f t="shared" si="348"/>
        <v>445517.25</v>
      </c>
      <c r="DL165" s="29">
        <f t="shared" si="349"/>
        <v>522450</v>
      </c>
      <c r="DM165" s="29">
        <f t="shared" si="350"/>
        <v>323242.16758026398</v>
      </c>
      <c r="DN165" s="29">
        <f t="shared" si="351"/>
        <v>153465.96899999998</v>
      </c>
      <c r="DO165" s="29">
        <f t="shared" si="284"/>
        <v>184926.49264499999</v>
      </c>
      <c r="DP165" s="154">
        <f>VLOOKUP(B165,[1]Hoja1!$B$9:$AT$244,45,0)</f>
        <v>206903</v>
      </c>
      <c r="DQ165" s="154">
        <v>757000</v>
      </c>
      <c r="DR165" s="30">
        <v>591150</v>
      </c>
      <c r="DS165" s="90">
        <v>561600</v>
      </c>
      <c r="DT165" s="30">
        <f t="shared" si="352"/>
        <v>529163.25</v>
      </c>
      <c r="DU165" s="30">
        <f t="shared" si="353"/>
        <v>576375</v>
      </c>
      <c r="DV165" s="30">
        <f t="shared" si="354"/>
        <v>415522.61709970178</v>
      </c>
      <c r="DW165" s="30">
        <f t="shared" si="355"/>
        <v>217455.05299999999</v>
      </c>
      <c r="DX165" s="30">
        <f t="shared" si="285"/>
        <v>262033.33886499997</v>
      </c>
      <c r="DY165" s="158">
        <f>VLOOKUP(B165,[1]Hoja1!$B$9:$AV$244,47,0)</f>
        <v>175223</v>
      </c>
      <c r="DZ165" s="158">
        <v>610000</v>
      </c>
      <c r="EA165" s="24">
        <v>669970</v>
      </c>
      <c r="EB165" s="25">
        <v>636500</v>
      </c>
      <c r="EC165" s="24">
        <f t="shared" si="356"/>
        <v>522923.25</v>
      </c>
      <c r="ED165" s="24">
        <f t="shared" si="357"/>
        <v>623250</v>
      </c>
      <c r="EE165" s="24">
        <f t="shared" si="358"/>
        <v>384243.93650701159</v>
      </c>
      <c r="EF165" s="24">
        <f t="shared" si="359"/>
        <v>184159.37299999999</v>
      </c>
      <c r="EG165" s="24">
        <f t="shared" si="286"/>
        <v>221912.04446499998</v>
      </c>
      <c r="EH165" s="126">
        <f>VLOOKUP(B165,[1]Hoja1!$B$9:$AX$244,49,0)</f>
        <v>232241</v>
      </c>
      <c r="EI165" s="126">
        <v>830000</v>
      </c>
      <c r="EJ165" s="17">
        <v>886725</v>
      </c>
      <c r="EK165" s="73">
        <v>824700</v>
      </c>
      <c r="EL165" s="17">
        <f t="shared" si="360"/>
        <v>693416.5</v>
      </c>
      <c r="EM165" s="17">
        <f t="shared" si="361"/>
        <v>827350</v>
      </c>
      <c r="EN165" s="17">
        <f t="shared" si="362"/>
        <v>509489.32182165101</v>
      </c>
      <c r="EO165" s="17">
        <f t="shared" si="363"/>
        <v>244085.291</v>
      </c>
      <c r="EP165" s="17">
        <f t="shared" si="287"/>
        <v>294122.775655</v>
      </c>
      <c r="EQ165" s="162">
        <f>VLOOKUP(B165,[1]Hoja1!$B$9:$AZ$244,51,0)</f>
        <v>146019</v>
      </c>
      <c r="ER165" s="162">
        <v>480000</v>
      </c>
      <c r="ES165" s="32">
        <v>886725</v>
      </c>
      <c r="ET165" s="94">
        <v>798100</v>
      </c>
      <c r="EU165" s="32">
        <f t="shared" si="364"/>
        <v>577711</v>
      </c>
      <c r="EV165" s="32">
        <f t="shared" si="365"/>
        <v>639050</v>
      </c>
      <c r="EW165" s="32">
        <f t="shared" si="366"/>
        <v>353591.83720274712</v>
      </c>
      <c r="EX165" s="32">
        <f t="shared" si="367"/>
        <v>176405.5539</v>
      </c>
      <c r="EY165" s="32">
        <f t="shared" si="288"/>
        <v>212568.6924495</v>
      </c>
      <c r="EZ165" s="172">
        <f>VLOOKUP(B165,'[2]RESPUESTOS '!$B$11:$BH$246,59,0)</f>
        <v>126286</v>
      </c>
      <c r="FA165" s="162">
        <v>486000</v>
      </c>
      <c r="FB165" s="32">
        <v>665800</v>
      </c>
      <c r="FC165" s="94">
        <v>632500</v>
      </c>
      <c r="FD165" s="32">
        <f t="shared" si="368"/>
        <v>477646.5</v>
      </c>
      <c r="FE165" s="32">
        <f t="shared" si="369"/>
        <v>559250</v>
      </c>
      <c r="FF165" s="32">
        <f t="shared" si="399"/>
        <v>306299.17666657583</v>
      </c>
      <c r="FG165" s="32">
        <f t="shared" si="400"/>
        <v>152566.11659999998</v>
      </c>
      <c r="FH165" s="32">
        <f t="shared" si="289"/>
        <v>183842.17050299997</v>
      </c>
      <c r="FI165" s="172">
        <f>VLOOKUP(B165,'[2]RESPUESTOS '!$B$11:$CJ$246,87,0)</f>
        <v>119308</v>
      </c>
      <c r="FJ165" s="162">
        <v>583200</v>
      </c>
      <c r="FK165" s="32">
        <v>616000</v>
      </c>
      <c r="FL165" s="94">
        <v>566700</v>
      </c>
      <c r="FM165" s="32">
        <f t="shared" si="370"/>
        <v>471302</v>
      </c>
      <c r="FN165" s="32">
        <f t="shared" si="371"/>
        <v>574950</v>
      </c>
      <c r="FO165" s="32">
        <f t="shared" si="401"/>
        <v>296640.7519602126</v>
      </c>
      <c r="FP165" s="32">
        <f t="shared" si="372"/>
        <v>144135.99479999999</v>
      </c>
      <c r="FQ165" s="32">
        <f t="shared" si="290"/>
        <v>173683.87373399999</v>
      </c>
      <c r="FR165" s="172">
        <f>VLOOKUP(B165,'[2]RESPUESTOS '!$B$11:$BX$246,75,0)</f>
        <v>124663</v>
      </c>
      <c r="FS165" s="162">
        <v>486000</v>
      </c>
      <c r="FT165" s="32">
        <v>670600</v>
      </c>
      <c r="FU165" s="94">
        <v>657200</v>
      </c>
      <c r="FV165" s="32">
        <f t="shared" si="373"/>
        <v>484615.75</v>
      </c>
      <c r="FW165" s="32">
        <f t="shared" si="374"/>
        <v>571600</v>
      </c>
      <c r="FX165" s="32">
        <f t="shared" si="402"/>
        <v>305528.96989588556</v>
      </c>
      <c r="FY165" s="32">
        <f t="shared" si="375"/>
        <v>150605.37029999998</v>
      </c>
      <c r="FZ165" s="32">
        <f t="shared" si="291"/>
        <v>181479.47121149997</v>
      </c>
      <c r="GA165" s="172">
        <f>VLOOKUP(B165,'[2]RESPUESTOS '!$B$11:$CN$246,91,0)</f>
        <v>171217</v>
      </c>
      <c r="GB165" s="162">
        <v>559000</v>
      </c>
      <c r="GC165" s="32">
        <v>782400</v>
      </c>
      <c r="GD165" s="94">
        <v>719800</v>
      </c>
      <c r="GE165" s="32">
        <f t="shared" si="376"/>
        <v>558104.25</v>
      </c>
      <c r="GF165" s="32">
        <f t="shared" si="377"/>
        <v>639400</v>
      </c>
      <c r="GG165" s="32">
        <f t="shared" si="403"/>
        <v>388468.55533497111</v>
      </c>
      <c r="GH165" s="32">
        <f t="shared" si="378"/>
        <v>206847.25769999999</v>
      </c>
      <c r="GI165" s="32">
        <f t="shared" si="292"/>
        <v>249250.94552849999</v>
      </c>
      <c r="GJ165" s="172">
        <f>VLOOKUP(B165,'[2]RESPUESTOS '!$B$11:$T$246,19,0)</f>
        <v>100730</v>
      </c>
      <c r="GK165" s="162">
        <v>580000</v>
      </c>
      <c r="GL165" s="32">
        <v>542400</v>
      </c>
      <c r="GM165" s="94">
        <v>537000</v>
      </c>
      <c r="GN165" s="32">
        <f t="shared" si="379"/>
        <v>440032.5</v>
      </c>
      <c r="GO165" s="32">
        <f t="shared" si="380"/>
        <v>539700</v>
      </c>
      <c r="GP165" s="32">
        <f t="shared" si="404"/>
        <v>260458.68294081095</v>
      </c>
      <c r="GQ165" s="32">
        <f t="shared" si="381"/>
        <v>121691.913</v>
      </c>
      <c r="GR165" s="32">
        <f t="shared" si="293"/>
        <v>146638.75516500001</v>
      </c>
      <c r="GS165" s="172">
        <f>VLOOKUP(B165,'[2]RESPUESTOS '!$B$11:$H$246,7,0)</f>
        <v>75065</v>
      </c>
      <c r="GT165" s="162">
        <v>350000</v>
      </c>
      <c r="GU165" s="32">
        <v>325400</v>
      </c>
      <c r="GV165" s="94">
        <v>292900</v>
      </c>
      <c r="GW165" s="32">
        <f t="shared" si="382"/>
        <v>260841.25</v>
      </c>
      <c r="GX165" s="32">
        <f t="shared" si="383"/>
        <v>309150</v>
      </c>
      <c r="GY165" s="32">
        <f t="shared" si="405"/>
        <v>176474.17553114952</v>
      </c>
      <c r="GZ165" s="32">
        <f t="shared" si="384"/>
        <v>90686.026499999993</v>
      </c>
      <c r="HA165" s="32">
        <f t="shared" si="294"/>
        <v>109276.66193249999</v>
      </c>
      <c r="HB165" s="172">
        <f>VLOOKUP(B165,'[2]RESPUESTOS '!$B$11:$D$246,3,0)</f>
        <v>81172</v>
      </c>
      <c r="HC165" s="162">
        <v>350000</v>
      </c>
      <c r="HD165" s="32">
        <v>325400</v>
      </c>
      <c r="HE165" s="94">
        <v>318900</v>
      </c>
      <c r="HF165" s="32">
        <f t="shared" si="385"/>
        <v>268868</v>
      </c>
      <c r="HG165" s="32">
        <f t="shared" si="386"/>
        <v>322150</v>
      </c>
      <c r="HH165" s="32">
        <f t="shared" si="406"/>
        <v>187041.90607514986</v>
      </c>
      <c r="HI165" s="32">
        <f t="shared" si="387"/>
        <v>98063.893199999991</v>
      </c>
      <c r="HJ165" s="32">
        <f t="shared" si="295"/>
        <v>118166.99130599998</v>
      </c>
      <c r="HK165" s="172">
        <f>VLOOKUP(B165,'[2]RESPUESTOS '!$B$11:$CB$246,79,0)</f>
        <v>145579</v>
      </c>
      <c r="HL165" s="162">
        <v>830000</v>
      </c>
      <c r="HM165" s="32">
        <v>782400</v>
      </c>
      <c r="HN165" s="94">
        <v>743000</v>
      </c>
      <c r="HO165" s="32">
        <f t="shared" si="388"/>
        <v>625244.75</v>
      </c>
      <c r="HP165" s="32">
        <f t="shared" si="389"/>
        <v>762700</v>
      </c>
      <c r="HQ165" s="32">
        <f t="shared" si="407"/>
        <v>373903.21869328566</v>
      </c>
      <c r="HR165" s="32">
        <f t="shared" si="390"/>
        <v>175873.98989999999</v>
      </c>
      <c r="HS165" s="32">
        <f t="shared" si="296"/>
        <v>211928.15782949998</v>
      </c>
      <c r="HT165" s="172">
        <v>748552.14</v>
      </c>
      <c r="HU165" s="162">
        <v>830000</v>
      </c>
      <c r="HV165" s="32">
        <v>985250</v>
      </c>
      <c r="HW165" s="94">
        <v>886700</v>
      </c>
      <c r="HX165" s="32">
        <f t="shared" si="391"/>
        <v>900650</v>
      </c>
      <c r="HY165" s="32">
        <f t="shared" si="392"/>
        <v>886700</v>
      </c>
      <c r="HZ165" s="32">
        <f t="shared" si="297"/>
        <v>896173.18422894389</v>
      </c>
      <c r="IA165" s="32">
        <f t="shared" si="393"/>
        <v>904325.84033399995</v>
      </c>
      <c r="IB165" s="32">
        <f t="shared" si="298"/>
        <v>1089712.6376024699</v>
      </c>
      <c r="IC165" s="172">
        <v>798030</v>
      </c>
      <c r="ID165" s="162">
        <v>486000</v>
      </c>
      <c r="IE165" s="32">
        <v>985250</v>
      </c>
      <c r="IF165" s="94">
        <v>955700</v>
      </c>
      <c r="IG165" s="32">
        <f t="shared" si="394"/>
        <v>808983.33333333337</v>
      </c>
      <c r="IH165" s="32">
        <f t="shared" si="395"/>
        <v>955700</v>
      </c>
      <c r="II165" s="32">
        <f t="shared" si="396"/>
        <v>728343.18048235972</v>
      </c>
      <c r="IJ165" s="32">
        <f t="shared" si="397"/>
        <v>964100.04299999995</v>
      </c>
      <c r="IK165" s="32">
        <f t="shared" si="299"/>
        <v>1161740.5518149999</v>
      </c>
      <c r="IM165" s="32">
        <f t="shared" si="398"/>
        <v>261908.59482081371</v>
      </c>
    </row>
    <row r="166" spans="1:247" x14ac:dyDescent="0.25">
      <c r="A166" s="12">
        <v>159</v>
      </c>
      <c r="B166" s="36" t="s">
        <v>202</v>
      </c>
      <c r="C166" s="14">
        <f>VLOOKUP(B166,[1]Hoja1!$B$9:$D$244,3,0)</f>
        <v>1193081</v>
      </c>
      <c r="D166" s="14">
        <v>4364000</v>
      </c>
      <c r="E166" s="15">
        <v>6803500</v>
      </c>
      <c r="F166" s="97">
        <v>6463300</v>
      </c>
      <c r="G166" s="105">
        <f t="shared" si="300"/>
        <v>4705970.25</v>
      </c>
      <c r="H166" s="105">
        <f t="shared" si="301"/>
        <v>5413650</v>
      </c>
      <c r="I166" s="107">
        <f t="shared" si="302"/>
        <v>2921805.4892466953</v>
      </c>
      <c r="J166" s="107">
        <f t="shared" si="303"/>
        <v>1253928.1309999998</v>
      </c>
      <c r="K166" s="107">
        <f t="shared" si="272"/>
        <v>1510983.3978549996</v>
      </c>
      <c r="L166" s="101">
        <f>VLOOKUP(B166,[1]Hoja1!$B$9:$L$244,11,0)</f>
        <v>784952</v>
      </c>
      <c r="M166" s="101">
        <v>2916000</v>
      </c>
      <c r="N166" s="34">
        <v>6803500</v>
      </c>
      <c r="O166" s="70">
        <v>6327300</v>
      </c>
      <c r="P166" s="34">
        <f t="shared" si="304"/>
        <v>4207938</v>
      </c>
      <c r="Q166" s="34">
        <f t="shared" si="305"/>
        <v>4621650</v>
      </c>
      <c r="R166" s="34">
        <f t="shared" si="306"/>
        <v>2081244.2377776294</v>
      </c>
      <c r="S166" s="174">
        <f t="shared" si="307"/>
        <v>824984.55199999991</v>
      </c>
      <c r="T166" s="174">
        <f t="shared" si="273"/>
        <v>994106.38515999983</v>
      </c>
      <c r="U166" s="126">
        <f>VLOOKUP(B166,[1]Hoja1!$B$9:$T$244,19,0)</f>
        <v>674135</v>
      </c>
      <c r="V166" s="126">
        <v>2466000</v>
      </c>
      <c r="W166" s="17">
        <v>5442800</v>
      </c>
      <c r="X166" s="73">
        <v>5333900</v>
      </c>
      <c r="Y166" s="17">
        <f t="shared" si="308"/>
        <v>3479208.75</v>
      </c>
      <c r="Z166" s="17">
        <f t="shared" si="309"/>
        <v>3899950</v>
      </c>
      <c r="AA166" s="17">
        <f t="shared" si="310"/>
        <v>1769828.1377679764</v>
      </c>
      <c r="AB166" s="176">
        <f t="shared" si="311"/>
        <v>708515.88500000001</v>
      </c>
      <c r="AC166" s="176">
        <f t="shared" si="274"/>
        <v>853761.64142500004</v>
      </c>
      <c r="AD166" s="129">
        <f>VLOOKUP(B166,[1]Hoja1!$B$9:$V$244,21,0)</f>
        <v>925026</v>
      </c>
      <c r="AE166" s="129">
        <v>3304000</v>
      </c>
      <c r="AF166" s="18">
        <v>5170660</v>
      </c>
      <c r="AG166" s="74">
        <v>5015500</v>
      </c>
      <c r="AH166" s="18">
        <f t="shared" si="312"/>
        <v>3603796.5</v>
      </c>
      <c r="AI166" s="18">
        <f t="shared" si="313"/>
        <v>4159750</v>
      </c>
      <c r="AJ166" s="18">
        <f t="shared" si="314"/>
        <v>2251624.7417236408</v>
      </c>
      <c r="AK166" s="177">
        <f t="shared" si="315"/>
        <v>972202.32599999988</v>
      </c>
      <c r="AL166" s="177">
        <f t="shared" si="275"/>
        <v>1171503.8028299999</v>
      </c>
      <c r="AM166" s="133">
        <f>VLOOKUP(B166,[1]Hoja1!$B$9:$X$244,23,0)</f>
        <v>847826</v>
      </c>
      <c r="AN166" s="133">
        <v>3028000</v>
      </c>
      <c r="AO166" s="19">
        <v>4626380</v>
      </c>
      <c r="AP166" s="77">
        <v>4533900</v>
      </c>
      <c r="AQ166" s="19">
        <f t="shared" si="316"/>
        <v>3259026.5</v>
      </c>
      <c r="AR166" s="19">
        <f t="shared" si="317"/>
        <v>3780950</v>
      </c>
      <c r="AS166" s="19">
        <f t="shared" si="318"/>
        <v>2055022.5320115348</v>
      </c>
      <c r="AT166" s="178">
        <f t="shared" si="319"/>
        <v>891065.12599999993</v>
      </c>
      <c r="AU166" s="178">
        <f t="shared" si="276"/>
        <v>1073733.4768299998</v>
      </c>
      <c r="AV166" s="137">
        <f>VLOOKUP(B166,[1]Hoja1!$B$9:$Z$244,25,0)</f>
        <v>612850</v>
      </c>
      <c r="AW166" s="137">
        <v>2242000</v>
      </c>
      <c r="AX166" s="20">
        <v>4626380</v>
      </c>
      <c r="AY166" s="79">
        <v>4395100</v>
      </c>
      <c r="AZ166" s="20">
        <f t="shared" si="320"/>
        <v>2969082.5</v>
      </c>
      <c r="BA166" s="20">
        <f t="shared" si="321"/>
        <v>3318550</v>
      </c>
      <c r="BB166" s="20">
        <f t="shared" si="322"/>
        <v>1586402.1166125252</v>
      </c>
      <c r="BC166" s="179">
        <f t="shared" si="323"/>
        <v>644105.35</v>
      </c>
      <c r="BD166" s="179">
        <f t="shared" si="277"/>
        <v>776146.94675</v>
      </c>
      <c r="BE166" s="139">
        <f>VLOOKUP(B166,[1]Hoja1!$B$9:$AB$244,27,0)</f>
        <v>1092295</v>
      </c>
      <c r="BF166" s="139">
        <v>4370000</v>
      </c>
      <c r="BG166" s="21">
        <v>5442800</v>
      </c>
      <c r="BH166" s="80">
        <v>5170700</v>
      </c>
      <c r="BI166" s="21">
        <f t="shared" si="324"/>
        <v>4018948.75</v>
      </c>
      <c r="BJ166" s="21">
        <f t="shared" si="325"/>
        <v>4770350</v>
      </c>
      <c r="BK166" s="21">
        <f t="shared" si="326"/>
        <v>2629048.6213185298</v>
      </c>
      <c r="BL166" s="21">
        <f t="shared" si="327"/>
        <v>1148002.0449999999</v>
      </c>
      <c r="BM166" s="21">
        <f t="shared" si="278"/>
        <v>1383342.4642249998</v>
      </c>
      <c r="BN166" s="144">
        <f>VLOOKUP(B166,[1]Hoja1!$B$9:$AD$244,29,0)</f>
        <v>674135</v>
      </c>
      <c r="BO166" s="144">
        <v>2408000</v>
      </c>
      <c r="BP166" s="22">
        <v>5442800</v>
      </c>
      <c r="BQ166" s="82">
        <v>5279500</v>
      </c>
      <c r="BR166" s="22">
        <f t="shared" si="328"/>
        <v>3451108.75</v>
      </c>
      <c r="BS166" s="22">
        <f t="shared" si="329"/>
        <v>3843750</v>
      </c>
      <c r="BT166" s="22">
        <f t="shared" si="330"/>
        <v>1760714.002116381</v>
      </c>
      <c r="BU166" s="22">
        <f t="shared" si="331"/>
        <v>708515.88500000001</v>
      </c>
      <c r="BV166" s="22">
        <f t="shared" si="279"/>
        <v>853761.64142500004</v>
      </c>
      <c r="BW166" s="146">
        <f>VLOOKUP(B166,[1]Hoja1!$B$9:$AF$244,31,0)</f>
        <v>649420</v>
      </c>
      <c r="BX166" s="146">
        <v>1860000</v>
      </c>
      <c r="BY166" s="23">
        <v>4626380</v>
      </c>
      <c r="BZ166" s="84">
        <v>4395100</v>
      </c>
      <c r="CA166" s="23">
        <f t="shared" si="332"/>
        <v>2882725</v>
      </c>
      <c r="CB166" s="23">
        <f t="shared" si="333"/>
        <v>3127550</v>
      </c>
      <c r="CC166" s="23">
        <f t="shared" si="334"/>
        <v>1586578.9484378886</v>
      </c>
      <c r="CD166" s="23">
        <f t="shared" si="335"/>
        <v>682540.41999999993</v>
      </c>
      <c r="CE166" s="23">
        <f t="shared" si="280"/>
        <v>822461.20609999984</v>
      </c>
      <c r="CF166" s="158">
        <f>VLOOKUP(B166,[1]Hoja1!$B$9:$AJ$244,35,0)</f>
        <v>612850</v>
      </c>
      <c r="CG166" s="158">
        <v>1760000</v>
      </c>
      <c r="CH166" s="24">
        <v>3145900</v>
      </c>
      <c r="CI166" s="25">
        <v>2894200</v>
      </c>
      <c r="CJ166" s="24">
        <f t="shared" si="336"/>
        <v>2103237.5</v>
      </c>
      <c r="CK166" s="24">
        <f t="shared" si="337"/>
        <v>2327100</v>
      </c>
      <c r="CL166" s="24">
        <f t="shared" si="338"/>
        <v>1396991.8542613778</v>
      </c>
      <c r="CM166" s="24">
        <f t="shared" si="339"/>
        <v>644105.35</v>
      </c>
      <c r="CN166" s="24">
        <f t="shared" si="281"/>
        <v>776146.94675</v>
      </c>
      <c r="CO166" s="148">
        <f>VLOOKUP(B166,[1]Hoja1!$B$9:$AL$244,37,0)</f>
        <v>787953</v>
      </c>
      <c r="CP166" s="148">
        <v>2820000</v>
      </c>
      <c r="CQ166" s="26">
        <v>4626380</v>
      </c>
      <c r="CR166" s="149">
        <v>4441300</v>
      </c>
      <c r="CS166" s="26">
        <f t="shared" si="340"/>
        <v>3168908.25</v>
      </c>
      <c r="CT166" s="26">
        <f t="shared" si="341"/>
        <v>3630650</v>
      </c>
      <c r="CU166" s="26">
        <f t="shared" si="342"/>
        <v>1937015.8200254089</v>
      </c>
      <c r="CV166" s="26">
        <f t="shared" si="343"/>
        <v>828138.603</v>
      </c>
      <c r="CW166" s="26">
        <f t="shared" si="282"/>
        <v>997907.01661499997</v>
      </c>
      <c r="CX166" s="27">
        <f>VLOOKUP(B166,[1]Hoja1!$B$9:$AN$244,39,0)</f>
        <v>1167457</v>
      </c>
      <c r="CY166" s="27">
        <v>3840000</v>
      </c>
      <c r="CZ166" s="28">
        <v>5170660</v>
      </c>
      <c r="DA166" s="86">
        <v>5016000</v>
      </c>
      <c r="DB166" s="28">
        <f t="shared" si="344"/>
        <v>3798529.25</v>
      </c>
      <c r="DC166" s="28">
        <f t="shared" si="345"/>
        <v>4428000</v>
      </c>
      <c r="DD166" s="28">
        <f t="shared" si="346"/>
        <v>2649462.4462882676</v>
      </c>
      <c r="DE166" s="28">
        <f t="shared" si="347"/>
        <v>1226997.307</v>
      </c>
      <c r="DF166" s="28">
        <f t="shared" si="283"/>
        <v>1478531.7549350001</v>
      </c>
      <c r="DG166" s="150">
        <f>VLOOKUP(B166,[1]Hoja1!$B$9:$AR$244,43,0)</f>
        <v>612850</v>
      </c>
      <c r="DH166" s="150">
        <v>2102000</v>
      </c>
      <c r="DI166" s="29">
        <v>4082100</v>
      </c>
      <c r="DJ166" s="88">
        <v>3673900</v>
      </c>
      <c r="DK166" s="29">
        <f t="shared" si="348"/>
        <v>2617712.5</v>
      </c>
      <c r="DL166" s="29">
        <f t="shared" si="349"/>
        <v>2887950</v>
      </c>
      <c r="DM166" s="29">
        <f t="shared" si="350"/>
        <v>1524029.9661433003</v>
      </c>
      <c r="DN166" s="29">
        <f t="shared" si="351"/>
        <v>644105.35</v>
      </c>
      <c r="DO166" s="29">
        <f t="shared" si="284"/>
        <v>776146.94675</v>
      </c>
      <c r="DP166" s="154">
        <f>VLOOKUP(B166,[1]Hoja1!$B$9:$AT$244,45,0)</f>
        <v>1428735</v>
      </c>
      <c r="DQ166" s="154">
        <v>5226000</v>
      </c>
      <c r="DR166" s="30">
        <v>4082100</v>
      </c>
      <c r="DS166" s="90">
        <v>3959600</v>
      </c>
      <c r="DT166" s="30">
        <f t="shared" si="352"/>
        <v>3674108.75</v>
      </c>
      <c r="DU166" s="30">
        <f t="shared" si="353"/>
        <v>4020850</v>
      </c>
      <c r="DV166" s="30">
        <f t="shared" si="354"/>
        <v>2880197.7908099829</v>
      </c>
      <c r="DW166" s="30">
        <f t="shared" si="355"/>
        <v>1501600.4849999999</v>
      </c>
      <c r="DX166" s="30">
        <f t="shared" si="285"/>
        <v>1809428.5844249998</v>
      </c>
      <c r="DY166" s="158">
        <f>VLOOKUP(B166,[1]Hoja1!$B$9:$AV$244,47,0)</f>
        <v>674135</v>
      </c>
      <c r="DZ166" s="158">
        <v>2320000</v>
      </c>
      <c r="EA166" s="24">
        <v>4626380</v>
      </c>
      <c r="EB166" s="25">
        <v>4487600</v>
      </c>
      <c r="EC166" s="24">
        <f t="shared" si="356"/>
        <v>3027028.75</v>
      </c>
      <c r="ED166" s="24">
        <f t="shared" si="357"/>
        <v>3403800</v>
      </c>
      <c r="EE166" s="24">
        <f t="shared" si="358"/>
        <v>1699665.0456580857</v>
      </c>
      <c r="EF166" s="24">
        <f t="shared" si="359"/>
        <v>708515.88500000001</v>
      </c>
      <c r="EG166" s="24">
        <f t="shared" si="286"/>
        <v>853761.64142500004</v>
      </c>
      <c r="EH166" s="126">
        <f>VLOOKUP(B166,[1]Hoja1!$B$9:$AX$244,49,0)</f>
        <v>1124382</v>
      </c>
      <c r="EI166" s="126">
        <v>4016000</v>
      </c>
      <c r="EJ166" s="17">
        <v>6123150</v>
      </c>
      <c r="EK166" s="73">
        <v>5817000</v>
      </c>
      <c r="EL166" s="17">
        <f t="shared" si="360"/>
        <v>4270133</v>
      </c>
      <c r="EM166" s="17">
        <f t="shared" si="361"/>
        <v>4916500</v>
      </c>
      <c r="EN166" s="17">
        <f t="shared" si="362"/>
        <v>2714429.7901857682</v>
      </c>
      <c r="EO166" s="17">
        <f t="shared" si="363"/>
        <v>1181725.4819999998</v>
      </c>
      <c r="EP166" s="17">
        <f t="shared" si="287"/>
        <v>1423979.2058099997</v>
      </c>
      <c r="EQ166" s="162">
        <f>VLOOKUP(B166,[1]Hoja1!$B$9:$AZ$244,51,0)</f>
        <v>612850</v>
      </c>
      <c r="ER166" s="162">
        <v>2014000</v>
      </c>
      <c r="ES166" s="32">
        <v>6123150</v>
      </c>
      <c r="ET166" s="94">
        <v>5878200</v>
      </c>
      <c r="EU166" s="32">
        <f t="shared" si="364"/>
        <v>3657050</v>
      </c>
      <c r="EV166" s="32">
        <f t="shared" si="365"/>
        <v>3946100</v>
      </c>
      <c r="EW166" s="32">
        <f t="shared" si="366"/>
        <v>1624906.7542006914</v>
      </c>
      <c r="EX166" s="32">
        <f t="shared" si="367"/>
        <v>740384.08499999996</v>
      </c>
      <c r="EY166" s="32">
        <f t="shared" si="288"/>
        <v>892162.8224249999</v>
      </c>
      <c r="EZ166" s="172">
        <f>VLOOKUP(B166,'[2]RESPUESTOS '!$B$11:$BH$246,59,0)</f>
        <v>587203</v>
      </c>
      <c r="FA166" s="162">
        <v>2466000</v>
      </c>
      <c r="FB166" s="32">
        <v>3254000</v>
      </c>
      <c r="FC166" s="94">
        <v>3156400</v>
      </c>
      <c r="FD166" s="32">
        <f t="shared" si="368"/>
        <v>2365900.75</v>
      </c>
      <c r="FE166" s="32">
        <f t="shared" si="369"/>
        <v>2811200</v>
      </c>
      <c r="FF166" s="32">
        <f t="shared" si="399"/>
        <v>1463788.9998471318</v>
      </c>
      <c r="FG166" s="32">
        <f t="shared" si="400"/>
        <v>709399.94429999997</v>
      </c>
      <c r="FH166" s="32">
        <f t="shared" si="289"/>
        <v>854826.93288149999</v>
      </c>
      <c r="FI166" s="172">
        <f>VLOOKUP(B166,'[2]RESPUESTOS '!$B$11:$CJ$246,87,0)</f>
        <v>552387</v>
      </c>
      <c r="FJ166" s="162">
        <v>2959200</v>
      </c>
      <c r="FK166" s="32">
        <v>3040400</v>
      </c>
      <c r="FL166" s="94">
        <v>2979600</v>
      </c>
      <c r="FM166" s="32">
        <f t="shared" si="370"/>
        <v>2382896.75</v>
      </c>
      <c r="FN166" s="32">
        <f t="shared" si="371"/>
        <v>2969400</v>
      </c>
      <c r="FO166" s="32">
        <f t="shared" si="401"/>
        <v>1422083.7867908133</v>
      </c>
      <c r="FP166" s="32">
        <f t="shared" si="372"/>
        <v>667338.73470000003</v>
      </c>
      <c r="FQ166" s="32">
        <f t="shared" si="290"/>
        <v>804143.17531349999</v>
      </c>
      <c r="FR166" s="172">
        <f>VLOOKUP(B166,'[2]RESPUESTOS '!$B$11:$BX$246,75,0)</f>
        <v>539143</v>
      </c>
      <c r="FS166" s="162">
        <v>2466000</v>
      </c>
      <c r="FT166" s="32">
        <v>2927800</v>
      </c>
      <c r="FU166" s="94">
        <v>2693600</v>
      </c>
      <c r="FV166" s="32">
        <f t="shared" si="373"/>
        <v>2156635.75</v>
      </c>
      <c r="FW166" s="32">
        <f t="shared" si="374"/>
        <v>2579800</v>
      </c>
      <c r="FX166" s="32">
        <f t="shared" si="402"/>
        <v>1345390.6159194729</v>
      </c>
      <c r="FY166" s="32">
        <f t="shared" si="375"/>
        <v>651338.65830000001</v>
      </c>
      <c r="FZ166" s="32">
        <f t="shared" si="291"/>
        <v>784863.08325150004</v>
      </c>
      <c r="GA166" s="172">
        <f>VLOOKUP(B166,'[2]RESPUESTOS '!$B$11:$CN$246,91,0)</f>
        <v>1127964</v>
      </c>
      <c r="GB166" s="162">
        <v>2836000</v>
      </c>
      <c r="GC166" s="32">
        <v>5442800</v>
      </c>
      <c r="GD166" s="94">
        <v>5333900</v>
      </c>
      <c r="GE166" s="32">
        <f t="shared" si="376"/>
        <v>3685166</v>
      </c>
      <c r="GF166" s="32">
        <f t="shared" si="377"/>
        <v>4084950</v>
      </c>
      <c r="GG166" s="32">
        <f t="shared" si="403"/>
        <v>2483898.949243403</v>
      </c>
      <c r="GH166" s="32">
        <f t="shared" si="378"/>
        <v>1362693.3084</v>
      </c>
      <c r="GI166" s="32">
        <f t="shared" si="292"/>
        <v>1642045.4366219998</v>
      </c>
      <c r="GJ166" s="172">
        <f>VLOOKUP(B166,'[2]RESPUESTOS '!$B$11:$T$246,19,0)</f>
        <v>301986</v>
      </c>
      <c r="GK166" s="162">
        <v>3840000</v>
      </c>
      <c r="GL166" s="32">
        <v>1602200</v>
      </c>
      <c r="GM166" s="94">
        <v>1554100</v>
      </c>
      <c r="GN166" s="32">
        <f t="shared" si="379"/>
        <v>1824571.5</v>
      </c>
      <c r="GO166" s="32">
        <f t="shared" si="380"/>
        <v>1578150</v>
      </c>
      <c r="GP166" s="32">
        <f t="shared" si="404"/>
        <v>826543.70797952951</v>
      </c>
      <c r="GQ166" s="32">
        <f t="shared" si="381"/>
        <v>364829.28659999999</v>
      </c>
      <c r="GR166" s="32">
        <f t="shared" si="293"/>
        <v>439619.29035299999</v>
      </c>
      <c r="GS166" s="172">
        <f>VLOOKUP(B166,'[2]RESPUESTOS '!$B$11:$H$246,7,0)</f>
        <v>160503</v>
      </c>
      <c r="GT166" s="162">
        <v>1760000</v>
      </c>
      <c r="GU166" s="32">
        <v>961300</v>
      </c>
      <c r="GV166" s="94">
        <v>922800</v>
      </c>
      <c r="GW166" s="32">
        <f t="shared" si="382"/>
        <v>951150.75</v>
      </c>
      <c r="GX166" s="32">
        <f t="shared" si="383"/>
        <v>942050</v>
      </c>
      <c r="GY166" s="32">
        <f t="shared" si="405"/>
        <v>448304.27593269263</v>
      </c>
      <c r="GZ166" s="32">
        <f t="shared" si="384"/>
        <v>193903.67429999998</v>
      </c>
      <c r="HA166" s="32">
        <f t="shared" si="294"/>
        <v>233653.92753149997</v>
      </c>
      <c r="HB166" s="172">
        <f>VLOOKUP(B166,'[2]RESPUESTOS '!$B$11:$D$246,3,0)</f>
        <v>181436</v>
      </c>
      <c r="HC166" s="162">
        <v>1760000</v>
      </c>
      <c r="HD166" s="32">
        <v>961300</v>
      </c>
      <c r="HE166" s="94">
        <v>913200</v>
      </c>
      <c r="HF166" s="32">
        <f t="shared" si="385"/>
        <v>953984</v>
      </c>
      <c r="HG166" s="32">
        <f t="shared" si="386"/>
        <v>937250</v>
      </c>
      <c r="HH166" s="32">
        <f t="shared" si="406"/>
        <v>486909.70483559469</v>
      </c>
      <c r="HI166" s="32">
        <f t="shared" si="387"/>
        <v>219192.8316</v>
      </c>
      <c r="HJ166" s="32">
        <f t="shared" si="295"/>
        <v>264127.36207799998</v>
      </c>
      <c r="HK166" s="172">
        <f>VLOOKUP(B166,'[2]RESPUESTOS '!$B$11:$CB$246,79,0)</f>
        <v>1134758</v>
      </c>
      <c r="HL166" s="162">
        <v>4016000</v>
      </c>
      <c r="HM166" s="32">
        <v>5442800</v>
      </c>
      <c r="HN166" s="94">
        <v>5280000</v>
      </c>
      <c r="HO166" s="32">
        <f t="shared" si="388"/>
        <v>3968389.5</v>
      </c>
      <c r="HP166" s="32">
        <f t="shared" si="389"/>
        <v>4648000</v>
      </c>
      <c r="HQ166" s="32">
        <f t="shared" si="407"/>
        <v>2660685.3561283979</v>
      </c>
      <c r="HR166" s="32">
        <f t="shared" si="390"/>
        <v>1370901.1398</v>
      </c>
      <c r="HS166" s="32">
        <f t="shared" si="296"/>
        <v>1651935.8734589999</v>
      </c>
      <c r="HT166" s="172">
        <v>5207485.22</v>
      </c>
      <c r="HU166" s="162">
        <v>4016000</v>
      </c>
      <c r="HV166" s="32">
        <v>6803500</v>
      </c>
      <c r="HW166" s="94">
        <v>6531400</v>
      </c>
      <c r="HX166" s="32">
        <f t="shared" si="391"/>
        <v>5783633.333333333</v>
      </c>
      <c r="HY166" s="32">
        <f t="shared" si="392"/>
        <v>6531400</v>
      </c>
      <c r="HZ166" s="32">
        <f t="shared" si="297"/>
        <v>5463548.5280667515</v>
      </c>
      <c r="IA166" s="32">
        <f t="shared" si="393"/>
        <v>6291162.8942819992</v>
      </c>
      <c r="IB166" s="32">
        <f t="shared" si="298"/>
        <v>7580851.2876098091</v>
      </c>
      <c r="IC166" s="172">
        <v>5551690</v>
      </c>
      <c r="ID166" s="162">
        <v>2466000</v>
      </c>
      <c r="IE166" s="32">
        <v>6803500</v>
      </c>
      <c r="IF166" s="94">
        <v>6667400</v>
      </c>
      <c r="IG166" s="32">
        <f t="shared" si="394"/>
        <v>5312300</v>
      </c>
      <c r="IH166" s="32">
        <f t="shared" si="395"/>
        <v>6667400</v>
      </c>
      <c r="II166" s="32">
        <f t="shared" si="396"/>
        <v>4270574.0252389302</v>
      </c>
      <c r="IJ166" s="32">
        <f t="shared" si="397"/>
        <v>6706996.6889999993</v>
      </c>
      <c r="IK166" s="32">
        <f t="shared" si="299"/>
        <v>8081931.0102449991</v>
      </c>
      <c r="IM166" s="32">
        <f t="shared" si="398"/>
        <v>1510587.5281881408</v>
      </c>
    </row>
    <row r="167" spans="1:247" x14ac:dyDescent="0.25">
      <c r="A167" s="12">
        <v>160</v>
      </c>
      <c r="B167" s="36" t="s">
        <v>203</v>
      </c>
      <c r="C167" s="14">
        <f>VLOOKUP(B167,[1]Hoja1!$B$9:$D$244,3,0)</f>
        <v>695342</v>
      </c>
      <c r="D167" s="14">
        <v>2543000</v>
      </c>
      <c r="E167" s="15">
        <v>3688000</v>
      </c>
      <c r="F167" s="97">
        <v>3577400</v>
      </c>
      <c r="G167" s="105">
        <f t="shared" si="300"/>
        <v>2625935.5</v>
      </c>
      <c r="H167" s="105">
        <f t="shared" si="301"/>
        <v>3060200</v>
      </c>
      <c r="I167" s="107">
        <f t="shared" si="302"/>
        <v>1679218.9244468042</v>
      </c>
      <c r="J167" s="107">
        <f t="shared" si="303"/>
        <v>730804.44199999992</v>
      </c>
      <c r="K167" s="107">
        <f t="shared" si="272"/>
        <v>880619.35260999994</v>
      </c>
      <c r="L167" s="101">
        <f>VLOOKUP(B167,[1]Hoja1!$B$9:$L$244,11,0)</f>
        <v>595296</v>
      </c>
      <c r="M167" s="101">
        <v>2212000</v>
      </c>
      <c r="N167" s="34">
        <v>3688000</v>
      </c>
      <c r="O167" s="70">
        <v>3503600</v>
      </c>
      <c r="P167" s="34">
        <f t="shared" si="304"/>
        <v>2499724</v>
      </c>
      <c r="Q167" s="34">
        <f t="shared" si="305"/>
        <v>2857800</v>
      </c>
      <c r="R167" s="34">
        <f t="shared" si="306"/>
        <v>1487825.9370354794</v>
      </c>
      <c r="S167" s="174">
        <f t="shared" si="307"/>
        <v>625656.0959999999</v>
      </c>
      <c r="T167" s="174">
        <f t="shared" si="273"/>
        <v>753915.59567999991</v>
      </c>
      <c r="U167" s="126">
        <f>VLOOKUP(B167,[1]Hoja1!$B$9:$T$244,19,0)</f>
        <v>602907</v>
      </c>
      <c r="V167" s="126">
        <v>2205000</v>
      </c>
      <c r="W167" s="17">
        <v>2950400</v>
      </c>
      <c r="X167" s="73">
        <v>2920900</v>
      </c>
      <c r="Y167" s="17">
        <f t="shared" si="308"/>
        <v>2169801.75</v>
      </c>
      <c r="Z167" s="17">
        <f t="shared" si="309"/>
        <v>2562950</v>
      </c>
      <c r="AA167" s="17">
        <f t="shared" si="310"/>
        <v>1431924.8608988342</v>
      </c>
      <c r="AB167" s="176">
        <f t="shared" si="311"/>
        <v>633655.25699999998</v>
      </c>
      <c r="AC167" s="176">
        <f t="shared" si="274"/>
        <v>763554.58468500001</v>
      </c>
      <c r="AD167" s="129">
        <f>VLOOKUP(B167,[1]Hoja1!$B$9:$V$244,21,0)</f>
        <v>667450</v>
      </c>
      <c r="AE167" s="129">
        <v>2384000</v>
      </c>
      <c r="AF167" s="18">
        <v>2802880</v>
      </c>
      <c r="AG167" s="74">
        <v>2746800</v>
      </c>
      <c r="AH167" s="18">
        <f t="shared" si="312"/>
        <v>2150282.5</v>
      </c>
      <c r="AI167" s="18">
        <f t="shared" si="313"/>
        <v>2565400</v>
      </c>
      <c r="AJ167" s="18">
        <f t="shared" si="314"/>
        <v>1515990.7420719736</v>
      </c>
      <c r="AK167" s="177">
        <f t="shared" si="315"/>
        <v>701489.95</v>
      </c>
      <c r="AL167" s="177">
        <f t="shared" si="275"/>
        <v>845295.38974999997</v>
      </c>
      <c r="AM167" s="133">
        <f>VLOOKUP(B167,[1]Hoja1!$B$9:$X$244,23,0)</f>
        <v>628291</v>
      </c>
      <c r="AN167" s="133">
        <v>2244000</v>
      </c>
      <c r="AO167" s="19">
        <v>2507840</v>
      </c>
      <c r="AP167" s="77">
        <v>2382400</v>
      </c>
      <c r="AQ167" s="19">
        <f t="shared" si="316"/>
        <v>1940632.75</v>
      </c>
      <c r="AR167" s="19">
        <f t="shared" si="317"/>
        <v>2313200</v>
      </c>
      <c r="AS167" s="19">
        <f t="shared" si="318"/>
        <v>1400684.6548442377</v>
      </c>
      <c r="AT167" s="178">
        <f t="shared" si="319"/>
        <v>660333.84100000001</v>
      </c>
      <c r="AU167" s="178">
        <f t="shared" si="276"/>
        <v>795702.27840499999</v>
      </c>
      <c r="AV167" s="137">
        <f>VLOOKUP(B167,[1]Hoja1!$B$9:$Z$244,25,0)</f>
        <v>482300</v>
      </c>
      <c r="AW167" s="137">
        <v>1764000</v>
      </c>
      <c r="AX167" s="20">
        <v>2507840</v>
      </c>
      <c r="AY167" s="79">
        <v>2407500</v>
      </c>
      <c r="AZ167" s="20">
        <f t="shared" si="320"/>
        <v>1790410</v>
      </c>
      <c r="BA167" s="20">
        <f t="shared" si="321"/>
        <v>2085750</v>
      </c>
      <c r="BB167" s="20">
        <f t="shared" si="322"/>
        <v>1157940.17882716</v>
      </c>
      <c r="BC167" s="179">
        <f t="shared" si="323"/>
        <v>506897.3</v>
      </c>
      <c r="BD167" s="179">
        <f t="shared" si="277"/>
        <v>610811.24650000001</v>
      </c>
      <c r="BE167" s="139">
        <f>VLOOKUP(B167,[1]Hoja1!$B$9:$AB$244,27,0)</f>
        <v>530530</v>
      </c>
      <c r="BF167" s="139">
        <v>2123000</v>
      </c>
      <c r="BG167" s="21">
        <v>2950400</v>
      </c>
      <c r="BH167" s="80">
        <v>2861900</v>
      </c>
      <c r="BI167" s="21">
        <f t="shared" si="324"/>
        <v>2116457.5</v>
      </c>
      <c r="BJ167" s="21">
        <f t="shared" si="325"/>
        <v>2492450</v>
      </c>
      <c r="BK167" s="21">
        <f t="shared" si="326"/>
        <v>1313933.362860475</v>
      </c>
      <c r="BL167" s="21">
        <f t="shared" si="327"/>
        <v>557587.02999999991</v>
      </c>
      <c r="BM167" s="21">
        <f t="shared" si="278"/>
        <v>671892.3711499999</v>
      </c>
      <c r="BN167" s="144">
        <f>VLOOKUP(B167,[1]Hoja1!$B$9:$AD$244,29,0)</f>
        <v>530530</v>
      </c>
      <c r="BO167" s="144">
        <v>1895000</v>
      </c>
      <c r="BP167" s="22">
        <v>2950400</v>
      </c>
      <c r="BQ167" s="82">
        <v>2802900</v>
      </c>
      <c r="BR167" s="22">
        <f t="shared" si="328"/>
        <v>2044707.5</v>
      </c>
      <c r="BS167" s="22">
        <f t="shared" si="329"/>
        <v>2348950</v>
      </c>
      <c r="BT167" s="22">
        <f t="shared" si="330"/>
        <v>1286867.7699386207</v>
      </c>
      <c r="BU167" s="22">
        <f t="shared" si="331"/>
        <v>557587.02999999991</v>
      </c>
      <c r="BV167" s="22">
        <f t="shared" si="279"/>
        <v>671892.3711499999</v>
      </c>
      <c r="BW167" s="146">
        <f>VLOOKUP(B167,[1]Hoja1!$B$9:$AF$244,31,0)</f>
        <v>511142</v>
      </c>
      <c r="BX167" s="146">
        <v>1470000</v>
      </c>
      <c r="BY167" s="23">
        <v>2507840</v>
      </c>
      <c r="BZ167" s="84">
        <v>2257100</v>
      </c>
      <c r="CA167" s="23">
        <f t="shared" si="332"/>
        <v>1686520.5</v>
      </c>
      <c r="CB167" s="23">
        <f t="shared" si="333"/>
        <v>1863550</v>
      </c>
      <c r="CC167" s="23">
        <f t="shared" si="334"/>
        <v>1149930.3573851632</v>
      </c>
      <c r="CD167" s="23">
        <f t="shared" si="335"/>
        <v>537210.24199999997</v>
      </c>
      <c r="CE167" s="23">
        <f t="shared" si="280"/>
        <v>647338.34161</v>
      </c>
      <c r="CF167" s="158">
        <f>VLOOKUP(B167,[1]Hoja1!$B$9:$AJ$244,35,0)</f>
        <v>485031</v>
      </c>
      <c r="CG167" s="158">
        <v>1390000</v>
      </c>
      <c r="CH167" s="24">
        <v>1705300</v>
      </c>
      <c r="CI167" s="25">
        <v>1671200</v>
      </c>
      <c r="CJ167" s="24">
        <f t="shared" si="336"/>
        <v>1312882.75</v>
      </c>
      <c r="CK167" s="24">
        <f t="shared" si="337"/>
        <v>1530600</v>
      </c>
      <c r="CL167" s="24">
        <f t="shared" si="338"/>
        <v>1008591.2150076367</v>
      </c>
      <c r="CM167" s="24">
        <f t="shared" si="339"/>
        <v>509767.58099999995</v>
      </c>
      <c r="CN167" s="24">
        <f t="shared" si="281"/>
        <v>614269.93510499992</v>
      </c>
      <c r="CO167" s="148">
        <f>VLOOKUP(B167,[1]Hoja1!$B$9:$AL$244,37,0)</f>
        <v>595953</v>
      </c>
      <c r="CP167" s="148">
        <v>2130000</v>
      </c>
      <c r="CQ167" s="26">
        <v>2507840</v>
      </c>
      <c r="CR167" s="149">
        <v>2332300</v>
      </c>
      <c r="CS167" s="26">
        <f t="shared" si="340"/>
        <v>1891523.25</v>
      </c>
      <c r="CT167" s="26">
        <f t="shared" si="341"/>
        <v>2231150</v>
      </c>
      <c r="CU167" s="26">
        <f t="shared" si="342"/>
        <v>1344547.2737593241</v>
      </c>
      <c r="CV167" s="26">
        <f t="shared" si="343"/>
        <v>626346.603</v>
      </c>
      <c r="CW167" s="26">
        <f t="shared" si="282"/>
        <v>754747.65661499999</v>
      </c>
      <c r="CX167" s="27">
        <f>VLOOKUP(B167,[1]Hoja1!$B$9:$AN$244,39,0)</f>
        <v>628585</v>
      </c>
      <c r="CY167" s="27">
        <v>2070000</v>
      </c>
      <c r="CZ167" s="28">
        <v>2802880</v>
      </c>
      <c r="DA167" s="86">
        <v>2663000</v>
      </c>
      <c r="DB167" s="28">
        <f t="shared" si="344"/>
        <v>2041116.25</v>
      </c>
      <c r="DC167" s="28">
        <f t="shared" si="345"/>
        <v>2366500</v>
      </c>
      <c r="DD167" s="28">
        <f t="shared" si="346"/>
        <v>1425385.3093146125</v>
      </c>
      <c r="DE167" s="28">
        <f t="shared" si="347"/>
        <v>660642.83499999996</v>
      </c>
      <c r="DF167" s="28">
        <f t="shared" si="283"/>
        <v>796074.61617499997</v>
      </c>
      <c r="DG167" s="150">
        <f>VLOOKUP(B167,[1]Hoja1!$B$9:$AR$244,43,0)</f>
        <v>744844</v>
      </c>
      <c r="DH167" s="150">
        <v>2554000</v>
      </c>
      <c r="DI167" s="29">
        <v>2212800</v>
      </c>
      <c r="DJ167" s="88">
        <v>2124300</v>
      </c>
      <c r="DK167" s="29">
        <f t="shared" si="348"/>
        <v>1908986</v>
      </c>
      <c r="DL167" s="29">
        <f t="shared" si="349"/>
        <v>2168550</v>
      </c>
      <c r="DM167" s="29">
        <f t="shared" si="350"/>
        <v>1505590.3816685465</v>
      </c>
      <c r="DN167" s="29">
        <f t="shared" si="351"/>
        <v>782831.04399999999</v>
      </c>
      <c r="DO167" s="29">
        <f t="shared" si="284"/>
        <v>943311.40801999997</v>
      </c>
      <c r="DP167" s="154">
        <f>VLOOKUP(B167,[1]Hoja1!$B$9:$AT$244,45,0)</f>
        <v>774480</v>
      </c>
      <c r="DQ167" s="154">
        <v>2833000</v>
      </c>
      <c r="DR167" s="30">
        <v>2212800</v>
      </c>
      <c r="DS167" s="90">
        <v>2035800</v>
      </c>
      <c r="DT167" s="30">
        <f t="shared" si="352"/>
        <v>1964020</v>
      </c>
      <c r="DU167" s="30">
        <f t="shared" si="353"/>
        <v>2124300</v>
      </c>
      <c r="DV167" s="30">
        <f t="shared" si="354"/>
        <v>1546016.1208231791</v>
      </c>
      <c r="DW167" s="30">
        <f t="shared" si="355"/>
        <v>813978.48</v>
      </c>
      <c r="DX167" s="30">
        <f t="shared" si="285"/>
        <v>980844.06839999999</v>
      </c>
      <c r="DY167" s="158">
        <f>VLOOKUP(B167,[1]Hoja1!$B$9:$AV$244,47,0)</f>
        <v>877744</v>
      </c>
      <c r="DZ167" s="158">
        <v>3010000</v>
      </c>
      <c r="EA167" s="24">
        <v>2507840</v>
      </c>
      <c r="EB167" s="25">
        <v>2307200</v>
      </c>
      <c r="EC167" s="24">
        <f t="shared" si="356"/>
        <v>2175696</v>
      </c>
      <c r="ED167" s="24">
        <f t="shared" si="357"/>
        <v>2407520</v>
      </c>
      <c r="EE167" s="24">
        <f t="shared" si="358"/>
        <v>1736348.0655201671</v>
      </c>
      <c r="EF167" s="24">
        <f t="shared" si="359"/>
        <v>922508.9439999999</v>
      </c>
      <c r="EG167" s="24">
        <f t="shared" si="286"/>
        <v>1111623.2775199998</v>
      </c>
      <c r="EH167" s="126">
        <f>VLOOKUP(B167,[1]Hoja1!$B$9:$AX$244,49,0)</f>
        <v>885719</v>
      </c>
      <c r="EI167" s="126">
        <v>3164000</v>
      </c>
      <c r="EJ167" s="17">
        <v>3319200</v>
      </c>
      <c r="EK167" s="73">
        <v>2987300</v>
      </c>
      <c r="EL167" s="17">
        <f t="shared" si="360"/>
        <v>2589054.75</v>
      </c>
      <c r="EM167" s="17">
        <f t="shared" si="361"/>
        <v>3075650</v>
      </c>
      <c r="EN167" s="17">
        <f t="shared" si="362"/>
        <v>1922051.4584374088</v>
      </c>
      <c r="EO167" s="17">
        <f t="shared" si="363"/>
        <v>930890.66899999999</v>
      </c>
      <c r="EP167" s="17">
        <f t="shared" si="287"/>
        <v>1121723.256145</v>
      </c>
      <c r="EQ167" s="162">
        <f>VLOOKUP(B167,[1]Hoja1!$B$9:$AZ$244,51,0)</f>
        <v>744844</v>
      </c>
      <c r="ER167" s="162">
        <v>2448000</v>
      </c>
      <c r="ES167" s="32">
        <v>3319200</v>
      </c>
      <c r="ET167" s="94">
        <v>3153200</v>
      </c>
      <c r="EU167" s="32">
        <f t="shared" si="364"/>
        <v>2416311</v>
      </c>
      <c r="EV167" s="32">
        <f t="shared" si="365"/>
        <v>2800600</v>
      </c>
      <c r="EW167" s="32">
        <f t="shared" si="366"/>
        <v>1688137.4537992268</v>
      </c>
      <c r="EX167" s="32">
        <f t="shared" si="367"/>
        <v>899846.03639999998</v>
      </c>
      <c r="EY167" s="32">
        <f t="shared" si="288"/>
        <v>1084314.473862</v>
      </c>
      <c r="EZ167" s="172">
        <f>VLOOKUP(B167,'[2]RESPUESTOS '!$B$11:$BH$246,59,0)</f>
        <v>475901</v>
      </c>
      <c r="FA167" s="162">
        <v>2205000</v>
      </c>
      <c r="FB167" s="32">
        <v>2533600</v>
      </c>
      <c r="FC167" s="94">
        <v>2482900</v>
      </c>
      <c r="FD167" s="32">
        <f t="shared" si="368"/>
        <v>1924350.25</v>
      </c>
      <c r="FE167" s="32">
        <f t="shared" si="369"/>
        <v>2343950</v>
      </c>
      <c r="FF167" s="32">
        <f t="shared" si="399"/>
        <v>1193231.1893751184</v>
      </c>
      <c r="FG167" s="32">
        <f t="shared" si="400"/>
        <v>574935.99809999997</v>
      </c>
      <c r="FH167" s="32">
        <f t="shared" si="289"/>
        <v>692797.87771049992</v>
      </c>
      <c r="FI167" s="172">
        <f>VLOOKUP(B167,'[2]RESPUESTOS '!$B$11:$CJ$246,87,0)</f>
        <v>446755</v>
      </c>
      <c r="FJ167" s="162">
        <v>2646000</v>
      </c>
      <c r="FK167" s="32">
        <v>2460400</v>
      </c>
      <c r="FL167" s="94">
        <v>2386600</v>
      </c>
      <c r="FM167" s="32">
        <f t="shared" si="370"/>
        <v>1984938.75</v>
      </c>
      <c r="FN167" s="32">
        <f t="shared" si="371"/>
        <v>2423500</v>
      </c>
      <c r="FO167" s="32">
        <f t="shared" si="401"/>
        <v>1162204.07072358</v>
      </c>
      <c r="FP167" s="32">
        <f t="shared" si="372"/>
        <v>539724.71549999993</v>
      </c>
      <c r="FQ167" s="32">
        <f t="shared" si="290"/>
        <v>650368.28217749996</v>
      </c>
      <c r="FR167" s="172">
        <f>VLOOKUP(B167,'[2]RESPUESTOS '!$B$11:$BX$246,75,0)</f>
        <v>386616</v>
      </c>
      <c r="FS167" s="162">
        <v>2205000</v>
      </c>
      <c r="FT167" s="32">
        <v>2129200</v>
      </c>
      <c r="FU167" s="94">
        <v>2086600</v>
      </c>
      <c r="FV167" s="32">
        <f t="shared" si="373"/>
        <v>1701854</v>
      </c>
      <c r="FW167" s="32">
        <f t="shared" si="374"/>
        <v>2107900</v>
      </c>
      <c r="FX167" s="32">
        <f t="shared" si="402"/>
        <v>1002765.3593857425</v>
      </c>
      <c r="FY167" s="32">
        <f t="shared" si="375"/>
        <v>467070.78959999996</v>
      </c>
      <c r="FZ167" s="32">
        <f t="shared" si="291"/>
        <v>562820.30146799993</v>
      </c>
      <c r="GA167" s="172">
        <f>VLOOKUP(B167,'[2]RESPUESTOS '!$B$11:$CN$246,91,0)</f>
        <v>559380</v>
      </c>
      <c r="GB167" s="162">
        <v>2536000</v>
      </c>
      <c r="GC167" s="32">
        <v>2905200</v>
      </c>
      <c r="GD167" s="94">
        <v>2672800</v>
      </c>
      <c r="GE167" s="32">
        <f t="shared" si="376"/>
        <v>2168345</v>
      </c>
      <c r="GF167" s="32">
        <f t="shared" si="377"/>
        <v>2604400</v>
      </c>
      <c r="GG167" s="32">
        <f t="shared" si="403"/>
        <v>1379136.6948882758</v>
      </c>
      <c r="GH167" s="32">
        <f t="shared" si="378"/>
        <v>675786.978</v>
      </c>
      <c r="GI167" s="32">
        <f t="shared" si="292"/>
        <v>814323.30848999997</v>
      </c>
      <c r="GJ167" s="172">
        <f>VLOOKUP(B167,'[2]RESPUESTOS '!$B$11:$T$246,19,0)</f>
        <v>405367</v>
      </c>
      <c r="GK167" s="162">
        <v>2070000</v>
      </c>
      <c r="GL167" s="32">
        <v>2178600</v>
      </c>
      <c r="GM167" s="94">
        <v>2069700</v>
      </c>
      <c r="GN167" s="32">
        <f t="shared" si="379"/>
        <v>1680916.75</v>
      </c>
      <c r="GO167" s="32">
        <f t="shared" si="380"/>
        <v>2069850</v>
      </c>
      <c r="GP167" s="32">
        <f t="shared" si="404"/>
        <v>1027705.8352001886</v>
      </c>
      <c r="GQ167" s="32">
        <f t="shared" si="381"/>
        <v>489723.87270000001</v>
      </c>
      <c r="GR167" s="32">
        <f t="shared" si="293"/>
        <v>590117.2666035</v>
      </c>
      <c r="GS167" s="172">
        <f>VLOOKUP(B167,'[2]RESPUESTOS '!$B$11:$H$246,7,0)</f>
        <v>390538</v>
      </c>
      <c r="GT167" s="162">
        <v>1390000</v>
      </c>
      <c r="GU167" s="32">
        <v>1307200</v>
      </c>
      <c r="GV167" s="94">
        <v>1241800</v>
      </c>
      <c r="GW167" s="32">
        <f t="shared" si="382"/>
        <v>1082384.5</v>
      </c>
      <c r="GX167" s="32">
        <f t="shared" si="383"/>
        <v>1274500</v>
      </c>
      <c r="GY167" s="32">
        <f t="shared" si="405"/>
        <v>824696.13863597868</v>
      </c>
      <c r="GZ167" s="32">
        <f t="shared" si="384"/>
        <v>471808.95779999997</v>
      </c>
      <c r="HA167" s="32">
        <f t="shared" si="294"/>
        <v>568529.79414899996</v>
      </c>
      <c r="HB167" s="172">
        <f>VLOOKUP(B167,'[2]RESPUESTOS '!$B$11:$D$246,3,0)</f>
        <v>411275</v>
      </c>
      <c r="HC167" s="162">
        <v>1390000</v>
      </c>
      <c r="HD167" s="32">
        <v>1307200</v>
      </c>
      <c r="HE167" s="94">
        <v>1268000</v>
      </c>
      <c r="HF167" s="32">
        <f t="shared" si="385"/>
        <v>1094118.75</v>
      </c>
      <c r="HG167" s="32">
        <f t="shared" si="386"/>
        <v>1287600</v>
      </c>
      <c r="HH167" s="32">
        <f t="shared" si="406"/>
        <v>850245.24142949388</v>
      </c>
      <c r="HI167" s="32">
        <f t="shared" si="387"/>
        <v>496861.32749999996</v>
      </c>
      <c r="HJ167" s="32">
        <f t="shared" si="295"/>
        <v>598717.89963749994</v>
      </c>
      <c r="HK167" s="172">
        <f>VLOOKUP(B167,'[2]RESPUESTOS '!$B$11:$CB$246,79,0)</f>
        <v>593674</v>
      </c>
      <c r="HL167" s="162">
        <v>3164000</v>
      </c>
      <c r="HM167" s="32">
        <v>2905200</v>
      </c>
      <c r="HN167" s="94">
        <v>2847000</v>
      </c>
      <c r="HO167" s="32">
        <f t="shared" si="388"/>
        <v>2377468.5</v>
      </c>
      <c r="HP167" s="32">
        <f t="shared" si="389"/>
        <v>2876100</v>
      </c>
      <c r="HQ167" s="32">
        <f t="shared" si="407"/>
        <v>1483713.0592149822</v>
      </c>
      <c r="HR167" s="32">
        <f t="shared" si="390"/>
        <v>717217.55940000003</v>
      </c>
      <c r="HS167" s="32">
        <f t="shared" si="296"/>
        <v>864247.15907699999</v>
      </c>
      <c r="HT167" s="172">
        <v>2895437.16</v>
      </c>
      <c r="HU167" s="162">
        <v>3164000</v>
      </c>
      <c r="HV167" s="32">
        <v>3688000</v>
      </c>
      <c r="HW167" s="94">
        <v>3429800</v>
      </c>
      <c r="HX167" s="32">
        <f t="shared" si="391"/>
        <v>3427266.6666666665</v>
      </c>
      <c r="HY167" s="32">
        <f t="shared" si="392"/>
        <v>3429800</v>
      </c>
      <c r="HZ167" s="32">
        <f t="shared" si="297"/>
        <v>3413872.3063866775</v>
      </c>
      <c r="IA167" s="32">
        <f t="shared" si="393"/>
        <v>3497977.6329959999</v>
      </c>
      <c r="IB167" s="32">
        <f t="shared" si="298"/>
        <v>4215063.0477601802</v>
      </c>
      <c r="IC167" s="172">
        <v>3086820</v>
      </c>
      <c r="ID167" s="162">
        <v>2205000</v>
      </c>
      <c r="IE167" s="32">
        <v>3688000</v>
      </c>
      <c r="IF167" s="94">
        <v>3651100</v>
      </c>
      <c r="IG167" s="32">
        <f t="shared" si="394"/>
        <v>3181366.6666666665</v>
      </c>
      <c r="IH167" s="32">
        <f t="shared" si="395"/>
        <v>3651100</v>
      </c>
      <c r="II167" s="32">
        <f t="shared" si="396"/>
        <v>3004342.8545701928</v>
      </c>
      <c r="IJ167" s="32">
        <f t="shared" si="397"/>
        <v>3729187.2419999996</v>
      </c>
      <c r="IK167" s="32">
        <f t="shared" si="299"/>
        <v>4493670.6266099997</v>
      </c>
      <c r="IM167" s="32">
        <f t="shared" si="398"/>
        <v>1040688.3624838956</v>
      </c>
    </row>
    <row r="168" spans="1:247" x14ac:dyDescent="0.25">
      <c r="A168" s="12">
        <v>161</v>
      </c>
      <c r="B168" s="36" t="s">
        <v>204</v>
      </c>
      <c r="C168" s="14">
        <f>VLOOKUP(B168,[1]Hoja1!$B$9:$D$244,3,0)</f>
        <v>643502</v>
      </c>
      <c r="D168" s="14">
        <v>2354000</v>
      </c>
      <c r="E168" s="15">
        <v>3601250</v>
      </c>
      <c r="F168" s="97">
        <v>3529200</v>
      </c>
      <c r="G168" s="105">
        <f t="shared" si="300"/>
        <v>2531988</v>
      </c>
      <c r="H168" s="105">
        <f t="shared" si="301"/>
        <v>2941600</v>
      </c>
      <c r="I168" s="107">
        <f t="shared" si="302"/>
        <v>1574904.058055317</v>
      </c>
      <c r="J168" s="107">
        <f t="shared" si="303"/>
        <v>676320.60199999996</v>
      </c>
      <c r="K168" s="107">
        <f t="shared" si="272"/>
        <v>814966.32540999993</v>
      </c>
      <c r="L168" s="101">
        <f>VLOOKUP(B168,[1]Hoja1!$B$9:$L$244,11,0)</f>
        <v>586957</v>
      </c>
      <c r="M168" s="101">
        <v>2181000</v>
      </c>
      <c r="N168" s="34">
        <v>3601250</v>
      </c>
      <c r="O168" s="70">
        <v>3457200</v>
      </c>
      <c r="P168" s="34">
        <f t="shared" si="304"/>
        <v>2456601.75</v>
      </c>
      <c r="Q168" s="34">
        <f t="shared" si="305"/>
        <v>2819100</v>
      </c>
      <c r="R168" s="34">
        <f t="shared" si="306"/>
        <v>1465662.979236122</v>
      </c>
      <c r="S168" s="174">
        <f t="shared" si="307"/>
        <v>616891.80699999991</v>
      </c>
      <c r="T168" s="174">
        <f t="shared" si="273"/>
        <v>743354.62743499991</v>
      </c>
      <c r="U168" s="126">
        <f>VLOOKUP(B168,[1]Hoja1!$B$9:$T$244,19,0)</f>
        <v>599981</v>
      </c>
      <c r="V168" s="126">
        <v>2195000</v>
      </c>
      <c r="W168" s="17">
        <v>2881000</v>
      </c>
      <c r="X168" s="73">
        <v>2737000</v>
      </c>
      <c r="Y168" s="17">
        <f t="shared" si="308"/>
        <v>2103245.25</v>
      </c>
      <c r="Z168" s="17">
        <f t="shared" si="309"/>
        <v>2466000</v>
      </c>
      <c r="AA168" s="17">
        <f t="shared" si="310"/>
        <v>1411051.4363619606</v>
      </c>
      <c r="AB168" s="176">
        <f t="shared" si="311"/>
        <v>630580.03099999996</v>
      </c>
      <c r="AC168" s="176">
        <f t="shared" si="274"/>
        <v>759848.93735499994</v>
      </c>
      <c r="AD168" s="129">
        <f>VLOOKUP(B168,[1]Hoja1!$B$9:$V$244,21,0)</f>
        <v>659732</v>
      </c>
      <c r="AE168" s="129">
        <v>2357000</v>
      </c>
      <c r="AF168" s="18">
        <v>2736950</v>
      </c>
      <c r="AG168" s="74">
        <v>2600100</v>
      </c>
      <c r="AH168" s="18">
        <f t="shared" si="312"/>
        <v>2088445.5</v>
      </c>
      <c r="AI168" s="18">
        <f t="shared" si="313"/>
        <v>2478550</v>
      </c>
      <c r="AJ168" s="18">
        <f t="shared" si="314"/>
        <v>1486985.5587828257</v>
      </c>
      <c r="AK168" s="177">
        <f t="shared" si="315"/>
        <v>693378.33199999994</v>
      </c>
      <c r="AL168" s="177">
        <f t="shared" si="275"/>
        <v>835520.89005999989</v>
      </c>
      <c r="AM168" s="133">
        <f>VLOOKUP(B168,[1]Hoja1!$B$9:$X$244,23,0)</f>
        <v>621524</v>
      </c>
      <c r="AN168" s="133">
        <v>2220000</v>
      </c>
      <c r="AO168" s="19">
        <v>2448850</v>
      </c>
      <c r="AP168" s="77">
        <v>2350900</v>
      </c>
      <c r="AQ168" s="19">
        <f t="shared" si="316"/>
        <v>1910318.5</v>
      </c>
      <c r="AR168" s="19">
        <f t="shared" si="317"/>
        <v>2285450</v>
      </c>
      <c r="AS168" s="19">
        <f t="shared" si="318"/>
        <v>1382589.118117742</v>
      </c>
      <c r="AT168" s="178">
        <f t="shared" si="319"/>
        <v>653221.72399999993</v>
      </c>
      <c r="AU168" s="178">
        <f t="shared" si="276"/>
        <v>787132.17741999985</v>
      </c>
      <c r="AV168" s="137">
        <f>VLOOKUP(B168,[1]Hoja1!$B$9:$Z$244,25,0)</f>
        <v>479850</v>
      </c>
      <c r="AW168" s="137">
        <v>1755000</v>
      </c>
      <c r="AX168" s="20">
        <v>2448850</v>
      </c>
      <c r="AY168" s="79">
        <v>2277400</v>
      </c>
      <c r="AZ168" s="20">
        <f t="shared" si="320"/>
        <v>1740275</v>
      </c>
      <c r="BA168" s="20">
        <f t="shared" si="321"/>
        <v>2016200</v>
      </c>
      <c r="BB168" s="20">
        <f t="shared" si="322"/>
        <v>1142453.2671671046</v>
      </c>
      <c r="BC168" s="179">
        <f t="shared" si="323"/>
        <v>504322.35</v>
      </c>
      <c r="BD168" s="179">
        <f t="shared" si="277"/>
        <v>607708.43174999999</v>
      </c>
      <c r="BE168" s="139">
        <f>VLOOKUP(B168,[1]Hoja1!$B$9:$AB$244,27,0)</f>
        <v>527835</v>
      </c>
      <c r="BF168" s="139">
        <v>2112000</v>
      </c>
      <c r="BG168" s="21">
        <v>2881000</v>
      </c>
      <c r="BH168" s="80">
        <v>2650500</v>
      </c>
      <c r="BI168" s="21">
        <f t="shared" si="324"/>
        <v>2042833.75</v>
      </c>
      <c r="BJ168" s="21">
        <f t="shared" si="325"/>
        <v>2381250</v>
      </c>
      <c r="BK168" s="21">
        <f t="shared" si="326"/>
        <v>1293491.5144447477</v>
      </c>
      <c r="BL168" s="21">
        <f t="shared" si="327"/>
        <v>554754.58499999996</v>
      </c>
      <c r="BM168" s="21">
        <f t="shared" si="278"/>
        <v>668479.27492499992</v>
      </c>
      <c r="BN168" s="144">
        <f>VLOOKUP(B168,[1]Hoja1!$B$9:$AD$244,29,0)</f>
        <v>531632</v>
      </c>
      <c r="BO168" s="144">
        <v>1899000</v>
      </c>
      <c r="BP168" s="22">
        <v>2881000</v>
      </c>
      <c r="BQ168" s="82">
        <v>2765800</v>
      </c>
      <c r="BR168" s="22">
        <f t="shared" si="328"/>
        <v>2019358</v>
      </c>
      <c r="BS168" s="22">
        <f t="shared" si="329"/>
        <v>2332400</v>
      </c>
      <c r="BT168" s="22">
        <f t="shared" si="330"/>
        <v>1283592.3835169347</v>
      </c>
      <c r="BU168" s="22">
        <f t="shared" si="331"/>
        <v>558745.23199999996</v>
      </c>
      <c r="BV168" s="22">
        <f t="shared" si="279"/>
        <v>673288.00455999991</v>
      </c>
      <c r="BW168" s="146">
        <f>VLOOKUP(B168,[1]Hoja1!$B$9:$AF$244,31,0)</f>
        <v>508328</v>
      </c>
      <c r="BX168" s="146">
        <v>1460000</v>
      </c>
      <c r="BY168" s="23">
        <v>2448850</v>
      </c>
      <c r="BZ168" s="84">
        <v>2350900</v>
      </c>
      <c r="CA168" s="23">
        <f t="shared" si="332"/>
        <v>1692019.5</v>
      </c>
      <c r="CB168" s="23">
        <f t="shared" si="333"/>
        <v>1905450</v>
      </c>
      <c r="CC168" s="23">
        <f t="shared" si="334"/>
        <v>1147483.3988386423</v>
      </c>
      <c r="CD168" s="23">
        <f t="shared" si="335"/>
        <v>534252.728</v>
      </c>
      <c r="CE168" s="23">
        <f t="shared" si="280"/>
        <v>643774.53723999998</v>
      </c>
      <c r="CF168" s="158">
        <f>VLOOKUP(B168,[1]Hoja1!$B$9:$AJ$244,35,0)</f>
        <v>502131</v>
      </c>
      <c r="CG168" s="158">
        <v>1440000</v>
      </c>
      <c r="CH168" s="24">
        <v>1665200</v>
      </c>
      <c r="CI168" s="25">
        <v>1581900</v>
      </c>
      <c r="CJ168" s="24">
        <f t="shared" si="336"/>
        <v>1297307.75</v>
      </c>
      <c r="CK168" s="24">
        <f t="shared" si="337"/>
        <v>1510950</v>
      </c>
      <c r="CL168" s="24">
        <f t="shared" si="338"/>
        <v>1020763.2703569062</v>
      </c>
      <c r="CM168" s="24">
        <f t="shared" si="339"/>
        <v>527739.68099999998</v>
      </c>
      <c r="CN168" s="24">
        <f t="shared" si="281"/>
        <v>635926.31560500001</v>
      </c>
      <c r="CO168" s="148">
        <f>VLOOKUP(B168,[1]Hoja1!$B$9:$AL$244,37,0)</f>
        <v>567854</v>
      </c>
      <c r="CP168" s="148">
        <v>2030000</v>
      </c>
      <c r="CQ168" s="26">
        <v>2448850</v>
      </c>
      <c r="CR168" s="149">
        <v>2326400</v>
      </c>
      <c r="CS168" s="26">
        <f t="shared" si="340"/>
        <v>1843276</v>
      </c>
      <c r="CT168" s="26">
        <f t="shared" si="341"/>
        <v>2178200</v>
      </c>
      <c r="CU168" s="26">
        <f t="shared" si="342"/>
        <v>1293731.9781405001</v>
      </c>
      <c r="CV168" s="26">
        <f t="shared" si="343"/>
        <v>596814.554</v>
      </c>
      <c r="CW168" s="26">
        <f t="shared" si="282"/>
        <v>719161.53757000004</v>
      </c>
      <c r="CX168" s="27">
        <f>VLOOKUP(B168,[1]Hoja1!$B$9:$AN$244,39,0)</f>
        <v>616306</v>
      </c>
      <c r="CY168" s="27">
        <v>2030000</v>
      </c>
      <c r="CZ168" s="28">
        <v>2736950</v>
      </c>
      <c r="DA168" s="86">
        <v>2545000</v>
      </c>
      <c r="DB168" s="28">
        <f t="shared" si="344"/>
        <v>1982064</v>
      </c>
      <c r="DC168" s="28">
        <f t="shared" si="345"/>
        <v>2287500</v>
      </c>
      <c r="DD168" s="28">
        <f t="shared" si="346"/>
        <v>1392040.8156560948</v>
      </c>
      <c r="DE168" s="28">
        <f t="shared" si="347"/>
        <v>647737.60599999991</v>
      </c>
      <c r="DF168" s="28">
        <f t="shared" si="283"/>
        <v>780523.81522999983</v>
      </c>
      <c r="DG168" s="150">
        <f>VLOOKUP(B168,[1]Hoja1!$B$9:$AR$244,43,0)</f>
        <v>756263</v>
      </c>
      <c r="DH168" s="150">
        <v>2593000</v>
      </c>
      <c r="DI168" s="29">
        <v>2160750</v>
      </c>
      <c r="DJ168" s="88">
        <v>2009500</v>
      </c>
      <c r="DK168" s="29">
        <f t="shared" si="348"/>
        <v>1879878.25</v>
      </c>
      <c r="DL168" s="29">
        <f t="shared" si="349"/>
        <v>2085125</v>
      </c>
      <c r="DM168" s="29">
        <f t="shared" si="350"/>
        <v>1499034.9037541496</v>
      </c>
      <c r="DN168" s="29">
        <f t="shared" si="351"/>
        <v>794832.41299999994</v>
      </c>
      <c r="DO168" s="29">
        <f t="shared" si="284"/>
        <v>957773.05766499997</v>
      </c>
      <c r="DP168" s="154">
        <f>VLOOKUP(B168,[1]Hoja1!$B$9:$AT$244,45,0)</f>
        <v>756263</v>
      </c>
      <c r="DQ168" s="154">
        <v>2766000</v>
      </c>
      <c r="DR168" s="30">
        <v>2160750</v>
      </c>
      <c r="DS168" s="90">
        <v>2117500</v>
      </c>
      <c r="DT168" s="30">
        <f t="shared" si="352"/>
        <v>1950128.25</v>
      </c>
      <c r="DU168" s="30">
        <f t="shared" si="353"/>
        <v>2139125</v>
      </c>
      <c r="DV168" s="30">
        <f t="shared" si="354"/>
        <v>1527369.6016975236</v>
      </c>
      <c r="DW168" s="30">
        <f t="shared" si="355"/>
        <v>794832.41299999994</v>
      </c>
      <c r="DX168" s="30">
        <f t="shared" si="285"/>
        <v>957773.05766499997</v>
      </c>
      <c r="DY168" s="158">
        <f>VLOOKUP(B168,[1]Hoja1!$B$9:$AV$244,47,0)</f>
        <v>857098</v>
      </c>
      <c r="DZ168" s="158">
        <v>2940000</v>
      </c>
      <c r="EA168" s="24">
        <v>2448850</v>
      </c>
      <c r="EB168" s="25">
        <v>2399900</v>
      </c>
      <c r="EC168" s="24">
        <f t="shared" si="356"/>
        <v>2161462</v>
      </c>
      <c r="ED168" s="24">
        <f t="shared" si="357"/>
        <v>2424375</v>
      </c>
      <c r="EE168" s="24">
        <f t="shared" si="358"/>
        <v>1715337.3995623691</v>
      </c>
      <c r="EF168" s="24">
        <f t="shared" si="359"/>
        <v>900809.99799999991</v>
      </c>
      <c r="EG168" s="24">
        <f t="shared" si="286"/>
        <v>1085476.0475899999</v>
      </c>
      <c r="EH168" s="126">
        <f>VLOOKUP(B168,[1]Hoja1!$B$9:$AX$244,49,0)</f>
        <v>889906</v>
      </c>
      <c r="EI168" s="126">
        <v>3179000</v>
      </c>
      <c r="EJ168" s="17">
        <v>3241125</v>
      </c>
      <c r="EK168" s="73">
        <v>3111500</v>
      </c>
      <c r="EL168" s="17">
        <f t="shared" si="360"/>
        <v>2605382.75</v>
      </c>
      <c r="EM168" s="17">
        <f t="shared" si="361"/>
        <v>3145250</v>
      </c>
      <c r="EN168" s="17">
        <f t="shared" si="362"/>
        <v>1934047.2842190776</v>
      </c>
      <c r="EO168" s="17">
        <f t="shared" si="363"/>
        <v>935291.20599999989</v>
      </c>
      <c r="EP168" s="17">
        <f t="shared" si="287"/>
        <v>1127025.9032299998</v>
      </c>
      <c r="EQ168" s="162">
        <f>VLOOKUP(B168,[1]Hoja1!$B$9:$AZ$244,51,0)</f>
        <v>774221</v>
      </c>
      <c r="ER168" s="162">
        <v>2544000</v>
      </c>
      <c r="ES168" s="32">
        <v>3241125</v>
      </c>
      <c r="ET168" s="94">
        <v>3111500</v>
      </c>
      <c r="EU168" s="32">
        <f t="shared" si="364"/>
        <v>2417711.5</v>
      </c>
      <c r="EV168" s="32">
        <f t="shared" si="365"/>
        <v>2827750</v>
      </c>
      <c r="EW168" s="32">
        <f t="shared" si="366"/>
        <v>1728141.0565819875</v>
      </c>
      <c r="EX168" s="32">
        <f t="shared" si="367"/>
        <v>935336.39009999996</v>
      </c>
      <c r="EY168" s="32">
        <f t="shared" si="288"/>
        <v>1127080.3500704998</v>
      </c>
      <c r="EZ168" s="172">
        <f>VLOOKUP(B168,'[2]RESPUESTOS '!$B$11:$BH$246,59,0)</f>
        <v>465086</v>
      </c>
      <c r="FA168" s="162">
        <v>2195000</v>
      </c>
      <c r="FB168" s="32">
        <v>2474000</v>
      </c>
      <c r="FC168" s="94">
        <v>2449300</v>
      </c>
      <c r="FD168" s="32">
        <f t="shared" si="368"/>
        <v>1895846.5</v>
      </c>
      <c r="FE168" s="32">
        <f t="shared" si="369"/>
        <v>2322150</v>
      </c>
      <c r="FF168" s="32">
        <f t="shared" si="399"/>
        <v>1170205.0094243498</v>
      </c>
      <c r="FG168" s="32">
        <f t="shared" si="400"/>
        <v>561870.39659999998</v>
      </c>
      <c r="FH168" s="32">
        <f t="shared" si="289"/>
        <v>677053.82790299994</v>
      </c>
      <c r="FI168" s="172">
        <f>VLOOKUP(B168,'[2]RESPUESTOS '!$B$11:$CJ$246,87,0)</f>
        <v>451874</v>
      </c>
      <c r="FJ168" s="162">
        <v>2634000</v>
      </c>
      <c r="FK168" s="32">
        <v>2478800</v>
      </c>
      <c r="FL168" s="94">
        <v>2429200</v>
      </c>
      <c r="FM168" s="32">
        <f t="shared" si="370"/>
        <v>1998468.5</v>
      </c>
      <c r="FN168" s="32">
        <f t="shared" si="371"/>
        <v>2454000</v>
      </c>
      <c r="FO168" s="32">
        <f t="shared" si="401"/>
        <v>1173799.7894166005</v>
      </c>
      <c r="FP168" s="32">
        <f t="shared" si="372"/>
        <v>545908.97939999995</v>
      </c>
      <c r="FQ168" s="32">
        <f t="shared" si="290"/>
        <v>657820.3201769999</v>
      </c>
      <c r="FR168" s="172">
        <f>VLOOKUP(B168,'[2]RESPUESTOS '!$B$11:$BX$246,75,0)</f>
        <v>382309</v>
      </c>
      <c r="FS168" s="162">
        <v>2195000</v>
      </c>
      <c r="FT168" s="32">
        <v>2111400</v>
      </c>
      <c r="FU168" s="94">
        <v>2048100</v>
      </c>
      <c r="FV168" s="32">
        <f t="shared" si="373"/>
        <v>1684202.25</v>
      </c>
      <c r="FW168" s="32">
        <f t="shared" si="374"/>
        <v>2079750</v>
      </c>
      <c r="FX168" s="32">
        <f t="shared" si="402"/>
        <v>991782.36595546408</v>
      </c>
      <c r="FY168" s="32">
        <f t="shared" si="375"/>
        <v>461867.50289999996</v>
      </c>
      <c r="FZ168" s="32">
        <f t="shared" si="291"/>
        <v>556550.34099449997</v>
      </c>
      <c r="GA168" s="172">
        <f>VLOOKUP(B168,'[2]RESPUESTOS '!$B$11:$CN$246,91,0)</f>
        <v>514586</v>
      </c>
      <c r="GB168" s="162">
        <v>2525000</v>
      </c>
      <c r="GC168" s="32">
        <v>2749000</v>
      </c>
      <c r="GD168" s="94">
        <v>2694000</v>
      </c>
      <c r="GE168" s="32">
        <f t="shared" si="376"/>
        <v>2120646.5</v>
      </c>
      <c r="GF168" s="32">
        <f t="shared" si="377"/>
        <v>2609500</v>
      </c>
      <c r="GG168" s="32">
        <f t="shared" si="403"/>
        <v>1301103.5823162501</v>
      </c>
      <c r="GH168" s="32">
        <f t="shared" si="378"/>
        <v>621671.34659999993</v>
      </c>
      <c r="GI168" s="32">
        <f t="shared" si="292"/>
        <v>749113.97265299992</v>
      </c>
      <c r="GJ168" s="172">
        <f>VLOOKUP(B168,'[2]RESPUESTOS '!$B$11:$T$246,19,0)</f>
        <v>450750</v>
      </c>
      <c r="GK168" s="162">
        <v>2030000</v>
      </c>
      <c r="GL168" s="32">
        <v>2162000</v>
      </c>
      <c r="GM168" s="94">
        <v>2075500</v>
      </c>
      <c r="GN168" s="32">
        <f t="shared" si="379"/>
        <v>1679562.5</v>
      </c>
      <c r="GO168" s="32">
        <f t="shared" si="380"/>
        <v>2052750</v>
      </c>
      <c r="GP168" s="32">
        <f t="shared" si="404"/>
        <v>1094246.9957861376</v>
      </c>
      <c r="GQ168" s="32">
        <f t="shared" si="381"/>
        <v>544551.07499999995</v>
      </c>
      <c r="GR168" s="32">
        <f t="shared" si="293"/>
        <v>656184.04537499999</v>
      </c>
      <c r="GS168" s="172">
        <f>VLOOKUP(B168,'[2]RESPUESTOS '!$B$11:$H$246,7,0)</f>
        <v>390560</v>
      </c>
      <c r="GT168" s="162">
        <v>1440000</v>
      </c>
      <c r="GU168" s="32">
        <v>1297200</v>
      </c>
      <c r="GV168" s="94">
        <v>1245300</v>
      </c>
      <c r="GW168" s="32">
        <f t="shared" si="382"/>
        <v>1093265</v>
      </c>
      <c r="GX168" s="32">
        <f t="shared" si="383"/>
        <v>1271250</v>
      </c>
      <c r="GY168" s="32">
        <f t="shared" si="405"/>
        <v>828366.41341047722</v>
      </c>
      <c r="GZ168" s="32">
        <f t="shared" si="384"/>
        <v>471835.53599999996</v>
      </c>
      <c r="HA168" s="32">
        <f t="shared" si="294"/>
        <v>568561.82088000001</v>
      </c>
      <c r="HB168" s="172">
        <f>VLOOKUP(B168,'[2]RESPUESTOS '!$B$11:$D$246,3,0)</f>
        <v>385859</v>
      </c>
      <c r="HC168" s="162">
        <v>1440000</v>
      </c>
      <c r="HD168" s="32">
        <v>1297200</v>
      </c>
      <c r="HE168" s="94">
        <v>1271300</v>
      </c>
      <c r="HF168" s="32">
        <f t="shared" si="385"/>
        <v>1098589.75</v>
      </c>
      <c r="HG168" s="32">
        <f t="shared" si="386"/>
        <v>1284250</v>
      </c>
      <c r="HH168" s="32">
        <f t="shared" si="406"/>
        <v>825840.16770333622</v>
      </c>
      <c r="HI168" s="32">
        <f t="shared" si="387"/>
        <v>466156.25789999997</v>
      </c>
      <c r="HJ168" s="32">
        <f t="shared" si="295"/>
        <v>561718.29076949996</v>
      </c>
      <c r="HK168" s="172">
        <f>VLOOKUP(B168,'[2]RESPUESTOS '!$B$11:$CB$246,79,0)</f>
        <v>523842</v>
      </c>
      <c r="HL168" s="162">
        <v>3179000</v>
      </c>
      <c r="HM168" s="32">
        <v>2749000</v>
      </c>
      <c r="HN168" s="94">
        <v>2722000</v>
      </c>
      <c r="HO168" s="32">
        <f t="shared" si="388"/>
        <v>2293460.5</v>
      </c>
      <c r="HP168" s="32">
        <f t="shared" si="389"/>
        <v>2735500</v>
      </c>
      <c r="HQ168" s="32">
        <f t="shared" si="407"/>
        <v>1353783.3806283933</v>
      </c>
      <c r="HR168" s="32">
        <f t="shared" si="390"/>
        <v>632853.52020000003</v>
      </c>
      <c r="HS168" s="32">
        <f t="shared" si="296"/>
        <v>762588.49184100004</v>
      </c>
      <c r="HT168" s="172">
        <v>2888177.04</v>
      </c>
      <c r="HU168" s="162">
        <v>3179000</v>
      </c>
      <c r="HV168" s="32">
        <v>3601250</v>
      </c>
      <c r="HW168" s="94">
        <v>3421200</v>
      </c>
      <c r="HX168" s="32">
        <f t="shared" si="391"/>
        <v>3400483.3333333335</v>
      </c>
      <c r="HY168" s="32">
        <f t="shared" si="392"/>
        <v>3421200</v>
      </c>
      <c r="HZ168" s="32">
        <f t="shared" si="297"/>
        <v>3391590.3407874843</v>
      </c>
      <c r="IA168" s="32">
        <f t="shared" si="393"/>
        <v>3489206.6820239997</v>
      </c>
      <c r="IB168" s="32">
        <f t="shared" si="298"/>
        <v>4204494.0518389195</v>
      </c>
      <c r="IC168" s="172">
        <v>3079080</v>
      </c>
      <c r="ID168" s="162">
        <v>2195000</v>
      </c>
      <c r="IE168" s="32">
        <v>3601250</v>
      </c>
      <c r="IF168" s="94">
        <v>3421200</v>
      </c>
      <c r="IG168" s="32">
        <f t="shared" si="394"/>
        <v>3072483.3333333335</v>
      </c>
      <c r="IH168" s="32">
        <f t="shared" si="395"/>
        <v>3421200</v>
      </c>
      <c r="II168" s="32">
        <f t="shared" si="396"/>
        <v>2925238.7164690313</v>
      </c>
      <c r="IJ168" s="32">
        <f t="shared" si="397"/>
        <v>3719836.548</v>
      </c>
      <c r="IK168" s="32">
        <f t="shared" si="299"/>
        <v>4482403.0403399998</v>
      </c>
      <c r="IM168" s="32">
        <f t="shared" si="398"/>
        <v>1029677.833094534</v>
      </c>
    </row>
    <row r="169" spans="1:247" x14ac:dyDescent="0.25">
      <c r="A169" s="12">
        <v>162</v>
      </c>
      <c r="B169" s="38" t="s">
        <v>205</v>
      </c>
      <c r="C169" s="14">
        <f>VLOOKUP(B169,[1]Hoja1!$B$9:$D$244,3,0)</f>
        <v>324752</v>
      </c>
      <c r="D169" s="14">
        <v>1188000</v>
      </c>
      <c r="E169" s="15">
        <v>2450000</v>
      </c>
      <c r="F169" s="97">
        <v>2425500</v>
      </c>
      <c r="G169" s="105">
        <f t="shared" si="300"/>
        <v>1597063</v>
      </c>
      <c r="H169" s="105">
        <f t="shared" si="301"/>
        <v>1806750</v>
      </c>
      <c r="I169" s="107">
        <f t="shared" si="302"/>
        <v>843619.68791720539</v>
      </c>
      <c r="J169" s="107">
        <f t="shared" si="303"/>
        <v>341314.35199999996</v>
      </c>
      <c r="K169" s="107">
        <f t="shared" si="272"/>
        <v>411283.79415999993</v>
      </c>
      <c r="L169" s="101">
        <f>VLOOKUP(B169,[1]Hoja1!$B$9:$L$244,11,0)</f>
        <v>300200</v>
      </c>
      <c r="M169" s="101">
        <v>1116000</v>
      </c>
      <c r="N169" s="34">
        <v>2450000</v>
      </c>
      <c r="O169" s="70">
        <v>2376500</v>
      </c>
      <c r="P169" s="34">
        <f t="shared" si="304"/>
        <v>1560675</v>
      </c>
      <c r="Q169" s="34">
        <f t="shared" si="305"/>
        <v>1746250</v>
      </c>
      <c r="R169" s="34">
        <f t="shared" si="306"/>
        <v>791120.45201653882</v>
      </c>
      <c r="S169" s="174">
        <f t="shared" si="307"/>
        <v>315510.19999999995</v>
      </c>
      <c r="T169" s="174">
        <f t="shared" si="273"/>
        <v>380189.79099999997</v>
      </c>
      <c r="U169" s="126">
        <f>VLOOKUP(B169,[1]Hoja1!$B$9:$T$244,19,0)</f>
        <v>313924</v>
      </c>
      <c r="V169" s="126">
        <v>1149000</v>
      </c>
      <c r="W169" s="17">
        <v>1960000</v>
      </c>
      <c r="X169" s="73">
        <v>1901200</v>
      </c>
      <c r="Y169" s="17">
        <f t="shared" si="308"/>
        <v>1331031</v>
      </c>
      <c r="Z169" s="17">
        <f t="shared" si="309"/>
        <v>1525100</v>
      </c>
      <c r="AA169" s="17">
        <f t="shared" si="310"/>
        <v>785546.86851632991</v>
      </c>
      <c r="AB169" s="176">
        <f t="shared" si="311"/>
        <v>329934.12399999995</v>
      </c>
      <c r="AC169" s="176">
        <f t="shared" si="274"/>
        <v>397570.61941999994</v>
      </c>
      <c r="AD169" s="129">
        <f>VLOOKUP(B169,[1]Hoja1!$B$9:$V$244,21,0)</f>
        <v>393328</v>
      </c>
      <c r="AE169" s="129">
        <v>1405000</v>
      </c>
      <c r="AF169" s="18">
        <v>1862000</v>
      </c>
      <c r="AG169" s="74">
        <v>1787500</v>
      </c>
      <c r="AH169" s="18">
        <f t="shared" si="312"/>
        <v>1361957</v>
      </c>
      <c r="AI169" s="18">
        <f t="shared" si="313"/>
        <v>1596250</v>
      </c>
      <c r="AJ169" s="18">
        <f t="shared" si="314"/>
        <v>919403.14066438377</v>
      </c>
      <c r="AK169" s="177">
        <f t="shared" si="315"/>
        <v>413387.728</v>
      </c>
      <c r="AL169" s="177">
        <f t="shared" si="275"/>
        <v>498132.21224000002</v>
      </c>
      <c r="AM169" s="133">
        <f>VLOOKUP(B169,[1]Hoja1!$B$9:$X$244,23,0)</f>
        <v>368191</v>
      </c>
      <c r="AN169" s="133">
        <v>1315000</v>
      </c>
      <c r="AO169" s="19">
        <v>1666000</v>
      </c>
      <c r="AP169" s="77">
        <v>1649300</v>
      </c>
      <c r="AQ169" s="19">
        <f t="shared" si="316"/>
        <v>1249622.75</v>
      </c>
      <c r="AR169" s="19">
        <f t="shared" si="317"/>
        <v>1482150</v>
      </c>
      <c r="AS169" s="19">
        <f t="shared" si="318"/>
        <v>854154.07701407815</v>
      </c>
      <c r="AT169" s="178">
        <f t="shared" si="319"/>
        <v>386968.74099999998</v>
      </c>
      <c r="AU169" s="178">
        <f t="shared" si="276"/>
        <v>466297.33290499996</v>
      </c>
      <c r="AV169" s="137">
        <f>VLOOKUP(B169,[1]Hoja1!$B$9:$Z$244,25,0)</f>
        <v>255576</v>
      </c>
      <c r="AW169" s="137">
        <v>935000</v>
      </c>
      <c r="AX169" s="20">
        <v>1666000</v>
      </c>
      <c r="AY169" s="79">
        <v>1532700</v>
      </c>
      <c r="AZ169" s="20">
        <f t="shared" si="320"/>
        <v>1097319</v>
      </c>
      <c r="BA169" s="20">
        <f t="shared" si="321"/>
        <v>1233850</v>
      </c>
      <c r="BB169" s="20">
        <f t="shared" si="322"/>
        <v>641546.62284290092</v>
      </c>
      <c r="BC169" s="179">
        <f t="shared" si="323"/>
        <v>268610.37599999999</v>
      </c>
      <c r="BD169" s="179">
        <f t="shared" si="277"/>
        <v>323675.50307999999</v>
      </c>
      <c r="BE169" s="139">
        <f>VLOOKUP(B169,[1]Hoja1!$B$9:$AB$244,27,0)</f>
        <v>271040</v>
      </c>
      <c r="BF169" s="139">
        <v>1085000</v>
      </c>
      <c r="BG169" s="21">
        <v>1960000</v>
      </c>
      <c r="BH169" s="80">
        <v>1920800</v>
      </c>
      <c r="BI169" s="21">
        <f t="shared" si="324"/>
        <v>1309210</v>
      </c>
      <c r="BJ169" s="21">
        <f t="shared" si="325"/>
        <v>1502900</v>
      </c>
      <c r="BK169" s="21">
        <f t="shared" si="326"/>
        <v>708971.99406838277</v>
      </c>
      <c r="BL169" s="21">
        <f t="shared" si="327"/>
        <v>284863.03999999998</v>
      </c>
      <c r="BM169" s="21">
        <f t="shared" si="278"/>
        <v>343259.9632</v>
      </c>
      <c r="BN169" s="144">
        <f>VLOOKUP(B169,[1]Hoja1!$B$9:$AD$244,29,0)</f>
        <v>271040</v>
      </c>
      <c r="BO169" s="144">
        <v>968000</v>
      </c>
      <c r="BP169" s="22">
        <v>1960000</v>
      </c>
      <c r="BQ169" s="82">
        <v>1901200</v>
      </c>
      <c r="BR169" s="22">
        <f t="shared" si="328"/>
        <v>1275060</v>
      </c>
      <c r="BS169" s="22">
        <f t="shared" si="329"/>
        <v>1434600</v>
      </c>
      <c r="BT169" s="22">
        <f t="shared" si="330"/>
        <v>694596.64696513361</v>
      </c>
      <c r="BU169" s="22">
        <f t="shared" si="331"/>
        <v>284863.03999999998</v>
      </c>
      <c r="BV169" s="22">
        <f t="shared" si="279"/>
        <v>343259.9632</v>
      </c>
      <c r="BW169" s="146">
        <f>VLOOKUP(B169,[1]Hoja1!$B$9:$AF$244,31,0)</f>
        <v>261083</v>
      </c>
      <c r="BX169" s="146">
        <v>750000</v>
      </c>
      <c r="BY169" s="23">
        <v>1666000</v>
      </c>
      <c r="BZ169" s="84">
        <v>1499400</v>
      </c>
      <c r="CA169" s="23">
        <f t="shared" si="332"/>
        <v>1044120.75</v>
      </c>
      <c r="CB169" s="23">
        <f t="shared" si="333"/>
        <v>1124700</v>
      </c>
      <c r="CC169" s="23">
        <f t="shared" si="334"/>
        <v>622015.6407677728</v>
      </c>
      <c r="CD169" s="23">
        <f t="shared" si="335"/>
        <v>274398.23300000001</v>
      </c>
      <c r="CE169" s="23">
        <f t="shared" si="280"/>
        <v>330649.870765</v>
      </c>
      <c r="CF169" s="158">
        <f>VLOOKUP(B169,[1]Hoja1!$B$9:$AJ$244,35,0)</f>
        <v>246400</v>
      </c>
      <c r="CG169" s="158">
        <v>710000</v>
      </c>
      <c r="CH169" s="24">
        <v>1132900</v>
      </c>
      <c r="CI169" s="25">
        <v>1098900</v>
      </c>
      <c r="CJ169" s="24">
        <f t="shared" si="336"/>
        <v>797050</v>
      </c>
      <c r="CK169" s="24">
        <f t="shared" si="337"/>
        <v>904450</v>
      </c>
      <c r="CL169" s="24">
        <f t="shared" si="338"/>
        <v>550995.78889968724</v>
      </c>
      <c r="CM169" s="24">
        <f t="shared" si="339"/>
        <v>258966.39999999999</v>
      </c>
      <c r="CN169" s="24">
        <f t="shared" si="281"/>
        <v>312054.51199999999</v>
      </c>
      <c r="CO169" s="148">
        <f>VLOOKUP(B169,[1]Hoja1!$B$9:$AL$244,37,0)</f>
        <v>270824</v>
      </c>
      <c r="CP169" s="148">
        <v>970000</v>
      </c>
      <c r="CQ169" s="26">
        <v>1666000</v>
      </c>
      <c r="CR169" s="149">
        <v>1599400</v>
      </c>
      <c r="CS169" s="26">
        <f t="shared" si="340"/>
        <v>1126556</v>
      </c>
      <c r="CT169" s="26">
        <f t="shared" si="341"/>
        <v>1284700</v>
      </c>
      <c r="CU169" s="26">
        <f t="shared" si="342"/>
        <v>672400.298727685</v>
      </c>
      <c r="CV169" s="26">
        <f t="shared" si="343"/>
        <v>284636.02399999998</v>
      </c>
      <c r="CW169" s="26">
        <f t="shared" si="282"/>
        <v>342986.40891999996</v>
      </c>
      <c r="CX169" s="27">
        <f>VLOOKUP(B169,[1]Hoja1!$B$9:$AN$244,39,0)</f>
        <v>312384</v>
      </c>
      <c r="CY169" s="27">
        <v>1030000</v>
      </c>
      <c r="CZ169" s="28">
        <v>1862000</v>
      </c>
      <c r="DA169" s="86">
        <v>1750000</v>
      </c>
      <c r="DB169" s="28">
        <f t="shared" si="344"/>
        <v>1238596</v>
      </c>
      <c r="DC169" s="28">
        <f t="shared" si="345"/>
        <v>1390000</v>
      </c>
      <c r="DD169" s="28">
        <f t="shared" si="346"/>
        <v>757497.20067426621</v>
      </c>
      <c r="DE169" s="28">
        <f t="shared" si="347"/>
        <v>328315.58399999997</v>
      </c>
      <c r="DF169" s="28">
        <f t="shared" si="283"/>
        <v>395620.27871999994</v>
      </c>
      <c r="DG169" s="150">
        <f>VLOOKUP(B169,[1]Hoja1!$B$9:$AR$244,43,0)</f>
        <v>378397</v>
      </c>
      <c r="DH169" s="150">
        <v>1298000</v>
      </c>
      <c r="DI169" s="29">
        <v>1470000</v>
      </c>
      <c r="DJ169" s="88">
        <v>1396500</v>
      </c>
      <c r="DK169" s="29">
        <f t="shared" si="348"/>
        <v>1135724.25</v>
      </c>
      <c r="DL169" s="29">
        <f t="shared" si="349"/>
        <v>1347250</v>
      </c>
      <c r="DM169" s="29">
        <f t="shared" si="350"/>
        <v>831688.8210837777</v>
      </c>
      <c r="DN169" s="29">
        <f t="shared" si="351"/>
        <v>397695.24699999997</v>
      </c>
      <c r="DO169" s="29">
        <f t="shared" si="284"/>
        <v>479222.77263499994</v>
      </c>
      <c r="DP169" s="154">
        <f>VLOOKUP(B169,[1]Hoja1!$B$9:$AT$244,45,0)</f>
        <v>478427</v>
      </c>
      <c r="DQ169" s="154">
        <v>1750000</v>
      </c>
      <c r="DR169" s="30">
        <v>1470000</v>
      </c>
      <c r="DS169" s="90">
        <v>1352400</v>
      </c>
      <c r="DT169" s="30">
        <f t="shared" si="352"/>
        <v>1262706.75</v>
      </c>
      <c r="DU169" s="30">
        <f t="shared" si="353"/>
        <v>1411200</v>
      </c>
      <c r="DV169" s="30">
        <f t="shared" si="354"/>
        <v>980077.49364735431</v>
      </c>
      <c r="DW169" s="30">
        <f t="shared" si="355"/>
        <v>502826.77699999994</v>
      </c>
      <c r="DX169" s="30">
        <f t="shared" si="285"/>
        <v>605906.2662849999</v>
      </c>
      <c r="DY169" s="158">
        <f>VLOOKUP(B169,[1]Hoja1!$B$9:$AV$244,47,0)</f>
        <v>454076</v>
      </c>
      <c r="DZ169" s="158">
        <v>1560000</v>
      </c>
      <c r="EA169" s="24">
        <v>1666000</v>
      </c>
      <c r="EB169" s="25">
        <v>1532700</v>
      </c>
      <c r="EC169" s="24">
        <f t="shared" si="356"/>
        <v>1303194</v>
      </c>
      <c r="ED169" s="24">
        <f t="shared" si="357"/>
        <v>1546350</v>
      </c>
      <c r="EE169" s="24">
        <f t="shared" si="358"/>
        <v>976566.39894323796</v>
      </c>
      <c r="EF169" s="24">
        <f t="shared" si="359"/>
        <v>477233.87599999999</v>
      </c>
      <c r="EG169" s="24">
        <f t="shared" si="286"/>
        <v>575066.82057999994</v>
      </c>
      <c r="EH169" s="126">
        <f>VLOOKUP(B169,[1]Hoja1!$B$9:$AX$244,49,0)</f>
        <v>442161</v>
      </c>
      <c r="EI169" s="126">
        <v>1580000</v>
      </c>
      <c r="EJ169" s="17">
        <v>2205000</v>
      </c>
      <c r="EK169" s="73">
        <v>1984500</v>
      </c>
      <c r="EL169" s="17">
        <f t="shared" si="360"/>
        <v>1552915.25</v>
      </c>
      <c r="EM169" s="17">
        <f t="shared" si="361"/>
        <v>1782250</v>
      </c>
      <c r="EN169" s="17">
        <f t="shared" si="362"/>
        <v>1038434.7996568832</v>
      </c>
      <c r="EO169" s="17">
        <f t="shared" si="363"/>
        <v>464711.21099999995</v>
      </c>
      <c r="EP169" s="17">
        <f t="shared" si="287"/>
        <v>559977.00925499992</v>
      </c>
      <c r="EQ169" s="162">
        <f>VLOOKUP(B169,[1]Hoja1!$B$9:$AZ$244,51,0)</f>
        <v>378397</v>
      </c>
      <c r="ER169" s="162">
        <v>1244000</v>
      </c>
      <c r="ES169" s="32">
        <v>2205000</v>
      </c>
      <c r="ET169" s="94">
        <v>2050700</v>
      </c>
      <c r="EU169" s="32">
        <f t="shared" si="364"/>
        <v>1469524.25</v>
      </c>
      <c r="EV169" s="32">
        <f t="shared" si="365"/>
        <v>1647350</v>
      </c>
      <c r="EW169" s="32">
        <f t="shared" si="366"/>
        <v>911631.31261114567</v>
      </c>
      <c r="EX169" s="32">
        <f t="shared" si="367"/>
        <v>457141.41569999995</v>
      </c>
      <c r="EY169" s="32">
        <f t="shared" si="288"/>
        <v>550855.40591849992</v>
      </c>
      <c r="EZ169" s="172">
        <f>VLOOKUP(B169,'[2]RESPUESTOS '!$B$11:$BH$246,59,0)</f>
        <v>235525</v>
      </c>
      <c r="FA169" s="162">
        <v>1149000</v>
      </c>
      <c r="FB169" s="32">
        <v>1264800</v>
      </c>
      <c r="FC169" s="94">
        <v>1201600</v>
      </c>
      <c r="FD169" s="32">
        <f t="shared" si="368"/>
        <v>962731.25</v>
      </c>
      <c r="FE169" s="32">
        <f t="shared" si="369"/>
        <v>1175300</v>
      </c>
      <c r="FF169" s="32">
        <f t="shared" si="399"/>
        <v>593558.26064623764</v>
      </c>
      <c r="FG169" s="32">
        <f t="shared" si="400"/>
        <v>284537.7525</v>
      </c>
      <c r="FH169" s="32">
        <f t="shared" si="289"/>
        <v>342867.99176250002</v>
      </c>
      <c r="FI169" s="172">
        <f>VLOOKUP(B169,'[2]RESPUESTOS '!$B$11:$CJ$246,87,0)</f>
        <v>228822</v>
      </c>
      <c r="FJ169" s="162">
        <v>1378800</v>
      </c>
      <c r="FK169" s="32">
        <v>1244800</v>
      </c>
      <c r="FL169" s="94">
        <v>1182600</v>
      </c>
      <c r="FM169" s="32">
        <f t="shared" si="370"/>
        <v>1008755.5</v>
      </c>
      <c r="FN169" s="32">
        <f t="shared" si="371"/>
        <v>1213700</v>
      </c>
      <c r="FO169" s="32">
        <f t="shared" si="401"/>
        <v>593083.41412942752</v>
      </c>
      <c r="FP169" s="32">
        <f t="shared" si="372"/>
        <v>276439.85820000002</v>
      </c>
      <c r="FQ169" s="32">
        <f t="shared" si="290"/>
        <v>333110.02913100005</v>
      </c>
      <c r="FR169" s="172">
        <f>VLOOKUP(B169,'[2]RESPUESTOS '!$B$11:$BX$246,75,0)</f>
        <v>200123</v>
      </c>
      <c r="FS169" s="162">
        <v>1149000</v>
      </c>
      <c r="FT169" s="32">
        <v>1077600</v>
      </c>
      <c r="FU169" s="94">
        <v>1056000</v>
      </c>
      <c r="FV169" s="32">
        <f t="shared" si="373"/>
        <v>870680.75</v>
      </c>
      <c r="FW169" s="32">
        <f t="shared" si="374"/>
        <v>1066800</v>
      </c>
      <c r="FX169" s="32">
        <f t="shared" si="402"/>
        <v>516648.56553376408</v>
      </c>
      <c r="FY169" s="32">
        <f t="shared" si="375"/>
        <v>241768.5963</v>
      </c>
      <c r="FZ169" s="32">
        <f t="shared" si="291"/>
        <v>291331.15854149999</v>
      </c>
      <c r="GA169" s="172">
        <f>VLOOKUP(B169,'[2]RESPUESTOS '!$B$11:$CN$246,91,0)</f>
        <v>265593</v>
      </c>
      <c r="GB169" s="162">
        <v>1322000</v>
      </c>
      <c r="GC169" s="32">
        <v>1449800</v>
      </c>
      <c r="GD169" s="94">
        <v>1406300</v>
      </c>
      <c r="GE169" s="32">
        <f t="shared" si="376"/>
        <v>1110923.25</v>
      </c>
      <c r="GF169" s="32">
        <f t="shared" si="377"/>
        <v>1364150</v>
      </c>
      <c r="GG169" s="32">
        <f t="shared" si="403"/>
        <v>675398.98298702925</v>
      </c>
      <c r="GH169" s="32">
        <f t="shared" si="378"/>
        <v>320862.90330000001</v>
      </c>
      <c r="GI169" s="32">
        <f t="shared" si="292"/>
        <v>386639.79847649997</v>
      </c>
      <c r="GJ169" s="172">
        <f>VLOOKUP(B169,'[2]RESPUESTOS '!$B$11:$T$246,19,0)</f>
        <v>211790</v>
      </c>
      <c r="GK169" s="162">
        <v>1030000</v>
      </c>
      <c r="GL169" s="32">
        <v>1043800</v>
      </c>
      <c r="GM169" s="94">
        <v>1012500</v>
      </c>
      <c r="GN169" s="32">
        <f t="shared" si="379"/>
        <v>824522.5</v>
      </c>
      <c r="GO169" s="32">
        <f t="shared" si="380"/>
        <v>1021250</v>
      </c>
      <c r="GP169" s="32">
        <f t="shared" si="404"/>
        <v>523681.92488805967</v>
      </c>
      <c r="GQ169" s="32">
        <f t="shared" si="381"/>
        <v>255863.49899999998</v>
      </c>
      <c r="GR169" s="32">
        <f t="shared" si="293"/>
        <v>308315.51629499998</v>
      </c>
      <c r="GS169" s="172">
        <f>VLOOKUP(B169,'[2]RESPUESTOS '!$B$11:$H$246,7,0)</f>
        <v>199833</v>
      </c>
      <c r="GT169" s="162">
        <v>710000</v>
      </c>
      <c r="GU169" s="32">
        <v>626300</v>
      </c>
      <c r="GV169" s="94">
        <v>582500</v>
      </c>
      <c r="GW169" s="32">
        <f t="shared" si="382"/>
        <v>529658.25</v>
      </c>
      <c r="GX169" s="32">
        <f t="shared" si="383"/>
        <v>604400</v>
      </c>
      <c r="GY169" s="32">
        <f t="shared" si="405"/>
        <v>411266.80638895719</v>
      </c>
      <c r="GZ169" s="32">
        <f t="shared" si="384"/>
        <v>241418.24729999999</v>
      </c>
      <c r="HA169" s="32">
        <f t="shared" si="294"/>
        <v>290908.98799649999</v>
      </c>
      <c r="HB169" s="172">
        <f>VLOOKUP(B169,'[2]RESPUESTOS '!$B$11:$D$246,3,0)</f>
        <v>197038</v>
      </c>
      <c r="HC169" s="162">
        <v>710000</v>
      </c>
      <c r="HD169" s="32">
        <v>626300</v>
      </c>
      <c r="HE169" s="94">
        <v>620000</v>
      </c>
      <c r="HF169" s="32">
        <f t="shared" si="385"/>
        <v>538334.5</v>
      </c>
      <c r="HG169" s="32">
        <f t="shared" si="386"/>
        <v>623150</v>
      </c>
      <c r="HH169" s="32">
        <f t="shared" si="406"/>
        <v>412660.59184035991</v>
      </c>
      <c r="HI169" s="32">
        <f t="shared" si="387"/>
        <v>238041.6078</v>
      </c>
      <c r="HJ169" s="32">
        <f t="shared" si="295"/>
        <v>286840.137399</v>
      </c>
      <c r="HK169" s="172">
        <f>VLOOKUP(B169,'[2]RESPUESTOS '!$B$11:$CB$246,79,0)</f>
        <v>274198</v>
      </c>
      <c r="HL169" s="162">
        <v>1580000</v>
      </c>
      <c r="HM169" s="32">
        <v>1449800</v>
      </c>
      <c r="HN169" s="94">
        <v>1377000</v>
      </c>
      <c r="HO169" s="32">
        <f t="shared" si="388"/>
        <v>1170249.5</v>
      </c>
      <c r="HP169" s="32">
        <f t="shared" si="389"/>
        <v>1413400</v>
      </c>
      <c r="HQ169" s="32">
        <f t="shared" si="407"/>
        <v>702262.26589168212</v>
      </c>
      <c r="HR169" s="32">
        <f t="shared" si="390"/>
        <v>331258.60379999998</v>
      </c>
      <c r="HS169" s="32">
        <f t="shared" si="296"/>
        <v>399166.61757899995</v>
      </c>
      <c r="HT169" s="172">
        <v>1985558.4</v>
      </c>
      <c r="HU169" s="162">
        <v>1580000</v>
      </c>
      <c r="HV169" s="32">
        <v>2450000</v>
      </c>
      <c r="HW169" s="94">
        <v>2352000</v>
      </c>
      <c r="HX169" s="32">
        <f t="shared" si="391"/>
        <v>2127333.3333333335</v>
      </c>
      <c r="HY169" s="32">
        <f t="shared" si="392"/>
        <v>2352000</v>
      </c>
      <c r="HZ169" s="32">
        <f t="shared" si="297"/>
        <v>2046043.1654676259</v>
      </c>
      <c r="IA169" s="32">
        <f t="shared" si="393"/>
        <v>2398753.10304</v>
      </c>
      <c r="IB169" s="32">
        <f t="shared" si="298"/>
        <v>2890497.4891631999</v>
      </c>
      <c r="IC169" s="172">
        <v>2116800</v>
      </c>
      <c r="ID169" s="162">
        <v>1149000</v>
      </c>
      <c r="IE169" s="32">
        <v>2450000</v>
      </c>
      <c r="IF169" s="94">
        <v>2376500</v>
      </c>
      <c r="IG169" s="32">
        <f t="shared" si="394"/>
        <v>1991833.3333333333</v>
      </c>
      <c r="IH169" s="32">
        <f t="shared" si="395"/>
        <v>2376500</v>
      </c>
      <c r="II169" s="32">
        <f t="shared" si="396"/>
        <v>1765461.7534800423</v>
      </c>
      <c r="IJ169" s="32">
        <f t="shared" si="397"/>
        <v>2557306.08</v>
      </c>
      <c r="IK169" s="32">
        <f t="shared" si="299"/>
        <v>3081553.8264000001</v>
      </c>
      <c r="IM169" s="32">
        <f t="shared" si="398"/>
        <v>589897.78063065547</v>
      </c>
    </row>
    <row r="170" spans="1:247" x14ac:dyDescent="0.25">
      <c r="A170" s="12">
        <v>163</v>
      </c>
      <c r="B170" s="38" t="s">
        <v>206</v>
      </c>
      <c r="C170" s="14">
        <f>VLOOKUP(B170,[1]Hoja1!$B$9:$D$244,3,0)</f>
        <v>355145</v>
      </c>
      <c r="D170" s="14">
        <v>1299000</v>
      </c>
      <c r="E170" s="15">
        <v>2450000</v>
      </c>
      <c r="F170" s="97">
        <v>2327500</v>
      </c>
      <c r="G170" s="105">
        <f t="shared" si="300"/>
        <v>1607911.25</v>
      </c>
      <c r="H170" s="105">
        <f t="shared" si="301"/>
        <v>1813250</v>
      </c>
      <c r="I170" s="107">
        <f t="shared" si="302"/>
        <v>904285.23701568169</v>
      </c>
      <c r="J170" s="107">
        <f t="shared" si="303"/>
        <v>373257.39499999996</v>
      </c>
      <c r="K170" s="107">
        <f t="shared" si="272"/>
        <v>449775.16097499995</v>
      </c>
      <c r="L170" s="101">
        <f>VLOOKUP(B170,[1]Hoja1!$B$9:$L$244,11,0)</f>
        <v>306075</v>
      </c>
      <c r="M170" s="101">
        <v>1137000</v>
      </c>
      <c r="N170" s="34">
        <v>2450000</v>
      </c>
      <c r="O170" s="70">
        <v>2278500</v>
      </c>
      <c r="P170" s="34">
        <f t="shared" si="304"/>
        <v>1542893.75</v>
      </c>
      <c r="Q170" s="34">
        <f t="shared" si="305"/>
        <v>1707750</v>
      </c>
      <c r="R170" s="34">
        <f t="shared" si="306"/>
        <v>801004.61179376591</v>
      </c>
      <c r="S170" s="174">
        <f t="shared" si="307"/>
        <v>321684.82499999995</v>
      </c>
      <c r="T170" s="174">
        <f t="shared" si="273"/>
        <v>387630.21412499994</v>
      </c>
      <c r="U170" s="126">
        <f>VLOOKUP(B170,[1]Hoja1!$B$9:$T$244,19,0)</f>
        <v>320640</v>
      </c>
      <c r="V170" s="126">
        <v>1173000</v>
      </c>
      <c r="W170" s="17">
        <v>1960000</v>
      </c>
      <c r="X170" s="73">
        <v>1803200</v>
      </c>
      <c r="Y170" s="17">
        <f t="shared" si="308"/>
        <v>1314210</v>
      </c>
      <c r="Z170" s="17">
        <f t="shared" si="309"/>
        <v>1488100</v>
      </c>
      <c r="AA170" s="17">
        <f t="shared" si="310"/>
        <v>794273.11141779728</v>
      </c>
      <c r="AB170" s="176">
        <f t="shared" si="311"/>
        <v>336992.63999999996</v>
      </c>
      <c r="AC170" s="176">
        <f t="shared" si="274"/>
        <v>406076.13119999995</v>
      </c>
      <c r="AD170" s="129">
        <f>VLOOKUP(B170,[1]Hoja1!$B$9:$V$244,21,0)</f>
        <v>408472</v>
      </c>
      <c r="AE170" s="129">
        <v>1459000</v>
      </c>
      <c r="AF170" s="18">
        <v>1862000</v>
      </c>
      <c r="AG170" s="74">
        <v>1843400</v>
      </c>
      <c r="AH170" s="18">
        <f t="shared" si="312"/>
        <v>1393218</v>
      </c>
      <c r="AI170" s="18">
        <f t="shared" si="313"/>
        <v>1651200</v>
      </c>
      <c r="AJ170" s="18">
        <f t="shared" si="314"/>
        <v>949423.73072280234</v>
      </c>
      <c r="AK170" s="177">
        <f t="shared" si="315"/>
        <v>429304.07199999999</v>
      </c>
      <c r="AL170" s="177">
        <f t="shared" si="275"/>
        <v>517311.40675999998</v>
      </c>
      <c r="AM170" s="133">
        <f>VLOOKUP(B170,[1]Hoja1!$B$9:$X$244,23,0)</f>
        <v>382514</v>
      </c>
      <c r="AN170" s="133">
        <v>1367000</v>
      </c>
      <c r="AO170" s="19">
        <v>1666000</v>
      </c>
      <c r="AP170" s="77">
        <v>1616000</v>
      </c>
      <c r="AQ170" s="19">
        <f t="shared" si="316"/>
        <v>1257878.5</v>
      </c>
      <c r="AR170" s="19">
        <f t="shared" si="317"/>
        <v>1491500</v>
      </c>
      <c r="AS170" s="19">
        <f t="shared" si="318"/>
        <v>876258.25483245193</v>
      </c>
      <c r="AT170" s="178">
        <f t="shared" si="319"/>
        <v>402022.21399999998</v>
      </c>
      <c r="AU170" s="178">
        <f t="shared" si="276"/>
        <v>484436.76786999998</v>
      </c>
      <c r="AV170" s="137">
        <f>VLOOKUP(B170,[1]Hoja1!$B$9:$Z$244,25,0)</f>
        <v>278250</v>
      </c>
      <c r="AW170" s="137">
        <v>1018000</v>
      </c>
      <c r="AX170" s="20">
        <v>1666000</v>
      </c>
      <c r="AY170" s="79">
        <v>1499400</v>
      </c>
      <c r="AZ170" s="20">
        <f t="shared" si="320"/>
        <v>1115412.5</v>
      </c>
      <c r="BA170" s="20">
        <f t="shared" si="321"/>
        <v>1258700</v>
      </c>
      <c r="BB170" s="20">
        <f t="shared" si="322"/>
        <v>684535.06334383704</v>
      </c>
      <c r="BC170" s="179">
        <f t="shared" si="323"/>
        <v>292440.75</v>
      </c>
      <c r="BD170" s="179">
        <f t="shared" si="277"/>
        <v>352391.10375000001</v>
      </c>
      <c r="BE170" s="139">
        <f>VLOOKUP(B170,[1]Hoja1!$B$9:$AB$244,27,0)</f>
        <v>306075</v>
      </c>
      <c r="BF170" s="139">
        <v>1225000</v>
      </c>
      <c r="BG170" s="21">
        <v>1960000</v>
      </c>
      <c r="BH170" s="80">
        <v>1803200</v>
      </c>
      <c r="BI170" s="21">
        <f t="shared" si="324"/>
        <v>1323568.75</v>
      </c>
      <c r="BJ170" s="21">
        <f t="shared" si="325"/>
        <v>1514100</v>
      </c>
      <c r="BK170" s="21">
        <f t="shared" si="326"/>
        <v>776959.52258008579</v>
      </c>
      <c r="BL170" s="21">
        <f t="shared" si="327"/>
        <v>321684.82499999995</v>
      </c>
      <c r="BM170" s="21">
        <f t="shared" si="278"/>
        <v>387630.21412499994</v>
      </c>
      <c r="BN170" s="144">
        <f>VLOOKUP(B170,[1]Hoja1!$B$9:$AD$244,29,0)</f>
        <v>306075</v>
      </c>
      <c r="BO170" s="144">
        <v>1094000</v>
      </c>
      <c r="BP170" s="22">
        <v>1960000</v>
      </c>
      <c r="BQ170" s="82">
        <v>1920800</v>
      </c>
      <c r="BR170" s="22">
        <f t="shared" si="328"/>
        <v>1320218.75</v>
      </c>
      <c r="BS170" s="22">
        <f t="shared" si="329"/>
        <v>1507400</v>
      </c>
      <c r="BT170" s="22">
        <f t="shared" si="330"/>
        <v>767449.3492118615</v>
      </c>
      <c r="BU170" s="22">
        <f t="shared" si="331"/>
        <v>321684.82499999995</v>
      </c>
      <c r="BV170" s="22">
        <f t="shared" si="279"/>
        <v>387630.21412499994</v>
      </c>
      <c r="BW170" s="146">
        <f>VLOOKUP(B170,[1]Hoja1!$B$9:$AF$244,31,0)</f>
        <v>294651</v>
      </c>
      <c r="BX170" s="146">
        <v>850000</v>
      </c>
      <c r="BY170" s="23">
        <v>1666000</v>
      </c>
      <c r="BZ170" s="84">
        <v>1599400</v>
      </c>
      <c r="CA170" s="23">
        <f t="shared" si="332"/>
        <v>1102512.75</v>
      </c>
      <c r="CB170" s="23">
        <f t="shared" si="333"/>
        <v>1224700</v>
      </c>
      <c r="CC170" s="23">
        <f t="shared" si="334"/>
        <v>690156.04154900508</v>
      </c>
      <c r="CD170" s="23">
        <f t="shared" si="335"/>
        <v>309678.201</v>
      </c>
      <c r="CE170" s="23">
        <f t="shared" si="280"/>
        <v>373162.23220500001</v>
      </c>
      <c r="CF170" s="158">
        <f>VLOOKUP(B170,[1]Hoja1!$B$9:$AJ$244,35,0)</f>
        <v>278250</v>
      </c>
      <c r="CG170" s="158">
        <v>800000</v>
      </c>
      <c r="CH170" s="24">
        <v>1132900</v>
      </c>
      <c r="CI170" s="25">
        <v>1110200</v>
      </c>
      <c r="CJ170" s="24">
        <f t="shared" si="336"/>
        <v>830337.5</v>
      </c>
      <c r="CK170" s="24">
        <f t="shared" si="337"/>
        <v>955100</v>
      </c>
      <c r="CL170" s="24">
        <f t="shared" si="338"/>
        <v>603562.27593420784</v>
      </c>
      <c r="CM170" s="24">
        <f t="shared" si="339"/>
        <v>292440.75</v>
      </c>
      <c r="CN170" s="24">
        <f t="shared" si="281"/>
        <v>352391.10375000001</v>
      </c>
      <c r="CO170" s="148">
        <f>VLOOKUP(B170,[1]Hoja1!$B$9:$AL$244,37,0)</f>
        <v>302112</v>
      </c>
      <c r="CP170" s="148">
        <v>1080000</v>
      </c>
      <c r="CQ170" s="26">
        <v>1666000</v>
      </c>
      <c r="CR170" s="149">
        <v>1616000</v>
      </c>
      <c r="CS170" s="26">
        <f t="shared" si="340"/>
        <v>1166028</v>
      </c>
      <c r="CT170" s="26">
        <f t="shared" si="341"/>
        <v>1348000</v>
      </c>
      <c r="CU170" s="26">
        <f t="shared" si="342"/>
        <v>733271.06856631103</v>
      </c>
      <c r="CV170" s="26">
        <f t="shared" si="343"/>
        <v>317519.712</v>
      </c>
      <c r="CW170" s="26">
        <f t="shared" si="282"/>
        <v>382611.25296000001</v>
      </c>
      <c r="CX170" s="27">
        <f>VLOOKUP(B170,[1]Hoja1!$B$9:$AN$244,39,0)</f>
        <v>317152</v>
      </c>
      <c r="CY170" s="27">
        <v>1050000</v>
      </c>
      <c r="CZ170" s="28">
        <v>1862000</v>
      </c>
      <c r="DA170" s="86">
        <v>1769000</v>
      </c>
      <c r="DB170" s="28">
        <f t="shared" si="344"/>
        <v>1249538</v>
      </c>
      <c r="DC170" s="28">
        <f t="shared" si="345"/>
        <v>1409500</v>
      </c>
      <c r="DD170" s="28">
        <f t="shared" si="346"/>
        <v>768079.94037310698</v>
      </c>
      <c r="DE170" s="28">
        <f t="shared" si="347"/>
        <v>333326.75199999998</v>
      </c>
      <c r="DF170" s="28">
        <f t="shared" si="283"/>
        <v>401658.73615999997</v>
      </c>
      <c r="DG170" s="150">
        <f>VLOOKUP(B170,[1]Hoja1!$B$9:$AR$244,43,0)</f>
        <v>416536</v>
      </c>
      <c r="DH170" s="150">
        <v>1429000</v>
      </c>
      <c r="DI170" s="29">
        <v>1470000</v>
      </c>
      <c r="DJ170" s="88">
        <v>1411200</v>
      </c>
      <c r="DK170" s="29">
        <f t="shared" si="348"/>
        <v>1181684</v>
      </c>
      <c r="DL170" s="29">
        <f t="shared" si="349"/>
        <v>1420100</v>
      </c>
      <c r="DM170" s="29">
        <f t="shared" si="350"/>
        <v>890981.34313512093</v>
      </c>
      <c r="DN170" s="29">
        <f t="shared" si="351"/>
        <v>437779.33599999995</v>
      </c>
      <c r="DO170" s="29">
        <f t="shared" si="284"/>
        <v>527524.09987999988</v>
      </c>
      <c r="DP170" s="154">
        <f>VLOOKUP(B170,[1]Hoja1!$B$9:$AT$244,45,0)</f>
        <v>485728</v>
      </c>
      <c r="DQ170" s="154">
        <v>1777000</v>
      </c>
      <c r="DR170" s="30">
        <v>1470000</v>
      </c>
      <c r="DS170" s="90">
        <v>1440600</v>
      </c>
      <c r="DT170" s="30">
        <f t="shared" si="352"/>
        <v>1293332</v>
      </c>
      <c r="DU170" s="30">
        <f t="shared" si="353"/>
        <v>1455300</v>
      </c>
      <c r="DV170" s="30">
        <f t="shared" si="354"/>
        <v>1001016.3010748567</v>
      </c>
      <c r="DW170" s="30">
        <f t="shared" si="355"/>
        <v>510500.12799999997</v>
      </c>
      <c r="DX170" s="30">
        <f t="shared" si="285"/>
        <v>615152.65423999995</v>
      </c>
      <c r="DY170" s="158">
        <f>VLOOKUP(B170,[1]Hoja1!$B$9:$AV$244,47,0)</f>
        <v>499843</v>
      </c>
      <c r="DZ170" s="158">
        <v>1720000</v>
      </c>
      <c r="EA170" s="24">
        <v>1666000</v>
      </c>
      <c r="EB170" s="25">
        <v>1632700</v>
      </c>
      <c r="EC170" s="24">
        <f t="shared" si="356"/>
        <v>1379635.75</v>
      </c>
      <c r="ED170" s="24">
        <f t="shared" si="357"/>
        <v>1649350</v>
      </c>
      <c r="EE170" s="24">
        <f t="shared" si="358"/>
        <v>1054088.9864407626</v>
      </c>
      <c r="EF170" s="24">
        <f t="shared" si="359"/>
        <v>525334.99300000002</v>
      </c>
      <c r="EG170" s="24">
        <f t="shared" si="286"/>
        <v>633028.66656499996</v>
      </c>
      <c r="EH170" s="126">
        <f>VLOOKUP(B170,[1]Hoja1!$B$9:$AX$244,49,0)</f>
        <v>449912</v>
      </c>
      <c r="EI170" s="126">
        <v>1607000</v>
      </c>
      <c r="EJ170" s="17">
        <v>2205000</v>
      </c>
      <c r="EK170" s="73">
        <v>2116800</v>
      </c>
      <c r="EL170" s="17">
        <f t="shared" si="360"/>
        <v>1594678</v>
      </c>
      <c r="EM170" s="17">
        <f t="shared" si="361"/>
        <v>1861900</v>
      </c>
      <c r="EN170" s="17">
        <f t="shared" si="362"/>
        <v>1060765.8843614319</v>
      </c>
      <c r="EO170" s="17">
        <f t="shared" si="363"/>
        <v>472857.51199999999</v>
      </c>
      <c r="EP170" s="17">
        <f t="shared" si="287"/>
        <v>569793.30195999995</v>
      </c>
      <c r="EQ170" s="162">
        <f>VLOOKUP(B170,[1]Hoja1!$B$9:$AZ$244,51,0)</f>
        <v>416536</v>
      </c>
      <c r="ER170" s="162">
        <v>1369000</v>
      </c>
      <c r="ES170" s="32">
        <v>2205000</v>
      </c>
      <c r="ET170" s="94">
        <v>2072700</v>
      </c>
      <c r="EU170" s="32">
        <f t="shared" si="364"/>
        <v>1515809</v>
      </c>
      <c r="EV170" s="32">
        <f t="shared" si="365"/>
        <v>1720850</v>
      </c>
      <c r="EW170" s="32">
        <f t="shared" si="366"/>
        <v>983479.92374620622</v>
      </c>
      <c r="EX170" s="32">
        <f t="shared" si="367"/>
        <v>503217.14159999997</v>
      </c>
      <c r="EY170" s="32">
        <f t="shared" si="288"/>
        <v>606376.65562799992</v>
      </c>
      <c r="EZ170" s="172">
        <f>VLOOKUP(B170,'[2]RESPUESTOS '!$B$11:$BH$246,59,0)</f>
        <v>249958</v>
      </c>
      <c r="FA170" s="162">
        <v>1173000</v>
      </c>
      <c r="FB170" s="32">
        <v>1272600</v>
      </c>
      <c r="FC170" s="94">
        <v>1234400</v>
      </c>
      <c r="FD170" s="32">
        <f t="shared" si="368"/>
        <v>982489.5</v>
      </c>
      <c r="FE170" s="32">
        <f t="shared" si="369"/>
        <v>1203700</v>
      </c>
      <c r="FF170" s="32">
        <f t="shared" si="399"/>
        <v>620242.53893153369</v>
      </c>
      <c r="FG170" s="32">
        <f t="shared" si="400"/>
        <v>301974.2598</v>
      </c>
      <c r="FH170" s="32">
        <f t="shared" si="289"/>
        <v>363878.98305899999</v>
      </c>
      <c r="FI170" s="172">
        <f>VLOOKUP(B170,'[2]RESPUESTOS '!$B$11:$CJ$246,87,0)</f>
        <v>254243</v>
      </c>
      <c r="FJ170" s="162">
        <v>1407600</v>
      </c>
      <c r="FK170" s="32">
        <v>1384200</v>
      </c>
      <c r="FL170" s="94">
        <v>1328800</v>
      </c>
      <c r="FM170" s="32">
        <f t="shared" si="370"/>
        <v>1093710.75</v>
      </c>
      <c r="FN170" s="32">
        <f t="shared" si="371"/>
        <v>1356500</v>
      </c>
      <c r="FO170" s="32">
        <f t="shared" si="401"/>
        <v>653736.65783023706</v>
      </c>
      <c r="FP170" s="32">
        <f t="shared" si="372"/>
        <v>307150.96830000001</v>
      </c>
      <c r="FQ170" s="32">
        <f t="shared" si="290"/>
        <v>370116.91680150002</v>
      </c>
      <c r="FR170" s="172">
        <f>VLOOKUP(B170,'[2]RESPUESTOS '!$B$11:$BX$246,75,0)</f>
        <v>212844</v>
      </c>
      <c r="FS170" s="162">
        <v>1173000</v>
      </c>
      <c r="FT170" s="32">
        <v>1143000</v>
      </c>
      <c r="FU170" s="94">
        <v>1085900</v>
      </c>
      <c r="FV170" s="32">
        <f t="shared" si="373"/>
        <v>903686</v>
      </c>
      <c r="FW170" s="32">
        <f t="shared" si="374"/>
        <v>1114450</v>
      </c>
      <c r="FX170" s="32">
        <f t="shared" si="402"/>
        <v>544471.22992983519</v>
      </c>
      <c r="FY170" s="32">
        <f t="shared" si="375"/>
        <v>257136.8364</v>
      </c>
      <c r="FZ170" s="32">
        <f t="shared" si="291"/>
        <v>309849.88786199997</v>
      </c>
      <c r="GA170" s="172">
        <f>VLOOKUP(B170,'[2]RESPUESTOS '!$B$11:$CN$246,91,0)</f>
        <v>262307</v>
      </c>
      <c r="GB170" s="162">
        <v>1349000</v>
      </c>
      <c r="GC170" s="32">
        <v>1445600</v>
      </c>
      <c r="GD170" s="94">
        <v>1416700</v>
      </c>
      <c r="GE170" s="32">
        <f t="shared" si="376"/>
        <v>1118401.75</v>
      </c>
      <c r="GF170" s="32">
        <f t="shared" si="377"/>
        <v>1382850</v>
      </c>
      <c r="GG170" s="32">
        <f t="shared" si="403"/>
        <v>672129.21144339454</v>
      </c>
      <c r="GH170" s="32">
        <f t="shared" si="378"/>
        <v>316893.08669999999</v>
      </c>
      <c r="GI170" s="32">
        <f t="shared" si="292"/>
        <v>381856.16947349999</v>
      </c>
      <c r="GJ170" s="172">
        <f>VLOOKUP(B170,'[2]RESPUESTOS '!$B$11:$T$246,19,0)</f>
        <v>237259</v>
      </c>
      <c r="GK170" s="162">
        <v>1050000</v>
      </c>
      <c r="GL170" s="32">
        <v>1253800</v>
      </c>
      <c r="GM170" s="94">
        <v>1228700</v>
      </c>
      <c r="GN170" s="32">
        <f t="shared" si="379"/>
        <v>942439.75</v>
      </c>
      <c r="GO170" s="32">
        <f t="shared" si="380"/>
        <v>1139350</v>
      </c>
      <c r="GP170" s="32">
        <f t="shared" si="404"/>
        <v>590089.92320594133</v>
      </c>
      <c r="GQ170" s="32">
        <f t="shared" si="381"/>
        <v>286632.59789999999</v>
      </c>
      <c r="GR170" s="32">
        <f t="shared" si="293"/>
        <v>345392.28046949999</v>
      </c>
      <c r="GS170" s="172">
        <f>VLOOKUP(B170,'[2]RESPUESTOS '!$B$11:$H$246,7,0)</f>
        <v>199638</v>
      </c>
      <c r="GT170" s="162">
        <v>800000</v>
      </c>
      <c r="GU170" s="32">
        <v>752300</v>
      </c>
      <c r="GV170" s="94">
        <v>707200</v>
      </c>
      <c r="GW170" s="32">
        <f t="shared" si="382"/>
        <v>614784.5</v>
      </c>
      <c r="GX170" s="32">
        <f t="shared" si="383"/>
        <v>729750</v>
      </c>
      <c r="GY170" s="32">
        <f t="shared" si="405"/>
        <v>444328.40043571603</v>
      </c>
      <c r="GZ170" s="32">
        <f t="shared" si="384"/>
        <v>241182.6678</v>
      </c>
      <c r="HA170" s="32">
        <f t="shared" si="294"/>
        <v>290625.11469899997</v>
      </c>
      <c r="HB170" s="172">
        <f>VLOOKUP(B170,'[2]RESPUESTOS '!$B$11:$D$246,3,0)</f>
        <v>207987</v>
      </c>
      <c r="HC170" s="162">
        <v>800000</v>
      </c>
      <c r="HD170" s="32">
        <v>752300</v>
      </c>
      <c r="HE170" s="94">
        <v>714700</v>
      </c>
      <c r="HF170" s="32">
        <f t="shared" si="385"/>
        <v>618746.75</v>
      </c>
      <c r="HG170" s="32">
        <f t="shared" si="386"/>
        <v>733500</v>
      </c>
      <c r="HH170" s="32">
        <f t="shared" si="406"/>
        <v>455247.04076265765</v>
      </c>
      <c r="HI170" s="32">
        <f t="shared" si="387"/>
        <v>251269.09469999999</v>
      </c>
      <c r="HJ170" s="32">
        <f t="shared" si="295"/>
        <v>302779.25911350001</v>
      </c>
      <c r="HK170" s="172">
        <f>VLOOKUP(B170,'[2]RESPUESTOS '!$B$11:$CB$246,79,0)</f>
        <v>267555</v>
      </c>
      <c r="HL170" s="162">
        <v>1607000</v>
      </c>
      <c r="HM170" s="32">
        <v>1445600</v>
      </c>
      <c r="HN170" s="94">
        <v>1402000</v>
      </c>
      <c r="HO170" s="32">
        <f t="shared" si="388"/>
        <v>1180538.75</v>
      </c>
      <c r="HP170" s="32">
        <f t="shared" si="389"/>
        <v>1423800</v>
      </c>
      <c r="HQ170" s="32">
        <f t="shared" si="407"/>
        <v>693860.46023839049</v>
      </c>
      <c r="HR170" s="32">
        <f t="shared" si="390"/>
        <v>323233.19549999997</v>
      </c>
      <c r="HS170" s="32">
        <f t="shared" si="296"/>
        <v>389496.00057749997</v>
      </c>
      <c r="HT170" s="172">
        <v>2006241.3</v>
      </c>
      <c r="HU170" s="162">
        <v>1607000</v>
      </c>
      <c r="HV170" s="32">
        <v>2450000</v>
      </c>
      <c r="HW170" s="94">
        <v>2376500</v>
      </c>
      <c r="HX170" s="32">
        <f t="shared" si="391"/>
        <v>2144500</v>
      </c>
      <c r="HY170" s="32">
        <f t="shared" si="392"/>
        <v>2376500</v>
      </c>
      <c r="HZ170" s="32">
        <f t="shared" si="297"/>
        <v>2067215.2666136201</v>
      </c>
      <c r="IA170" s="32">
        <f t="shared" si="393"/>
        <v>2423740.1145299999</v>
      </c>
      <c r="IB170" s="32">
        <f t="shared" si="298"/>
        <v>2920606.8380086496</v>
      </c>
      <c r="IC170" s="172">
        <v>2138850</v>
      </c>
      <c r="ID170" s="162">
        <v>1173000</v>
      </c>
      <c r="IE170" s="32">
        <v>2450000</v>
      </c>
      <c r="IF170" s="94">
        <v>2254000</v>
      </c>
      <c r="IG170" s="32">
        <f t="shared" si="394"/>
        <v>1959000</v>
      </c>
      <c r="IH170" s="32">
        <f t="shared" si="395"/>
        <v>2254000</v>
      </c>
      <c r="II170" s="32">
        <f t="shared" si="396"/>
        <v>1760218.4565128624</v>
      </c>
      <c r="IJ170" s="32">
        <f t="shared" si="397"/>
        <v>2583944.6850000001</v>
      </c>
      <c r="IK170" s="32">
        <f t="shared" si="299"/>
        <v>3113653.3454249999</v>
      </c>
      <c r="IM170" s="32">
        <f t="shared" si="398"/>
        <v>615660.54488026479</v>
      </c>
    </row>
    <row r="171" spans="1:247" x14ac:dyDescent="0.25">
      <c r="A171" s="12">
        <v>164</v>
      </c>
      <c r="B171" s="36" t="s">
        <v>207</v>
      </c>
      <c r="C171" s="14">
        <f>VLOOKUP(B171,[1]Hoja1!$B$9:$D$244,3,0)</f>
        <v>161399</v>
      </c>
      <c r="D171" s="14">
        <v>591000</v>
      </c>
      <c r="E171" s="15">
        <v>861500</v>
      </c>
      <c r="F171" s="97">
        <v>835700</v>
      </c>
      <c r="G171" s="105">
        <f t="shared" si="300"/>
        <v>612399.75</v>
      </c>
      <c r="H171" s="105">
        <f t="shared" si="301"/>
        <v>713350</v>
      </c>
      <c r="I171" s="107">
        <f t="shared" si="302"/>
        <v>390425.19734267041</v>
      </c>
      <c r="J171" s="107">
        <f t="shared" si="303"/>
        <v>169630.34899999999</v>
      </c>
      <c r="K171" s="107">
        <f t="shared" si="272"/>
        <v>204404.57054499997</v>
      </c>
      <c r="L171" s="101">
        <f>VLOOKUP(B171,[1]Hoja1!$B$9:$L$244,11,0)</f>
        <v>137296</v>
      </c>
      <c r="M171" s="101">
        <v>510000</v>
      </c>
      <c r="N171" s="34">
        <v>861500</v>
      </c>
      <c r="O171" s="70">
        <v>818400</v>
      </c>
      <c r="P171" s="34">
        <f t="shared" si="304"/>
        <v>581799</v>
      </c>
      <c r="Q171" s="34">
        <f t="shared" si="305"/>
        <v>664200</v>
      </c>
      <c r="R171" s="34">
        <f t="shared" si="306"/>
        <v>344027.42023687152</v>
      </c>
      <c r="S171" s="174">
        <f t="shared" si="307"/>
        <v>144298.09599999999</v>
      </c>
      <c r="T171" s="174">
        <f t="shared" si="273"/>
        <v>173879.20567999998</v>
      </c>
      <c r="U171" s="126">
        <f>VLOOKUP(B171,[1]Hoja1!$B$9:$T$244,19,0)</f>
        <v>139386</v>
      </c>
      <c r="V171" s="126">
        <v>510000</v>
      </c>
      <c r="W171" s="17">
        <v>689200</v>
      </c>
      <c r="X171" s="73">
        <v>675400</v>
      </c>
      <c r="Y171" s="17">
        <f t="shared" si="308"/>
        <v>503496.5</v>
      </c>
      <c r="Z171" s="17">
        <f t="shared" si="309"/>
        <v>592700</v>
      </c>
      <c r="AA171" s="17">
        <f t="shared" si="310"/>
        <v>331491.6843165803</v>
      </c>
      <c r="AB171" s="176">
        <f t="shared" si="311"/>
        <v>146494.68599999999</v>
      </c>
      <c r="AC171" s="176">
        <f t="shared" si="274"/>
        <v>176526.09662999999</v>
      </c>
      <c r="AD171" s="129">
        <f>VLOOKUP(B171,[1]Hoja1!$B$9:$V$244,21,0)</f>
        <v>159187</v>
      </c>
      <c r="AE171" s="129">
        <v>569000</v>
      </c>
      <c r="AF171" s="18">
        <v>654740</v>
      </c>
      <c r="AG171" s="74">
        <v>635100</v>
      </c>
      <c r="AH171" s="18">
        <f t="shared" si="312"/>
        <v>504506.75</v>
      </c>
      <c r="AI171" s="18">
        <f t="shared" si="313"/>
        <v>602050</v>
      </c>
      <c r="AJ171" s="18">
        <f t="shared" si="314"/>
        <v>359025.55311046413</v>
      </c>
      <c r="AK171" s="177">
        <f t="shared" si="315"/>
        <v>167305.53699999998</v>
      </c>
      <c r="AL171" s="177">
        <f t="shared" si="275"/>
        <v>201603.17208499997</v>
      </c>
      <c r="AM171" s="133">
        <f>VLOOKUP(B171,[1]Hoja1!$B$9:$X$244,23,0)</f>
        <v>149833</v>
      </c>
      <c r="AN171" s="133">
        <v>536000</v>
      </c>
      <c r="AO171" s="19">
        <v>585820</v>
      </c>
      <c r="AP171" s="77">
        <v>556500</v>
      </c>
      <c r="AQ171" s="19">
        <f t="shared" si="316"/>
        <v>457038.25</v>
      </c>
      <c r="AR171" s="19">
        <f t="shared" si="317"/>
        <v>546250</v>
      </c>
      <c r="AS171" s="19">
        <f t="shared" si="318"/>
        <v>332123.21540368936</v>
      </c>
      <c r="AT171" s="178">
        <f t="shared" si="319"/>
        <v>157474.48299999998</v>
      </c>
      <c r="AU171" s="178">
        <f t="shared" si="276"/>
        <v>189756.75201499998</v>
      </c>
      <c r="AV171" s="137">
        <f>VLOOKUP(B171,[1]Hoja1!$B$9:$Z$244,25,0)</f>
        <v>120050</v>
      </c>
      <c r="AW171" s="137">
        <v>440000</v>
      </c>
      <c r="AX171" s="20">
        <v>585820</v>
      </c>
      <c r="AY171" s="79">
        <v>562400</v>
      </c>
      <c r="AZ171" s="20">
        <f t="shared" si="320"/>
        <v>427067.5</v>
      </c>
      <c r="BA171" s="20">
        <f t="shared" si="321"/>
        <v>501200</v>
      </c>
      <c r="BB171" s="20">
        <f t="shared" si="322"/>
        <v>283935.77907965053</v>
      </c>
      <c r="BC171" s="179">
        <f t="shared" si="323"/>
        <v>126172.54999999999</v>
      </c>
      <c r="BD171" s="179">
        <f t="shared" si="277"/>
        <v>152037.92274999997</v>
      </c>
      <c r="BE171" s="139">
        <f>VLOOKUP(B171,[1]Hoja1!$B$9:$AB$244,27,0)</f>
        <v>132055</v>
      </c>
      <c r="BF171" s="139">
        <v>529000</v>
      </c>
      <c r="BG171" s="21">
        <v>689200</v>
      </c>
      <c r="BH171" s="80">
        <v>675400</v>
      </c>
      <c r="BI171" s="21">
        <f t="shared" si="324"/>
        <v>506413.75</v>
      </c>
      <c r="BJ171" s="21">
        <f t="shared" si="325"/>
        <v>602200</v>
      </c>
      <c r="BK171" s="21">
        <f t="shared" si="326"/>
        <v>322723.1844043255</v>
      </c>
      <c r="BL171" s="21">
        <f t="shared" si="327"/>
        <v>138789.80499999999</v>
      </c>
      <c r="BM171" s="21">
        <f t="shared" si="278"/>
        <v>167241.71502499998</v>
      </c>
      <c r="BN171" s="144">
        <f>VLOOKUP(B171,[1]Hoja1!$B$9:$AD$244,29,0)</f>
        <v>132055</v>
      </c>
      <c r="BO171" s="144">
        <v>472000</v>
      </c>
      <c r="BP171" s="22">
        <v>689200</v>
      </c>
      <c r="BQ171" s="82">
        <v>654700</v>
      </c>
      <c r="BR171" s="22">
        <f t="shared" si="328"/>
        <v>486988.75</v>
      </c>
      <c r="BS171" s="22">
        <f t="shared" si="329"/>
        <v>563350</v>
      </c>
      <c r="BT171" s="22">
        <f t="shared" si="330"/>
        <v>315715.83307640627</v>
      </c>
      <c r="BU171" s="22">
        <f t="shared" si="331"/>
        <v>138789.80499999999</v>
      </c>
      <c r="BV171" s="22">
        <f t="shared" si="279"/>
        <v>167241.71502499998</v>
      </c>
      <c r="BW171" s="146">
        <f>VLOOKUP(B171,[1]Hoja1!$B$9:$AF$244,31,0)</f>
        <v>127193</v>
      </c>
      <c r="BX171" s="146">
        <v>370000</v>
      </c>
      <c r="BY171" s="23">
        <v>585820</v>
      </c>
      <c r="BZ171" s="84">
        <v>556500</v>
      </c>
      <c r="CA171" s="23">
        <f t="shared" si="332"/>
        <v>409878.25</v>
      </c>
      <c r="CB171" s="23">
        <f t="shared" si="333"/>
        <v>463250</v>
      </c>
      <c r="CC171" s="23">
        <f t="shared" si="334"/>
        <v>284318.59101805399</v>
      </c>
      <c r="CD171" s="23">
        <f t="shared" si="335"/>
        <v>133679.84299999999</v>
      </c>
      <c r="CE171" s="23">
        <f t="shared" si="280"/>
        <v>161084.210815</v>
      </c>
      <c r="CF171" s="158">
        <f>VLOOKUP(B171,[1]Hoja1!$B$9:$AJ$244,35,0)</f>
        <v>120050</v>
      </c>
      <c r="CG171" s="158">
        <v>350000</v>
      </c>
      <c r="CH171" s="24">
        <v>398400</v>
      </c>
      <c r="CI171" s="25">
        <v>394400</v>
      </c>
      <c r="CJ171" s="24">
        <f t="shared" si="336"/>
        <v>315712.5</v>
      </c>
      <c r="CK171" s="24">
        <f t="shared" si="337"/>
        <v>372200</v>
      </c>
      <c r="CL171" s="24">
        <f t="shared" si="338"/>
        <v>246418.57503234758</v>
      </c>
      <c r="CM171" s="24">
        <f t="shared" si="339"/>
        <v>126172.54999999999</v>
      </c>
      <c r="CN171" s="24">
        <f t="shared" si="281"/>
        <v>152037.92274999997</v>
      </c>
      <c r="CO171" s="148">
        <f>VLOOKUP(B171,[1]Hoja1!$B$9:$AL$244,37,0)</f>
        <v>131541</v>
      </c>
      <c r="CP171" s="148">
        <v>470000</v>
      </c>
      <c r="CQ171" s="26">
        <v>585820</v>
      </c>
      <c r="CR171" s="149">
        <v>544800</v>
      </c>
      <c r="CS171" s="26">
        <f t="shared" si="340"/>
        <v>433040.25</v>
      </c>
      <c r="CT171" s="26">
        <f t="shared" si="341"/>
        <v>507400</v>
      </c>
      <c r="CU171" s="26">
        <f t="shared" si="342"/>
        <v>301377.36230706476</v>
      </c>
      <c r="CV171" s="26">
        <f t="shared" si="343"/>
        <v>138249.59099999999</v>
      </c>
      <c r="CW171" s="26">
        <f t="shared" si="282"/>
        <v>166590.75715499997</v>
      </c>
      <c r="CX171" s="27">
        <f>VLOOKUP(B171,[1]Hoja1!$B$9:$AN$244,39,0)</f>
        <v>144091</v>
      </c>
      <c r="CY171" s="27">
        <v>480000</v>
      </c>
      <c r="CZ171" s="28">
        <v>654740</v>
      </c>
      <c r="DA171" s="86">
        <v>629000</v>
      </c>
      <c r="DB171" s="28">
        <f t="shared" si="344"/>
        <v>476957.75</v>
      </c>
      <c r="DC171" s="28">
        <f t="shared" si="345"/>
        <v>554500</v>
      </c>
      <c r="DD171" s="28">
        <f t="shared" si="346"/>
        <v>329474.60938807827</v>
      </c>
      <c r="DE171" s="28">
        <f t="shared" si="347"/>
        <v>151439.641</v>
      </c>
      <c r="DF171" s="28">
        <f t="shared" si="283"/>
        <v>182484.76740499999</v>
      </c>
      <c r="DG171" s="150">
        <f>VLOOKUP(B171,[1]Hoja1!$B$9:$AR$244,43,0)</f>
        <v>175593</v>
      </c>
      <c r="DH171" s="150">
        <v>603000</v>
      </c>
      <c r="DI171" s="29">
        <v>516900</v>
      </c>
      <c r="DJ171" s="88">
        <v>501400</v>
      </c>
      <c r="DK171" s="29">
        <f t="shared" si="348"/>
        <v>449223.25</v>
      </c>
      <c r="DL171" s="29">
        <f t="shared" si="349"/>
        <v>509150</v>
      </c>
      <c r="DM171" s="29">
        <f t="shared" si="350"/>
        <v>354534.8592706077</v>
      </c>
      <c r="DN171" s="29">
        <f t="shared" si="351"/>
        <v>184548.24299999999</v>
      </c>
      <c r="DO171" s="29">
        <f t="shared" si="284"/>
        <v>222380.63281499999</v>
      </c>
      <c r="DP171" s="154">
        <f>VLOOKUP(B171,[1]Hoja1!$B$9:$AT$244,45,0)</f>
        <v>180915</v>
      </c>
      <c r="DQ171" s="154">
        <v>662000</v>
      </c>
      <c r="DR171" s="30">
        <v>516900</v>
      </c>
      <c r="DS171" s="90">
        <v>501400</v>
      </c>
      <c r="DT171" s="30">
        <f t="shared" si="352"/>
        <v>465303.75</v>
      </c>
      <c r="DU171" s="30">
        <f t="shared" si="353"/>
        <v>509150</v>
      </c>
      <c r="DV171" s="30">
        <f t="shared" si="354"/>
        <v>364728.64381918457</v>
      </c>
      <c r="DW171" s="30">
        <f t="shared" si="355"/>
        <v>190141.66499999998</v>
      </c>
      <c r="DX171" s="30">
        <f t="shared" si="285"/>
        <v>229120.70632499998</v>
      </c>
      <c r="DY171" s="158">
        <f>VLOOKUP(B171,[1]Hoja1!$B$9:$AV$244,47,0)</f>
        <v>205037</v>
      </c>
      <c r="DZ171" s="158">
        <v>710000</v>
      </c>
      <c r="EA171" s="24">
        <v>585820</v>
      </c>
      <c r="EB171" s="25">
        <v>568200</v>
      </c>
      <c r="EC171" s="24">
        <f t="shared" si="356"/>
        <v>517264.25</v>
      </c>
      <c r="ED171" s="24">
        <f t="shared" si="357"/>
        <v>577010</v>
      </c>
      <c r="EE171" s="24">
        <f t="shared" si="358"/>
        <v>410148.22047777264</v>
      </c>
      <c r="EF171" s="24">
        <f t="shared" si="359"/>
        <v>215493.88699999999</v>
      </c>
      <c r="EG171" s="24">
        <f t="shared" si="286"/>
        <v>259670.13383499999</v>
      </c>
      <c r="EH171" s="126">
        <f>VLOOKUP(B171,[1]Hoja1!$B$9:$AX$244,49,0)</f>
        <v>201739</v>
      </c>
      <c r="EI171" s="126">
        <v>721000</v>
      </c>
      <c r="EJ171" s="17">
        <v>775350</v>
      </c>
      <c r="EK171" s="73">
        <v>736600</v>
      </c>
      <c r="EL171" s="17">
        <f t="shared" si="360"/>
        <v>608672.25</v>
      </c>
      <c r="EM171" s="17">
        <f t="shared" si="361"/>
        <v>728800</v>
      </c>
      <c r="EN171" s="17">
        <f t="shared" si="362"/>
        <v>444879.86576545046</v>
      </c>
      <c r="EO171" s="17">
        <f t="shared" si="363"/>
        <v>212027.68899999998</v>
      </c>
      <c r="EP171" s="17">
        <f t="shared" si="287"/>
        <v>255493.36524499999</v>
      </c>
      <c r="EQ171" s="162">
        <f>VLOOKUP(B171,[1]Hoja1!$B$9:$AZ$244,51,0)</f>
        <v>175593</v>
      </c>
      <c r="ER171" s="162">
        <v>577000</v>
      </c>
      <c r="ES171" s="32">
        <v>775350</v>
      </c>
      <c r="ET171" s="94">
        <v>752100</v>
      </c>
      <c r="EU171" s="32">
        <f t="shared" si="364"/>
        <v>570010.75</v>
      </c>
      <c r="EV171" s="32">
        <f t="shared" si="365"/>
        <v>664550</v>
      </c>
      <c r="EW171" s="32">
        <f t="shared" si="366"/>
        <v>398111.33451927314</v>
      </c>
      <c r="EX171" s="32">
        <f t="shared" si="367"/>
        <v>212133.90330000001</v>
      </c>
      <c r="EY171" s="32">
        <f t="shared" si="288"/>
        <v>255621.35347649999</v>
      </c>
      <c r="EZ171" s="172">
        <f>VLOOKUP(B171,'[2]RESPUESTOS '!$B$11:$BH$246,59,0)</f>
        <v>112958</v>
      </c>
      <c r="FA171" s="162">
        <v>510000</v>
      </c>
      <c r="FB171" s="32">
        <v>570000</v>
      </c>
      <c r="FC171" s="94">
        <v>524400</v>
      </c>
      <c r="FD171" s="32">
        <f t="shared" si="368"/>
        <v>429339.5</v>
      </c>
      <c r="FE171" s="32">
        <f t="shared" si="369"/>
        <v>517200</v>
      </c>
      <c r="FF171" s="32">
        <f t="shared" si="399"/>
        <v>276339.28774253547</v>
      </c>
      <c r="FG171" s="32">
        <f t="shared" si="400"/>
        <v>136464.55979999999</v>
      </c>
      <c r="FH171" s="32">
        <f t="shared" si="289"/>
        <v>164439.79455899997</v>
      </c>
      <c r="FI171" s="172">
        <f>VLOOKUP(B171,'[2]RESPUESTOS '!$B$11:$CJ$246,87,0)</f>
        <v>124422</v>
      </c>
      <c r="FJ171" s="162">
        <v>612000</v>
      </c>
      <c r="FK171" s="32">
        <v>603200</v>
      </c>
      <c r="FL171" s="94">
        <v>597200</v>
      </c>
      <c r="FM171" s="32">
        <f t="shared" si="370"/>
        <v>484205.5</v>
      </c>
      <c r="FN171" s="32">
        <f t="shared" si="371"/>
        <v>600200</v>
      </c>
      <c r="FO171" s="32">
        <f t="shared" si="401"/>
        <v>307610.51598857832</v>
      </c>
      <c r="FP171" s="32">
        <f t="shared" si="372"/>
        <v>150314.2182</v>
      </c>
      <c r="FQ171" s="32">
        <f t="shared" si="290"/>
        <v>181128.632931</v>
      </c>
      <c r="FR171" s="172">
        <f>VLOOKUP(B171,'[2]RESPUESTOS '!$B$11:$BX$246,75,0)</f>
        <v>102934</v>
      </c>
      <c r="FS171" s="162">
        <v>510000</v>
      </c>
      <c r="FT171" s="32">
        <v>548000</v>
      </c>
      <c r="FU171" s="94">
        <v>526100</v>
      </c>
      <c r="FV171" s="32">
        <f t="shared" si="373"/>
        <v>421758.5</v>
      </c>
      <c r="FW171" s="32">
        <f t="shared" si="374"/>
        <v>518050</v>
      </c>
      <c r="FX171" s="32">
        <f t="shared" si="402"/>
        <v>259717.59115909279</v>
      </c>
      <c r="FY171" s="32">
        <f t="shared" si="375"/>
        <v>124354.56539999999</v>
      </c>
      <c r="FZ171" s="32">
        <f t="shared" si="291"/>
        <v>149847.251307</v>
      </c>
      <c r="GA171" s="172">
        <f>VLOOKUP(B171,'[2]RESPUESTOS '!$B$11:$CN$246,91,0)</f>
        <v>125143</v>
      </c>
      <c r="GB171" s="162">
        <v>587000</v>
      </c>
      <c r="GC171" s="32">
        <v>689200</v>
      </c>
      <c r="GD171" s="94">
        <v>654700</v>
      </c>
      <c r="GE171" s="32">
        <f t="shared" si="376"/>
        <v>514010.75</v>
      </c>
      <c r="GF171" s="32">
        <f t="shared" si="377"/>
        <v>620850</v>
      </c>
      <c r="GG171" s="32">
        <f t="shared" si="403"/>
        <v>315636.37159524707</v>
      </c>
      <c r="GH171" s="32">
        <f t="shared" si="378"/>
        <v>151185.25829999999</v>
      </c>
      <c r="GI171" s="32">
        <f t="shared" si="292"/>
        <v>182178.23625149997</v>
      </c>
      <c r="GJ171" s="172">
        <f>VLOOKUP(B171,'[2]RESPUESTOS '!$B$11:$T$246,19,0)</f>
        <v>101082</v>
      </c>
      <c r="GK171" s="162">
        <v>480000</v>
      </c>
      <c r="GL171" s="32">
        <v>540000</v>
      </c>
      <c r="GM171" s="94">
        <v>513000</v>
      </c>
      <c r="GN171" s="32">
        <f t="shared" si="379"/>
        <v>408520.5</v>
      </c>
      <c r="GO171" s="32">
        <f t="shared" si="380"/>
        <v>496500</v>
      </c>
      <c r="GP171" s="32">
        <f t="shared" si="404"/>
        <v>253526.21505487827</v>
      </c>
      <c r="GQ171" s="32">
        <f t="shared" si="381"/>
        <v>122117.1642</v>
      </c>
      <c r="GR171" s="32">
        <f t="shared" si="293"/>
        <v>147151.18286100001</v>
      </c>
      <c r="GS171" s="172">
        <f>VLOOKUP(B171,'[2]RESPUESTOS '!$B$11:$H$246,7,0)</f>
        <v>100317</v>
      </c>
      <c r="GT171" s="162">
        <v>350000</v>
      </c>
      <c r="GU171" s="32">
        <v>324000</v>
      </c>
      <c r="GV171" s="94">
        <v>314300</v>
      </c>
      <c r="GW171" s="32">
        <f t="shared" si="382"/>
        <v>272154.25</v>
      </c>
      <c r="GX171" s="32">
        <f t="shared" si="383"/>
        <v>319150</v>
      </c>
      <c r="GY171" s="32">
        <f t="shared" si="405"/>
        <v>209493.88206403441</v>
      </c>
      <c r="GZ171" s="32">
        <f t="shared" si="384"/>
        <v>121192.96769999999</v>
      </c>
      <c r="HA171" s="32">
        <f t="shared" si="294"/>
        <v>146037.5260785</v>
      </c>
      <c r="HB171" s="172">
        <f>VLOOKUP(B171,'[2]RESPUESTOS '!$B$11:$D$246,3,0)</f>
        <v>92359</v>
      </c>
      <c r="HC171" s="162">
        <v>350000</v>
      </c>
      <c r="HD171" s="32">
        <v>324000</v>
      </c>
      <c r="HE171" s="94">
        <v>314300</v>
      </c>
      <c r="HF171" s="32">
        <f t="shared" si="385"/>
        <v>270164.75</v>
      </c>
      <c r="HG171" s="32">
        <f t="shared" si="386"/>
        <v>319150</v>
      </c>
      <c r="HH171" s="32">
        <f t="shared" si="406"/>
        <v>200475.61515369258</v>
      </c>
      <c r="HI171" s="32">
        <f t="shared" si="387"/>
        <v>111578.90789999999</v>
      </c>
      <c r="HJ171" s="32">
        <f t="shared" si="295"/>
        <v>134452.58401949998</v>
      </c>
      <c r="HK171" s="172">
        <f>VLOOKUP(B171,'[2]RESPUESTOS '!$B$11:$CB$246,79,0)</f>
        <v>126347</v>
      </c>
      <c r="HL171" s="162">
        <v>721000</v>
      </c>
      <c r="HM171" s="32">
        <v>689200</v>
      </c>
      <c r="HN171" s="94">
        <v>634000</v>
      </c>
      <c r="HO171" s="32">
        <f t="shared" si="388"/>
        <v>542636.75</v>
      </c>
      <c r="HP171" s="32">
        <f t="shared" si="389"/>
        <v>661600</v>
      </c>
      <c r="HQ171" s="32">
        <f t="shared" si="407"/>
        <v>324414.15222433314</v>
      </c>
      <c r="HR171" s="32">
        <f t="shared" si="390"/>
        <v>152639.8107</v>
      </c>
      <c r="HS171" s="32">
        <f t="shared" si="296"/>
        <v>183930.97189350001</v>
      </c>
      <c r="HT171" s="172">
        <v>676373.04</v>
      </c>
      <c r="HU171" s="162">
        <v>721000</v>
      </c>
      <c r="HV171" s="32">
        <v>861500</v>
      </c>
      <c r="HW171" s="94">
        <v>801200</v>
      </c>
      <c r="HX171" s="32">
        <f t="shared" si="391"/>
        <v>794566.66666666663</v>
      </c>
      <c r="HY171" s="32">
        <f t="shared" si="392"/>
        <v>801200</v>
      </c>
      <c r="HZ171" s="32">
        <f t="shared" si="297"/>
        <v>790335.46893250837</v>
      </c>
      <c r="IA171" s="32">
        <f t="shared" si="393"/>
        <v>817126.26962400007</v>
      </c>
      <c r="IB171" s="32">
        <f t="shared" si="298"/>
        <v>984637.15489692008</v>
      </c>
      <c r="IC171" s="172">
        <v>721080</v>
      </c>
      <c r="ID171" s="162">
        <v>510000</v>
      </c>
      <c r="IE171" s="32">
        <v>861500</v>
      </c>
      <c r="IF171" s="94">
        <v>844300</v>
      </c>
      <c r="IG171" s="32">
        <f t="shared" si="394"/>
        <v>738600</v>
      </c>
      <c r="IH171" s="32">
        <f t="shared" si="395"/>
        <v>844300</v>
      </c>
      <c r="II171" s="32">
        <f t="shared" si="396"/>
        <v>696708.17467068089</v>
      </c>
      <c r="IJ171" s="32">
        <f t="shared" si="397"/>
        <v>871136.74800000002</v>
      </c>
      <c r="IK171" s="32">
        <f t="shared" si="299"/>
        <v>1049719.78134</v>
      </c>
      <c r="IM171" s="32">
        <f t="shared" si="398"/>
        <v>245951.78206349706</v>
      </c>
    </row>
    <row r="172" spans="1:247" x14ac:dyDescent="0.25">
      <c r="A172" s="12">
        <v>165</v>
      </c>
      <c r="B172" s="38" t="s">
        <v>208</v>
      </c>
      <c r="C172" s="14">
        <f>VLOOKUP(B172,[1]Hoja1!$B$9:$D$244,3,0)</f>
        <v>154863</v>
      </c>
      <c r="D172" s="14">
        <v>567000</v>
      </c>
      <c r="E172" s="15">
        <v>843250</v>
      </c>
      <c r="F172" s="97">
        <v>775800</v>
      </c>
      <c r="G172" s="105">
        <f t="shared" si="300"/>
        <v>585228.25</v>
      </c>
      <c r="H172" s="105">
        <f t="shared" si="301"/>
        <v>671400</v>
      </c>
      <c r="I172" s="107">
        <f t="shared" si="302"/>
        <v>373976.16848048067</v>
      </c>
      <c r="J172" s="107">
        <f t="shared" si="303"/>
        <v>162761.01299999998</v>
      </c>
      <c r="K172" s="107">
        <f t="shared" si="272"/>
        <v>196127.02066499996</v>
      </c>
      <c r="L172" s="101">
        <f>VLOOKUP(B172,[1]Hoja1!$B$9:$L$244,11,0)</f>
        <v>140538</v>
      </c>
      <c r="M172" s="101">
        <v>522000</v>
      </c>
      <c r="N172" s="34">
        <v>843250</v>
      </c>
      <c r="O172" s="70">
        <v>758900</v>
      </c>
      <c r="P172" s="34">
        <f t="shared" si="304"/>
        <v>566172</v>
      </c>
      <c r="Q172" s="34">
        <f t="shared" si="305"/>
        <v>640450</v>
      </c>
      <c r="R172" s="34">
        <f t="shared" si="306"/>
        <v>346776.51043211145</v>
      </c>
      <c r="S172" s="174">
        <f t="shared" si="307"/>
        <v>147705.43799999999</v>
      </c>
      <c r="T172" s="174">
        <f t="shared" si="273"/>
        <v>177985.05278999999</v>
      </c>
      <c r="U172" s="126">
        <f>VLOOKUP(B172,[1]Hoja1!$B$9:$T$244,19,0)</f>
        <v>143078</v>
      </c>
      <c r="V172" s="126">
        <v>524000</v>
      </c>
      <c r="W172" s="17">
        <v>674600</v>
      </c>
      <c r="X172" s="73">
        <v>620600</v>
      </c>
      <c r="Y172" s="17">
        <f t="shared" si="308"/>
        <v>490569.5</v>
      </c>
      <c r="Z172" s="17">
        <f t="shared" si="309"/>
        <v>572300</v>
      </c>
      <c r="AA172" s="17">
        <f t="shared" si="310"/>
        <v>333575.30248316639</v>
      </c>
      <c r="AB172" s="176">
        <f t="shared" si="311"/>
        <v>150374.978</v>
      </c>
      <c r="AC172" s="176">
        <f t="shared" si="274"/>
        <v>181201.84849</v>
      </c>
      <c r="AD172" s="129">
        <f>VLOOKUP(B172,[1]Hoja1!$B$9:$V$244,21,0)</f>
        <v>154992</v>
      </c>
      <c r="AE172" s="129">
        <v>554000</v>
      </c>
      <c r="AF172" s="18">
        <v>640870</v>
      </c>
      <c r="AG172" s="74">
        <v>608800</v>
      </c>
      <c r="AH172" s="18">
        <f t="shared" si="312"/>
        <v>489665.5</v>
      </c>
      <c r="AI172" s="18">
        <f t="shared" si="313"/>
        <v>581400</v>
      </c>
      <c r="AJ172" s="18">
        <f t="shared" si="314"/>
        <v>349041.52612799581</v>
      </c>
      <c r="AK172" s="177">
        <f t="shared" si="315"/>
        <v>162896.592</v>
      </c>
      <c r="AL172" s="177">
        <f t="shared" si="275"/>
        <v>196290.39335999999</v>
      </c>
      <c r="AM172" s="133">
        <f>VLOOKUP(B172,[1]Hoja1!$B$9:$X$244,23,0)</f>
        <v>146020</v>
      </c>
      <c r="AN172" s="133">
        <v>522000</v>
      </c>
      <c r="AO172" s="19">
        <v>573410</v>
      </c>
      <c r="AP172" s="77">
        <v>550500</v>
      </c>
      <c r="AQ172" s="19">
        <f t="shared" si="316"/>
        <v>447982.5</v>
      </c>
      <c r="AR172" s="19">
        <f t="shared" si="317"/>
        <v>536250</v>
      </c>
      <c r="AS172" s="19">
        <f t="shared" si="318"/>
        <v>324554.95964009018</v>
      </c>
      <c r="AT172" s="178">
        <f t="shared" si="319"/>
        <v>153467.01999999999</v>
      </c>
      <c r="AU172" s="178">
        <f t="shared" si="276"/>
        <v>184927.7591</v>
      </c>
      <c r="AV172" s="137">
        <f>VLOOKUP(B172,[1]Hoja1!$B$9:$Z$244,25,0)</f>
        <v>113400</v>
      </c>
      <c r="AW172" s="137">
        <v>415000</v>
      </c>
      <c r="AX172" s="20">
        <v>573410</v>
      </c>
      <c r="AY172" s="79">
        <v>533300</v>
      </c>
      <c r="AZ172" s="20">
        <f t="shared" si="320"/>
        <v>408777.5</v>
      </c>
      <c r="BA172" s="20">
        <f t="shared" si="321"/>
        <v>474150</v>
      </c>
      <c r="BB172" s="20">
        <f t="shared" si="322"/>
        <v>269413.77576647274</v>
      </c>
      <c r="BC172" s="179">
        <f t="shared" si="323"/>
        <v>119183.4</v>
      </c>
      <c r="BD172" s="179">
        <f t="shared" si="277"/>
        <v>143615.997</v>
      </c>
      <c r="BE172" s="139">
        <f>VLOOKUP(B172,[1]Hoja1!$B$9:$AB$244,27,0)</f>
        <v>124740</v>
      </c>
      <c r="BF172" s="139">
        <v>499000</v>
      </c>
      <c r="BG172" s="21">
        <v>674600</v>
      </c>
      <c r="BH172" s="80">
        <v>654400</v>
      </c>
      <c r="BI172" s="21">
        <f t="shared" si="324"/>
        <v>488185</v>
      </c>
      <c r="BJ172" s="21">
        <f t="shared" si="325"/>
        <v>576700</v>
      </c>
      <c r="BK172" s="21">
        <f t="shared" si="326"/>
        <v>306956.55700921395</v>
      </c>
      <c r="BL172" s="21">
        <f t="shared" si="327"/>
        <v>131101.74</v>
      </c>
      <c r="BM172" s="21">
        <f t="shared" si="278"/>
        <v>157977.59669999999</v>
      </c>
      <c r="BN172" s="144">
        <f>VLOOKUP(B172,[1]Hoja1!$B$9:$AD$244,29,0)</f>
        <v>124740</v>
      </c>
      <c r="BO172" s="144">
        <v>446000</v>
      </c>
      <c r="BP172" s="22">
        <v>674600</v>
      </c>
      <c r="BQ172" s="82">
        <v>634100</v>
      </c>
      <c r="BR172" s="22">
        <f t="shared" si="328"/>
        <v>469860</v>
      </c>
      <c r="BS172" s="22">
        <f t="shared" si="329"/>
        <v>540050</v>
      </c>
      <c r="BT172" s="22">
        <f t="shared" si="330"/>
        <v>300340.3143624072</v>
      </c>
      <c r="BU172" s="22">
        <f t="shared" si="331"/>
        <v>131101.74</v>
      </c>
      <c r="BV172" s="22">
        <f t="shared" si="279"/>
        <v>157977.59669999999</v>
      </c>
      <c r="BW172" s="146">
        <f>VLOOKUP(B172,[1]Hoja1!$B$9:$AF$244,31,0)</f>
        <v>119893</v>
      </c>
      <c r="BX172" s="146">
        <v>350000</v>
      </c>
      <c r="BY172" s="23">
        <v>573410</v>
      </c>
      <c r="BZ172" s="84">
        <v>550500</v>
      </c>
      <c r="CA172" s="23">
        <f t="shared" si="332"/>
        <v>398450.75</v>
      </c>
      <c r="CB172" s="23">
        <f t="shared" si="333"/>
        <v>450250</v>
      </c>
      <c r="CC172" s="23">
        <f t="shared" si="334"/>
        <v>271032.15175903647</v>
      </c>
      <c r="CD172" s="23">
        <f t="shared" si="335"/>
        <v>126007.54299999999</v>
      </c>
      <c r="CE172" s="23">
        <f t="shared" si="280"/>
        <v>151839.08931499999</v>
      </c>
      <c r="CF172" s="158">
        <f>VLOOKUP(B172,[1]Hoja1!$B$9:$AJ$244,35,0)</f>
        <v>113400</v>
      </c>
      <c r="CG172" s="158">
        <v>330000</v>
      </c>
      <c r="CH172" s="24">
        <v>389900</v>
      </c>
      <c r="CI172" s="25">
        <v>370400</v>
      </c>
      <c r="CJ172" s="24">
        <f t="shared" si="336"/>
        <v>300925</v>
      </c>
      <c r="CK172" s="24">
        <f t="shared" si="337"/>
        <v>350200</v>
      </c>
      <c r="CL172" s="24">
        <f t="shared" si="338"/>
        <v>233737.84441143446</v>
      </c>
      <c r="CM172" s="24">
        <f t="shared" si="339"/>
        <v>119183.4</v>
      </c>
      <c r="CN172" s="24">
        <f t="shared" si="281"/>
        <v>143615.997</v>
      </c>
      <c r="CO172" s="148">
        <f>VLOOKUP(B172,[1]Hoja1!$B$9:$AL$244,37,0)</f>
        <v>125605</v>
      </c>
      <c r="CP172" s="148">
        <v>450000</v>
      </c>
      <c r="CQ172" s="26">
        <v>573410</v>
      </c>
      <c r="CR172" s="149">
        <v>544700</v>
      </c>
      <c r="CS172" s="26">
        <f t="shared" si="340"/>
        <v>423428.75</v>
      </c>
      <c r="CT172" s="26">
        <f t="shared" si="341"/>
        <v>497350</v>
      </c>
      <c r="CU172" s="26">
        <f t="shared" si="342"/>
        <v>290623.44451347832</v>
      </c>
      <c r="CV172" s="26">
        <f t="shared" si="343"/>
        <v>132010.85499999998</v>
      </c>
      <c r="CW172" s="26">
        <f t="shared" si="282"/>
        <v>159073.08027499999</v>
      </c>
      <c r="CX172" s="27">
        <f>VLOOKUP(B172,[1]Hoja1!$B$9:$AN$244,39,0)</f>
        <v>142907</v>
      </c>
      <c r="CY172" s="27">
        <v>470000</v>
      </c>
      <c r="CZ172" s="28">
        <v>640870</v>
      </c>
      <c r="DA172" s="86">
        <v>596000</v>
      </c>
      <c r="DB172" s="28">
        <f t="shared" si="344"/>
        <v>462444.25</v>
      </c>
      <c r="DC172" s="28">
        <f t="shared" si="345"/>
        <v>533000</v>
      </c>
      <c r="DD172" s="28">
        <f t="shared" si="346"/>
        <v>323534.32426863653</v>
      </c>
      <c r="DE172" s="28">
        <f t="shared" si="347"/>
        <v>150195.25699999998</v>
      </c>
      <c r="DF172" s="28">
        <f t="shared" si="283"/>
        <v>180985.28468499996</v>
      </c>
      <c r="DG172" s="150">
        <f>VLOOKUP(B172,[1]Hoja1!$B$9:$AR$244,43,0)</f>
        <v>175733</v>
      </c>
      <c r="DH172" s="150">
        <v>603000</v>
      </c>
      <c r="DI172" s="29">
        <v>505950</v>
      </c>
      <c r="DJ172" s="88">
        <v>470500</v>
      </c>
      <c r="DK172" s="29">
        <f t="shared" si="348"/>
        <v>438795.75</v>
      </c>
      <c r="DL172" s="29">
        <f t="shared" si="349"/>
        <v>488225</v>
      </c>
      <c r="DM172" s="29">
        <f t="shared" si="350"/>
        <v>349323.49862515356</v>
      </c>
      <c r="DN172" s="29">
        <f t="shared" si="351"/>
        <v>184695.383</v>
      </c>
      <c r="DO172" s="29">
        <f t="shared" si="284"/>
        <v>222557.93651500001</v>
      </c>
      <c r="DP172" s="154">
        <f>VLOOKUP(B172,[1]Hoja1!$B$9:$AT$244,45,0)</f>
        <v>177083</v>
      </c>
      <c r="DQ172" s="154">
        <v>648000</v>
      </c>
      <c r="DR172" s="30">
        <v>505950</v>
      </c>
      <c r="DS172" s="90">
        <v>495800</v>
      </c>
      <c r="DT172" s="30">
        <f t="shared" si="352"/>
        <v>456708.25</v>
      </c>
      <c r="DU172" s="30">
        <f t="shared" si="353"/>
        <v>500875</v>
      </c>
      <c r="DV172" s="30">
        <f t="shared" si="354"/>
        <v>357663.33602686494</v>
      </c>
      <c r="DW172" s="30">
        <f t="shared" si="355"/>
        <v>186114.23299999998</v>
      </c>
      <c r="DX172" s="30">
        <f t="shared" si="285"/>
        <v>224267.65076499997</v>
      </c>
      <c r="DY172" s="158">
        <f>VLOOKUP(B172,[1]Hoja1!$B$9:$AV$244,47,0)</f>
        <v>200694</v>
      </c>
      <c r="DZ172" s="158">
        <v>690000</v>
      </c>
      <c r="EA172" s="24">
        <v>573410</v>
      </c>
      <c r="EB172" s="25">
        <v>561900</v>
      </c>
      <c r="EC172" s="24">
        <f t="shared" si="356"/>
        <v>506501</v>
      </c>
      <c r="ED172" s="24">
        <f t="shared" si="357"/>
        <v>567655</v>
      </c>
      <c r="EE172" s="24">
        <f t="shared" si="358"/>
        <v>401783.34345067473</v>
      </c>
      <c r="EF172" s="24">
        <f t="shared" si="359"/>
        <v>210929.394</v>
      </c>
      <c r="EG172" s="24">
        <f t="shared" si="286"/>
        <v>254169.91977000001</v>
      </c>
      <c r="EH172" s="126">
        <f>VLOOKUP(B172,[1]Hoja1!$B$9:$AX$244,49,0)</f>
        <v>202791</v>
      </c>
      <c r="EI172" s="126">
        <v>725000</v>
      </c>
      <c r="EJ172" s="17">
        <v>758925</v>
      </c>
      <c r="EK172" s="73">
        <v>728600</v>
      </c>
      <c r="EL172" s="17">
        <f t="shared" si="360"/>
        <v>603829</v>
      </c>
      <c r="EM172" s="17">
        <f t="shared" si="361"/>
        <v>726800</v>
      </c>
      <c r="EN172" s="17">
        <f t="shared" si="362"/>
        <v>444412.63883665652</v>
      </c>
      <c r="EO172" s="17">
        <f t="shared" si="363"/>
        <v>213133.34099999999</v>
      </c>
      <c r="EP172" s="17">
        <f t="shared" si="287"/>
        <v>256825.67590499998</v>
      </c>
      <c r="EQ172" s="162">
        <f>VLOOKUP(B172,[1]Hoja1!$B$9:$AZ$244,51,0)</f>
        <v>175733</v>
      </c>
      <c r="ER172" s="162">
        <v>578000</v>
      </c>
      <c r="ES172" s="32">
        <v>758925</v>
      </c>
      <c r="ET172" s="94">
        <v>721000</v>
      </c>
      <c r="EU172" s="32">
        <f t="shared" si="364"/>
        <v>558414.5</v>
      </c>
      <c r="EV172" s="32">
        <f t="shared" si="365"/>
        <v>649500</v>
      </c>
      <c r="EW172" s="32">
        <f t="shared" si="366"/>
        <v>395055.076947138</v>
      </c>
      <c r="EX172" s="32">
        <f t="shared" si="367"/>
        <v>212303.0373</v>
      </c>
      <c r="EY172" s="32">
        <f t="shared" si="288"/>
        <v>255825.1599465</v>
      </c>
      <c r="EZ172" s="172">
        <f>VLOOKUP(B172,'[2]RESPUESTOS '!$B$11:$BH$246,59,0)</f>
        <v>111659</v>
      </c>
      <c r="FA172" s="162">
        <v>524000</v>
      </c>
      <c r="FB172" s="32">
        <v>570600</v>
      </c>
      <c r="FC172" s="94">
        <v>559200</v>
      </c>
      <c r="FD172" s="32">
        <f t="shared" si="368"/>
        <v>441364.75</v>
      </c>
      <c r="FE172" s="32">
        <f t="shared" si="369"/>
        <v>541600</v>
      </c>
      <c r="FF172" s="32">
        <f t="shared" si="399"/>
        <v>277680.47688006581</v>
      </c>
      <c r="FG172" s="32">
        <f t="shared" si="400"/>
        <v>134895.23790000001</v>
      </c>
      <c r="FH172" s="32">
        <f t="shared" si="289"/>
        <v>162548.7616695</v>
      </c>
      <c r="FI172" s="172">
        <f>VLOOKUP(B172,'[2]RESPUESTOS '!$B$11:$CJ$246,87,0)</f>
        <v>117711</v>
      </c>
      <c r="FJ172" s="162">
        <v>628800</v>
      </c>
      <c r="FK172" s="32">
        <v>574000</v>
      </c>
      <c r="FL172" s="94">
        <v>556800</v>
      </c>
      <c r="FM172" s="32">
        <f t="shared" si="370"/>
        <v>469327.75</v>
      </c>
      <c r="FN172" s="32">
        <f t="shared" si="371"/>
        <v>565400</v>
      </c>
      <c r="FO172" s="32">
        <f t="shared" si="401"/>
        <v>293602.74473147682</v>
      </c>
      <c r="FP172" s="32">
        <f t="shared" si="372"/>
        <v>142206.65909999999</v>
      </c>
      <c r="FQ172" s="32">
        <f t="shared" si="290"/>
        <v>171359.02421549999</v>
      </c>
      <c r="FR172" s="172">
        <f>VLOOKUP(B172,'[2]RESPUESTOS '!$B$11:$BX$246,75,0)</f>
        <v>98392</v>
      </c>
      <c r="FS172" s="162">
        <v>524000</v>
      </c>
      <c r="FT172" s="32">
        <v>528800</v>
      </c>
      <c r="FU172" s="94">
        <v>523500</v>
      </c>
      <c r="FV172" s="32">
        <f t="shared" si="373"/>
        <v>418673</v>
      </c>
      <c r="FW172" s="32">
        <f t="shared" si="374"/>
        <v>523750</v>
      </c>
      <c r="FX172" s="32">
        <f t="shared" si="402"/>
        <v>251998.36795956764</v>
      </c>
      <c r="FY172" s="32">
        <f t="shared" si="375"/>
        <v>118867.37519999999</v>
      </c>
      <c r="FZ172" s="32">
        <f t="shared" si="291"/>
        <v>143235.18711599999</v>
      </c>
      <c r="GA172" s="172">
        <f>VLOOKUP(B172,'[2]RESPUESTOS '!$B$11:$CN$246,91,0)</f>
        <v>125281</v>
      </c>
      <c r="GB172" s="162">
        <v>603000</v>
      </c>
      <c r="GC172" s="32">
        <v>674600</v>
      </c>
      <c r="GD172" s="94">
        <v>647600</v>
      </c>
      <c r="GE172" s="32">
        <f t="shared" si="376"/>
        <v>512620.25</v>
      </c>
      <c r="GF172" s="32">
        <f t="shared" si="377"/>
        <v>625300</v>
      </c>
      <c r="GG172" s="32">
        <f t="shared" si="403"/>
        <v>315782.30765298603</v>
      </c>
      <c r="GH172" s="32">
        <f t="shared" si="378"/>
        <v>151351.9761</v>
      </c>
      <c r="GI172" s="32">
        <f t="shared" si="292"/>
        <v>182379.13120050001</v>
      </c>
      <c r="GJ172" s="172">
        <f>VLOOKUP(B172,'[2]RESPUESTOS '!$B$11:$T$246,19,0)</f>
        <v>96012</v>
      </c>
      <c r="GK172" s="162">
        <v>470000</v>
      </c>
      <c r="GL172" s="32">
        <v>517000</v>
      </c>
      <c r="GM172" s="94">
        <v>486000</v>
      </c>
      <c r="GN172" s="32">
        <f t="shared" si="379"/>
        <v>392253</v>
      </c>
      <c r="GO172" s="32">
        <f t="shared" si="380"/>
        <v>478000</v>
      </c>
      <c r="GP172" s="32">
        <f t="shared" si="404"/>
        <v>241912.94890836324</v>
      </c>
      <c r="GQ172" s="32">
        <f t="shared" si="381"/>
        <v>115992.09719999999</v>
      </c>
      <c r="GR172" s="32">
        <f t="shared" si="293"/>
        <v>139770.47712599998</v>
      </c>
      <c r="GS172" s="172">
        <f>VLOOKUP(B172,'[2]RESPUESTOS '!$B$11:$H$246,7,0)</f>
        <v>100558</v>
      </c>
      <c r="GT172" s="162">
        <v>330000</v>
      </c>
      <c r="GU172" s="32">
        <v>310200</v>
      </c>
      <c r="GV172" s="94">
        <v>294700</v>
      </c>
      <c r="GW172" s="32">
        <f t="shared" si="382"/>
        <v>258864.5</v>
      </c>
      <c r="GX172" s="32">
        <f t="shared" si="383"/>
        <v>302450</v>
      </c>
      <c r="GY172" s="32">
        <f t="shared" si="405"/>
        <v>204166.8348322516</v>
      </c>
      <c r="GZ172" s="32">
        <f t="shared" si="384"/>
        <v>121484.1198</v>
      </c>
      <c r="HA172" s="32">
        <f t="shared" si="294"/>
        <v>146388.364359</v>
      </c>
      <c r="HB172" s="172">
        <f>VLOOKUP(B172,'[2]RESPUESTOS '!$B$11:$D$246,3,0)</f>
        <v>69899</v>
      </c>
      <c r="HC172" s="162">
        <v>330000</v>
      </c>
      <c r="HD172" s="32">
        <v>310200</v>
      </c>
      <c r="HE172" s="94">
        <v>285400</v>
      </c>
      <c r="HF172" s="32">
        <f t="shared" si="385"/>
        <v>248874.75</v>
      </c>
      <c r="HG172" s="32">
        <f t="shared" si="386"/>
        <v>297800</v>
      </c>
      <c r="HH172" s="32">
        <f t="shared" si="406"/>
        <v>166221.74499386596</v>
      </c>
      <c r="HI172" s="32">
        <f t="shared" si="387"/>
        <v>84444.981899999999</v>
      </c>
      <c r="HJ172" s="32">
        <f t="shared" si="295"/>
        <v>101756.2031895</v>
      </c>
      <c r="HK172" s="172">
        <f>VLOOKUP(B172,'[2]RESPUESTOS '!$B$11:$CB$246,79,0)</f>
        <v>122492</v>
      </c>
      <c r="HL172" s="162">
        <v>725000</v>
      </c>
      <c r="HM172" s="32">
        <v>674600</v>
      </c>
      <c r="HN172" s="94">
        <v>661000</v>
      </c>
      <c r="HO172" s="32">
        <f t="shared" si="388"/>
        <v>545773</v>
      </c>
      <c r="HP172" s="32">
        <f t="shared" si="389"/>
        <v>667800</v>
      </c>
      <c r="HQ172" s="32">
        <f t="shared" si="407"/>
        <v>319021.80212892679</v>
      </c>
      <c r="HR172" s="32">
        <f t="shared" si="390"/>
        <v>147982.5852</v>
      </c>
      <c r="HS172" s="32">
        <f t="shared" si="296"/>
        <v>178319.015166</v>
      </c>
      <c r="HT172" s="172">
        <v>676288.62</v>
      </c>
      <c r="HU172" s="162">
        <v>725000</v>
      </c>
      <c r="HV172" s="32">
        <v>843250</v>
      </c>
      <c r="HW172" s="94">
        <v>801100</v>
      </c>
      <c r="HX172" s="32">
        <f t="shared" si="391"/>
        <v>789783.33333333337</v>
      </c>
      <c r="HY172" s="32">
        <f t="shared" si="392"/>
        <v>801100</v>
      </c>
      <c r="HZ172" s="32">
        <f t="shared" si="297"/>
        <v>786682.64010456915</v>
      </c>
      <c r="IA172" s="32">
        <f t="shared" si="393"/>
        <v>817024.28182199993</v>
      </c>
      <c r="IB172" s="32">
        <f t="shared" si="298"/>
        <v>984514.25959550985</v>
      </c>
      <c r="IC172" s="172">
        <v>720990</v>
      </c>
      <c r="ID172" s="162">
        <v>524000</v>
      </c>
      <c r="IE172" s="32">
        <v>843250</v>
      </c>
      <c r="IF172" s="94">
        <v>775800</v>
      </c>
      <c r="IG172" s="32">
        <f t="shared" si="394"/>
        <v>714350</v>
      </c>
      <c r="IH172" s="32">
        <f t="shared" si="395"/>
        <v>775800</v>
      </c>
      <c r="II172" s="32">
        <f t="shared" si="396"/>
        <v>684419.45977358683</v>
      </c>
      <c r="IJ172" s="32">
        <f t="shared" si="397"/>
        <v>871028.01899999997</v>
      </c>
      <c r="IK172" s="32">
        <f t="shared" si="299"/>
        <v>1049588.7628949999</v>
      </c>
      <c r="IM172" s="32">
        <f t="shared" si="398"/>
        <v>240930.45353755585</v>
      </c>
    </row>
    <row r="173" spans="1:247" x14ac:dyDescent="0.25">
      <c r="A173" s="12">
        <v>166</v>
      </c>
      <c r="B173" s="36" t="s">
        <v>209</v>
      </c>
      <c r="C173" s="14">
        <f>VLOOKUP(B173,[1]Hoja1!$B$9:$D$244,3,0)</f>
        <v>288256</v>
      </c>
      <c r="D173" s="14">
        <v>1055000</v>
      </c>
      <c r="E173" s="15">
        <v>1583500</v>
      </c>
      <c r="F173" s="97">
        <v>1551800</v>
      </c>
      <c r="G173" s="105">
        <f t="shared" si="300"/>
        <v>1119639</v>
      </c>
      <c r="H173" s="105">
        <f t="shared" si="301"/>
        <v>1303400</v>
      </c>
      <c r="I173" s="107">
        <f t="shared" si="302"/>
        <v>702625.73379820865</v>
      </c>
      <c r="J173" s="107">
        <f t="shared" si="303"/>
        <v>302957.05599999998</v>
      </c>
      <c r="K173" s="107">
        <f t="shared" si="272"/>
        <v>365063.25247999997</v>
      </c>
      <c r="L173" s="101">
        <f>VLOOKUP(B173,[1]Hoja1!$B$9:$L$244,11,0)</f>
        <v>246944</v>
      </c>
      <c r="M173" s="101">
        <v>918000</v>
      </c>
      <c r="N173" s="34">
        <v>1583500</v>
      </c>
      <c r="O173" s="70">
        <v>1520200</v>
      </c>
      <c r="P173" s="34">
        <f t="shared" si="304"/>
        <v>1067161</v>
      </c>
      <c r="Q173" s="34">
        <f t="shared" si="305"/>
        <v>1219100</v>
      </c>
      <c r="R173" s="34">
        <f t="shared" si="306"/>
        <v>622263.36586195114</v>
      </c>
      <c r="S173" s="174">
        <f t="shared" si="307"/>
        <v>259538.14399999997</v>
      </c>
      <c r="T173" s="174">
        <f t="shared" si="273"/>
        <v>312743.46351999999</v>
      </c>
      <c r="U173" s="126">
        <f>VLOOKUP(B173,[1]Hoja1!$B$9:$T$244,19,0)</f>
        <v>208285</v>
      </c>
      <c r="V173" s="126">
        <v>762000</v>
      </c>
      <c r="W173" s="17">
        <v>1266800</v>
      </c>
      <c r="X173" s="73">
        <v>1241500</v>
      </c>
      <c r="Y173" s="17">
        <f t="shared" si="308"/>
        <v>869646.25</v>
      </c>
      <c r="Z173" s="17">
        <f t="shared" si="309"/>
        <v>1001750</v>
      </c>
      <c r="AA173" s="17">
        <f t="shared" si="310"/>
        <v>518919.97456579708</v>
      </c>
      <c r="AB173" s="176">
        <f t="shared" si="311"/>
        <v>218907.53499999997</v>
      </c>
      <c r="AC173" s="176">
        <f t="shared" si="274"/>
        <v>263783.57967499999</v>
      </c>
      <c r="AD173" s="129">
        <f>VLOOKUP(B173,[1]Hoja1!$B$9:$V$244,21,0)</f>
        <v>258381</v>
      </c>
      <c r="AE173" s="129">
        <v>923000</v>
      </c>
      <c r="AF173" s="18">
        <v>1203460</v>
      </c>
      <c r="AG173" s="74">
        <v>1155300</v>
      </c>
      <c r="AH173" s="18">
        <f t="shared" si="312"/>
        <v>885035.25</v>
      </c>
      <c r="AI173" s="18">
        <f t="shared" si="313"/>
        <v>1039150</v>
      </c>
      <c r="AJ173" s="18">
        <f t="shared" si="314"/>
        <v>601486.50705995364</v>
      </c>
      <c r="AK173" s="177">
        <f t="shared" si="315"/>
        <v>271558.43099999998</v>
      </c>
      <c r="AL173" s="177">
        <f t="shared" si="275"/>
        <v>327227.90935499995</v>
      </c>
      <c r="AM173" s="133">
        <f>VLOOKUP(B173,[1]Hoja1!$B$9:$X$244,23,0)</f>
        <v>240655</v>
      </c>
      <c r="AN173" s="133">
        <v>860000</v>
      </c>
      <c r="AO173" s="19">
        <v>1076780</v>
      </c>
      <c r="AP173" s="77">
        <v>1044500</v>
      </c>
      <c r="AQ173" s="19">
        <f t="shared" si="316"/>
        <v>805483.75</v>
      </c>
      <c r="AR173" s="19">
        <f t="shared" si="317"/>
        <v>952250</v>
      </c>
      <c r="AS173" s="19">
        <f t="shared" si="318"/>
        <v>555231.09374255477</v>
      </c>
      <c r="AT173" s="178">
        <f t="shared" si="319"/>
        <v>252928.40499999997</v>
      </c>
      <c r="AU173" s="178">
        <f t="shared" si="276"/>
        <v>304778.72802499996</v>
      </c>
      <c r="AV173" s="137">
        <f>VLOOKUP(B173,[1]Hoja1!$B$9:$Z$244,25,0)</f>
        <v>189350</v>
      </c>
      <c r="AW173" s="137">
        <v>693000</v>
      </c>
      <c r="AX173" s="20">
        <v>1076780</v>
      </c>
      <c r="AY173" s="79">
        <v>1022900</v>
      </c>
      <c r="AZ173" s="20">
        <f t="shared" si="320"/>
        <v>745507.5</v>
      </c>
      <c r="BA173" s="20">
        <f t="shared" si="321"/>
        <v>857950</v>
      </c>
      <c r="BB173" s="20">
        <f t="shared" si="322"/>
        <v>463470.73326801974</v>
      </c>
      <c r="BC173" s="179">
        <f t="shared" si="323"/>
        <v>199006.84999999998</v>
      </c>
      <c r="BD173" s="179">
        <f t="shared" si="277"/>
        <v>239803.25424999997</v>
      </c>
      <c r="BE173" s="139">
        <f>VLOOKUP(B173,[1]Hoja1!$B$9:$AB$244,27,0)</f>
        <v>265510</v>
      </c>
      <c r="BF173" s="139">
        <v>1063000</v>
      </c>
      <c r="BG173" s="21">
        <v>1266800</v>
      </c>
      <c r="BH173" s="80">
        <v>1241500</v>
      </c>
      <c r="BI173" s="21">
        <f t="shared" si="324"/>
        <v>959202.5</v>
      </c>
      <c r="BJ173" s="21">
        <f t="shared" si="325"/>
        <v>1152250</v>
      </c>
      <c r="BK173" s="21">
        <f t="shared" si="326"/>
        <v>634725.37197917607</v>
      </c>
      <c r="BL173" s="21">
        <f t="shared" si="327"/>
        <v>279051.01</v>
      </c>
      <c r="BM173" s="21">
        <f t="shared" si="278"/>
        <v>336256.46704999998</v>
      </c>
      <c r="BN173" s="144">
        <f>VLOOKUP(B173,[1]Hoja1!$B$9:$AD$244,29,0)</f>
        <v>208285</v>
      </c>
      <c r="BO173" s="144">
        <v>744000</v>
      </c>
      <c r="BP173" s="22">
        <v>1266800</v>
      </c>
      <c r="BQ173" s="82">
        <v>1165500</v>
      </c>
      <c r="BR173" s="22">
        <f t="shared" si="328"/>
        <v>846146.25</v>
      </c>
      <c r="BS173" s="22">
        <f t="shared" si="329"/>
        <v>954750</v>
      </c>
      <c r="BT173" s="22">
        <f t="shared" si="330"/>
        <v>513308.06806581386</v>
      </c>
      <c r="BU173" s="22">
        <f t="shared" si="331"/>
        <v>218907.53499999997</v>
      </c>
      <c r="BV173" s="22">
        <f t="shared" si="279"/>
        <v>263783.57967499999</v>
      </c>
      <c r="BW173" s="146">
        <f>VLOOKUP(B173,[1]Hoja1!$B$9:$AF$244,31,0)</f>
        <v>200439</v>
      </c>
      <c r="BX173" s="146">
        <v>580000</v>
      </c>
      <c r="BY173" s="23">
        <v>1076780</v>
      </c>
      <c r="BZ173" s="84">
        <v>1001400</v>
      </c>
      <c r="CA173" s="23">
        <f t="shared" si="332"/>
        <v>714654.75</v>
      </c>
      <c r="CB173" s="23">
        <f t="shared" si="333"/>
        <v>790700</v>
      </c>
      <c r="CC173" s="23">
        <f t="shared" si="334"/>
        <v>462937.04395544046</v>
      </c>
      <c r="CD173" s="23">
        <f t="shared" si="335"/>
        <v>210661.389</v>
      </c>
      <c r="CE173" s="23">
        <f t="shared" si="280"/>
        <v>253846.973745</v>
      </c>
      <c r="CF173" s="158">
        <f>VLOOKUP(B173,[1]Hoja1!$B$9:$AJ$244,35,0)</f>
        <v>189350</v>
      </c>
      <c r="CG173" s="158">
        <v>550000</v>
      </c>
      <c r="CH173" s="24">
        <v>732200</v>
      </c>
      <c r="CI173" s="25">
        <v>710200</v>
      </c>
      <c r="CJ173" s="24">
        <f t="shared" si="336"/>
        <v>545437.5</v>
      </c>
      <c r="CK173" s="24">
        <f t="shared" si="337"/>
        <v>630100</v>
      </c>
      <c r="CL173" s="24">
        <f t="shared" si="338"/>
        <v>405136.80263325339</v>
      </c>
      <c r="CM173" s="24">
        <f t="shared" si="339"/>
        <v>199006.84999999998</v>
      </c>
      <c r="CN173" s="24">
        <f t="shared" si="281"/>
        <v>239803.25424999997</v>
      </c>
      <c r="CO173" s="148">
        <f>VLOOKUP(B173,[1]Hoja1!$B$9:$AL$244,37,0)</f>
        <v>215738</v>
      </c>
      <c r="CP173" s="148">
        <v>780000</v>
      </c>
      <c r="CQ173" s="26">
        <v>1076780</v>
      </c>
      <c r="CR173" s="149">
        <v>969100</v>
      </c>
      <c r="CS173" s="26">
        <f t="shared" si="340"/>
        <v>760404.5</v>
      </c>
      <c r="CT173" s="26">
        <f t="shared" si="341"/>
        <v>874550</v>
      </c>
      <c r="CU173" s="26">
        <f t="shared" si="342"/>
        <v>507750.59917310474</v>
      </c>
      <c r="CV173" s="26">
        <f t="shared" si="343"/>
        <v>226740.63799999998</v>
      </c>
      <c r="CW173" s="26">
        <f t="shared" si="282"/>
        <v>273222.46878999996</v>
      </c>
      <c r="CX173" s="27">
        <f>VLOOKUP(B173,[1]Hoja1!$B$9:$AN$244,39,0)</f>
        <v>269878</v>
      </c>
      <c r="CY173" s="27">
        <v>890000</v>
      </c>
      <c r="CZ173" s="28">
        <v>1203460</v>
      </c>
      <c r="DA173" s="86">
        <v>1107000</v>
      </c>
      <c r="DB173" s="28">
        <f t="shared" si="344"/>
        <v>867584.5</v>
      </c>
      <c r="DC173" s="28">
        <f t="shared" si="345"/>
        <v>998500</v>
      </c>
      <c r="DD173" s="28">
        <f t="shared" si="346"/>
        <v>609453.8491783716</v>
      </c>
      <c r="DE173" s="28">
        <f t="shared" si="347"/>
        <v>283641.77799999999</v>
      </c>
      <c r="DF173" s="28">
        <f t="shared" si="283"/>
        <v>341788.34249000001</v>
      </c>
      <c r="DG173" s="150">
        <f>VLOOKUP(B173,[1]Hoja1!$B$9:$AR$244,43,0)</f>
        <v>217634</v>
      </c>
      <c r="DH173" s="150">
        <v>747000</v>
      </c>
      <c r="DI173" s="29">
        <v>950100</v>
      </c>
      <c r="DJ173" s="88">
        <v>902600</v>
      </c>
      <c r="DK173" s="29">
        <f t="shared" si="348"/>
        <v>704333.5</v>
      </c>
      <c r="DL173" s="29">
        <f t="shared" si="349"/>
        <v>824800</v>
      </c>
      <c r="DM173" s="29">
        <f t="shared" si="350"/>
        <v>494193.86206432711</v>
      </c>
      <c r="DN173" s="29">
        <f t="shared" si="351"/>
        <v>228733.33399999997</v>
      </c>
      <c r="DO173" s="29">
        <f t="shared" si="284"/>
        <v>275623.66746999999</v>
      </c>
      <c r="DP173" s="154">
        <f>VLOOKUP(B173,[1]Hoja1!$B$9:$AT$244,45,0)</f>
        <v>332535</v>
      </c>
      <c r="DQ173" s="154">
        <v>1217000</v>
      </c>
      <c r="DR173" s="30">
        <v>950100</v>
      </c>
      <c r="DS173" s="90">
        <v>902600</v>
      </c>
      <c r="DT173" s="30">
        <f t="shared" si="352"/>
        <v>850558.75</v>
      </c>
      <c r="DU173" s="30">
        <f t="shared" si="353"/>
        <v>926350</v>
      </c>
      <c r="DV173" s="30">
        <f t="shared" si="354"/>
        <v>667854.75752414565</v>
      </c>
      <c r="DW173" s="30">
        <f t="shared" si="355"/>
        <v>349494.28499999997</v>
      </c>
      <c r="DX173" s="30">
        <f t="shared" si="285"/>
        <v>421140.61342499999</v>
      </c>
      <c r="DY173" s="158">
        <f>VLOOKUP(B173,[1]Hoja1!$B$9:$AV$244,47,0)</f>
        <v>261161</v>
      </c>
      <c r="DZ173" s="158">
        <v>900000</v>
      </c>
      <c r="EA173" s="24">
        <v>1076780</v>
      </c>
      <c r="EB173" s="25">
        <v>1022900</v>
      </c>
      <c r="EC173" s="24">
        <f t="shared" si="356"/>
        <v>815210.25</v>
      </c>
      <c r="ED173" s="24">
        <f t="shared" si="357"/>
        <v>961450</v>
      </c>
      <c r="EE173" s="24">
        <f t="shared" si="358"/>
        <v>584242.32147852238</v>
      </c>
      <c r="EF173" s="24">
        <f t="shared" si="359"/>
        <v>274480.21100000001</v>
      </c>
      <c r="EG173" s="24">
        <f t="shared" si="286"/>
        <v>330748.654255</v>
      </c>
      <c r="EH173" s="126">
        <f>VLOOKUP(B173,[1]Hoja1!$B$9:$AX$244,49,0)</f>
        <v>356353</v>
      </c>
      <c r="EI173" s="126">
        <v>1273000</v>
      </c>
      <c r="EJ173" s="17">
        <v>1425150</v>
      </c>
      <c r="EK173" s="73">
        <v>1325400</v>
      </c>
      <c r="EL173" s="17">
        <f t="shared" si="360"/>
        <v>1094975.75</v>
      </c>
      <c r="EM173" s="17">
        <f t="shared" si="361"/>
        <v>1299200</v>
      </c>
      <c r="EN173" s="17">
        <f t="shared" si="362"/>
        <v>792405.28728711768</v>
      </c>
      <c r="EO173" s="17">
        <f t="shared" si="363"/>
        <v>374527.00299999997</v>
      </c>
      <c r="EP173" s="17">
        <f t="shared" si="287"/>
        <v>451305.03861499997</v>
      </c>
      <c r="EQ173" s="162">
        <f>VLOOKUP(B173,[1]Hoja1!$B$9:$AZ$244,51,0)</f>
        <v>217634</v>
      </c>
      <c r="ER173" s="162">
        <v>716000</v>
      </c>
      <c r="ES173" s="32">
        <v>1425150</v>
      </c>
      <c r="ET173" s="94">
        <v>1325400</v>
      </c>
      <c r="EU173" s="32">
        <f t="shared" si="364"/>
        <v>921046</v>
      </c>
      <c r="EV173" s="32">
        <f t="shared" si="365"/>
        <v>1020700</v>
      </c>
      <c r="EW173" s="32">
        <f t="shared" si="366"/>
        <v>537079.42168450123</v>
      </c>
      <c r="EX173" s="32">
        <f t="shared" si="367"/>
        <v>262923.63539999997</v>
      </c>
      <c r="EY173" s="32">
        <f t="shared" si="288"/>
        <v>316822.98065699998</v>
      </c>
      <c r="EZ173" s="172">
        <f>VLOOKUP(B173,'[2]RESPUESTOS '!$B$11:$BH$246,59,0)</f>
        <v>184555</v>
      </c>
      <c r="FA173" s="162">
        <v>762000</v>
      </c>
      <c r="FB173" s="32">
        <v>1012400</v>
      </c>
      <c r="FC173" s="94">
        <v>931400</v>
      </c>
      <c r="FD173" s="32">
        <f t="shared" si="368"/>
        <v>722588.75</v>
      </c>
      <c r="FE173" s="32">
        <f t="shared" si="369"/>
        <v>846700</v>
      </c>
      <c r="FF173" s="32">
        <f t="shared" si="399"/>
        <v>454949.77313915227</v>
      </c>
      <c r="FG173" s="32">
        <f t="shared" si="400"/>
        <v>222960.89549999998</v>
      </c>
      <c r="FH173" s="32">
        <f t="shared" si="289"/>
        <v>268667.87907749997</v>
      </c>
      <c r="FI173" s="172">
        <f>VLOOKUP(B173,'[2]RESPUESTOS '!$B$11:$CJ$246,87,0)</f>
        <v>180062</v>
      </c>
      <c r="FJ173" s="162">
        <v>914400</v>
      </c>
      <c r="FK173" s="32">
        <v>938400</v>
      </c>
      <c r="FL173" s="94">
        <v>891500</v>
      </c>
      <c r="FM173" s="32">
        <f t="shared" si="370"/>
        <v>731090.5</v>
      </c>
      <c r="FN173" s="32">
        <f t="shared" si="371"/>
        <v>902950</v>
      </c>
      <c r="FO173" s="32">
        <f t="shared" si="401"/>
        <v>452765.0294924695</v>
      </c>
      <c r="FP173" s="32">
        <f t="shared" si="372"/>
        <v>217532.90219999998</v>
      </c>
      <c r="FQ173" s="32">
        <f t="shared" si="290"/>
        <v>262127.14715099998</v>
      </c>
      <c r="FR173" s="172">
        <f>VLOOKUP(B173,'[2]RESPUESTOS '!$B$11:$BX$246,75,0)</f>
        <v>141857</v>
      </c>
      <c r="FS173" s="162">
        <v>762000</v>
      </c>
      <c r="FT173" s="32">
        <v>759200</v>
      </c>
      <c r="FU173" s="94">
        <v>736400</v>
      </c>
      <c r="FV173" s="32">
        <f t="shared" si="373"/>
        <v>599864.25</v>
      </c>
      <c r="FW173" s="32">
        <f t="shared" si="374"/>
        <v>747800</v>
      </c>
      <c r="FX173" s="32">
        <f t="shared" si="402"/>
        <v>362423.16588014277</v>
      </c>
      <c r="FY173" s="32">
        <f t="shared" si="375"/>
        <v>171377.4417</v>
      </c>
      <c r="FZ173" s="32">
        <f t="shared" si="291"/>
        <v>206509.81724850001</v>
      </c>
      <c r="GA173" s="172">
        <f>VLOOKUP(B173,'[2]RESPUESTOS '!$B$11:$CN$246,91,0)</f>
        <v>231720</v>
      </c>
      <c r="GB173" s="162">
        <v>877000</v>
      </c>
      <c r="GC173" s="32">
        <v>1229400</v>
      </c>
      <c r="GD173" s="94">
        <v>1217100</v>
      </c>
      <c r="GE173" s="32">
        <f t="shared" si="376"/>
        <v>888805</v>
      </c>
      <c r="GF173" s="32">
        <f t="shared" si="377"/>
        <v>1047050</v>
      </c>
      <c r="GG173" s="32">
        <f t="shared" si="403"/>
        <v>564108.52222082939</v>
      </c>
      <c r="GH173" s="32">
        <f t="shared" si="378"/>
        <v>279940.93199999997</v>
      </c>
      <c r="GI173" s="32">
        <f t="shared" si="292"/>
        <v>337328.82305999997</v>
      </c>
      <c r="GJ173" s="172">
        <f>VLOOKUP(B173,'[2]RESPUESTOS '!$B$11:$T$246,19,0)</f>
        <v>119713</v>
      </c>
      <c r="GK173" s="162">
        <v>890000</v>
      </c>
      <c r="GL173" s="32">
        <v>650800</v>
      </c>
      <c r="GM173" s="94">
        <v>598700</v>
      </c>
      <c r="GN173" s="32">
        <f t="shared" si="379"/>
        <v>564803.25</v>
      </c>
      <c r="GO173" s="32">
        <f t="shared" si="380"/>
        <v>624750</v>
      </c>
      <c r="GP173" s="32">
        <f t="shared" si="404"/>
        <v>315363.81958991254</v>
      </c>
      <c r="GQ173" s="32">
        <f t="shared" si="381"/>
        <v>144625.27530000001</v>
      </c>
      <c r="GR173" s="32">
        <f t="shared" si="293"/>
        <v>174273.4567365</v>
      </c>
      <c r="GS173" s="172">
        <f>VLOOKUP(B173,'[2]RESPUESTOS '!$B$11:$H$246,7,0)</f>
        <v>85451</v>
      </c>
      <c r="GT173" s="162">
        <v>550000</v>
      </c>
      <c r="GU173" s="32">
        <v>390500</v>
      </c>
      <c r="GV173" s="94">
        <v>363200</v>
      </c>
      <c r="GW173" s="32">
        <f t="shared" si="382"/>
        <v>347287.75</v>
      </c>
      <c r="GX173" s="32">
        <f t="shared" si="383"/>
        <v>376850</v>
      </c>
      <c r="GY173" s="32">
        <f t="shared" si="405"/>
        <v>212371.50630727399</v>
      </c>
      <c r="GZ173" s="32">
        <f t="shared" si="384"/>
        <v>103233.35309999999</v>
      </c>
      <c r="HA173" s="32">
        <f t="shared" si="294"/>
        <v>124396.19048549999</v>
      </c>
      <c r="HB173" s="172">
        <f>VLOOKUP(B173,'[2]RESPUESTOS '!$B$11:$D$246,3,0)</f>
        <v>82043</v>
      </c>
      <c r="HC173" s="162">
        <v>550000</v>
      </c>
      <c r="HD173" s="32">
        <v>390500</v>
      </c>
      <c r="HE173" s="94">
        <v>382700</v>
      </c>
      <c r="HF173" s="32">
        <f t="shared" si="385"/>
        <v>351310.75</v>
      </c>
      <c r="HG173" s="32">
        <f t="shared" si="386"/>
        <v>386600</v>
      </c>
      <c r="HH173" s="32">
        <f t="shared" si="406"/>
        <v>208542.4798897838</v>
      </c>
      <c r="HI173" s="32">
        <f t="shared" si="387"/>
        <v>99116.148300000001</v>
      </c>
      <c r="HJ173" s="32">
        <f t="shared" si="295"/>
        <v>119434.9587015</v>
      </c>
      <c r="HK173" s="172">
        <f>VLOOKUP(B173,'[2]RESPUESTOS '!$B$11:$CB$246,79,0)</f>
        <v>228314</v>
      </c>
      <c r="HL173" s="162">
        <v>1273000</v>
      </c>
      <c r="HM173" s="32">
        <v>1229400</v>
      </c>
      <c r="HN173" s="94">
        <v>1131000</v>
      </c>
      <c r="HO173" s="32">
        <f t="shared" si="388"/>
        <v>965428.5</v>
      </c>
      <c r="HP173" s="32">
        <f t="shared" si="389"/>
        <v>1180200</v>
      </c>
      <c r="HQ173" s="32">
        <f t="shared" si="407"/>
        <v>582830.64853366534</v>
      </c>
      <c r="HR173" s="32">
        <f t="shared" si="390"/>
        <v>275826.1434</v>
      </c>
      <c r="HS173" s="32">
        <f t="shared" si="296"/>
        <v>332370.50279699999</v>
      </c>
      <c r="HT173" s="172">
        <v>1203153.8400000001</v>
      </c>
      <c r="HU173" s="162">
        <v>1273000</v>
      </c>
      <c r="HV173" s="32">
        <v>1583500</v>
      </c>
      <c r="HW173" s="94">
        <v>1425200</v>
      </c>
      <c r="HX173" s="32">
        <f t="shared" si="391"/>
        <v>1427233.3333333333</v>
      </c>
      <c r="HY173" s="32">
        <f t="shared" si="392"/>
        <v>1425200</v>
      </c>
      <c r="HZ173" s="32">
        <f t="shared" si="297"/>
        <v>1415953.0384970834</v>
      </c>
      <c r="IA173" s="32">
        <f t="shared" si="393"/>
        <v>1453530.154104</v>
      </c>
      <c r="IB173" s="32">
        <f t="shared" si="298"/>
        <v>1751503.8356953198</v>
      </c>
      <c r="IC173" s="172">
        <v>1282680</v>
      </c>
      <c r="ID173" s="162">
        <v>762000</v>
      </c>
      <c r="IE173" s="32">
        <v>1583500</v>
      </c>
      <c r="IF173" s="94">
        <v>1551800</v>
      </c>
      <c r="IG173" s="32">
        <f t="shared" si="394"/>
        <v>1299100</v>
      </c>
      <c r="IH173" s="32">
        <f t="shared" si="395"/>
        <v>1551800</v>
      </c>
      <c r="II173" s="32">
        <f t="shared" si="396"/>
        <v>1159079.2315467035</v>
      </c>
      <c r="IJ173" s="32">
        <f t="shared" si="397"/>
        <v>1549605.7079999999</v>
      </c>
      <c r="IK173" s="32">
        <f t="shared" si="299"/>
        <v>1867274.8781399997</v>
      </c>
      <c r="IM173" s="32">
        <f t="shared" si="398"/>
        <v>398578.87840073404</v>
      </c>
    </row>
    <row r="174" spans="1:247" x14ac:dyDescent="0.25">
      <c r="A174" s="12">
        <v>167</v>
      </c>
      <c r="B174" s="38" t="s">
        <v>210</v>
      </c>
      <c r="C174" s="14">
        <f>VLOOKUP(B174,[1]Hoja1!$B$9:$D$244,3,0)</f>
        <v>967120</v>
      </c>
      <c r="D174" s="14">
        <v>3537000</v>
      </c>
      <c r="E174" s="15">
        <v>5291750</v>
      </c>
      <c r="F174" s="97">
        <v>4868400</v>
      </c>
      <c r="G174" s="105">
        <f t="shared" si="300"/>
        <v>3666067.5</v>
      </c>
      <c r="H174" s="105">
        <f t="shared" si="301"/>
        <v>4202700</v>
      </c>
      <c r="I174" s="107">
        <f t="shared" si="302"/>
        <v>2337673.3935779412</v>
      </c>
      <c r="J174" s="107">
        <f t="shared" si="303"/>
        <v>1016443.1199999999</v>
      </c>
      <c r="K174" s="107">
        <f t="shared" si="272"/>
        <v>1224813.9595999997</v>
      </c>
      <c r="L174" s="101">
        <f>VLOOKUP(B174,[1]Hoja1!$B$9:$L$244,11,0)</f>
        <v>967120</v>
      </c>
      <c r="M174" s="101">
        <v>3593000</v>
      </c>
      <c r="N174" s="34">
        <v>5291750</v>
      </c>
      <c r="O174" s="70">
        <v>4762600</v>
      </c>
      <c r="P174" s="34">
        <f t="shared" si="304"/>
        <v>3653617.5</v>
      </c>
      <c r="Q174" s="34">
        <f t="shared" si="305"/>
        <v>4177800</v>
      </c>
      <c r="R174" s="34">
        <f t="shared" si="306"/>
        <v>2337459.56403611</v>
      </c>
      <c r="S174" s="174">
        <f t="shared" si="307"/>
        <v>1016443.1199999999</v>
      </c>
      <c r="T174" s="174">
        <f t="shared" si="273"/>
        <v>1224813.9595999997</v>
      </c>
      <c r="U174" s="126">
        <f>VLOOKUP(B174,[1]Hoja1!$B$9:$T$244,19,0)</f>
        <v>967120</v>
      </c>
      <c r="V174" s="126">
        <v>3537000</v>
      </c>
      <c r="W174" s="17">
        <v>4233400</v>
      </c>
      <c r="X174" s="73">
        <v>4106400</v>
      </c>
      <c r="Y174" s="17">
        <f t="shared" si="308"/>
        <v>3210980</v>
      </c>
      <c r="Z174" s="17">
        <f t="shared" si="309"/>
        <v>3821700</v>
      </c>
      <c r="AA174" s="17">
        <f t="shared" si="310"/>
        <v>2226598.2522718702</v>
      </c>
      <c r="AB174" s="176">
        <f t="shared" si="311"/>
        <v>1016443.1199999999</v>
      </c>
      <c r="AC174" s="176">
        <f t="shared" si="274"/>
        <v>1224813.9595999997</v>
      </c>
      <c r="AD174" s="129">
        <f>VLOOKUP(B174,[1]Hoja1!$B$9:$V$244,21,0)</f>
        <v>1061419</v>
      </c>
      <c r="AE174" s="129">
        <v>3791000</v>
      </c>
      <c r="AF174" s="18">
        <v>4021730</v>
      </c>
      <c r="AG174" s="74">
        <v>3901100</v>
      </c>
      <c r="AH174" s="18">
        <f t="shared" si="312"/>
        <v>3193812.25</v>
      </c>
      <c r="AI174" s="18">
        <f t="shared" si="313"/>
        <v>3846050</v>
      </c>
      <c r="AJ174" s="18">
        <f t="shared" si="314"/>
        <v>2337944.1968147121</v>
      </c>
      <c r="AK174" s="177">
        <f t="shared" si="315"/>
        <v>1115551.3689999999</v>
      </c>
      <c r="AL174" s="177">
        <f t="shared" si="275"/>
        <v>1344239.399645</v>
      </c>
      <c r="AM174" s="133">
        <f>VLOOKUP(B174,[1]Hoja1!$B$9:$X$244,23,0)</f>
        <v>1001425</v>
      </c>
      <c r="AN174" s="133">
        <v>3577000</v>
      </c>
      <c r="AO174" s="19">
        <v>3598390</v>
      </c>
      <c r="AP174" s="77">
        <v>3526400</v>
      </c>
      <c r="AQ174" s="19">
        <f t="shared" si="316"/>
        <v>2925803.75</v>
      </c>
      <c r="AR174" s="19">
        <f t="shared" si="317"/>
        <v>3551700</v>
      </c>
      <c r="AS174" s="19">
        <f t="shared" si="318"/>
        <v>2174364.1207015109</v>
      </c>
      <c r="AT174" s="178">
        <f t="shared" si="319"/>
        <v>1052497.675</v>
      </c>
      <c r="AU174" s="178">
        <f t="shared" si="276"/>
        <v>1268259.6983750002</v>
      </c>
      <c r="AV174" s="137">
        <f>VLOOKUP(B174,[1]Hoja1!$B$9:$Z$244,25,0)</f>
        <v>879200</v>
      </c>
      <c r="AW174" s="137">
        <v>3216000</v>
      </c>
      <c r="AX174" s="20">
        <v>3598390</v>
      </c>
      <c r="AY174" s="79">
        <v>3454500</v>
      </c>
      <c r="AZ174" s="20">
        <f t="shared" si="320"/>
        <v>2787022.5</v>
      </c>
      <c r="BA174" s="20">
        <f t="shared" si="321"/>
        <v>3335250</v>
      </c>
      <c r="BB174" s="20">
        <f t="shared" si="322"/>
        <v>1984400.1711388263</v>
      </c>
      <c r="BC174" s="179">
        <f t="shared" si="323"/>
        <v>924039.2</v>
      </c>
      <c r="BD174" s="179">
        <f t="shared" si="277"/>
        <v>1113467.236</v>
      </c>
      <c r="BE174" s="139">
        <f>VLOOKUP(B174,[1]Hoja1!$B$9:$AB$244,27,0)</f>
        <v>967120</v>
      </c>
      <c r="BF174" s="139">
        <v>3869000</v>
      </c>
      <c r="BG174" s="21">
        <v>4233400</v>
      </c>
      <c r="BH174" s="80">
        <v>4021700</v>
      </c>
      <c r="BI174" s="21">
        <f t="shared" si="324"/>
        <v>3272805</v>
      </c>
      <c r="BJ174" s="21">
        <f t="shared" si="325"/>
        <v>3945350</v>
      </c>
      <c r="BK174" s="21">
        <f t="shared" si="326"/>
        <v>2250566.3685739236</v>
      </c>
      <c r="BL174" s="21">
        <f t="shared" si="327"/>
        <v>1016443.1199999999</v>
      </c>
      <c r="BM174" s="21">
        <f t="shared" si="278"/>
        <v>1224813.9595999997</v>
      </c>
      <c r="BN174" s="144">
        <f>VLOOKUP(B174,[1]Hoja1!$B$9:$AD$244,29,0)</f>
        <v>967120</v>
      </c>
      <c r="BO174" s="144">
        <v>3454000</v>
      </c>
      <c r="BP174" s="22">
        <v>4233400</v>
      </c>
      <c r="BQ174" s="82">
        <v>4148700</v>
      </c>
      <c r="BR174" s="22">
        <f t="shared" si="328"/>
        <v>3200805</v>
      </c>
      <c r="BS174" s="22">
        <f t="shared" si="329"/>
        <v>3801350</v>
      </c>
      <c r="BT174" s="22">
        <f t="shared" si="330"/>
        <v>2221267.8652151455</v>
      </c>
      <c r="BU174" s="22">
        <f t="shared" si="331"/>
        <v>1016443.1199999999</v>
      </c>
      <c r="BV174" s="22">
        <f t="shared" si="279"/>
        <v>1224813.9595999997</v>
      </c>
      <c r="BW174" s="146">
        <f>VLOOKUP(B174,[1]Hoja1!$B$9:$AF$244,31,0)</f>
        <v>931832</v>
      </c>
      <c r="BX174" s="146">
        <v>2670000</v>
      </c>
      <c r="BY174" s="23">
        <v>3598390</v>
      </c>
      <c r="BZ174" s="84">
        <v>3382500</v>
      </c>
      <c r="CA174" s="23">
        <f t="shared" si="332"/>
        <v>2645680.5</v>
      </c>
      <c r="CB174" s="23">
        <f t="shared" si="333"/>
        <v>3026250</v>
      </c>
      <c r="CC174" s="23">
        <f t="shared" si="334"/>
        <v>1978994.9137512469</v>
      </c>
      <c r="CD174" s="23">
        <f t="shared" si="335"/>
        <v>979355.43199999991</v>
      </c>
      <c r="CE174" s="23">
        <f t="shared" si="280"/>
        <v>1180123.29556</v>
      </c>
      <c r="CF174" s="158">
        <f>VLOOKUP(B174,[1]Hoja1!$B$9:$AJ$244,35,0)</f>
        <v>879200</v>
      </c>
      <c r="CG174" s="158">
        <v>2520000</v>
      </c>
      <c r="CH174" s="24">
        <v>2446900</v>
      </c>
      <c r="CI174" s="25">
        <v>2251100</v>
      </c>
      <c r="CJ174" s="24">
        <f t="shared" si="336"/>
        <v>2024300</v>
      </c>
      <c r="CK174" s="24">
        <f t="shared" si="337"/>
        <v>2349000</v>
      </c>
      <c r="CL174" s="24">
        <f t="shared" si="338"/>
        <v>1675651.8829478254</v>
      </c>
      <c r="CM174" s="24">
        <f t="shared" si="339"/>
        <v>924039.2</v>
      </c>
      <c r="CN174" s="24">
        <f t="shared" si="281"/>
        <v>1113467.236</v>
      </c>
      <c r="CO174" s="148">
        <f>VLOOKUP(B174,[1]Hoja1!$B$9:$AL$244,37,0)</f>
        <v>928748</v>
      </c>
      <c r="CP174" s="148">
        <v>3320000</v>
      </c>
      <c r="CQ174" s="26">
        <v>3598390</v>
      </c>
      <c r="CR174" s="149">
        <v>3454500</v>
      </c>
      <c r="CS174" s="26">
        <f t="shared" si="340"/>
        <v>2825409.5</v>
      </c>
      <c r="CT174" s="26">
        <f t="shared" si="341"/>
        <v>3387250</v>
      </c>
      <c r="CU174" s="26">
        <f t="shared" si="342"/>
        <v>2056235.2489414627</v>
      </c>
      <c r="CV174" s="26">
        <f t="shared" si="343"/>
        <v>976114.14799999993</v>
      </c>
      <c r="CW174" s="26">
        <f t="shared" si="282"/>
        <v>1176217.54834</v>
      </c>
      <c r="CX174" s="27">
        <f>VLOOKUP(B174,[1]Hoja1!$B$9:$AN$244,39,0)</f>
        <v>967120</v>
      </c>
      <c r="CY174" s="27">
        <v>3180000</v>
      </c>
      <c r="CZ174" s="28">
        <v>4021730</v>
      </c>
      <c r="DA174" s="86">
        <v>3620000</v>
      </c>
      <c r="DB174" s="28">
        <f t="shared" si="344"/>
        <v>2947212.5</v>
      </c>
      <c r="DC174" s="28">
        <f t="shared" si="345"/>
        <v>3400000</v>
      </c>
      <c r="DD174" s="28">
        <f t="shared" si="346"/>
        <v>2135205.9771176917</v>
      </c>
      <c r="DE174" s="28">
        <f t="shared" si="347"/>
        <v>1016443.1199999999</v>
      </c>
      <c r="DF174" s="28">
        <f t="shared" si="283"/>
        <v>1224813.9595999997</v>
      </c>
      <c r="DG174" s="150">
        <f>VLOOKUP(B174,[1]Hoja1!$B$9:$AR$244,43,0)</f>
        <v>1111268</v>
      </c>
      <c r="DH174" s="150">
        <v>3811000</v>
      </c>
      <c r="DI174" s="29">
        <v>3175050</v>
      </c>
      <c r="DJ174" s="88">
        <v>2857500</v>
      </c>
      <c r="DK174" s="29">
        <f t="shared" si="348"/>
        <v>2738704.5</v>
      </c>
      <c r="DL174" s="29">
        <f t="shared" si="349"/>
        <v>3016275</v>
      </c>
      <c r="DM174" s="29">
        <f t="shared" si="350"/>
        <v>2189162.0035245456</v>
      </c>
      <c r="DN174" s="29">
        <f t="shared" si="351"/>
        <v>1167942.6679999998</v>
      </c>
      <c r="DO174" s="29">
        <f t="shared" si="284"/>
        <v>1407370.9149399998</v>
      </c>
      <c r="DP174" s="154">
        <f>VLOOKUP(B174,[1]Hoja1!$B$9:$AT$244,45,0)</f>
        <v>1111268</v>
      </c>
      <c r="DQ174" s="154">
        <v>4065000</v>
      </c>
      <c r="DR174" s="30">
        <v>3175050</v>
      </c>
      <c r="DS174" s="90">
        <v>3048000</v>
      </c>
      <c r="DT174" s="30">
        <f t="shared" si="352"/>
        <v>2849829.5</v>
      </c>
      <c r="DU174" s="30">
        <f t="shared" si="353"/>
        <v>3111525</v>
      </c>
      <c r="DV174" s="30">
        <f t="shared" si="354"/>
        <v>2235992.1357513708</v>
      </c>
      <c r="DW174" s="30">
        <f t="shared" si="355"/>
        <v>1167942.6679999998</v>
      </c>
      <c r="DX174" s="30">
        <f t="shared" si="285"/>
        <v>1407370.9149399998</v>
      </c>
      <c r="DY174" s="158">
        <f>VLOOKUP(B174,[1]Hoja1!$B$9:$AV$244,47,0)</f>
        <v>1259437</v>
      </c>
      <c r="DZ174" s="158">
        <v>4320000</v>
      </c>
      <c r="EA174" s="24">
        <v>3598390</v>
      </c>
      <c r="EB174" s="25">
        <v>3454500</v>
      </c>
      <c r="EC174" s="24">
        <f t="shared" si="356"/>
        <v>3158081.75</v>
      </c>
      <c r="ED174" s="24">
        <f t="shared" si="357"/>
        <v>3526445</v>
      </c>
      <c r="EE174" s="24">
        <f t="shared" si="358"/>
        <v>2511195.8340985812</v>
      </c>
      <c r="EF174" s="24">
        <f t="shared" si="359"/>
        <v>1323668.287</v>
      </c>
      <c r="EG174" s="24">
        <f t="shared" si="286"/>
        <v>1595020.285835</v>
      </c>
      <c r="EH174" s="126">
        <f>VLOOKUP(B174,[1]Hoja1!$B$9:$AX$244,49,0)</f>
        <v>1272494</v>
      </c>
      <c r="EI174" s="126">
        <v>4545000</v>
      </c>
      <c r="EJ174" s="17">
        <v>4762575</v>
      </c>
      <c r="EK174" s="73">
        <v>4476800</v>
      </c>
      <c r="EL174" s="17">
        <f t="shared" si="360"/>
        <v>3764217.25</v>
      </c>
      <c r="EM174" s="17">
        <f t="shared" si="361"/>
        <v>4510900</v>
      </c>
      <c r="EN174" s="17">
        <f t="shared" si="362"/>
        <v>2779274.3212033482</v>
      </c>
      <c r="EO174" s="17">
        <f t="shared" si="363"/>
        <v>1337391.1939999999</v>
      </c>
      <c r="EP174" s="17">
        <f t="shared" si="287"/>
        <v>1611556.3887699998</v>
      </c>
      <c r="EQ174" s="162">
        <f>VLOOKUP(B174,[1]Hoja1!$B$9:$AZ$244,51,0)</f>
        <v>1180648</v>
      </c>
      <c r="ER174" s="162">
        <v>3880000</v>
      </c>
      <c r="ES174" s="32">
        <v>4762575</v>
      </c>
      <c r="ET174" s="94">
        <v>4476800</v>
      </c>
      <c r="EU174" s="32">
        <f t="shared" si="364"/>
        <v>3575005.75</v>
      </c>
      <c r="EV174" s="32">
        <f t="shared" si="365"/>
        <v>4178400</v>
      </c>
      <c r="EW174" s="32">
        <f t="shared" si="366"/>
        <v>2600663.9940060792</v>
      </c>
      <c r="EX174" s="32">
        <f t="shared" si="367"/>
        <v>1426340.8488</v>
      </c>
      <c r="EY174" s="32">
        <f t="shared" si="288"/>
        <v>1718740.7228040001</v>
      </c>
      <c r="EZ174" s="172">
        <f>VLOOKUP(B174,'[2]RESPUESTOS '!$B$11:$BH$246,59,0)</f>
        <v>646782</v>
      </c>
      <c r="FA174" s="162">
        <v>3537000</v>
      </c>
      <c r="FB174" s="32">
        <v>3562000</v>
      </c>
      <c r="FC174" s="94">
        <v>3490800</v>
      </c>
      <c r="FD174" s="32">
        <f t="shared" si="368"/>
        <v>2809145.5</v>
      </c>
      <c r="FE174" s="32">
        <f t="shared" si="369"/>
        <v>3513900</v>
      </c>
      <c r="FF174" s="32">
        <f t="shared" si="399"/>
        <v>1669414.3016559426</v>
      </c>
      <c r="FG174" s="32">
        <f t="shared" si="400"/>
        <v>781377.33419999992</v>
      </c>
      <c r="FH174" s="32">
        <f t="shared" si="289"/>
        <v>941559.68771099986</v>
      </c>
      <c r="FI174" s="172">
        <f>VLOOKUP(B174,'[2]RESPUESTOS '!$B$11:$CJ$246,87,0)</f>
        <v>789287</v>
      </c>
      <c r="FJ174" s="162">
        <v>4244400</v>
      </c>
      <c r="FK174" s="32">
        <v>4202000</v>
      </c>
      <c r="FL174" s="94">
        <v>4033900</v>
      </c>
      <c r="FM174" s="32">
        <f t="shared" si="370"/>
        <v>3317396.75</v>
      </c>
      <c r="FN174" s="32">
        <f t="shared" si="371"/>
        <v>4117950</v>
      </c>
      <c r="FO174" s="32">
        <f t="shared" si="401"/>
        <v>2011615.2756700015</v>
      </c>
      <c r="FP174" s="32">
        <f t="shared" si="372"/>
        <v>953537.62469999993</v>
      </c>
      <c r="FQ174" s="32">
        <f t="shared" si="290"/>
        <v>1149012.8377634999</v>
      </c>
      <c r="FR174" s="172">
        <f>VLOOKUP(B174,'[2]RESPUESTOS '!$B$11:$BX$246,75,0)</f>
        <v>679263</v>
      </c>
      <c r="FS174" s="162">
        <v>3537000</v>
      </c>
      <c r="FT174" s="32">
        <v>3695200</v>
      </c>
      <c r="FU174" s="94">
        <v>3510400</v>
      </c>
      <c r="FV174" s="32">
        <f t="shared" si="373"/>
        <v>2855465.75</v>
      </c>
      <c r="FW174" s="32">
        <f t="shared" si="374"/>
        <v>3523700</v>
      </c>
      <c r="FX174" s="32">
        <f t="shared" si="402"/>
        <v>1731303.0898616177</v>
      </c>
      <c r="FY174" s="32">
        <f t="shared" si="375"/>
        <v>820617.63029999996</v>
      </c>
      <c r="FZ174" s="32">
        <f t="shared" si="291"/>
        <v>988844.2445115</v>
      </c>
      <c r="GA174" s="172">
        <f>VLOOKUP(B174,'[2]RESPUESTOS '!$B$11:$CN$246,91,0)</f>
        <v>824911</v>
      </c>
      <c r="GB174" s="162">
        <v>4068000</v>
      </c>
      <c r="GC174" s="32">
        <v>4147800</v>
      </c>
      <c r="GD174" s="94">
        <v>4023400</v>
      </c>
      <c r="GE174" s="32">
        <f t="shared" si="376"/>
        <v>3266027.75</v>
      </c>
      <c r="GF174" s="32">
        <f t="shared" si="377"/>
        <v>4045700</v>
      </c>
      <c r="GG174" s="32">
        <f t="shared" si="403"/>
        <v>2053693.087394747</v>
      </c>
      <c r="GH174" s="32">
        <f t="shared" si="378"/>
        <v>996574.9791</v>
      </c>
      <c r="GI174" s="32">
        <f t="shared" si="292"/>
        <v>1200872.8498155</v>
      </c>
      <c r="GJ174" s="172">
        <f>VLOOKUP(B174,'[2]RESPUESTOS '!$B$11:$T$246,19,0)</f>
        <v>693806</v>
      </c>
      <c r="GK174" s="162">
        <v>3180000</v>
      </c>
      <c r="GL174" s="32">
        <v>3808000</v>
      </c>
      <c r="GM174" s="94">
        <v>3731800</v>
      </c>
      <c r="GN174" s="32">
        <f t="shared" si="379"/>
        <v>2853401.5</v>
      </c>
      <c r="GO174" s="32">
        <f t="shared" si="380"/>
        <v>3455900</v>
      </c>
      <c r="GP174" s="32">
        <f t="shared" si="404"/>
        <v>1749503.6616625509</v>
      </c>
      <c r="GQ174" s="32">
        <f t="shared" si="381"/>
        <v>838187.02859999996</v>
      </c>
      <c r="GR174" s="32">
        <f t="shared" si="293"/>
        <v>1010015.369463</v>
      </c>
      <c r="GS174" s="172">
        <f>VLOOKUP(B174,'[2]RESPUESTOS '!$B$11:$H$246,7,0)</f>
        <v>642362</v>
      </c>
      <c r="GT174" s="162">
        <v>2520000</v>
      </c>
      <c r="GU174" s="32">
        <v>2284800</v>
      </c>
      <c r="GV174" s="94">
        <v>2147700</v>
      </c>
      <c r="GW174" s="32">
        <f t="shared" si="382"/>
        <v>1898715.5</v>
      </c>
      <c r="GX174" s="32">
        <f t="shared" si="383"/>
        <v>2216250</v>
      </c>
      <c r="GY174" s="32">
        <f t="shared" si="405"/>
        <v>1400133.9835118407</v>
      </c>
      <c r="GZ174" s="32">
        <f t="shared" si="384"/>
        <v>776037.53220000002</v>
      </c>
      <c r="HA174" s="32">
        <f t="shared" si="294"/>
        <v>935125.22630099999</v>
      </c>
      <c r="HB174" s="172">
        <f>VLOOKUP(B174,'[2]RESPUESTOS '!$B$11:$D$246,3,0)</f>
        <v>624331</v>
      </c>
      <c r="HC174" s="162">
        <v>2520000</v>
      </c>
      <c r="HD174" s="32">
        <v>2284800</v>
      </c>
      <c r="HE174" s="94">
        <v>2102000</v>
      </c>
      <c r="HF174" s="32">
        <f t="shared" si="385"/>
        <v>1882782.75</v>
      </c>
      <c r="HG174" s="32">
        <f t="shared" si="386"/>
        <v>2193400</v>
      </c>
      <c r="HH174" s="32">
        <f t="shared" si="406"/>
        <v>1373648.8581700088</v>
      </c>
      <c r="HI174" s="32">
        <f t="shared" si="387"/>
        <v>754254.28110000002</v>
      </c>
      <c r="HJ174" s="32">
        <f t="shared" si="295"/>
        <v>908876.40872549999</v>
      </c>
      <c r="HK174" s="172">
        <f>VLOOKUP(B174,'[2]RESPUESTOS '!$B$11:$CB$246,79,0)</f>
        <v>795185</v>
      </c>
      <c r="HL174" s="162">
        <v>4545000</v>
      </c>
      <c r="HM174" s="32">
        <v>4147800</v>
      </c>
      <c r="HN174" s="94">
        <v>4065000</v>
      </c>
      <c r="HO174" s="32">
        <f t="shared" si="388"/>
        <v>3388246.25</v>
      </c>
      <c r="HP174" s="32">
        <f t="shared" si="389"/>
        <v>4106400</v>
      </c>
      <c r="HQ174" s="32">
        <f t="shared" si="407"/>
        <v>2035949.6603406682</v>
      </c>
      <c r="HR174" s="32">
        <f t="shared" si="390"/>
        <v>960662.99849999999</v>
      </c>
      <c r="HS174" s="32">
        <f t="shared" si="296"/>
        <v>1157598.9131924999</v>
      </c>
      <c r="HT174" s="172">
        <v>4050363.73</v>
      </c>
      <c r="HU174" s="162">
        <v>4545000</v>
      </c>
      <c r="HV174" s="32">
        <v>5291750</v>
      </c>
      <c r="HW174" s="94">
        <v>5080100</v>
      </c>
      <c r="HX174" s="32">
        <f t="shared" si="391"/>
        <v>4972283.333333333</v>
      </c>
      <c r="HY174" s="32">
        <f t="shared" si="392"/>
        <v>5080100</v>
      </c>
      <c r="HZ174" s="32">
        <f t="shared" si="297"/>
        <v>4951786.7389018582</v>
      </c>
      <c r="IA174" s="32">
        <f t="shared" si="393"/>
        <v>4893244.4222130002</v>
      </c>
      <c r="IB174" s="32">
        <f t="shared" si="298"/>
        <v>5896359.5287666656</v>
      </c>
      <c r="IC174" s="172">
        <v>4318085</v>
      </c>
      <c r="ID174" s="162">
        <v>3537000</v>
      </c>
      <c r="IE174" s="32">
        <v>5291750</v>
      </c>
      <c r="IF174" s="94">
        <v>5133000</v>
      </c>
      <c r="IG174" s="32">
        <f t="shared" si="394"/>
        <v>4653916.666666667</v>
      </c>
      <c r="IH174" s="32">
        <f t="shared" si="395"/>
        <v>5133000</v>
      </c>
      <c r="II174" s="32">
        <f t="shared" si="396"/>
        <v>4501012.3618031787</v>
      </c>
      <c r="IJ174" s="32">
        <f t="shared" si="397"/>
        <v>5216678.4885</v>
      </c>
      <c r="IK174" s="32">
        <f t="shared" si="299"/>
        <v>6286097.5786424996</v>
      </c>
      <c r="IM174" s="32">
        <f t="shared" si="398"/>
        <v>1583669.6312482099</v>
      </c>
    </row>
    <row r="175" spans="1:247" x14ac:dyDescent="0.25">
      <c r="A175" s="12">
        <v>168</v>
      </c>
      <c r="B175" s="36" t="s">
        <v>211</v>
      </c>
      <c r="C175" s="14">
        <f>VLOOKUP(B175,[1]Hoja1!$B$9:$D$244,3,0)</f>
        <v>1413111</v>
      </c>
      <c r="D175" s="14">
        <v>5168000</v>
      </c>
      <c r="E175" s="15">
        <v>7917750</v>
      </c>
      <c r="F175" s="97">
        <v>7759400</v>
      </c>
      <c r="G175" s="105">
        <f t="shared" si="300"/>
        <v>5564565.25</v>
      </c>
      <c r="H175" s="105">
        <f t="shared" si="301"/>
        <v>6463700</v>
      </c>
      <c r="I175" s="107">
        <f t="shared" si="302"/>
        <v>3459215.9454593402</v>
      </c>
      <c r="J175" s="107">
        <f t="shared" si="303"/>
        <v>1485179.6609999998</v>
      </c>
      <c r="K175" s="107">
        <f t="shared" si="272"/>
        <v>1789641.4915049998</v>
      </c>
      <c r="L175" s="101">
        <f>VLOOKUP(B175,[1]Hoja1!$B$9:$L$244,11,0)</f>
        <v>741229</v>
      </c>
      <c r="M175" s="101">
        <v>2754000</v>
      </c>
      <c r="N175" s="34">
        <v>7917750</v>
      </c>
      <c r="O175" s="70">
        <v>7601000</v>
      </c>
      <c r="P175" s="34">
        <f t="shared" si="304"/>
        <v>4753494.75</v>
      </c>
      <c r="Q175" s="34">
        <f t="shared" si="305"/>
        <v>5177500</v>
      </c>
      <c r="R175" s="34">
        <f t="shared" si="306"/>
        <v>2030375.3460509344</v>
      </c>
      <c r="S175" s="174">
        <f t="shared" si="307"/>
        <v>779031.679</v>
      </c>
      <c r="T175" s="174">
        <f t="shared" si="273"/>
        <v>938733.17319500004</v>
      </c>
      <c r="U175" s="126">
        <f>VLOOKUP(B175,[1]Hoja1!$B$9:$T$244,19,0)</f>
        <v>667095</v>
      </c>
      <c r="V175" s="126">
        <v>2440000</v>
      </c>
      <c r="W175" s="17">
        <v>6334200</v>
      </c>
      <c r="X175" s="73">
        <v>6207500</v>
      </c>
      <c r="Y175" s="17">
        <f t="shared" si="308"/>
        <v>3912198.75</v>
      </c>
      <c r="Z175" s="17">
        <f t="shared" si="309"/>
        <v>4323750</v>
      </c>
      <c r="AA175" s="17">
        <f t="shared" si="310"/>
        <v>1795459.8521548933</v>
      </c>
      <c r="AB175" s="176">
        <f t="shared" si="311"/>
        <v>701116.84499999997</v>
      </c>
      <c r="AC175" s="176">
        <f t="shared" si="274"/>
        <v>844845.79822499992</v>
      </c>
      <c r="AD175" s="129">
        <f>VLOOKUP(B175,[1]Hoja1!$B$9:$V$244,21,0)</f>
        <v>1099260</v>
      </c>
      <c r="AE175" s="129">
        <v>3926000</v>
      </c>
      <c r="AF175" s="18">
        <v>6017490</v>
      </c>
      <c r="AG175" s="74">
        <v>5897100</v>
      </c>
      <c r="AH175" s="18">
        <f t="shared" si="312"/>
        <v>4234962.5</v>
      </c>
      <c r="AI175" s="18">
        <f t="shared" si="313"/>
        <v>4911550</v>
      </c>
      <c r="AJ175" s="18">
        <f t="shared" si="314"/>
        <v>2666360.5907164211</v>
      </c>
      <c r="AK175" s="177">
        <f t="shared" si="315"/>
        <v>1155322.26</v>
      </c>
      <c r="AL175" s="177">
        <f t="shared" si="275"/>
        <v>1392163.3233</v>
      </c>
      <c r="AM175" s="133">
        <f>VLOOKUP(B175,[1]Hoja1!$B$9:$X$244,23,0)</f>
        <v>1020548</v>
      </c>
      <c r="AN175" s="133">
        <v>3645000</v>
      </c>
      <c r="AO175" s="19">
        <v>5384070</v>
      </c>
      <c r="AP175" s="77">
        <v>5114900</v>
      </c>
      <c r="AQ175" s="19">
        <f t="shared" si="316"/>
        <v>3791129.5</v>
      </c>
      <c r="AR175" s="19">
        <f t="shared" si="317"/>
        <v>4379950</v>
      </c>
      <c r="AS175" s="19">
        <f t="shared" si="318"/>
        <v>2445803.3173153605</v>
      </c>
      <c r="AT175" s="178">
        <f t="shared" si="319"/>
        <v>1072595.9479999999</v>
      </c>
      <c r="AU175" s="178">
        <f t="shared" si="276"/>
        <v>1292478.1173399999</v>
      </c>
      <c r="AV175" s="137">
        <f>VLOOKUP(B175,[1]Hoja1!$B$9:$Z$244,25,0)</f>
        <v>550550</v>
      </c>
      <c r="AW175" s="137">
        <v>2014000</v>
      </c>
      <c r="AX175" s="20">
        <v>5384070</v>
      </c>
      <c r="AY175" s="79">
        <v>5222500</v>
      </c>
      <c r="AZ175" s="20">
        <f t="shared" si="320"/>
        <v>3292780</v>
      </c>
      <c r="BA175" s="20">
        <f t="shared" si="321"/>
        <v>3618250</v>
      </c>
      <c r="BB175" s="20">
        <f t="shared" si="322"/>
        <v>1486932.4343153227</v>
      </c>
      <c r="BC175" s="179">
        <f t="shared" si="323"/>
        <v>578628.04999999993</v>
      </c>
      <c r="BD175" s="179">
        <f t="shared" si="277"/>
        <v>697246.80024999985</v>
      </c>
      <c r="BE175" s="139">
        <f>VLOOKUP(B175,[1]Hoja1!$B$9:$AB$244,27,0)</f>
        <v>1326469</v>
      </c>
      <c r="BF175" s="139">
        <v>5306000</v>
      </c>
      <c r="BG175" s="21">
        <v>6334200</v>
      </c>
      <c r="BH175" s="80">
        <v>6080800</v>
      </c>
      <c r="BI175" s="21">
        <f t="shared" si="324"/>
        <v>4761867.25</v>
      </c>
      <c r="BJ175" s="21">
        <f t="shared" si="325"/>
        <v>5693400</v>
      </c>
      <c r="BK175" s="21">
        <f t="shared" si="326"/>
        <v>3162874.8447543951</v>
      </c>
      <c r="BL175" s="21">
        <f t="shared" si="327"/>
        <v>1394118.919</v>
      </c>
      <c r="BM175" s="21">
        <f t="shared" si="278"/>
        <v>1679913.297395</v>
      </c>
      <c r="BN175" s="144">
        <f>VLOOKUP(B175,[1]Hoja1!$B$9:$AD$244,29,0)</f>
        <v>605605</v>
      </c>
      <c r="BO175" s="144">
        <v>2163000</v>
      </c>
      <c r="BP175" s="22">
        <v>6334200</v>
      </c>
      <c r="BQ175" s="82">
        <v>6017500</v>
      </c>
      <c r="BR175" s="22">
        <f t="shared" si="328"/>
        <v>3780076.25</v>
      </c>
      <c r="BS175" s="22">
        <f t="shared" si="329"/>
        <v>4090250</v>
      </c>
      <c r="BT175" s="22">
        <f t="shared" si="330"/>
        <v>1640946.6913004501</v>
      </c>
      <c r="BU175" s="22">
        <f t="shared" si="331"/>
        <v>636490.85499999998</v>
      </c>
      <c r="BV175" s="22">
        <f t="shared" si="279"/>
        <v>766971.48027499998</v>
      </c>
      <c r="BW175" s="146">
        <f>VLOOKUP(B175,[1]Hoja1!$B$9:$AF$244,31,0)</f>
        <v>583470</v>
      </c>
      <c r="BX175" s="146">
        <v>1670000</v>
      </c>
      <c r="BY175" s="23">
        <v>5384070</v>
      </c>
      <c r="BZ175" s="84">
        <v>5222500</v>
      </c>
      <c r="CA175" s="23">
        <f t="shared" si="332"/>
        <v>3215010</v>
      </c>
      <c r="CB175" s="23">
        <f t="shared" si="333"/>
        <v>3446250</v>
      </c>
      <c r="CC175" s="23">
        <f t="shared" si="334"/>
        <v>1487044.7663374823</v>
      </c>
      <c r="CD175" s="23">
        <f t="shared" si="335"/>
        <v>613226.97</v>
      </c>
      <c r="CE175" s="23">
        <f t="shared" si="280"/>
        <v>738938.49884999997</v>
      </c>
      <c r="CF175" s="158">
        <f>VLOOKUP(B175,[1]Hoja1!$B$9:$AJ$244,35,0)</f>
        <v>550550</v>
      </c>
      <c r="CG175" s="158">
        <v>1580000</v>
      </c>
      <c r="CH175" s="24">
        <v>3661200</v>
      </c>
      <c r="CI175" s="25">
        <v>3588000</v>
      </c>
      <c r="CJ175" s="24">
        <f t="shared" si="336"/>
        <v>2344937.5</v>
      </c>
      <c r="CK175" s="24">
        <f t="shared" si="337"/>
        <v>2584000</v>
      </c>
      <c r="CL175" s="24">
        <f t="shared" si="338"/>
        <v>1332836.5687042335</v>
      </c>
      <c r="CM175" s="24">
        <f t="shared" si="339"/>
        <v>578628.04999999993</v>
      </c>
      <c r="CN175" s="24">
        <f t="shared" si="281"/>
        <v>697246.80024999985</v>
      </c>
      <c r="CO175" s="148">
        <f>VLOOKUP(B175,[1]Hoja1!$B$9:$AL$244,37,0)</f>
        <v>678863</v>
      </c>
      <c r="CP175" s="148">
        <v>2430000</v>
      </c>
      <c r="CQ175" s="26">
        <v>5384070</v>
      </c>
      <c r="CR175" s="149">
        <v>4845700</v>
      </c>
      <c r="CS175" s="26">
        <f t="shared" si="340"/>
        <v>3334658.25</v>
      </c>
      <c r="CT175" s="26">
        <f t="shared" si="341"/>
        <v>3637850</v>
      </c>
      <c r="CU175" s="26">
        <f t="shared" si="342"/>
        <v>1756947.773426143</v>
      </c>
      <c r="CV175" s="26">
        <f t="shared" si="343"/>
        <v>713485.01299999992</v>
      </c>
      <c r="CW175" s="26">
        <f t="shared" si="282"/>
        <v>859749.44066499989</v>
      </c>
      <c r="CX175" s="27">
        <f>VLOOKUP(B175,[1]Hoja1!$B$9:$AN$244,39,0)</f>
        <v>1460054</v>
      </c>
      <c r="CY175" s="27">
        <v>4800000</v>
      </c>
      <c r="CZ175" s="28">
        <v>6017490</v>
      </c>
      <c r="DA175" s="86">
        <v>5777000</v>
      </c>
      <c r="DB175" s="28">
        <f t="shared" si="344"/>
        <v>4513636</v>
      </c>
      <c r="DC175" s="28">
        <f t="shared" si="345"/>
        <v>5288500</v>
      </c>
      <c r="DD175" s="28">
        <f t="shared" si="346"/>
        <v>3245378.2324490123</v>
      </c>
      <c r="DE175" s="28">
        <f t="shared" si="347"/>
        <v>1534516.754</v>
      </c>
      <c r="DF175" s="28">
        <f t="shared" si="283"/>
        <v>1849092.68857</v>
      </c>
      <c r="DG175" s="150">
        <f>VLOOKUP(B175,[1]Hoja1!$B$9:$AR$244,43,0)</f>
        <v>863683</v>
      </c>
      <c r="DH175" s="150">
        <v>2962000</v>
      </c>
      <c r="DI175" s="29">
        <v>4750650</v>
      </c>
      <c r="DJ175" s="88">
        <v>4560600</v>
      </c>
      <c r="DK175" s="29">
        <f t="shared" si="348"/>
        <v>3284233.25</v>
      </c>
      <c r="DL175" s="29">
        <f t="shared" si="349"/>
        <v>3761300</v>
      </c>
      <c r="DM175" s="29">
        <f t="shared" si="350"/>
        <v>2077696.6696277077</v>
      </c>
      <c r="DN175" s="29">
        <f t="shared" si="351"/>
        <v>907730.83299999998</v>
      </c>
      <c r="DO175" s="29">
        <f t="shared" si="284"/>
        <v>1093815.6537649999</v>
      </c>
      <c r="DP175" s="154">
        <f>VLOOKUP(B175,[1]Hoja1!$B$9:$AT$244,45,0)</f>
        <v>1662728</v>
      </c>
      <c r="DQ175" s="154">
        <v>6081000</v>
      </c>
      <c r="DR175" s="30">
        <v>4750650</v>
      </c>
      <c r="DS175" s="90">
        <v>4703100</v>
      </c>
      <c r="DT175" s="30">
        <f t="shared" si="352"/>
        <v>4299369.5</v>
      </c>
      <c r="DU175" s="30">
        <f t="shared" si="353"/>
        <v>4726875</v>
      </c>
      <c r="DV175" s="30">
        <f t="shared" si="354"/>
        <v>3364196.6368550658</v>
      </c>
      <c r="DW175" s="30">
        <f t="shared" si="355"/>
        <v>1747527.1279999998</v>
      </c>
      <c r="DX175" s="30">
        <f t="shared" si="285"/>
        <v>2105770.1892399997</v>
      </c>
      <c r="DY175" s="158">
        <f>VLOOKUP(B175,[1]Hoja1!$B$9:$AV$244,47,0)</f>
        <v>1036419</v>
      </c>
      <c r="DZ175" s="158">
        <v>3560000</v>
      </c>
      <c r="EA175" s="24">
        <v>5384070</v>
      </c>
      <c r="EB175" s="25">
        <v>5330200</v>
      </c>
      <c r="EC175" s="24">
        <f t="shared" si="356"/>
        <v>3827672.25</v>
      </c>
      <c r="ED175" s="24">
        <f t="shared" si="357"/>
        <v>4445100</v>
      </c>
      <c r="EE175" s="24">
        <f t="shared" si="358"/>
        <v>2470503.8332023132</v>
      </c>
      <c r="EF175" s="24">
        <f t="shared" si="359"/>
        <v>1089276.3689999999</v>
      </c>
      <c r="EG175" s="24">
        <f t="shared" si="286"/>
        <v>1312578.024645</v>
      </c>
      <c r="EH175" s="126">
        <f>VLOOKUP(B175,[1]Hoja1!$B$9:$AX$244,49,0)</f>
        <v>1128898</v>
      </c>
      <c r="EI175" s="126">
        <v>4032000</v>
      </c>
      <c r="EJ175" s="17">
        <v>7125975</v>
      </c>
      <c r="EK175" s="73">
        <v>6912200</v>
      </c>
      <c r="EL175" s="17">
        <f t="shared" si="360"/>
        <v>4799768.25</v>
      </c>
      <c r="EM175" s="17">
        <f t="shared" si="361"/>
        <v>5472100</v>
      </c>
      <c r="EN175" s="17">
        <f t="shared" si="362"/>
        <v>2819206.5881656506</v>
      </c>
      <c r="EO175" s="17">
        <f t="shared" si="363"/>
        <v>1186471.798</v>
      </c>
      <c r="EP175" s="17">
        <f t="shared" si="287"/>
        <v>1429698.5165899999</v>
      </c>
      <c r="EQ175" s="162">
        <f>VLOOKUP(B175,[1]Hoja1!$B$9:$AZ$244,51,0)</f>
        <v>863683</v>
      </c>
      <c r="ER175" s="162">
        <v>2838000</v>
      </c>
      <c r="ES175" s="32">
        <v>7125975</v>
      </c>
      <c r="ET175" s="94">
        <v>6769700</v>
      </c>
      <c r="EU175" s="32">
        <f t="shared" si="364"/>
        <v>4399339.5</v>
      </c>
      <c r="EV175" s="32">
        <f t="shared" si="365"/>
        <v>4803850</v>
      </c>
      <c r="EW175" s="32">
        <f t="shared" si="366"/>
        <v>2224395.0378123629</v>
      </c>
      <c r="EX175" s="32">
        <f t="shared" si="367"/>
        <v>1043415.4323</v>
      </c>
      <c r="EY175" s="32">
        <f t="shared" si="288"/>
        <v>1257315.5959214999</v>
      </c>
      <c r="EZ175" s="172">
        <f>VLOOKUP(B175,'[2]RESPUESTOS '!$B$11:$BH$246,59,0)</f>
        <v>556937</v>
      </c>
      <c r="FA175" s="162">
        <v>2440000</v>
      </c>
      <c r="FB175" s="32">
        <v>3096800</v>
      </c>
      <c r="FC175" s="94">
        <v>3003900</v>
      </c>
      <c r="FD175" s="32">
        <f t="shared" si="368"/>
        <v>2274409.25</v>
      </c>
      <c r="FE175" s="32">
        <f t="shared" si="369"/>
        <v>2721950</v>
      </c>
      <c r="FF175" s="32">
        <f t="shared" si="399"/>
        <v>1398021.7445642534</v>
      </c>
      <c r="FG175" s="32">
        <f t="shared" si="400"/>
        <v>672835.58970000001</v>
      </c>
      <c r="FH175" s="32">
        <f t="shared" si="289"/>
        <v>810766.88558849995</v>
      </c>
      <c r="FI175" s="172">
        <f>VLOOKUP(B175,'[2]RESPUESTOS '!$B$11:$CJ$246,87,0)</f>
        <v>531690</v>
      </c>
      <c r="FJ175" s="162">
        <v>2928000</v>
      </c>
      <c r="FK175" s="32">
        <v>2892400</v>
      </c>
      <c r="FL175" s="94">
        <v>2805600</v>
      </c>
      <c r="FM175" s="32">
        <f t="shared" si="370"/>
        <v>2289422.5</v>
      </c>
      <c r="FN175" s="32">
        <f t="shared" si="371"/>
        <v>2849000</v>
      </c>
      <c r="FO175" s="32">
        <f t="shared" si="401"/>
        <v>1367760.3637469301</v>
      </c>
      <c r="FP175" s="32">
        <f t="shared" si="372"/>
        <v>642334.68900000001</v>
      </c>
      <c r="FQ175" s="32">
        <f t="shared" si="290"/>
        <v>774013.30024500005</v>
      </c>
      <c r="FR175" s="172">
        <f>VLOOKUP(B175,'[2]RESPUESTOS '!$B$11:$BX$246,75,0)</f>
        <v>563753</v>
      </c>
      <c r="FS175" s="162">
        <v>2440000</v>
      </c>
      <c r="FT175" s="32">
        <v>2980800</v>
      </c>
      <c r="FU175" s="94">
        <v>2861600</v>
      </c>
      <c r="FV175" s="32">
        <f t="shared" si="373"/>
        <v>2211538.25</v>
      </c>
      <c r="FW175" s="32">
        <f t="shared" si="374"/>
        <v>2650800</v>
      </c>
      <c r="FX175" s="32">
        <f t="shared" si="402"/>
        <v>1394409.4893505394</v>
      </c>
      <c r="FY175" s="32">
        <f t="shared" si="375"/>
        <v>681069.99930000002</v>
      </c>
      <c r="FZ175" s="32">
        <f t="shared" si="291"/>
        <v>820689.34915650007</v>
      </c>
      <c r="GA175" s="172">
        <f>VLOOKUP(B175,'[2]RESPUESTOS '!$B$11:$CN$246,91,0)</f>
        <v>1232171</v>
      </c>
      <c r="GB175" s="162">
        <v>2806000</v>
      </c>
      <c r="GC175" s="32">
        <v>6334200</v>
      </c>
      <c r="GD175" s="94">
        <v>6017500</v>
      </c>
      <c r="GE175" s="32">
        <f t="shared" si="376"/>
        <v>4097467.75</v>
      </c>
      <c r="GF175" s="32">
        <f t="shared" si="377"/>
        <v>4411750</v>
      </c>
      <c r="GG175" s="32">
        <f t="shared" si="403"/>
        <v>2680947.2578768358</v>
      </c>
      <c r="GH175" s="32">
        <f t="shared" si="378"/>
        <v>1488585.7851</v>
      </c>
      <c r="GI175" s="32">
        <f t="shared" si="292"/>
        <v>1793745.8710455</v>
      </c>
      <c r="GJ175" s="172">
        <f>VLOOKUP(B175,'[2]RESPUESTOS '!$B$11:$T$246,19,0)</f>
        <v>415219</v>
      </c>
      <c r="GK175" s="162">
        <v>4800000</v>
      </c>
      <c r="GL175" s="32">
        <v>2258800</v>
      </c>
      <c r="GM175" s="94">
        <v>2145900</v>
      </c>
      <c r="GN175" s="32">
        <f t="shared" si="379"/>
        <v>2404979.75</v>
      </c>
      <c r="GO175" s="32">
        <f t="shared" si="380"/>
        <v>2202350</v>
      </c>
      <c r="GP175" s="32">
        <f t="shared" si="404"/>
        <v>1134616.9546718178</v>
      </c>
      <c r="GQ175" s="32">
        <f t="shared" si="381"/>
        <v>501626.07389999996</v>
      </c>
      <c r="GR175" s="32">
        <f t="shared" si="293"/>
        <v>604459.41904949991</v>
      </c>
      <c r="GS175" s="172">
        <f>VLOOKUP(B175,'[2]RESPUESTOS '!$B$11:$H$246,7,0)</f>
        <v>453100</v>
      </c>
      <c r="GT175" s="162">
        <v>1580000</v>
      </c>
      <c r="GU175" s="32">
        <v>1355300</v>
      </c>
      <c r="GV175" s="94">
        <v>1287500</v>
      </c>
      <c r="GW175" s="32">
        <f t="shared" si="382"/>
        <v>1168975</v>
      </c>
      <c r="GX175" s="32">
        <f t="shared" si="383"/>
        <v>1321400</v>
      </c>
      <c r="GY175" s="32">
        <f t="shared" si="405"/>
        <v>918595.71086315485</v>
      </c>
      <c r="GZ175" s="32">
        <f t="shared" si="384"/>
        <v>547390.11</v>
      </c>
      <c r="HA175" s="32">
        <f t="shared" si="294"/>
        <v>659605.08254999993</v>
      </c>
      <c r="HB175" s="172">
        <f>VLOOKUP(B175,'[2]RESPUESTOS '!$B$11:$D$246,3,0)</f>
        <v>497797</v>
      </c>
      <c r="HC175" s="162">
        <v>1580000</v>
      </c>
      <c r="HD175" s="32">
        <v>1355300</v>
      </c>
      <c r="HE175" s="94">
        <v>1328200</v>
      </c>
      <c r="HF175" s="32">
        <f t="shared" si="385"/>
        <v>1190324.25</v>
      </c>
      <c r="HG175" s="32">
        <f t="shared" si="386"/>
        <v>1341750</v>
      </c>
      <c r="HH175" s="32">
        <f t="shared" si="406"/>
        <v>967935.89668113971</v>
      </c>
      <c r="HI175" s="32">
        <f t="shared" si="387"/>
        <v>601388.55570000003</v>
      </c>
      <c r="HJ175" s="32">
        <f t="shared" si="295"/>
        <v>724673.20961849997</v>
      </c>
      <c r="HK175" s="172">
        <f>VLOOKUP(B175,'[2]RESPUESTOS '!$B$11:$CB$246,79,0)</f>
        <v>1166418</v>
      </c>
      <c r="HL175" s="162">
        <v>4032000</v>
      </c>
      <c r="HM175" s="32">
        <v>6334200</v>
      </c>
      <c r="HN175" s="94">
        <v>6144000</v>
      </c>
      <c r="HO175" s="32">
        <f t="shared" si="388"/>
        <v>4419154.5</v>
      </c>
      <c r="HP175" s="32">
        <f t="shared" si="389"/>
        <v>5088000</v>
      </c>
      <c r="HQ175" s="32">
        <f t="shared" si="407"/>
        <v>2805098.2409165446</v>
      </c>
      <c r="HR175" s="32">
        <f t="shared" si="390"/>
        <v>1409149.5858</v>
      </c>
      <c r="HS175" s="32">
        <f t="shared" si="296"/>
        <v>1698025.250889</v>
      </c>
      <c r="HT175" s="172">
        <v>5681559.7999999998</v>
      </c>
      <c r="HU175" s="162">
        <v>4032000</v>
      </c>
      <c r="HV175" s="32">
        <v>7917750</v>
      </c>
      <c r="HW175" s="94">
        <v>7126000</v>
      </c>
      <c r="HX175" s="32">
        <f t="shared" si="391"/>
        <v>6358583.333333333</v>
      </c>
      <c r="HY175" s="32">
        <f t="shared" si="392"/>
        <v>7126000</v>
      </c>
      <c r="HZ175" s="32">
        <f t="shared" si="297"/>
        <v>5829254.5911491457</v>
      </c>
      <c r="IA175" s="32">
        <f t="shared" si="393"/>
        <v>6863892.3943799995</v>
      </c>
      <c r="IB175" s="32">
        <f t="shared" si="298"/>
        <v>8270990.3352278993</v>
      </c>
      <c r="IC175" s="172">
        <v>6057100</v>
      </c>
      <c r="ID175" s="162">
        <v>2440000</v>
      </c>
      <c r="IE175" s="32">
        <v>7917750</v>
      </c>
      <c r="IF175" s="94">
        <v>7759400</v>
      </c>
      <c r="IG175" s="32">
        <f t="shared" si="394"/>
        <v>6039050</v>
      </c>
      <c r="IH175" s="32">
        <f t="shared" si="395"/>
        <v>7759400</v>
      </c>
      <c r="II175" s="32">
        <f t="shared" si="396"/>
        <v>4511206.8566187471</v>
      </c>
      <c r="IJ175" s="32">
        <f t="shared" si="397"/>
        <v>7317582.5099999998</v>
      </c>
      <c r="IK175" s="32">
        <f t="shared" si="299"/>
        <v>8817686.9245500006</v>
      </c>
      <c r="IM175" s="32">
        <f t="shared" si="398"/>
        <v>1693364.9821445148</v>
      </c>
    </row>
    <row r="176" spans="1:247" x14ac:dyDescent="0.25">
      <c r="A176" s="12">
        <v>169</v>
      </c>
      <c r="B176" s="36" t="s">
        <v>212</v>
      </c>
      <c r="C176" s="14">
        <f>VLOOKUP(B176,[1]Hoja1!$B$9:$D$244,3,0)</f>
        <v>169039</v>
      </c>
      <c r="D176" s="14">
        <v>619000</v>
      </c>
      <c r="E176" s="15">
        <v>956250</v>
      </c>
      <c r="F176" s="97">
        <v>927600</v>
      </c>
      <c r="G176" s="105">
        <f t="shared" si="300"/>
        <v>667972.25</v>
      </c>
      <c r="H176" s="105">
        <f t="shared" si="301"/>
        <v>773300</v>
      </c>
      <c r="I176" s="107">
        <f t="shared" si="302"/>
        <v>414288.56471849355</v>
      </c>
      <c r="J176" s="107">
        <f t="shared" si="303"/>
        <v>177659.989</v>
      </c>
      <c r="K176" s="107">
        <f t="shared" si="272"/>
        <v>214080.28674499999</v>
      </c>
      <c r="L176" s="101">
        <f>VLOOKUP(B176,[1]Hoja1!$B$9:$L$244,11,0)</f>
        <v>162716</v>
      </c>
      <c r="M176" s="101">
        <v>605000</v>
      </c>
      <c r="N176" s="34">
        <v>956250</v>
      </c>
      <c r="O176" s="70">
        <v>908400</v>
      </c>
      <c r="P176" s="34">
        <f t="shared" si="304"/>
        <v>658091.5</v>
      </c>
      <c r="Q176" s="34">
        <f t="shared" si="305"/>
        <v>756700</v>
      </c>
      <c r="R176" s="34">
        <f t="shared" si="306"/>
        <v>402205.77843757858</v>
      </c>
      <c r="S176" s="174">
        <f t="shared" si="307"/>
        <v>171014.516</v>
      </c>
      <c r="T176" s="174">
        <f t="shared" si="273"/>
        <v>206072.49178000001</v>
      </c>
      <c r="U176" s="126">
        <f>VLOOKUP(B176,[1]Hoja1!$B$9:$T$244,19,0)</f>
        <v>142958</v>
      </c>
      <c r="V176" s="126">
        <v>523000</v>
      </c>
      <c r="W176" s="17">
        <v>765000</v>
      </c>
      <c r="X176" s="73">
        <v>726800</v>
      </c>
      <c r="Y176" s="17">
        <f t="shared" si="308"/>
        <v>539439.5</v>
      </c>
      <c r="Z176" s="17">
        <f t="shared" si="309"/>
        <v>624900</v>
      </c>
      <c r="AA176" s="17">
        <f t="shared" si="310"/>
        <v>345119.41294978437</v>
      </c>
      <c r="AB176" s="176">
        <f t="shared" si="311"/>
        <v>150248.85799999998</v>
      </c>
      <c r="AC176" s="176">
        <f t="shared" si="274"/>
        <v>181049.87388999999</v>
      </c>
      <c r="AD176" s="129">
        <f>VLOOKUP(B176,[1]Hoja1!$B$9:$V$244,21,0)</f>
        <v>164758</v>
      </c>
      <c r="AE176" s="129">
        <v>589000</v>
      </c>
      <c r="AF176" s="18">
        <v>726750</v>
      </c>
      <c r="AG176" s="74">
        <v>690400</v>
      </c>
      <c r="AH176" s="18">
        <f t="shared" si="312"/>
        <v>542727</v>
      </c>
      <c r="AI176" s="18">
        <f t="shared" si="313"/>
        <v>639700</v>
      </c>
      <c r="AJ176" s="18">
        <f t="shared" si="314"/>
        <v>377653.28969908453</v>
      </c>
      <c r="AK176" s="177">
        <f t="shared" si="315"/>
        <v>173160.658</v>
      </c>
      <c r="AL176" s="177">
        <f t="shared" si="275"/>
        <v>208658.59289</v>
      </c>
      <c r="AM176" s="133">
        <f>VLOOKUP(B176,[1]Hoja1!$B$9:$X$244,23,0)</f>
        <v>155063</v>
      </c>
      <c r="AN176" s="133">
        <v>554000</v>
      </c>
      <c r="AO176" s="19">
        <v>650250</v>
      </c>
      <c r="AP176" s="77">
        <v>611200</v>
      </c>
      <c r="AQ176" s="19">
        <f t="shared" si="316"/>
        <v>492628.25</v>
      </c>
      <c r="AR176" s="19">
        <f t="shared" si="317"/>
        <v>582600</v>
      </c>
      <c r="AS176" s="19">
        <f t="shared" si="318"/>
        <v>350016.22809367144</v>
      </c>
      <c r="AT176" s="178">
        <f t="shared" si="319"/>
        <v>162971.21299999999</v>
      </c>
      <c r="AU176" s="178">
        <f t="shared" si="276"/>
        <v>196380.31166499999</v>
      </c>
      <c r="AV176" s="137">
        <f>VLOOKUP(B176,[1]Hoja1!$B$9:$Z$244,25,0)</f>
        <v>129001</v>
      </c>
      <c r="AW176" s="137">
        <v>472000</v>
      </c>
      <c r="AX176" s="20">
        <v>650250</v>
      </c>
      <c r="AY176" s="79">
        <v>604700</v>
      </c>
      <c r="AZ176" s="20">
        <f t="shared" si="320"/>
        <v>463987.75</v>
      </c>
      <c r="BA176" s="20">
        <f t="shared" si="321"/>
        <v>538350</v>
      </c>
      <c r="BB176" s="20">
        <f t="shared" si="322"/>
        <v>306229.36533111078</v>
      </c>
      <c r="BC176" s="179">
        <f t="shared" si="323"/>
        <v>135580.05099999998</v>
      </c>
      <c r="BD176" s="179">
        <f t="shared" si="277"/>
        <v>163373.96145499998</v>
      </c>
      <c r="BE176" s="139">
        <f>VLOOKUP(B176,[1]Hoja1!$B$9:$AB$244,27,0)</f>
        <v>160886</v>
      </c>
      <c r="BF176" s="139">
        <v>644000</v>
      </c>
      <c r="BG176" s="21">
        <v>765000</v>
      </c>
      <c r="BH176" s="80">
        <v>757400</v>
      </c>
      <c r="BI176" s="21">
        <f t="shared" si="324"/>
        <v>581821.5</v>
      </c>
      <c r="BJ176" s="21">
        <f t="shared" si="325"/>
        <v>700700</v>
      </c>
      <c r="BK176" s="21">
        <f t="shared" si="326"/>
        <v>384768.10412216227</v>
      </c>
      <c r="BL176" s="21">
        <f t="shared" si="327"/>
        <v>169091.18599999999</v>
      </c>
      <c r="BM176" s="21">
        <f t="shared" si="278"/>
        <v>203754.87912999999</v>
      </c>
      <c r="BN176" s="144">
        <f>VLOOKUP(B176,[1]Hoja1!$B$9:$AD$244,29,0)</f>
        <v>121691</v>
      </c>
      <c r="BO176" s="144">
        <v>435000</v>
      </c>
      <c r="BP176" s="22">
        <v>765000</v>
      </c>
      <c r="BQ176" s="82">
        <v>742100</v>
      </c>
      <c r="BR176" s="22">
        <f t="shared" si="328"/>
        <v>515947.75</v>
      </c>
      <c r="BS176" s="22">
        <f t="shared" si="329"/>
        <v>588550</v>
      </c>
      <c r="BT176" s="22">
        <f t="shared" si="330"/>
        <v>303695.16583381488</v>
      </c>
      <c r="BU176" s="22">
        <f t="shared" si="331"/>
        <v>127897.24099999999</v>
      </c>
      <c r="BV176" s="22">
        <f t="shared" si="279"/>
        <v>154116.17540499999</v>
      </c>
      <c r="BW176" s="146">
        <f>VLOOKUP(B176,[1]Hoja1!$B$9:$AF$244,31,0)</f>
        <v>113853</v>
      </c>
      <c r="BX176" s="146">
        <v>330000</v>
      </c>
      <c r="BY176" s="23">
        <v>650250</v>
      </c>
      <c r="BZ176" s="84">
        <v>617700</v>
      </c>
      <c r="CA176" s="23">
        <f t="shared" si="332"/>
        <v>427950.75</v>
      </c>
      <c r="CB176" s="23">
        <f t="shared" si="333"/>
        <v>473850</v>
      </c>
      <c r="CC176" s="23">
        <f t="shared" si="334"/>
        <v>267195.04420328466</v>
      </c>
      <c r="CD176" s="23">
        <f t="shared" si="335"/>
        <v>119659.503</v>
      </c>
      <c r="CE176" s="23">
        <f t="shared" si="280"/>
        <v>144189.701115</v>
      </c>
      <c r="CF176" s="158">
        <f>VLOOKUP(B176,[1]Hoja1!$B$9:$AJ$244,35,0)</f>
        <v>107450</v>
      </c>
      <c r="CG176" s="158">
        <v>310000</v>
      </c>
      <c r="CH176" s="24">
        <v>442200</v>
      </c>
      <c r="CI176" s="25">
        <v>406800</v>
      </c>
      <c r="CJ176" s="24">
        <f t="shared" si="336"/>
        <v>316612.5</v>
      </c>
      <c r="CK176" s="24">
        <f t="shared" si="337"/>
        <v>358400</v>
      </c>
      <c r="CL176" s="24">
        <f t="shared" si="338"/>
        <v>231855.94891051401</v>
      </c>
      <c r="CM176" s="24">
        <f t="shared" si="339"/>
        <v>112929.95</v>
      </c>
      <c r="CN176" s="24">
        <f t="shared" si="281"/>
        <v>136080.58974999998</v>
      </c>
      <c r="CO176" s="148">
        <f>VLOOKUP(B176,[1]Hoja1!$B$9:$AL$244,37,0)</f>
        <v>125340</v>
      </c>
      <c r="CP176" s="148">
        <v>450000</v>
      </c>
      <c r="CQ176" s="26">
        <v>650250</v>
      </c>
      <c r="CR176" s="149">
        <v>624200</v>
      </c>
      <c r="CS176" s="26">
        <f t="shared" si="340"/>
        <v>462447.5</v>
      </c>
      <c r="CT176" s="26">
        <f t="shared" si="341"/>
        <v>537100</v>
      </c>
      <c r="CU176" s="26">
        <f t="shared" si="342"/>
        <v>299840.14194527559</v>
      </c>
      <c r="CV176" s="26">
        <f t="shared" si="343"/>
        <v>131732.34</v>
      </c>
      <c r="CW176" s="26">
        <f t="shared" si="282"/>
        <v>158737.46969999999</v>
      </c>
      <c r="CX176" s="27">
        <f>VLOOKUP(B176,[1]Hoja1!$B$9:$AN$244,39,0)</f>
        <v>173574</v>
      </c>
      <c r="CY176" s="27">
        <v>580000</v>
      </c>
      <c r="CZ176" s="28">
        <v>726750</v>
      </c>
      <c r="DA176" s="86">
        <v>676000</v>
      </c>
      <c r="DB176" s="28">
        <f t="shared" si="344"/>
        <v>539081</v>
      </c>
      <c r="DC176" s="28">
        <f t="shared" si="345"/>
        <v>628000</v>
      </c>
      <c r="DD176" s="28">
        <f t="shared" si="346"/>
        <v>386822.93906051206</v>
      </c>
      <c r="DE176" s="28">
        <f t="shared" si="347"/>
        <v>182426.27399999998</v>
      </c>
      <c r="DF176" s="28">
        <f t="shared" si="283"/>
        <v>219823.66016999996</v>
      </c>
      <c r="DG176" s="150">
        <f>VLOOKUP(B176,[1]Hoja1!$B$9:$AR$244,43,0)</f>
        <v>177220</v>
      </c>
      <c r="DH176" s="150">
        <v>608000</v>
      </c>
      <c r="DI176" s="29">
        <v>573750</v>
      </c>
      <c r="DJ176" s="88">
        <v>516400</v>
      </c>
      <c r="DK176" s="29">
        <f t="shared" si="348"/>
        <v>468842.5</v>
      </c>
      <c r="DL176" s="29">
        <f t="shared" si="349"/>
        <v>545075</v>
      </c>
      <c r="DM176" s="29">
        <f t="shared" si="350"/>
        <v>364735.75804731488</v>
      </c>
      <c r="DN176" s="29">
        <f t="shared" si="351"/>
        <v>186258.22</v>
      </c>
      <c r="DO176" s="29">
        <f t="shared" si="284"/>
        <v>224441.1551</v>
      </c>
      <c r="DP176" s="154">
        <f>VLOOKUP(B176,[1]Hoja1!$B$9:$AT$244,45,0)</f>
        <v>200813</v>
      </c>
      <c r="DQ176" s="154">
        <v>735000</v>
      </c>
      <c r="DR176" s="30">
        <v>573750</v>
      </c>
      <c r="DS176" s="90">
        <v>556500</v>
      </c>
      <c r="DT176" s="30">
        <f t="shared" si="352"/>
        <v>516515.75</v>
      </c>
      <c r="DU176" s="30">
        <f t="shared" si="353"/>
        <v>565125</v>
      </c>
      <c r="DV176" s="30">
        <f t="shared" si="354"/>
        <v>404851.49385030143</v>
      </c>
      <c r="DW176" s="30">
        <f t="shared" si="355"/>
        <v>211054.46299999999</v>
      </c>
      <c r="DX176" s="30">
        <f t="shared" si="285"/>
        <v>254320.62791499999</v>
      </c>
      <c r="DY176" s="158">
        <f>VLOOKUP(B176,[1]Hoja1!$B$9:$AV$244,47,0)</f>
        <v>212664</v>
      </c>
      <c r="DZ176" s="158">
        <v>730000</v>
      </c>
      <c r="EA176" s="24">
        <v>650250</v>
      </c>
      <c r="EB176" s="25">
        <v>630700</v>
      </c>
      <c r="EC176" s="24">
        <f t="shared" si="356"/>
        <v>555903.5</v>
      </c>
      <c r="ED176" s="24">
        <f t="shared" si="357"/>
        <v>640475</v>
      </c>
      <c r="EE176" s="24">
        <f t="shared" si="358"/>
        <v>434994.13595147611</v>
      </c>
      <c r="EF176" s="24">
        <f t="shared" si="359"/>
        <v>223509.86399999997</v>
      </c>
      <c r="EG176" s="24">
        <f t="shared" si="286"/>
        <v>269329.38611999998</v>
      </c>
      <c r="EH176" s="126">
        <f>VLOOKUP(B176,[1]Hoja1!$B$9:$AX$244,49,0)</f>
        <v>229083</v>
      </c>
      <c r="EI176" s="126">
        <v>819000</v>
      </c>
      <c r="EJ176" s="17">
        <v>860625</v>
      </c>
      <c r="EK176" s="73">
        <v>817600</v>
      </c>
      <c r="EL176" s="17">
        <f t="shared" si="360"/>
        <v>681577</v>
      </c>
      <c r="EM176" s="17">
        <f t="shared" si="361"/>
        <v>818300</v>
      </c>
      <c r="EN176" s="17">
        <f t="shared" si="362"/>
        <v>501802.12655893201</v>
      </c>
      <c r="EO176" s="17">
        <f t="shared" si="363"/>
        <v>240766.23299999998</v>
      </c>
      <c r="EP176" s="17">
        <f t="shared" si="287"/>
        <v>290123.31076499994</v>
      </c>
      <c r="EQ176" s="162">
        <f>VLOOKUP(B176,[1]Hoja1!$B$9:$AZ$244,51,0)</f>
        <v>177220</v>
      </c>
      <c r="ER176" s="162">
        <v>583000</v>
      </c>
      <c r="ES176" s="32">
        <v>860625</v>
      </c>
      <c r="ET176" s="94">
        <v>826200</v>
      </c>
      <c r="EU176" s="32">
        <f t="shared" si="364"/>
        <v>611761.25</v>
      </c>
      <c r="EV176" s="32">
        <f t="shared" si="365"/>
        <v>704600</v>
      </c>
      <c r="EW176" s="32">
        <f t="shared" si="366"/>
        <v>411087.99711196934</v>
      </c>
      <c r="EX176" s="32">
        <f t="shared" si="367"/>
        <v>214099.48199999999</v>
      </c>
      <c r="EY176" s="32">
        <f t="shared" si="288"/>
        <v>257989.87581</v>
      </c>
      <c r="EZ176" s="172">
        <f>VLOOKUP(B176,'[2]RESPUESTOS '!$B$11:$BH$246,59,0)</f>
        <v>120638</v>
      </c>
      <c r="FA176" s="162">
        <v>523000</v>
      </c>
      <c r="FB176" s="32">
        <v>660800</v>
      </c>
      <c r="FC176" s="94">
        <v>647600</v>
      </c>
      <c r="FD176" s="32">
        <f t="shared" si="368"/>
        <v>488009.5</v>
      </c>
      <c r="FE176" s="32">
        <f t="shared" si="369"/>
        <v>585300</v>
      </c>
      <c r="FF176" s="32">
        <f t="shared" si="399"/>
        <v>301686.69485005888</v>
      </c>
      <c r="FG176" s="32">
        <f t="shared" si="400"/>
        <v>145742.7678</v>
      </c>
      <c r="FH176" s="32">
        <f t="shared" si="289"/>
        <v>175620.03519900001</v>
      </c>
      <c r="FI176" s="172">
        <f>VLOOKUP(B176,'[2]RESPUESTOS '!$B$11:$CJ$246,87,0)</f>
        <v>103176</v>
      </c>
      <c r="FJ176" s="162">
        <v>627600</v>
      </c>
      <c r="FK176" s="32">
        <v>559000</v>
      </c>
      <c r="FL176" s="94">
        <v>547800</v>
      </c>
      <c r="FM176" s="32">
        <f t="shared" si="370"/>
        <v>459394</v>
      </c>
      <c r="FN176" s="32">
        <f t="shared" si="371"/>
        <v>553400</v>
      </c>
      <c r="FO176" s="32">
        <f t="shared" si="401"/>
        <v>268457.44663734309</v>
      </c>
      <c r="FP176" s="32">
        <f t="shared" si="372"/>
        <v>124646.92559999999</v>
      </c>
      <c r="FQ176" s="32">
        <f t="shared" si="290"/>
        <v>150199.54534799999</v>
      </c>
      <c r="FR176" s="172">
        <f>VLOOKUP(B176,'[2]RESPUESTOS '!$B$11:$BX$246,75,0)</f>
        <v>101129</v>
      </c>
      <c r="FS176" s="162">
        <v>523000</v>
      </c>
      <c r="FT176" s="32">
        <v>546400</v>
      </c>
      <c r="FU176" s="94">
        <v>530000</v>
      </c>
      <c r="FV176" s="32">
        <f t="shared" si="373"/>
        <v>425132.25</v>
      </c>
      <c r="FW176" s="32">
        <f t="shared" si="374"/>
        <v>526500</v>
      </c>
      <c r="FX176" s="32">
        <f t="shared" si="402"/>
        <v>257775.81043000167</v>
      </c>
      <c r="FY176" s="32">
        <f t="shared" si="375"/>
        <v>122173.9449</v>
      </c>
      <c r="FZ176" s="32">
        <f t="shared" si="291"/>
        <v>147219.60360450001</v>
      </c>
      <c r="GA176" s="172">
        <f>VLOOKUP(B176,'[2]RESPUESTOS '!$B$11:$CN$246,91,0)</f>
        <v>146165</v>
      </c>
      <c r="GB176" s="162">
        <v>602000</v>
      </c>
      <c r="GC176" s="32">
        <v>765000</v>
      </c>
      <c r="GD176" s="94">
        <v>734400</v>
      </c>
      <c r="GE176" s="32">
        <f t="shared" si="376"/>
        <v>561891.25</v>
      </c>
      <c r="GF176" s="32">
        <f t="shared" si="377"/>
        <v>668200</v>
      </c>
      <c r="GG176" s="32">
        <f t="shared" si="403"/>
        <v>358052.11686368845</v>
      </c>
      <c r="GH176" s="32">
        <f t="shared" si="378"/>
        <v>176581.93649999998</v>
      </c>
      <c r="GI176" s="32">
        <f t="shared" si="292"/>
        <v>212781.23348249999</v>
      </c>
      <c r="GJ176" s="172">
        <f>VLOOKUP(B176,'[2]RESPUESTOS '!$B$11:$T$246,19,0)</f>
        <v>102583</v>
      </c>
      <c r="GK176" s="162">
        <v>580000</v>
      </c>
      <c r="GL176" s="32">
        <v>542400</v>
      </c>
      <c r="GM176" s="94">
        <v>526100</v>
      </c>
      <c r="GN176" s="32">
        <f t="shared" si="379"/>
        <v>437770.75</v>
      </c>
      <c r="GO176" s="32">
        <f t="shared" si="380"/>
        <v>534250</v>
      </c>
      <c r="GP176" s="32">
        <f t="shared" si="404"/>
        <v>262867.72057518037</v>
      </c>
      <c r="GQ176" s="32">
        <f t="shared" si="381"/>
        <v>123930.5223</v>
      </c>
      <c r="GR176" s="32">
        <f t="shared" si="293"/>
        <v>149336.27937149999</v>
      </c>
      <c r="GS176" s="172">
        <f>VLOOKUP(B176,'[2]RESPUESTOS '!$B$11:$H$246,7,0)</f>
        <v>76154</v>
      </c>
      <c r="GT176" s="162">
        <v>310000</v>
      </c>
      <c r="GU176" s="32">
        <v>325400</v>
      </c>
      <c r="GV176" s="94">
        <v>312400</v>
      </c>
      <c r="GW176" s="32">
        <f t="shared" si="382"/>
        <v>255988.5</v>
      </c>
      <c r="GX176" s="32">
        <f t="shared" si="383"/>
        <v>311200</v>
      </c>
      <c r="GY176" s="32">
        <f t="shared" si="405"/>
        <v>176746.69152482526</v>
      </c>
      <c r="GZ176" s="32">
        <f t="shared" si="384"/>
        <v>92001.647400000002</v>
      </c>
      <c r="HA176" s="32">
        <f t="shared" si="294"/>
        <v>110861.985117</v>
      </c>
      <c r="HB176" s="172">
        <f>VLOOKUP(B176,'[2]RESPUESTOS '!$B$11:$D$246,3,0)</f>
        <v>106772</v>
      </c>
      <c r="HC176" s="162">
        <v>310000</v>
      </c>
      <c r="HD176" s="32">
        <v>325400</v>
      </c>
      <c r="HE176" s="94">
        <v>315600</v>
      </c>
      <c r="HF176" s="32">
        <f t="shared" si="385"/>
        <v>264443</v>
      </c>
      <c r="HG176" s="32">
        <f t="shared" si="386"/>
        <v>312800</v>
      </c>
      <c r="HH176" s="32">
        <f t="shared" si="406"/>
        <v>212390.13615815062</v>
      </c>
      <c r="HI176" s="32">
        <f t="shared" si="387"/>
        <v>128991.25319999999</v>
      </c>
      <c r="HJ176" s="32">
        <f t="shared" si="295"/>
        <v>155434.46010599998</v>
      </c>
      <c r="HK176" s="172">
        <f>VLOOKUP(B176,'[2]RESPUESTOS '!$B$11:$CB$246,79,0)</f>
        <v>139661</v>
      </c>
      <c r="HL176" s="162">
        <v>819000</v>
      </c>
      <c r="HM176" s="32">
        <v>765000</v>
      </c>
      <c r="HN176" s="94">
        <v>750000</v>
      </c>
      <c r="HO176" s="32">
        <f t="shared" si="388"/>
        <v>618415.25</v>
      </c>
      <c r="HP176" s="32">
        <f t="shared" si="389"/>
        <v>757500</v>
      </c>
      <c r="HQ176" s="32">
        <f t="shared" si="407"/>
        <v>362919.7903701269</v>
      </c>
      <c r="HR176" s="32">
        <f t="shared" si="390"/>
        <v>168724.4541</v>
      </c>
      <c r="HS176" s="32">
        <f t="shared" si="296"/>
        <v>203312.9671905</v>
      </c>
      <c r="HT176" s="172">
        <v>774975.6</v>
      </c>
      <c r="HU176" s="162">
        <v>819000</v>
      </c>
      <c r="HV176" s="32">
        <v>956250</v>
      </c>
      <c r="HW176" s="94">
        <v>918000</v>
      </c>
      <c r="HX176" s="32">
        <f t="shared" si="391"/>
        <v>897750</v>
      </c>
      <c r="HY176" s="32">
        <f t="shared" si="392"/>
        <v>918000</v>
      </c>
      <c r="HZ176" s="32">
        <f t="shared" si="297"/>
        <v>893900.69910115562</v>
      </c>
      <c r="IA176" s="32">
        <f t="shared" si="393"/>
        <v>936248.02235999994</v>
      </c>
      <c r="IB176" s="32">
        <f t="shared" si="298"/>
        <v>1128178.8669437999</v>
      </c>
      <c r="IC176" s="172">
        <v>826200</v>
      </c>
      <c r="ID176" s="162">
        <v>523000</v>
      </c>
      <c r="IE176" s="32">
        <v>956250</v>
      </c>
      <c r="IF176" s="94">
        <v>908400</v>
      </c>
      <c r="IG176" s="32">
        <f t="shared" si="394"/>
        <v>795883.33333333337</v>
      </c>
      <c r="IH176" s="32">
        <f t="shared" si="395"/>
        <v>908400</v>
      </c>
      <c r="II176" s="32">
        <f t="shared" si="396"/>
        <v>739164.92162717914</v>
      </c>
      <c r="IJ176" s="32">
        <f t="shared" si="397"/>
        <v>998132.22</v>
      </c>
      <c r="IK176" s="32">
        <f t="shared" si="299"/>
        <v>1202749.3251</v>
      </c>
      <c r="IM176" s="32">
        <f t="shared" si="398"/>
        <v>263637.65373584448</v>
      </c>
    </row>
    <row r="177" spans="1:247" x14ac:dyDescent="0.25">
      <c r="A177" s="12">
        <v>170</v>
      </c>
      <c r="B177" s="43" t="s">
        <v>213</v>
      </c>
      <c r="C177" s="14">
        <f>VLOOKUP(B177,[1]Hoja1!$B$9:$D$244,3,0)</f>
        <v>155771</v>
      </c>
      <c r="D177" s="14">
        <v>570000</v>
      </c>
      <c r="E177" s="15">
        <v>864500</v>
      </c>
      <c r="F177" s="97">
        <v>847200</v>
      </c>
      <c r="G177" s="105">
        <f t="shared" si="300"/>
        <v>609367.75</v>
      </c>
      <c r="H177" s="105">
        <f t="shared" si="301"/>
        <v>708600</v>
      </c>
      <c r="I177" s="107">
        <f t="shared" si="302"/>
        <v>380547.80556229694</v>
      </c>
      <c r="J177" s="107">
        <f t="shared" si="303"/>
        <v>163715.321</v>
      </c>
      <c r="K177" s="107">
        <f t="shared" si="272"/>
        <v>197276.961805</v>
      </c>
      <c r="L177" s="101">
        <f>VLOOKUP(B177,[1]Hoja1!$B$9:$L$244,11,0)</f>
        <v>143361</v>
      </c>
      <c r="M177" s="101">
        <v>533000</v>
      </c>
      <c r="N177" s="34">
        <v>864500</v>
      </c>
      <c r="O177" s="70">
        <v>829900</v>
      </c>
      <c r="P177" s="34">
        <f t="shared" si="304"/>
        <v>592690.25</v>
      </c>
      <c r="Q177" s="34">
        <f t="shared" si="305"/>
        <v>681450</v>
      </c>
      <c r="R177" s="34">
        <f t="shared" si="306"/>
        <v>356720.11729415203</v>
      </c>
      <c r="S177" s="174">
        <f t="shared" si="307"/>
        <v>150672.41099999999</v>
      </c>
      <c r="T177" s="174">
        <f t="shared" si="273"/>
        <v>181560.255255</v>
      </c>
      <c r="U177" s="126">
        <f>VLOOKUP(B177,[1]Hoja1!$B$9:$T$244,19,0)</f>
        <v>126280</v>
      </c>
      <c r="V177" s="126">
        <v>462000</v>
      </c>
      <c r="W177" s="17">
        <v>691600</v>
      </c>
      <c r="X177" s="73">
        <v>663900</v>
      </c>
      <c r="Y177" s="17">
        <f t="shared" si="308"/>
        <v>485945</v>
      </c>
      <c r="Z177" s="17">
        <f t="shared" si="309"/>
        <v>562950</v>
      </c>
      <c r="AA177" s="17">
        <f t="shared" si="310"/>
        <v>306852.33571688406</v>
      </c>
      <c r="AB177" s="176">
        <f t="shared" si="311"/>
        <v>132720.28</v>
      </c>
      <c r="AC177" s="176">
        <f t="shared" si="274"/>
        <v>159927.9374</v>
      </c>
      <c r="AD177" s="129">
        <f>VLOOKUP(B177,[1]Hoja1!$B$9:$V$244,21,0)</f>
        <v>153349</v>
      </c>
      <c r="AE177" s="129">
        <v>548000</v>
      </c>
      <c r="AF177" s="18">
        <v>657020</v>
      </c>
      <c r="AG177" s="74">
        <v>617600</v>
      </c>
      <c r="AH177" s="18">
        <f t="shared" si="312"/>
        <v>493992.25</v>
      </c>
      <c r="AI177" s="18">
        <f t="shared" si="313"/>
        <v>582800</v>
      </c>
      <c r="AJ177" s="18">
        <f t="shared" si="314"/>
        <v>348217.14897674113</v>
      </c>
      <c r="AK177" s="177">
        <f t="shared" si="315"/>
        <v>161169.799</v>
      </c>
      <c r="AL177" s="177">
        <f t="shared" si="275"/>
        <v>194209.60779499999</v>
      </c>
      <c r="AM177" s="133">
        <f>VLOOKUP(B177,[1]Hoja1!$B$9:$X$244,23,0)</f>
        <v>143852</v>
      </c>
      <c r="AN177" s="133">
        <v>514000</v>
      </c>
      <c r="AO177" s="19">
        <v>587860</v>
      </c>
      <c r="AP177" s="77">
        <v>540800</v>
      </c>
      <c r="AQ177" s="19">
        <f t="shared" si="316"/>
        <v>446628</v>
      </c>
      <c r="AR177" s="19">
        <f t="shared" si="317"/>
        <v>527400</v>
      </c>
      <c r="AS177" s="19">
        <f t="shared" si="318"/>
        <v>321354.51845887676</v>
      </c>
      <c r="AT177" s="178">
        <f t="shared" si="319"/>
        <v>151188.45199999999</v>
      </c>
      <c r="AU177" s="178">
        <f t="shared" si="276"/>
        <v>182182.08465999999</v>
      </c>
      <c r="AV177" s="137">
        <f>VLOOKUP(B177,[1]Hoja1!$B$9:$Z$244,25,0)</f>
        <v>114800</v>
      </c>
      <c r="AW177" s="137">
        <v>420000</v>
      </c>
      <c r="AX177" s="20">
        <v>587860</v>
      </c>
      <c r="AY177" s="79">
        <v>558500</v>
      </c>
      <c r="AZ177" s="20">
        <f t="shared" si="320"/>
        <v>420290</v>
      </c>
      <c r="BA177" s="20">
        <f t="shared" si="321"/>
        <v>489250</v>
      </c>
      <c r="BB177" s="20">
        <f t="shared" si="322"/>
        <v>274285.4128062721</v>
      </c>
      <c r="BC177" s="179">
        <f t="shared" si="323"/>
        <v>120654.79999999999</v>
      </c>
      <c r="BD177" s="179">
        <f t="shared" si="277"/>
        <v>145389.03399999999</v>
      </c>
      <c r="BE177" s="139">
        <f>VLOOKUP(B177,[1]Hoja1!$B$9:$AB$244,27,0)</f>
        <v>126280</v>
      </c>
      <c r="BF177" s="139">
        <v>506000</v>
      </c>
      <c r="BG177" s="21">
        <v>691600</v>
      </c>
      <c r="BH177" s="80">
        <v>670900</v>
      </c>
      <c r="BI177" s="21">
        <f t="shared" si="324"/>
        <v>498695</v>
      </c>
      <c r="BJ177" s="21">
        <f t="shared" si="325"/>
        <v>588450</v>
      </c>
      <c r="BK177" s="21">
        <f t="shared" si="326"/>
        <v>311729.13905030844</v>
      </c>
      <c r="BL177" s="21">
        <f t="shared" si="327"/>
        <v>132720.28</v>
      </c>
      <c r="BM177" s="21">
        <f t="shared" si="278"/>
        <v>159927.9374</v>
      </c>
      <c r="BN177" s="144">
        <f>VLOOKUP(B177,[1]Hoja1!$B$9:$AD$244,29,0)</f>
        <v>126280</v>
      </c>
      <c r="BO177" s="144">
        <v>451000</v>
      </c>
      <c r="BP177" s="22">
        <v>691600</v>
      </c>
      <c r="BQ177" s="82">
        <v>677800</v>
      </c>
      <c r="BR177" s="22">
        <f t="shared" si="328"/>
        <v>486670</v>
      </c>
      <c r="BS177" s="22">
        <f t="shared" si="329"/>
        <v>564400</v>
      </c>
      <c r="BT177" s="22">
        <f t="shared" si="330"/>
        <v>306337.60691073781</v>
      </c>
      <c r="BU177" s="22">
        <f t="shared" si="331"/>
        <v>132720.28</v>
      </c>
      <c r="BV177" s="22">
        <f t="shared" si="279"/>
        <v>159927.9374</v>
      </c>
      <c r="BW177" s="146">
        <f>VLOOKUP(B177,[1]Hoja1!$B$9:$AF$244,31,0)</f>
        <v>121681</v>
      </c>
      <c r="BX177" s="146">
        <v>350000</v>
      </c>
      <c r="BY177" s="23">
        <v>587860</v>
      </c>
      <c r="BZ177" s="84">
        <v>546700</v>
      </c>
      <c r="CA177" s="23">
        <f t="shared" si="332"/>
        <v>401560.25</v>
      </c>
      <c r="CB177" s="23">
        <f t="shared" si="333"/>
        <v>448350</v>
      </c>
      <c r="CC177" s="23">
        <f t="shared" si="334"/>
        <v>273867.6548196518</v>
      </c>
      <c r="CD177" s="23">
        <f t="shared" si="335"/>
        <v>127886.73099999999</v>
      </c>
      <c r="CE177" s="23">
        <f t="shared" si="280"/>
        <v>154103.51085499997</v>
      </c>
      <c r="CF177" s="158">
        <f>VLOOKUP(B177,[1]Hoja1!$B$9:$AJ$244,35,0)</f>
        <v>122899</v>
      </c>
      <c r="CG177" s="158">
        <v>360000</v>
      </c>
      <c r="CH177" s="24">
        <v>399700</v>
      </c>
      <c r="CI177" s="25">
        <v>391700</v>
      </c>
      <c r="CJ177" s="24">
        <f t="shared" si="336"/>
        <v>318574.75</v>
      </c>
      <c r="CK177" s="24">
        <f t="shared" si="337"/>
        <v>375850</v>
      </c>
      <c r="CL177" s="24">
        <f t="shared" si="338"/>
        <v>250479.18064253128</v>
      </c>
      <c r="CM177" s="24">
        <f t="shared" si="339"/>
        <v>129166.84899999999</v>
      </c>
      <c r="CN177" s="24">
        <f t="shared" si="281"/>
        <v>155646.05304499998</v>
      </c>
      <c r="CO177" s="148">
        <f>VLOOKUP(B177,[1]Hoja1!$B$9:$AL$244,37,0)</f>
        <v>133299</v>
      </c>
      <c r="CP177" s="148">
        <v>480000</v>
      </c>
      <c r="CQ177" s="26">
        <v>587860</v>
      </c>
      <c r="CR177" s="149">
        <v>558500</v>
      </c>
      <c r="CS177" s="26">
        <f t="shared" si="340"/>
        <v>439914.75</v>
      </c>
      <c r="CT177" s="26">
        <f t="shared" si="341"/>
        <v>519250</v>
      </c>
      <c r="CU177" s="26">
        <f t="shared" si="342"/>
        <v>305883.81274123245</v>
      </c>
      <c r="CV177" s="26">
        <f t="shared" si="343"/>
        <v>140097.24899999998</v>
      </c>
      <c r="CW177" s="26">
        <f t="shared" si="282"/>
        <v>168817.18504499999</v>
      </c>
      <c r="CX177" s="27">
        <f>VLOOKUP(B177,[1]Hoja1!$B$9:$AN$244,39,0)</f>
        <v>150381</v>
      </c>
      <c r="CY177" s="27">
        <v>500000</v>
      </c>
      <c r="CZ177" s="28">
        <v>657020</v>
      </c>
      <c r="DA177" s="86">
        <v>624000</v>
      </c>
      <c r="DB177" s="28">
        <f t="shared" si="344"/>
        <v>482850.25</v>
      </c>
      <c r="DC177" s="28">
        <f t="shared" si="345"/>
        <v>562000</v>
      </c>
      <c r="DD177" s="28">
        <f t="shared" si="346"/>
        <v>339721.10876729101</v>
      </c>
      <c r="DE177" s="28">
        <f t="shared" si="347"/>
        <v>158050.43099999998</v>
      </c>
      <c r="DF177" s="28">
        <f t="shared" si="283"/>
        <v>190450.76935499997</v>
      </c>
      <c r="DG177" s="150">
        <f>VLOOKUP(B177,[1]Hoja1!$B$9:$AR$244,43,0)</f>
        <v>156462</v>
      </c>
      <c r="DH177" s="150">
        <v>537000</v>
      </c>
      <c r="DI177" s="29">
        <v>518700</v>
      </c>
      <c r="DJ177" s="88">
        <v>498000</v>
      </c>
      <c r="DK177" s="29">
        <f t="shared" si="348"/>
        <v>427540.5</v>
      </c>
      <c r="DL177" s="29">
        <f t="shared" si="349"/>
        <v>508350</v>
      </c>
      <c r="DM177" s="29">
        <f t="shared" si="350"/>
        <v>328152.50447099662</v>
      </c>
      <c r="DN177" s="29">
        <f t="shared" si="351"/>
        <v>164441.56199999998</v>
      </c>
      <c r="DO177" s="29">
        <f t="shared" si="284"/>
        <v>198152.08220999996</v>
      </c>
      <c r="DP177" s="154">
        <f>VLOOKUP(B177,[1]Hoja1!$B$9:$AT$244,45,0)</f>
        <v>181545</v>
      </c>
      <c r="DQ177" s="154">
        <v>664000</v>
      </c>
      <c r="DR177" s="30">
        <v>518700</v>
      </c>
      <c r="DS177" s="90">
        <v>492800</v>
      </c>
      <c r="DT177" s="30">
        <f t="shared" si="352"/>
        <v>464261.25</v>
      </c>
      <c r="DU177" s="30">
        <f t="shared" si="353"/>
        <v>505750</v>
      </c>
      <c r="DV177" s="30">
        <f t="shared" si="354"/>
        <v>364583.69375284022</v>
      </c>
      <c r="DW177" s="30">
        <f t="shared" si="355"/>
        <v>190803.79499999998</v>
      </c>
      <c r="DX177" s="30">
        <f t="shared" si="285"/>
        <v>229918.57297499999</v>
      </c>
      <c r="DY177" s="158">
        <f>VLOOKUP(B177,[1]Hoja1!$B$9:$AV$244,47,0)</f>
        <v>187754</v>
      </c>
      <c r="DZ177" s="158">
        <v>650000</v>
      </c>
      <c r="EA177" s="24">
        <v>587860</v>
      </c>
      <c r="EB177" s="25">
        <v>558500</v>
      </c>
      <c r="EC177" s="24">
        <f t="shared" si="356"/>
        <v>496028.5</v>
      </c>
      <c r="ED177" s="24">
        <f t="shared" si="357"/>
        <v>573180</v>
      </c>
      <c r="EE177" s="24">
        <f t="shared" si="358"/>
        <v>386242.97743239696</v>
      </c>
      <c r="EF177" s="24">
        <f t="shared" si="359"/>
        <v>197329.454</v>
      </c>
      <c r="EG177" s="24">
        <f t="shared" si="286"/>
        <v>237781.99206999998</v>
      </c>
      <c r="EH177" s="126">
        <f>VLOOKUP(B177,[1]Hoja1!$B$9:$AX$244,49,0)</f>
        <v>206820</v>
      </c>
      <c r="EI177" s="126">
        <v>739000</v>
      </c>
      <c r="EJ177" s="17">
        <v>778050</v>
      </c>
      <c r="EK177" s="73">
        <v>723600</v>
      </c>
      <c r="EL177" s="17">
        <f t="shared" si="360"/>
        <v>611867.5</v>
      </c>
      <c r="EM177" s="17">
        <f t="shared" si="361"/>
        <v>731300</v>
      </c>
      <c r="EN177" s="17">
        <f t="shared" si="362"/>
        <v>451694.35267667106</v>
      </c>
      <c r="EO177" s="17">
        <f t="shared" si="363"/>
        <v>217367.81999999998</v>
      </c>
      <c r="EP177" s="17">
        <f t="shared" si="287"/>
        <v>261928.22309999997</v>
      </c>
      <c r="EQ177" s="162">
        <f>VLOOKUP(B177,[1]Hoja1!$B$9:$AZ$244,51,0)</f>
        <v>156462</v>
      </c>
      <c r="ER177" s="162">
        <v>515000</v>
      </c>
      <c r="ES177" s="32">
        <v>778050</v>
      </c>
      <c r="ET177" s="94">
        <v>723600</v>
      </c>
      <c r="EU177" s="32">
        <f t="shared" si="364"/>
        <v>543278</v>
      </c>
      <c r="EV177" s="32">
        <f t="shared" si="365"/>
        <v>619300</v>
      </c>
      <c r="EW177" s="32">
        <f t="shared" si="366"/>
        <v>363625.81003423181</v>
      </c>
      <c r="EX177" s="32">
        <f t="shared" si="367"/>
        <v>189021.74219999998</v>
      </c>
      <c r="EY177" s="32">
        <f t="shared" si="288"/>
        <v>227771.19935099996</v>
      </c>
      <c r="EZ177" s="172">
        <f>VLOOKUP(B177,'[2]RESPUESTOS '!$B$11:$BH$246,59,0)</f>
        <v>108193</v>
      </c>
      <c r="FA177" s="162">
        <v>462000</v>
      </c>
      <c r="FB177" s="32">
        <v>585000</v>
      </c>
      <c r="FC177" s="94">
        <v>555800</v>
      </c>
      <c r="FD177" s="32">
        <f t="shared" si="368"/>
        <v>427748.25</v>
      </c>
      <c r="FE177" s="32">
        <f t="shared" si="369"/>
        <v>508900</v>
      </c>
      <c r="FF177" s="32">
        <f t="shared" si="399"/>
        <v>268171.02820497256</v>
      </c>
      <c r="FG177" s="32">
        <f t="shared" si="400"/>
        <v>130707.96329999999</v>
      </c>
      <c r="FH177" s="32">
        <f t="shared" si="289"/>
        <v>157503.09577649998</v>
      </c>
      <c r="FI177" s="172">
        <f>VLOOKUP(B177,'[2]RESPUESTOS '!$B$11:$CJ$246,87,0)</f>
        <v>112140</v>
      </c>
      <c r="FJ177" s="162">
        <v>554400</v>
      </c>
      <c r="FK177" s="32">
        <v>603200</v>
      </c>
      <c r="FL177" s="94">
        <v>573000</v>
      </c>
      <c r="FM177" s="32">
        <f t="shared" si="370"/>
        <v>460685</v>
      </c>
      <c r="FN177" s="32">
        <f t="shared" si="371"/>
        <v>563700</v>
      </c>
      <c r="FO177" s="32">
        <f t="shared" si="401"/>
        <v>283201.83868899074</v>
      </c>
      <c r="FP177" s="32">
        <f t="shared" si="372"/>
        <v>135476.334</v>
      </c>
      <c r="FQ177" s="32">
        <f t="shared" si="290"/>
        <v>163248.98246999999</v>
      </c>
      <c r="FR177" s="172">
        <f>VLOOKUP(B177,'[2]RESPUESTOS '!$B$11:$BX$246,75,0)</f>
        <v>99139</v>
      </c>
      <c r="FS177" s="162">
        <v>462000</v>
      </c>
      <c r="FT177" s="32">
        <v>527800</v>
      </c>
      <c r="FU177" s="94">
        <v>517200</v>
      </c>
      <c r="FV177" s="32">
        <f t="shared" si="373"/>
        <v>401534.75</v>
      </c>
      <c r="FW177" s="32">
        <f t="shared" si="374"/>
        <v>489600</v>
      </c>
      <c r="FX177" s="32">
        <f t="shared" si="402"/>
        <v>248764.0314086586</v>
      </c>
      <c r="FY177" s="32">
        <f t="shared" si="375"/>
        <v>119769.8259</v>
      </c>
      <c r="FZ177" s="32">
        <f t="shared" si="291"/>
        <v>144322.64020949998</v>
      </c>
      <c r="GA177" s="172">
        <f>VLOOKUP(B177,'[2]RESPUESTOS '!$B$11:$CN$246,91,0)</f>
        <v>128058</v>
      </c>
      <c r="GB177" s="162">
        <v>532000</v>
      </c>
      <c r="GC177" s="32">
        <v>681200</v>
      </c>
      <c r="GD177" s="94">
        <v>660800</v>
      </c>
      <c r="GE177" s="32">
        <f t="shared" si="376"/>
        <v>500514.5</v>
      </c>
      <c r="GF177" s="32">
        <f t="shared" si="377"/>
        <v>596400</v>
      </c>
      <c r="GG177" s="32">
        <f t="shared" si="403"/>
        <v>315706.99967789592</v>
      </c>
      <c r="GH177" s="32">
        <f t="shared" si="378"/>
        <v>154706.86979999999</v>
      </c>
      <c r="GI177" s="32">
        <f t="shared" si="292"/>
        <v>186421.77810899998</v>
      </c>
      <c r="GJ177" s="172">
        <f>VLOOKUP(B177,'[2]RESPUESTOS '!$B$11:$T$246,19,0)</f>
        <v>92150</v>
      </c>
      <c r="GK177" s="162">
        <v>500000</v>
      </c>
      <c r="GL177" s="32">
        <v>483600</v>
      </c>
      <c r="GM177" s="94">
        <v>473900</v>
      </c>
      <c r="GN177" s="32">
        <f t="shared" si="379"/>
        <v>387412.5</v>
      </c>
      <c r="GO177" s="32">
        <f t="shared" si="380"/>
        <v>478750</v>
      </c>
      <c r="GP177" s="32">
        <f t="shared" si="404"/>
        <v>234881.74244500301</v>
      </c>
      <c r="GQ177" s="32">
        <f t="shared" si="381"/>
        <v>111326.41499999999</v>
      </c>
      <c r="GR177" s="32">
        <f t="shared" si="293"/>
        <v>134148.33007500001</v>
      </c>
      <c r="GS177" s="172">
        <f>VLOOKUP(B177,'[2]RESPUESTOS '!$B$11:$H$246,7,0)</f>
        <v>90260</v>
      </c>
      <c r="GT177" s="162">
        <v>360000</v>
      </c>
      <c r="GU177" s="32">
        <v>290200</v>
      </c>
      <c r="GV177" s="94">
        <v>269900</v>
      </c>
      <c r="GW177" s="32">
        <f t="shared" si="382"/>
        <v>252590</v>
      </c>
      <c r="GX177" s="32">
        <f t="shared" si="383"/>
        <v>280050</v>
      </c>
      <c r="GY177" s="32">
        <f t="shared" si="405"/>
        <v>190404.94348593711</v>
      </c>
      <c r="GZ177" s="32">
        <f t="shared" si="384"/>
        <v>109043.106</v>
      </c>
      <c r="HA177" s="32">
        <f t="shared" si="294"/>
        <v>131396.94273000001</v>
      </c>
      <c r="HB177" s="172">
        <f>VLOOKUP(B177,'[2]RESPUESTOS '!$B$11:$D$246,3,0)</f>
        <v>85445</v>
      </c>
      <c r="HC177" s="162">
        <v>360000</v>
      </c>
      <c r="HD177" s="32">
        <v>290200</v>
      </c>
      <c r="HE177" s="94">
        <v>284400</v>
      </c>
      <c r="HF177" s="32">
        <f t="shared" si="385"/>
        <v>255011.25</v>
      </c>
      <c r="HG177" s="32">
        <f t="shared" si="386"/>
        <v>287300</v>
      </c>
      <c r="HH177" s="32">
        <f t="shared" si="406"/>
        <v>186538.56985290124</v>
      </c>
      <c r="HI177" s="32">
        <f t="shared" si="387"/>
        <v>103226.1045</v>
      </c>
      <c r="HJ177" s="32">
        <f t="shared" si="295"/>
        <v>124387.4559225</v>
      </c>
      <c r="HK177" s="172">
        <f>VLOOKUP(B177,'[2]RESPUESTOS '!$B$11:$CB$246,79,0)</f>
        <v>126193</v>
      </c>
      <c r="HL177" s="162">
        <v>739000</v>
      </c>
      <c r="HM177" s="32">
        <v>681200</v>
      </c>
      <c r="HN177" s="94">
        <v>647000</v>
      </c>
      <c r="HO177" s="32">
        <f t="shared" si="388"/>
        <v>548348.25</v>
      </c>
      <c r="HP177" s="32">
        <f t="shared" si="389"/>
        <v>664100</v>
      </c>
      <c r="HQ177" s="32">
        <f t="shared" si="407"/>
        <v>325437.60698951088</v>
      </c>
      <c r="HR177" s="32">
        <f t="shared" si="390"/>
        <v>152453.76329999999</v>
      </c>
      <c r="HS177" s="32">
        <f t="shared" si="296"/>
        <v>183706.78477649999</v>
      </c>
      <c r="HT177" s="172">
        <v>693341.46</v>
      </c>
      <c r="HU177" s="162">
        <v>739000</v>
      </c>
      <c r="HV177" s="32">
        <v>864500</v>
      </c>
      <c r="HW177" s="94">
        <v>821300</v>
      </c>
      <c r="HX177" s="32">
        <f t="shared" si="391"/>
        <v>808266.66666666663</v>
      </c>
      <c r="HY177" s="32">
        <f t="shared" si="392"/>
        <v>821300</v>
      </c>
      <c r="HZ177" s="32">
        <f t="shared" si="297"/>
        <v>804829.00533205993</v>
      </c>
      <c r="IA177" s="32">
        <f t="shared" si="393"/>
        <v>837625.81782599993</v>
      </c>
      <c r="IB177" s="32">
        <f t="shared" si="298"/>
        <v>1009339.11048033</v>
      </c>
      <c r="IC177" s="172">
        <v>739170</v>
      </c>
      <c r="ID177" s="162">
        <v>462000</v>
      </c>
      <c r="IE177" s="32">
        <v>864500</v>
      </c>
      <c r="IF177" s="94">
        <v>829900</v>
      </c>
      <c r="IG177" s="32">
        <f t="shared" si="394"/>
        <v>718800</v>
      </c>
      <c r="IH177" s="32">
        <f t="shared" si="395"/>
        <v>829900</v>
      </c>
      <c r="II177" s="32">
        <f t="shared" si="396"/>
        <v>662806.97713101795</v>
      </c>
      <c r="IJ177" s="32">
        <f t="shared" si="397"/>
        <v>892991.277</v>
      </c>
      <c r="IK177" s="32">
        <f t="shared" si="299"/>
        <v>1076054.4887850001</v>
      </c>
      <c r="IM177" s="32">
        <f t="shared" si="398"/>
        <v>241314.85011316041</v>
      </c>
    </row>
    <row r="178" spans="1:247" x14ac:dyDescent="0.25">
      <c r="A178" s="12">
        <v>171</v>
      </c>
      <c r="B178" s="43" t="s">
        <v>214</v>
      </c>
      <c r="C178" s="14">
        <f>VLOOKUP(B178,[1]Hoja1!$B$9:$D$244,3,0)</f>
        <v>391372</v>
      </c>
      <c r="D178" s="14">
        <v>1432000</v>
      </c>
      <c r="E178" s="15">
        <v>1995250</v>
      </c>
      <c r="F178" s="97">
        <v>1895500</v>
      </c>
      <c r="G178" s="105">
        <f t="shared" si="300"/>
        <v>1428530.5</v>
      </c>
      <c r="H178" s="105">
        <f t="shared" si="301"/>
        <v>1663750</v>
      </c>
      <c r="I178" s="107">
        <f t="shared" si="302"/>
        <v>934100.72564977768</v>
      </c>
      <c r="J178" s="107">
        <f t="shared" si="303"/>
        <v>411331.97199999995</v>
      </c>
      <c r="K178" s="107">
        <f t="shared" si="272"/>
        <v>495655.02625999996</v>
      </c>
      <c r="L178" s="101">
        <f>VLOOKUP(B178,[1]Hoja1!$B$9:$L$244,11,0)</f>
        <v>319606</v>
      </c>
      <c r="M178" s="101">
        <v>1188000</v>
      </c>
      <c r="N178" s="34">
        <v>1995250</v>
      </c>
      <c r="O178" s="70">
        <v>1855600</v>
      </c>
      <c r="P178" s="34">
        <f t="shared" si="304"/>
        <v>1339614</v>
      </c>
      <c r="Q178" s="34">
        <f t="shared" si="305"/>
        <v>1521800</v>
      </c>
      <c r="R178" s="34">
        <f t="shared" si="306"/>
        <v>798291.20722258789</v>
      </c>
      <c r="S178" s="174">
        <f t="shared" si="307"/>
        <v>335905.90599999996</v>
      </c>
      <c r="T178" s="174">
        <f t="shared" si="273"/>
        <v>404766.61672999995</v>
      </c>
      <c r="U178" s="126">
        <f>VLOOKUP(B178,[1]Hoja1!$B$9:$T$244,19,0)</f>
        <v>332127</v>
      </c>
      <c r="V178" s="126">
        <v>1215000</v>
      </c>
      <c r="W178" s="17">
        <v>1596200</v>
      </c>
      <c r="X178" s="73">
        <v>1580200</v>
      </c>
      <c r="Y178" s="17">
        <f t="shared" si="308"/>
        <v>1180881.75</v>
      </c>
      <c r="Z178" s="17">
        <f t="shared" si="309"/>
        <v>1397600</v>
      </c>
      <c r="AA178" s="17">
        <f t="shared" si="310"/>
        <v>785351.4831427004</v>
      </c>
      <c r="AB178" s="176">
        <f t="shared" si="311"/>
        <v>349065.47699999996</v>
      </c>
      <c r="AC178" s="176">
        <f t="shared" si="274"/>
        <v>420623.89978499996</v>
      </c>
      <c r="AD178" s="129">
        <f>VLOOKUP(B178,[1]Hoja1!$B$9:$V$244,21,0)</f>
        <v>364289</v>
      </c>
      <c r="AE178" s="129">
        <v>1302000</v>
      </c>
      <c r="AF178" s="18">
        <v>1516390</v>
      </c>
      <c r="AG178" s="74">
        <v>1395100</v>
      </c>
      <c r="AH178" s="18">
        <f t="shared" si="312"/>
        <v>1144444.75</v>
      </c>
      <c r="AI178" s="18">
        <f t="shared" si="313"/>
        <v>1348550</v>
      </c>
      <c r="AJ178" s="18">
        <f t="shared" si="314"/>
        <v>818099.98998780595</v>
      </c>
      <c r="AK178" s="177">
        <f t="shared" si="315"/>
        <v>382867.739</v>
      </c>
      <c r="AL178" s="177">
        <f t="shared" si="275"/>
        <v>461355.62549499999</v>
      </c>
      <c r="AM178" s="133">
        <f>VLOOKUP(B178,[1]Hoja1!$B$9:$X$244,23,0)</f>
        <v>343438</v>
      </c>
      <c r="AN178" s="133">
        <v>1227000</v>
      </c>
      <c r="AO178" s="19">
        <v>1356770</v>
      </c>
      <c r="AP178" s="77">
        <v>1329600</v>
      </c>
      <c r="AQ178" s="19">
        <f t="shared" si="316"/>
        <v>1064202</v>
      </c>
      <c r="AR178" s="19">
        <f t="shared" si="317"/>
        <v>1278300</v>
      </c>
      <c r="AS178" s="19">
        <f t="shared" si="318"/>
        <v>766888.79047443159</v>
      </c>
      <c r="AT178" s="178">
        <f t="shared" si="319"/>
        <v>360953.33799999999</v>
      </c>
      <c r="AU178" s="178">
        <f t="shared" si="276"/>
        <v>434948.77228999999</v>
      </c>
      <c r="AV178" s="137">
        <f>VLOOKUP(B178,[1]Hoja1!$B$9:$Z$244,25,0)</f>
        <v>271979</v>
      </c>
      <c r="AW178" s="137">
        <v>995000</v>
      </c>
      <c r="AX178" s="20">
        <v>1356770</v>
      </c>
      <c r="AY178" s="79">
        <v>1221100</v>
      </c>
      <c r="AZ178" s="20">
        <f t="shared" si="320"/>
        <v>961212.25</v>
      </c>
      <c r="BA178" s="20">
        <f t="shared" si="321"/>
        <v>1108050</v>
      </c>
      <c r="BB178" s="20">
        <f t="shared" si="322"/>
        <v>641256.04845874349</v>
      </c>
      <c r="BC178" s="179">
        <f t="shared" si="323"/>
        <v>285849.929</v>
      </c>
      <c r="BD178" s="179">
        <f t="shared" si="277"/>
        <v>344449.164445</v>
      </c>
      <c r="BE178" s="139">
        <f>VLOOKUP(B178,[1]Hoja1!$B$9:$AB$244,27,0)</f>
        <v>284900</v>
      </c>
      <c r="BF178" s="139">
        <v>1140000</v>
      </c>
      <c r="BG178" s="21">
        <v>1596200</v>
      </c>
      <c r="BH178" s="80">
        <v>1516400</v>
      </c>
      <c r="BI178" s="21">
        <f t="shared" si="324"/>
        <v>1134375</v>
      </c>
      <c r="BJ178" s="21">
        <f t="shared" si="325"/>
        <v>1328200</v>
      </c>
      <c r="BK178" s="21">
        <f t="shared" si="326"/>
        <v>705076.78086188296</v>
      </c>
      <c r="BL178" s="21">
        <f t="shared" si="327"/>
        <v>299429.89999999997</v>
      </c>
      <c r="BM178" s="21">
        <f t="shared" si="278"/>
        <v>360813.02949999995</v>
      </c>
      <c r="BN178" s="144">
        <f>VLOOKUP(B178,[1]Hoja1!$B$9:$AD$244,29,0)</f>
        <v>293288</v>
      </c>
      <c r="BO178" s="144">
        <v>1048000</v>
      </c>
      <c r="BP178" s="22">
        <v>1596200</v>
      </c>
      <c r="BQ178" s="82">
        <v>1580200</v>
      </c>
      <c r="BR178" s="22">
        <f t="shared" si="328"/>
        <v>1129422</v>
      </c>
      <c r="BS178" s="22">
        <f t="shared" si="329"/>
        <v>1314100</v>
      </c>
      <c r="BT178" s="22">
        <f t="shared" si="330"/>
        <v>711346.89645804733</v>
      </c>
      <c r="BU178" s="22">
        <f t="shared" si="331"/>
        <v>308245.68799999997</v>
      </c>
      <c r="BV178" s="22">
        <f t="shared" si="279"/>
        <v>371436.05403999996</v>
      </c>
      <c r="BW178" s="146">
        <f>VLOOKUP(B178,[1]Hoja1!$B$9:$AF$244,31,0)</f>
        <v>274302</v>
      </c>
      <c r="BX178" s="146">
        <v>790000</v>
      </c>
      <c r="BY178" s="23">
        <v>1356770</v>
      </c>
      <c r="BZ178" s="84">
        <v>1275400</v>
      </c>
      <c r="CA178" s="23">
        <f t="shared" si="332"/>
        <v>924118</v>
      </c>
      <c r="CB178" s="23">
        <f t="shared" si="333"/>
        <v>1032700</v>
      </c>
      <c r="CC178" s="23">
        <f t="shared" si="334"/>
        <v>621837.18047918682</v>
      </c>
      <c r="CD178" s="23">
        <f t="shared" si="335"/>
        <v>288291.402</v>
      </c>
      <c r="CE178" s="23">
        <f t="shared" si="280"/>
        <v>347391.13941</v>
      </c>
      <c r="CF178" s="158">
        <f>VLOOKUP(B178,[1]Hoja1!$B$9:$AJ$244,35,0)</f>
        <v>263185</v>
      </c>
      <c r="CG178" s="158">
        <v>760000</v>
      </c>
      <c r="CH178" s="24">
        <v>922600</v>
      </c>
      <c r="CI178" s="25">
        <v>894900</v>
      </c>
      <c r="CJ178" s="24">
        <f t="shared" si="336"/>
        <v>710171.25</v>
      </c>
      <c r="CK178" s="24">
        <f t="shared" si="337"/>
        <v>827450</v>
      </c>
      <c r="CL178" s="24">
        <f t="shared" si="338"/>
        <v>546691.95172646071</v>
      </c>
      <c r="CM178" s="24">
        <f t="shared" si="339"/>
        <v>276607.435</v>
      </c>
      <c r="CN178" s="24">
        <f t="shared" si="281"/>
        <v>333311.95917499997</v>
      </c>
      <c r="CO178" s="148">
        <f>VLOOKUP(B178,[1]Hoja1!$B$9:$AL$244,37,0)</f>
        <v>287830</v>
      </c>
      <c r="CP178" s="148">
        <v>1030000</v>
      </c>
      <c r="CQ178" s="26">
        <v>1356770</v>
      </c>
      <c r="CR178" s="149">
        <v>1302500</v>
      </c>
      <c r="CS178" s="26">
        <f t="shared" si="340"/>
        <v>994275</v>
      </c>
      <c r="CT178" s="26">
        <f t="shared" si="341"/>
        <v>1166250</v>
      </c>
      <c r="CU178" s="26">
        <f t="shared" si="342"/>
        <v>672275.04142677656</v>
      </c>
      <c r="CV178" s="26">
        <f t="shared" si="343"/>
        <v>302509.32999999996</v>
      </c>
      <c r="CW178" s="26">
        <f t="shared" si="282"/>
        <v>364523.74264999997</v>
      </c>
      <c r="CX178" s="27">
        <f>VLOOKUP(B178,[1]Hoja1!$B$9:$AN$244,39,0)</f>
        <v>349868</v>
      </c>
      <c r="CY178" s="27">
        <v>1150000</v>
      </c>
      <c r="CZ178" s="28">
        <v>1516390</v>
      </c>
      <c r="DA178" s="86">
        <v>1456000</v>
      </c>
      <c r="DB178" s="28">
        <f t="shared" si="344"/>
        <v>1118064.5</v>
      </c>
      <c r="DC178" s="28">
        <f t="shared" si="345"/>
        <v>1303000</v>
      </c>
      <c r="DD178" s="28">
        <f t="shared" si="346"/>
        <v>788323.32720324653</v>
      </c>
      <c r="DE178" s="28">
        <f t="shared" si="347"/>
        <v>367711.26799999998</v>
      </c>
      <c r="DF178" s="28">
        <f t="shared" si="283"/>
        <v>443092.07793999999</v>
      </c>
      <c r="DG178" s="150">
        <f>VLOOKUP(B178,[1]Hoja1!$B$9:$AR$244,43,0)</f>
        <v>419003</v>
      </c>
      <c r="DH178" s="150">
        <v>1437000</v>
      </c>
      <c r="DI178" s="29">
        <v>1197150</v>
      </c>
      <c r="DJ178" s="88">
        <v>1137300</v>
      </c>
      <c r="DK178" s="29">
        <f t="shared" si="348"/>
        <v>1047613.25</v>
      </c>
      <c r="DL178" s="29">
        <f t="shared" si="349"/>
        <v>1167225</v>
      </c>
      <c r="DM178" s="29">
        <f t="shared" si="350"/>
        <v>833836.29822741705</v>
      </c>
      <c r="DN178" s="29">
        <f t="shared" si="351"/>
        <v>440372.15299999999</v>
      </c>
      <c r="DO178" s="29">
        <f t="shared" si="284"/>
        <v>530648.444365</v>
      </c>
      <c r="DP178" s="154">
        <f>VLOOKUP(B178,[1]Hoja1!$B$9:$AT$244,45,0)</f>
        <v>419003</v>
      </c>
      <c r="DQ178" s="154">
        <v>1533000</v>
      </c>
      <c r="DR178" s="30">
        <v>1197150</v>
      </c>
      <c r="DS178" s="90">
        <v>1149300</v>
      </c>
      <c r="DT178" s="30">
        <f t="shared" si="352"/>
        <v>1074613.25</v>
      </c>
      <c r="DU178" s="30">
        <f t="shared" si="353"/>
        <v>1173225</v>
      </c>
      <c r="DV178" s="30">
        <f t="shared" si="354"/>
        <v>843108.91247270291</v>
      </c>
      <c r="DW178" s="30">
        <f t="shared" si="355"/>
        <v>440372.15299999999</v>
      </c>
      <c r="DX178" s="30">
        <f t="shared" si="285"/>
        <v>530648.444365</v>
      </c>
      <c r="DY178" s="158">
        <f>VLOOKUP(B178,[1]Hoja1!$B$9:$AV$244,47,0)</f>
        <v>474870</v>
      </c>
      <c r="DZ178" s="158">
        <v>1630000</v>
      </c>
      <c r="EA178" s="24">
        <v>1356770</v>
      </c>
      <c r="EB178" s="25">
        <v>1302500</v>
      </c>
      <c r="EC178" s="24">
        <f t="shared" si="356"/>
        <v>1191035</v>
      </c>
      <c r="ED178" s="24">
        <f t="shared" si="357"/>
        <v>1329635</v>
      </c>
      <c r="EE178" s="24">
        <f t="shared" si="358"/>
        <v>946939.35576479696</v>
      </c>
      <c r="EF178" s="24">
        <f t="shared" si="359"/>
        <v>499088.37</v>
      </c>
      <c r="EG178" s="24">
        <f t="shared" si="286"/>
        <v>601401.48584999994</v>
      </c>
      <c r="EH178" s="126">
        <f>VLOOKUP(B178,[1]Hoja1!$B$9:$AX$244,49,0)</f>
        <v>450070</v>
      </c>
      <c r="EI178" s="126">
        <v>1608000</v>
      </c>
      <c r="EJ178" s="17">
        <v>1795725</v>
      </c>
      <c r="EK178" s="73">
        <v>1688000</v>
      </c>
      <c r="EL178" s="17">
        <f t="shared" si="360"/>
        <v>1385448.75</v>
      </c>
      <c r="EM178" s="17">
        <f t="shared" si="361"/>
        <v>1648000</v>
      </c>
      <c r="EN178" s="17">
        <f t="shared" si="362"/>
        <v>1001737.4266684328</v>
      </c>
      <c r="EO178" s="17">
        <f t="shared" si="363"/>
        <v>473023.56999999995</v>
      </c>
      <c r="EP178" s="17">
        <f t="shared" si="287"/>
        <v>569993.40184999991</v>
      </c>
      <c r="EQ178" s="162">
        <f>VLOOKUP(B178,[1]Hoja1!$B$9:$AZ$244,51,0)</f>
        <v>427119</v>
      </c>
      <c r="ER178" s="162">
        <v>1404000</v>
      </c>
      <c r="ES178" s="32">
        <v>1795725</v>
      </c>
      <c r="ET178" s="94">
        <v>1652100</v>
      </c>
      <c r="EU178" s="32">
        <f t="shared" si="364"/>
        <v>1319736</v>
      </c>
      <c r="EV178" s="32">
        <f t="shared" si="365"/>
        <v>1528050</v>
      </c>
      <c r="EW178" s="32">
        <f t="shared" si="366"/>
        <v>948837.05045405275</v>
      </c>
      <c r="EX178" s="32">
        <f t="shared" si="367"/>
        <v>516002.46389999997</v>
      </c>
      <c r="EY178" s="32">
        <f t="shared" si="288"/>
        <v>621782.96899949992</v>
      </c>
      <c r="EZ178" s="172">
        <f>VLOOKUP(B178,'[2]RESPUESTOS '!$B$11:$BH$246,59,0)</f>
        <v>264227</v>
      </c>
      <c r="FA178" s="162">
        <v>1215000</v>
      </c>
      <c r="FB178" s="32">
        <v>1320400</v>
      </c>
      <c r="FC178" s="94">
        <v>1267600</v>
      </c>
      <c r="FD178" s="32">
        <f t="shared" si="368"/>
        <v>1016806.75</v>
      </c>
      <c r="FE178" s="32">
        <f t="shared" si="369"/>
        <v>1241300</v>
      </c>
      <c r="FF178" s="32">
        <f t="shared" si="399"/>
        <v>649993.41417953558</v>
      </c>
      <c r="FG178" s="32">
        <f t="shared" si="400"/>
        <v>319212.63870000001</v>
      </c>
      <c r="FH178" s="32">
        <f t="shared" si="289"/>
        <v>384651.22963349998</v>
      </c>
      <c r="FI178" s="172">
        <f>VLOOKUP(B178,'[2]RESPUESTOS '!$B$11:$CJ$246,87,0)</f>
        <v>240756</v>
      </c>
      <c r="FJ178" s="162">
        <v>1458000</v>
      </c>
      <c r="FK178" s="32">
        <v>1296400</v>
      </c>
      <c r="FL178" s="94">
        <v>1218600</v>
      </c>
      <c r="FM178" s="32">
        <f t="shared" si="370"/>
        <v>1053439</v>
      </c>
      <c r="FN178" s="32">
        <f t="shared" si="371"/>
        <v>1257500</v>
      </c>
      <c r="FO178" s="32">
        <f t="shared" si="401"/>
        <v>621945.21713297826</v>
      </c>
      <c r="FP178" s="32">
        <f t="shared" si="372"/>
        <v>290857.3236</v>
      </c>
      <c r="FQ178" s="32">
        <f t="shared" si="290"/>
        <v>350483.07493800001</v>
      </c>
      <c r="FR178" s="172">
        <f>VLOOKUP(B178,'[2]RESPUESTOS '!$B$11:$BX$246,75,0)</f>
        <v>199789</v>
      </c>
      <c r="FS178" s="162">
        <v>1215000</v>
      </c>
      <c r="FT178" s="32">
        <v>1066400</v>
      </c>
      <c r="FU178" s="94">
        <v>1013100</v>
      </c>
      <c r="FV178" s="32">
        <f t="shared" si="373"/>
        <v>873572.25</v>
      </c>
      <c r="FW178" s="32">
        <f t="shared" si="374"/>
        <v>1039750</v>
      </c>
      <c r="FX178" s="32">
        <f t="shared" si="402"/>
        <v>515920.68929898838</v>
      </c>
      <c r="FY178" s="32">
        <f t="shared" si="375"/>
        <v>241365.09089999998</v>
      </c>
      <c r="FZ178" s="32">
        <f t="shared" si="291"/>
        <v>290844.9345345</v>
      </c>
      <c r="GA178" s="172">
        <f>VLOOKUP(B178,'[2]RESPUESTOS '!$B$11:$CN$246,91,0)</f>
        <v>262400</v>
      </c>
      <c r="GB178" s="162">
        <v>1398000</v>
      </c>
      <c r="GC178" s="32">
        <v>1418800</v>
      </c>
      <c r="GD178" s="94">
        <v>1390400</v>
      </c>
      <c r="GE178" s="32">
        <f t="shared" si="376"/>
        <v>1117400</v>
      </c>
      <c r="GF178" s="32">
        <f t="shared" si="377"/>
        <v>1394200</v>
      </c>
      <c r="GG178" s="32">
        <f t="shared" si="403"/>
        <v>672232.56646055484</v>
      </c>
      <c r="GH178" s="32">
        <f t="shared" si="378"/>
        <v>317005.44</v>
      </c>
      <c r="GI178" s="32">
        <f t="shared" si="292"/>
        <v>381991.5552</v>
      </c>
      <c r="GJ178" s="172">
        <f>VLOOKUP(B178,'[2]RESPUESTOS '!$B$11:$T$246,19,0)</f>
        <v>219040</v>
      </c>
      <c r="GK178" s="162">
        <v>1150000</v>
      </c>
      <c r="GL178" s="32">
        <v>1199800</v>
      </c>
      <c r="GM178" s="94">
        <v>1187800</v>
      </c>
      <c r="GN178" s="32">
        <f t="shared" si="379"/>
        <v>939160</v>
      </c>
      <c r="GO178" s="32">
        <f t="shared" si="380"/>
        <v>1168900</v>
      </c>
      <c r="GP178" s="32">
        <f t="shared" si="404"/>
        <v>562563.67501389887</v>
      </c>
      <c r="GQ178" s="32">
        <f t="shared" si="381"/>
        <v>264622.22399999999</v>
      </c>
      <c r="GR178" s="32">
        <f t="shared" si="293"/>
        <v>318869.77992</v>
      </c>
      <c r="GS178" s="172">
        <f>VLOOKUP(B178,'[2]RESPUESTOS '!$B$11:$H$246,7,0)</f>
        <v>207919</v>
      </c>
      <c r="GT178" s="162">
        <v>760000</v>
      </c>
      <c r="GU178" s="32">
        <v>719900</v>
      </c>
      <c r="GV178" s="94">
        <v>662300</v>
      </c>
      <c r="GW178" s="32">
        <f t="shared" si="382"/>
        <v>587529.75</v>
      </c>
      <c r="GX178" s="32">
        <f t="shared" si="383"/>
        <v>691100</v>
      </c>
      <c r="GY178" s="32">
        <f t="shared" si="405"/>
        <v>443246.38236940186</v>
      </c>
      <c r="GZ178" s="32">
        <f t="shared" si="384"/>
        <v>251186.94389999998</v>
      </c>
      <c r="HA178" s="32">
        <f t="shared" si="294"/>
        <v>302680.26739950001</v>
      </c>
      <c r="HB178" s="172">
        <f>VLOOKUP(B178,'[2]RESPUESTOS '!$B$11:$D$246,3,0)</f>
        <v>190103</v>
      </c>
      <c r="HC178" s="162">
        <v>760000</v>
      </c>
      <c r="HD178" s="32">
        <v>719900</v>
      </c>
      <c r="HE178" s="94">
        <v>683900</v>
      </c>
      <c r="HF178" s="32">
        <f t="shared" si="385"/>
        <v>588475.75</v>
      </c>
      <c r="HG178" s="32">
        <f t="shared" si="386"/>
        <v>701900</v>
      </c>
      <c r="HH178" s="32">
        <f t="shared" si="406"/>
        <v>424296.05684726144</v>
      </c>
      <c r="HI178" s="32">
        <f t="shared" si="387"/>
        <v>229663.43429999999</v>
      </c>
      <c r="HJ178" s="32">
        <f t="shared" si="295"/>
        <v>276744.43833149999</v>
      </c>
      <c r="HK178" s="172">
        <f>VLOOKUP(B178,'[2]RESPUESTOS '!$B$11:$CB$246,79,0)</f>
        <v>265810</v>
      </c>
      <c r="HL178" s="162">
        <v>1608000</v>
      </c>
      <c r="HM178" s="32">
        <v>1418800</v>
      </c>
      <c r="HN178" s="94">
        <v>1362000</v>
      </c>
      <c r="HO178" s="32">
        <f t="shared" si="388"/>
        <v>1163652.5</v>
      </c>
      <c r="HP178" s="32">
        <f t="shared" si="389"/>
        <v>1390400</v>
      </c>
      <c r="HQ178" s="32">
        <f t="shared" si="407"/>
        <v>686929.76511042111</v>
      </c>
      <c r="HR178" s="32">
        <f t="shared" si="390"/>
        <v>321125.06099999999</v>
      </c>
      <c r="HS178" s="32">
        <f t="shared" si="296"/>
        <v>386955.69850499998</v>
      </c>
      <c r="HT178" s="172">
        <v>1616980.68</v>
      </c>
      <c r="HU178" s="162">
        <v>1608000</v>
      </c>
      <c r="HV178" s="32">
        <v>1995250</v>
      </c>
      <c r="HW178" s="94">
        <v>1915400</v>
      </c>
      <c r="HX178" s="32">
        <f t="shared" si="391"/>
        <v>1839550</v>
      </c>
      <c r="HY178" s="32">
        <f t="shared" si="392"/>
        <v>1915400</v>
      </c>
      <c r="HZ178" s="32">
        <f t="shared" si="297"/>
        <v>1823525.2619230133</v>
      </c>
      <c r="IA178" s="32">
        <f t="shared" si="393"/>
        <v>1953474.3595079998</v>
      </c>
      <c r="IB178" s="32">
        <f t="shared" si="298"/>
        <v>2353936.6032071398</v>
      </c>
      <c r="IC178" s="172">
        <v>1723860</v>
      </c>
      <c r="ID178" s="162">
        <v>1215000</v>
      </c>
      <c r="IE178" s="32">
        <v>1995250</v>
      </c>
      <c r="IF178" s="94">
        <v>1975300</v>
      </c>
      <c r="IG178" s="32">
        <f t="shared" si="394"/>
        <v>1728516.6666666667</v>
      </c>
      <c r="IH178" s="32">
        <f t="shared" si="395"/>
        <v>1975300</v>
      </c>
      <c r="II178" s="32">
        <f t="shared" si="396"/>
        <v>1638907.3910482766</v>
      </c>
      <c r="IJ178" s="32">
        <f t="shared" si="397"/>
        <v>2082595.2659999998</v>
      </c>
      <c r="IK178" s="32">
        <f t="shared" si="299"/>
        <v>2509527.2955299998</v>
      </c>
      <c r="IM178" s="32">
        <f t="shared" si="398"/>
        <v>562723.21223513468</v>
      </c>
    </row>
    <row r="179" spans="1:247" x14ac:dyDescent="0.25">
      <c r="A179" s="12">
        <v>172</v>
      </c>
      <c r="B179" s="44" t="s">
        <v>215</v>
      </c>
      <c r="C179" s="14">
        <f>VLOOKUP(B179,[1]Hoja1!$B$9:$D$244,3,0)</f>
        <v>325596</v>
      </c>
      <c r="D179" s="14">
        <v>1191000</v>
      </c>
      <c r="E179" s="15">
        <v>1699000</v>
      </c>
      <c r="F179" s="97">
        <v>1631000</v>
      </c>
      <c r="G179" s="105">
        <f t="shared" si="300"/>
        <v>1211649</v>
      </c>
      <c r="H179" s="105">
        <f t="shared" si="301"/>
        <v>1411000</v>
      </c>
      <c r="I179" s="107">
        <f t="shared" si="302"/>
        <v>782377.16283466213</v>
      </c>
      <c r="J179" s="107">
        <f t="shared" si="303"/>
        <v>342201.39599999995</v>
      </c>
      <c r="K179" s="107">
        <f t="shared" si="272"/>
        <v>412352.68217999995</v>
      </c>
      <c r="L179" s="101">
        <f>VLOOKUP(B179,[1]Hoja1!$B$9:$L$244,11,0)</f>
        <v>266312</v>
      </c>
      <c r="M179" s="101">
        <v>990000</v>
      </c>
      <c r="N179" s="34">
        <v>1699000</v>
      </c>
      <c r="O179" s="70">
        <v>1597100</v>
      </c>
      <c r="P179" s="34">
        <f t="shared" si="304"/>
        <v>1138103</v>
      </c>
      <c r="Q179" s="34">
        <f t="shared" si="305"/>
        <v>1293550</v>
      </c>
      <c r="R179" s="34">
        <f t="shared" si="306"/>
        <v>668917.40200200758</v>
      </c>
      <c r="S179" s="174">
        <f t="shared" si="307"/>
        <v>279893.91200000001</v>
      </c>
      <c r="T179" s="174">
        <f t="shared" si="273"/>
        <v>337272.16396000003</v>
      </c>
      <c r="U179" s="126">
        <f>VLOOKUP(B179,[1]Hoja1!$B$9:$T$244,19,0)</f>
        <v>285497</v>
      </c>
      <c r="V179" s="126">
        <v>1045000</v>
      </c>
      <c r="W179" s="17">
        <v>1359200</v>
      </c>
      <c r="X179" s="73">
        <v>1318400</v>
      </c>
      <c r="Y179" s="17">
        <f t="shared" si="308"/>
        <v>1002024.25</v>
      </c>
      <c r="Z179" s="17">
        <f t="shared" si="309"/>
        <v>1181700</v>
      </c>
      <c r="AA179" s="17">
        <f t="shared" si="310"/>
        <v>671837.16821397736</v>
      </c>
      <c r="AB179" s="176">
        <f t="shared" si="311"/>
        <v>300057.34700000001</v>
      </c>
      <c r="AC179" s="176">
        <f t="shared" si="274"/>
        <v>361569.10313499998</v>
      </c>
      <c r="AD179" s="129">
        <f>VLOOKUP(B179,[1]Hoja1!$B$9:$V$244,21,0)</f>
        <v>317294</v>
      </c>
      <c r="AE179" s="129">
        <v>1134000</v>
      </c>
      <c r="AF179" s="18">
        <v>1291240</v>
      </c>
      <c r="AG179" s="74">
        <v>1265400</v>
      </c>
      <c r="AH179" s="18">
        <f t="shared" si="312"/>
        <v>1001983.5</v>
      </c>
      <c r="AI179" s="18">
        <f t="shared" si="313"/>
        <v>1199700</v>
      </c>
      <c r="AJ179" s="18">
        <f t="shared" si="314"/>
        <v>714515.54843656637</v>
      </c>
      <c r="AK179" s="177">
        <f t="shared" si="315"/>
        <v>333475.99400000001</v>
      </c>
      <c r="AL179" s="177">
        <f t="shared" si="275"/>
        <v>401838.57276999997</v>
      </c>
      <c r="AM179" s="133">
        <f>VLOOKUP(B179,[1]Hoja1!$B$9:$X$244,23,0)</f>
        <v>299396</v>
      </c>
      <c r="AN179" s="133">
        <v>1070000</v>
      </c>
      <c r="AO179" s="19">
        <v>1155320</v>
      </c>
      <c r="AP179" s="77">
        <v>1097600</v>
      </c>
      <c r="AQ179" s="19">
        <f t="shared" si="316"/>
        <v>905579</v>
      </c>
      <c r="AR179" s="19">
        <f t="shared" si="317"/>
        <v>1083800</v>
      </c>
      <c r="AS179" s="19">
        <f t="shared" si="318"/>
        <v>661017.47946517507</v>
      </c>
      <c r="AT179" s="178">
        <f t="shared" si="319"/>
        <v>314665.196</v>
      </c>
      <c r="AU179" s="178">
        <f t="shared" si="276"/>
        <v>379171.56117999996</v>
      </c>
      <c r="AV179" s="137">
        <f>VLOOKUP(B179,[1]Hoja1!$B$9:$Z$244,25,0)</f>
        <v>231350</v>
      </c>
      <c r="AW179" s="137">
        <v>847000</v>
      </c>
      <c r="AX179" s="20">
        <v>1155320</v>
      </c>
      <c r="AY179" s="79">
        <v>1109100</v>
      </c>
      <c r="AZ179" s="20">
        <f t="shared" si="320"/>
        <v>835692.5</v>
      </c>
      <c r="BA179" s="20">
        <f t="shared" si="321"/>
        <v>978050</v>
      </c>
      <c r="BB179" s="20">
        <f t="shared" si="322"/>
        <v>550184.70524136291</v>
      </c>
      <c r="BC179" s="179">
        <f t="shared" si="323"/>
        <v>243148.84999999998</v>
      </c>
      <c r="BD179" s="179">
        <f t="shared" si="277"/>
        <v>292994.36424999998</v>
      </c>
      <c r="BE179" s="139">
        <f>VLOOKUP(B179,[1]Hoja1!$B$9:$AB$244,27,0)</f>
        <v>254485</v>
      </c>
      <c r="BF179" s="139">
        <v>1018000</v>
      </c>
      <c r="BG179" s="21">
        <v>1359200</v>
      </c>
      <c r="BH179" s="80">
        <v>1304800</v>
      </c>
      <c r="BI179" s="21">
        <f t="shared" si="324"/>
        <v>984121.25</v>
      </c>
      <c r="BJ179" s="21">
        <f t="shared" si="325"/>
        <v>1161400</v>
      </c>
      <c r="BK179" s="21">
        <f t="shared" si="326"/>
        <v>623640.57694517565</v>
      </c>
      <c r="BL179" s="21">
        <f t="shared" si="327"/>
        <v>267463.73499999999</v>
      </c>
      <c r="BM179" s="21">
        <f t="shared" si="278"/>
        <v>322293.80067499995</v>
      </c>
      <c r="BN179" s="144">
        <f>VLOOKUP(B179,[1]Hoja1!$B$9:$AD$244,29,0)</f>
        <v>258330</v>
      </c>
      <c r="BO179" s="144">
        <v>923000</v>
      </c>
      <c r="BP179" s="22">
        <v>1359200</v>
      </c>
      <c r="BQ179" s="82">
        <v>1291200</v>
      </c>
      <c r="BR179" s="22">
        <f t="shared" si="328"/>
        <v>957932.5</v>
      </c>
      <c r="BS179" s="22">
        <f t="shared" si="329"/>
        <v>1107100</v>
      </c>
      <c r="BT179" s="22">
        <f t="shared" si="330"/>
        <v>618750.46891396807</v>
      </c>
      <c r="BU179" s="22">
        <f t="shared" si="331"/>
        <v>271504.82999999996</v>
      </c>
      <c r="BV179" s="22">
        <f t="shared" si="279"/>
        <v>327163.32014999993</v>
      </c>
      <c r="BW179" s="146">
        <f>VLOOKUP(B179,[1]Hoja1!$B$9:$AF$244,31,0)</f>
        <v>245011</v>
      </c>
      <c r="BX179" s="146">
        <v>710000</v>
      </c>
      <c r="BY179" s="23">
        <v>1155320</v>
      </c>
      <c r="BZ179" s="84">
        <v>1097600</v>
      </c>
      <c r="CA179" s="23">
        <f t="shared" si="332"/>
        <v>801982.75</v>
      </c>
      <c r="CB179" s="23">
        <f t="shared" si="333"/>
        <v>903800</v>
      </c>
      <c r="CC179" s="23">
        <f t="shared" si="334"/>
        <v>550468.31982295751</v>
      </c>
      <c r="CD179" s="23">
        <f t="shared" si="335"/>
        <v>257506.56099999999</v>
      </c>
      <c r="CE179" s="23">
        <f t="shared" si="280"/>
        <v>310295.406005</v>
      </c>
      <c r="CF179" s="158">
        <f>VLOOKUP(B179,[1]Hoja1!$B$9:$AJ$244,35,0)</f>
        <v>231350</v>
      </c>
      <c r="CG179" s="158">
        <v>670000</v>
      </c>
      <c r="CH179" s="24">
        <v>785600</v>
      </c>
      <c r="CI179" s="25">
        <v>769900</v>
      </c>
      <c r="CJ179" s="24">
        <f t="shared" si="336"/>
        <v>614212.5</v>
      </c>
      <c r="CK179" s="24">
        <f t="shared" si="337"/>
        <v>719950</v>
      </c>
      <c r="CL179" s="24">
        <f t="shared" si="338"/>
        <v>476941.38208792906</v>
      </c>
      <c r="CM179" s="24">
        <f t="shared" si="339"/>
        <v>243148.84999999998</v>
      </c>
      <c r="CN179" s="24">
        <f t="shared" si="281"/>
        <v>292994.36424999998</v>
      </c>
      <c r="CO179" s="148">
        <f>VLOOKUP(B179,[1]Hoja1!$B$9:$AL$244,37,0)</f>
        <v>259099</v>
      </c>
      <c r="CP179" s="148">
        <v>930000</v>
      </c>
      <c r="CQ179" s="26">
        <v>1155320</v>
      </c>
      <c r="CR179" s="149">
        <v>1074400</v>
      </c>
      <c r="CS179" s="26">
        <f t="shared" si="340"/>
        <v>854704.75</v>
      </c>
      <c r="CT179" s="26">
        <f t="shared" si="341"/>
        <v>1002200</v>
      </c>
      <c r="CU179" s="26">
        <f t="shared" si="342"/>
        <v>594255.58217767533</v>
      </c>
      <c r="CV179" s="26">
        <f t="shared" si="343"/>
        <v>272313.049</v>
      </c>
      <c r="CW179" s="26">
        <f t="shared" si="282"/>
        <v>328137.22404499998</v>
      </c>
      <c r="CX179" s="27">
        <f>VLOOKUP(B179,[1]Hoja1!$B$9:$AN$244,39,0)</f>
        <v>299729</v>
      </c>
      <c r="CY179" s="27">
        <v>990000</v>
      </c>
      <c r="CZ179" s="28">
        <v>1291240</v>
      </c>
      <c r="DA179" s="86">
        <v>1253000</v>
      </c>
      <c r="DB179" s="28">
        <f t="shared" si="344"/>
        <v>958492.25</v>
      </c>
      <c r="DC179" s="28">
        <f t="shared" si="345"/>
        <v>1121500</v>
      </c>
      <c r="DD179" s="28">
        <f t="shared" si="346"/>
        <v>675791.86844035273</v>
      </c>
      <c r="DE179" s="28">
        <f t="shared" si="347"/>
        <v>315015.179</v>
      </c>
      <c r="DF179" s="28">
        <f t="shared" si="283"/>
        <v>379593.29069499997</v>
      </c>
      <c r="DG179" s="150">
        <f>VLOOKUP(B179,[1]Hoja1!$B$9:$AR$244,43,0)</f>
        <v>356790</v>
      </c>
      <c r="DH179" s="150">
        <v>1224000</v>
      </c>
      <c r="DI179" s="29">
        <v>1019400</v>
      </c>
      <c r="DJ179" s="88">
        <v>978600</v>
      </c>
      <c r="DK179" s="29">
        <f t="shared" si="348"/>
        <v>894697.5</v>
      </c>
      <c r="DL179" s="29">
        <f t="shared" si="349"/>
        <v>999000</v>
      </c>
      <c r="DM179" s="29">
        <f t="shared" si="350"/>
        <v>711414.67685271031</v>
      </c>
      <c r="DN179" s="29">
        <f t="shared" si="351"/>
        <v>374986.29</v>
      </c>
      <c r="DO179" s="29">
        <f t="shared" si="284"/>
        <v>451858.47944999998</v>
      </c>
      <c r="DP179" s="154">
        <f>VLOOKUP(B179,[1]Hoja1!$B$9:$AT$244,45,0)</f>
        <v>356790</v>
      </c>
      <c r="DQ179" s="154">
        <v>1305000</v>
      </c>
      <c r="DR179" s="30">
        <v>1019400</v>
      </c>
      <c r="DS179" s="90">
        <v>988800</v>
      </c>
      <c r="DT179" s="30">
        <f t="shared" si="352"/>
        <v>917497.5</v>
      </c>
      <c r="DU179" s="30">
        <f t="shared" si="353"/>
        <v>1004100</v>
      </c>
      <c r="DV179" s="30">
        <f t="shared" si="354"/>
        <v>719249.98807872913</v>
      </c>
      <c r="DW179" s="30">
        <f t="shared" si="355"/>
        <v>374986.29</v>
      </c>
      <c r="DX179" s="30">
        <f t="shared" si="285"/>
        <v>451858.47944999998</v>
      </c>
      <c r="DY179" s="158">
        <f>VLOOKUP(B179,[1]Hoja1!$B$9:$AV$244,47,0)</f>
        <v>404362</v>
      </c>
      <c r="DZ179" s="158">
        <v>1390000</v>
      </c>
      <c r="EA179" s="24">
        <v>1155320</v>
      </c>
      <c r="EB179" s="25">
        <v>1120700</v>
      </c>
      <c r="EC179" s="24">
        <f t="shared" si="356"/>
        <v>1017595.5</v>
      </c>
      <c r="ED179" s="24">
        <f t="shared" si="357"/>
        <v>1138010</v>
      </c>
      <c r="EE179" s="24">
        <f t="shared" si="358"/>
        <v>808029.13285291847</v>
      </c>
      <c r="EF179" s="24">
        <f t="shared" si="359"/>
        <v>424984.462</v>
      </c>
      <c r="EG179" s="24">
        <f t="shared" si="286"/>
        <v>512106.27671000001</v>
      </c>
      <c r="EH179" s="126">
        <f>VLOOKUP(B179,[1]Hoja1!$B$9:$AX$244,49,0)</f>
        <v>384293</v>
      </c>
      <c r="EI179" s="126">
        <v>1373000</v>
      </c>
      <c r="EJ179" s="17">
        <v>1529100</v>
      </c>
      <c r="EK179" s="73">
        <v>1452600</v>
      </c>
      <c r="EL179" s="17">
        <f t="shared" si="360"/>
        <v>1184748.25</v>
      </c>
      <c r="EM179" s="17">
        <f t="shared" si="361"/>
        <v>1412800</v>
      </c>
      <c r="EN179" s="17">
        <f t="shared" si="362"/>
        <v>855997.01425075636</v>
      </c>
      <c r="EO179" s="17">
        <f t="shared" si="363"/>
        <v>403891.94299999997</v>
      </c>
      <c r="EP179" s="17">
        <f t="shared" si="287"/>
        <v>486689.79131499998</v>
      </c>
      <c r="EQ179" s="162">
        <f>VLOOKUP(B179,[1]Hoja1!$B$9:$AZ$244,51,0)</f>
        <v>376209</v>
      </c>
      <c r="ER179" s="162">
        <v>1237000</v>
      </c>
      <c r="ES179" s="32">
        <v>1529100</v>
      </c>
      <c r="ET179" s="94">
        <v>1376200</v>
      </c>
      <c r="EU179" s="32">
        <f t="shared" si="364"/>
        <v>1129627.25</v>
      </c>
      <c r="EV179" s="32">
        <f t="shared" si="365"/>
        <v>1306600</v>
      </c>
      <c r="EW179" s="32">
        <f t="shared" si="366"/>
        <v>825231.8884267665</v>
      </c>
      <c r="EX179" s="32">
        <f t="shared" si="367"/>
        <v>454498.09289999999</v>
      </c>
      <c r="EY179" s="32">
        <f t="shared" si="288"/>
        <v>547670.20194449998</v>
      </c>
      <c r="EZ179" s="172">
        <f>VLOOKUP(B179,'[2]RESPUESTOS '!$B$11:$BH$246,59,0)</f>
        <v>216495</v>
      </c>
      <c r="FA179" s="162">
        <v>1045000</v>
      </c>
      <c r="FB179" s="32">
        <v>1099200</v>
      </c>
      <c r="FC179" s="94">
        <v>1088200</v>
      </c>
      <c r="FD179" s="32">
        <f t="shared" si="368"/>
        <v>862223.75</v>
      </c>
      <c r="FE179" s="32">
        <f t="shared" si="369"/>
        <v>1066600</v>
      </c>
      <c r="FF179" s="32">
        <f t="shared" si="399"/>
        <v>540198.65401425655</v>
      </c>
      <c r="FG179" s="32">
        <f t="shared" si="400"/>
        <v>261547.60949999999</v>
      </c>
      <c r="FH179" s="32">
        <f t="shared" si="289"/>
        <v>315164.86944749998</v>
      </c>
      <c r="FI179" s="172">
        <f>VLOOKUP(B179,'[2]RESPUESTOS '!$B$11:$CJ$246,87,0)</f>
        <v>218825</v>
      </c>
      <c r="FJ179" s="162">
        <v>1254000</v>
      </c>
      <c r="FK179" s="32">
        <v>1169000</v>
      </c>
      <c r="FL179" s="94">
        <v>1075500</v>
      </c>
      <c r="FM179" s="32">
        <f t="shared" si="370"/>
        <v>929331.25</v>
      </c>
      <c r="FN179" s="32">
        <f t="shared" si="371"/>
        <v>1122250</v>
      </c>
      <c r="FO179" s="32">
        <f t="shared" si="401"/>
        <v>559241.73424572544</v>
      </c>
      <c r="FP179" s="32">
        <f t="shared" si="372"/>
        <v>264362.48249999998</v>
      </c>
      <c r="FQ179" s="32">
        <f t="shared" si="290"/>
        <v>318556.79141249997</v>
      </c>
      <c r="FR179" s="172">
        <f>VLOOKUP(B179,'[2]RESPUESTOS '!$B$11:$BX$246,75,0)</f>
        <v>203990</v>
      </c>
      <c r="FS179" s="162">
        <v>1045000</v>
      </c>
      <c r="FT179" s="32">
        <v>1099200</v>
      </c>
      <c r="FU179" s="94">
        <v>1033200</v>
      </c>
      <c r="FV179" s="32">
        <f t="shared" si="373"/>
        <v>845347.5</v>
      </c>
      <c r="FW179" s="32">
        <f t="shared" si="374"/>
        <v>1039100</v>
      </c>
      <c r="FX179" s="32">
        <f t="shared" si="402"/>
        <v>517012.40591471689</v>
      </c>
      <c r="FY179" s="32">
        <f t="shared" si="375"/>
        <v>246440.31899999999</v>
      </c>
      <c r="FZ179" s="32">
        <f t="shared" si="291"/>
        <v>296960.58439500001</v>
      </c>
      <c r="GA179" s="172">
        <f>VLOOKUP(B179,'[2]RESPUESTOS '!$B$11:$CN$246,91,0)</f>
        <v>248996</v>
      </c>
      <c r="GB179" s="162">
        <v>1202000</v>
      </c>
      <c r="GC179" s="32">
        <v>1359200</v>
      </c>
      <c r="GD179" s="94">
        <v>1291200</v>
      </c>
      <c r="GE179" s="32">
        <f t="shared" si="376"/>
        <v>1025349</v>
      </c>
      <c r="GF179" s="32">
        <f t="shared" si="377"/>
        <v>1246600</v>
      </c>
      <c r="GG179" s="32">
        <f t="shared" si="403"/>
        <v>629101.36888514715</v>
      </c>
      <c r="GH179" s="32">
        <f t="shared" si="378"/>
        <v>300812.06760000001</v>
      </c>
      <c r="GI179" s="32">
        <f t="shared" si="292"/>
        <v>362478.54145800002</v>
      </c>
      <c r="GJ179" s="172">
        <f>VLOOKUP(B179,'[2]RESPUESTOS '!$B$11:$T$246,19,0)</f>
        <v>206630</v>
      </c>
      <c r="GK179" s="162">
        <v>990000</v>
      </c>
      <c r="GL179" s="32">
        <v>1115400</v>
      </c>
      <c r="GM179" s="94">
        <v>1059600</v>
      </c>
      <c r="GN179" s="32">
        <f t="shared" si="379"/>
        <v>842907.5</v>
      </c>
      <c r="GO179" s="32">
        <f t="shared" si="380"/>
        <v>1024800</v>
      </c>
      <c r="GP179" s="32">
        <f t="shared" si="404"/>
        <v>520158.68223511352</v>
      </c>
      <c r="GQ179" s="32">
        <f t="shared" si="381"/>
        <v>249629.70299999998</v>
      </c>
      <c r="GR179" s="32">
        <f t="shared" si="293"/>
        <v>300803.79211499996</v>
      </c>
      <c r="GS179" s="172">
        <f>VLOOKUP(B179,'[2]RESPUESTOS '!$B$11:$H$246,7,0)</f>
        <v>167467</v>
      </c>
      <c r="GT179" s="162">
        <v>670000</v>
      </c>
      <c r="GU179" s="32">
        <v>669200</v>
      </c>
      <c r="GV179" s="94">
        <v>602300</v>
      </c>
      <c r="GW179" s="32">
        <f t="shared" si="382"/>
        <v>527241.75</v>
      </c>
      <c r="GX179" s="32">
        <f t="shared" si="383"/>
        <v>635750</v>
      </c>
      <c r="GY179" s="32">
        <f t="shared" si="405"/>
        <v>376701.51032242138</v>
      </c>
      <c r="GZ179" s="32">
        <f t="shared" si="384"/>
        <v>202316.88269999999</v>
      </c>
      <c r="HA179" s="32">
        <f t="shared" si="294"/>
        <v>243791.84365349999</v>
      </c>
      <c r="HB179" s="172">
        <f>VLOOKUP(B179,'[2]RESPUESTOS '!$B$11:$D$246,3,0)</f>
        <v>166745</v>
      </c>
      <c r="HC179" s="162">
        <v>670000</v>
      </c>
      <c r="HD179" s="32">
        <v>669200</v>
      </c>
      <c r="HE179" s="94">
        <v>642400</v>
      </c>
      <c r="HF179" s="32">
        <f t="shared" si="385"/>
        <v>537086.25</v>
      </c>
      <c r="HG179" s="32">
        <f t="shared" si="386"/>
        <v>655800</v>
      </c>
      <c r="HH179" s="32">
        <f t="shared" si="406"/>
        <v>379481.3402658563</v>
      </c>
      <c r="HI179" s="32">
        <f t="shared" si="387"/>
        <v>201444.63449999999</v>
      </c>
      <c r="HJ179" s="32">
        <f t="shared" si="295"/>
        <v>242740.78457249998</v>
      </c>
      <c r="HK179" s="172">
        <f>VLOOKUP(B179,'[2]RESPUESTOS '!$B$11:$CB$246,79,0)</f>
        <v>252241</v>
      </c>
      <c r="HL179" s="162">
        <v>1373000</v>
      </c>
      <c r="HM179" s="32">
        <v>1359200</v>
      </c>
      <c r="HN179" s="94">
        <v>1346000</v>
      </c>
      <c r="HO179" s="32">
        <f t="shared" si="388"/>
        <v>1082610.25</v>
      </c>
      <c r="HP179" s="32">
        <f t="shared" si="389"/>
        <v>1352600</v>
      </c>
      <c r="HQ179" s="32">
        <f t="shared" si="407"/>
        <v>648144.46662115667</v>
      </c>
      <c r="HR179" s="32">
        <f t="shared" si="390"/>
        <v>304732.35209999996</v>
      </c>
      <c r="HS179" s="32">
        <f t="shared" si="296"/>
        <v>367202.48428049998</v>
      </c>
      <c r="HT179" s="172">
        <v>1333920.42</v>
      </c>
      <c r="HU179" s="162">
        <v>1373000</v>
      </c>
      <c r="HV179" s="32">
        <v>1699000</v>
      </c>
      <c r="HW179" s="94">
        <v>1580100</v>
      </c>
      <c r="HX179" s="32">
        <f t="shared" si="391"/>
        <v>1550700</v>
      </c>
      <c r="HY179" s="32">
        <f t="shared" si="392"/>
        <v>1580100</v>
      </c>
      <c r="HZ179" s="32">
        <f t="shared" si="297"/>
        <v>1538631.2019481508</v>
      </c>
      <c r="IA179" s="32">
        <f t="shared" si="393"/>
        <v>1611509.2594019999</v>
      </c>
      <c r="IB179" s="32">
        <f t="shared" si="298"/>
        <v>1941868.6575794099</v>
      </c>
      <c r="IC179" s="172">
        <v>1422090</v>
      </c>
      <c r="ID179" s="162">
        <v>1045000</v>
      </c>
      <c r="IE179" s="32">
        <v>1699000</v>
      </c>
      <c r="IF179" s="94">
        <v>1648000</v>
      </c>
      <c r="IG179" s="32">
        <f t="shared" si="394"/>
        <v>1464000</v>
      </c>
      <c r="IH179" s="32">
        <f t="shared" si="395"/>
        <v>1648000</v>
      </c>
      <c r="II179" s="32">
        <f t="shared" si="396"/>
        <v>1393847.7383408546</v>
      </c>
      <c r="IJ179" s="32">
        <f t="shared" si="397"/>
        <v>1718026.929</v>
      </c>
      <c r="IK179" s="32">
        <f t="shared" si="299"/>
        <v>2070222.4494449999</v>
      </c>
      <c r="IM179" s="32">
        <f t="shared" si="398"/>
        <v>483542.58816753374</v>
      </c>
    </row>
    <row r="180" spans="1:247" x14ac:dyDescent="0.25">
      <c r="A180" s="12">
        <v>173</v>
      </c>
      <c r="B180" s="44" t="s">
        <v>216</v>
      </c>
      <c r="C180" s="14">
        <f>VLOOKUP(B180,[1]Hoja1!$B$9:$D$244,3,0)</f>
        <v>515177</v>
      </c>
      <c r="D180" s="14">
        <v>1885000</v>
      </c>
      <c r="E180" s="15">
        <v>2966250</v>
      </c>
      <c r="F180" s="97">
        <v>2936600</v>
      </c>
      <c r="G180" s="105">
        <f t="shared" si="300"/>
        <v>2075756.75</v>
      </c>
      <c r="H180" s="105">
        <f t="shared" si="301"/>
        <v>2410800</v>
      </c>
      <c r="I180" s="107">
        <f t="shared" si="302"/>
        <v>1270147.6019074132</v>
      </c>
      <c r="J180" s="107">
        <f t="shared" si="303"/>
        <v>541451.027</v>
      </c>
      <c r="K180" s="107">
        <f t="shared" si="272"/>
        <v>652448.48753499996</v>
      </c>
      <c r="L180" s="101">
        <f>VLOOKUP(B180,[1]Hoja1!$B$9:$L$244,11,0)</f>
        <v>460089</v>
      </c>
      <c r="M180" s="101">
        <v>1709000</v>
      </c>
      <c r="N180" s="34">
        <v>2966250</v>
      </c>
      <c r="O180" s="70">
        <v>2877300</v>
      </c>
      <c r="P180" s="34">
        <f t="shared" si="304"/>
        <v>2003159.75</v>
      </c>
      <c r="Q180" s="34">
        <f t="shared" si="305"/>
        <v>2293150</v>
      </c>
      <c r="R180" s="34">
        <f t="shared" si="306"/>
        <v>1161674.923566269</v>
      </c>
      <c r="S180" s="174">
        <f t="shared" si="307"/>
        <v>483553.53899999999</v>
      </c>
      <c r="T180" s="174">
        <f t="shared" si="273"/>
        <v>582682.01449500001</v>
      </c>
      <c r="U180" s="126">
        <f>VLOOKUP(B180,[1]Hoja1!$B$9:$T$244,19,0)</f>
        <v>466009</v>
      </c>
      <c r="V180" s="126">
        <v>1705000</v>
      </c>
      <c r="W180" s="17">
        <v>2373000</v>
      </c>
      <c r="X180" s="73">
        <v>2254400</v>
      </c>
      <c r="Y180" s="17">
        <f t="shared" si="308"/>
        <v>1699602.25</v>
      </c>
      <c r="Z180" s="17">
        <f t="shared" si="309"/>
        <v>1979700</v>
      </c>
      <c r="AA180" s="17">
        <f t="shared" si="310"/>
        <v>1111921.5559323027</v>
      </c>
      <c r="AB180" s="176">
        <f t="shared" si="311"/>
        <v>489775.45899999997</v>
      </c>
      <c r="AC180" s="176">
        <f t="shared" si="274"/>
        <v>590179.42809499998</v>
      </c>
      <c r="AD180" s="129">
        <f>VLOOKUP(B180,[1]Hoja1!$B$9:$V$244,21,0)</f>
        <v>530825</v>
      </c>
      <c r="AE180" s="129">
        <v>1896000</v>
      </c>
      <c r="AF180" s="18">
        <v>2254350</v>
      </c>
      <c r="AG180" s="74">
        <v>2141600</v>
      </c>
      <c r="AH180" s="18">
        <f t="shared" si="312"/>
        <v>1705693.75</v>
      </c>
      <c r="AI180" s="18">
        <f t="shared" si="313"/>
        <v>2018800</v>
      </c>
      <c r="AJ180" s="18">
        <f t="shared" si="314"/>
        <v>1204161.4720206719</v>
      </c>
      <c r="AK180" s="177">
        <f t="shared" si="315"/>
        <v>557897.07499999995</v>
      </c>
      <c r="AL180" s="177">
        <f t="shared" si="275"/>
        <v>672265.97537499992</v>
      </c>
      <c r="AM180" s="133">
        <f>VLOOKUP(B180,[1]Hoja1!$B$9:$X$244,23,0)</f>
        <v>499064</v>
      </c>
      <c r="AN180" s="133">
        <v>1783000</v>
      </c>
      <c r="AO180" s="19">
        <v>2017050</v>
      </c>
      <c r="AP180" s="77">
        <v>1956500</v>
      </c>
      <c r="AQ180" s="19">
        <f t="shared" si="316"/>
        <v>1563903.5</v>
      </c>
      <c r="AR180" s="19">
        <f t="shared" si="317"/>
        <v>1869750</v>
      </c>
      <c r="AS180" s="19">
        <f t="shared" si="318"/>
        <v>1119979.5326065186</v>
      </c>
      <c r="AT180" s="178">
        <f t="shared" si="319"/>
        <v>524516.26399999997</v>
      </c>
      <c r="AU180" s="178">
        <f t="shared" si="276"/>
        <v>632042.09811999998</v>
      </c>
      <c r="AV180" s="137">
        <f>VLOOKUP(B180,[1]Hoja1!$B$9:$Z$244,25,0)</f>
        <v>385350</v>
      </c>
      <c r="AW180" s="137">
        <v>1410000</v>
      </c>
      <c r="AX180" s="20">
        <v>2017050</v>
      </c>
      <c r="AY180" s="79">
        <v>1815300</v>
      </c>
      <c r="AZ180" s="20">
        <f t="shared" si="320"/>
        <v>1406925</v>
      </c>
      <c r="BA180" s="20">
        <f t="shared" si="321"/>
        <v>1612650</v>
      </c>
      <c r="BB180" s="20">
        <f t="shared" si="322"/>
        <v>919347.90870574932</v>
      </c>
      <c r="BC180" s="179">
        <f t="shared" si="323"/>
        <v>405002.85</v>
      </c>
      <c r="BD180" s="179">
        <f t="shared" si="277"/>
        <v>488028.43424999993</v>
      </c>
      <c r="BE180" s="139">
        <f>VLOOKUP(B180,[1]Hoja1!$B$9:$AB$244,27,0)</f>
        <v>423885</v>
      </c>
      <c r="BF180" s="139">
        <v>1696000</v>
      </c>
      <c r="BG180" s="21">
        <v>2373000</v>
      </c>
      <c r="BH180" s="80">
        <v>2301800</v>
      </c>
      <c r="BI180" s="21">
        <f t="shared" si="324"/>
        <v>1698671.25</v>
      </c>
      <c r="BJ180" s="21">
        <f t="shared" si="325"/>
        <v>1998900</v>
      </c>
      <c r="BK180" s="21">
        <f t="shared" si="326"/>
        <v>1051358.0033655751</v>
      </c>
      <c r="BL180" s="21">
        <f t="shared" si="327"/>
        <v>445503.13499999995</v>
      </c>
      <c r="BM180" s="21">
        <f t="shared" si="278"/>
        <v>536831.2776749999</v>
      </c>
      <c r="BN180" s="144">
        <f>VLOOKUP(B180,[1]Hoja1!$B$9:$AD$244,29,0)</f>
        <v>423885</v>
      </c>
      <c r="BO180" s="144">
        <v>1514000</v>
      </c>
      <c r="BP180" s="22">
        <v>2373000</v>
      </c>
      <c r="BQ180" s="82">
        <v>2301800</v>
      </c>
      <c r="BR180" s="22">
        <f t="shared" si="328"/>
        <v>1653171.25</v>
      </c>
      <c r="BS180" s="22">
        <f t="shared" si="329"/>
        <v>1907900</v>
      </c>
      <c r="BT180" s="22">
        <f t="shared" si="330"/>
        <v>1032129.5431551213</v>
      </c>
      <c r="BU180" s="22">
        <f t="shared" si="331"/>
        <v>445503.13499999995</v>
      </c>
      <c r="BV180" s="22">
        <f t="shared" si="279"/>
        <v>536831.2776749999</v>
      </c>
      <c r="BW180" s="146">
        <f>VLOOKUP(B180,[1]Hoja1!$B$9:$AF$244,31,0)</f>
        <v>408443</v>
      </c>
      <c r="BX180" s="146">
        <v>1170000</v>
      </c>
      <c r="BY180" s="23">
        <v>2017050</v>
      </c>
      <c r="BZ180" s="84">
        <v>1936400</v>
      </c>
      <c r="CA180" s="23">
        <f t="shared" si="332"/>
        <v>1382973.25</v>
      </c>
      <c r="CB180" s="23">
        <f t="shared" si="333"/>
        <v>1553200</v>
      </c>
      <c r="CC180" s="23">
        <f t="shared" si="334"/>
        <v>926951.86967803084</v>
      </c>
      <c r="CD180" s="23">
        <f t="shared" si="335"/>
        <v>429273.59299999999</v>
      </c>
      <c r="CE180" s="23">
        <f t="shared" si="280"/>
        <v>517274.679565</v>
      </c>
      <c r="CF180" s="158">
        <f>VLOOKUP(B180,[1]Hoja1!$B$9:$AJ$244,35,0)</f>
        <v>386145</v>
      </c>
      <c r="CG180" s="158">
        <v>1110000</v>
      </c>
      <c r="CH180" s="24">
        <v>1371600</v>
      </c>
      <c r="CI180" s="25">
        <v>1303000</v>
      </c>
      <c r="CJ180" s="24">
        <f t="shared" si="336"/>
        <v>1042686.25</v>
      </c>
      <c r="CK180" s="24">
        <f t="shared" si="337"/>
        <v>1206500</v>
      </c>
      <c r="CL180" s="24">
        <f t="shared" si="338"/>
        <v>802063.40410305257</v>
      </c>
      <c r="CM180" s="24">
        <f t="shared" si="339"/>
        <v>405838.39499999996</v>
      </c>
      <c r="CN180" s="24">
        <f t="shared" si="281"/>
        <v>489035.26597499993</v>
      </c>
      <c r="CO180" s="148">
        <f>VLOOKUP(B180,[1]Hoja1!$B$9:$AL$244,37,0)</f>
        <v>406922</v>
      </c>
      <c r="CP180" s="148">
        <v>1460000</v>
      </c>
      <c r="CQ180" s="26">
        <v>2017050</v>
      </c>
      <c r="CR180" s="149">
        <v>1896000</v>
      </c>
      <c r="CS180" s="26">
        <f t="shared" si="340"/>
        <v>1444993</v>
      </c>
      <c r="CT180" s="26">
        <f t="shared" si="341"/>
        <v>1678000</v>
      </c>
      <c r="CU180" s="26">
        <f t="shared" si="342"/>
        <v>960244.75787801796</v>
      </c>
      <c r="CV180" s="26">
        <f t="shared" si="343"/>
        <v>427675.022</v>
      </c>
      <c r="CW180" s="26">
        <f t="shared" si="282"/>
        <v>515348.40151</v>
      </c>
      <c r="CX180" s="27">
        <f>VLOOKUP(B180,[1]Hoja1!$B$9:$AN$244,39,0)</f>
        <v>472982</v>
      </c>
      <c r="CY180" s="27">
        <v>1560000</v>
      </c>
      <c r="CZ180" s="28">
        <v>2254350</v>
      </c>
      <c r="DA180" s="86">
        <v>2097000</v>
      </c>
      <c r="DB180" s="28">
        <f t="shared" si="344"/>
        <v>1596083</v>
      </c>
      <c r="DC180" s="28">
        <f t="shared" si="345"/>
        <v>1828500</v>
      </c>
      <c r="DD180" s="28">
        <f t="shared" si="346"/>
        <v>1088219.3387294426</v>
      </c>
      <c r="DE180" s="28">
        <f t="shared" si="347"/>
        <v>497104.08199999999</v>
      </c>
      <c r="DF180" s="28">
        <f t="shared" si="283"/>
        <v>599010.41880999994</v>
      </c>
      <c r="DG180" s="150">
        <f>VLOOKUP(B180,[1]Hoja1!$B$9:$AR$244,43,0)</f>
        <v>590043</v>
      </c>
      <c r="DH180" s="150">
        <v>2024000</v>
      </c>
      <c r="DI180" s="29">
        <v>1779750</v>
      </c>
      <c r="DJ180" s="88">
        <v>1655200</v>
      </c>
      <c r="DK180" s="29">
        <f t="shared" si="348"/>
        <v>1512248.25</v>
      </c>
      <c r="DL180" s="29">
        <f t="shared" si="349"/>
        <v>1717475</v>
      </c>
      <c r="DM180" s="29">
        <f t="shared" si="350"/>
        <v>1192287.279387095</v>
      </c>
      <c r="DN180" s="29">
        <f t="shared" si="351"/>
        <v>620135.19299999997</v>
      </c>
      <c r="DO180" s="29">
        <f t="shared" si="284"/>
        <v>747262.907565</v>
      </c>
      <c r="DP180" s="154">
        <f>VLOOKUP(B180,[1]Hoja1!$B$9:$AT$244,45,0)</f>
        <v>622913</v>
      </c>
      <c r="DQ180" s="154">
        <v>2279000</v>
      </c>
      <c r="DR180" s="30">
        <v>1779750</v>
      </c>
      <c r="DS180" s="90">
        <v>1744200</v>
      </c>
      <c r="DT180" s="30">
        <f t="shared" si="352"/>
        <v>1606465.75</v>
      </c>
      <c r="DU180" s="30">
        <f t="shared" si="353"/>
        <v>1761975</v>
      </c>
      <c r="DV180" s="30">
        <f t="shared" si="354"/>
        <v>1258116.8282049249</v>
      </c>
      <c r="DW180" s="30">
        <f t="shared" si="355"/>
        <v>654681.56299999997</v>
      </c>
      <c r="DX180" s="30">
        <f t="shared" si="285"/>
        <v>788891.28341499995</v>
      </c>
      <c r="DY180" s="158">
        <f>VLOOKUP(B180,[1]Hoja1!$B$9:$AV$244,47,0)</f>
        <v>705968</v>
      </c>
      <c r="DZ180" s="158">
        <v>2430000</v>
      </c>
      <c r="EA180" s="24">
        <v>2017050</v>
      </c>
      <c r="EB180" s="25">
        <v>1976700</v>
      </c>
      <c r="EC180" s="24">
        <f t="shared" si="356"/>
        <v>1782429.5</v>
      </c>
      <c r="ED180" s="24">
        <f t="shared" si="357"/>
        <v>1996875</v>
      </c>
      <c r="EE180" s="24">
        <f t="shared" si="358"/>
        <v>1413585.0920700161</v>
      </c>
      <c r="EF180" s="24">
        <f t="shared" si="359"/>
        <v>741972.3679999999</v>
      </c>
      <c r="EG180" s="24">
        <f t="shared" si="286"/>
        <v>894076.70343999984</v>
      </c>
      <c r="EH180" s="126">
        <f>VLOOKUP(B180,[1]Hoja1!$B$9:$AX$244,49,0)</f>
        <v>671998</v>
      </c>
      <c r="EI180" s="126">
        <v>2400000</v>
      </c>
      <c r="EJ180" s="17">
        <v>2669625</v>
      </c>
      <c r="EK180" s="73">
        <v>2562800</v>
      </c>
      <c r="EL180" s="17">
        <f t="shared" si="360"/>
        <v>2076105.75</v>
      </c>
      <c r="EM180" s="17">
        <f t="shared" si="361"/>
        <v>2481400</v>
      </c>
      <c r="EN180" s="17">
        <f t="shared" si="362"/>
        <v>1498380.4382084969</v>
      </c>
      <c r="EO180" s="17">
        <f t="shared" si="363"/>
        <v>706269.89799999993</v>
      </c>
      <c r="EP180" s="17">
        <f t="shared" si="287"/>
        <v>851055.22708999994</v>
      </c>
      <c r="EQ180" s="162">
        <f>VLOOKUP(B180,[1]Hoja1!$B$9:$AZ$244,51,0)</f>
        <v>590043</v>
      </c>
      <c r="ER180" s="162">
        <v>1939000</v>
      </c>
      <c r="ES180" s="32">
        <v>2669625</v>
      </c>
      <c r="ET180" s="94">
        <v>2562800</v>
      </c>
      <c r="EU180" s="32">
        <f t="shared" si="364"/>
        <v>1940367</v>
      </c>
      <c r="EV180" s="32">
        <f t="shared" si="365"/>
        <v>2250900</v>
      </c>
      <c r="EW180" s="32">
        <f t="shared" si="366"/>
        <v>1344400.365801038</v>
      </c>
      <c r="EX180" s="32">
        <f t="shared" si="367"/>
        <v>712830.94829999993</v>
      </c>
      <c r="EY180" s="32">
        <f t="shared" si="288"/>
        <v>858961.29270149989</v>
      </c>
      <c r="EZ180" s="172">
        <f>VLOOKUP(B180,'[2]RESPUESTOS '!$B$11:$BH$246,59,0)</f>
        <v>356937</v>
      </c>
      <c r="FA180" s="162">
        <v>1705000</v>
      </c>
      <c r="FB180" s="32">
        <v>1891000</v>
      </c>
      <c r="FC180" s="94">
        <v>1834300</v>
      </c>
      <c r="FD180" s="32">
        <f t="shared" si="368"/>
        <v>1446809.25</v>
      </c>
      <c r="FE180" s="32">
        <f t="shared" si="369"/>
        <v>1769650</v>
      </c>
      <c r="FF180" s="32">
        <f t="shared" si="399"/>
        <v>896436.29719485296</v>
      </c>
      <c r="FG180" s="32">
        <f t="shared" si="400"/>
        <v>431215.58970000001</v>
      </c>
      <c r="FH180" s="32">
        <f t="shared" si="289"/>
        <v>519614.78558849997</v>
      </c>
      <c r="FI180" s="172">
        <f>VLOOKUP(B180,'[2]RESPUESTOS '!$B$11:$CJ$246,87,0)</f>
        <v>364809</v>
      </c>
      <c r="FJ180" s="162">
        <v>2046000</v>
      </c>
      <c r="FK180" s="32">
        <v>1967400</v>
      </c>
      <c r="FL180" s="94">
        <v>1928100</v>
      </c>
      <c r="FM180" s="32">
        <f t="shared" si="370"/>
        <v>1576577.25</v>
      </c>
      <c r="FN180" s="32">
        <f t="shared" si="371"/>
        <v>1947750</v>
      </c>
      <c r="FO180" s="32">
        <f t="shared" si="401"/>
        <v>939662.10210805212</v>
      </c>
      <c r="FP180" s="32">
        <f t="shared" si="372"/>
        <v>440725.75289999996</v>
      </c>
      <c r="FQ180" s="32">
        <f t="shared" si="290"/>
        <v>531074.53224450001</v>
      </c>
      <c r="FR180" s="172">
        <f>VLOOKUP(B180,'[2]RESPUESTOS '!$B$11:$BX$246,75,0)</f>
        <v>355881</v>
      </c>
      <c r="FS180" s="162">
        <v>1705000</v>
      </c>
      <c r="FT180" s="32">
        <v>1936000</v>
      </c>
      <c r="FU180" s="94">
        <v>1781100</v>
      </c>
      <c r="FV180" s="32">
        <f t="shared" si="373"/>
        <v>1444495.25</v>
      </c>
      <c r="FW180" s="32">
        <f t="shared" si="374"/>
        <v>1743050</v>
      </c>
      <c r="FX180" s="32">
        <f t="shared" si="402"/>
        <v>893971.01155492489</v>
      </c>
      <c r="FY180" s="32">
        <f t="shared" si="375"/>
        <v>429939.83609999996</v>
      </c>
      <c r="FZ180" s="32">
        <f t="shared" si="291"/>
        <v>518077.50250049995</v>
      </c>
      <c r="GA180" s="172">
        <f>VLOOKUP(B180,'[2]RESPUESTOS '!$B$11:$CN$246,91,0)</f>
        <v>441136</v>
      </c>
      <c r="GB180" s="162">
        <v>1961000</v>
      </c>
      <c r="GC180" s="32">
        <v>2373000</v>
      </c>
      <c r="GD180" s="94">
        <v>2230600</v>
      </c>
      <c r="GE180" s="32">
        <f t="shared" si="376"/>
        <v>1751434</v>
      </c>
      <c r="GF180" s="32">
        <f t="shared" si="377"/>
        <v>2095800</v>
      </c>
      <c r="GG180" s="32">
        <f t="shared" si="403"/>
        <v>1096931.4759737027</v>
      </c>
      <c r="GH180" s="32">
        <f t="shared" si="378"/>
        <v>532936.40159999998</v>
      </c>
      <c r="GI180" s="32">
        <f t="shared" si="292"/>
        <v>642188.36392799998</v>
      </c>
      <c r="GJ180" s="172">
        <f>VLOOKUP(B180,'[2]RESPUESTOS '!$B$11:$T$246,19,0)</f>
        <v>344448</v>
      </c>
      <c r="GK180" s="162">
        <v>1560000</v>
      </c>
      <c r="GL180" s="32">
        <v>1851200</v>
      </c>
      <c r="GM180" s="94">
        <v>1795700</v>
      </c>
      <c r="GN180" s="32">
        <f t="shared" si="379"/>
        <v>1387837</v>
      </c>
      <c r="GO180" s="32">
        <f t="shared" si="380"/>
        <v>1677850</v>
      </c>
      <c r="GP180" s="32">
        <f t="shared" si="404"/>
        <v>861827.96572500595</v>
      </c>
      <c r="GQ180" s="32">
        <f t="shared" si="381"/>
        <v>416127.62880000001</v>
      </c>
      <c r="GR180" s="32">
        <f t="shared" si="293"/>
        <v>501433.79270400002</v>
      </c>
      <c r="GS180" s="172">
        <f>VLOOKUP(B180,'[2]RESPUESTOS '!$B$11:$H$246,7,0)</f>
        <v>292443</v>
      </c>
      <c r="GT180" s="162">
        <v>1110000</v>
      </c>
      <c r="GU180" s="32">
        <v>1110700</v>
      </c>
      <c r="GV180" s="94">
        <v>1066300</v>
      </c>
      <c r="GW180" s="32">
        <f t="shared" si="382"/>
        <v>894860.75</v>
      </c>
      <c r="GX180" s="32">
        <f t="shared" si="383"/>
        <v>1088150</v>
      </c>
      <c r="GY180" s="32">
        <f t="shared" si="405"/>
        <v>649506.04814173467</v>
      </c>
      <c r="GZ180" s="32">
        <f t="shared" si="384"/>
        <v>353300.38829999999</v>
      </c>
      <c r="HA180" s="32">
        <f t="shared" si="294"/>
        <v>425726.9679015</v>
      </c>
      <c r="HB180" s="172">
        <f>VLOOKUP(B180,'[2]RESPUESTOS '!$B$11:$D$246,3,0)</f>
        <v>307229</v>
      </c>
      <c r="HC180" s="162">
        <v>1110000</v>
      </c>
      <c r="HD180" s="32">
        <v>1110700</v>
      </c>
      <c r="HE180" s="94">
        <v>1099600</v>
      </c>
      <c r="HF180" s="32">
        <f t="shared" si="385"/>
        <v>906882.25</v>
      </c>
      <c r="HG180" s="32">
        <f t="shared" si="386"/>
        <v>1104800</v>
      </c>
      <c r="HH180" s="32">
        <f t="shared" si="406"/>
        <v>670515.79619921546</v>
      </c>
      <c r="HI180" s="32">
        <f t="shared" si="387"/>
        <v>371163.35489999998</v>
      </c>
      <c r="HJ180" s="32">
        <f t="shared" si="295"/>
        <v>447251.84265449998</v>
      </c>
      <c r="HK180" s="172">
        <f>VLOOKUP(B180,'[2]RESPUESTOS '!$B$11:$CB$246,79,0)</f>
        <v>436212</v>
      </c>
      <c r="HL180" s="162">
        <v>2400000</v>
      </c>
      <c r="HM180" s="32">
        <v>2373000</v>
      </c>
      <c r="HN180" s="94">
        <v>2302000</v>
      </c>
      <c r="HO180" s="32">
        <f t="shared" si="388"/>
        <v>1877803</v>
      </c>
      <c r="HP180" s="32">
        <f t="shared" si="389"/>
        <v>2337500</v>
      </c>
      <c r="HQ180" s="32">
        <f t="shared" si="407"/>
        <v>1122037.7860068167</v>
      </c>
      <c r="HR180" s="32">
        <f t="shared" si="390"/>
        <v>526987.71719999996</v>
      </c>
      <c r="HS180" s="32">
        <f t="shared" si="296"/>
        <v>635020.19922599988</v>
      </c>
      <c r="HT180" s="172">
        <v>2353882.86</v>
      </c>
      <c r="HU180" s="162">
        <v>2400000</v>
      </c>
      <c r="HV180" s="32">
        <v>2966250</v>
      </c>
      <c r="HW180" s="94">
        <v>2788300</v>
      </c>
      <c r="HX180" s="32">
        <f t="shared" si="391"/>
        <v>2718183.3333333335</v>
      </c>
      <c r="HY180" s="32">
        <f t="shared" si="392"/>
        <v>2788300</v>
      </c>
      <c r="HZ180" s="32">
        <f t="shared" si="297"/>
        <v>2696788.8788121124</v>
      </c>
      <c r="IA180" s="32">
        <f t="shared" si="393"/>
        <v>2843725.8831659998</v>
      </c>
      <c r="IB180" s="32">
        <f t="shared" si="298"/>
        <v>3426689.6892150296</v>
      </c>
      <c r="IC180" s="172">
        <v>2509470</v>
      </c>
      <c r="ID180" s="162">
        <v>1705000</v>
      </c>
      <c r="IE180" s="32">
        <v>2966250</v>
      </c>
      <c r="IF180" s="94">
        <v>2817900</v>
      </c>
      <c r="IG180" s="32">
        <f t="shared" si="394"/>
        <v>2496383.3333333335</v>
      </c>
      <c r="IH180" s="32">
        <f t="shared" si="395"/>
        <v>2817900</v>
      </c>
      <c r="II180" s="32">
        <f t="shared" si="396"/>
        <v>2346480.6033836491</v>
      </c>
      <c r="IJ180" s="32">
        <f t="shared" si="397"/>
        <v>3031690.7069999999</v>
      </c>
      <c r="IK180" s="32">
        <f t="shared" si="299"/>
        <v>3653187.3019349999</v>
      </c>
      <c r="IM180" s="32">
        <f t="shared" si="398"/>
        <v>824166.3018958898</v>
      </c>
    </row>
    <row r="181" spans="1:247" x14ac:dyDescent="0.25">
      <c r="A181" s="12">
        <v>174</v>
      </c>
      <c r="B181" s="44" t="s">
        <v>217</v>
      </c>
      <c r="C181" s="14">
        <f>VLOOKUP(B181,[1]Hoja1!$B$9:$D$244,3,0)</f>
        <v>412678</v>
      </c>
      <c r="D181" s="14">
        <v>1510000</v>
      </c>
      <c r="E181" s="15">
        <v>2267000</v>
      </c>
      <c r="F181" s="97">
        <v>2199000</v>
      </c>
      <c r="G181" s="105">
        <f t="shared" si="300"/>
        <v>1597169.5</v>
      </c>
      <c r="H181" s="105">
        <f t="shared" si="301"/>
        <v>1854500</v>
      </c>
      <c r="I181" s="107">
        <f t="shared" si="302"/>
        <v>1004693.88081865</v>
      </c>
      <c r="J181" s="107">
        <f t="shared" si="303"/>
        <v>433724.57799999998</v>
      </c>
      <c r="K181" s="107">
        <f t="shared" si="272"/>
        <v>522638.11648999999</v>
      </c>
      <c r="L181" s="101">
        <f>VLOOKUP(B181,[1]Hoja1!$B$9:$L$244,11,0)</f>
        <v>375292</v>
      </c>
      <c r="M181" s="101">
        <v>1394000</v>
      </c>
      <c r="N181" s="34">
        <v>2267000</v>
      </c>
      <c r="O181" s="70">
        <v>2153700</v>
      </c>
      <c r="P181" s="34">
        <f t="shared" si="304"/>
        <v>1547498</v>
      </c>
      <c r="Q181" s="34">
        <f t="shared" si="305"/>
        <v>1773850</v>
      </c>
      <c r="R181" s="34">
        <f t="shared" si="306"/>
        <v>932970.54998886178</v>
      </c>
      <c r="S181" s="174">
        <f t="shared" si="307"/>
        <v>394431.89199999999</v>
      </c>
      <c r="T181" s="174">
        <f t="shared" si="273"/>
        <v>475290.42985999997</v>
      </c>
      <c r="U181" s="126">
        <f>VLOOKUP(B181,[1]Hoja1!$B$9:$T$244,19,0)</f>
        <v>357264</v>
      </c>
      <c r="V181" s="126">
        <v>1307000</v>
      </c>
      <c r="W181" s="17">
        <v>1813600</v>
      </c>
      <c r="X181" s="73">
        <v>1741100</v>
      </c>
      <c r="Y181" s="17">
        <f t="shared" si="308"/>
        <v>1304741</v>
      </c>
      <c r="Z181" s="17">
        <f t="shared" si="309"/>
        <v>1524050</v>
      </c>
      <c r="AA181" s="17">
        <f t="shared" si="310"/>
        <v>852896.54953257809</v>
      </c>
      <c r="AB181" s="176">
        <f t="shared" si="311"/>
        <v>375484.46399999998</v>
      </c>
      <c r="AC181" s="176">
        <f t="shared" si="274"/>
        <v>452458.77911999996</v>
      </c>
      <c r="AD181" s="129">
        <f>VLOOKUP(B181,[1]Hoja1!$B$9:$V$244,21,0)</f>
        <v>413420</v>
      </c>
      <c r="AE181" s="129">
        <v>1477000</v>
      </c>
      <c r="AF181" s="18">
        <v>1722920</v>
      </c>
      <c r="AG181" s="74">
        <v>1671200</v>
      </c>
      <c r="AH181" s="18">
        <f t="shared" si="312"/>
        <v>1321135</v>
      </c>
      <c r="AI181" s="18">
        <f t="shared" si="313"/>
        <v>1574100</v>
      </c>
      <c r="AJ181" s="18">
        <f t="shared" si="314"/>
        <v>935742.96128756623</v>
      </c>
      <c r="AK181" s="177">
        <f t="shared" si="315"/>
        <v>434504.42</v>
      </c>
      <c r="AL181" s="177">
        <f t="shared" si="275"/>
        <v>523577.82609999995</v>
      </c>
      <c r="AM181" s="133">
        <f>VLOOKUP(B181,[1]Hoja1!$B$9:$X$244,23,0)</f>
        <v>388683</v>
      </c>
      <c r="AN181" s="133">
        <v>1389000</v>
      </c>
      <c r="AO181" s="19">
        <v>1541560</v>
      </c>
      <c r="AP181" s="77">
        <v>1510700</v>
      </c>
      <c r="AQ181" s="19">
        <f t="shared" si="316"/>
        <v>1207485.75</v>
      </c>
      <c r="AR181" s="19">
        <f t="shared" si="317"/>
        <v>1449850</v>
      </c>
      <c r="AS181" s="19">
        <f t="shared" si="318"/>
        <v>868928.3665756121</v>
      </c>
      <c r="AT181" s="178">
        <f t="shared" si="319"/>
        <v>408505.83299999998</v>
      </c>
      <c r="AU181" s="178">
        <f t="shared" si="276"/>
        <v>492249.528765</v>
      </c>
      <c r="AV181" s="137">
        <f>VLOOKUP(B181,[1]Hoja1!$B$9:$Z$244,25,0)</f>
        <v>311500</v>
      </c>
      <c r="AW181" s="137">
        <v>1140000</v>
      </c>
      <c r="AX181" s="20">
        <v>1541560</v>
      </c>
      <c r="AY181" s="79">
        <v>1479900</v>
      </c>
      <c r="AZ181" s="20">
        <f t="shared" si="320"/>
        <v>1118240</v>
      </c>
      <c r="BA181" s="20">
        <f t="shared" si="321"/>
        <v>1309950</v>
      </c>
      <c r="BB181" s="20">
        <f t="shared" si="322"/>
        <v>739114.59017573786</v>
      </c>
      <c r="BC181" s="179">
        <f t="shared" si="323"/>
        <v>327386.5</v>
      </c>
      <c r="BD181" s="179">
        <f t="shared" si="277"/>
        <v>394500.73249999998</v>
      </c>
      <c r="BE181" s="139">
        <f>VLOOKUP(B181,[1]Hoja1!$B$9:$AB$244,27,0)</f>
        <v>342650</v>
      </c>
      <c r="BF181" s="139">
        <v>1371000</v>
      </c>
      <c r="BG181" s="21">
        <v>1813600</v>
      </c>
      <c r="BH181" s="80">
        <v>1777300</v>
      </c>
      <c r="BI181" s="21">
        <f t="shared" si="324"/>
        <v>1326137.5</v>
      </c>
      <c r="BJ181" s="21">
        <f t="shared" si="325"/>
        <v>1574150</v>
      </c>
      <c r="BK181" s="21">
        <f t="shared" si="326"/>
        <v>840006.97855585057</v>
      </c>
      <c r="BL181" s="21">
        <f t="shared" si="327"/>
        <v>360125.14999999997</v>
      </c>
      <c r="BM181" s="21">
        <f t="shared" si="278"/>
        <v>433950.80574999994</v>
      </c>
      <c r="BN181" s="144">
        <f>VLOOKUP(B181,[1]Hoja1!$B$9:$AD$244,29,0)</f>
        <v>342650</v>
      </c>
      <c r="BO181" s="144">
        <v>1224000</v>
      </c>
      <c r="BP181" s="22">
        <v>1813600</v>
      </c>
      <c r="BQ181" s="82">
        <v>1668500</v>
      </c>
      <c r="BR181" s="22">
        <f t="shared" si="328"/>
        <v>1262187.5</v>
      </c>
      <c r="BS181" s="22">
        <f t="shared" si="329"/>
        <v>1446250</v>
      </c>
      <c r="BT181" s="22">
        <f t="shared" si="330"/>
        <v>818639.84383133496</v>
      </c>
      <c r="BU181" s="22">
        <f t="shared" si="331"/>
        <v>360125.14999999997</v>
      </c>
      <c r="BV181" s="22">
        <f t="shared" si="279"/>
        <v>433950.80574999994</v>
      </c>
      <c r="BW181" s="146">
        <f>VLOOKUP(B181,[1]Hoja1!$B$9:$AF$244,31,0)</f>
        <v>330050</v>
      </c>
      <c r="BX181" s="146">
        <v>950000</v>
      </c>
      <c r="BY181" s="23">
        <v>1541560</v>
      </c>
      <c r="BZ181" s="84">
        <v>1433700</v>
      </c>
      <c r="CA181" s="23">
        <f t="shared" si="332"/>
        <v>1063827.5</v>
      </c>
      <c r="CB181" s="23">
        <f t="shared" si="333"/>
        <v>1191850</v>
      </c>
      <c r="CC181" s="23">
        <f t="shared" si="334"/>
        <v>736829.39615311031</v>
      </c>
      <c r="CD181" s="23">
        <f t="shared" si="335"/>
        <v>346882.55</v>
      </c>
      <c r="CE181" s="23">
        <f t="shared" si="280"/>
        <v>417993.47274999996</v>
      </c>
      <c r="CF181" s="158">
        <f>VLOOKUP(B181,[1]Hoja1!$B$9:$AJ$244,35,0)</f>
        <v>311500</v>
      </c>
      <c r="CG181" s="158">
        <v>890000</v>
      </c>
      <c r="CH181" s="24">
        <v>1048300</v>
      </c>
      <c r="CI181" s="25">
        <v>1006400</v>
      </c>
      <c r="CJ181" s="24">
        <f t="shared" si="336"/>
        <v>814050</v>
      </c>
      <c r="CK181" s="24">
        <f t="shared" si="337"/>
        <v>948200</v>
      </c>
      <c r="CL181" s="24">
        <f t="shared" si="338"/>
        <v>636797.21755664854</v>
      </c>
      <c r="CM181" s="24">
        <f t="shared" si="339"/>
        <v>327386.5</v>
      </c>
      <c r="CN181" s="24">
        <f t="shared" si="281"/>
        <v>394500.73249999998</v>
      </c>
      <c r="CO181" s="148">
        <f>VLOOKUP(B181,[1]Hoja1!$B$9:$AL$244,37,0)</f>
        <v>361257</v>
      </c>
      <c r="CP181" s="148">
        <v>1300000</v>
      </c>
      <c r="CQ181" s="26">
        <v>1541560</v>
      </c>
      <c r="CR181" s="149">
        <v>1495300</v>
      </c>
      <c r="CS181" s="26">
        <f t="shared" si="340"/>
        <v>1174529.25</v>
      </c>
      <c r="CT181" s="26">
        <f t="shared" si="341"/>
        <v>1397650</v>
      </c>
      <c r="CU181" s="26">
        <f t="shared" si="342"/>
        <v>823927.02646741504</v>
      </c>
      <c r="CV181" s="26">
        <f t="shared" si="343"/>
        <v>379681.10699999996</v>
      </c>
      <c r="CW181" s="26">
        <f t="shared" si="282"/>
        <v>457515.73393499997</v>
      </c>
      <c r="CX181" s="27">
        <f>VLOOKUP(B181,[1]Hoja1!$B$9:$AN$244,39,0)</f>
        <v>379084</v>
      </c>
      <c r="CY181" s="27">
        <v>1250000</v>
      </c>
      <c r="CZ181" s="28">
        <v>1722920</v>
      </c>
      <c r="DA181" s="86">
        <v>1637000</v>
      </c>
      <c r="DB181" s="28">
        <f t="shared" si="344"/>
        <v>1247251</v>
      </c>
      <c r="DC181" s="28">
        <f t="shared" si="345"/>
        <v>1443500</v>
      </c>
      <c r="DD181" s="28">
        <f t="shared" si="346"/>
        <v>864076.20773712534</v>
      </c>
      <c r="DE181" s="28">
        <f t="shared" si="347"/>
        <v>398417.28399999999</v>
      </c>
      <c r="DF181" s="28">
        <f t="shared" si="283"/>
        <v>480092.82721999998</v>
      </c>
      <c r="DG181" s="150">
        <f>VLOOKUP(B181,[1]Hoja1!$B$9:$AR$244,43,0)</f>
        <v>460403</v>
      </c>
      <c r="DH181" s="150">
        <v>1579000</v>
      </c>
      <c r="DI181" s="29">
        <v>1360200</v>
      </c>
      <c r="DJ181" s="88">
        <v>1278600</v>
      </c>
      <c r="DK181" s="29">
        <f t="shared" si="348"/>
        <v>1169550.75</v>
      </c>
      <c r="DL181" s="29">
        <f t="shared" si="349"/>
        <v>1319400</v>
      </c>
      <c r="DM181" s="29">
        <f t="shared" si="350"/>
        <v>925366.03096150723</v>
      </c>
      <c r="DN181" s="29">
        <f t="shared" si="351"/>
        <v>483883.55299999996</v>
      </c>
      <c r="DO181" s="29">
        <f t="shared" si="284"/>
        <v>583079.68136499997</v>
      </c>
      <c r="DP181" s="154">
        <f>VLOOKUP(B181,[1]Hoja1!$B$9:$AT$244,45,0)</f>
        <v>476070</v>
      </c>
      <c r="DQ181" s="154">
        <v>1742000</v>
      </c>
      <c r="DR181" s="30">
        <v>1360200</v>
      </c>
      <c r="DS181" s="90">
        <v>1292200</v>
      </c>
      <c r="DT181" s="30">
        <f t="shared" si="352"/>
        <v>1217617.5</v>
      </c>
      <c r="DU181" s="30">
        <f t="shared" si="353"/>
        <v>1326200</v>
      </c>
      <c r="DV181" s="30">
        <f t="shared" si="354"/>
        <v>956104.23564952554</v>
      </c>
      <c r="DW181" s="30">
        <f t="shared" si="355"/>
        <v>500349.56999999995</v>
      </c>
      <c r="DX181" s="30">
        <f t="shared" si="285"/>
        <v>602921.23184999998</v>
      </c>
      <c r="DY181" s="158">
        <f>VLOOKUP(B181,[1]Hoja1!$B$9:$AV$244,47,0)</f>
        <v>539546</v>
      </c>
      <c r="DZ181" s="158">
        <v>1850000</v>
      </c>
      <c r="EA181" s="24">
        <v>1541560</v>
      </c>
      <c r="EB181" s="25">
        <v>1464500</v>
      </c>
      <c r="EC181" s="24">
        <f t="shared" si="356"/>
        <v>1348901.5</v>
      </c>
      <c r="ED181" s="24">
        <f t="shared" si="357"/>
        <v>1503030</v>
      </c>
      <c r="EE181" s="24">
        <f t="shared" si="358"/>
        <v>1073689.7243018823</v>
      </c>
      <c r="EF181" s="24">
        <f t="shared" si="359"/>
        <v>567062.84600000002</v>
      </c>
      <c r="EG181" s="24">
        <f t="shared" si="286"/>
        <v>683310.72943000006</v>
      </c>
      <c r="EH181" s="126">
        <f>VLOOKUP(B181,[1]Hoja1!$B$9:$AX$244,49,0)</f>
        <v>558243</v>
      </c>
      <c r="EI181" s="126">
        <v>1994000</v>
      </c>
      <c r="EJ181" s="17">
        <v>2040300</v>
      </c>
      <c r="EK181" s="73">
        <v>1897500</v>
      </c>
      <c r="EL181" s="17">
        <f t="shared" si="360"/>
        <v>1622510.75</v>
      </c>
      <c r="EM181" s="17">
        <f t="shared" si="361"/>
        <v>1945750</v>
      </c>
      <c r="EN181" s="17">
        <f t="shared" si="362"/>
        <v>1208469.3146799649</v>
      </c>
      <c r="EO181" s="17">
        <f t="shared" si="363"/>
        <v>586713.39299999992</v>
      </c>
      <c r="EP181" s="17">
        <f t="shared" si="287"/>
        <v>706989.63856499991</v>
      </c>
      <c r="EQ181" s="162">
        <f>VLOOKUP(B181,[1]Hoja1!$B$9:$AZ$244,51,0)</f>
        <v>460403</v>
      </c>
      <c r="ER181" s="162">
        <v>1513000</v>
      </c>
      <c r="ES181" s="32">
        <v>2040300</v>
      </c>
      <c r="ET181" s="94">
        <v>1897500</v>
      </c>
      <c r="EU181" s="32">
        <f t="shared" si="364"/>
        <v>1477800.75</v>
      </c>
      <c r="EV181" s="32">
        <f t="shared" si="365"/>
        <v>1705250</v>
      </c>
      <c r="EW181" s="32">
        <f t="shared" si="366"/>
        <v>1038938.9296805911</v>
      </c>
      <c r="EX181" s="32">
        <f t="shared" si="367"/>
        <v>556212.86430000002</v>
      </c>
      <c r="EY181" s="32">
        <f t="shared" si="288"/>
        <v>670236.50148149999</v>
      </c>
      <c r="EZ181" s="172">
        <f>VLOOKUP(B181,'[2]RESPUESTOS '!$B$11:$BH$246,59,0)</f>
        <v>289227</v>
      </c>
      <c r="FA181" s="162">
        <v>1307000</v>
      </c>
      <c r="FB181" s="32">
        <v>1557400</v>
      </c>
      <c r="FC181" s="94">
        <v>1479500</v>
      </c>
      <c r="FD181" s="32">
        <f t="shared" si="368"/>
        <v>1158281.75</v>
      </c>
      <c r="FE181" s="32">
        <f t="shared" si="369"/>
        <v>1393250</v>
      </c>
      <c r="FF181" s="32">
        <f t="shared" si="399"/>
        <v>721943.12918015814</v>
      </c>
      <c r="FG181" s="32">
        <f t="shared" si="400"/>
        <v>349415.13870000001</v>
      </c>
      <c r="FH181" s="32">
        <f t="shared" si="289"/>
        <v>421045.2421335</v>
      </c>
      <c r="FI181" s="172">
        <f>VLOOKUP(B181,'[2]RESPUESTOS '!$B$11:$CJ$246,87,0)</f>
        <v>282097</v>
      </c>
      <c r="FJ181" s="162">
        <v>1568400</v>
      </c>
      <c r="FK181" s="32">
        <v>1545200</v>
      </c>
      <c r="FL181" s="94">
        <v>1467900</v>
      </c>
      <c r="FM181" s="32">
        <f t="shared" si="370"/>
        <v>1215899.25</v>
      </c>
      <c r="FN181" s="32">
        <f t="shared" si="371"/>
        <v>1506550</v>
      </c>
      <c r="FO181" s="32">
        <f t="shared" si="401"/>
        <v>725836.4769629431</v>
      </c>
      <c r="FP181" s="32">
        <f t="shared" si="372"/>
        <v>340801.38569999998</v>
      </c>
      <c r="FQ181" s="32">
        <f t="shared" si="290"/>
        <v>410665.66976849997</v>
      </c>
      <c r="FR181" s="172">
        <f>VLOOKUP(B181,'[2]RESPUESTOS '!$B$11:$BX$246,75,0)</f>
        <v>269432</v>
      </c>
      <c r="FS181" s="162">
        <v>1307000</v>
      </c>
      <c r="FT181" s="32">
        <v>1424600</v>
      </c>
      <c r="FU181" s="94">
        <v>1396100</v>
      </c>
      <c r="FV181" s="32">
        <f t="shared" si="373"/>
        <v>1099283</v>
      </c>
      <c r="FW181" s="32">
        <f t="shared" si="374"/>
        <v>1351550</v>
      </c>
      <c r="FX181" s="32">
        <f t="shared" si="402"/>
        <v>678557.8203083385</v>
      </c>
      <c r="FY181" s="32">
        <f t="shared" si="375"/>
        <v>325500.79920000001</v>
      </c>
      <c r="FZ181" s="32">
        <f t="shared" si="291"/>
        <v>392228.46303600003</v>
      </c>
      <c r="GA181" s="172">
        <f>VLOOKUP(B181,'[2]RESPUESTOS '!$B$11:$CN$246,91,0)</f>
        <v>347630</v>
      </c>
      <c r="GB181" s="162">
        <v>1504000</v>
      </c>
      <c r="GC181" s="32">
        <v>1813600</v>
      </c>
      <c r="GD181" s="94">
        <v>1668500</v>
      </c>
      <c r="GE181" s="32">
        <f t="shared" si="376"/>
        <v>1333432.5</v>
      </c>
      <c r="GF181" s="32">
        <f t="shared" si="377"/>
        <v>1586250</v>
      </c>
      <c r="GG181" s="32">
        <f t="shared" si="403"/>
        <v>852470.30798836378</v>
      </c>
      <c r="GH181" s="32">
        <f t="shared" si="378"/>
        <v>419971.80299999996</v>
      </c>
      <c r="GI181" s="32">
        <f t="shared" si="292"/>
        <v>506066.02261499991</v>
      </c>
      <c r="GJ181" s="172">
        <f>VLOOKUP(B181,'[2]RESPUESTOS '!$B$11:$T$246,19,0)</f>
        <v>260332</v>
      </c>
      <c r="GK181" s="162">
        <v>1250000</v>
      </c>
      <c r="GL181" s="32">
        <v>1402800</v>
      </c>
      <c r="GM181" s="94">
        <v>1290600</v>
      </c>
      <c r="GN181" s="32">
        <f t="shared" si="379"/>
        <v>1050933</v>
      </c>
      <c r="GO181" s="32">
        <f t="shared" si="380"/>
        <v>1270300</v>
      </c>
      <c r="GP181" s="32">
        <f t="shared" si="404"/>
        <v>652641.16098949092</v>
      </c>
      <c r="GQ181" s="32">
        <f t="shared" si="381"/>
        <v>314507.08919999999</v>
      </c>
      <c r="GR181" s="32">
        <f t="shared" si="293"/>
        <v>378981.04248599999</v>
      </c>
      <c r="GS181" s="172">
        <f>VLOOKUP(B181,'[2]RESPUESTOS '!$B$11:$H$246,7,0)</f>
        <v>214027</v>
      </c>
      <c r="GT181" s="162">
        <v>890000</v>
      </c>
      <c r="GU181" s="32">
        <v>841700</v>
      </c>
      <c r="GV181" s="94">
        <v>782800</v>
      </c>
      <c r="GW181" s="32">
        <f t="shared" si="382"/>
        <v>682131.75</v>
      </c>
      <c r="GX181" s="32">
        <f t="shared" si="383"/>
        <v>812250</v>
      </c>
      <c r="GY181" s="32">
        <f t="shared" si="405"/>
        <v>484177.0648876967</v>
      </c>
      <c r="GZ181" s="32">
        <f t="shared" si="384"/>
        <v>258566.01869999999</v>
      </c>
      <c r="HA181" s="32">
        <f t="shared" si="294"/>
        <v>311572.05253349995</v>
      </c>
      <c r="HB181" s="172">
        <f>VLOOKUP(B181,'[2]RESPUESTOS '!$B$11:$D$246,3,0)</f>
        <v>231347</v>
      </c>
      <c r="HC181" s="162">
        <v>890000</v>
      </c>
      <c r="HD181" s="32">
        <v>841700</v>
      </c>
      <c r="HE181" s="94">
        <v>816400</v>
      </c>
      <c r="HF181" s="32">
        <f t="shared" si="385"/>
        <v>694861.75</v>
      </c>
      <c r="HG181" s="32">
        <f t="shared" si="386"/>
        <v>829050</v>
      </c>
      <c r="HH181" s="32">
        <f t="shared" si="406"/>
        <v>508966.18814534735</v>
      </c>
      <c r="HI181" s="32">
        <f t="shared" si="387"/>
        <v>279490.31069999997</v>
      </c>
      <c r="HJ181" s="32">
        <f t="shared" si="295"/>
        <v>336785.82439349999</v>
      </c>
      <c r="HK181" s="172">
        <f>VLOOKUP(B181,'[2]RESPUESTOS '!$B$11:$CB$246,79,0)</f>
        <v>343003</v>
      </c>
      <c r="HL181" s="162">
        <v>1994000</v>
      </c>
      <c r="HM181" s="32">
        <v>1813600</v>
      </c>
      <c r="HN181" s="94">
        <v>1723000</v>
      </c>
      <c r="HO181" s="32">
        <f t="shared" si="388"/>
        <v>1468400.75</v>
      </c>
      <c r="HP181" s="32">
        <f t="shared" si="389"/>
        <v>1768300</v>
      </c>
      <c r="HQ181" s="32">
        <f t="shared" si="407"/>
        <v>879371.45870700653</v>
      </c>
      <c r="HR181" s="32">
        <f t="shared" si="390"/>
        <v>414381.92429999996</v>
      </c>
      <c r="HS181" s="32">
        <f t="shared" si="296"/>
        <v>499330.21878149995</v>
      </c>
      <c r="HT181" s="172">
        <v>1856395.8</v>
      </c>
      <c r="HU181" s="162">
        <v>1994000</v>
      </c>
      <c r="HV181" s="32">
        <v>2267000</v>
      </c>
      <c r="HW181" s="94">
        <v>2199000</v>
      </c>
      <c r="HX181" s="32">
        <f t="shared" si="391"/>
        <v>2153333.3333333335</v>
      </c>
      <c r="HY181" s="32">
        <f t="shared" si="392"/>
        <v>2199000</v>
      </c>
      <c r="HZ181" s="32">
        <f t="shared" si="297"/>
        <v>2146892.8799927603</v>
      </c>
      <c r="IA181" s="32">
        <f t="shared" si="393"/>
        <v>2242711.7659800001</v>
      </c>
      <c r="IB181" s="32">
        <f t="shared" si="298"/>
        <v>2702467.6780059002</v>
      </c>
      <c r="IC181" s="172">
        <v>1979100</v>
      </c>
      <c r="ID181" s="162">
        <v>1307000</v>
      </c>
      <c r="IE181" s="32">
        <v>2267000</v>
      </c>
      <c r="IF181" s="94">
        <v>2176300</v>
      </c>
      <c r="IG181" s="32">
        <f t="shared" si="394"/>
        <v>1916766.6666666667</v>
      </c>
      <c r="IH181" s="32">
        <f t="shared" si="395"/>
        <v>2176300</v>
      </c>
      <c r="II181" s="32">
        <f t="shared" si="396"/>
        <v>1801025.1258971968</v>
      </c>
      <c r="IJ181" s="32">
        <f t="shared" si="397"/>
        <v>2390950.71</v>
      </c>
      <c r="IK181" s="32">
        <f t="shared" si="299"/>
        <v>2881095.60555</v>
      </c>
      <c r="IM181" s="32">
        <f t="shared" si="398"/>
        <v>650573.90343462594</v>
      </c>
    </row>
    <row r="182" spans="1:247" x14ac:dyDescent="0.25">
      <c r="A182" s="12">
        <v>175</v>
      </c>
      <c r="B182" s="44" t="s">
        <v>218</v>
      </c>
      <c r="C182" s="14">
        <f>VLOOKUP(B182,[1]Hoja1!$B$9:$D$244,3,0)</f>
        <v>372248</v>
      </c>
      <c r="D182" s="14">
        <v>1362000</v>
      </c>
      <c r="E182" s="15">
        <v>2028750</v>
      </c>
      <c r="F182" s="97">
        <v>1927300</v>
      </c>
      <c r="G182" s="105">
        <f t="shared" si="300"/>
        <v>1422574.5</v>
      </c>
      <c r="H182" s="105">
        <f t="shared" si="301"/>
        <v>1644650</v>
      </c>
      <c r="I182" s="107">
        <f t="shared" si="302"/>
        <v>902451.64389542805</v>
      </c>
      <c r="J182" s="107">
        <f t="shared" si="303"/>
        <v>391232.64799999999</v>
      </c>
      <c r="K182" s="107">
        <f t="shared" si="272"/>
        <v>471435.34083999996</v>
      </c>
      <c r="L182" s="101">
        <f>VLOOKUP(B182,[1]Hoja1!$B$9:$L$244,11,0)</f>
        <v>323435</v>
      </c>
      <c r="M182" s="101">
        <v>1202000</v>
      </c>
      <c r="N182" s="34">
        <v>2028750</v>
      </c>
      <c r="O182" s="70">
        <v>1886700</v>
      </c>
      <c r="P182" s="34">
        <f t="shared" si="304"/>
        <v>1360221.25</v>
      </c>
      <c r="Q182" s="34">
        <f t="shared" si="305"/>
        <v>1544350</v>
      </c>
      <c r="R182" s="34">
        <f t="shared" si="306"/>
        <v>808620.14620438509</v>
      </c>
      <c r="S182" s="174">
        <f t="shared" si="307"/>
        <v>339930.185</v>
      </c>
      <c r="T182" s="174">
        <f t="shared" si="273"/>
        <v>409615.87292499997</v>
      </c>
      <c r="U182" s="126">
        <f>VLOOKUP(B182,[1]Hoja1!$B$9:$T$244,19,0)</f>
        <v>337487</v>
      </c>
      <c r="V182" s="126">
        <v>1235000</v>
      </c>
      <c r="W182" s="17">
        <v>1623000</v>
      </c>
      <c r="X182" s="73">
        <v>1574300</v>
      </c>
      <c r="Y182" s="17">
        <f t="shared" si="308"/>
        <v>1192446.75</v>
      </c>
      <c r="Z182" s="17">
        <f t="shared" si="309"/>
        <v>1404650</v>
      </c>
      <c r="AA182" s="17">
        <f t="shared" si="310"/>
        <v>796156.22335719015</v>
      </c>
      <c r="AB182" s="176">
        <f t="shared" si="311"/>
        <v>354698.837</v>
      </c>
      <c r="AC182" s="176">
        <f t="shared" si="274"/>
        <v>427412.09858500003</v>
      </c>
      <c r="AD182" s="129">
        <f>VLOOKUP(B182,[1]Hoja1!$B$9:$V$244,21,0)</f>
        <v>364953</v>
      </c>
      <c r="AE182" s="129">
        <v>1304000</v>
      </c>
      <c r="AF182" s="18">
        <v>1541850</v>
      </c>
      <c r="AG182" s="74">
        <v>1511000</v>
      </c>
      <c r="AH182" s="18">
        <f t="shared" si="312"/>
        <v>1180450.75</v>
      </c>
      <c r="AI182" s="18">
        <f t="shared" si="313"/>
        <v>1407500</v>
      </c>
      <c r="AJ182" s="18">
        <f t="shared" si="314"/>
        <v>830334.62912684458</v>
      </c>
      <c r="AK182" s="177">
        <f t="shared" si="315"/>
        <v>383565.603</v>
      </c>
      <c r="AL182" s="177">
        <f t="shared" si="275"/>
        <v>462196.551615</v>
      </c>
      <c r="AM182" s="133">
        <f>VLOOKUP(B182,[1]Hoja1!$B$9:$X$244,23,0)</f>
        <v>343896</v>
      </c>
      <c r="AN182" s="133">
        <v>1229000</v>
      </c>
      <c r="AO182" s="19">
        <v>1379550</v>
      </c>
      <c r="AP182" s="77">
        <v>1365800</v>
      </c>
      <c r="AQ182" s="19">
        <f t="shared" si="316"/>
        <v>1079561.5</v>
      </c>
      <c r="AR182" s="19">
        <f t="shared" si="317"/>
        <v>1297400</v>
      </c>
      <c r="AS182" s="19">
        <f t="shared" si="318"/>
        <v>772413.82903322147</v>
      </c>
      <c r="AT182" s="178">
        <f t="shared" si="319"/>
        <v>361434.696</v>
      </c>
      <c r="AU182" s="178">
        <f t="shared" si="276"/>
        <v>435528.80868000002</v>
      </c>
      <c r="AV182" s="137">
        <f>VLOOKUP(B182,[1]Hoja1!$B$9:$Z$244,25,0)</f>
        <v>263346</v>
      </c>
      <c r="AW182" s="137">
        <v>964000</v>
      </c>
      <c r="AX182" s="20">
        <v>1379550</v>
      </c>
      <c r="AY182" s="79">
        <v>1310600</v>
      </c>
      <c r="AZ182" s="20">
        <f t="shared" si="320"/>
        <v>979374</v>
      </c>
      <c r="BA182" s="20">
        <f t="shared" si="321"/>
        <v>1137300</v>
      </c>
      <c r="BB182" s="20">
        <f t="shared" si="322"/>
        <v>632659.7839724971</v>
      </c>
      <c r="BC182" s="179">
        <f t="shared" si="323"/>
        <v>276776.64600000001</v>
      </c>
      <c r="BD182" s="179">
        <f t="shared" si="277"/>
        <v>333515.85843000002</v>
      </c>
      <c r="BE182" s="139">
        <f>VLOOKUP(B182,[1]Hoja1!$B$9:$AB$244,27,0)</f>
        <v>279895</v>
      </c>
      <c r="BF182" s="139">
        <v>1120000</v>
      </c>
      <c r="BG182" s="21">
        <v>1623000</v>
      </c>
      <c r="BH182" s="80">
        <v>1541900</v>
      </c>
      <c r="BI182" s="21">
        <f t="shared" si="324"/>
        <v>1141198.75</v>
      </c>
      <c r="BJ182" s="21">
        <f t="shared" si="325"/>
        <v>1330950</v>
      </c>
      <c r="BK182" s="21">
        <f t="shared" si="326"/>
        <v>698041.425583718</v>
      </c>
      <c r="BL182" s="21">
        <f t="shared" si="327"/>
        <v>294169.64499999996</v>
      </c>
      <c r="BM182" s="21">
        <f t="shared" si="278"/>
        <v>354474.42222499993</v>
      </c>
      <c r="BN182" s="144">
        <f>VLOOKUP(B182,[1]Hoja1!$B$9:$AD$244,29,0)</f>
        <v>296218</v>
      </c>
      <c r="BO182" s="144">
        <v>1058000</v>
      </c>
      <c r="BP182" s="22">
        <v>1623000</v>
      </c>
      <c r="BQ182" s="82">
        <v>1590500</v>
      </c>
      <c r="BR182" s="22">
        <f t="shared" si="328"/>
        <v>1141929.5</v>
      </c>
      <c r="BS182" s="22">
        <f t="shared" si="329"/>
        <v>1324250</v>
      </c>
      <c r="BT182" s="22">
        <f t="shared" si="330"/>
        <v>718655.69122925377</v>
      </c>
      <c r="BU182" s="22">
        <f t="shared" si="331"/>
        <v>311325.11799999996</v>
      </c>
      <c r="BV182" s="22">
        <f t="shared" si="279"/>
        <v>375146.76718999993</v>
      </c>
      <c r="BW182" s="146">
        <f>VLOOKUP(B182,[1]Hoja1!$B$9:$AF$244,31,0)</f>
        <v>269414</v>
      </c>
      <c r="BX182" s="146">
        <v>770000</v>
      </c>
      <c r="BY182" s="23">
        <v>1379550</v>
      </c>
      <c r="BZ182" s="84">
        <v>1269200</v>
      </c>
      <c r="CA182" s="23">
        <f t="shared" si="332"/>
        <v>922041</v>
      </c>
      <c r="CB182" s="23">
        <f t="shared" si="333"/>
        <v>1019600</v>
      </c>
      <c r="CC182" s="23">
        <f t="shared" si="334"/>
        <v>613192.89069339447</v>
      </c>
      <c r="CD182" s="23">
        <f t="shared" si="335"/>
        <v>283154.114</v>
      </c>
      <c r="CE182" s="23">
        <f t="shared" si="280"/>
        <v>341200.70737000002</v>
      </c>
      <c r="CF182" s="158">
        <f>VLOOKUP(B182,[1]Hoja1!$B$9:$AJ$244,35,0)</f>
        <v>263882</v>
      </c>
      <c r="CG182" s="158">
        <v>760000</v>
      </c>
      <c r="CH182" s="24">
        <v>938100</v>
      </c>
      <c r="CI182" s="25">
        <v>928700</v>
      </c>
      <c r="CJ182" s="24">
        <f t="shared" si="336"/>
        <v>722670.5</v>
      </c>
      <c r="CK182" s="24">
        <f t="shared" si="337"/>
        <v>844350</v>
      </c>
      <c r="CL182" s="24">
        <f t="shared" si="338"/>
        <v>551867.20417893981</v>
      </c>
      <c r="CM182" s="24">
        <f t="shared" si="339"/>
        <v>277339.98199999996</v>
      </c>
      <c r="CN182" s="24">
        <f t="shared" si="281"/>
        <v>334194.67830999993</v>
      </c>
      <c r="CO182" s="148">
        <f>VLOOKUP(B182,[1]Hoja1!$B$9:$AL$244,37,0)</f>
        <v>318734</v>
      </c>
      <c r="CP182" s="148">
        <v>1140000</v>
      </c>
      <c r="CQ182" s="26">
        <v>1379550</v>
      </c>
      <c r="CR182" s="149">
        <v>1310600</v>
      </c>
      <c r="CS182" s="26">
        <f t="shared" si="340"/>
        <v>1037221</v>
      </c>
      <c r="CT182" s="26">
        <f t="shared" si="341"/>
        <v>1225300</v>
      </c>
      <c r="CU182" s="26">
        <f t="shared" si="342"/>
        <v>726943.78757973539</v>
      </c>
      <c r="CV182" s="26">
        <f t="shared" si="343"/>
        <v>334989.43399999995</v>
      </c>
      <c r="CW182" s="26">
        <f t="shared" si="282"/>
        <v>403662.26796999993</v>
      </c>
      <c r="CX182" s="27">
        <f>VLOOKUP(B182,[1]Hoja1!$B$9:$AN$244,39,0)</f>
        <v>339459</v>
      </c>
      <c r="CY182" s="27">
        <v>1120000</v>
      </c>
      <c r="CZ182" s="28">
        <v>1541850</v>
      </c>
      <c r="DA182" s="86">
        <v>1388000</v>
      </c>
      <c r="DB182" s="28">
        <f t="shared" si="344"/>
        <v>1097327.25</v>
      </c>
      <c r="DC182" s="28">
        <f t="shared" si="345"/>
        <v>1254000</v>
      </c>
      <c r="DD182" s="28">
        <f t="shared" si="346"/>
        <v>768085.49186798371</v>
      </c>
      <c r="DE182" s="28">
        <f t="shared" si="347"/>
        <v>356771.40899999999</v>
      </c>
      <c r="DF182" s="28">
        <f t="shared" si="283"/>
        <v>429909.54784499999</v>
      </c>
      <c r="DG182" s="150">
        <f>VLOOKUP(B182,[1]Hoja1!$B$9:$AR$244,43,0)</f>
        <v>426038</v>
      </c>
      <c r="DH182" s="150">
        <v>1461000</v>
      </c>
      <c r="DI182" s="29">
        <v>1217250</v>
      </c>
      <c r="DJ182" s="88">
        <v>1180700</v>
      </c>
      <c r="DK182" s="29">
        <f t="shared" si="348"/>
        <v>1071247</v>
      </c>
      <c r="DL182" s="29">
        <f t="shared" si="349"/>
        <v>1198975</v>
      </c>
      <c r="DM182" s="29">
        <f t="shared" si="350"/>
        <v>851036.61749119754</v>
      </c>
      <c r="DN182" s="29">
        <f t="shared" si="351"/>
        <v>447765.93799999997</v>
      </c>
      <c r="DO182" s="29">
        <f t="shared" si="284"/>
        <v>539557.95528999995</v>
      </c>
      <c r="DP182" s="154">
        <f>VLOOKUP(B182,[1]Hoja1!$B$9:$AT$244,45,0)</f>
        <v>426038</v>
      </c>
      <c r="DQ182" s="154">
        <v>1559000</v>
      </c>
      <c r="DR182" s="30">
        <v>1217250</v>
      </c>
      <c r="DS182" s="90">
        <v>1144200</v>
      </c>
      <c r="DT182" s="30">
        <f t="shared" si="352"/>
        <v>1086622</v>
      </c>
      <c r="DU182" s="30">
        <f t="shared" si="353"/>
        <v>1180725</v>
      </c>
      <c r="DV182" s="30">
        <f t="shared" si="354"/>
        <v>853945.02358867123</v>
      </c>
      <c r="DW182" s="30">
        <f t="shared" si="355"/>
        <v>447765.93799999997</v>
      </c>
      <c r="DX182" s="30">
        <f t="shared" si="285"/>
        <v>539557.95528999995</v>
      </c>
      <c r="DY182" s="158">
        <f>VLOOKUP(B182,[1]Hoja1!$B$9:$AV$244,47,0)</f>
        <v>482843</v>
      </c>
      <c r="DZ182" s="158">
        <v>1660000</v>
      </c>
      <c r="EA182" s="24">
        <v>1379550</v>
      </c>
      <c r="EB182" s="25">
        <v>1296800</v>
      </c>
      <c r="EC182" s="24">
        <f t="shared" si="356"/>
        <v>1204798.25</v>
      </c>
      <c r="ED182" s="24">
        <f t="shared" si="357"/>
        <v>1338175</v>
      </c>
      <c r="EE182" s="24">
        <f t="shared" si="358"/>
        <v>959352.42873990268</v>
      </c>
      <c r="EF182" s="24">
        <f t="shared" si="359"/>
        <v>507467.99299999996</v>
      </c>
      <c r="EG182" s="24">
        <f t="shared" si="286"/>
        <v>611498.93156499998</v>
      </c>
      <c r="EH182" s="126">
        <f>VLOOKUP(B182,[1]Hoja1!$B$9:$AX$244,49,0)</f>
        <v>520654</v>
      </c>
      <c r="EI182" s="126">
        <v>1860000</v>
      </c>
      <c r="EJ182" s="17">
        <v>1825875</v>
      </c>
      <c r="EK182" s="73">
        <v>1679800</v>
      </c>
      <c r="EL182" s="17">
        <f t="shared" si="360"/>
        <v>1471582.25</v>
      </c>
      <c r="EM182" s="17">
        <f t="shared" si="361"/>
        <v>1752837.5</v>
      </c>
      <c r="EN182" s="17">
        <f t="shared" si="362"/>
        <v>1110713.9340055457</v>
      </c>
      <c r="EO182" s="17">
        <f t="shared" si="363"/>
        <v>547207.35399999993</v>
      </c>
      <c r="EP182" s="17">
        <f t="shared" si="287"/>
        <v>659384.86156999995</v>
      </c>
      <c r="EQ182" s="162">
        <f>VLOOKUP(B182,[1]Hoja1!$B$9:$AZ$244,51,0)</f>
        <v>431385</v>
      </c>
      <c r="ER182" s="162">
        <v>1418000</v>
      </c>
      <c r="ES182" s="32">
        <v>1825875</v>
      </c>
      <c r="ET182" s="94">
        <v>1734600</v>
      </c>
      <c r="EU182" s="32">
        <f t="shared" si="364"/>
        <v>1352465</v>
      </c>
      <c r="EV182" s="32">
        <f t="shared" si="365"/>
        <v>1576300</v>
      </c>
      <c r="EW182" s="32">
        <f t="shared" si="366"/>
        <v>964432.23773073254</v>
      </c>
      <c r="EX182" s="32">
        <f t="shared" si="367"/>
        <v>521156.21849999996</v>
      </c>
      <c r="EY182" s="32">
        <f t="shared" si="288"/>
        <v>627993.24329249992</v>
      </c>
      <c r="EZ182" s="172">
        <f>VLOOKUP(B182,'[2]RESPUESTOS '!$B$11:$BH$246,59,0)</f>
        <v>247540</v>
      </c>
      <c r="FA182" s="162">
        <v>1235000</v>
      </c>
      <c r="FB182" s="32">
        <v>1322400</v>
      </c>
      <c r="FC182" s="94">
        <v>1269500</v>
      </c>
      <c r="FD182" s="32">
        <f t="shared" si="368"/>
        <v>1018610</v>
      </c>
      <c r="FE182" s="32">
        <f t="shared" si="369"/>
        <v>1252250</v>
      </c>
      <c r="FF182" s="32">
        <f t="shared" si="399"/>
        <v>625647.12490806472</v>
      </c>
      <c r="FG182" s="32">
        <f t="shared" si="400"/>
        <v>299053.07399999996</v>
      </c>
      <c r="FH182" s="32">
        <f t="shared" si="289"/>
        <v>360358.95416999992</v>
      </c>
      <c r="FI182" s="172">
        <f>VLOOKUP(B182,'[2]RESPUESTOS '!$B$11:$CJ$246,87,0)</f>
        <v>238704</v>
      </c>
      <c r="FJ182" s="162">
        <v>1482000</v>
      </c>
      <c r="FK182" s="32">
        <v>1275200</v>
      </c>
      <c r="FL182" s="94">
        <v>1236900</v>
      </c>
      <c r="FM182" s="32">
        <f t="shared" si="370"/>
        <v>1058201</v>
      </c>
      <c r="FN182" s="32">
        <f t="shared" si="371"/>
        <v>1256050</v>
      </c>
      <c r="FO182" s="32">
        <f t="shared" si="401"/>
        <v>619509.9637750478</v>
      </c>
      <c r="FP182" s="32">
        <f t="shared" si="372"/>
        <v>288378.30239999999</v>
      </c>
      <c r="FQ182" s="32">
        <f t="shared" si="290"/>
        <v>347495.85439200001</v>
      </c>
      <c r="FR182" s="172">
        <f>VLOOKUP(B182,'[2]RESPUESTOS '!$B$11:$BX$246,75,0)</f>
        <v>217925</v>
      </c>
      <c r="FS182" s="162">
        <v>1235000</v>
      </c>
      <c r="FT182" s="32">
        <v>1192800</v>
      </c>
      <c r="FU182" s="94">
        <v>1133200</v>
      </c>
      <c r="FV182" s="32">
        <f t="shared" si="373"/>
        <v>944731.25</v>
      </c>
      <c r="FW182" s="32">
        <f t="shared" si="374"/>
        <v>1163000</v>
      </c>
      <c r="FX182" s="32">
        <f t="shared" si="402"/>
        <v>561855.23804541642</v>
      </c>
      <c r="FY182" s="32">
        <f t="shared" si="375"/>
        <v>263275.1925</v>
      </c>
      <c r="FZ182" s="32">
        <f t="shared" si="291"/>
        <v>317246.60696250002</v>
      </c>
      <c r="GA182" s="172">
        <f>VLOOKUP(B182,'[2]RESPUESTOS '!$B$11:$CN$246,91,0)</f>
        <v>282740</v>
      </c>
      <c r="GB182" s="162">
        <v>1421000</v>
      </c>
      <c r="GC182" s="32">
        <v>1551000</v>
      </c>
      <c r="GD182" s="94">
        <v>1520000</v>
      </c>
      <c r="GE182" s="32">
        <f t="shared" si="376"/>
        <v>1193685</v>
      </c>
      <c r="GF182" s="32">
        <f t="shared" si="377"/>
        <v>1470500</v>
      </c>
      <c r="GG182" s="32">
        <f t="shared" si="403"/>
        <v>721606.39720624057</v>
      </c>
      <c r="GH182" s="32">
        <f t="shared" si="378"/>
        <v>341578.19399999996</v>
      </c>
      <c r="GI182" s="32">
        <f t="shared" si="292"/>
        <v>411601.72376999992</v>
      </c>
      <c r="GJ182" s="172">
        <f>VLOOKUP(B182,'[2]RESPUESTOS '!$B$11:$T$246,19,0)</f>
        <v>228948</v>
      </c>
      <c r="GK182" s="162">
        <v>1120000</v>
      </c>
      <c r="GL182" s="32">
        <v>1220400</v>
      </c>
      <c r="GM182" s="94">
        <v>1196000</v>
      </c>
      <c r="GN182" s="32">
        <f t="shared" si="379"/>
        <v>941337</v>
      </c>
      <c r="GO182" s="32">
        <f t="shared" si="380"/>
        <v>1158000</v>
      </c>
      <c r="GP182" s="32">
        <f t="shared" si="404"/>
        <v>578353.52358908649</v>
      </c>
      <c r="GQ182" s="32">
        <f t="shared" si="381"/>
        <v>276592.07880000002</v>
      </c>
      <c r="GR182" s="32">
        <f t="shared" si="293"/>
        <v>333293.45495400002</v>
      </c>
      <c r="GS182" s="172">
        <f>VLOOKUP(B182,'[2]RESPUESTOS '!$B$11:$H$246,7,0)</f>
        <v>220109</v>
      </c>
      <c r="GT182" s="162">
        <v>760000</v>
      </c>
      <c r="GU182" s="32">
        <v>732200</v>
      </c>
      <c r="GV182" s="94">
        <v>695600</v>
      </c>
      <c r="GW182" s="32">
        <f t="shared" si="382"/>
        <v>601977.25</v>
      </c>
      <c r="GX182" s="32">
        <f t="shared" si="383"/>
        <v>713900</v>
      </c>
      <c r="GY182" s="32">
        <f t="shared" si="405"/>
        <v>461768.56689840631</v>
      </c>
      <c r="GZ182" s="32">
        <f t="shared" si="384"/>
        <v>265913.68290000001</v>
      </c>
      <c r="HA182" s="32">
        <f t="shared" si="294"/>
        <v>320425.98789450002</v>
      </c>
      <c r="HB182" s="172">
        <f>VLOOKUP(B182,'[2]RESPUESTOS '!$B$11:$D$246,3,0)</f>
        <v>229904</v>
      </c>
      <c r="HC182" s="162">
        <v>760000</v>
      </c>
      <c r="HD182" s="32">
        <v>732200</v>
      </c>
      <c r="HE182" s="94">
        <v>695600</v>
      </c>
      <c r="HF182" s="32">
        <f t="shared" si="385"/>
        <v>604426</v>
      </c>
      <c r="HG182" s="32">
        <f t="shared" si="386"/>
        <v>713900</v>
      </c>
      <c r="HH182" s="32">
        <f t="shared" si="406"/>
        <v>472322.71837093262</v>
      </c>
      <c r="HI182" s="32">
        <f t="shared" si="387"/>
        <v>277747.02240000002</v>
      </c>
      <c r="HJ182" s="32">
        <f t="shared" si="295"/>
        <v>334685.16199200001</v>
      </c>
      <c r="HK182" s="172">
        <f>VLOOKUP(B182,'[2]RESPUESTOS '!$B$11:$CB$246,79,0)</f>
        <v>304547</v>
      </c>
      <c r="HL182" s="162">
        <v>1860000</v>
      </c>
      <c r="HM182" s="32">
        <v>1551000</v>
      </c>
      <c r="HN182" s="94">
        <v>1489000</v>
      </c>
      <c r="HO182" s="32">
        <f t="shared" si="388"/>
        <v>1301136.75</v>
      </c>
      <c r="HP182" s="32">
        <f t="shared" si="389"/>
        <v>1520000</v>
      </c>
      <c r="HQ182" s="32">
        <f t="shared" si="407"/>
        <v>778583.22575793182</v>
      </c>
      <c r="HR182" s="32">
        <f t="shared" si="390"/>
        <v>367923.23069999996</v>
      </c>
      <c r="HS182" s="32">
        <f t="shared" si="296"/>
        <v>443347.49299349997</v>
      </c>
      <c r="HT182" s="172">
        <v>1627026.66</v>
      </c>
      <c r="HU182" s="162">
        <v>1860000</v>
      </c>
      <c r="HV182" s="32">
        <v>2028750</v>
      </c>
      <c r="HW182" s="94">
        <v>1927300</v>
      </c>
      <c r="HX182" s="32">
        <f t="shared" si="391"/>
        <v>1938683.3333333333</v>
      </c>
      <c r="HY182" s="32">
        <f t="shared" si="392"/>
        <v>1927300</v>
      </c>
      <c r="HZ182" s="32">
        <f t="shared" si="297"/>
        <v>1936221.7002325656</v>
      </c>
      <c r="IA182" s="32">
        <f t="shared" si="393"/>
        <v>1965610.9079459999</v>
      </c>
      <c r="IB182" s="32">
        <f t="shared" si="298"/>
        <v>2368561.1440749299</v>
      </c>
      <c r="IC182" s="172">
        <v>1734570</v>
      </c>
      <c r="ID182" s="162">
        <v>1235000</v>
      </c>
      <c r="IE182" s="32">
        <v>2028750</v>
      </c>
      <c r="IF182" s="94">
        <v>1967900</v>
      </c>
      <c r="IG182" s="32">
        <f t="shared" si="394"/>
        <v>1743883.3333333333</v>
      </c>
      <c r="IH182" s="32">
        <f t="shared" si="395"/>
        <v>1967900</v>
      </c>
      <c r="II182" s="32">
        <f t="shared" si="396"/>
        <v>1656738.3331112617</v>
      </c>
      <c r="IJ182" s="32">
        <f t="shared" si="397"/>
        <v>2095534.017</v>
      </c>
      <c r="IK182" s="32">
        <f t="shared" si="299"/>
        <v>2525118.490485</v>
      </c>
      <c r="IM182" s="32">
        <f t="shared" si="398"/>
        <v>574756.32372892334</v>
      </c>
    </row>
    <row r="183" spans="1:247" x14ac:dyDescent="0.25">
      <c r="A183" s="12">
        <v>176</v>
      </c>
      <c r="B183" s="45" t="s">
        <v>219</v>
      </c>
      <c r="C183" s="14">
        <f>VLOOKUP(B183,[1]Hoja1!$B$9:$D$244,3,0)</f>
        <v>305945</v>
      </c>
      <c r="D183" s="14">
        <v>1119000</v>
      </c>
      <c r="E183" s="15">
        <v>1721500</v>
      </c>
      <c r="F183" s="97">
        <v>1652600</v>
      </c>
      <c r="G183" s="105">
        <f t="shared" si="300"/>
        <v>1199761.25</v>
      </c>
      <c r="H183" s="105">
        <f t="shared" si="301"/>
        <v>1385800</v>
      </c>
      <c r="I183" s="107">
        <f t="shared" si="302"/>
        <v>747913.47254118696</v>
      </c>
      <c r="J183" s="107">
        <f t="shared" si="303"/>
        <v>321548.19500000001</v>
      </c>
      <c r="K183" s="107">
        <f t="shared" si="272"/>
        <v>387465.574975</v>
      </c>
      <c r="L183" s="101">
        <f>VLOOKUP(B183,[1]Hoja1!$B$9:$L$244,11,0)</f>
        <v>264881</v>
      </c>
      <c r="M183" s="101">
        <v>984000</v>
      </c>
      <c r="N183" s="34">
        <v>1721500</v>
      </c>
      <c r="O183" s="70">
        <v>1618200</v>
      </c>
      <c r="P183" s="34">
        <f t="shared" si="304"/>
        <v>1147145.25</v>
      </c>
      <c r="Q183" s="34">
        <f t="shared" si="305"/>
        <v>1301100</v>
      </c>
      <c r="R183" s="34">
        <f t="shared" si="306"/>
        <v>667735.07314576511</v>
      </c>
      <c r="S183" s="174">
        <f t="shared" si="307"/>
        <v>278389.93099999998</v>
      </c>
      <c r="T183" s="174">
        <f t="shared" si="273"/>
        <v>335459.86685499997</v>
      </c>
      <c r="U183" s="126">
        <f>VLOOKUP(B183,[1]Hoja1!$B$9:$T$244,19,0)</f>
        <v>268692</v>
      </c>
      <c r="V183" s="126">
        <v>983000</v>
      </c>
      <c r="W183" s="17">
        <v>1377200</v>
      </c>
      <c r="X183" s="73">
        <v>1349700</v>
      </c>
      <c r="Y183" s="17">
        <f t="shared" si="308"/>
        <v>994648</v>
      </c>
      <c r="Z183" s="17">
        <f t="shared" si="309"/>
        <v>1166350</v>
      </c>
      <c r="AA183" s="17">
        <f t="shared" si="310"/>
        <v>644532.99865468696</v>
      </c>
      <c r="AB183" s="176">
        <f t="shared" si="311"/>
        <v>282395.29199999996</v>
      </c>
      <c r="AC183" s="176">
        <f t="shared" si="274"/>
        <v>340286.32685999991</v>
      </c>
      <c r="AD183" s="129">
        <f>VLOOKUP(B183,[1]Hoja1!$B$9:$V$244,21,0)</f>
        <v>307736</v>
      </c>
      <c r="AE183" s="129">
        <v>1100000</v>
      </c>
      <c r="AF183" s="18">
        <v>1308340</v>
      </c>
      <c r="AG183" s="74">
        <v>1295300</v>
      </c>
      <c r="AH183" s="18">
        <f t="shared" si="312"/>
        <v>1002844</v>
      </c>
      <c r="AI183" s="18">
        <f t="shared" si="313"/>
        <v>1197650</v>
      </c>
      <c r="AJ183" s="18">
        <f t="shared" si="314"/>
        <v>702373.12548091449</v>
      </c>
      <c r="AK183" s="177">
        <f t="shared" si="315"/>
        <v>323430.53599999996</v>
      </c>
      <c r="AL183" s="177">
        <f t="shared" si="275"/>
        <v>389733.79587999993</v>
      </c>
      <c r="AM183" s="133">
        <f>VLOOKUP(B183,[1]Hoja1!$B$9:$X$244,23,0)</f>
        <v>289588</v>
      </c>
      <c r="AN183" s="133">
        <v>1035000</v>
      </c>
      <c r="AO183" s="19">
        <v>1170620</v>
      </c>
      <c r="AP183" s="77">
        <v>1112100</v>
      </c>
      <c r="AQ183" s="19">
        <f t="shared" si="316"/>
        <v>901827</v>
      </c>
      <c r="AR183" s="19">
        <f t="shared" si="317"/>
        <v>1073550</v>
      </c>
      <c r="AS183" s="19">
        <f t="shared" si="318"/>
        <v>648002.75890512543</v>
      </c>
      <c r="AT183" s="178">
        <f t="shared" si="319"/>
        <v>304356.98799999995</v>
      </c>
      <c r="AU183" s="178">
        <f t="shared" si="276"/>
        <v>366750.17053999996</v>
      </c>
      <c r="AV183" s="137">
        <f>VLOOKUP(B183,[1]Hoja1!$B$9:$Z$244,25,0)</f>
        <v>218400</v>
      </c>
      <c r="AW183" s="137">
        <v>799000</v>
      </c>
      <c r="AX183" s="20">
        <v>1170620</v>
      </c>
      <c r="AY183" s="79">
        <v>1123800</v>
      </c>
      <c r="AZ183" s="20">
        <f t="shared" si="320"/>
        <v>827955</v>
      </c>
      <c r="BA183" s="20">
        <f t="shared" si="321"/>
        <v>961400</v>
      </c>
      <c r="BB183" s="20">
        <f t="shared" si="322"/>
        <v>528094.267827834</v>
      </c>
      <c r="BC183" s="179">
        <f t="shared" si="323"/>
        <v>229538.4</v>
      </c>
      <c r="BD183" s="179">
        <f t="shared" si="277"/>
        <v>276593.772</v>
      </c>
      <c r="BE183" s="139">
        <f>VLOOKUP(B183,[1]Hoja1!$B$9:$AB$244,27,0)</f>
        <v>240240</v>
      </c>
      <c r="BF183" s="139">
        <v>961000</v>
      </c>
      <c r="BG183" s="21">
        <v>1377200</v>
      </c>
      <c r="BH183" s="80">
        <v>1294600</v>
      </c>
      <c r="BI183" s="21">
        <f t="shared" si="324"/>
        <v>968260</v>
      </c>
      <c r="BJ183" s="21">
        <f t="shared" si="325"/>
        <v>1127800</v>
      </c>
      <c r="BK183" s="21">
        <f t="shared" si="326"/>
        <v>596869.07532836311</v>
      </c>
      <c r="BL183" s="21">
        <f t="shared" si="327"/>
        <v>252492.24</v>
      </c>
      <c r="BM183" s="21">
        <f t="shared" si="278"/>
        <v>304253.14919999999</v>
      </c>
      <c r="BN183" s="144">
        <f>VLOOKUP(B183,[1]Hoja1!$B$9:$AD$244,29,0)</f>
        <v>240240</v>
      </c>
      <c r="BO183" s="144">
        <v>858000</v>
      </c>
      <c r="BP183" s="22">
        <v>1377200</v>
      </c>
      <c r="BQ183" s="82">
        <v>1267000</v>
      </c>
      <c r="BR183" s="22">
        <f t="shared" si="328"/>
        <v>935610</v>
      </c>
      <c r="BS183" s="22">
        <f t="shared" si="329"/>
        <v>1062500</v>
      </c>
      <c r="BT183" s="22">
        <f t="shared" si="330"/>
        <v>584506.29349606938</v>
      </c>
      <c r="BU183" s="22">
        <f t="shared" si="331"/>
        <v>252492.24</v>
      </c>
      <c r="BV183" s="22">
        <f t="shared" si="279"/>
        <v>304253.14919999999</v>
      </c>
      <c r="BW183" s="146">
        <f>VLOOKUP(B183,[1]Hoja1!$B$9:$AF$244,31,0)</f>
        <v>231228</v>
      </c>
      <c r="BX183" s="146">
        <v>670000</v>
      </c>
      <c r="BY183" s="23">
        <v>1170620</v>
      </c>
      <c r="BZ183" s="84">
        <v>1053600</v>
      </c>
      <c r="CA183" s="23">
        <f t="shared" si="332"/>
        <v>781362</v>
      </c>
      <c r="CB183" s="23">
        <f t="shared" si="333"/>
        <v>861800</v>
      </c>
      <c r="CC183" s="23">
        <f t="shared" si="334"/>
        <v>524889.74335465778</v>
      </c>
      <c r="CD183" s="23">
        <f t="shared" si="335"/>
        <v>243020.628</v>
      </c>
      <c r="CE183" s="23">
        <f t="shared" si="280"/>
        <v>292839.85674000002</v>
      </c>
      <c r="CF183" s="158">
        <f>VLOOKUP(B183,[1]Hoja1!$B$9:$AJ$244,35,0)</f>
        <v>221751</v>
      </c>
      <c r="CG183" s="158">
        <v>640000</v>
      </c>
      <c r="CH183" s="24">
        <v>796000</v>
      </c>
      <c r="CI183" s="25">
        <v>772100</v>
      </c>
      <c r="CJ183" s="24">
        <f t="shared" si="336"/>
        <v>607462.75</v>
      </c>
      <c r="CK183" s="24">
        <f t="shared" si="337"/>
        <v>706050</v>
      </c>
      <c r="CL183" s="24">
        <f t="shared" si="338"/>
        <v>463848.08851900714</v>
      </c>
      <c r="CM183" s="24">
        <f t="shared" si="339"/>
        <v>233060.30099999998</v>
      </c>
      <c r="CN183" s="24">
        <f t="shared" si="281"/>
        <v>280837.66270499997</v>
      </c>
      <c r="CO183" s="148">
        <f>VLOOKUP(B183,[1]Hoja1!$B$9:$AL$244,37,0)</f>
        <v>232839</v>
      </c>
      <c r="CP183" s="148">
        <v>840000</v>
      </c>
      <c r="CQ183" s="26">
        <v>1170620</v>
      </c>
      <c r="CR183" s="149">
        <v>1088700</v>
      </c>
      <c r="CS183" s="26">
        <f t="shared" si="340"/>
        <v>833039.75</v>
      </c>
      <c r="CT183" s="26">
        <f t="shared" si="341"/>
        <v>964350</v>
      </c>
      <c r="CU183" s="26">
        <f t="shared" si="342"/>
        <v>551111.13481056399</v>
      </c>
      <c r="CV183" s="26">
        <f t="shared" si="343"/>
        <v>244713.78899999999</v>
      </c>
      <c r="CW183" s="26">
        <f t="shared" si="282"/>
        <v>294880.11574499996</v>
      </c>
      <c r="CX183" s="27">
        <f>VLOOKUP(B183,[1]Hoja1!$B$9:$AN$244,39,0)</f>
        <v>289827</v>
      </c>
      <c r="CY183" s="27">
        <v>960000</v>
      </c>
      <c r="CZ183" s="28">
        <v>1308340</v>
      </c>
      <c r="DA183" s="86">
        <v>1256000</v>
      </c>
      <c r="DB183" s="28">
        <f t="shared" si="344"/>
        <v>953541.75</v>
      </c>
      <c r="DC183" s="28">
        <f t="shared" si="345"/>
        <v>1108000</v>
      </c>
      <c r="DD183" s="28">
        <f t="shared" si="346"/>
        <v>660883.22349457722</v>
      </c>
      <c r="DE183" s="28">
        <f t="shared" si="347"/>
        <v>304608.17699999997</v>
      </c>
      <c r="DF183" s="28">
        <f t="shared" si="283"/>
        <v>367052.85328499996</v>
      </c>
      <c r="DG183" s="150">
        <f>VLOOKUP(B183,[1]Hoja1!$B$9:$AR$244,43,0)</f>
        <v>325877</v>
      </c>
      <c r="DH183" s="150">
        <v>1118000</v>
      </c>
      <c r="DI183" s="29">
        <v>1032900</v>
      </c>
      <c r="DJ183" s="88">
        <v>981300</v>
      </c>
      <c r="DK183" s="29">
        <f t="shared" si="348"/>
        <v>864519.25</v>
      </c>
      <c r="DL183" s="29">
        <f t="shared" si="349"/>
        <v>1007100</v>
      </c>
      <c r="DM183" s="29">
        <f t="shared" si="350"/>
        <v>672234.88537047443</v>
      </c>
      <c r="DN183" s="29">
        <f t="shared" si="351"/>
        <v>342496.72699999996</v>
      </c>
      <c r="DO183" s="29">
        <f t="shared" si="284"/>
        <v>412708.55603499996</v>
      </c>
      <c r="DP183" s="154">
        <f>VLOOKUP(B183,[1]Hoja1!$B$9:$AT$244,45,0)</f>
        <v>361515</v>
      </c>
      <c r="DQ183" s="154">
        <v>1323000</v>
      </c>
      <c r="DR183" s="30">
        <v>1032900</v>
      </c>
      <c r="DS183" s="90">
        <v>950300</v>
      </c>
      <c r="DT183" s="30">
        <f t="shared" si="352"/>
        <v>916928.75</v>
      </c>
      <c r="DU183" s="30">
        <f t="shared" si="353"/>
        <v>991600</v>
      </c>
      <c r="DV183" s="30">
        <f t="shared" si="354"/>
        <v>721703.53046727239</v>
      </c>
      <c r="DW183" s="30">
        <f t="shared" si="355"/>
        <v>379952.26499999996</v>
      </c>
      <c r="DX183" s="30">
        <f t="shared" si="285"/>
        <v>457842.47932499996</v>
      </c>
      <c r="DY183" s="158">
        <f>VLOOKUP(B183,[1]Hoja1!$B$9:$AV$244,47,0)</f>
        <v>391052</v>
      </c>
      <c r="DZ183" s="158">
        <v>1350000</v>
      </c>
      <c r="EA183" s="24">
        <v>1170620</v>
      </c>
      <c r="EB183" s="25">
        <v>1077000</v>
      </c>
      <c r="EC183" s="24">
        <f t="shared" si="356"/>
        <v>997168</v>
      </c>
      <c r="ED183" s="24">
        <f t="shared" si="357"/>
        <v>1123810</v>
      </c>
      <c r="EE183" s="24">
        <f t="shared" si="358"/>
        <v>787293.29219907674</v>
      </c>
      <c r="EF183" s="24">
        <f t="shared" si="359"/>
        <v>410995.652</v>
      </c>
      <c r="EG183" s="24">
        <f t="shared" si="286"/>
        <v>495249.76066000003</v>
      </c>
      <c r="EH183" s="126">
        <f>VLOOKUP(B183,[1]Hoja1!$B$9:$AX$244,49,0)</f>
        <v>429695</v>
      </c>
      <c r="EI183" s="126">
        <v>1535000</v>
      </c>
      <c r="EJ183" s="17">
        <v>1549350</v>
      </c>
      <c r="EK183" s="73">
        <v>1394400</v>
      </c>
      <c r="EL183" s="17">
        <f t="shared" si="360"/>
        <v>1227111.25</v>
      </c>
      <c r="EM183" s="17">
        <f t="shared" si="361"/>
        <v>1464700</v>
      </c>
      <c r="EN183" s="17">
        <f t="shared" si="362"/>
        <v>921386.35103475279</v>
      </c>
      <c r="EO183" s="17">
        <f t="shared" si="363"/>
        <v>451609.44499999995</v>
      </c>
      <c r="EP183" s="17">
        <f t="shared" si="287"/>
        <v>544189.3812249999</v>
      </c>
      <c r="EQ183" s="162">
        <f>VLOOKUP(B183,[1]Hoja1!$B$9:$AZ$244,51,0)</f>
        <v>325877</v>
      </c>
      <c r="ER183" s="162">
        <v>1071000</v>
      </c>
      <c r="ES183" s="32">
        <v>1549350</v>
      </c>
      <c r="ET183" s="94">
        <v>1487400</v>
      </c>
      <c r="EU183" s="32">
        <f t="shared" si="364"/>
        <v>1108406.75</v>
      </c>
      <c r="EV183" s="32">
        <f t="shared" si="365"/>
        <v>1279200</v>
      </c>
      <c r="EW183" s="32">
        <f t="shared" si="366"/>
        <v>751866.22504128073</v>
      </c>
      <c r="EX183" s="32">
        <f t="shared" si="367"/>
        <v>393692.0037</v>
      </c>
      <c r="EY183" s="32">
        <f t="shared" si="288"/>
        <v>474398.8644585</v>
      </c>
      <c r="EZ183" s="172">
        <f>VLOOKUP(B183,'[2]RESPUESTOS '!$B$11:$BH$246,59,0)</f>
        <v>204004</v>
      </c>
      <c r="FA183" s="162">
        <v>983000</v>
      </c>
      <c r="FB183" s="32">
        <v>1113600</v>
      </c>
      <c r="FC183" s="94">
        <v>1080200</v>
      </c>
      <c r="FD183" s="32">
        <f t="shared" si="368"/>
        <v>845201</v>
      </c>
      <c r="FE183" s="32">
        <f t="shared" si="369"/>
        <v>1031600</v>
      </c>
      <c r="FF183" s="32">
        <f t="shared" si="399"/>
        <v>516602.19567868626</v>
      </c>
      <c r="FG183" s="32">
        <f t="shared" si="400"/>
        <v>246457.23239999998</v>
      </c>
      <c r="FH183" s="32">
        <f t="shared" si="289"/>
        <v>296980.965042</v>
      </c>
      <c r="FI183" s="172">
        <f>VLOOKUP(B183,'[2]RESPUESTOS '!$B$11:$CJ$246,87,0)</f>
        <v>214157</v>
      </c>
      <c r="FJ183" s="162">
        <v>1179600</v>
      </c>
      <c r="FK183" s="32">
        <v>1139200</v>
      </c>
      <c r="FL183" s="94">
        <v>1116400</v>
      </c>
      <c r="FM183" s="32">
        <f t="shared" si="370"/>
        <v>912339.25</v>
      </c>
      <c r="FN183" s="32">
        <f t="shared" si="371"/>
        <v>1127800</v>
      </c>
      <c r="FO183" s="32">
        <f t="shared" si="401"/>
        <v>548639.51669211336</v>
      </c>
      <c r="FP183" s="32">
        <f t="shared" si="372"/>
        <v>258723.0717</v>
      </c>
      <c r="FQ183" s="32">
        <f t="shared" si="290"/>
        <v>311761.30139849999</v>
      </c>
      <c r="FR183" s="172">
        <f>VLOOKUP(B183,'[2]RESPUESTOS '!$B$11:$BX$246,75,0)</f>
        <v>186589</v>
      </c>
      <c r="FS183" s="162">
        <v>983000</v>
      </c>
      <c r="FT183" s="32">
        <v>1017200</v>
      </c>
      <c r="FU183" s="94">
        <v>986700</v>
      </c>
      <c r="FV183" s="32">
        <f t="shared" si="373"/>
        <v>793372.25</v>
      </c>
      <c r="FW183" s="32">
        <f t="shared" si="374"/>
        <v>984850</v>
      </c>
      <c r="FX183" s="32">
        <f t="shared" si="402"/>
        <v>477712.51096460322</v>
      </c>
      <c r="FY183" s="32">
        <f t="shared" si="375"/>
        <v>225418.1709</v>
      </c>
      <c r="FZ183" s="32">
        <f t="shared" si="291"/>
        <v>271628.89593449997</v>
      </c>
      <c r="GA183" s="172">
        <f>VLOOKUP(B183,'[2]RESPUESTOS '!$B$11:$CN$246,91,0)</f>
        <v>251773</v>
      </c>
      <c r="GB183" s="162">
        <v>1131000</v>
      </c>
      <c r="GC183" s="32">
        <v>1377200</v>
      </c>
      <c r="GD183" s="94">
        <v>1308300</v>
      </c>
      <c r="GE183" s="32">
        <f t="shared" si="376"/>
        <v>1017068.25</v>
      </c>
      <c r="GF183" s="32">
        <f t="shared" si="377"/>
        <v>1219650</v>
      </c>
      <c r="GG183" s="32">
        <f t="shared" si="403"/>
        <v>630271.95895132644</v>
      </c>
      <c r="GH183" s="32">
        <f t="shared" si="378"/>
        <v>304166.96129999997</v>
      </c>
      <c r="GI183" s="32">
        <f t="shared" si="292"/>
        <v>366521.18836649996</v>
      </c>
      <c r="GJ183" s="172">
        <f>VLOOKUP(B183,'[2]RESPUESTOS '!$B$11:$T$246,19,0)</f>
        <v>189544</v>
      </c>
      <c r="GK183" s="162">
        <v>960000</v>
      </c>
      <c r="GL183" s="32">
        <v>1002200</v>
      </c>
      <c r="GM183" s="94">
        <v>922000</v>
      </c>
      <c r="GN183" s="32">
        <f t="shared" si="379"/>
        <v>768436</v>
      </c>
      <c r="GO183" s="32">
        <f t="shared" si="380"/>
        <v>941000</v>
      </c>
      <c r="GP183" s="32">
        <f t="shared" si="404"/>
        <v>476196.70887238008</v>
      </c>
      <c r="GQ183" s="32">
        <f t="shared" si="381"/>
        <v>228988.10639999999</v>
      </c>
      <c r="GR183" s="32">
        <f t="shared" si="293"/>
        <v>275930.66821199999</v>
      </c>
      <c r="GS183" s="172">
        <f>VLOOKUP(B183,'[2]RESPUESTOS '!$B$11:$H$246,7,0)</f>
        <v>185065</v>
      </c>
      <c r="GT183" s="162">
        <v>640000</v>
      </c>
      <c r="GU183" s="32">
        <v>601300</v>
      </c>
      <c r="GV183" s="94">
        <v>577200</v>
      </c>
      <c r="GW183" s="32">
        <f t="shared" si="382"/>
        <v>500891.25</v>
      </c>
      <c r="GX183" s="32">
        <f t="shared" si="383"/>
        <v>589250</v>
      </c>
      <c r="GY183" s="32">
        <f t="shared" si="405"/>
        <v>386041.81017381931</v>
      </c>
      <c r="GZ183" s="32">
        <f t="shared" si="384"/>
        <v>223577.02649999998</v>
      </c>
      <c r="HA183" s="32">
        <f t="shared" si="294"/>
        <v>269410.31693249999</v>
      </c>
      <c r="HB183" s="172">
        <f>VLOOKUP(B183,'[2]RESPUESTOS '!$B$11:$D$246,3,0)</f>
        <v>180879</v>
      </c>
      <c r="HC183" s="162">
        <v>640000</v>
      </c>
      <c r="HD183" s="32">
        <v>601300</v>
      </c>
      <c r="HE183" s="94">
        <v>577200</v>
      </c>
      <c r="HF183" s="32">
        <f t="shared" si="385"/>
        <v>499844.75</v>
      </c>
      <c r="HG183" s="32">
        <f t="shared" si="386"/>
        <v>589250</v>
      </c>
      <c r="HH183" s="32">
        <f t="shared" si="406"/>
        <v>381438.33846865955</v>
      </c>
      <c r="HI183" s="32">
        <f t="shared" si="387"/>
        <v>218519.91989999998</v>
      </c>
      <c r="HJ183" s="32">
        <f t="shared" si="295"/>
        <v>263316.50347949995</v>
      </c>
      <c r="HK183" s="172">
        <f>VLOOKUP(B183,'[2]RESPUESTOS '!$B$11:$CB$246,79,0)</f>
        <v>245990</v>
      </c>
      <c r="HL183" s="162">
        <v>1535000</v>
      </c>
      <c r="HM183" s="32">
        <v>1377200</v>
      </c>
      <c r="HN183" s="94">
        <v>1336000</v>
      </c>
      <c r="HO183" s="32">
        <f t="shared" si="388"/>
        <v>1123547.5</v>
      </c>
      <c r="HP183" s="32">
        <f t="shared" si="389"/>
        <v>1356600</v>
      </c>
      <c r="HQ183" s="32">
        <f t="shared" si="407"/>
        <v>646069.36744390952</v>
      </c>
      <c r="HR183" s="32">
        <f t="shared" si="390"/>
        <v>297180.51899999997</v>
      </c>
      <c r="HS183" s="32">
        <f t="shared" si="296"/>
        <v>358102.52539499995</v>
      </c>
      <c r="HT183" s="172">
        <v>1351564.2</v>
      </c>
      <c r="HU183" s="162">
        <v>1535000</v>
      </c>
      <c r="HV183" s="32">
        <v>1721500</v>
      </c>
      <c r="HW183" s="94">
        <v>1601000</v>
      </c>
      <c r="HX183" s="32">
        <f t="shared" si="391"/>
        <v>1619166.6666666667</v>
      </c>
      <c r="HY183" s="32">
        <f t="shared" si="392"/>
        <v>1601000</v>
      </c>
      <c r="HZ183" s="32">
        <f t="shared" si="297"/>
        <v>1615540.0504877765</v>
      </c>
      <c r="IA183" s="32">
        <f t="shared" si="393"/>
        <v>1632824.7100199999</v>
      </c>
      <c r="IB183" s="32">
        <f t="shared" si="298"/>
        <v>1967553.7755740997</v>
      </c>
      <c r="IC183" s="172">
        <v>1440900</v>
      </c>
      <c r="ID183" s="162">
        <v>983000</v>
      </c>
      <c r="IE183" s="32">
        <v>1721500</v>
      </c>
      <c r="IF183" s="94">
        <v>1687100</v>
      </c>
      <c r="IG183" s="32">
        <f t="shared" si="394"/>
        <v>1463866.6666666667</v>
      </c>
      <c r="IH183" s="32">
        <f t="shared" si="395"/>
        <v>1687100</v>
      </c>
      <c r="II183" s="32">
        <f t="shared" si="396"/>
        <v>1369290.3814277945</v>
      </c>
      <c r="IJ183" s="32">
        <f t="shared" si="397"/>
        <v>1740751.29</v>
      </c>
      <c r="IK183" s="32">
        <f t="shared" si="299"/>
        <v>2097605.3044500002</v>
      </c>
      <c r="IM183" s="32">
        <f t="shared" si="398"/>
        <v>474207.65853604075</v>
      </c>
    </row>
    <row r="184" spans="1:247" x14ac:dyDescent="0.25">
      <c r="A184" s="12">
        <v>177</v>
      </c>
      <c r="B184" s="46" t="s">
        <v>220</v>
      </c>
      <c r="C184" s="14">
        <f>VLOOKUP(B184,[1]Hoja1!$B$9:$D$244,3,0)</f>
        <v>284780</v>
      </c>
      <c r="D184" s="14">
        <v>1042000</v>
      </c>
      <c r="E184" s="15">
        <v>1581750</v>
      </c>
      <c r="F184" s="97">
        <v>1534300</v>
      </c>
      <c r="G184" s="105">
        <f t="shared" si="300"/>
        <v>1110707.5</v>
      </c>
      <c r="H184" s="105">
        <f t="shared" si="301"/>
        <v>1288150</v>
      </c>
      <c r="I184" s="107">
        <f t="shared" si="302"/>
        <v>695029.71452375536</v>
      </c>
      <c r="J184" s="107">
        <f t="shared" si="303"/>
        <v>299303.77999999997</v>
      </c>
      <c r="K184" s="107">
        <f t="shared" si="272"/>
        <v>360661.05489999999</v>
      </c>
      <c r="L184" s="101">
        <f>VLOOKUP(B184,[1]Hoja1!$B$9:$L$244,11,0)</f>
        <v>253135</v>
      </c>
      <c r="M184" s="101">
        <v>941000</v>
      </c>
      <c r="N184" s="34">
        <v>1581750</v>
      </c>
      <c r="O184" s="70">
        <v>1502700</v>
      </c>
      <c r="P184" s="34">
        <f t="shared" si="304"/>
        <v>1069646.25</v>
      </c>
      <c r="Q184" s="34">
        <f t="shared" si="305"/>
        <v>1221850</v>
      </c>
      <c r="R184" s="34">
        <f t="shared" si="306"/>
        <v>633829.99923732481</v>
      </c>
      <c r="S184" s="174">
        <f t="shared" si="307"/>
        <v>266044.88500000001</v>
      </c>
      <c r="T184" s="174">
        <f t="shared" si="273"/>
        <v>320584.08642499999</v>
      </c>
      <c r="U184" s="126">
        <f>VLOOKUP(B184,[1]Hoja1!$B$9:$T$244,19,0)</f>
        <v>204177</v>
      </c>
      <c r="V184" s="126">
        <v>747000</v>
      </c>
      <c r="W184" s="17">
        <v>1265400</v>
      </c>
      <c r="X184" s="73">
        <v>1202100</v>
      </c>
      <c r="Y184" s="17">
        <f t="shared" si="308"/>
        <v>854669.25</v>
      </c>
      <c r="Z184" s="17">
        <f t="shared" si="309"/>
        <v>974550</v>
      </c>
      <c r="AA184" s="17">
        <f t="shared" si="310"/>
        <v>509000.34250461886</v>
      </c>
      <c r="AB184" s="176">
        <f t="shared" si="311"/>
        <v>214590.02699999997</v>
      </c>
      <c r="AC184" s="176">
        <f t="shared" si="274"/>
        <v>258580.98253499996</v>
      </c>
      <c r="AD184" s="129">
        <f>VLOOKUP(B184,[1]Hoja1!$B$9:$V$244,21,0)</f>
        <v>261765</v>
      </c>
      <c r="AE184" s="129">
        <v>935000</v>
      </c>
      <c r="AF184" s="18">
        <v>1202130</v>
      </c>
      <c r="AG184" s="74">
        <v>1142000</v>
      </c>
      <c r="AH184" s="18">
        <f t="shared" si="312"/>
        <v>885223.75</v>
      </c>
      <c r="AI184" s="18">
        <f t="shared" si="313"/>
        <v>1038500</v>
      </c>
      <c r="AJ184" s="18">
        <f t="shared" si="314"/>
        <v>606312.99088101857</v>
      </c>
      <c r="AK184" s="177">
        <f t="shared" si="315"/>
        <v>275115.01499999996</v>
      </c>
      <c r="AL184" s="177">
        <f t="shared" si="275"/>
        <v>331513.59307499992</v>
      </c>
      <c r="AM184" s="133">
        <f>VLOOKUP(B184,[1]Hoja1!$B$9:$X$244,23,0)</f>
        <v>244855</v>
      </c>
      <c r="AN184" s="133">
        <v>875000</v>
      </c>
      <c r="AO184" s="19">
        <v>1075590</v>
      </c>
      <c r="AP184" s="77">
        <v>1043300</v>
      </c>
      <c r="AQ184" s="19">
        <f t="shared" si="316"/>
        <v>809686.25</v>
      </c>
      <c r="AR184" s="19">
        <f t="shared" si="317"/>
        <v>959150</v>
      </c>
      <c r="AS184" s="19">
        <f t="shared" si="318"/>
        <v>562182.57506288996</v>
      </c>
      <c r="AT184" s="178">
        <f t="shared" si="319"/>
        <v>257342.60499999998</v>
      </c>
      <c r="AU184" s="178">
        <f t="shared" si="276"/>
        <v>310097.83902499999</v>
      </c>
      <c r="AV184" s="137">
        <f>VLOOKUP(B184,[1]Hoja1!$B$9:$Z$244,25,0)</f>
        <v>179900</v>
      </c>
      <c r="AW184" s="137">
        <v>658000</v>
      </c>
      <c r="AX184" s="20">
        <v>1075590</v>
      </c>
      <c r="AY184" s="79">
        <v>1000300</v>
      </c>
      <c r="AZ184" s="20">
        <f t="shared" si="320"/>
        <v>728447.5</v>
      </c>
      <c r="BA184" s="20">
        <f t="shared" si="321"/>
        <v>829150</v>
      </c>
      <c r="BB184" s="20">
        <f t="shared" si="322"/>
        <v>444058.46331343998</v>
      </c>
      <c r="BC184" s="179">
        <f t="shared" si="323"/>
        <v>189074.9</v>
      </c>
      <c r="BD184" s="179">
        <f t="shared" si="277"/>
        <v>227835.25449999998</v>
      </c>
      <c r="BE184" s="139">
        <f>VLOOKUP(B184,[1]Hoja1!$B$9:$AB$244,27,0)</f>
        <v>257552</v>
      </c>
      <c r="BF184" s="139">
        <v>1031000</v>
      </c>
      <c r="BG184" s="21">
        <v>1265400</v>
      </c>
      <c r="BH184" s="80">
        <v>1164200</v>
      </c>
      <c r="BI184" s="21">
        <f t="shared" si="324"/>
        <v>929538</v>
      </c>
      <c r="BJ184" s="21">
        <f t="shared" si="325"/>
        <v>1097600</v>
      </c>
      <c r="BK184" s="21">
        <f t="shared" si="326"/>
        <v>615207.99779580487</v>
      </c>
      <c r="BL184" s="21">
        <f t="shared" si="327"/>
        <v>270687.152</v>
      </c>
      <c r="BM184" s="21">
        <f t="shared" si="278"/>
        <v>326178.01815999998</v>
      </c>
      <c r="BN184" s="144">
        <f>VLOOKUP(B184,[1]Hoja1!$B$9:$AD$244,29,0)</f>
        <v>197890</v>
      </c>
      <c r="BO184" s="144">
        <v>707000</v>
      </c>
      <c r="BP184" s="22">
        <v>1265400</v>
      </c>
      <c r="BQ184" s="82">
        <v>1240100</v>
      </c>
      <c r="BR184" s="22">
        <f t="shared" si="328"/>
        <v>852597.5</v>
      </c>
      <c r="BS184" s="22">
        <f t="shared" si="329"/>
        <v>973550</v>
      </c>
      <c r="BT184" s="22">
        <f t="shared" si="330"/>
        <v>496007.74936898943</v>
      </c>
      <c r="BU184" s="22">
        <f t="shared" si="331"/>
        <v>207982.38999999998</v>
      </c>
      <c r="BV184" s="22">
        <f t="shared" si="279"/>
        <v>250618.77995</v>
      </c>
      <c r="BW184" s="146">
        <f>VLOOKUP(B184,[1]Hoja1!$B$9:$AF$244,31,0)</f>
        <v>190637</v>
      </c>
      <c r="BX184" s="146">
        <v>550000</v>
      </c>
      <c r="BY184" s="23">
        <v>1075590</v>
      </c>
      <c r="BZ184" s="84">
        <v>1032600</v>
      </c>
      <c r="CA184" s="23">
        <f t="shared" si="332"/>
        <v>712206.75</v>
      </c>
      <c r="CB184" s="23">
        <f t="shared" si="333"/>
        <v>791300</v>
      </c>
      <c r="CC184" s="23">
        <f t="shared" si="334"/>
        <v>446333.68844412046</v>
      </c>
      <c r="CD184" s="23">
        <f t="shared" si="335"/>
        <v>200359.48699999999</v>
      </c>
      <c r="CE184" s="23">
        <f t="shared" si="280"/>
        <v>241433.181835</v>
      </c>
      <c r="CF184" s="158">
        <f>VLOOKUP(B184,[1]Hoja1!$B$9:$AJ$244,35,0)</f>
        <v>179900</v>
      </c>
      <c r="CG184" s="158">
        <v>520000</v>
      </c>
      <c r="CH184" s="24">
        <v>731400</v>
      </c>
      <c r="CI184" s="25">
        <v>694800</v>
      </c>
      <c r="CJ184" s="24">
        <f t="shared" si="336"/>
        <v>531525</v>
      </c>
      <c r="CK184" s="24">
        <f t="shared" si="337"/>
        <v>607400</v>
      </c>
      <c r="CL184" s="24">
        <f t="shared" si="338"/>
        <v>388793.99974912067</v>
      </c>
      <c r="CM184" s="24">
        <f t="shared" si="339"/>
        <v>189074.9</v>
      </c>
      <c r="CN184" s="24">
        <f t="shared" si="281"/>
        <v>227835.25449999998</v>
      </c>
      <c r="CO184" s="148">
        <f>VLOOKUP(B184,[1]Hoja1!$B$9:$AL$244,37,0)</f>
        <v>204594</v>
      </c>
      <c r="CP184" s="148">
        <v>740000</v>
      </c>
      <c r="CQ184" s="26">
        <v>1075590</v>
      </c>
      <c r="CR184" s="149">
        <v>1011100</v>
      </c>
      <c r="CS184" s="26">
        <f t="shared" si="340"/>
        <v>757821</v>
      </c>
      <c r="CT184" s="26">
        <f t="shared" si="341"/>
        <v>875550</v>
      </c>
      <c r="CU184" s="26">
        <f t="shared" si="342"/>
        <v>490326.8100991667</v>
      </c>
      <c r="CV184" s="26">
        <f t="shared" si="343"/>
        <v>215028.29399999999</v>
      </c>
      <c r="CW184" s="26">
        <f t="shared" si="282"/>
        <v>259109.09427</v>
      </c>
      <c r="CX184" s="27">
        <f>VLOOKUP(B184,[1]Hoja1!$B$9:$AN$244,39,0)</f>
        <v>273083</v>
      </c>
      <c r="CY184" s="27">
        <v>900000</v>
      </c>
      <c r="CZ184" s="28">
        <v>1202130</v>
      </c>
      <c r="DA184" s="86">
        <v>1082000</v>
      </c>
      <c r="DB184" s="28">
        <f t="shared" si="344"/>
        <v>864303.25</v>
      </c>
      <c r="DC184" s="28">
        <f t="shared" si="345"/>
        <v>991000</v>
      </c>
      <c r="DD184" s="28">
        <f t="shared" si="346"/>
        <v>612644.43051527941</v>
      </c>
      <c r="DE184" s="28">
        <f t="shared" si="347"/>
        <v>287010.23300000001</v>
      </c>
      <c r="DF184" s="28">
        <f t="shared" si="283"/>
        <v>345847.33076500002</v>
      </c>
      <c r="DG184" s="150">
        <f>VLOOKUP(B184,[1]Hoja1!$B$9:$AR$244,43,0)</f>
        <v>241352</v>
      </c>
      <c r="DH184" s="150">
        <v>828000</v>
      </c>
      <c r="DI184" s="29">
        <v>949050</v>
      </c>
      <c r="DJ184" s="88">
        <v>882600</v>
      </c>
      <c r="DK184" s="29">
        <f t="shared" si="348"/>
        <v>725250.5</v>
      </c>
      <c r="DL184" s="29">
        <f t="shared" si="349"/>
        <v>855300</v>
      </c>
      <c r="DM184" s="29">
        <f t="shared" si="350"/>
        <v>530661.85756346968</v>
      </c>
      <c r="DN184" s="29">
        <f t="shared" si="351"/>
        <v>253660.95199999999</v>
      </c>
      <c r="DO184" s="29">
        <f t="shared" si="284"/>
        <v>305661.44715999998</v>
      </c>
      <c r="DP184" s="154">
        <f>VLOOKUP(B184,[1]Hoja1!$B$9:$AT$244,45,0)</f>
        <v>332168</v>
      </c>
      <c r="DQ184" s="154">
        <v>1215000</v>
      </c>
      <c r="DR184" s="30">
        <v>949050</v>
      </c>
      <c r="DS184" s="90">
        <v>930100</v>
      </c>
      <c r="DT184" s="30">
        <f t="shared" si="352"/>
        <v>856579.5</v>
      </c>
      <c r="DU184" s="30">
        <f t="shared" si="353"/>
        <v>939575</v>
      </c>
      <c r="DV184" s="30">
        <f t="shared" si="354"/>
        <v>670869.82987484441</v>
      </c>
      <c r="DW184" s="30">
        <f t="shared" si="355"/>
        <v>349108.56799999997</v>
      </c>
      <c r="DX184" s="30">
        <f t="shared" si="285"/>
        <v>420675.82443999994</v>
      </c>
      <c r="DY184" s="158">
        <f>VLOOKUP(B184,[1]Hoja1!$B$9:$AV$244,47,0)</f>
        <v>289622</v>
      </c>
      <c r="DZ184" s="158">
        <v>1000000</v>
      </c>
      <c r="EA184" s="24">
        <v>1075590</v>
      </c>
      <c r="EB184" s="25">
        <v>1054100</v>
      </c>
      <c r="EC184" s="24">
        <f t="shared" si="356"/>
        <v>854828</v>
      </c>
      <c r="ED184" s="24">
        <f t="shared" si="357"/>
        <v>1027050</v>
      </c>
      <c r="EE184" s="24">
        <f t="shared" si="358"/>
        <v>631794.22969748755</v>
      </c>
      <c r="EF184" s="24">
        <f t="shared" si="359"/>
        <v>304392.72200000001</v>
      </c>
      <c r="EG184" s="24">
        <f t="shared" si="286"/>
        <v>366793.23001</v>
      </c>
      <c r="EH184" s="126">
        <f>VLOOKUP(B184,[1]Hoja1!$B$9:$AX$244,49,0)</f>
        <v>388088</v>
      </c>
      <c r="EI184" s="126">
        <v>1387000</v>
      </c>
      <c r="EJ184" s="17">
        <v>1423575</v>
      </c>
      <c r="EK184" s="73">
        <v>1366600</v>
      </c>
      <c r="EL184" s="17">
        <f t="shared" si="360"/>
        <v>1141315.75</v>
      </c>
      <c r="EM184" s="17">
        <f t="shared" si="361"/>
        <v>1376800</v>
      </c>
      <c r="EN184" s="17">
        <f t="shared" si="362"/>
        <v>845323.62166715693</v>
      </c>
      <c r="EO184" s="17">
        <f t="shared" si="363"/>
        <v>407880.48799999995</v>
      </c>
      <c r="EP184" s="17">
        <f t="shared" si="287"/>
        <v>491495.98803999997</v>
      </c>
      <c r="EQ184" s="162">
        <f>VLOOKUP(B184,[1]Hoja1!$B$9:$AZ$244,51,0)</f>
        <v>241352</v>
      </c>
      <c r="ER184" s="162">
        <v>794000</v>
      </c>
      <c r="ES184" s="32">
        <v>1423575</v>
      </c>
      <c r="ET184" s="94">
        <v>1380900</v>
      </c>
      <c r="EU184" s="32">
        <f t="shared" si="364"/>
        <v>959956.75</v>
      </c>
      <c r="EV184" s="32">
        <f t="shared" si="365"/>
        <v>1087450</v>
      </c>
      <c r="EW184" s="32">
        <f t="shared" si="366"/>
        <v>585703.50316215376</v>
      </c>
      <c r="EX184" s="32">
        <f t="shared" si="367"/>
        <v>291577.35119999998</v>
      </c>
      <c r="EY184" s="32">
        <f t="shared" si="288"/>
        <v>351350.70819599996</v>
      </c>
      <c r="EZ184" s="172">
        <f>VLOOKUP(B184,'[2]RESPUESTOS '!$B$11:$BH$246,59,0)</f>
        <v>197014</v>
      </c>
      <c r="FA184" s="162">
        <v>747000</v>
      </c>
      <c r="FB184" s="32">
        <v>1059800</v>
      </c>
      <c r="FC184" s="94">
        <v>1038600</v>
      </c>
      <c r="FD184" s="32">
        <f t="shared" si="368"/>
        <v>760603.5</v>
      </c>
      <c r="FE184" s="32">
        <f t="shared" si="369"/>
        <v>892800</v>
      </c>
      <c r="FF184" s="32">
        <f t="shared" si="399"/>
        <v>480718.48108011729</v>
      </c>
      <c r="FG184" s="32">
        <f t="shared" si="400"/>
        <v>238012.6134</v>
      </c>
      <c r="FH184" s="32">
        <f t="shared" si="289"/>
        <v>286805.19914699998</v>
      </c>
      <c r="FI184" s="172">
        <f>VLOOKUP(B184,'[2]RESPUESTOS '!$B$11:$CJ$246,87,0)</f>
        <v>172175</v>
      </c>
      <c r="FJ184" s="162">
        <v>896400</v>
      </c>
      <c r="FK184" s="32">
        <v>924600</v>
      </c>
      <c r="FL184" s="94">
        <v>915400</v>
      </c>
      <c r="FM184" s="32">
        <f t="shared" si="370"/>
        <v>727143.75</v>
      </c>
      <c r="FN184" s="32">
        <f t="shared" si="371"/>
        <v>905900</v>
      </c>
      <c r="FO184" s="32">
        <f t="shared" si="401"/>
        <v>439677.12607549992</v>
      </c>
      <c r="FP184" s="32">
        <f t="shared" si="372"/>
        <v>208004.61749999999</v>
      </c>
      <c r="FQ184" s="32">
        <f t="shared" si="290"/>
        <v>250645.56408749998</v>
      </c>
      <c r="FR184" s="172">
        <f>VLOOKUP(B184,'[2]RESPUESTOS '!$B$11:$BX$246,75,0)</f>
        <v>163464</v>
      </c>
      <c r="FS184" s="162">
        <v>747000</v>
      </c>
      <c r="FT184" s="32">
        <v>883200</v>
      </c>
      <c r="FU184" s="94">
        <v>865500</v>
      </c>
      <c r="FV184" s="32">
        <f t="shared" si="373"/>
        <v>664791</v>
      </c>
      <c r="FW184" s="32">
        <f t="shared" si="374"/>
        <v>806250</v>
      </c>
      <c r="FX184" s="32">
        <f t="shared" si="402"/>
        <v>410513.62756301288</v>
      </c>
      <c r="FY184" s="32">
        <f t="shared" si="375"/>
        <v>197480.8584</v>
      </c>
      <c r="FZ184" s="32">
        <f t="shared" si="291"/>
        <v>237964.43437199999</v>
      </c>
      <c r="GA184" s="172">
        <f>VLOOKUP(B184,'[2]RESPUESTOS '!$B$11:$CN$246,91,0)</f>
        <v>223115</v>
      </c>
      <c r="GB184" s="162">
        <v>860000</v>
      </c>
      <c r="GC184" s="32">
        <v>1236400</v>
      </c>
      <c r="GD184" s="94">
        <v>1199300</v>
      </c>
      <c r="GE184" s="32">
        <f t="shared" si="376"/>
        <v>879703.75</v>
      </c>
      <c r="GF184" s="32">
        <f t="shared" si="377"/>
        <v>1029650</v>
      </c>
      <c r="GG184" s="32">
        <f t="shared" si="403"/>
        <v>548892.32612208172</v>
      </c>
      <c r="GH184" s="32">
        <f t="shared" si="378"/>
        <v>269545.23149999999</v>
      </c>
      <c r="GI184" s="32">
        <f t="shared" si="292"/>
        <v>324802.00395749998</v>
      </c>
      <c r="GJ184" s="172">
        <f>VLOOKUP(B184,'[2]RESPUESTOS '!$B$11:$T$246,19,0)</f>
        <v>142839</v>
      </c>
      <c r="GK184" s="162">
        <v>900000</v>
      </c>
      <c r="GL184" s="32">
        <v>745200</v>
      </c>
      <c r="GM184" s="94">
        <v>730300</v>
      </c>
      <c r="GN184" s="32">
        <f t="shared" si="379"/>
        <v>629584.75</v>
      </c>
      <c r="GO184" s="32">
        <f t="shared" si="380"/>
        <v>737750</v>
      </c>
      <c r="GP184" s="32">
        <f t="shared" si="404"/>
        <v>369575.70924982277</v>
      </c>
      <c r="GQ184" s="32">
        <f t="shared" si="381"/>
        <v>172563.7959</v>
      </c>
      <c r="GR184" s="32">
        <f t="shared" si="293"/>
        <v>207939.3740595</v>
      </c>
      <c r="GS184" s="172">
        <f>VLOOKUP(B184,'[2]RESPUESTOS '!$B$11:$H$246,7,0)</f>
        <v>122211</v>
      </c>
      <c r="GT184" s="162">
        <v>520000</v>
      </c>
      <c r="GU184" s="32">
        <v>447100</v>
      </c>
      <c r="GV184" s="94">
        <v>433700</v>
      </c>
      <c r="GW184" s="32">
        <f t="shared" si="382"/>
        <v>380752.75</v>
      </c>
      <c r="GX184" s="32">
        <f t="shared" si="383"/>
        <v>440400</v>
      </c>
      <c r="GY184" s="32">
        <f t="shared" si="405"/>
        <v>273074.37864958175</v>
      </c>
      <c r="GZ184" s="32">
        <f t="shared" si="384"/>
        <v>147643.1091</v>
      </c>
      <c r="HA184" s="32">
        <f t="shared" si="294"/>
        <v>177909.94646549999</v>
      </c>
      <c r="HB184" s="172">
        <f>VLOOKUP(B184,'[2]RESPUESTOS '!$B$11:$D$246,3,0)</f>
        <v>119335</v>
      </c>
      <c r="HC184" s="162">
        <v>520000</v>
      </c>
      <c r="HD184" s="32">
        <v>447100</v>
      </c>
      <c r="HE184" s="94">
        <v>433700</v>
      </c>
      <c r="HF184" s="32">
        <f t="shared" si="385"/>
        <v>380033.75</v>
      </c>
      <c r="HG184" s="32">
        <f t="shared" si="386"/>
        <v>440400</v>
      </c>
      <c r="HH184" s="32">
        <f t="shared" si="406"/>
        <v>269446.89970555942</v>
      </c>
      <c r="HI184" s="32">
        <f t="shared" si="387"/>
        <v>144168.61350000001</v>
      </c>
      <c r="HJ184" s="32">
        <f t="shared" si="295"/>
        <v>173723.1792675</v>
      </c>
      <c r="HK184" s="172">
        <f>VLOOKUP(B184,'[2]RESPUESTOS '!$B$11:$CB$246,79,0)</f>
        <v>222973</v>
      </c>
      <c r="HL184" s="162">
        <v>1387000</v>
      </c>
      <c r="HM184" s="32">
        <v>1236400</v>
      </c>
      <c r="HN184" s="94">
        <v>1212000</v>
      </c>
      <c r="HO184" s="32">
        <f t="shared" si="388"/>
        <v>1014593.25</v>
      </c>
      <c r="HP184" s="32">
        <f t="shared" si="389"/>
        <v>1224200</v>
      </c>
      <c r="HQ184" s="32">
        <f t="shared" si="407"/>
        <v>584820.05472140596</v>
      </c>
      <c r="HR184" s="32">
        <f t="shared" si="390"/>
        <v>269373.6813</v>
      </c>
      <c r="HS184" s="32">
        <f t="shared" si="296"/>
        <v>324595.2859665</v>
      </c>
      <c r="HT184" s="172">
        <v>1255156.56</v>
      </c>
      <c r="HU184" s="162">
        <v>1387000</v>
      </c>
      <c r="HV184" s="32">
        <v>1581750</v>
      </c>
      <c r="HW184" s="94">
        <v>1486800</v>
      </c>
      <c r="HX184" s="32">
        <f t="shared" si="391"/>
        <v>1485183.3333333333</v>
      </c>
      <c r="HY184" s="32">
        <f t="shared" si="392"/>
        <v>1486800</v>
      </c>
      <c r="HZ184" s="32">
        <f t="shared" si="297"/>
        <v>1480913.1688760361</v>
      </c>
      <c r="IA184" s="32">
        <f t="shared" si="393"/>
        <v>1516354.640136</v>
      </c>
      <c r="IB184" s="32">
        <f t="shared" si="298"/>
        <v>1827207.3413638799</v>
      </c>
      <c r="IC184" s="172">
        <v>1338120</v>
      </c>
      <c r="ID184" s="162">
        <v>747000</v>
      </c>
      <c r="IE184" s="32">
        <v>1581750</v>
      </c>
      <c r="IF184" s="94">
        <v>1502700</v>
      </c>
      <c r="IG184" s="32">
        <f t="shared" si="394"/>
        <v>1277150</v>
      </c>
      <c r="IH184" s="32">
        <f t="shared" si="395"/>
        <v>1502700</v>
      </c>
      <c r="II184" s="32">
        <f t="shared" si="396"/>
        <v>1137929.1220996757</v>
      </c>
      <c r="IJ184" s="32">
        <f t="shared" si="397"/>
        <v>1616582.7719999999</v>
      </c>
      <c r="IK184" s="32">
        <f t="shared" si="299"/>
        <v>1947982.2402599999</v>
      </c>
      <c r="IM184" s="32">
        <f t="shared" si="398"/>
        <v>413179.49024936592</v>
      </c>
    </row>
    <row r="185" spans="1:247" x14ac:dyDescent="0.25">
      <c r="A185" s="12">
        <v>178</v>
      </c>
      <c r="B185" s="47" t="s">
        <v>221</v>
      </c>
      <c r="C185" s="14">
        <f>VLOOKUP(B185,[1]Hoja1!$B$9:$D$244,3,0)</f>
        <v>1138639</v>
      </c>
      <c r="D185" s="14">
        <v>4165000</v>
      </c>
      <c r="E185" s="15">
        <v>6530000</v>
      </c>
      <c r="F185" s="97">
        <v>6399400</v>
      </c>
      <c r="G185" s="105">
        <f t="shared" si="300"/>
        <v>4558259.75</v>
      </c>
      <c r="H185" s="105">
        <f t="shared" si="301"/>
        <v>5282200</v>
      </c>
      <c r="I185" s="107">
        <f t="shared" si="302"/>
        <v>2801627.5573605075</v>
      </c>
      <c r="J185" s="107">
        <f t="shared" si="303"/>
        <v>1196709.5889999999</v>
      </c>
      <c r="K185" s="107">
        <f t="shared" si="272"/>
        <v>1442035.0547449999</v>
      </c>
      <c r="L185" s="101">
        <f>VLOOKUP(B185,[1]Hoja1!$B$9:$L$244,11,0)</f>
        <v>1161571</v>
      </c>
      <c r="M185" s="101">
        <v>4315000</v>
      </c>
      <c r="N185" s="34">
        <v>6530000</v>
      </c>
      <c r="O185" s="70">
        <v>6268800</v>
      </c>
      <c r="P185" s="34">
        <f t="shared" si="304"/>
        <v>4568842.75</v>
      </c>
      <c r="Q185" s="34">
        <f t="shared" si="305"/>
        <v>5291900</v>
      </c>
      <c r="R185" s="34">
        <f t="shared" si="306"/>
        <v>2846342.4795134715</v>
      </c>
      <c r="S185" s="174">
        <f t="shared" si="307"/>
        <v>1220811.1209999998</v>
      </c>
      <c r="T185" s="174">
        <f t="shared" si="273"/>
        <v>1471077.4008049998</v>
      </c>
      <c r="U185" s="126">
        <f>VLOOKUP(B185,[1]Hoja1!$B$9:$T$244,19,0)</f>
        <v>1053646</v>
      </c>
      <c r="V185" s="126">
        <v>3854000</v>
      </c>
      <c r="W185" s="17">
        <v>5224000</v>
      </c>
      <c r="X185" s="73">
        <v>4910600</v>
      </c>
      <c r="Y185" s="17">
        <f t="shared" si="308"/>
        <v>3760561.5</v>
      </c>
      <c r="Z185" s="17">
        <f t="shared" si="309"/>
        <v>4382300</v>
      </c>
      <c r="AA185" s="17">
        <f t="shared" si="310"/>
        <v>2494354.4260073989</v>
      </c>
      <c r="AB185" s="176">
        <f t="shared" si="311"/>
        <v>1107381.946</v>
      </c>
      <c r="AC185" s="176">
        <f t="shared" si="274"/>
        <v>1334395.24493</v>
      </c>
      <c r="AD185" s="129">
        <f>VLOOKUP(B185,[1]Hoja1!$B$9:$V$244,21,0)</f>
        <v>1205913</v>
      </c>
      <c r="AE185" s="129">
        <v>4307000</v>
      </c>
      <c r="AF185" s="18">
        <v>4962800</v>
      </c>
      <c r="AG185" s="74">
        <v>4813900</v>
      </c>
      <c r="AH185" s="18">
        <f t="shared" si="312"/>
        <v>3822403.25</v>
      </c>
      <c r="AI185" s="18">
        <f t="shared" si="313"/>
        <v>4560450</v>
      </c>
      <c r="AJ185" s="18">
        <f t="shared" si="314"/>
        <v>2719870.3776626219</v>
      </c>
      <c r="AK185" s="177">
        <f t="shared" si="315"/>
        <v>1267414.5629999998</v>
      </c>
      <c r="AL185" s="177">
        <f t="shared" si="275"/>
        <v>1527234.5484149999</v>
      </c>
      <c r="AM185" s="133">
        <f>VLOOKUP(B185,[1]Hoja1!$B$9:$X$244,23,0)</f>
        <v>1135389</v>
      </c>
      <c r="AN185" s="133">
        <v>4055000</v>
      </c>
      <c r="AO185" s="19">
        <v>4440400</v>
      </c>
      <c r="AP185" s="77">
        <v>4085200</v>
      </c>
      <c r="AQ185" s="19">
        <f t="shared" si="316"/>
        <v>3428997.25</v>
      </c>
      <c r="AR185" s="19">
        <f t="shared" si="317"/>
        <v>4070100</v>
      </c>
      <c r="AS185" s="19">
        <f t="shared" si="318"/>
        <v>2504138.8339146585</v>
      </c>
      <c r="AT185" s="178">
        <f t="shared" si="319"/>
        <v>1193293.8389999999</v>
      </c>
      <c r="AU185" s="178">
        <f t="shared" si="276"/>
        <v>1437919.0759949998</v>
      </c>
      <c r="AV185" s="137">
        <f>VLOOKUP(B185,[1]Hoja1!$B$9:$Z$244,25,0)</f>
        <v>902650</v>
      </c>
      <c r="AW185" s="137">
        <v>3302000</v>
      </c>
      <c r="AX185" s="20">
        <v>4440400</v>
      </c>
      <c r="AY185" s="79">
        <v>4174000</v>
      </c>
      <c r="AZ185" s="20">
        <f t="shared" si="320"/>
        <v>3204762.5</v>
      </c>
      <c r="BA185" s="20">
        <f t="shared" si="321"/>
        <v>3738000</v>
      </c>
      <c r="BB185" s="20">
        <f t="shared" si="322"/>
        <v>2132788.307413449</v>
      </c>
      <c r="BC185" s="179">
        <f t="shared" si="323"/>
        <v>948685.14999999991</v>
      </c>
      <c r="BD185" s="179">
        <f t="shared" si="277"/>
        <v>1143165.6057499999</v>
      </c>
      <c r="BE185" s="139">
        <f>VLOOKUP(B185,[1]Hoja1!$B$9:$AB$244,27,0)</f>
        <v>992915</v>
      </c>
      <c r="BF185" s="139">
        <v>3972000</v>
      </c>
      <c r="BG185" s="21">
        <v>5224000</v>
      </c>
      <c r="BH185" s="80">
        <v>5119500</v>
      </c>
      <c r="BI185" s="21">
        <f t="shared" si="324"/>
        <v>3827103.75</v>
      </c>
      <c r="BJ185" s="21">
        <f t="shared" si="325"/>
        <v>4545750</v>
      </c>
      <c r="BK185" s="21">
        <f t="shared" si="326"/>
        <v>2430645.0923501072</v>
      </c>
      <c r="BL185" s="21">
        <f t="shared" si="327"/>
        <v>1043553.6649999999</v>
      </c>
      <c r="BM185" s="21">
        <f t="shared" si="278"/>
        <v>1257482.1663249999</v>
      </c>
      <c r="BN185" s="144">
        <f>VLOOKUP(B185,[1]Hoja1!$B$9:$AD$244,29,0)</f>
        <v>992915</v>
      </c>
      <c r="BO185" s="144">
        <v>3547000</v>
      </c>
      <c r="BP185" s="22">
        <v>5224000</v>
      </c>
      <c r="BQ185" s="82">
        <v>5067300</v>
      </c>
      <c r="BR185" s="22">
        <f t="shared" si="328"/>
        <v>3707803.75</v>
      </c>
      <c r="BS185" s="22">
        <f t="shared" si="329"/>
        <v>4307150</v>
      </c>
      <c r="BT185" s="22">
        <f t="shared" si="330"/>
        <v>2384029.0631220797</v>
      </c>
      <c r="BU185" s="22">
        <f t="shared" si="331"/>
        <v>1043553.6649999999</v>
      </c>
      <c r="BV185" s="22">
        <f t="shared" si="279"/>
        <v>1257482.1663249999</v>
      </c>
      <c r="BW185" s="146">
        <f>VLOOKUP(B185,[1]Hoja1!$B$9:$AF$244,31,0)</f>
        <v>956676</v>
      </c>
      <c r="BX185" s="146">
        <v>2740000</v>
      </c>
      <c r="BY185" s="23">
        <v>4440400</v>
      </c>
      <c r="BZ185" s="84">
        <v>4129600</v>
      </c>
      <c r="CA185" s="23">
        <f t="shared" si="332"/>
        <v>3066669</v>
      </c>
      <c r="CB185" s="23">
        <f t="shared" si="333"/>
        <v>3434800</v>
      </c>
      <c r="CC185" s="23">
        <f t="shared" si="334"/>
        <v>2130369.4346738779</v>
      </c>
      <c r="CD185" s="23">
        <f t="shared" si="335"/>
        <v>1005466.4759999999</v>
      </c>
      <c r="CE185" s="23">
        <f t="shared" si="280"/>
        <v>1211587.1035799999</v>
      </c>
      <c r="CF185" s="158">
        <f>VLOOKUP(B185,[1]Hoja1!$B$9:$AJ$244,35,0)</f>
        <v>902650</v>
      </c>
      <c r="CG185" s="158">
        <v>2580000</v>
      </c>
      <c r="CH185" s="24">
        <v>3019500</v>
      </c>
      <c r="CI185" s="25">
        <v>2898700</v>
      </c>
      <c r="CJ185" s="24">
        <f t="shared" si="336"/>
        <v>2350212.5</v>
      </c>
      <c r="CK185" s="24">
        <f t="shared" si="337"/>
        <v>2739350</v>
      </c>
      <c r="CL185" s="24">
        <f t="shared" si="338"/>
        <v>1841952.2940509848</v>
      </c>
      <c r="CM185" s="24">
        <f t="shared" si="339"/>
        <v>948685.14999999991</v>
      </c>
      <c r="CN185" s="24">
        <f t="shared" si="281"/>
        <v>1143165.6057499999</v>
      </c>
      <c r="CO185" s="148">
        <f>VLOOKUP(B185,[1]Hoja1!$B$9:$AL$244,37,0)</f>
        <v>984368</v>
      </c>
      <c r="CP185" s="148">
        <v>3520000</v>
      </c>
      <c r="CQ185" s="26">
        <v>4440400</v>
      </c>
      <c r="CR185" s="149">
        <v>4218400</v>
      </c>
      <c r="CS185" s="26">
        <f t="shared" si="340"/>
        <v>3290792</v>
      </c>
      <c r="CT185" s="26">
        <f t="shared" si="341"/>
        <v>3869200</v>
      </c>
      <c r="CU185" s="26">
        <f t="shared" si="342"/>
        <v>2269847.6750240061</v>
      </c>
      <c r="CV185" s="26">
        <f t="shared" si="343"/>
        <v>1034570.7679999999</v>
      </c>
      <c r="CW185" s="26">
        <f t="shared" si="282"/>
        <v>1246657.77544</v>
      </c>
      <c r="CX185" s="27">
        <f>VLOOKUP(B185,[1]Hoja1!$B$9:$AN$244,39,0)</f>
        <v>1096762</v>
      </c>
      <c r="CY185" s="27">
        <v>3610000</v>
      </c>
      <c r="CZ185" s="28">
        <v>4962800</v>
      </c>
      <c r="DA185" s="86">
        <v>4764000</v>
      </c>
      <c r="DB185" s="28">
        <f t="shared" si="344"/>
        <v>3608390.5</v>
      </c>
      <c r="DC185" s="28">
        <f t="shared" si="345"/>
        <v>4187000</v>
      </c>
      <c r="DD185" s="28">
        <f t="shared" si="346"/>
        <v>2499703.2426297944</v>
      </c>
      <c r="DE185" s="28">
        <f t="shared" si="347"/>
        <v>1152696.862</v>
      </c>
      <c r="DF185" s="28">
        <f t="shared" si="283"/>
        <v>1388999.7187099999</v>
      </c>
      <c r="DG185" s="150">
        <f>VLOOKUP(B185,[1]Hoja1!$B$9:$AR$244,43,0)</f>
        <v>1258116</v>
      </c>
      <c r="DH185" s="150">
        <v>4314000</v>
      </c>
      <c r="DI185" s="29">
        <v>3918000</v>
      </c>
      <c r="DJ185" s="88">
        <v>3682900</v>
      </c>
      <c r="DK185" s="29">
        <f t="shared" si="348"/>
        <v>3293254</v>
      </c>
      <c r="DL185" s="29">
        <f t="shared" si="349"/>
        <v>3800450</v>
      </c>
      <c r="DM185" s="29">
        <f t="shared" si="350"/>
        <v>2574996.588207698</v>
      </c>
      <c r="DN185" s="29">
        <f t="shared" si="351"/>
        <v>1322279.916</v>
      </c>
      <c r="DO185" s="29">
        <f t="shared" si="284"/>
        <v>1593347.2987799998</v>
      </c>
      <c r="DP185" s="154">
        <f>VLOOKUP(B185,[1]Hoja1!$B$9:$AT$244,45,0)</f>
        <v>1371300</v>
      </c>
      <c r="DQ185" s="154">
        <v>5016000</v>
      </c>
      <c r="DR185" s="30">
        <v>3918000</v>
      </c>
      <c r="DS185" s="90">
        <v>3722100</v>
      </c>
      <c r="DT185" s="30">
        <f t="shared" si="352"/>
        <v>3506850</v>
      </c>
      <c r="DU185" s="30">
        <f t="shared" si="353"/>
        <v>3820050</v>
      </c>
      <c r="DV185" s="30">
        <f t="shared" si="354"/>
        <v>2753882.3529411769</v>
      </c>
      <c r="DW185" s="30">
        <f t="shared" si="355"/>
        <v>1441236.2999999998</v>
      </c>
      <c r="DX185" s="30">
        <f t="shared" si="285"/>
        <v>1736689.7414999998</v>
      </c>
      <c r="DY185" s="158">
        <f>VLOOKUP(B185,[1]Hoja1!$B$9:$AV$244,47,0)</f>
        <v>1509740</v>
      </c>
      <c r="DZ185" s="158">
        <v>5180000</v>
      </c>
      <c r="EA185" s="24">
        <v>4440400</v>
      </c>
      <c r="EB185" s="25">
        <v>4218400</v>
      </c>
      <c r="EC185" s="24">
        <f t="shared" si="356"/>
        <v>3837135</v>
      </c>
      <c r="ED185" s="24">
        <f t="shared" si="357"/>
        <v>4329400</v>
      </c>
      <c r="EE185" s="24">
        <f t="shared" si="358"/>
        <v>3035644.0646798727</v>
      </c>
      <c r="EF185" s="24">
        <f t="shared" si="359"/>
        <v>1586736.74</v>
      </c>
      <c r="EG185" s="24">
        <f t="shared" si="286"/>
        <v>1912017.7716999999</v>
      </c>
      <c r="EH185" s="126">
        <f>VLOOKUP(B185,[1]Hoja1!$B$9:$AX$244,49,0)</f>
        <v>1728015</v>
      </c>
      <c r="EI185" s="126">
        <v>6172000</v>
      </c>
      <c r="EJ185" s="17">
        <v>5877000</v>
      </c>
      <c r="EK185" s="73">
        <v>5465600</v>
      </c>
      <c r="EL185" s="17">
        <f t="shared" si="360"/>
        <v>4810653.75</v>
      </c>
      <c r="EM185" s="17">
        <f t="shared" si="361"/>
        <v>5671300</v>
      </c>
      <c r="EN185" s="17">
        <f t="shared" si="362"/>
        <v>3656848.3518665195</v>
      </c>
      <c r="EO185" s="17">
        <f t="shared" si="363"/>
        <v>1816143.7649999999</v>
      </c>
      <c r="EP185" s="17">
        <f t="shared" si="287"/>
        <v>2188453.236825</v>
      </c>
      <c r="EQ185" s="162">
        <f>VLOOKUP(B185,[1]Hoja1!$B$9:$AZ$244,51,0)</f>
        <v>1258116</v>
      </c>
      <c r="ER185" s="162">
        <v>4134000</v>
      </c>
      <c r="ES185" s="32">
        <v>5877000</v>
      </c>
      <c r="ET185" s="94">
        <v>5465600</v>
      </c>
      <c r="EU185" s="32">
        <f t="shared" si="364"/>
        <v>4183679</v>
      </c>
      <c r="EV185" s="32">
        <f t="shared" si="365"/>
        <v>4799800</v>
      </c>
      <c r="EW185" s="32">
        <f t="shared" si="366"/>
        <v>2878001.9862970975</v>
      </c>
      <c r="EX185" s="32">
        <f t="shared" si="367"/>
        <v>1519929.9395999999</v>
      </c>
      <c r="EY185" s="32">
        <f t="shared" si="288"/>
        <v>1831515.5772179998</v>
      </c>
      <c r="EZ185" s="172">
        <f>VLOOKUP(B185,'[2]RESPUESTOS '!$B$11:$BH$246,59,0)</f>
        <v>881850</v>
      </c>
      <c r="FA185" s="162">
        <v>3854000</v>
      </c>
      <c r="FB185" s="32">
        <v>4739400</v>
      </c>
      <c r="FC185" s="94">
        <v>4502400</v>
      </c>
      <c r="FD185" s="32">
        <f t="shared" si="368"/>
        <v>3494412.5</v>
      </c>
      <c r="FE185" s="32">
        <f t="shared" si="369"/>
        <v>4178200</v>
      </c>
      <c r="FF185" s="32">
        <f t="shared" si="399"/>
        <v>2189919.3051983821</v>
      </c>
      <c r="FG185" s="32">
        <f t="shared" si="400"/>
        <v>1065362.9849999999</v>
      </c>
      <c r="FH185" s="32">
        <f t="shared" si="289"/>
        <v>1283762.3969249998</v>
      </c>
      <c r="FI185" s="172">
        <f>VLOOKUP(B185,'[2]RESPUESTOS '!$B$11:$CJ$246,87,0)</f>
        <v>840549</v>
      </c>
      <c r="FJ185" s="162">
        <v>4624800</v>
      </c>
      <c r="FK185" s="32">
        <v>4572600</v>
      </c>
      <c r="FL185" s="94">
        <v>4344000</v>
      </c>
      <c r="FM185" s="32">
        <f t="shared" si="370"/>
        <v>3595487.25</v>
      </c>
      <c r="FN185" s="32">
        <f t="shared" si="371"/>
        <v>4458300</v>
      </c>
      <c r="FO185" s="32">
        <f t="shared" si="401"/>
        <v>2156542.6295170239</v>
      </c>
      <c r="FP185" s="32">
        <f t="shared" si="372"/>
        <v>1015467.2468999999</v>
      </c>
      <c r="FQ185" s="32">
        <f t="shared" si="290"/>
        <v>1223638.0325145</v>
      </c>
      <c r="FR185" s="172">
        <f>VLOOKUP(B185,'[2]RESPUESTOS '!$B$11:$BX$246,75,0)</f>
        <v>730269</v>
      </c>
      <c r="FS185" s="162">
        <v>3854000</v>
      </c>
      <c r="FT185" s="32">
        <v>3887800</v>
      </c>
      <c r="FU185" s="94">
        <v>3848900</v>
      </c>
      <c r="FV185" s="32">
        <f t="shared" si="373"/>
        <v>3080242.25</v>
      </c>
      <c r="FW185" s="32">
        <f t="shared" si="374"/>
        <v>3851450</v>
      </c>
      <c r="FX185" s="32">
        <f t="shared" si="402"/>
        <v>1864055.8391730422</v>
      </c>
      <c r="FY185" s="32">
        <f t="shared" si="375"/>
        <v>882237.97889999999</v>
      </c>
      <c r="FZ185" s="32">
        <f t="shared" si="291"/>
        <v>1063096.7645745</v>
      </c>
      <c r="GA185" s="172">
        <f>VLOOKUP(B185,'[2]RESPUESTOS '!$B$11:$CN$246,91,0)</f>
        <v>970159</v>
      </c>
      <c r="GB185" s="162">
        <v>4433000</v>
      </c>
      <c r="GC185" s="32">
        <v>5224000</v>
      </c>
      <c r="GD185" s="94">
        <v>5119500</v>
      </c>
      <c r="GE185" s="32">
        <f t="shared" si="376"/>
        <v>3936664.75</v>
      </c>
      <c r="GF185" s="32">
        <f t="shared" si="377"/>
        <v>4776250</v>
      </c>
      <c r="GG185" s="32">
        <f t="shared" si="403"/>
        <v>2434429.3784932108</v>
      </c>
      <c r="GH185" s="32">
        <f t="shared" si="378"/>
        <v>1172049.0878999999</v>
      </c>
      <c r="GI185" s="32">
        <f t="shared" si="292"/>
        <v>1412319.1509194998</v>
      </c>
      <c r="GJ185" s="172">
        <f>VLOOKUP(B185,'[2]RESPUESTOS '!$B$11:$T$246,19,0)</f>
        <v>755591</v>
      </c>
      <c r="GK185" s="162">
        <v>3610000</v>
      </c>
      <c r="GL185" s="32">
        <v>4201400</v>
      </c>
      <c r="GM185" s="94">
        <v>4075400</v>
      </c>
      <c r="GN185" s="32">
        <f t="shared" si="379"/>
        <v>3160597.75</v>
      </c>
      <c r="GO185" s="32">
        <f t="shared" si="380"/>
        <v>3842700</v>
      </c>
      <c r="GP185" s="32">
        <f t="shared" si="404"/>
        <v>1919509.0149908222</v>
      </c>
      <c r="GQ185" s="32">
        <f t="shared" si="381"/>
        <v>912829.48709999991</v>
      </c>
      <c r="GR185" s="32">
        <f t="shared" si="293"/>
        <v>1099959.5319554999</v>
      </c>
      <c r="GS185" s="172">
        <f>VLOOKUP(B185,'[2]RESPUESTOS '!$B$11:$H$246,7,0)</f>
        <v>708973</v>
      </c>
      <c r="GT185" s="162">
        <v>2580000</v>
      </c>
      <c r="GU185" s="32">
        <v>2520800</v>
      </c>
      <c r="GV185" s="94">
        <v>2344300</v>
      </c>
      <c r="GW185" s="32">
        <f t="shared" si="382"/>
        <v>2038518.25</v>
      </c>
      <c r="GX185" s="32">
        <f t="shared" si="383"/>
        <v>2432550</v>
      </c>
      <c r="GY185" s="32">
        <f t="shared" si="405"/>
        <v>1525929.039238666</v>
      </c>
      <c r="GZ185" s="32">
        <f t="shared" si="384"/>
        <v>856510.28129999992</v>
      </c>
      <c r="HA185" s="32">
        <f t="shared" si="294"/>
        <v>1032094.8889664998</v>
      </c>
      <c r="HB185" s="172">
        <f>VLOOKUP(B185,'[2]RESPUESTOS '!$B$11:$D$246,3,0)</f>
        <v>705249</v>
      </c>
      <c r="HC185" s="162">
        <v>2580000</v>
      </c>
      <c r="HD185" s="32">
        <v>2520800</v>
      </c>
      <c r="HE185" s="94">
        <v>2470400</v>
      </c>
      <c r="HF185" s="32">
        <f t="shared" si="385"/>
        <v>2069112.25</v>
      </c>
      <c r="HG185" s="32">
        <f t="shared" si="386"/>
        <v>2495600</v>
      </c>
      <c r="HH185" s="32">
        <f t="shared" si="406"/>
        <v>1534314.1585364996</v>
      </c>
      <c r="HI185" s="32">
        <f t="shared" si="387"/>
        <v>852011.31689999998</v>
      </c>
      <c r="HJ185" s="32">
        <f t="shared" si="295"/>
        <v>1026673.6368645</v>
      </c>
      <c r="HK185" s="172">
        <f>VLOOKUP(B185,'[2]RESPUESTOS '!$B$11:$CB$246,79,0)</f>
        <v>933092</v>
      </c>
      <c r="HL185" s="162">
        <v>6172000</v>
      </c>
      <c r="HM185" s="32">
        <v>5224000</v>
      </c>
      <c r="HN185" s="94">
        <v>4963000</v>
      </c>
      <c r="HO185" s="32">
        <f t="shared" si="388"/>
        <v>4323023</v>
      </c>
      <c r="HP185" s="32">
        <f t="shared" si="389"/>
        <v>5093500</v>
      </c>
      <c r="HQ185" s="32">
        <f t="shared" si="407"/>
        <v>2459052.2483960749</v>
      </c>
      <c r="HR185" s="32">
        <f t="shared" si="390"/>
        <v>1127268.4452</v>
      </c>
      <c r="HS185" s="32">
        <f t="shared" si="296"/>
        <v>1358358.4764659998</v>
      </c>
      <c r="HT185" s="172">
        <v>4946050.55</v>
      </c>
      <c r="HU185" s="162">
        <v>6172000</v>
      </c>
      <c r="HV185" s="32">
        <v>6530000</v>
      </c>
      <c r="HW185" s="94">
        <v>6203500</v>
      </c>
      <c r="HX185" s="32">
        <f t="shared" si="391"/>
        <v>6301833.333333333</v>
      </c>
      <c r="HY185" s="32">
        <f t="shared" si="392"/>
        <v>6203500</v>
      </c>
      <c r="HZ185" s="32">
        <f t="shared" si="297"/>
        <v>6297748.5484321974</v>
      </c>
      <c r="IA185" s="32">
        <f t="shared" si="393"/>
        <v>5975323.6694549993</v>
      </c>
      <c r="IB185" s="32">
        <f t="shared" si="298"/>
        <v>7200265.0216932744</v>
      </c>
      <c r="IC185" s="172">
        <v>5272975</v>
      </c>
      <c r="ID185" s="162">
        <v>3854000</v>
      </c>
      <c r="IE185" s="32">
        <v>6530000</v>
      </c>
      <c r="IF185" s="94">
        <v>6138200</v>
      </c>
      <c r="IG185" s="32">
        <f t="shared" si="394"/>
        <v>5507400</v>
      </c>
      <c r="IH185" s="32">
        <f t="shared" si="395"/>
        <v>6138200</v>
      </c>
      <c r="II185" s="32">
        <f t="shared" si="396"/>
        <v>5212638.773819387</v>
      </c>
      <c r="IJ185" s="32">
        <f t="shared" si="397"/>
        <v>6370281.0975000001</v>
      </c>
      <c r="IK185" s="32">
        <f t="shared" si="299"/>
        <v>7676188.7224874999</v>
      </c>
      <c r="IM185" s="32">
        <f t="shared" si="398"/>
        <v>1833317.8413392508</v>
      </c>
    </row>
    <row r="186" spans="1:247" x14ac:dyDescent="0.25">
      <c r="A186" s="12">
        <v>179</v>
      </c>
      <c r="B186" s="48" t="s">
        <v>222</v>
      </c>
      <c r="C186" s="14">
        <f>VLOOKUP(B186,[1]Hoja1!$B$9:$D$244,3,0)</f>
        <v>1525172</v>
      </c>
      <c r="D186" s="14">
        <v>5578000</v>
      </c>
      <c r="E186" s="15">
        <v>8227000</v>
      </c>
      <c r="F186" s="97">
        <v>7815700</v>
      </c>
      <c r="G186" s="105">
        <f t="shared" si="300"/>
        <v>5786468</v>
      </c>
      <c r="H186" s="105">
        <f t="shared" si="301"/>
        <v>6696850</v>
      </c>
      <c r="I186" s="107">
        <f t="shared" si="302"/>
        <v>3688546.2920555286</v>
      </c>
      <c r="J186" s="107">
        <f t="shared" si="303"/>
        <v>1602955.7719999999</v>
      </c>
      <c r="K186" s="107">
        <f t="shared" si="272"/>
        <v>1931561.7052599997</v>
      </c>
      <c r="L186" s="101">
        <f>VLOOKUP(B186,[1]Hoja1!$B$9:$L$244,11,0)</f>
        <v>1366041</v>
      </c>
      <c r="M186" s="101">
        <v>5074000</v>
      </c>
      <c r="N186" s="34">
        <v>8227000</v>
      </c>
      <c r="O186" s="70">
        <v>7651100</v>
      </c>
      <c r="P186" s="34">
        <f t="shared" si="304"/>
        <v>5579535.25</v>
      </c>
      <c r="Q186" s="34">
        <f t="shared" si="305"/>
        <v>6362550</v>
      </c>
      <c r="R186" s="34">
        <f t="shared" si="306"/>
        <v>3385880.0181094692</v>
      </c>
      <c r="S186" s="174">
        <f t="shared" si="307"/>
        <v>1435709.091</v>
      </c>
      <c r="T186" s="174">
        <f t="shared" si="273"/>
        <v>1730029.454655</v>
      </c>
      <c r="U186" s="126">
        <f>VLOOKUP(B186,[1]Hoja1!$B$9:$T$244,19,0)</f>
        <v>1141650</v>
      </c>
      <c r="V186" s="126">
        <v>4176000</v>
      </c>
      <c r="W186" s="17">
        <v>6581600</v>
      </c>
      <c r="X186" s="73">
        <v>6055100</v>
      </c>
      <c r="Y186" s="17">
        <f t="shared" si="308"/>
        <v>4488587.5</v>
      </c>
      <c r="Z186" s="17">
        <f t="shared" si="309"/>
        <v>5115550</v>
      </c>
      <c r="AA186" s="17">
        <f t="shared" si="310"/>
        <v>2792364.8305825186</v>
      </c>
      <c r="AB186" s="176">
        <f t="shared" si="311"/>
        <v>1199874.1499999999</v>
      </c>
      <c r="AC186" s="176">
        <f t="shared" si="274"/>
        <v>1445848.3507499998</v>
      </c>
      <c r="AD186" s="129">
        <f>VLOOKUP(B186,[1]Hoja1!$B$9:$V$244,21,0)</f>
        <v>1427462</v>
      </c>
      <c r="AE186" s="129">
        <v>5099000</v>
      </c>
      <c r="AF186" s="18">
        <v>6252520</v>
      </c>
      <c r="AG186" s="74">
        <v>5752300</v>
      </c>
      <c r="AH186" s="18">
        <f t="shared" si="312"/>
        <v>4632820.5</v>
      </c>
      <c r="AI186" s="18">
        <f t="shared" si="313"/>
        <v>5425650</v>
      </c>
      <c r="AJ186" s="18">
        <f t="shared" si="314"/>
        <v>3250869.7443617764</v>
      </c>
      <c r="AK186" s="177">
        <f t="shared" si="315"/>
        <v>1500262.5619999999</v>
      </c>
      <c r="AL186" s="177">
        <f t="shared" si="275"/>
        <v>1807816.3872099998</v>
      </c>
      <c r="AM186" s="133">
        <f>VLOOKUP(B186,[1]Hoja1!$B$9:$X$244,23,0)</f>
        <v>1339796</v>
      </c>
      <c r="AN186" s="133">
        <v>4785000</v>
      </c>
      <c r="AO186" s="19">
        <v>5594360</v>
      </c>
      <c r="AP186" s="77">
        <v>5482500</v>
      </c>
      <c r="AQ186" s="19">
        <f t="shared" si="316"/>
        <v>4300414</v>
      </c>
      <c r="AR186" s="19">
        <f t="shared" si="317"/>
        <v>5133750</v>
      </c>
      <c r="AS186" s="19">
        <f t="shared" si="318"/>
        <v>3038316.1320111589</v>
      </c>
      <c r="AT186" s="178">
        <f t="shared" si="319"/>
        <v>1408125.5959999999</v>
      </c>
      <c r="AU186" s="178">
        <f t="shared" si="276"/>
        <v>1696791.3431799999</v>
      </c>
      <c r="AV186" s="137">
        <f>VLOOKUP(B186,[1]Hoja1!$B$9:$Z$244,25,0)</f>
        <v>1008700</v>
      </c>
      <c r="AW186" s="137">
        <v>3689000</v>
      </c>
      <c r="AX186" s="20">
        <v>5594360</v>
      </c>
      <c r="AY186" s="79">
        <v>5426500</v>
      </c>
      <c r="AZ186" s="20">
        <f t="shared" si="320"/>
        <v>3929640</v>
      </c>
      <c r="BA186" s="20">
        <f t="shared" si="321"/>
        <v>4557750</v>
      </c>
      <c r="BB186" s="20">
        <f t="shared" si="322"/>
        <v>2460806.2612625416</v>
      </c>
      <c r="BC186" s="179">
        <f t="shared" si="323"/>
        <v>1060143.7</v>
      </c>
      <c r="BD186" s="179">
        <f t="shared" si="277"/>
        <v>1277473.1584999999</v>
      </c>
      <c r="BE186" s="139">
        <f>VLOOKUP(B186,[1]Hoja1!$B$9:$AB$244,27,0)</f>
        <v>1152515</v>
      </c>
      <c r="BF186" s="139">
        <v>4611000</v>
      </c>
      <c r="BG186" s="21">
        <v>6581600</v>
      </c>
      <c r="BH186" s="80">
        <v>6252500</v>
      </c>
      <c r="BI186" s="21">
        <f t="shared" si="324"/>
        <v>4649403.75</v>
      </c>
      <c r="BJ186" s="21">
        <f t="shared" si="325"/>
        <v>5431750</v>
      </c>
      <c r="BK186" s="21">
        <f t="shared" si="326"/>
        <v>2864477.7092544781</v>
      </c>
      <c r="BL186" s="21">
        <f t="shared" si="327"/>
        <v>1211293.2649999999</v>
      </c>
      <c r="BM186" s="21">
        <f t="shared" si="278"/>
        <v>1459608.384325</v>
      </c>
      <c r="BN186" s="144">
        <f>VLOOKUP(B186,[1]Hoja1!$B$9:$AD$244,29,0)</f>
        <v>1109570</v>
      </c>
      <c r="BO186" s="144">
        <v>3963000</v>
      </c>
      <c r="BP186" s="22">
        <v>6581600</v>
      </c>
      <c r="BQ186" s="82">
        <v>6450000</v>
      </c>
      <c r="BR186" s="22">
        <f t="shared" si="328"/>
        <v>4526042.5</v>
      </c>
      <c r="BS186" s="22">
        <f t="shared" si="329"/>
        <v>5206500</v>
      </c>
      <c r="BT186" s="22">
        <f t="shared" si="330"/>
        <v>2738672.5348742693</v>
      </c>
      <c r="BU186" s="22">
        <f t="shared" si="331"/>
        <v>1166158.0699999998</v>
      </c>
      <c r="BV186" s="22">
        <f t="shared" si="279"/>
        <v>1405220.4743499998</v>
      </c>
      <c r="BW186" s="146">
        <f>VLOOKUP(B186,[1]Hoja1!$B$9:$AF$244,31,0)</f>
        <v>1069096</v>
      </c>
      <c r="BX186" s="146">
        <v>3060000</v>
      </c>
      <c r="BY186" s="23">
        <v>5594360</v>
      </c>
      <c r="BZ186" s="84">
        <v>5314600</v>
      </c>
      <c r="CA186" s="23">
        <f t="shared" si="332"/>
        <v>3759514</v>
      </c>
      <c r="CB186" s="23">
        <f t="shared" si="333"/>
        <v>4187300</v>
      </c>
      <c r="CC186" s="23">
        <f t="shared" si="334"/>
        <v>2455374.4092688346</v>
      </c>
      <c r="CD186" s="23">
        <f t="shared" si="335"/>
        <v>1123619.8959999999</v>
      </c>
      <c r="CE186" s="23">
        <f t="shared" si="280"/>
        <v>1353961.97468</v>
      </c>
      <c r="CF186" s="158">
        <f>VLOOKUP(B186,[1]Hoja1!$B$9:$AJ$244,35,0)</f>
        <v>1008700</v>
      </c>
      <c r="CG186" s="158">
        <v>2890000</v>
      </c>
      <c r="CH186" s="24">
        <v>3804200</v>
      </c>
      <c r="CI186" s="25">
        <v>3690100</v>
      </c>
      <c r="CJ186" s="24">
        <f t="shared" si="336"/>
        <v>2848250</v>
      </c>
      <c r="CK186" s="24">
        <f t="shared" si="337"/>
        <v>3290050</v>
      </c>
      <c r="CL186" s="24">
        <f t="shared" si="338"/>
        <v>2137598.8159684679</v>
      </c>
      <c r="CM186" s="24">
        <f t="shared" si="339"/>
        <v>1060143.7</v>
      </c>
      <c r="CN186" s="24">
        <f t="shared" si="281"/>
        <v>1277473.1584999999</v>
      </c>
      <c r="CO186" s="148">
        <f>VLOOKUP(B186,[1]Hoja1!$B$9:$AL$244,37,0)</f>
        <v>1156191</v>
      </c>
      <c r="CP186" s="148">
        <v>4130000</v>
      </c>
      <c r="CQ186" s="26">
        <v>5594360</v>
      </c>
      <c r="CR186" s="149">
        <v>5370600</v>
      </c>
      <c r="CS186" s="26">
        <f t="shared" si="340"/>
        <v>4062787.75</v>
      </c>
      <c r="CT186" s="26">
        <f t="shared" si="341"/>
        <v>4750300</v>
      </c>
      <c r="CU186" s="26">
        <f t="shared" si="342"/>
        <v>2717409.5047674878</v>
      </c>
      <c r="CV186" s="26">
        <f t="shared" si="343"/>
        <v>1215156.7409999999</v>
      </c>
      <c r="CW186" s="26">
        <f t="shared" si="282"/>
        <v>1464263.8729049999</v>
      </c>
      <c r="CX186" s="27">
        <f>VLOOKUP(B186,[1]Hoja1!$B$9:$AN$244,39,0)</f>
        <v>1434000</v>
      </c>
      <c r="CY186" s="27">
        <v>4720000</v>
      </c>
      <c r="CZ186" s="28">
        <v>6252520</v>
      </c>
      <c r="DA186" s="86">
        <v>5940000</v>
      </c>
      <c r="DB186" s="28">
        <f t="shared" si="344"/>
        <v>4586630</v>
      </c>
      <c r="DC186" s="28">
        <f t="shared" si="345"/>
        <v>5330000</v>
      </c>
      <c r="DD186" s="28">
        <f t="shared" si="346"/>
        <v>3232322.8173697977</v>
      </c>
      <c r="DE186" s="28">
        <f t="shared" si="347"/>
        <v>1507134</v>
      </c>
      <c r="DF186" s="28">
        <f t="shared" si="283"/>
        <v>1816096.47</v>
      </c>
      <c r="DG186" s="150">
        <f>VLOOKUP(B186,[1]Hoja1!$B$9:$AR$244,43,0)</f>
        <v>1430675</v>
      </c>
      <c r="DH186" s="150">
        <v>4906000</v>
      </c>
      <c r="DI186" s="29">
        <v>4936200</v>
      </c>
      <c r="DJ186" s="88">
        <v>4689400</v>
      </c>
      <c r="DK186" s="29">
        <f t="shared" si="348"/>
        <v>3990568.75</v>
      </c>
      <c r="DL186" s="29">
        <f t="shared" si="349"/>
        <v>4797700</v>
      </c>
      <c r="DM186" s="29">
        <f t="shared" si="350"/>
        <v>3033440.5969579583</v>
      </c>
      <c r="DN186" s="29">
        <f t="shared" si="351"/>
        <v>1503639.4249999998</v>
      </c>
      <c r="DO186" s="29">
        <f t="shared" si="284"/>
        <v>1811885.5071249998</v>
      </c>
      <c r="DP186" s="154">
        <f>VLOOKUP(B186,[1]Hoja1!$B$9:$AT$244,45,0)</f>
        <v>1727670</v>
      </c>
      <c r="DQ186" s="154">
        <v>6319000</v>
      </c>
      <c r="DR186" s="30">
        <v>4936200</v>
      </c>
      <c r="DS186" s="90">
        <v>4788100</v>
      </c>
      <c r="DT186" s="30">
        <f t="shared" si="352"/>
        <v>4442742.5</v>
      </c>
      <c r="DU186" s="30">
        <f t="shared" si="353"/>
        <v>4862150</v>
      </c>
      <c r="DV186" s="30">
        <f t="shared" si="354"/>
        <v>3482793.8811480599</v>
      </c>
      <c r="DW186" s="30">
        <f t="shared" si="355"/>
        <v>1815781.17</v>
      </c>
      <c r="DX186" s="30">
        <f t="shared" si="285"/>
        <v>2188016.3098499998</v>
      </c>
      <c r="DY186" s="158">
        <f>VLOOKUP(B186,[1]Hoja1!$B$9:$AV$244,47,0)</f>
        <v>1716810</v>
      </c>
      <c r="DZ186" s="158">
        <v>5890000</v>
      </c>
      <c r="EA186" s="24">
        <v>5594360</v>
      </c>
      <c r="EB186" s="25">
        <v>5426500</v>
      </c>
      <c r="EC186" s="24">
        <f t="shared" si="356"/>
        <v>4656917.5</v>
      </c>
      <c r="ED186" s="24">
        <f t="shared" si="357"/>
        <v>5510430</v>
      </c>
      <c r="EE186" s="24">
        <f t="shared" si="358"/>
        <v>3586520.0531091462</v>
      </c>
      <c r="EF186" s="24">
        <f t="shared" si="359"/>
        <v>1804367.3099999998</v>
      </c>
      <c r="EG186" s="24">
        <f t="shared" si="286"/>
        <v>2174262.60855</v>
      </c>
      <c r="EH186" s="126">
        <f>VLOOKUP(B186,[1]Hoja1!$B$9:$AX$244,49,0)</f>
        <v>1965900</v>
      </c>
      <c r="EI186" s="126">
        <v>7022000</v>
      </c>
      <c r="EJ186" s="17">
        <v>7404300</v>
      </c>
      <c r="EK186" s="73">
        <v>7034100</v>
      </c>
      <c r="EL186" s="17">
        <f t="shared" si="360"/>
        <v>5856575</v>
      </c>
      <c r="EM186" s="17">
        <f t="shared" si="361"/>
        <v>7028050</v>
      </c>
      <c r="EN186" s="17">
        <f t="shared" si="362"/>
        <v>4308934.6876732055</v>
      </c>
      <c r="EO186" s="17">
        <f t="shared" si="363"/>
        <v>2066160.9</v>
      </c>
      <c r="EP186" s="17">
        <f t="shared" si="287"/>
        <v>2489723.8844999997</v>
      </c>
      <c r="EQ186" s="162">
        <f>VLOOKUP(B186,[1]Hoja1!$B$9:$AZ$244,51,0)</f>
        <v>1430675</v>
      </c>
      <c r="ER186" s="162">
        <v>4701000</v>
      </c>
      <c r="ES186" s="32">
        <v>7404300</v>
      </c>
      <c r="ET186" s="94">
        <v>7034100</v>
      </c>
      <c r="EU186" s="32">
        <f t="shared" si="364"/>
        <v>5142518.75</v>
      </c>
      <c r="EV186" s="32">
        <f t="shared" si="365"/>
        <v>5867550</v>
      </c>
      <c r="EW186" s="32">
        <f t="shared" si="366"/>
        <v>3364418.5484887464</v>
      </c>
      <c r="EX186" s="32">
        <f t="shared" si="367"/>
        <v>1728398.4675</v>
      </c>
      <c r="EY186" s="32">
        <f t="shared" si="288"/>
        <v>2082720.1533375001</v>
      </c>
      <c r="EZ186" s="172">
        <f>VLOOKUP(B186,'[2]RESPUESTOS '!$B$11:$BH$246,59,0)</f>
        <v>1022336</v>
      </c>
      <c r="FA186" s="162">
        <v>4176000</v>
      </c>
      <c r="FB186" s="32">
        <v>5566000</v>
      </c>
      <c r="FC186" s="94">
        <v>5232000</v>
      </c>
      <c r="FD186" s="32">
        <f t="shared" si="368"/>
        <v>3999084</v>
      </c>
      <c r="FE186" s="32">
        <f t="shared" si="369"/>
        <v>4704000</v>
      </c>
      <c r="FF186" s="32">
        <f t="shared" si="399"/>
        <v>2518242.5709948982</v>
      </c>
      <c r="FG186" s="32">
        <f t="shared" si="400"/>
        <v>1235084.1216</v>
      </c>
      <c r="FH186" s="32">
        <f t="shared" si="289"/>
        <v>1488276.366528</v>
      </c>
      <c r="FI186" s="172">
        <f>VLOOKUP(B186,'[2]RESPUESTOS '!$B$11:$CJ$246,87,0)</f>
        <v>968867</v>
      </c>
      <c r="FJ186" s="162">
        <v>5011200</v>
      </c>
      <c r="FK186" s="32">
        <v>5122800</v>
      </c>
      <c r="FL186" s="94">
        <v>4969100</v>
      </c>
      <c r="FM186" s="32">
        <f t="shared" si="370"/>
        <v>4017991.75</v>
      </c>
      <c r="FN186" s="32">
        <f t="shared" si="371"/>
        <v>4990150</v>
      </c>
      <c r="FO186" s="32">
        <f t="shared" si="401"/>
        <v>2456797.45694882</v>
      </c>
      <c r="FP186" s="32">
        <f t="shared" si="372"/>
        <v>1170488.2227</v>
      </c>
      <c r="FQ186" s="32">
        <f t="shared" si="290"/>
        <v>1410438.3083535</v>
      </c>
      <c r="FR186" s="172">
        <f>VLOOKUP(B186,'[2]RESPUESTOS '!$B$11:$BX$246,75,0)</f>
        <v>822249</v>
      </c>
      <c r="FS186" s="162">
        <v>4176000</v>
      </c>
      <c r="FT186" s="32">
        <v>4465200</v>
      </c>
      <c r="FU186" s="94">
        <v>4241900</v>
      </c>
      <c r="FV186" s="32">
        <f t="shared" si="373"/>
        <v>3426337.25</v>
      </c>
      <c r="FW186" s="32">
        <f t="shared" si="374"/>
        <v>4208950</v>
      </c>
      <c r="FX186" s="32">
        <f t="shared" si="402"/>
        <v>2088404.500590218</v>
      </c>
      <c r="FY186" s="32">
        <f t="shared" si="375"/>
        <v>993359.01689999993</v>
      </c>
      <c r="FZ186" s="32">
        <f t="shared" si="291"/>
        <v>1196997.6153644999</v>
      </c>
      <c r="GA186" s="172">
        <f>VLOOKUP(B186,'[2]RESPUESTOS '!$B$11:$CN$246,91,0)</f>
        <v>1143885</v>
      </c>
      <c r="GB186" s="162">
        <v>4803000</v>
      </c>
      <c r="GC186" s="32">
        <v>6142800</v>
      </c>
      <c r="GD186" s="94">
        <v>6081400</v>
      </c>
      <c r="GE186" s="32">
        <f t="shared" si="376"/>
        <v>4542771.25</v>
      </c>
      <c r="GF186" s="32">
        <f t="shared" si="377"/>
        <v>5442200</v>
      </c>
      <c r="GG186" s="32">
        <f t="shared" si="403"/>
        <v>2837593.876266412</v>
      </c>
      <c r="GH186" s="32">
        <f t="shared" si="378"/>
        <v>1381927.4685</v>
      </c>
      <c r="GI186" s="32">
        <f t="shared" si="292"/>
        <v>1665222.5995425</v>
      </c>
      <c r="GJ186" s="172">
        <f>VLOOKUP(B186,'[2]RESPUESTOS '!$B$11:$T$246,19,0)</f>
        <v>837215</v>
      </c>
      <c r="GK186" s="162">
        <v>4720000</v>
      </c>
      <c r="GL186" s="32">
        <v>4642400</v>
      </c>
      <c r="GM186" s="94">
        <v>4549600</v>
      </c>
      <c r="GN186" s="32">
        <f t="shared" si="379"/>
        <v>3687303.75</v>
      </c>
      <c r="GO186" s="32">
        <f t="shared" si="380"/>
        <v>4596000</v>
      </c>
      <c r="GP186" s="32">
        <f t="shared" si="404"/>
        <v>2172135.0921020787</v>
      </c>
      <c r="GQ186" s="32">
        <f t="shared" si="381"/>
        <v>1011439.4415</v>
      </c>
      <c r="GR186" s="32">
        <f t="shared" si="293"/>
        <v>1218784.5270074999</v>
      </c>
      <c r="GS186" s="172">
        <f>VLOOKUP(B186,'[2]RESPUESTOS '!$B$11:$H$246,7,0)</f>
        <v>879768</v>
      </c>
      <c r="GT186" s="162">
        <v>2890000</v>
      </c>
      <c r="GU186" s="32">
        <v>2785400</v>
      </c>
      <c r="GV186" s="94">
        <v>2646100</v>
      </c>
      <c r="GW186" s="32">
        <f t="shared" si="382"/>
        <v>2300317</v>
      </c>
      <c r="GX186" s="32">
        <f t="shared" si="383"/>
        <v>2715750</v>
      </c>
      <c r="GY186" s="32">
        <f t="shared" si="405"/>
        <v>1802115.4726044494</v>
      </c>
      <c r="GZ186" s="32">
        <f t="shared" si="384"/>
        <v>1062847.7208</v>
      </c>
      <c r="HA186" s="32">
        <f t="shared" si="294"/>
        <v>1280731.5035640001</v>
      </c>
      <c r="HB186" s="172">
        <f>VLOOKUP(B186,'[2]RESPUESTOS '!$B$11:$D$246,3,0)</f>
        <v>878858</v>
      </c>
      <c r="HC186" s="162">
        <v>2890000</v>
      </c>
      <c r="HD186" s="32">
        <v>2785400</v>
      </c>
      <c r="HE186" s="94">
        <v>2646100</v>
      </c>
      <c r="HF186" s="32">
        <f t="shared" si="385"/>
        <v>2300089.5</v>
      </c>
      <c r="HG186" s="32">
        <f t="shared" si="386"/>
        <v>2715750</v>
      </c>
      <c r="HH186" s="32">
        <f t="shared" si="406"/>
        <v>1801160.4150623379</v>
      </c>
      <c r="HI186" s="32">
        <f t="shared" si="387"/>
        <v>1061748.3498</v>
      </c>
      <c r="HJ186" s="32">
        <f t="shared" si="295"/>
        <v>1279406.7615089999</v>
      </c>
      <c r="HK186" s="172">
        <f>VLOOKUP(B186,'[2]RESPUESTOS '!$B$11:$CB$246,79,0)</f>
        <v>1136924</v>
      </c>
      <c r="HL186" s="162">
        <v>7022000</v>
      </c>
      <c r="HM186" s="32">
        <v>6142800</v>
      </c>
      <c r="HN186" s="94">
        <v>5774000</v>
      </c>
      <c r="HO186" s="32">
        <f t="shared" si="388"/>
        <v>5018931</v>
      </c>
      <c r="HP186" s="32">
        <f t="shared" si="389"/>
        <v>5958400</v>
      </c>
      <c r="HQ186" s="32">
        <f t="shared" si="407"/>
        <v>2945598.7390745105</v>
      </c>
      <c r="HR186" s="32">
        <f t="shared" si="390"/>
        <v>1373517.8843999999</v>
      </c>
      <c r="HS186" s="32">
        <f t="shared" si="296"/>
        <v>1655089.0507019998</v>
      </c>
      <c r="HT186" s="172">
        <v>6296995.6699999999</v>
      </c>
      <c r="HU186" s="162">
        <v>7022000</v>
      </c>
      <c r="HV186" s="32">
        <v>8227000</v>
      </c>
      <c r="HW186" s="94">
        <v>7897900</v>
      </c>
      <c r="HX186" s="32">
        <f t="shared" si="391"/>
        <v>7715633.333333333</v>
      </c>
      <c r="HY186" s="32">
        <f t="shared" si="392"/>
        <v>7897900</v>
      </c>
      <c r="HZ186" s="32">
        <f t="shared" si="297"/>
        <v>7680953.7371116932</v>
      </c>
      <c r="IA186" s="32">
        <f t="shared" si="393"/>
        <v>7607400.4689269997</v>
      </c>
      <c r="IB186" s="32">
        <f t="shared" si="298"/>
        <v>9166917.5650570355</v>
      </c>
      <c r="IC186" s="172">
        <v>6713215</v>
      </c>
      <c r="ID186" s="162">
        <v>4176000</v>
      </c>
      <c r="IE186" s="32">
        <v>8227000</v>
      </c>
      <c r="IF186" s="94">
        <v>7568800</v>
      </c>
      <c r="IG186" s="32">
        <f t="shared" si="394"/>
        <v>6657266.666666667</v>
      </c>
      <c r="IH186" s="32">
        <f t="shared" si="395"/>
        <v>7568800</v>
      </c>
      <c r="II186" s="32">
        <f t="shared" si="396"/>
        <v>6083515.3206671905</v>
      </c>
      <c r="IJ186" s="32">
        <f t="shared" si="397"/>
        <v>8110235.0414999994</v>
      </c>
      <c r="IK186" s="32">
        <f t="shared" si="299"/>
        <v>9772833.2250074986</v>
      </c>
      <c r="IM186" s="32">
        <f t="shared" si="398"/>
        <v>2205461.1377893719</v>
      </c>
    </row>
    <row r="187" spans="1:247" x14ac:dyDescent="0.25">
      <c r="A187" s="12">
        <v>180</v>
      </c>
      <c r="B187" s="49" t="s">
        <v>223</v>
      </c>
      <c r="C187" s="14">
        <f>VLOOKUP(B187,[1]Hoja1!$B$9:$D$244,3,0)</f>
        <v>168479</v>
      </c>
      <c r="D187" s="14">
        <v>617000</v>
      </c>
      <c r="E187" s="15">
        <v>890500</v>
      </c>
      <c r="F187" s="97">
        <v>837100</v>
      </c>
      <c r="G187" s="105">
        <f t="shared" si="300"/>
        <v>628269.75</v>
      </c>
      <c r="H187" s="105">
        <f t="shared" si="301"/>
        <v>727050</v>
      </c>
      <c r="I187" s="107">
        <f t="shared" si="302"/>
        <v>405113.8162259949</v>
      </c>
      <c r="J187" s="107">
        <f t="shared" si="303"/>
        <v>177071.42899999997</v>
      </c>
      <c r="K187" s="107">
        <f t="shared" si="272"/>
        <v>213371.07194499997</v>
      </c>
      <c r="L187" s="101">
        <f>VLOOKUP(B187,[1]Hoja1!$B$9:$L$244,11,0)</f>
        <v>137975</v>
      </c>
      <c r="M187" s="101">
        <v>513000</v>
      </c>
      <c r="N187" s="34">
        <v>890500</v>
      </c>
      <c r="O187" s="70">
        <v>819300</v>
      </c>
      <c r="P187" s="34">
        <f t="shared" si="304"/>
        <v>590193.75</v>
      </c>
      <c r="Q187" s="34">
        <f t="shared" si="305"/>
        <v>666150</v>
      </c>
      <c r="R187" s="34">
        <f t="shared" si="306"/>
        <v>346604.64327659184</v>
      </c>
      <c r="S187" s="174">
        <f t="shared" si="307"/>
        <v>145011.72499999998</v>
      </c>
      <c r="T187" s="174">
        <f t="shared" si="273"/>
        <v>174739.12862499995</v>
      </c>
      <c r="U187" s="126">
        <f>VLOOKUP(B187,[1]Hoja1!$B$9:$T$244,19,0)</f>
        <v>122615</v>
      </c>
      <c r="V187" s="126">
        <v>449000</v>
      </c>
      <c r="W187" s="17">
        <v>712400</v>
      </c>
      <c r="X187" s="73">
        <v>698200</v>
      </c>
      <c r="Y187" s="17">
        <f t="shared" si="308"/>
        <v>495553.75</v>
      </c>
      <c r="Z187" s="17">
        <f t="shared" si="309"/>
        <v>573600</v>
      </c>
      <c r="AA187" s="17">
        <f t="shared" si="310"/>
        <v>302600.68653197133</v>
      </c>
      <c r="AB187" s="176">
        <f t="shared" si="311"/>
        <v>128868.36499999999</v>
      </c>
      <c r="AC187" s="176">
        <f t="shared" si="274"/>
        <v>155286.37982499998</v>
      </c>
      <c r="AD187" s="129">
        <f>VLOOKUP(B187,[1]Hoja1!$B$9:$V$244,21,0)</f>
        <v>152513</v>
      </c>
      <c r="AE187" s="129">
        <v>545000</v>
      </c>
      <c r="AF187" s="18">
        <v>676780</v>
      </c>
      <c r="AG187" s="74">
        <v>663200</v>
      </c>
      <c r="AH187" s="18">
        <f t="shared" si="312"/>
        <v>509373.25</v>
      </c>
      <c r="AI187" s="18">
        <f t="shared" si="313"/>
        <v>604100</v>
      </c>
      <c r="AJ187" s="18">
        <f t="shared" si="314"/>
        <v>351583.24925894418</v>
      </c>
      <c r="AK187" s="177">
        <f t="shared" si="315"/>
        <v>160291.163</v>
      </c>
      <c r="AL187" s="177">
        <f t="shared" si="275"/>
        <v>193150.85141499998</v>
      </c>
      <c r="AM187" s="133">
        <f>VLOOKUP(B187,[1]Hoja1!$B$9:$X$244,23,0)</f>
        <v>143029</v>
      </c>
      <c r="AN187" s="133">
        <v>511000</v>
      </c>
      <c r="AO187" s="19">
        <v>605540</v>
      </c>
      <c r="AP187" s="77">
        <v>557100</v>
      </c>
      <c r="AQ187" s="19">
        <f t="shared" si="316"/>
        <v>454167.25</v>
      </c>
      <c r="AR187" s="19">
        <f t="shared" si="317"/>
        <v>534050</v>
      </c>
      <c r="AS187" s="19">
        <f t="shared" si="318"/>
        <v>322711.68896171096</v>
      </c>
      <c r="AT187" s="178">
        <f t="shared" si="319"/>
        <v>150323.47899999999</v>
      </c>
      <c r="AU187" s="178">
        <f t="shared" si="276"/>
        <v>181139.79219499999</v>
      </c>
      <c r="AV187" s="137">
        <f>VLOOKUP(B187,[1]Hoja1!$B$9:$Z$244,25,0)</f>
        <v>106750</v>
      </c>
      <c r="AW187" s="137">
        <v>391000</v>
      </c>
      <c r="AX187" s="20">
        <v>605540</v>
      </c>
      <c r="AY187" s="79">
        <v>575300</v>
      </c>
      <c r="AZ187" s="20">
        <f t="shared" si="320"/>
        <v>419647.5</v>
      </c>
      <c r="BA187" s="20">
        <f t="shared" si="321"/>
        <v>483150</v>
      </c>
      <c r="BB187" s="20">
        <f t="shared" si="322"/>
        <v>261184.09286873028</v>
      </c>
      <c r="BC187" s="179">
        <f t="shared" si="323"/>
        <v>112194.25</v>
      </c>
      <c r="BD187" s="179">
        <f t="shared" si="277"/>
        <v>135194.07125000001</v>
      </c>
      <c r="BE187" s="139">
        <f>VLOOKUP(B187,[1]Hoja1!$B$9:$AB$244,27,0)</f>
        <v>127311</v>
      </c>
      <c r="BF187" s="139">
        <v>510000</v>
      </c>
      <c r="BG187" s="21">
        <v>712400</v>
      </c>
      <c r="BH187" s="80">
        <v>691000</v>
      </c>
      <c r="BI187" s="21">
        <f t="shared" si="324"/>
        <v>510177.75</v>
      </c>
      <c r="BJ187" s="21">
        <f t="shared" si="325"/>
        <v>600500</v>
      </c>
      <c r="BK187" s="21">
        <f t="shared" si="326"/>
        <v>315794.90255853086</v>
      </c>
      <c r="BL187" s="21">
        <f t="shared" si="327"/>
        <v>133803.861</v>
      </c>
      <c r="BM187" s="21">
        <f t="shared" si="278"/>
        <v>161233.65250500001</v>
      </c>
      <c r="BN187" s="144">
        <f>VLOOKUP(B187,[1]Hoja1!$B$9:$AD$244,29,0)</f>
        <v>117425</v>
      </c>
      <c r="BO187" s="144">
        <v>420000</v>
      </c>
      <c r="BP187" s="22">
        <v>712400</v>
      </c>
      <c r="BQ187" s="82">
        <v>676800</v>
      </c>
      <c r="BR187" s="22">
        <f t="shared" si="328"/>
        <v>481656.25</v>
      </c>
      <c r="BS187" s="22">
        <f t="shared" si="329"/>
        <v>548400</v>
      </c>
      <c r="BT187" s="22">
        <f t="shared" si="330"/>
        <v>290312.13262287114</v>
      </c>
      <c r="BU187" s="22">
        <f t="shared" si="331"/>
        <v>123413.67499999999</v>
      </c>
      <c r="BV187" s="22">
        <f t="shared" si="279"/>
        <v>148713.47837499998</v>
      </c>
      <c r="BW187" s="146">
        <f>VLOOKUP(B187,[1]Hoja1!$B$9:$AF$244,31,0)</f>
        <v>113076</v>
      </c>
      <c r="BX187" s="146">
        <v>330000</v>
      </c>
      <c r="BY187" s="23">
        <v>605540</v>
      </c>
      <c r="BZ187" s="84">
        <v>581300</v>
      </c>
      <c r="CA187" s="23">
        <f t="shared" si="332"/>
        <v>407479</v>
      </c>
      <c r="CB187" s="23">
        <f t="shared" si="333"/>
        <v>455650</v>
      </c>
      <c r="CC187" s="23">
        <f t="shared" si="334"/>
        <v>262370.55293729005</v>
      </c>
      <c r="CD187" s="23">
        <f t="shared" si="335"/>
        <v>118842.87599999999</v>
      </c>
      <c r="CE187" s="23">
        <f t="shared" si="280"/>
        <v>143205.66557999997</v>
      </c>
      <c r="CF187" s="158">
        <f>VLOOKUP(B187,[1]Hoja1!$B$9:$AJ$244,35,0)</f>
        <v>106913</v>
      </c>
      <c r="CG187" s="158">
        <v>310000</v>
      </c>
      <c r="CH187" s="24">
        <v>411800</v>
      </c>
      <c r="CI187" s="25">
        <v>403600</v>
      </c>
      <c r="CJ187" s="24">
        <f t="shared" si="336"/>
        <v>308078.25</v>
      </c>
      <c r="CK187" s="24">
        <f t="shared" si="337"/>
        <v>356800</v>
      </c>
      <c r="CL187" s="24">
        <f t="shared" si="338"/>
        <v>228763.98350976501</v>
      </c>
      <c r="CM187" s="24">
        <f t="shared" si="339"/>
        <v>112365.56299999999</v>
      </c>
      <c r="CN187" s="24">
        <f t="shared" si="281"/>
        <v>135400.50341499998</v>
      </c>
      <c r="CO187" s="148">
        <f>VLOOKUP(B187,[1]Hoja1!$B$9:$AL$244,37,0)</f>
        <v>117429</v>
      </c>
      <c r="CP187" s="148">
        <v>420000</v>
      </c>
      <c r="CQ187" s="26">
        <v>605540</v>
      </c>
      <c r="CR187" s="149">
        <v>563200</v>
      </c>
      <c r="CS187" s="26">
        <f t="shared" si="340"/>
        <v>426542.25</v>
      </c>
      <c r="CT187" s="26">
        <f t="shared" si="341"/>
        <v>491600</v>
      </c>
      <c r="CU187" s="26">
        <f t="shared" si="342"/>
        <v>279257.00334673136</v>
      </c>
      <c r="CV187" s="26">
        <f t="shared" si="343"/>
        <v>123417.87899999999</v>
      </c>
      <c r="CW187" s="26">
        <f t="shared" si="282"/>
        <v>148718.54419499997</v>
      </c>
      <c r="CX187" s="27">
        <f>VLOOKUP(B187,[1]Hoja1!$B$9:$AN$244,39,0)</f>
        <v>171543</v>
      </c>
      <c r="CY187" s="27">
        <v>570000</v>
      </c>
      <c r="CZ187" s="28">
        <v>676780</v>
      </c>
      <c r="DA187" s="86">
        <v>650000</v>
      </c>
      <c r="DB187" s="28">
        <f t="shared" si="344"/>
        <v>517080.75</v>
      </c>
      <c r="DC187" s="28">
        <f t="shared" si="345"/>
        <v>610000</v>
      </c>
      <c r="DD187" s="28">
        <f t="shared" si="346"/>
        <v>377362.95060200756</v>
      </c>
      <c r="DE187" s="28">
        <f t="shared" si="347"/>
        <v>180291.693</v>
      </c>
      <c r="DF187" s="28">
        <f t="shared" si="283"/>
        <v>217251.49006499999</v>
      </c>
      <c r="DG187" s="150">
        <f>VLOOKUP(B187,[1]Hoja1!$B$9:$AR$244,43,0)</f>
        <v>154506</v>
      </c>
      <c r="DH187" s="150">
        <v>530000</v>
      </c>
      <c r="DI187" s="29">
        <v>534300</v>
      </c>
      <c r="DJ187" s="88">
        <v>512900</v>
      </c>
      <c r="DK187" s="29">
        <f t="shared" si="348"/>
        <v>432926.5</v>
      </c>
      <c r="DL187" s="29">
        <f t="shared" si="349"/>
        <v>521450</v>
      </c>
      <c r="DM187" s="29">
        <f t="shared" si="350"/>
        <v>328398.09773150203</v>
      </c>
      <c r="DN187" s="29">
        <f t="shared" si="351"/>
        <v>162385.80599999998</v>
      </c>
      <c r="DO187" s="29">
        <f t="shared" si="284"/>
        <v>195674.89622999998</v>
      </c>
      <c r="DP187" s="154">
        <f>VLOOKUP(B187,[1]Hoja1!$B$9:$AT$244,45,0)</f>
        <v>187005</v>
      </c>
      <c r="DQ187" s="154">
        <v>684000</v>
      </c>
      <c r="DR187" s="30">
        <v>534300</v>
      </c>
      <c r="DS187" s="90">
        <v>523600</v>
      </c>
      <c r="DT187" s="30">
        <f t="shared" si="352"/>
        <v>482226.25</v>
      </c>
      <c r="DU187" s="30">
        <f t="shared" si="353"/>
        <v>528950</v>
      </c>
      <c r="DV187" s="30">
        <f t="shared" si="354"/>
        <v>377682.67523593933</v>
      </c>
      <c r="DW187" s="30">
        <f t="shared" si="355"/>
        <v>196542.25499999998</v>
      </c>
      <c r="DX187" s="30">
        <f t="shared" si="285"/>
        <v>236833.41727499996</v>
      </c>
      <c r="DY187" s="158">
        <f>VLOOKUP(B187,[1]Hoja1!$B$9:$AV$244,47,0)</f>
        <v>185407</v>
      </c>
      <c r="DZ187" s="158">
        <v>640000</v>
      </c>
      <c r="EA187" s="24">
        <v>605540</v>
      </c>
      <c r="EB187" s="25">
        <v>593400</v>
      </c>
      <c r="EC187" s="24">
        <f t="shared" si="356"/>
        <v>506086.75</v>
      </c>
      <c r="ED187" s="24">
        <f t="shared" si="357"/>
        <v>599470</v>
      </c>
      <c r="EE187" s="24">
        <f t="shared" si="358"/>
        <v>388626.37892021617</v>
      </c>
      <c r="EF187" s="24">
        <f t="shared" si="359"/>
        <v>194862.75699999998</v>
      </c>
      <c r="EG187" s="24">
        <f t="shared" si="286"/>
        <v>234809.62218499999</v>
      </c>
      <c r="EH187" s="126">
        <f>VLOOKUP(B187,[1]Hoja1!$B$9:$AX$244,49,0)</f>
        <v>198575</v>
      </c>
      <c r="EI187" s="126">
        <v>710000</v>
      </c>
      <c r="EJ187" s="17">
        <v>801450</v>
      </c>
      <c r="EK187" s="73">
        <v>769400</v>
      </c>
      <c r="EL187" s="17">
        <f t="shared" si="360"/>
        <v>619856.25</v>
      </c>
      <c r="EM187" s="17">
        <f t="shared" si="361"/>
        <v>739700</v>
      </c>
      <c r="EN187" s="17">
        <f t="shared" si="362"/>
        <v>444850.54896652023</v>
      </c>
      <c r="EO187" s="17">
        <f t="shared" si="363"/>
        <v>208702.32499999998</v>
      </c>
      <c r="EP187" s="17">
        <f t="shared" si="287"/>
        <v>251486.30162499996</v>
      </c>
      <c r="EQ187" s="162">
        <f>VLOOKUP(B187,[1]Hoja1!$B$9:$AZ$244,51,0)</f>
        <v>154506</v>
      </c>
      <c r="ER187" s="162">
        <v>508000</v>
      </c>
      <c r="ES187" s="32">
        <v>801450</v>
      </c>
      <c r="ET187" s="94">
        <v>721300</v>
      </c>
      <c r="EU187" s="32">
        <f t="shared" si="364"/>
        <v>546314</v>
      </c>
      <c r="EV187" s="32">
        <f t="shared" si="365"/>
        <v>614650</v>
      </c>
      <c r="EW187" s="32">
        <f t="shared" si="366"/>
        <v>361178.09803821036</v>
      </c>
      <c r="EX187" s="32">
        <f t="shared" si="367"/>
        <v>186658.6986</v>
      </c>
      <c r="EY187" s="32">
        <f t="shared" si="288"/>
        <v>224923.73181299999</v>
      </c>
      <c r="EZ187" s="172">
        <f>VLOOKUP(B187,'[2]RESPUESTOS '!$B$11:$BH$246,59,0)</f>
        <v>104337</v>
      </c>
      <c r="FA187" s="162">
        <v>449000</v>
      </c>
      <c r="FB187" s="32">
        <v>567600</v>
      </c>
      <c r="FC187" s="94">
        <v>522200</v>
      </c>
      <c r="FD187" s="32">
        <f t="shared" si="368"/>
        <v>410784.25</v>
      </c>
      <c r="FE187" s="32">
        <f t="shared" si="369"/>
        <v>485600</v>
      </c>
      <c r="FF187" s="32">
        <f t="shared" si="399"/>
        <v>258259.82066556174</v>
      </c>
      <c r="FG187" s="32">
        <f t="shared" si="400"/>
        <v>126049.5297</v>
      </c>
      <c r="FH187" s="32">
        <f t="shared" si="289"/>
        <v>151889.6832885</v>
      </c>
      <c r="FI187" s="172">
        <f>VLOOKUP(B187,'[2]RESPUESTOS '!$B$11:$CJ$246,87,0)</f>
        <v>106428</v>
      </c>
      <c r="FJ187" s="162">
        <v>538800</v>
      </c>
      <c r="FK187" s="32">
        <v>551400</v>
      </c>
      <c r="FL187" s="94">
        <v>507300</v>
      </c>
      <c r="FM187" s="32">
        <f t="shared" si="370"/>
        <v>425982</v>
      </c>
      <c r="FN187" s="32">
        <f t="shared" si="371"/>
        <v>523050</v>
      </c>
      <c r="FO187" s="32">
        <f t="shared" si="401"/>
        <v>266014.3020360251</v>
      </c>
      <c r="FP187" s="32">
        <f t="shared" si="372"/>
        <v>128575.66679999999</v>
      </c>
      <c r="FQ187" s="32">
        <f t="shared" si="290"/>
        <v>154933.67849399999</v>
      </c>
      <c r="FR187" s="172">
        <f>VLOOKUP(B187,'[2]RESPUESTOS '!$B$11:$BX$246,75,0)</f>
        <v>101443</v>
      </c>
      <c r="FS187" s="162">
        <v>449000</v>
      </c>
      <c r="FT187" s="32">
        <v>491800</v>
      </c>
      <c r="FU187" s="94">
        <v>477000</v>
      </c>
      <c r="FV187" s="32">
        <f t="shared" si="373"/>
        <v>379810.75</v>
      </c>
      <c r="FW187" s="32">
        <f t="shared" si="374"/>
        <v>463000</v>
      </c>
      <c r="FX187" s="32">
        <f t="shared" si="402"/>
        <v>246689.62460252293</v>
      </c>
      <c r="FY187" s="32">
        <f t="shared" si="375"/>
        <v>122553.2883</v>
      </c>
      <c r="FZ187" s="32">
        <f t="shared" si="291"/>
        <v>147676.7124015</v>
      </c>
      <c r="GA187" s="172">
        <f>VLOOKUP(B187,'[2]RESPUESTOS '!$B$11:$CN$246,91,0)</f>
        <v>127954</v>
      </c>
      <c r="GB187" s="162">
        <v>517000</v>
      </c>
      <c r="GC187" s="32">
        <v>681200</v>
      </c>
      <c r="GD187" s="94">
        <v>647100</v>
      </c>
      <c r="GE187" s="32">
        <f t="shared" si="376"/>
        <v>493313.5</v>
      </c>
      <c r="GF187" s="32">
        <f t="shared" si="377"/>
        <v>582050</v>
      </c>
      <c r="GG187" s="32">
        <f t="shared" si="403"/>
        <v>313408.4324816342</v>
      </c>
      <c r="GH187" s="32">
        <f t="shared" si="378"/>
        <v>154581.2274</v>
      </c>
      <c r="GI187" s="32">
        <f t="shared" si="292"/>
        <v>186270.379017</v>
      </c>
      <c r="GJ187" s="172">
        <f>VLOOKUP(B187,'[2]RESPUESTOS '!$B$11:$T$246,19,0)</f>
        <v>87376</v>
      </c>
      <c r="GK187" s="162">
        <v>570000</v>
      </c>
      <c r="GL187" s="32">
        <v>484200</v>
      </c>
      <c r="GM187" s="94">
        <v>460000</v>
      </c>
      <c r="GN187" s="32">
        <f t="shared" si="379"/>
        <v>400394</v>
      </c>
      <c r="GO187" s="32">
        <f t="shared" si="380"/>
        <v>472100</v>
      </c>
      <c r="GP187" s="32">
        <f t="shared" si="404"/>
        <v>229379.47836449964</v>
      </c>
      <c r="GQ187" s="32">
        <f t="shared" si="381"/>
        <v>105558.94559999999</v>
      </c>
      <c r="GR187" s="32">
        <f t="shared" si="293"/>
        <v>127198.52944799999</v>
      </c>
      <c r="GS187" s="172">
        <f>VLOOKUP(B187,'[2]RESPUESTOS '!$B$11:$H$246,7,0)</f>
        <v>93939</v>
      </c>
      <c r="GT187" s="162">
        <v>310000</v>
      </c>
      <c r="GU187" s="32">
        <v>290500</v>
      </c>
      <c r="GV187" s="94">
        <v>261500</v>
      </c>
      <c r="GW187" s="32">
        <f t="shared" si="382"/>
        <v>238984.75</v>
      </c>
      <c r="GX187" s="32">
        <f t="shared" si="383"/>
        <v>276000</v>
      </c>
      <c r="GY187" s="32">
        <f t="shared" si="405"/>
        <v>189237.6306068355</v>
      </c>
      <c r="GZ187" s="32">
        <f t="shared" si="384"/>
        <v>113487.7059</v>
      </c>
      <c r="HA187" s="32">
        <f t="shared" si="294"/>
        <v>136752.68560950001</v>
      </c>
      <c r="HB187" s="172">
        <f>VLOOKUP(B187,'[2]RESPUESTOS '!$B$11:$D$246,3,0)</f>
        <v>93914</v>
      </c>
      <c r="HC187" s="162">
        <v>310000</v>
      </c>
      <c r="HD187" s="32">
        <v>290500</v>
      </c>
      <c r="HE187" s="94">
        <v>273100</v>
      </c>
      <c r="HF187" s="32">
        <f t="shared" si="385"/>
        <v>241878.5</v>
      </c>
      <c r="HG187" s="32">
        <f t="shared" si="386"/>
        <v>281800</v>
      </c>
      <c r="HH187" s="32">
        <f t="shared" si="406"/>
        <v>190677.31569234797</v>
      </c>
      <c r="HI187" s="32">
        <f t="shared" si="387"/>
        <v>113457.5034</v>
      </c>
      <c r="HJ187" s="32">
        <f t="shared" si="295"/>
        <v>136716.291597</v>
      </c>
      <c r="HK187" s="172">
        <f>VLOOKUP(B187,'[2]RESPUESTOS '!$B$11:$CB$246,79,0)</f>
        <v>127954</v>
      </c>
      <c r="HL187" s="162">
        <v>710000</v>
      </c>
      <c r="HM187" s="32">
        <v>681200</v>
      </c>
      <c r="HN187" s="94">
        <v>627000</v>
      </c>
      <c r="HO187" s="32">
        <f t="shared" si="388"/>
        <v>536538.5</v>
      </c>
      <c r="HP187" s="32">
        <f t="shared" si="389"/>
        <v>654100</v>
      </c>
      <c r="HQ187" s="32">
        <f t="shared" si="407"/>
        <v>325556.51224716986</v>
      </c>
      <c r="HR187" s="32">
        <f t="shared" si="390"/>
        <v>154581.2274</v>
      </c>
      <c r="HS187" s="32">
        <f t="shared" si="296"/>
        <v>186270.379017</v>
      </c>
      <c r="HT187" s="172">
        <v>699166.44</v>
      </c>
      <c r="HU187" s="162">
        <v>710000</v>
      </c>
      <c r="HV187" s="32">
        <v>890500</v>
      </c>
      <c r="HW187" s="94">
        <v>828200</v>
      </c>
      <c r="HX187" s="32">
        <f t="shared" si="391"/>
        <v>809566.66666666663</v>
      </c>
      <c r="HY187" s="32">
        <f t="shared" si="392"/>
        <v>828200</v>
      </c>
      <c r="HZ187" s="32">
        <f t="shared" si="297"/>
        <v>802385.08478773327</v>
      </c>
      <c r="IA187" s="32">
        <f t="shared" si="393"/>
        <v>844662.97616399988</v>
      </c>
      <c r="IB187" s="32">
        <f t="shared" si="298"/>
        <v>1017818.8862776199</v>
      </c>
      <c r="IC187" s="172">
        <v>745380</v>
      </c>
      <c r="ID187" s="162">
        <v>449000</v>
      </c>
      <c r="IE187" s="32">
        <v>890500</v>
      </c>
      <c r="IF187" s="94">
        <v>872700</v>
      </c>
      <c r="IG187" s="32">
        <f t="shared" si="394"/>
        <v>737400</v>
      </c>
      <c r="IH187" s="32">
        <f t="shared" si="395"/>
        <v>872700</v>
      </c>
      <c r="II187" s="32">
        <f t="shared" si="396"/>
        <v>667259.00574774179</v>
      </c>
      <c r="IJ187" s="32">
        <f t="shared" si="397"/>
        <v>900493.57799999998</v>
      </c>
      <c r="IK187" s="32">
        <f t="shared" si="299"/>
        <v>1085094.7614899999</v>
      </c>
      <c r="IM187" s="32">
        <f t="shared" si="398"/>
        <v>240064.98463548589</v>
      </c>
    </row>
    <row r="188" spans="1:247" x14ac:dyDescent="0.25">
      <c r="A188" s="12">
        <v>181</v>
      </c>
      <c r="B188" s="49" t="s">
        <v>224</v>
      </c>
      <c r="C188" s="14">
        <f>VLOOKUP(B188,[1]Hoja1!$B$9:$D$244,3,0)</f>
        <v>111639</v>
      </c>
      <c r="D188" s="14">
        <v>409000</v>
      </c>
      <c r="E188" s="15">
        <v>653250</v>
      </c>
      <c r="F188" s="97">
        <v>601000</v>
      </c>
      <c r="G188" s="105">
        <f t="shared" si="300"/>
        <v>443722.25</v>
      </c>
      <c r="H188" s="105">
        <f t="shared" si="301"/>
        <v>505000</v>
      </c>
      <c r="I188" s="107">
        <f t="shared" si="302"/>
        <v>274026.43252498115</v>
      </c>
      <c r="J188" s="107">
        <f t="shared" si="303"/>
        <v>117332.58899999999</v>
      </c>
      <c r="K188" s="107">
        <f t="shared" si="272"/>
        <v>141385.769745</v>
      </c>
      <c r="L188" s="101">
        <f>VLOOKUP(B188,[1]Hoja1!$B$9:$L$244,11,0)</f>
        <v>110909</v>
      </c>
      <c r="M188" s="101">
        <v>412000</v>
      </c>
      <c r="N188" s="34">
        <v>653250</v>
      </c>
      <c r="O188" s="70">
        <v>587900</v>
      </c>
      <c r="P188" s="34">
        <f t="shared" si="304"/>
        <v>441014.75</v>
      </c>
      <c r="Q188" s="34">
        <f t="shared" si="305"/>
        <v>499950</v>
      </c>
      <c r="R188" s="34">
        <f t="shared" si="306"/>
        <v>272565.67189661873</v>
      </c>
      <c r="S188" s="174">
        <f t="shared" si="307"/>
        <v>116565.359</v>
      </c>
      <c r="T188" s="174">
        <f t="shared" si="273"/>
        <v>140461.257595</v>
      </c>
      <c r="U188" s="126">
        <f>VLOOKUP(B188,[1]Hoja1!$B$9:$T$244,19,0)</f>
        <v>105575</v>
      </c>
      <c r="V188" s="126">
        <v>387000</v>
      </c>
      <c r="W188" s="17">
        <v>522600</v>
      </c>
      <c r="X188" s="73">
        <v>496500</v>
      </c>
      <c r="Y188" s="17">
        <f t="shared" si="308"/>
        <v>377918.75</v>
      </c>
      <c r="Z188" s="17">
        <f t="shared" si="309"/>
        <v>441750</v>
      </c>
      <c r="AA188" s="17">
        <f t="shared" si="310"/>
        <v>250257.65942408977</v>
      </c>
      <c r="AB188" s="176">
        <f t="shared" si="311"/>
        <v>110959.325</v>
      </c>
      <c r="AC188" s="176">
        <f t="shared" si="274"/>
        <v>133705.98662499999</v>
      </c>
      <c r="AD188" s="129">
        <f>VLOOKUP(B188,[1]Hoja1!$B$9:$V$244,21,0)</f>
        <v>115665</v>
      </c>
      <c r="AE188" s="129">
        <v>414000</v>
      </c>
      <c r="AF188" s="18">
        <v>496470</v>
      </c>
      <c r="AG188" s="74">
        <v>456800</v>
      </c>
      <c r="AH188" s="18">
        <f t="shared" si="312"/>
        <v>370733.75</v>
      </c>
      <c r="AI188" s="18">
        <f t="shared" si="313"/>
        <v>435400</v>
      </c>
      <c r="AJ188" s="18">
        <f t="shared" si="314"/>
        <v>262046.28563536558</v>
      </c>
      <c r="AK188" s="177">
        <f t="shared" si="315"/>
        <v>121563.91499999999</v>
      </c>
      <c r="AL188" s="177">
        <f t="shared" si="275"/>
        <v>146484.51757500001</v>
      </c>
      <c r="AM188" s="133">
        <f>VLOOKUP(B188,[1]Hoja1!$B$9:$X$244,23,0)</f>
        <v>108862</v>
      </c>
      <c r="AN188" s="133">
        <v>389000</v>
      </c>
      <c r="AO188" s="19">
        <v>444210</v>
      </c>
      <c r="AP188" s="77">
        <v>435300</v>
      </c>
      <c r="AQ188" s="19">
        <f t="shared" si="316"/>
        <v>344343</v>
      </c>
      <c r="AR188" s="19">
        <f t="shared" si="317"/>
        <v>412150</v>
      </c>
      <c r="AS188" s="19">
        <f t="shared" si="318"/>
        <v>245322.17113433374</v>
      </c>
      <c r="AT188" s="178">
        <f t="shared" si="319"/>
        <v>114413.962</v>
      </c>
      <c r="AU188" s="178">
        <f t="shared" si="276"/>
        <v>137868.82420999999</v>
      </c>
      <c r="AV188" s="137">
        <f>VLOOKUP(B188,[1]Hoja1!$B$9:$Z$244,25,0)</f>
        <v>84402</v>
      </c>
      <c r="AW188" s="137">
        <v>309000</v>
      </c>
      <c r="AX188" s="20">
        <v>444210</v>
      </c>
      <c r="AY188" s="79">
        <v>413100</v>
      </c>
      <c r="AZ188" s="20">
        <f t="shared" si="320"/>
        <v>312678</v>
      </c>
      <c r="BA188" s="20">
        <f t="shared" si="321"/>
        <v>361050</v>
      </c>
      <c r="BB188" s="20">
        <f t="shared" si="322"/>
        <v>202467.92913201349</v>
      </c>
      <c r="BC188" s="179">
        <f t="shared" si="323"/>
        <v>88706.501999999993</v>
      </c>
      <c r="BD188" s="179">
        <f t="shared" si="277"/>
        <v>106891.33490999999</v>
      </c>
      <c r="BE188" s="139">
        <f>VLOOKUP(B188,[1]Hoja1!$B$9:$AB$244,27,0)</f>
        <v>88165</v>
      </c>
      <c r="BF188" s="139">
        <v>353000</v>
      </c>
      <c r="BG188" s="21">
        <v>522600</v>
      </c>
      <c r="BH188" s="80">
        <v>512100</v>
      </c>
      <c r="BI188" s="21">
        <f t="shared" si="324"/>
        <v>368966.25</v>
      </c>
      <c r="BJ188" s="21">
        <f t="shared" si="325"/>
        <v>432550</v>
      </c>
      <c r="BK188" s="21">
        <f t="shared" si="326"/>
        <v>221711.25670798941</v>
      </c>
      <c r="BL188" s="21">
        <f t="shared" si="327"/>
        <v>92661.414999999994</v>
      </c>
      <c r="BM188" s="21">
        <f t="shared" si="278"/>
        <v>111657.00507499999</v>
      </c>
      <c r="BN188" s="144">
        <f>VLOOKUP(B188,[1]Hoja1!$B$9:$AD$244,29,0)</f>
        <v>88949</v>
      </c>
      <c r="BO188" s="144">
        <v>318000</v>
      </c>
      <c r="BP188" s="22">
        <v>522600</v>
      </c>
      <c r="BQ188" s="82">
        <v>501700</v>
      </c>
      <c r="BR188" s="22">
        <f t="shared" si="328"/>
        <v>357812.25</v>
      </c>
      <c r="BS188" s="22">
        <f t="shared" si="329"/>
        <v>409850</v>
      </c>
      <c r="BT188" s="22">
        <f t="shared" si="330"/>
        <v>218653.5074504551</v>
      </c>
      <c r="BU188" s="22">
        <f t="shared" si="331"/>
        <v>93485.39899999999</v>
      </c>
      <c r="BV188" s="22">
        <f t="shared" si="279"/>
        <v>112649.90579499998</v>
      </c>
      <c r="BW188" s="146">
        <f>VLOOKUP(B188,[1]Hoja1!$B$9:$AF$244,31,0)</f>
        <v>84608</v>
      </c>
      <c r="BX188" s="146">
        <v>250000</v>
      </c>
      <c r="BY188" s="23">
        <v>444210</v>
      </c>
      <c r="BZ188" s="84">
        <v>430900</v>
      </c>
      <c r="CA188" s="23">
        <f t="shared" si="332"/>
        <v>302429.5</v>
      </c>
      <c r="CB188" s="23">
        <f t="shared" si="333"/>
        <v>340450</v>
      </c>
      <c r="CC188" s="23">
        <f t="shared" si="334"/>
        <v>196163.77337915383</v>
      </c>
      <c r="CD188" s="23">
        <f t="shared" si="335"/>
        <v>88923.008000000002</v>
      </c>
      <c r="CE188" s="23">
        <f t="shared" si="280"/>
        <v>107152.22464</v>
      </c>
      <c r="CF188" s="158">
        <f>VLOOKUP(B188,[1]Hoja1!$B$9:$AJ$244,35,0)</f>
        <v>80150</v>
      </c>
      <c r="CG188" s="158">
        <v>230000</v>
      </c>
      <c r="CH188" s="24">
        <v>302100</v>
      </c>
      <c r="CI188" s="25">
        <v>287000</v>
      </c>
      <c r="CJ188" s="24">
        <f t="shared" si="336"/>
        <v>224812.5</v>
      </c>
      <c r="CK188" s="24">
        <f t="shared" si="337"/>
        <v>258500</v>
      </c>
      <c r="CL188" s="24">
        <f t="shared" si="338"/>
        <v>169355.78815552511</v>
      </c>
      <c r="CM188" s="24">
        <f t="shared" si="339"/>
        <v>84237.65</v>
      </c>
      <c r="CN188" s="24">
        <f t="shared" si="281"/>
        <v>101506.36825</v>
      </c>
      <c r="CO188" s="148">
        <f>VLOOKUP(B188,[1]Hoja1!$B$9:$AL$244,37,0)</f>
        <v>87889</v>
      </c>
      <c r="CP188" s="148">
        <v>320000</v>
      </c>
      <c r="CQ188" s="26">
        <v>444210</v>
      </c>
      <c r="CR188" s="149">
        <v>408700</v>
      </c>
      <c r="CS188" s="26">
        <f t="shared" si="340"/>
        <v>315199.75</v>
      </c>
      <c r="CT188" s="26">
        <f t="shared" si="341"/>
        <v>364350</v>
      </c>
      <c r="CU188" s="26">
        <f t="shared" si="342"/>
        <v>208322.9375133428</v>
      </c>
      <c r="CV188" s="26">
        <f t="shared" si="343"/>
        <v>92371.338999999993</v>
      </c>
      <c r="CW188" s="26">
        <f t="shared" si="282"/>
        <v>111307.46349499999</v>
      </c>
      <c r="CX188" s="27">
        <f>VLOOKUP(B188,[1]Hoja1!$B$9:$AN$244,39,0)</f>
        <v>118771</v>
      </c>
      <c r="CY188" s="27">
        <v>400000</v>
      </c>
      <c r="CZ188" s="28">
        <v>496470</v>
      </c>
      <c r="DA188" s="86">
        <v>462000</v>
      </c>
      <c r="DB188" s="28">
        <f t="shared" si="344"/>
        <v>369310.25</v>
      </c>
      <c r="DC188" s="28">
        <f t="shared" si="345"/>
        <v>431000</v>
      </c>
      <c r="DD188" s="28">
        <f t="shared" si="346"/>
        <v>264930.72998223454</v>
      </c>
      <c r="DE188" s="28">
        <f t="shared" si="347"/>
        <v>124828.321</v>
      </c>
      <c r="DF188" s="28">
        <f t="shared" si="283"/>
        <v>150418.12680500001</v>
      </c>
      <c r="DG188" s="150">
        <f>VLOOKUP(B188,[1]Hoja1!$B$9:$AR$244,43,0)</f>
        <v>129537</v>
      </c>
      <c r="DH188" s="150">
        <v>445000</v>
      </c>
      <c r="DI188" s="29">
        <v>391950</v>
      </c>
      <c r="DJ188" s="88">
        <v>364500</v>
      </c>
      <c r="DK188" s="29">
        <f t="shared" si="348"/>
        <v>332746.75</v>
      </c>
      <c r="DL188" s="29">
        <f t="shared" si="349"/>
        <v>378225</v>
      </c>
      <c r="DM188" s="29">
        <f t="shared" si="350"/>
        <v>262091.88538692516</v>
      </c>
      <c r="DN188" s="29">
        <f t="shared" si="351"/>
        <v>136143.38699999999</v>
      </c>
      <c r="DO188" s="29">
        <f t="shared" si="284"/>
        <v>164052.78133499998</v>
      </c>
      <c r="DP188" s="154">
        <f>VLOOKUP(B188,[1]Hoja1!$B$9:$AT$244,45,0)</f>
        <v>137183</v>
      </c>
      <c r="DQ188" s="154">
        <v>502000</v>
      </c>
      <c r="DR188" s="30">
        <v>391950</v>
      </c>
      <c r="DS188" s="90">
        <v>388000</v>
      </c>
      <c r="DT188" s="30">
        <f t="shared" si="352"/>
        <v>354783.25</v>
      </c>
      <c r="DU188" s="30">
        <f t="shared" si="353"/>
        <v>389975</v>
      </c>
      <c r="DV188" s="30">
        <f t="shared" si="354"/>
        <v>277580.5750014396</v>
      </c>
      <c r="DW188" s="30">
        <f t="shared" si="355"/>
        <v>144179.33299999998</v>
      </c>
      <c r="DX188" s="30">
        <f t="shared" si="285"/>
        <v>173736.09626499997</v>
      </c>
      <c r="DY188" s="158">
        <f>VLOOKUP(B188,[1]Hoja1!$B$9:$AV$244,47,0)</f>
        <v>155445</v>
      </c>
      <c r="DZ188" s="158">
        <v>540000</v>
      </c>
      <c r="EA188" s="24">
        <v>444210</v>
      </c>
      <c r="EB188" s="25">
        <v>439800</v>
      </c>
      <c r="EC188" s="24">
        <f t="shared" si="356"/>
        <v>394863.75</v>
      </c>
      <c r="ED188" s="24">
        <f t="shared" si="357"/>
        <v>442005</v>
      </c>
      <c r="EE188" s="24">
        <f t="shared" si="358"/>
        <v>312257.4221087831</v>
      </c>
      <c r="EF188" s="24">
        <f t="shared" si="359"/>
        <v>163372.69499999998</v>
      </c>
      <c r="EG188" s="24">
        <f t="shared" si="286"/>
        <v>196864.09747499996</v>
      </c>
      <c r="EH188" s="126">
        <f>VLOOKUP(B188,[1]Hoja1!$B$9:$AX$244,49,0)</f>
        <v>143091</v>
      </c>
      <c r="EI188" s="126">
        <v>512000</v>
      </c>
      <c r="EJ188" s="17">
        <v>587925</v>
      </c>
      <c r="EK188" s="73">
        <v>570300</v>
      </c>
      <c r="EL188" s="17">
        <f t="shared" si="360"/>
        <v>453329</v>
      </c>
      <c r="EM188" s="17">
        <f t="shared" si="361"/>
        <v>541150</v>
      </c>
      <c r="EN188" s="17">
        <f t="shared" si="362"/>
        <v>322683.56454779452</v>
      </c>
      <c r="EO188" s="17">
        <f t="shared" si="363"/>
        <v>150388.641</v>
      </c>
      <c r="EP188" s="17">
        <f t="shared" si="287"/>
        <v>181218.312405</v>
      </c>
      <c r="EQ188" s="162">
        <f>VLOOKUP(B188,[1]Hoja1!$B$9:$AZ$244,51,0)</f>
        <v>129537</v>
      </c>
      <c r="ER188" s="162">
        <v>426000</v>
      </c>
      <c r="ES188" s="32">
        <v>587925</v>
      </c>
      <c r="ET188" s="94">
        <v>564400</v>
      </c>
      <c r="EU188" s="32">
        <f t="shared" si="364"/>
        <v>426965.5</v>
      </c>
      <c r="EV188" s="32">
        <f t="shared" si="365"/>
        <v>495200</v>
      </c>
      <c r="EW188" s="32">
        <f t="shared" si="366"/>
        <v>295422.93457513361</v>
      </c>
      <c r="EX188" s="32">
        <f t="shared" si="367"/>
        <v>156493.64969999998</v>
      </c>
      <c r="EY188" s="32">
        <f t="shared" si="288"/>
        <v>188574.84788849996</v>
      </c>
      <c r="EZ188" s="172">
        <f>VLOOKUP(B188,'[2]RESPUESTOS '!$B$11:$BH$246,59,0)</f>
        <v>78110</v>
      </c>
      <c r="FA188" s="162">
        <v>387000</v>
      </c>
      <c r="FB188" s="32">
        <v>413000</v>
      </c>
      <c r="FC188" s="94">
        <v>404700</v>
      </c>
      <c r="FD188" s="32">
        <f t="shared" si="368"/>
        <v>320702.5</v>
      </c>
      <c r="FE188" s="32">
        <f t="shared" si="369"/>
        <v>395850</v>
      </c>
      <c r="FF188" s="32">
        <f t="shared" si="399"/>
        <v>197251.19556966919</v>
      </c>
      <c r="FG188" s="32">
        <f t="shared" si="400"/>
        <v>94364.690999999992</v>
      </c>
      <c r="FH188" s="32">
        <f t="shared" si="289"/>
        <v>113709.45265499999</v>
      </c>
      <c r="FI188" s="172">
        <f>VLOOKUP(B188,'[2]RESPUESTOS '!$B$11:$CJ$246,87,0)</f>
        <v>73043</v>
      </c>
      <c r="FJ188" s="162">
        <v>464400</v>
      </c>
      <c r="FK188" s="32">
        <v>403400</v>
      </c>
      <c r="FL188" s="94">
        <v>395300</v>
      </c>
      <c r="FM188" s="32">
        <f t="shared" si="370"/>
        <v>334035.75</v>
      </c>
      <c r="FN188" s="32">
        <f t="shared" si="371"/>
        <v>399350</v>
      </c>
      <c r="FO188" s="32">
        <f t="shared" si="401"/>
        <v>191823.19762767511</v>
      </c>
      <c r="FP188" s="32">
        <f t="shared" si="372"/>
        <v>88243.248299999992</v>
      </c>
      <c r="FQ188" s="32">
        <f t="shared" si="290"/>
        <v>106333.11420149999</v>
      </c>
      <c r="FR188" s="172">
        <f>VLOOKUP(B188,'[2]RESPUESTOS '!$B$11:$BX$246,75,0)</f>
        <v>78585</v>
      </c>
      <c r="FS188" s="162">
        <v>387000</v>
      </c>
      <c r="FT188" s="32">
        <v>379200</v>
      </c>
      <c r="FU188" s="94">
        <v>348900</v>
      </c>
      <c r="FV188" s="32">
        <f t="shared" si="373"/>
        <v>298421.25</v>
      </c>
      <c r="FW188" s="32">
        <f t="shared" si="374"/>
        <v>364050</v>
      </c>
      <c r="FX188" s="32">
        <f t="shared" si="402"/>
        <v>192193.70989503877</v>
      </c>
      <c r="FY188" s="32">
        <f t="shared" si="375"/>
        <v>94938.538499999995</v>
      </c>
      <c r="FZ188" s="32">
        <f t="shared" si="291"/>
        <v>114400.93889249999</v>
      </c>
      <c r="GA188" s="172">
        <f>VLOOKUP(B188,'[2]RESPUESTOS '!$B$11:$CN$246,91,0)</f>
        <v>97825</v>
      </c>
      <c r="GB188" s="162">
        <v>446000</v>
      </c>
      <c r="GC188" s="32">
        <v>522600</v>
      </c>
      <c r="GD188" s="94">
        <v>506900</v>
      </c>
      <c r="GE188" s="32">
        <f t="shared" si="376"/>
        <v>393331.25</v>
      </c>
      <c r="GF188" s="32">
        <f t="shared" si="377"/>
        <v>476450</v>
      </c>
      <c r="GG188" s="32">
        <f t="shared" si="403"/>
        <v>244636.74692371138</v>
      </c>
      <c r="GH188" s="32">
        <f t="shared" si="378"/>
        <v>118182.38249999999</v>
      </c>
      <c r="GI188" s="32">
        <f t="shared" si="292"/>
        <v>142409.77091249998</v>
      </c>
      <c r="GJ188" s="172">
        <f>VLOOKUP(B188,'[2]RESPUESTOS '!$B$11:$T$246,19,0)</f>
        <v>64702</v>
      </c>
      <c r="GK188" s="162">
        <v>400000</v>
      </c>
      <c r="GL188" s="32">
        <v>348400</v>
      </c>
      <c r="GM188" s="94">
        <v>334500</v>
      </c>
      <c r="GN188" s="32">
        <f t="shared" si="379"/>
        <v>286900.5</v>
      </c>
      <c r="GO188" s="32">
        <f t="shared" si="380"/>
        <v>341450</v>
      </c>
      <c r="GP188" s="32">
        <f t="shared" si="404"/>
        <v>167959.44019713695</v>
      </c>
      <c r="GQ188" s="32">
        <f t="shared" si="381"/>
        <v>78166.486199999999</v>
      </c>
      <c r="GR188" s="32">
        <f t="shared" si="293"/>
        <v>94190.615871000002</v>
      </c>
      <c r="GS188" s="172">
        <f>VLOOKUP(B188,'[2]RESPUESTOS '!$B$11:$H$246,7,0)</f>
        <v>64486</v>
      </c>
      <c r="GT188" s="162">
        <v>230000</v>
      </c>
      <c r="GU188" s="32">
        <v>209000</v>
      </c>
      <c r="GV188" s="94">
        <v>200600</v>
      </c>
      <c r="GW188" s="32">
        <f t="shared" si="382"/>
        <v>176021.5</v>
      </c>
      <c r="GX188" s="32">
        <f t="shared" si="383"/>
        <v>204800</v>
      </c>
      <c r="GY188" s="32">
        <f t="shared" si="405"/>
        <v>135022.00024886557</v>
      </c>
      <c r="GZ188" s="32">
        <f t="shared" si="384"/>
        <v>77905.536599999992</v>
      </c>
      <c r="HA188" s="32">
        <f t="shared" si="294"/>
        <v>93876.171602999995</v>
      </c>
      <c r="HB188" s="172">
        <f>VLOOKUP(B188,'[2]RESPUESTOS '!$B$11:$D$246,3,0)</f>
        <v>68237</v>
      </c>
      <c r="HC188" s="162">
        <v>230000</v>
      </c>
      <c r="HD188" s="32">
        <v>209000</v>
      </c>
      <c r="HE188" s="94">
        <v>192300</v>
      </c>
      <c r="HF188" s="32">
        <f t="shared" si="385"/>
        <v>174884.25</v>
      </c>
      <c r="HG188" s="32">
        <f t="shared" si="386"/>
        <v>200650</v>
      </c>
      <c r="HH188" s="32">
        <f t="shared" si="406"/>
        <v>137990.37446381766</v>
      </c>
      <c r="HI188" s="32">
        <f t="shared" si="387"/>
        <v>82437.119699999996</v>
      </c>
      <c r="HJ188" s="32">
        <f t="shared" si="295"/>
        <v>99336.729238499989</v>
      </c>
      <c r="HK188" s="172">
        <f>VLOOKUP(B188,'[2]RESPUESTOS '!$B$11:$CB$246,79,0)</f>
        <v>96065</v>
      </c>
      <c r="HL188" s="162">
        <v>512000</v>
      </c>
      <c r="HM188" s="32">
        <v>522600</v>
      </c>
      <c r="HN188" s="94">
        <v>512000</v>
      </c>
      <c r="HO188" s="32">
        <f t="shared" si="388"/>
        <v>410666.25</v>
      </c>
      <c r="HP188" s="32">
        <f t="shared" si="389"/>
        <v>512000</v>
      </c>
      <c r="HQ188" s="32">
        <f t="shared" si="407"/>
        <v>246466.62574491333</v>
      </c>
      <c r="HR188" s="32">
        <f t="shared" si="390"/>
        <v>116056.1265</v>
      </c>
      <c r="HS188" s="32">
        <f t="shared" si="296"/>
        <v>139847.63243249999</v>
      </c>
      <c r="HT188" s="172">
        <v>507364.2</v>
      </c>
      <c r="HU188" s="162">
        <v>512000</v>
      </c>
      <c r="HV188" s="32">
        <v>653250</v>
      </c>
      <c r="HW188" s="94">
        <v>601000</v>
      </c>
      <c r="HX188" s="32">
        <f t="shared" si="391"/>
        <v>588750</v>
      </c>
      <c r="HY188" s="32">
        <f t="shared" si="392"/>
        <v>601000</v>
      </c>
      <c r="HZ188" s="32">
        <f t="shared" si="297"/>
        <v>582770.27878168225</v>
      </c>
      <c r="IA188" s="32">
        <f t="shared" si="393"/>
        <v>612946.69001999998</v>
      </c>
      <c r="IB188" s="32">
        <f t="shared" si="298"/>
        <v>738600.76147409994</v>
      </c>
      <c r="IC188" s="172">
        <v>540900</v>
      </c>
      <c r="ID188" s="162">
        <v>387000</v>
      </c>
      <c r="IE188" s="32">
        <v>653250</v>
      </c>
      <c r="IF188" s="94">
        <v>620600</v>
      </c>
      <c r="IG188" s="32">
        <f t="shared" si="394"/>
        <v>553616.66666666663</v>
      </c>
      <c r="IH188" s="32">
        <f t="shared" si="395"/>
        <v>620600</v>
      </c>
      <c r="II188" s="32">
        <f t="shared" si="396"/>
        <v>523913.99401527341</v>
      </c>
      <c r="IJ188" s="32">
        <f t="shared" si="397"/>
        <v>653461.28999999992</v>
      </c>
      <c r="IK188" s="32">
        <f t="shared" si="299"/>
        <v>787420.85444999987</v>
      </c>
      <c r="IM188" s="32">
        <f t="shared" si="398"/>
        <v>179113.36895626297</v>
      </c>
    </row>
    <row r="189" spans="1:247" x14ac:dyDescent="0.25">
      <c r="A189" s="12">
        <v>182</v>
      </c>
      <c r="B189" s="48" t="s">
        <v>225</v>
      </c>
      <c r="C189" s="14">
        <f>VLOOKUP(B189,[1]Hoja1!$B$9:$D$244,3,0)</f>
        <v>361222</v>
      </c>
      <c r="D189" s="14">
        <v>1322000</v>
      </c>
      <c r="E189" s="15">
        <v>2108000</v>
      </c>
      <c r="F189" s="97">
        <v>2065800</v>
      </c>
      <c r="G189" s="105">
        <f t="shared" si="300"/>
        <v>1464255.5</v>
      </c>
      <c r="H189" s="105">
        <f t="shared" si="301"/>
        <v>1693900</v>
      </c>
      <c r="I189" s="107">
        <f t="shared" si="302"/>
        <v>892206.39307197265</v>
      </c>
      <c r="J189" s="107">
        <f t="shared" si="303"/>
        <v>379644.32199999999</v>
      </c>
      <c r="K189" s="107">
        <f t="shared" si="272"/>
        <v>457471.40801000001</v>
      </c>
      <c r="L189" s="101">
        <f>VLOOKUP(B189,[1]Hoja1!$B$9:$L$244,11,0)</f>
        <v>350051</v>
      </c>
      <c r="M189" s="101">
        <v>1301000</v>
      </c>
      <c r="N189" s="34">
        <v>2108000</v>
      </c>
      <c r="O189" s="70">
        <v>2023700</v>
      </c>
      <c r="P189" s="34">
        <f t="shared" si="304"/>
        <v>1445687.75</v>
      </c>
      <c r="Q189" s="34">
        <f t="shared" si="305"/>
        <v>1662350</v>
      </c>
      <c r="R189" s="34">
        <f t="shared" si="306"/>
        <v>870721.04467781063</v>
      </c>
      <c r="S189" s="174">
        <f t="shared" si="307"/>
        <v>367903.60099999997</v>
      </c>
      <c r="T189" s="174">
        <f t="shared" si="273"/>
        <v>443323.83920499997</v>
      </c>
      <c r="U189" s="126">
        <f>VLOOKUP(B189,[1]Hoja1!$B$9:$T$244,19,0)</f>
        <v>364648</v>
      </c>
      <c r="V189" s="126">
        <v>1334000</v>
      </c>
      <c r="W189" s="17">
        <v>1686400</v>
      </c>
      <c r="X189" s="73">
        <v>1635800</v>
      </c>
      <c r="Y189" s="17">
        <f t="shared" si="308"/>
        <v>1255212</v>
      </c>
      <c r="Z189" s="17">
        <f t="shared" si="309"/>
        <v>1484900</v>
      </c>
      <c r="AA189" s="17">
        <f t="shared" si="310"/>
        <v>851734.93953589583</v>
      </c>
      <c r="AB189" s="176">
        <f t="shared" si="311"/>
        <v>383245.04799999995</v>
      </c>
      <c r="AC189" s="176">
        <f t="shared" si="274"/>
        <v>461810.28283999994</v>
      </c>
      <c r="AD189" s="129">
        <f>VLOOKUP(B189,[1]Hoja1!$B$9:$V$244,21,0)</f>
        <v>399826</v>
      </c>
      <c r="AE189" s="129">
        <v>1428000</v>
      </c>
      <c r="AF189" s="18">
        <v>1602080</v>
      </c>
      <c r="AG189" s="74">
        <v>1570000</v>
      </c>
      <c r="AH189" s="18">
        <f t="shared" si="312"/>
        <v>1249976.5</v>
      </c>
      <c r="AI189" s="18">
        <f t="shared" si="313"/>
        <v>1499000</v>
      </c>
      <c r="AJ189" s="18">
        <f t="shared" si="314"/>
        <v>896358.68093915959</v>
      </c>
      <c r="AK189" s="177">
        <f t="shared" si="315"/>
        <v>420217.12599999999</v>
      </c>
      <c r="AL189" s="177">
        <f t="shared" si="275"/>
        <v>506361.63682999997</v>
      </c>
      <c r="AM189" s="133">
        <f>VLOOKUP(B189,[1]Hoja1!$B$9:$X$244,23,0)</f>
        <v>377061</v>
      </c>
      <c r="AN189" s="133">
        <v>1347000</v>
      </c>
      <c r="AO189" s="19">
        <v>1433440</v>
      </c>
      <c r="AP189" s="77">
        <v>1390400</v>
      </c>
      <c r="AQ189" s="19">
        <f t="shared" si="316"/>
        <v>1136975.25</v>
      </c>
      <c r="AR189" s="19">
        <f t="shared" si="317"/>
        <v>1368700</v>
      </c>
      <c r="AS189" s="19">
        <f t="shared" si="318"/>
        <v>831372.46049176401</v>
      </c>
      <c r="AT189" s="178">
        <f t="shared" si="319"/>
        <v>396291.11099999998</v>
      </c>
      <c r="AU189" s="178">
        <f t="shared" si="276"/>
        <v>477530.78875499999</v>
      </c>
      <c r="AV189" s="137">
        <f>VLOOKUP(B189,[1]Hoja1!$B$9:$Z$244,25,0)</f>
        <v>303800</v>
      </c>
      <c r="AW189" s="137">
        <v>1112000</v>
      </c>
      <c r="AX189" s="20">
        <v>1433440</v>
      </c>
      <c r="AY189" s="79">
        <v>1347400</v>
      </c>
      <c r="AZ189" s="20">
        <f t="shared" si="320"/>
        <v>1049160</v>
      </c>
      <c r="BA189" s="20">
        <f t="shared" si="321"/>
        <v>1229700</v>
      </c>
      <c r="BB189" s="20">
        <f t="shared" si="322"/>
        <v>710389.68105515407</v>
      </c>
      <c r="BC189" s="179">
        <f t="shared" si="323"/>
        <v>319293.8</v>
      </c>
      <c r="BD189" s="179">
        <f t="shared" si="277"/>
        <v>384749.02899999998</v>
      </c>
      <c r="BE189" s="139">
        <f>VLOOKUP(B189,[1]Hoja1!$B$9:$AB$244,27,0)</f>
        <v>334180</v>
      </c>
      <c r="BF189" s="139">
        <v>1337000</v>
      </c>
      <c r="BG189" s="21">
        <v>1686400</v>
      </c>
      <c r="BH189" s="80">
        <v>1669500</v>
      </c>
      <c r="BI189" s="21">
        <f t="shared" si="324"/>
        <v>1256770</v>
      </c>
      <c r="BJ189" s="21">
        <f t="shared" si="325"/>
        <v>1503250</v>
      </c>
      <c r="BK189" s="21">
        <f t="shared" si="326"/>
        <v>810980.13245800324</v>
      </c>
      <c r="BL189" s="21">
        <f t="shared" si="327"/>
        <v>351223.18</v>
      </c>
      <c r="BM189" s="21">
        <f t="shared" si="278"/>
        <v>423223.93189999997</v>
      </c>
      <c r="BN189" s="144">
        <f>VLOOKUP(B189,[1]Hoja1!$B$9:$AD$244,29,0)</f>
        <v>341036</v>
      </c>
      <c r="BO189" s="144">
        <v>1218000</v>
      </c>
      <c r="BP189" s="22">
        <v>1686400</v>
      </c>
      <c r="BQ189" s="82">
        <v>1669500</v>
      </c>
      <c r="BR189" s="22">
        <f t="shared" si="328"/>
        <v>1228734</v>
      </c>
      <c r="BS189" s="22">
        <f t="shared" si="329"/>
        <v>1443750</v>
      </c>
      <c r="BT189" s="22">
        <f t="shared" si="330"/>
        <v>808861.77997036034</v>
      </c>
      <c r="BU189" s="22">
        <f t="shared" si="331"/>
        <v>358428.83599999995</v>
      </c>
      <c r="BV189" s="22">
        <f t="shared" si="279"/>
        <v>431906.74737999996</v>
      </c>
      <c r="BW189" s="146">
        <f>VLOOKUP(B189,[1]Hoja1!$B$9:$AF$244,31,0)</f>
        <v>321685</v>
      </c>
      <c r="BX189" s="146">
        <v>920000</v>
      </c>
      <c r="BY189" s="23">
        <v>1433440</v>
      </c>
      <c r="BZ189" s="84">
        <v>1333100</v>
      </c>
      <c r="CA189" s="23">
        <f t="shared" si="332"/>
        <v>1002056.25</v>
      </c>
      <c r="CB189" s="23">
        <f t="shared" si="333"/>
        <v>1126550</v>
      </c>
      <c r="CC189" s="23">
        <f t="shared" si="334"/>
        <v>708799.93045258231</v>
      </c>
      <c r="CD189" s="23">
        <f t="shared" si="335"/>
        <v>338090.935</v>
      </c>
      <c r="CE189" s="23">
        <f t="shared" si="280"/>
        <v>407399.57667500002</v>
      </c>
      <c r="CF189" s="158">
        <f>VLOOKUP(B189,[1]Hoja1!$B$9:$AJ$244,35,0)</f>
        <v>303800</v>
      </c>
      <c r="CG189" s="158">
        <v>870000</v>
      </c>
      <c r="CH189" s="24">
        <v>974700</v>
      </c>
      <c r="CI189" s="25">
        <v>916200</v>
      </c>
      <c r="CJ189" s="24">
        <f t="shared" si="336"/>
        <v>766175</v>
      </c>
      <c r="CK189" s="24">
        <f t="shared" si="337"/>
        <v>893100</v>
      </c>
      <c r="CL189" s="24">
        <f t="shared" si="338"/>
        <v>609896.85970971396</v>
      </c>
      <c r="CM189" s="24">
        <f t="shared" si="339"/>
        <v>319293.8</v>
      </c>
      <c r="CN189" s="24">
        <f t="shared" si="281"/>
        <v>384749.02899999998</v>
      </c>
      <c r="CO189" s="148">
        <f>VLOOKUP(B189,[1]Hoja1!$B$9:$AL$244,37,0)</f>
        <v>328103</v>
      </c>
      <c r="CP189" s="148">
        <v>1180000</v>
      </c>
      <c r="CQ189" s="26">
        <v>1433440</v>
      </c>
      <c r="CR189" s="149">
        <v>1290100</v>
      </c>
      <c r="CS189" s="26">
        <f t="shared" si="340"/>
        <v>1057910.75</v>
      </c>
      <c r="CT189" s="26">
        <f t="shared" si="341"/>
        <v>1235050</v>
      </c>
      <c r="CU189" s="26">
        <f t="shared" si="342"/>
        <v>745151.31384387205</v>
      </c>
      <c r="CV189" s="26">
        <f t="shared" si="343"/>
        <v>344836.25299999997</v>
      </c>
      <c r="CW189" s="26">
        <f t="shared" si="282"/>
        <v>415527.68486499996</v>
      </c>
      <c r="CX189" s="27">
        <f>VLOOKUP(B189,[1]Hoja1!$B$9:$AN$244,39,0)</f>
        <v>358596</v>
      </c>
      <c r="CY189" s="27">
        <v>1180000</v>
      </c>
      <c r="CZ189" s="28">
        <v>1602080</v>
      </c>
      <c r="DA189" s="86">
        <v>1506000</v>
      </c>
      <c r="DB189" s="28">
        <f t="shared" si="344"/>
        <v>1161669</v>
      </c>
      <c r="DC189" s="28">
        <f t="shared" si="345"/>
        <v>1343000</v>
      </c>
      <c r="DD189" s="28">
        <f t="shared" si="346"/>
        <v>812296.49021896371</v>
      </c>
      <c r="DE189" s="28">
        <f t="shared" si="347"/>
        <v>376884.39599999995</v>
      </c>
      <c r="DF189" s="28">
        <f t="shared" si="283"/>
        <v>454145.6971799999</v>
      </c>
      <c r="DG189" s="150">
        <f>VLOOKUP(B189,[1]Hoja1!$B$9:$AR$244,43,0)</f>
        <v>442680</v>
      </c>
      <c r="DH189" s="150">
        <v>1518000</v>
      </c>
      <c r="DI189" s="29">
        <v>1264800</v>
      </c>
      <c r="DJ189" s="88">
        <v>1163600</v>
      </c>
      <c r="DK189" s="29">
        <f t="shared" si="348"/>
        <v>1097270</v>
      </c>
      <c r="DL189" s="29">
        <f t="shared" si="349"/>
        <v>1214200</v>
      </c>
      <c r="DM189" s="29">
        <f t="shared" si="350"/>
        <v>875700.77217354381</v>
      </c>
      <c r="DN189" s="29">
        <f t="shared" si="351"/>
        <v>465256.68</v>
      </c>
      <c r="DO189" s="29">
        <f t="shared" si="284"/>
        <v>560634.29940000002</v>
      </c>
      <c r="DP189" s="154">
        <f>VLOOKUP(B189,[1]Hoja1!$B$9:$AT$244,45,0)</f>
        <v>442680</v>
      </c>
      <c r="DQ189" s="154">
        <v>1619000</v>
      </c>
      <c r="DR189" s="30">
        <v>1264800</v>
      </c>
      <c r="DS189" s="90">
        <v>1201600</v>
      </c>
      <c r="DT189" s="30">
        <f t="shared" si="352"/>
        <v>1132020</v>
      </c>
      <c r="DU189" s="30">
        <f t="shared" si="353"/>
        <v>1233200</v>
      </c>
      <c r="DV189" s="30">
        <f t="shared" si="354"/>
        <v>888988.48192698043</v>
      </c>
      <c r="DW189" s="30">
        <f t="shared" si="355"/>
        <v>465256.68</v>
      </c>
      <c r="DX189" s="30">
        <f t="shared" si="285"/>
        <v>560634.29940000002</v>
      </c>
      <c r="DY189" s="158">
        <f>VLOOKUP(B189,[1]Hoja1!$B$9:$AV$244,47,0)</f>
        <v>501704</v>
      </c>
      <c r="DZ189" s="158">
        <v>1730000</v>
      </c>
      <c r="EA189" s="24">
        <v>1433440</v>
      </c>
      <c r="EB189" s="25">
        <v>1361800</v>
      </c>
      <c r="EC189" s="24">
        <f t="shared" si="356"/>
        <v>1256736</v>
      </c>
      <c r="ED189" s="24">
        <f t="shared" si="357"/>
        <v>1397620</v>
      </c>
      <c r="EE189" s="24">
        <f t="shared" si="358"/>
        <v>999203.99532435031</v>
      </c>
      <c r="EF189" s="24">
        <f t="shared" si="359"/>
        <v>527290.90399999998</v>
      </c>
      <c r="EG189" s="24">
        <f t="shared" si="286"/>
        <v>635385.53931999998</v>
      </c>
      <c r="EH189" s="126">
        <f>VLOOKUP(B189,[1]Hoja1!$B$9:$AX$244,49,0)</f>
        <v>458341</v>
      </c>
      <c r="EI189" s="126">
        <v>1637000</v>
      </c>
      <c r="EJ189" s="17">
        <v>1897200</v>
      </c>
      <c r="EK189" s="73">
        <v>1764400</v>
      </c>
      <c r="EL189" s="17">
        <f t="shared" si="360"/>
        <v>1439235.25</v>
      </c>
      <c r="EM189" s="17">
        <f t="shared" si="361"/>
        <v>1700700</v>
      </c>
      <c r="EN189" s="17">
        <f t="shared" si="362"/>
        <v>1029200.29076961</v>
      </c>
      <c r="EO189" s="17">
        <f t="shared" si="363"/>
        <v>481716.39099999995</v>
      </c>
      <c r="EP189" s="17">
        <f t="shared" si="287"/>
        <v>580468.25115499995</v>
      </c>
      <c r="EQ189" s="162">
        <f>VLOOKUP(B189,[1]Hoja1!$B$9:$AZ$244,51,0)</f>
        <v>496654</v>
      </c>
      <c r="ER189" s="162">
        <v>1632000</v>
      </c>
      <c r="ES189" s="32">
        <v>1897200</v>
      </c>
      <c r="ET189" s="94">
        <v>1707500</v>
      </c>
      <c r="EU189" s="32">
        <f t="shared" si="364"/>
        <v>1433338.5</v>
      </c>
      <c r="EV189" s="32">
        <f t="shared" si="365"/>
        <v>1669750</v>
      </c>
      <c r="EW189" s="32">
        <f t="shared" si="366"/>
        <v>1069815.2436281608</v>
      </c>
      <c r="EX189" s="32">
        <f t="shared" si="367"/>
        <v>600007.69739999995</v>
      </c>
      <c r="EY189" s="32">
        <f t="shared" si="288"/>
        <v>723009.27536699991</v>
      </c>
      <c r="EZ189" s="172">
        <f>VLOOKUP(B189,'[2]RESPUESTOS '!$B$11:$BH$246,59,0)</f>
        <v>241157</v>
      </c>
      <c r="FA189" s="162">
        <v>1334000</v>
      </c>
      <c r="FB189" s="32">
        <v>1311000</v>
      </c>
      <c r="FC189" s="94">
        <v>1245500</v>
      </c>
      <c r="FD189" s="32">
        <f t="shared" si="368"/>
        <v>1032914.25</v>
      </c>
      <c r="FE189" s="32">
        <f t="shared" si="369"/>
        <v>1278250</v>
      </c>
      <c r="FF189" s="32">
        <f t="shared" si="399"/>
        <v>619006.43814685068</v>
      </c>
      <c r="FG189" s="32">
        <f t="shared" si="400"/>
        <v>291341.77169999998</v>
      </c>
      <c r="FH189" s="32">
        <f t="shared" si="289"/>
        <v>351066.8348985</v>
      </c>
      <c r="FI189" s="172">
        <f>VLOOKUP(B189,'[2]RESPUESTOS '!$B$11:$CJ$246,87,0)</f>
        <v>274401</v>
      </c>
      <c r="FJ189" s="162">
        <v>1600800</v>
      </c>
      <c r="FK189" s="32">
        <v>1511200</v>
      </c>
      <c r="FL189" s="94">
        <v>1390300</v>
      </c>
      <c r="FM189" s="32">
        <f t="shared" si="370"/>
        <v>1194175.25</v>
      </c>
      <c r="FN189" s="32">
        <f t="shared" si="371"/>
        <v>1450750</v>
      </c>
      <c r="FO189" s="32">
        <f t="shared" si="401"/>
        <v>707966.57564331265</v>
      </c>
      <c r="FP189" s="32">
        <f t="shared" si="372"/>
        <v>331503.8481</v>
      </c>
      <c r="FQ189" s="32">
        <f t="shared" si="290"/>
        <v>399462.13696049998</v>
      </c>
      <c r="FR189" s="172">
        <f>VLOOKUP(B189,'[2]RESPUESTOS '!$B$11:$BX$246,75,0)</f>
        <v>267752</v>
      </c>
      <c r="FS189" s="162">
        <v>1334000</v>
      </c>
      <c r="FT189" s="32">
        <v>1390600</v>
      </c>
      <c r="FU189" s="94">
        <v>1362800</v>
      </c>
      <c r="FV189" s="32">
        <f t="shared" si="373"/>
        <v>1088788</v>
      </c>
      <c r="FW189" s="32">
        <f t="shared" si="374"/>
        <v>1348400</v>
      </c>
      <c r="FX189" s="32">
        <f t="shared" si="402"/>
        <v>673704.4083130334</v>
      </c>
      <c r="FY189" s="32">
        <f t="shared" si="375"/>
        <v>323471.1912</v>
      </c>
      <c r="FZ189" s="32">
        <f t="shared" si="291"/>
        <v>389782.78539600002</v>
      </c>
      <c r="GA189" s="172">
        <f>VLOOKUP(B189,'[2]RESPUESTOS '!$B$11:$CN$246,91,0)</f>
        <v>317025</v>
      </c>
      <c r="GB189" s="162">
        <v>1535000</v>
      </c>
      <c r="GC189" s="32">
        <v>1686400</v>
      </c>
      <c r="GD189" s="94">
        <v>1551500</v>
      </c>
      <c r="GE189" s="32">
        <f t="shared" si="376"/>
        <v>1272481.25</v>
      </c>
      <c r="GF189" s="32">
        <f t="shared" si="377"/>
        <v>1543250</v>
      </c>
      <c r="GG189" s="32">
        <f t="shared" si="403"/>
        <v>793130.24871074874</v>
      </c>
      <c r="GH189" s="32">
        <f t="shared" si="378"/>
        <v>382997.90249999997</v>
      </c>
      <c r="GI189" s="32">
        <f t="shared" si="292"/>
        <v>461512.47251249995</v>
      </c>
      <c r="GJ189" s="172">
        <f>VLOOKUP(B189,'[2]RESPUESTOS '!$B$11:$T$246,19,0)</f>
        <v>247369</v>
      </c>
      <c r="GK189" s="162">
        <v>1180000</v>
      </c>
      <c r="GL189" s="32">
        <v>1328400</v>
      </c>
      <c r="GM189" s="94">
        <v>1315100</v>
      </c>
      <c r="GN189" s="32">
        <f t="shared" si="379"/>
        <v>1017717.25</v>
      </c>
      <c r="GO189" s="32">
        <f t="shared" si="380"/>
        <v>1247550</v>
      </c>
      <c r="GP189" s="32">
        <f t="shared" si="404"/>
        <v>624689.10865277832</v>
      </c>
      <c r="GQ189" s="32">
        <f t="shared" si="381"/>
        <v>298846.4889</v>
      </c>
      <c r="GR189" s="32">
        <f t="shared" si="293"/>
        <v>360110.01912449999</v>
      </c>
      <c r="GS189" s="172">
        <f>VLOOKUP(B189,'[2]RESPUESTOS '!$B$11:$H$246,7,0)</f>
        <v>239501</v>
      </c>
      <c r="GT189" s="162">
        <v>870000</v>
      </c>
      <c r="GU189" s="32">
        <v>797000</v>
      </c>
      <c r="GV189" s="94">
        <v>717300</v>
      </c>
      <c r="GW189" s="32">
        <f t="shared" si="382"/>
        <v>655950.25</v>
      </c>
      <c r="GX189" s="32">
        <f t="shared" si="383"/>
        <v>757150</v>
      </c>
      <c r="GY189" s="32">
        <f t="shared" si="405"/>
        <v>501655.76693677693</v>
      </c>
      <c r="GZ189" s="32">
        <f t="shared" si="384"/>
        <v>289341.1581</v>
      </c>
      <c r="HA189" s="32">
        <f t="shared" si="294"/>
        <v>348656.09551050002</v>
      </c>
      <c r="HB189" s="172">
        <f>VLOOKUP(B189,'[2]RESPUESTOS '!$B$11:$D$246,3,0)</f>
        <v>260997</v>
      </c>
      <c r="HC189" s="162">
        <v>870000</v>
      </c>
      <c r="HD189" s="32">
        <v>797000</v>
      </c>
      <c r="HE189" s="94">
        <v>781100</v>
      </c>
      <c r="HF189" s="32">
        <f t="shared" si="385"/>
        <v>677274.25</v>
      </c>
      <c r="HG189" s="32">
        <f t="shared" si="386"/>
        <v>789050</v>
      </c>
      <c r="HH189" s="32">
        <f t="shared" si="406"/>
        <v>532209.45575770026</v>
      </c>
      <c r="HI189" s="32">
        <f t="shared" si="387"/>
        <v>315310.47570000001</v>
      </c>
      <c r="HJ189" s="32">
        <f t="shared" si="295"/>
        <v>379949.1232185</v>
      </c>
      <c r="HK189" s="172">
        <f>VLOOKUP(B189,'[2]RESPUESTOS '!$B$11:$CB$246,79,0)</f>
        <v>318946</v>
      </c>
      <c r="HL189" s="162">
        <v>1637000</v>
      </c>
      <c r="HM189" s="32">
        <v>1686400</v>
      </c>
      <c r="HN189" s="94">
        <v>1602000</v>
      </c>
      <c r="HO189" s="32">
        <f t="shared" si="388"/>
        <v>1311086.5</v>
      </c>
      <c r="HP189" s="32">
        <f t="shared" si="389"/>
        <v>1619500</v>
      </c>
      <c r="HQ189" s="32">
        <f t="shared" si="407"/>
        <v>805899.28188440634</v>
      </c>
      <c r="HR189" s="32">
        <f t="shared" si="390"/>
        <v>385318.66259999998</v>
      </c>
      <c r="HS189" s="32">
        <f t="shared" si="296"/>
        <v>464308.98843299999</v>
      </c>
      <c r="HT189" s="172">
        <v>1601616.24</v>
      </c>
      <c r="HU189" s="162">
        <v>1637000</v>
      </c>
      <c r="HV189" s="32">
        <v>2108000</v>
      </c>
      <c r="HW189" s="94">
        <v>1897200</v>
      </c>
      <c r="HX189" s="32">
        <f t="shared" si="391"/>
        <v>1880733.3333333333</v>
      </c>
      <c r="HY189" s="32">
        <f t="shared" si="392"/>
        <v>1897200</v>
      </c>
      <c r="HZ189" s="32">
        <f t="shared" si="297"/>
        <v>1860638.8816774839</v>
      </c>
      <c r="IA189" s="32">
        <f t="shared" si="393"/>
        <v>1934912.5795439999</v>
      </c>
      <c r="IB189" s="32">
        <f t="shared" si="298"/>
        <v>2331569.6583505198</v>
      </c>
      <c r="IC189" s="172">
        <v>1707480</v>
      </c>
      <c r="ID189" s="162">
        <v>1334000</v>
      </c>
      <c r="IE189" s="32">
        <v>2108000</v>
      </c>
      <c r="IF189" s="94">
        <v>2044800</v>
      </c>
      <c r="IG189" s="32">
        <f t="shared" si="394"/>
        <v>1828933.3333333333</v>
      </c>
      <c r="IH189" s="32">
        <f t="shared" si="395"/>
        <v>2044800</v>
      </c>
      <c r="II189" s="32">
        <f t="shared" si="396"/>
        <v>1751258.4093907806</v>
      </c>
      <c r="IJ189" s="32">
        <f t="shared" si="397"/>
        <v>2062806.588</v>
      </c>
      <c r="IK189" s="32">
        <f t="shared" si="299"/>
        <v>2485681.93854</v>
      </c>
      <c r="IM189" s="32">
        <f t="shared" si="398"/>
        <v>602978.93960098224</v>
      </c>
    </row>
    <row r="190" spans="1:247" x14ac:dyDescent="0.25">
      <c r="A190" s="12">
        <v>183</v>
      </c>
      <c r="B190" s="46" t="s">
        <v>226</v>
      </c>
      <c r="C190" s="14">
        <f>VLOOKUP(B190,[1]Hoja1!$B$9:$D$244,3,0)</f>
        <v>123921</v>
      </c>
      <c r="D190" s="14">
        <v>454000</v>
      </c>
      <c r="E190" s="15">
        <v>716500</v>
      </c>
      <c r="F190" s="97">
        <v>680700</v>
      </c>
      <c r="G190" s="105">
        <f t="shared" si="300"/>
        <v>493780.25</v>
      </c>
      <c r="H190" s="105">
        <f t="shared" si="301"/>
        <v>567350</v>
      </c>
      <c r="I190" s="107">
        <f t="shared" si="302"/>
        <v>304482.36519514705</v>
      </c>
      <c r="J190" s="107">
        <f t="shared" si="303"/>
        <v>130240.97099999999</v>
      </c>
      <c r="K190" s="107">
        <f t="shared" si="272"/>
        <v>156940.37005499998</v>
      </c>
      <c r="L190" s="101">
        <f>VLOOKUP(B190,[1]Hoja1!$B$9:$L$244,11,0)</f>
        <v>134705</v>
      </c>
      <c r="M190" s="101">
        <v>501000</v>
      </c>
      <c r="N190" s="34">
        <v>716500</v>
      </c>
      <c r="O190" s="70">
        <v>666300</v>
      </c>
      <c r="P190" s="34">
        <f t="shared" si="304"/>
        <v>504626.25</v>
      </c>
      <c r="Q190" s="34">
        <f t="shared" si="305"/>
        <v>583650</v>
      </c>
      <c r="R190" s="34">
        <f t="shared" si="306"/>
        <v>324777.17967915372</v>
      </c>
      <c r="S190" s="174">
        <f t="shared" si="307"/>
        <v>141574.95499999999</v>
      </c>
      <c r="T190" s="174">
        <f t="shared" si="273"/>
        <v>170597.82077499997</v>
      </c>
      <c r="U190" s="126">
        <f>VLOOKUP(B190,[1]Hoja1!$B$9:$T$244,19,0)</f>
        <v>81620</v>
      </c>
      <c r="V190" s="126">
        <v>299000</v>
      </c>
      <c r="W190" s="17">
        <v>573200</v>
      </c>
      <c r="X190" s="73">
        <v>561700</v>
      </c>
      <c r="Y190" s="17">
        <f t="shared" si="308"/>
        <v>378880</v>
      </c>
      <c r="Z190" s="17">
        <f t="shared" si="309"/>
        <v>430350</v>
      </c>
      <c r="AA190" s="17">
        <f t="shared" si="310"/>
        <v>209190.9925514193</v>
      </c>
      <c r="AB190" s="176">
        <f t="shared" si="311"/>
        <v>85782.62</v>
      </c>
      <c r="AC190" s="176">
        <f t="shared" si="274"/>
        <v>103368.05709999999</v>
      </c>
      <c r="AD190" s="129">
        <f>VLOOKUP(B190,[1]Hoja1!$B$9:$V$244,21,0)</f>
        <v>104219</v>
      </c>
      <c r="AE190" s="129">
        <v>373000</v>
      </c>
      <c r="AF190" s="18">
        <v>544540</v>
      </c>
      <c r="AG190" s="74">
        <v>528200</v>
      </c>
      <c r="AH190" s="18">
        <f t="shared" si="312"/>
        <v>387489.75</v>
      </c>
      <c r="AI190" s="18">
        <f t="shared" si="313"/>
        <v>450600</v>
      </c>
      <c r="AJ190" s="18">
        <f t="shared" si="314"/>
        <v>249909.73294198667</v>
      </c>
      <c r="AK190" s="177">
        <f t="shared" si="315"/>
        <v>109534.16899999999</v>
      </c>
      <c r="AL190" s="177">
        <f t="shared" si="275"/>
        <v>131988.673645</v>
      </c>
      <c r="AM190" s="133">
        <f>VLOOKUP(B190,[1]Hoja1!$B$9:$X$244,23,0)</f>
        <v>95993</v>
      </c>
      <c r="AN190" s="133">
        <v>343000</v>
      </c>
      <c r="AO190" s="19">
        <v>487220</v>
      </c>
      <c r="AP190" s="77">
        <v>477500</v>
      </c>
      <c r="AQ190" s="19">
        <f t="shared" si="316"/>
        <v>350928.25</v>
      </c>
      <c r="AR190" s="19">
        <f t="shared" si="317"/>
        <v>410250</v>
      </c>
      <c r="AS190" s="19">
        <f t="shared" si="318"/>
        <v>228838.45160825722</v>
      </c>
      <c r="AT190" s="178">
        <f t="shared" si="319"/>
        <v>100888.643</v>
      </c>
      <c r="AU190" s="178">
        <f t="shared" si="276"/>
        <v>121570.81481499999</v>
      </c>
      <c r="AV190" s="137">
        <f>VLOOKUP(B190,[1]Hoja1!$B$9:$Z$244,25,0)</f>
        <v>74200</v>
      </c>
      <c r="AW190" s="137">
        <v>272000</v>
      </c>
      <c r="AX190" s="20">
        <v>487220</v>
      </c>
      <c r="AY190" s="79">
        <v>462900</v>
      </c>
      <c r="AZ190" s="20">
        <f t="shared" si="320"/>
        <v>324080</v>
      </c>
      <c r="BA190" s="20">
        <f t="shared" si="321"/>
        <v>367450</v>
      </c>
      <c r="BB190" s="20">
        <f t="shared" si="322"/>
        <v>187210.57621445396</v>
      </c>
      <c r="BC190" s="179">
        <f t="shared" si="323"/>
        <v>77984.2</v>
      </c>
      <c r="BD190" s="179">
        <f t="shared" si="277"/>
        <v>93970.960999999996</v>
      </c>
      <c r="BE190" s="139">
        <f>VLOOKUP(B190,[1]Hoja1!$B$9:$AB$244,27,0)</f>
        <v>114980</v>
      </c>
      <c r="BF190" s="139">
        <v>460000</v>
      </c>
      <c r="BG190" s="21">
        <v>573200</v>
      </c>
      <c r="BH190" s="80">
        <v>544500</v>
      </c>
      <c r="BI190" s="21">
        <f t="shared" si="324"/>
        <v>423170</v>
      </c>
      <c r="BJ190" s="21">
        <f t="shared" si="325"/>
        <v>502250</v>
      </c>
      <c r="BK190" s="21">
        <f t="shared" si="326"/>
        <v>276774.14811873937</v>
      </c>
      <c r="BL190" s="21">
        <f t="shared" si="327"/>
        <v>120843.98</v>
      </c>
      <c r="BM190" s="21">
        <f t="shared" si="278"/>
        <v>145616.99589999998</v>
      </c>
      <c r="BN190" s="144">
        <f>VLOOKUP(B190,[1]Hoja1!$B$9:$AD$244,29,0)</f>
        <v>81620</v>
      </c>
      <c r="BO190" s="144">
        <v>292000</v>
      </c>
      <c r="BP190" s="22">
        <v>573200</v>
      </c>
      <c r="BQ190" s="82">
        <v>556000</v>
      </c>
      <c r="BR190" s="22">
        <f t="shared" si="328"/>
        <v>375705</v>
      </c>
      <c r="BS190" s="22">
        <f t="shared" si="329"/>
        <v>424000</v>
      </c>
      <c r="BT190" s="22">
        <f t="shared" si="330"/>
        <v>208119.69093487327</v>
      </c>
      <c r="BU190" s="22">
        <f t="shared" si="331"/>
        <v>85782.62</v>
      </c>
      <c r="BV190" s="22">
        <f t="shared" si="279"/>
        <v>103368.05709999999</v>
      </c>
      <c r="BW190" s="146">
        <f>VLOOKUP(B190,[1]Hoja1!$B$9:$AF$244,31,0)</f>
        <v>78568</v>
      </c>
      <c r="BX190" s="146">
        <v>230000</v>
      </c>
      <c r="BY190" s="23">
        <v>487220</v>
      </c>
      <c r="BZ190" s="84">
        <v>462900</v>
      </c>
      <c r="CA190" s="23">
        <f t="shared" si="332"/>
        <v>314672</v>
      </c>
      <c r="CB190" s="23">
        <f t="shared" si="333"/>
        <v>346450</v>
      </c>
      <c r="CC190" s="23">
        <f t="shared" si="334"/>
        <v>187895.67678512653</v>
      </c>
      <c r="CD190" s="23">
        <f t="shared" si="335"/>
        <v>82574.967999999993</v>
      </c>
      <c r="CE190" s="23">
        <f t="shared" si="280"/>
        <v>99502.836439999985</v>
      </c>
      <c r="CF190" s="158">
        <f>VLOOKUP(B190,[1]Hoja1!$B$9:$AJ$244,35,0)</f>
        <v>74200</v>
      </c>
      <c r="CG190" s="158">
        <v>220000</v>
      </c>
      <c r="CH190" s="24">
        <v>331300</v>
      </c>
      <c r="CI190" s="25">
        <v>304800</v>
      </c>
      <c r="CJ190" s="24">
        <f t="shared" si="336"/>
        <v>232575</v>
      </c>
      <c r="CK190" s="24">
        <f t="shared" si="337"/>
        <v>262400</v>
      </c>
      <c r="CL190" s="24">
        <f t="shared" si="338"/>
        <v>164461.54094124539</v>
      </c>
      <c r="CM190" s="24">
        <f t="shared" si="339"/>
        <v>77984.2</v>
      </c>
      <c r="CN190" s="24">
        <f t="shared" si="281"/>
        <v>93970.960999999996</v>
      </c>
      <c r="CO190" s="148">
        <f>VLOOKUP(B190,[1]Hoja1!$B$9:$AL$244,37,0)</f>
        <v>83826</v>
      </c>
      <c r="CP190" s="148">
        <v>300000</v>
      </c>
      <c r="CQ190" s="26">
        <v>487220</v>
      </c>
      <c r="CR190" s="149">
        <v>467700</v>
      </c>
      <c r="CS190" s="26">
        <f t="shared" si="340"/>
        <v>334686.5</v>
      </c>
      <c r="CT190" s="26">
        <f t="shared" si="341"/>
        <v>383850</v>
      </c>
      <c r="CU190" s="26">
        <f t="shared" si="342"/>
        <v>205619.68977354758</v>
      </c>
      <c r="CV190" s="26">
        <f t="shared" si="343"/>
        <v>88101.125999999989</v>
      </c>
      <c r="CW190" s="26">
        <f t="shared" si="282"/>
        <v>106161.85682999999</v>
      </c>
      <c r="CX190" s="27">
        <f>VLOOKUP(B190,[1]Hoja1!$B$9:$AN$244,39,0)</f>
        <v>121633</v>
      </c>
      <c r="CY190" s="27">
        <v>400000</v>
      </c>
      <c r="CZ190" s="28">
        <v>544540</v>
      </c>
      <c r="DA190" s="86">
        <v>528000</v>
      </c>
      <c r="DB190" s="28">
        <f t="shared" si="344"/>
        <v>398543.25</v>
      </c>
      <c r="DC190" s="28">
        <f t="shared" si="345"/>
        <v>464000</v>
      </c>
      <c r="DD190" s="28">
        <f t="shared" si="346"/>
        <v>276782.03828176472</v>
      </c>
      <c r="DE190" s="28">
        <f t="shared" si="347"/>
        <v>127836.283</v>
      </c>
      <c r="DF190" s="28">
        <f t="shared" si="283"/>
        <v>154042.72101499999</v>
      </c>
      <c r="DG190" s="150">
        <f>VLOOKUP(B190,[1]Hoja1!$B$9:$AR$244,43,0)</f>
        <v>74200</v>
      </c>
      <c r="DH190" s="150">
        <v>255000</v>
      </c>
      <c r="DI190" s="29">
        <v>429900</v>
      </c>
      <c r="DJ190" s="88">
        <v>386900</v>
      </c>
      <c r="DK190" s="29">
        <f t="shared" si="348"/>
        <v>286500</v>
      </c>
      <c r="DL190" s="29">
        <f t="shared" si="349"/>
        <v>320950</v>
      </c>
      <c r="DM190" s="29">
        <f t="shared" si="350"/>
        <v>179296.40135629245</v>
      </c>
      <c r="DN190" s="29">
        <f t="shared" si="351"/>
        <v>77984.2</v>
      </c>
      <c r="DO190" s="29">
        <f t="shared" si="284"/>
        <v>93970.960999999996</v>
      </c>
      <c r="DP190" s="154">
        <f>VLOOKUP(B190,[1]Hoja1!$B$9:$AT$244,45,0)</f>
        <v>150465</v>
      </c>
      <c r="DQ190" s="154">
        <v>551000</v>
      </c>
      <c r="DR190" s="30">
        <v>429900</v>
      </c>
      <c r="DS190" s="90">
        <v>417000</v>
      </c>
      <c r="DT190" s="30">
        <f t="shared" si="352"/>
        <v>387091.25</v>
      </c>
      <c r="DU190" s="30">
        <f t="shared" si="353"/>
        <v>423450</v>
      </c>
      <c r="DV190" s="30">
        <f t="shared" si="354"/>
        <v>303371.60090424708</v>
      </c>
      <c r="DW190" s="30">
        <f t="shared" si="355"/>
        <v>158138.715</v>
      </c>
      <c r="DX190" s="30">
        <f t="shared" si="285"/>
        <v>190557.151575</v>
      </c>
      <c r="DY190" s="158">
        <f>VLOOKUP(B190,[1]Hoja1!$B$9:$AV$244,47,0)</f>
        <v>81620</v>
      </c>
      <c r="DZ190" s="158">
        <v>280000</v>
      </c>
      <c r="EA190" s="24">
        <v>487220</v>
      </c>
      <c r="EB190" s="25">
        <v>472600</v>
      </c>
      <c r="EC190" s="24">
        <f t="shared" si="356"/>
        <v>330360</v>
      </c>
      <c r="ED190" s="24">
        <f t="shared" si="357"/>
        <v>376300</v>
      </c>
      <c r="EE190" s="24">
        <f t="shared" si="358"/>
        <v>200082.60598678392</v>
      </c>
      <c r="EF190" s="24">
        <f t="shared" si="359"/>
        <v>85782.62</v>
      </c>
      <c r="EG190" s="24">
        <f t="shared" si="286"/>
        <v>103368.05709999999</v>
      </c>
      <c r="EH190" s="126">
        <f>VLOOKUP(B190,[1]Hoja1!$B$9:$AX$244,49,0)</f>
        <v>190670</v>
      </c>
      <c r="EI190" s="126">
        <v>681000</v>
      </c>
      <c r="EJ190" s="17">
        <v>644850</v>
      </c>
      <c r="EK190" s="73">
        <v>612600</v>
      </c>
      <c r="EL190" s="17">
        <f t="shared" si="360"/>
        <v>532280</v>
      </c>
      <c r="EM190" s="17">
        <f t="shared" si="361"/>
        <v>628725</v>
      </c>
      <c r="EN190" s="17">
        <f t="shared" si="362"/>
        <v>404194.44208518427</v>
      </c>
      <c r="EO190" s="17">
        <f t="shared" si="363"/>
        <v>200394.16999999998</v>
      </c>
      <c r="EP190" s="17">
        <f t="shared" si="287"/>
        <v>241474.97484999997</v>
      </c>
      <c r="EQ190" s="162">
        <f>VLOOKUP(B190,[1]Hoja1!$B$9:$AZ$244,51,0)</f>
        <v>74200</v>
      </c>
      <c r="ER190" s="162">
        <v>244000</v>
      </c>
      <c r="ES190" s="32">
        <v>644850</v>
      </c>
      <c r="ET190" s="94">
        <v>619100</v>
      </c>
      <c r="EU190" s="32">
        <f t="shared" si="364"/>
        <v>395537.5</v>
      </c>
      <c r="EV190" s="32">
        <f t="shared" si="365"/>
        <v>431550</v>
      </c>
      <c r="EW190" s="32">
        <f t="shared" si="366"/>
        <v>192850.58728371892</v>
      </c>
      <c r="EX190" s="32">
        <f t="shared" si="367"/>
        <v>89641.01999999999</v>
      </c>
      <c r="EY190" s="32">
        <f t="shared" si="288"/>
        <v>108017.42909999998</v>
      </c>
      <c r="EZ190" s="172">
        <f>VLOOKUP(B190,'[2]RESPUESTOS '!$B$11:$BH$246,59,0)</f>
        <v>96564</v>
      </c>
      <c r="FA190" s="162">
        <v>299000</v>
      </c>
      <c r="FB190" s="32">
        <v>530000</v>
      </c>
      <c r="FC190" s="94">
        <v>514100</v>
      </c>
      <c r="FD190" s="32">
        <f t="shared" si="368"/>
        <v>359916</v>
      </c>
      <c r="FE190" s="32">
        <f t="shared" si="369"/>
        <v>406550</v>
      </c>
      <c r="FF190" s="32">
        <f t="shared" si="399"/>
        <v>228151.01658899788</v>
      </c>
      <c r="FG190" s="32">
        <f t="shared" si="400"/>
        <v>116658.9684</v>
      </c>
      <c r="FH190" s="32">
        <f t="shared" si="289"/>
        <v>140574.05692199999</v>
      </c>
      <c r="FI190" s="172">
        <f>VLOOKUP(B190,'[2]RESPUESTOS '!$B$11:$CJ$246,87,0)</f>
        <v>67923</v>
      </c>
      <c r="FJ190" s="162">
        <v>358800</v>
      </c>
      <c r="FK190" s="32">
        <v>372600</v>
      </c>
      <c r="FL190" s="94">
        <v>365100</v>
      </c>
      <c r="FM190" s="32">
        <f t="shared" si="370"/>
        <v>291105.75</v>
      </c>
      <c r="FN190" s="32">
        <f t="shared" si="371"/>
        <v>361950</v>
      </c>
      <c r="FO190" s="32">
        <f t="shared" si="401"/>
        <v>174425.39630855498</v>
      </c>
      <c r="FP190" s="32">
        <f t="shared" si="372"/>
        <v>82057.776299999998</v>
      </c>
      <c r="FQ190" s="32">
        <f t="shared" si="290"/>
        <v>98879.620441499996</v>
      </c>
      <c r="FR190" s="172">
        <f>VLOOKUP(B190,'[2]RESPUESTOS '!$B$11:$BX$246,75,0)</f>
        <v>70795</v>
      </c>
      <c r="FS190" s="162">
        <v>299000</v>
      </c>
      <c r="FT190" s="32">
        <v>378200</v>
      </c>
      <c r="FU190" s="94">
        <v>347900</v>
      </c>
      <c r="FV190" s="32">
        <f t="shared" si="373"/>
        <v>273973.75</v>
      </c>
      <c r="FW190" s="32">
        <f t="shared" si="374"/>
        <v>323450</v>
      </c>
      <c r="FX190" s="32">
        <f t="shared" si="402"/>
        <v>174001.81632526076</v>
      </c>
      <c r="FY190" s="32">
        <f t="shared" si="375"/>
        <v>85527.439499999993</v>
      </c>
      <c r="FZ190" s="32">
        <f t="shared" si="291"/>
        <v>103060.56459749999</v>
      </c>
      <c r="GA190" s="172">
        <f>VLOOKUP(B190,'[2]RESPUESTOS '!$B$11:$CN$246,91,0)</f>
        <v>106764</v>
      </c>
      <c r="GB190" s="162">
        <v>344000</v>
      </c>
      <c r="GC190" s="32">
        <v>567200</v>
      </c>
      <c r="GD190" s="94">
        <v>555900</v>
      </c>
      <c r="GE190" s="32">
        <f t="shared" si="376"/>
        <v>393466</v>
      </c>
      <c r="GF190" s="32">
        <f t="shared" si="377"/>
        <v>449950</v>
      </c>
      <c r="GG190" s="32">
        <f t="shared" si="403"/>
        <v>252599.22883042248</v>
      </c>
      <c r="GH190" s="32">
        <f t="shared" si="378"/>
        <v>128981.58839999999</v>
      </c>
      <c r="GI190" s="32">
        <f t="shared" si="292"/>
        <v>155422.81402200001</v>
      </c>
      <c r="GJ190" s="172">
        <f>VLOOKUP(B190,'[2]RESPUESTOS '!$B$11:$T$246,19,0)</f>
        <v>54660</v>
      </c>
      <c r="GK190" s="162">
        <v>400000</v>
      </c>
      <c r="GL190" s="32">
        <v>291000</v>
      </c>
      <c r="GM190" s="94">
        <v>282300</v>
      </c>
      <c r="GN190" s="32">
        <f t="shared" si="379"/>
        <v>256990</v>
      </c>
      <c r="GO190" s="32">
        <f t="shared" si="380"/>
        <v>286650</v>
      </c>
      <c r="GP190" s="32">
        <f t="shared" si="404"/>
        <v>144021.29276465985</v>
      </c>
      <c r="GQ190" s="32">
        <f t="shared" si="381"/>
        <v>66034.745999999999</v>
      </c>
      <c r="GR190" s="32">
        <f t="shared" si="293"/>
        <v>79571.868929999997</v>
      </c>
      <c r="GS190" s="172">
        <f>VLOOKUP(B190,'[2]RESPUESTOS '!$B$11:$H$246,7,0)</f>
        <v>33724</v>
      </c>
      <c r="GT190" s="162">
        <v>220000</v>
      </c>
      <c r="GU190" s="32">
        <v>174600</v>
      </c>
      <c r="GV190" s="94">
        <v>167600</v>
      </c>
      <c r="GW190" s="32">
        <f t="shared" si="382"/>
        <v>148981</v>
      </c>
      <c r="GX190" s="32">
        <f t="shared" si="383"/>
        <v>171100</v>
      </c>
      <c r="GY190" s="32">
        <f t="shared" si="405"/>
        <v>87161.366990626673</v>
      </c>
      <c r="GZ190" s="32">
        <f t="shared" si="384"/>
        <v>40741.964399999997</v>
      </c>
      <c r="HA190" s="32">
        <f t="shared" si="294"/>
        <v>49094.067101999994</v>
      </c>
      <c r="HB190" s="172">
        <f>VLOOKUP(B190,'[2]RESPUESTOS '!$B$11:$D$246,3,0)</f>
        <v>35552</v>
      </c>
      <c r="HC190" s="162">
        <v>220000</v>
      </c>
      <c r="HD190" s="32">
        <v>174600</v>
      </c>
      <c r="HE190" s="94">
        <v>165900</v>
      </c>
      <c r="HF190" s="32">
        <f t="shared" si="385"/>
        <v>149013</v>
      </c>
      <c r="HG190" s="32">
        <f t="shared" si="386"/>
        <v>170250</v>
      </c>
      <c r="HH190" s="32">
        <f t="shared" si="406"/>
        <v>90032.559011448349</v>
      </c>
      <c r="HI190" s="32">
        <f t="shared" si="387"/>
        <v>42950.371200000001</v>
      </c>
      <c r="HJ190" s="32">
        <f t="shared" si="295"/>
        <v>51755.197295999998</v>
      </c>
      <c r="HK190" s="172">
        <f>VLOOKUP(B190,'[2]RESPUESTOS '!$B$11:$CB$246,79,0)</f>
        <v>108081</v>
      </c>
      <c r="HL190" s="162">
        <v>681000</v>
      </c>
      <c r="HM190" s="32">
        <v>567200</v>
      </c>
      <c r="HN190" s="94">
        <v>550000</v>
      </c>
      <c r="HO190" s="32">
        <f t="shared" si="388"/>
        <v>476570.25</v>
      </c>
      <c r="HP190" s="32">
        <f t="shared" si="389"/>
        <v>558600</v>
      </c>
      <c r="HQ190" s="32">
        <f t="shared" si="407"/>
        <v>279681.61005959171</v>
      </c>
      <c r="HR190" s="32">
        <f t="shared" si="390"/>
        <v>130572.65609999999</v>
      </c>
      <c r="HS190" s="32">
        <f t="shared" si="296"/>
        <v>157340.05060049999</v>
      </c>
      <c r="HT190" s="172">
        <v>580640.76</v>
      </c>
      <c r="HU190" s="162">
        <v>681000</v>
      </c>
      <c r="HV190" s="32">
        <v>716500</v>
      </c>
      <c r="HW190" s="94">
        <v>687800</v>
      </c>
      <c r="HX190" s="32">
        <f t="shared" si="391"/>
        <v>695100</v>
      </c>
      <c r="HY190" s="32">
        <f t="shared" si="392"/>
        <v>687800</v>
      </c>
      <c r="HZ190" s="32">
        <f t="shared" si="297"/>
        <v>694763.96924514382</v>
      </c>
      <c r="IA190" s="32">
        <f t="shared" si="393"/>
        <v>701472.10215599998</v>
      </c>
      <c r="IB190" s="32">
        <f t="shared" si="298"/>
        <v>845273.88309797994</v>
      </c>
      <c r="IC190" s="172">
        <v>619020</v>
      </c>
      <c r="ID190" s="162">
        <v>299000</v>
      </c>
      <c r="IE190" s="32">
        <v>716500</v>
      </c>
      <c r="IF190" s="94">
        <v>702200</v>
      </c>
      <c r="IG190" s="32">
        <f t="shared" si="394"/>
        <v>572566.66666666663</v>
      </c>
      <c r="IH190" s="32">
        <f t="shared" si="395"/>
        <v>702200</v>
      </c>
      <c r="II190" s="32">
        <f t="shared" si="396"/>
        <v>486677.15473102202</v>
      </c>
      <c r="IJ190" s="32">
        <f t="shared" si="397"/>
        <v>747838.06199999992</v>
      </c>
      <c r="IK190" s="32">
        <f t="shared" si="299"/>
        <v>901144.86470999988</v>
      </c>
      <c r="IM190" s="32">
        <f t="shared" si="398"/>
        <v>177800.21063035107</v>
      </c>
    </row>
    <row r="191" spans="1:247" x14ac:dyDescent="0.25">
      <c r="A191" s="12">
        <v>184</v>
      </c>
      <c r="B191" s="48" t="s">
        <v>227</v>
      </c>
      <c r="C191" s="14">
        <f>VLOOKUP(B191,[1]Hoja1!$B$9:$D$244,3,0)</f>
        <v>111073</v>
      </c>
      <c r="D191" s="14">
        <v>407000</v>
      </c>
      <c r="E191" s="15">
        <v>606500</v>
      </c>
      <c r="F191" s="97">
        <v>588300</v>
      </c>
      <c r="G191" s="105">
        <f t="shared" si="300"/>
        <v>428218.25</v>
      </c>
      <c r="H191" s="105">
        <f t="shared" si="301"/>
        <v>497650</v>
      </c>
      <c r="I191" s="107">
        <f t="shared" si="302"/>
        <v>270111.33979801019</v>
      </c>
      <c r="J191" s="107">
        <f t="shared" si="303"/>
        <v>116737.723</v>
      </c>
      <c r="K191" s="107">
        <f t="shared" si="272"/>
        <v>140668.95621499998</v>
      </c>
      <c r="L191" s="101">
        <f>VLOOKUP(B191,[1]Hoja1!$B$9:$L$244,11,0)</f>
        <v>94710</v>
      </c>
      <c r="M191" s="101">
        <v>352000</v>
      </c>
      <c r="N191" s="34">
        <v>606500</v>
      </c>
      <c r="O191" s="70">
        <v>576200</v>
      </c>
      <c r="P191" s="34">
        <f t="shared" si="304"/>
        <v>407352.5</v>
      </c>
      <c r="Q191" s="34">
        <f t="shared" si="305"/>
        <v>464100</v>
      </c>
      <c r="R191" s="34">
        <f t="shared" si="306"/>
        <v>238325.48668199789</v>
      </c>
      <c r="S191" s="174">
        <f t="shared" si="307"/>
        <v>99540.209999999992</v>
      </c>
      <c r="T191" s="174">
        <f t="shared" si="273"/>
        <v>119945.95304999998</v>
      </c>
      <c r="U191" s="126">
        <f>VLOOKUP(B191,[1]Hoja1!$B$9:$T$244,19,0)</f>
        <v>101158</v>
      </c>
      <c r="V191" s="126">
        <v>370000</v>
      </c>
      <c r="W191" s="17">
        <v>485200</v>
      </c>
      <c r="X191" s="73">
        <v>480300</v>
      </c>
      <c r="Y191" s="17">
        <f t="shared" si="308"/>
        <v>359164.5</v>
      </c>
      <c r="Z191" s="17">
        <f t="shared" si="309"/>
        <v>425150</v>
      </c>
      <c r="AA191" s="17">
        <f t="shared" si="310"/>
        <v>239073.35906851941</v>
      </c>
      <c r="AB191" s="176">
        <f t="shared" si="311"/>
        <v>106317.05799999999</v>
      </c>
      <c r="AC191" s="176">
        <f t="shared" si="274"/>
        <v>128112.05488999998</v>
      </c>
      <c r="AD191" s="129">
        <f>VLOOKUP(B191,[1]Hoja1!$B$9:$V$244,21,0)</f>
        <v>113531</v>
      </c>
      <c r="AE191" s="129">
        <v>406000</v>
      </c>
      <c r="AF191" s="18">
        <v>460940</v>
      </c>
      <c r="AG191" s="74">
        <v>451700</v>
      </c>
      <c r="AH191" s="18">
        <f t="shared" si="312"/>
        <v>358042.75</v>
      </c>
      <c r="AI191" s="18">
        <f t="shared" si="313"/>
        <v>428850</v>
      </c>
      <c r="AJ191" s="18">
        <f t="shared" si="314"/>
        <v>255516.60944057576</v>
      </c>
      <c r="AK191" s="177">
        <f t="shared" si="315"/>
        <v>119321.08099999999</v>
      </c>
      <c r="AL191" s="177">
        <f t="shared" si="275"/>
        <v>143781.90260499998</v>
      </c>
      <c r="AM191" s="133">
        <f>VLOOKUP(B191,[1]Hoja1!$B$9:$X$244,23,0)</f>
        <v>106954</v>
      </c>
      <c r="AN191" s="133">
        <v>382000</v>
      </c>
      <c r="AO191" s="19">
        <v>412420</v>
      </c>
      <c r="AP191" s="77">
        <v>391800</v>
      </c>
      <c r="AQ191" s="19">
        <f t="shared" si="316"/>
        <v>323293.5</v>
      </c>
      <c r="AR191" s="19">
        <f t="shared" si="317"/>
        <v>386900</v>
      </c>
      <c r="AS191" s="19">
        <f t="shared" si="318"/>
        <v>236062.70628421672</v>
      </c>
      <c r="AT191" s="178">
        <f t="shared" si="319"/>
        <v>112408.65399999999</v>
      </c>
      <c r="AU191" s="178">
        <f t="shared" si="276"/>
        <v>135452.42806999999</v>
      </c>
      <c r="AV191" s="137">
        <f>VLOOKUP(B191,[1]Hoja1!$B$9:$Z$244,25,0)</f>
        <v>86100</v>
      </c>
      <c r="AW191" s="137">
        <v>315000</v>
      </c>
      <c r="AX191" s="20">
        <v>412420</v>
      </c>
      <c r="AY191" s="79">
        <v>395900</v>
      </c>
      <c r="AZ191" s="20">
        <f t="shared" si="320"/>
        <v>302355</v>
      </c>
      <c r="BA191" s="20">
        <f t="shared" si="321"/>
        <v>355450</v>
      </c>
      <c r="BB191" s="20">
        <f t="shared" si="322"/>
        <v>202638.26838020695</v>
      </c>
      <c r="BC191" s="179">
        <f t="shared" si="323"/>
        <v>90491.099999999991</v>
      </c>
      <c r="BD191" s="179">
        <f t="shared" si="277"/>
        <v>109041.77549999999</v>
      </c>
      <c r="BE191" s="139">
        <f>VLOOKUP(B191,[1]Hoja1!$B$9:$AB$244,27,0)</f>
        <v>94710</v>
      </c>
      <c r="BF191" s="139">
        <v>379000</v>
      </c>
      <c r="BG191" s="21">
        <v>485200</v>
      </c>
      <c r="BH191" s="80">
        <v>470600</v>
      </c>
      <c r="BI191" s="21">
        <f t="shared" si="324"/>
        <v>357377.5</v>
      </c>
      <c r="BJ191" s="21">
        <f t="shared" si="325"/>
        <v>424800</v>
      </c>
      <c r="BK191" s="21">
        <f t="shared" si="326"/>
        <v>230109.58334641374</v>
      </c>
      <c r="BL191" s="21">
        <f t="shared" si="327"/>
        <v>99540.209999999992</v>
      </c>
      <c r="BM191" s="21">
        <f t="shared" si="278"/>
        <v>119945.95304999998</v>
      </c>
      <c r="BN191" s="144">
        <f>VLOOKUP(B191,[1]Hoja1!$B$9:$AD$244,29,0)</f>
        <v>94710</v>
      </c>
      <c r="BO191" s="144">
        <v>339000</v>
      </c>
      <c r="BP191" s="22">
        <v>485200</v>
      </c>
      <c r="BQ191" s="82">
        <v>460900</v>
      </c>
      <c r="BR191" s="22">
        <f t="shared" si="328"/>
        <v>344952.5</v>
      </c>
      <c r="BS191" s="22">
        <f t="shared" si="329"/>
        <v>399950</v>
      </c>
      <c r="BT191" s="22">
        <f t="shared" si="330"/>
        <v>225490.92027648279</v>
      </c>
      <c r="BU191" s="22">
        <f t="shared" si="331"/>
        <v>99540.209999999992</v>
      </c>
      <c r="BV191" s="22">
        <f t="shared" si="279"/>
        <v>119945.95304999998</v>
      </c>
      <c r="BW191" s="146">
        <f>VLOOKUP(B191,[1]Hoja1!$B$9:$AF$244,31,0)</f>
        <v>90943</v>
      </c>
      <c r="BX191" s="146">
        <v>260000</v>
      </c>
      <c r="BY191" s="23">
        <v>412420</v>
      </c>
      <c r="BZ191" s="84">
        <v>371200</v>
      </c>
      <c r="CA191" s="23">
        <f t="shared" si="332"/>
        <v>283640.75</v>
      </c>
      <c r="CB191" s="23">
        <f t="shared" si="333"/>
        <v>315600</v>
      </c>
      <c r="CC191" s="23">
        <f t="shared" si="334"/>
        <v>200393.46691325269</v>
      </c>
      <c r="CD191" s="23">
        <f t="shared" si="335"/>
        <v>95581.092999999993</v>
      </c>
      <c r="CE191" s="23">
        <f t="shared" si="280"/>
        <v>115175.21706499999</v>
      </c>
      <c r="CF191" s="158">
        <f>VLOOKUP(B191,[1]Hoja1!$B$9:$AJ$244,35,0)</f>
        <v>94493</v>
      </c>
      <c r="CG191" s="158">
        <v>270000</v>
      </c>
      <c r="CH191" s="24">
        <v>280400</v>
      </c>
      <c r="CI191" s="25">
        <v>274800</v>
      </c>
      <c r="CJ191" s="24">
        <f t="shared" si="336"/>
        <v>229923.25</v>
      </c>
      <c r="CK191" s="24">
        <f t="shared" si="337"/>
        <v>272400</v>
      </c>
      <c r="CL191" s="24">
        <f t="shared" si="338"/>
        <v>186117.13057456817</v>
      </c>
      <c r="CM191" s="24">
        <f t="shared" si="339"/>
        <v>99312.142999999996</v>
      </c>
      <c r="CN191" s="24">
        <f t="shared" si="281"/>
        <v>119671.132315</v>
      </c>
      <c r="CO191" s="148">
        <f>VLOOKUP(B191,[1]Hoja1!$B$9:$AL$244,37,0)</f>
        <v>87768</v>
      </c>
      <c r="CP191" s="148">
        <v>320000</v>
      </c>
      <c r="CQ191" s="26">
        <v>412420</v>
      </c>
      <c r="CR191" s="149">
        <v>383600</v>
      </c>
      <c r="CS191" s="26">
        <f t="shared" si="340"/>
        <v>300947</v>
      </c>
      <c r="CT191" s="26">
        <f t="shared" si="341"/>
        <v>351800</v>
      </c>
      <c r="CU191" s="26">
        <f t="shared" si="342"/>
        <v>204600.7645806873</v>
      </c>
      <c r="CV191" s="26">
        <f t="shared" si="343"/>
        <v>92244.167999999991</v>
      </c>
      <c r="CW191" s="26">
        <f t="shared" si="282"/>
        <v>111154.22243999998</v>
      </c>
      <c r="CX191" s="27">
        <f>VLOOKUP(B191,[1]Hoja1!$B$9:$AN$244,39,0)</f>
        <v>105072</v>
      </c>
      <c r="CY191" s="27">
        <v>350000</v>
      </c>
      <c r="CZ191" s="28">
        <v>460940</v>
      </c>
      <c r="DA191" s="86">
        <v>438000</v>
      </c>
      <c r="DB191" s="28">
        <f t="shared" si="344"/>
        <v>338503</v>
      </c>
      <c r="DC191" s="28">
        <f t="shared" si="345"/>
        <v>394000</v>
      </c>
      <c r="DD191" s="28">
        <f t="shared" si="346"/>
        <v>237713.04327144619</v>
      </c>
      <c r="DE191" s="28">
        <f t="shared" si="347"/>
        <v>110430.67199999999</v>
      </c>
      <c r="DF191" s="28">
        <f t="shared" si="283"/>
        <v>133068.95976</v>
      </c>
      <c r="DG191" s="150">
        <f>VLOOKUP(B191,[1]Hoja1!$B$9:$AR$244,43,0)</f>
        <v>127365</v>
      </c>
      <c r="DH191" s="150">
        <v>437000</v>
      </c>
      <c r="DI191" s="29">
        <v>363900</v>
      </c>
      <c r="DJ191" s="88">
        <v>349300</v>
      </c>
      <c r="DK191" s="29">
        <f t="shared" si="348"/>
        <v>319391.25</v>
      </c>
      <c r="DL191" s="29">
        <f t="shared" si="349"/>
        <v>356600</v>
      </c>
      <c r="DM191" s="29">
        <f t="shared" si="350"/>
        <v>253957.67056541142</v>
      </c>
      <c r="DN191" s="29">
        <f t="shared" si="351"/>
        <v>133860.61499999999</v>
      </c>
      <c r="DO191" s="29">
        <f t="shared" si="284"/>
        <v>161302.04107499999</v>
      </c>
      <c r="DP191" s="154">
        <f>VLOOKUP(B191,[1]Hoja1!$B$9:$AT$244,45,0)</f>
        <v>127365</v>
      </c>
      <c r="DQ191" s="154">
        <v>466000</v>
      </c>
      <c r="DR191" s="30">
        <v>363900</v>
      </c>
      <c r="DS191" s="90">
        <v>334800</v>
      </c>
      <c r="DT191" s="30">
        <f t="shared" si="352"/>
        <v>323016.25</v>
      </c>
      <c r="DU191" s="30">
        <f t="shared" si="353"/>
        <v>349350</v>
      </c>
      <c r="DV191" s="30">
        <f t="shared" si="354"/>
        <v>254254.97573429986</v>
      </c>
      <c r="DW191" s="30">
        <f t="shared" si="355"/>
        <v>133860.61499999999</v>
      </c>
      <c r="DX191" s="30">
        <f t="shared" si="285"/>
        <v>161302.04107499999</v>
      </c>
      <c r="DY191" s="158">
        <f>VLOOKUP(B191,[1]Hoja1!$B$9:$AV$244,47,0)</f>
        <v>144347</v>
      </c>
      <c r="DZ191" s="158">
        <v>500000</v>
      </c>
      <c r="EA191" s="24">
        <v>412420</v>
      </c>
      <c r="EB191" s="25">
        <v>379400</v>
      </c>
      <c r="EC191" s="24">
        <f t="shared" si="356"/>
        <v>359041.75</v>
      </c>
      <c r="ED191" s="24">
        <f t="shared" si="357"/>
        <v>395910</v>
      </c>
      <c r="EE191" s="24">
        <f t="shared" si="358"/>
        <v>285955.22740562836</v>
      </c>
      <c r="EF191" s="24">
        <f t="shared" si="359"/>
        <v>151708.69699999999</v>
      </c>
      <c r="EG191" s="24">
        <f t="shared" si="286"/>
        <v>182808.97988499998</v>
      </c>
      <c r="EH191" s="126">
        <f>VLOOKUP(B191,[1]Hoja1!$B$9:$AX$244,49,0)</f>
        <v>137641</v>
      </c>
      <c r="EI191" s="126">
        <v>492000</v>
      </c>
      <c r="EJ191" s="17">
        <v>545850</v>
      </c>
      <c r="EK191" s="73">
        <v>491300</v>
      </c>
      <c r="EL191" s="17">
        <f t="shared" si="360"/>
        <v>416697.75</v>
      </c>
      <c r="EM191" s="17">
        <f t="shared" si="361"/>
        <v>491650</v>
      </c>
      <c r="EN191" s="17">
        <f t="shared" si="362"/>
        <v>303830.87993371743</v>
      </c>
      <c r="EO191" s="17">
        <f t="shared" si="363"/>
        <v>144660.69099999999</v>
      </c>
      <c r="EP191" s="17">
        <f t="shared" si="287"/>
        <v>174316.13265499999</v>
      </c>
      <c r="EQ191" s="162">
        <f>VLOOKUP(B191,[1]Hoja1!$B$9:$AZ$244,51,0)</f>
        <v>132258</v>
      </c>
      <c r="ER191" s="162">
        <v>435000</v>
      </c>
      <c r="ES191" s="32">
        <v>545850</v>
      </c>
      <c r="ET191" s="94">
        <v>518600</v>
      </c>
      <c r="EU191" s="32">
        <f t="shared" si="364"/>
        <v>407927</v>
      </c>
      <c r="EV191" s="32">
        <f t="shared" si="365"/>
        <v>476800</v>
      </c>
      <c r="EW191" s="32">
        <f t="shared" si="366"/>
        <v>293683.52628738072</v>
      </c>
      <c r="EX191" s="32">
        <f t="shared" si="367"/>
        <v>159780.8898</v>
      </c>
      <c r="EY191" s="32">
        <f t="shared" si="288"/>
        <v>192535.972209</v>
      </c>
      <c r="EZ191" s="172">
        <f>VLOOKUP(B191,'[2]RESPUESTOS '!$B$11:$BH$246,59,0)</f>
        <v>69816</v>
      </c>
      <c r="FA191" s="162">
        <v>370000</v>
      </c>
      <c r="FB191" s="32">
        <v>379800</v>
      </c>
      <c r="FC191" s="94">
        <v>372200</v>
      </c>
      <c r="FD191" s="32">
        <f t="shared" si="368"/>
        <v>297954</v>
      </c>
      <c r="FE191" s="32">
        <f t="shared" si="369"/>
        <v>371100</v>
      </c>
      <c r="FF191" s="32">
        <f t="shared" si="399"/>
        <v>179004.88203194417</v>
      </c>
      <c r="FG191" s="32">
        <f t="shared" si="400"/>
        <v>84344.709600000002</v>
      </c>
      <c r="FH191" s="32">
        <f t="shared" si="289"/>
        <v>101635.37506799999</v>
      </c>
      <c r="FI191" s="172">
        <f>VLOOKUP(B191,'[2]RESPUESTOS '!$B$11:$CJ$246,87,0)</f>
        <v>81955</v>
      </c>
      <c r="FJ191" s="162">
        <v>444000</v>
      </c>
      <c r="FK191" s="32">
        <v>435400</v>
      </c>
      <c r="FL191" s="94">
        <v>422300</v>
      </c>
      <c r="FM191" s="32">
        <f t="shared" si="370"/>
        <v>345913.75</v>
      </c>
      <c r="FN191" s="32">
        <f t="shared" si="371"/>
        <v>428850</v>
      </c>
      <c r="FO191" s="32">
        <f t="shared" si="401"/>
        <v>209218.21962274582</v>
      </c>
      <c r="FP191" s="32">
        <f t="shared" si="372"/>
        <v>99009.835500000001</v>
      </c>
      <c r="FQ191" s="32">
        <f t="shared" si="290"/>
        <v>119306.85177750001</v>
      </c>
      <c r="FR191" s="172">
        <f>VLOOKUP(B191,'[2]RESPUESTOS '!$B$11:$BX$246,75,0)</f>
        <v>70749</v>
      </c>
      <c r="FS191" s="162">
        <v>370000</v>
      </c>
      <c r="FT191" s="32">
        <v>386200</v>
      </c>
      <c r="FU191" s="94">
        <v>378500</v>
      </c>
      <c r="FV191" s="32">
        <f t="shared" si="373"/>
        <v>301362.25</v>
      </c>
      <c r="FW191" s="32">
        <f t="shared" si="374"/>
        <v>374250</v>
      </c>
      <c r="FX191" s="32">
        <f t="shared" si="402"/>
        <v>181253.67564871992</v>
      </c>
      <c r="FY191" s="32">
        <f t="shared" si="375"/>
        <v>85471.866899999994</v>
      </c>
      <c r="FZ191" s="32">
        <f t="shared" si="291"/>
        <v>102993.5996145</v>
      </c>
      <c r="GA191" s="172">
        <f>VLOOKUP(B191,'[2]RESPUESTOS '!$B$11:$CN$246,91,0)</f>
        <v>89884</v>
      </c>
      <c r="GB191" s="162">
        <v>426000</v>
      </c>
      <c r="GC191" s="32">
        <v>485200</v>
      </c>
      <c r="GD191" s="94">
        <v>446400</v>
      </c>
      <c r="GE191" s="32">
        <f t="shared" si="376"/>
        <v>361871</v>
      </c>
      <c r="GF191" s="32">
        <f t="shared" si="377"/>
        <v>436200</v>
      </c>
      <c r="GG191" s="32">
        <f t="shared" si="403"/>
        <v>225047.60031017268</v>
      </c>
      <c r="GH191" s="32">
        <f t="shared" si="378"/>
        <v>108588.86039999999</v>
      </c>
      <c r="GI191" s="32">
        <f t="shared" si="292"/>
        <v>130849.57678199999</v>
      </c>
      <c r="GJ191" s="172">
        <f>VLOOKUP(B191,'[2]RESPUESTOS '!$B$11:$T$246,19,0)</f>
        <v>79114</v>
      </c>
      <c r="GK191" s="162">
        <v>350000</v>
      </c>
      <c r="GL191" s="32">
        <v>397800</v>
      </c>
      <c r="GM191" s="94">
        <v>377900</v>
      </c>
      <c r="GN191" s="32">
        <f t="shared" si="379"/>
        <v>301203.5</v>
      </c>
      <c r="GO191" s="32">
        <f t="shared" si="380"/>
        <v>363950</v>
      </c>
      <c r="GP191" s="32">
        <f t="shared" si="404"/>
        <v>193637.46534242789</v>
      </c>
      <c r="GQ191" s="32">
        <f t="shared" si="381"/>
        <v>95577.623399999997</v>
      </c>
      <c r="GR191" s="32">
        <f t="shared" si="293"/>
        <v>115171.03619699999</v>
      </c>
      <c r="GS191" s="172">
        <f>VLOOKUP(B191,'[2]RESPUESTOS '!$B$11:$H$246,7,0)</f>
        <v>70294</v>
      </c>
      <c r="GT191" s="162">
        <v>270000</v>
      </c>
      <c r="GU191" s="32">
        <v>238700</v>
      </c>
      <c r="GV191" s="94">
        <v>226800</v>
      </c>
      <c r="GW191" s="32">
        <f t="shared" si="382"/>
        <v>201448.5</v>
      </c>
      <c r="GX191" s="32">
        <f t="shared" si="383"/>
        <v>232750</v>
      </c>
      <c r="GY191" s="32">
        <f t="shared" si="405"/>
        <v>150782.94587832823</v>
      </c>
      <c r="GZ191" s="32">
        <f t="shared" si="384"/>
        <v>84922.181400000001</v>
      </c>
      <c r="HA191" s="32">
        <f t="shared" si="294"/>
        <v>102331.22858700001</v>
      </c>
      <c r="HB191" s="172">
        <f>VLOOKUP(B191,'[2]RESPUESTOS '!$B$11:$D$246,3,0)</f>
        <v>73265</v>
      </c>
      <c r="HC191" s="162">
        <v>270000</v>
      </c>
      <c r="HD191" s="32">
        <v>238700</v>
      </c>
      <c r="HE191" s="94">
        <v>231500</v>
      </c>
      <c r="HF191" s="32">
        <f t="shared" si="385"/>
        <v>203366.25</v>
      </c>
      <c r="HG191" s="32">
        <f t="shared" si="386"/>
        <v>235100</v>
      </c>
      <c r="HH191" s="32">
        <f t="shared" si="406"/>
        <v>154668.27965044155</v>
      </c>
      <c r="HI191" s="32">
        <f t="shared" si="387"/>
        <v>88511.446499999991</v>
      </c>
      <c r="HJ191" s="32">
        <f t="shared" si="295"/>
        <v>106656.29303249999</v>
      </c>
      <c r="HK191" s="172">
        <f>VLOOKUP(B191,'[2]RESPUESTOS '!$B$11:$CB$246,79,0)</f>
        <v>88810</v>
      </c>
      <c r="HL191" s="162">
        <v>492000</v>
      </c>
      <c r="HM191" s="32">
        <v>485200</v>
      </c>
      <c r="HN191" s="94">
        <v>475000</v>
      </c>
      <c r="HO191" s="32">
        <f t="shared" si="388"/>
        <v>385252.5</v>
      </c>
      <c r="HP191" s="32">
        <f t="shared" si="389"/>
        <v>480100</v>
      </c>
      <c r="HQ191" s="32">
        <f t="shared" si="407"/>
        <v>229111.05058310693</v>
      </c>
      <c r="HR191" s="32">
        <f t="shared" si="390"/>
        <v>107291.36099999999</v>
      </c>
      <c r="HS191" s="32">
        <f t="shared" si="296"/>
        <v>129286.09000499999</v>
      </c>
      <c r="HT191" s="172">
        <v>476128.8</v>
      </c>
      <c r="HU191" s="162">
        <v>492000</v>
      </c>
      <c r="HV191" s="32">
        <v>606500</v>
      </c>
      <c r="HW191" s="94">
        <v>564000</v>
      </c>
      <c r="HX191" s="32">
        <f t="shared" si="391"/>
        <v>554166.66666666663</v>
      </c>
      <c r="HY191" s="32">
        <f t="shared" si="392"/>
        <v>564000</v>
      </c>
      <c r="HZ191" s="32">
        <f t="shared" si="297"/>
        <v>550017.22965906712</v>
      </c>
      <c r="IA191" s="32">
        <f t="shared" si="393"/>
        <v>575211.20328000002</v>
      </c>
      <c r="IB191" s="32">
        <f t="shared" si="298"/>
        <v>693129.49995239999</v>
      </c>
      <c r="IC191" s="172">
        <v>507600</v>
      </c>
      <c r="ID191" s="162">
        <v>370000</v>
      </c>
      <c r="IE191" s="32">
        <v>606500</v>
      </c>
      <c r="IF191" s="94">
        <v>600400</v>
      </c>
      <c r="IG191" s="32">
        <f t="shared" si="394"/>
        <v>525633.33333333337</v>
      </c>
      <c r="IH191" s="32">
        <f t="shared" si="395"/>
        <v>600400</v>
      </c>
      <c r="II191" s="32">
        <f t="shared" si="396"/>
        <v>498582.06458749739</v>
      </c>
      <c r="IJ191" s="32">
        <f t="shared" si="397"/>
        <v>613231.55999999994</v>
      </c>
      <c r="IK191" s="32">
        <f t="shared" si="299"/>
        <v>738944.0297999999</v>
      </c>
      <c r="IM191" s="32">
        <f t="shared" si="398"/>
        <v>174390.12058240373</v>
      </c>
    </row>
    <row r="192" spans="1:247" x14ac:dyDescent="0.25">
      <c r="A192" s="12">
        <v>185</v>
      </c>
      <c r="B192" s="48" t="s">
        <v>228</v>
      </c>
      <c r="C192" s="14">
        <f>VLOOKUP(B192,[1]Hoja1!$B$9:$D$244,3,0)</f>
        <v>103480</v>
      </c>
      <c r="D192" s="14">
        <v>379000</v>
      </c>
      <c r="E192" s="15">
        <v>581250</v>
      </c>
      <c r="F192" s="97">
        <v>569600</v>
      </c>
      <c r="G192" s="105">
        <f t="shared" si="300"/>
        <v>408332.5</v>
      </c>
      <c r="H192" s="105">
        <f t="shared" si="301"/>
        <v>474300</v>
      </c>
      <c r="I192" s="107">
        <f t="shared" si="302"/>
        <v>253513.15932075091</v>
      </c>
      <c r="J192" s="107">
        <f t="shared" si="303"/>
        <v>108757.48</v>
      </c>
      <c r="K192" s="107">
        <f t="shared" si="272"/>
        <v>131052.7634</v>
      </c>
      <c r="L192" s="101">
        <f>VLOOKUP(B192,[1]Hoja1!$B$9:$L$244,11,0)</f>
        <v>97790</v>
      </c>
      <c r="M192" s="101">
        <v>364000</v>
      </c>
      <c r="N192" s="34">
        <v>581250</v>
      </c>
      <c r="O192" s="70">
        <v>558000</v>
      </c>
      <c r="P192" s="34">
        <f t="shared" si="304"/>
        <v>400260</v>
      </c>
      <c r="Q192" s="34">
        <f t="shared" si="305"/>
        <v>461000</v>
      </c>
      <c r="R192" s="34">
        <f t="shared" si="306"/>
        <v>242633.17122926848</v>
      </c>
      <c r="S192" s="174">
        <f t="shared" si="307"/>
        <v>102777.29</v>
      </c>
      <c r="T192" s="174">
        <f t="shared" si="273"/>
        <v>123846.63444999998</v>
      </c>
      <c r="U192" s="126">
        <f>VLOOKUP(B192,[1]Hoja1!$B$9:$T$244,19,0)</f>
        <v>107424</v>
      </c>
      <c r="V192" s="126">
        <v>393000</v>
      </c>
      <c r="W192" s="17">
        <v>465000</v>
      </c>
      <c r="X192" s="73">
        <v>441800</v>
      </c>
      <c r="Y192" s="17">
        <f t="shared" si="308"/>
        <v>351806</v>
      </c>
      <c r="Z192" s="17">
        <f t="shared" si="309"/>
        <v>417400</v>
      </c>
      <c r="AA192" s="17">
        <f t="shared" si="310"/>
        <v>245889.92998168239</v>
      </c>
      <c r="AB192" s="176">
        <f t="shared" si="311"/>
        <v>112902.624</v>
      </c>
      <c r="AC192" s="176">
        <f t="shared" si="274"/>
        <v>136047.66191999998</v>
      </c>
      <c r="AD192" s="129">
        <f>VLOOKUP(B192,[1]Hoja1!$B$9:$V$244,21,0)</f>
        <v>113895</v>
      </c>
      <c r="AE192" s="129">
        <v>407000</v>
      </c>
      <c r="AF192" s="18">
        <v>441750</v>
      </c>
      <c r="AG192" s="74">
        <v>419700</v>
      </c>
      <c r="AH192" s="18">
        <f t="shared" si="312"/>
        <v>345586.25</v>
      </c>
      <c r="AI192" s="18">
        <f t="shared" si="313"/>
        <v>413350</v>
      </c>
      <c r="AJ192" s="18">
        <f t="shared" si="314"/>
        <v>251835.29311510926</v>
      </c>
      <c r="AK192" s="177">
        <f t="shared" si="315"/>
        <v>119703.64499999999</v>
      </c>
      <c r="AL192" s="177">
        <f t="shared" si="275"/>
        <v>144242.89222499999</v>
      </c>
      <c r="AM192" s="133">
        <f>VLOOKUP(B192,[1]Hoja1!$B$9:$X$244,23,0)</f>
        <v>107569</v>
      </c>
      <c r="AN192" s="133">
        <v>385000</v>
      </c>
      <c r="AO192" s="19">
        <v>395250</v>
      </c>
      <c r="AP192" s="77">
        <v>379400</v>
      </c>
      <c r="AQ192" s="19">
        <f t="shared" si="316"/>
        <v>316804.75</v>
      </c>
      <c r="AR192" s="19">
        <f t="shared" si="317"/>
        <v>382200</v>
      </c>
      <c r="AS192" s="19">
        <f t="shared" si="318"/>
        <v>234472.82646925707</v>
      </c>
      <c r="AT192" s="178">
        <f t="shared" si="319"/>
        <v>113055.01899999999</v>
      </c>
      <c r="AU192" s="178">
        <f t="shared" si="276"/>
        <v>136231.29789499997</v>
      </c>
      <c r="AV192" s="137">
        <f>VLOOKUP(B192,[1]Hoja1!$B$9:$Z$244,25,0)</f>
        <v>88900</v>
      </c>
      <c r="AW192" s="137">
        <v>326000</v>
      </c>
      <c r="AX192" s="20">
        <v>395250</v>
      </c>
      <c r="AY192" s="79">
        <v>367600</v>
      </c>
      <c r="AZ192" s="20">
        <f t="shared" si="320"/>
        <v>294437.5</v>
      </c>
      <c r="BA192" s="20">
        <f t="shared" si="321"/>
        <v>346800</v>
      </c>
      <c r="BB192" s="20">
        <f t="shared" si="322"/>
        <v>204431.34512909636</v>
      </c>
      <c r="BC192" s="179">
        <f t="shared" si="323"/>
        <v>93433.9</v>
      </c>
      <c r="BD192" s="179">
        <f t="shared" si="277"/>
        <v>112587.8495</v>
      </c>
      <c r="BE192" s="139">
        <f>VLOOKUP(B192,[1]Hoja1!$B$9:$AB$244,27,0)</f>
        <v>97790</v>
      </c>
      <c r="BF192" s="139">
        <v>392000</v>
      </c>
      <c r="BG192" s="21">
        <v>465000</v>
      </c>
      <c r="BH192" s="80">
        <v>427800</v>
      </c>
      <c r="BI192" s="21">
        <f t="shared" si="324"/>
        <v>345647.5</v>
      </c>
      <c r="BJ192" s="21">
        <f t="shared" si="325"/>
        <v>409900</v>
      </c>
      <c r="BK192" s="21">
        <f t="shared" si="326"/>
        <v>231681.34112895073</v>
      </c>
      <c r="BL192" s="21">
        <f t="shared" si="327"/>
        <v>102777.29</v>
      </c>
      <c r="BM192" s="21">
        <f t="shared" si="278"/>
        <v>123846.63444999998</v>
      </c>
      <c r="BN192" s="144">
        <f>VLOOKUP(B192,[1]Hoja1!$B$9:$AD$244,29,0)</f>
        <v>97790</v>
      </c>
      <c r="BO192" s="144">
        <v>350000</v>
      </c>
      <c r="BP192" s="22">
        <v>465000</v>
      </c>
      <c r="BQ192" s="82">
        <v>446400</v>
      </c>
      <c r="BR192" s="22">
        <f t="shared" si="328"/>
        <v>339797.5</v>
      </c>
      <c r="BS192" s="22">
        <f t="shared" si="329"/>
        <v>398200</v>
      </c>
      <c r="BT192" s="22">
        <f t="shared" si="330"/>
        <v>228913.90550531851</v>
      </c>
      <c r="BU192" s="22">
        <f t="shared" si="331"/>
        <v>102777.29</v>
      </c>
      <c r="BV192" s="22">
        <f t="shared" si="279"/>
        <v>123846.63444999998</v>
      </c>
      <c r="BW192" s="146">
        <f>VLOOKUP(B192,[1]Hoja1!$B$9:$AF$244,31,0)</f>
        <v>94173</v>
      </c>
      <c r="BX192" s="146">
        <v>270000</v>
      </c>
      <c r="BY192" s="23">
        <v>395250</v>
      </c>
      <c r="BZ192" s="84">
        <v>379400</v>
      </c>
      <c r="CA192" s="23">
        <f t="shared" si="332"/>
        <v>284705.75</v>
      </c>
      <c r="CB192" s="23">
        <f t="shared" si="333"/>
        <v>324700</v>
      </c>
      <c r="CC192" s="23">
        <f t="shared" si="334"/>
        <v>205251.95134645933</v>
      </c>
      <c r="CD192" s="23">
        <f t="shared" si="335"/>
        <v>98975.822999999989</v>
      </c>
      <c r="CE192" s="23">
        <f t="shared" si="280"/>
        <v>119265.86671499998</v>
      </c>
      <c r="CF192" s="158">
        <f>VLOOKUP(B192,[1]Hoja1!$B$9:$AJ$244,35,0)</f>
        <v>94605</v>
      </c>
      <c r="CG192" s="158">
        <v>280000</v>
      </c>
      <c r="CH192" s="24">
        <v>268800</v>
      </c>
      <c r="CI192" s="25">
        <v>255400</v>
      </c>
      <c r="CJ192" s="24">
        <f t="shared" si="336"/>
        <v>224701.25</v>
      </c>
      <c r="CK192" s="24">
        <f t="shared" si="337"/>
        <v>262100</v>
      </c>
      <c r="CL192" s="24">
        <f t="shared" si="338"/>
        <v>183676.99897243659</v>
      </c>
      <c r="CM192" s="24">
        <f t="shared" si="339"/>
        <v>99429.854999999996</v>
      </c>
      <c r="CN192" s="24">
        <f t="shared" si="281"/>
        <v>119812.97527499999</v>
      </c>
      <c r="CO192" s="148">
        <f>VLOOKUP(B192,[1]Hoja1!$B$9:$AL$244,37,0)</f>
        <v>97219</v>
      </c>
      <c r="CP192" s="148">
        <v>350000</v>
      </c>
      <c r="CQ192" s="26">
        <v>395250</v>
      </c>
      <c r="CR192" s="149">
        <v>375500</v>
      </c>
      <c r="CS192" s="26">
        <f t="shared" si="340"/>
        <v>304492.25</v>
      </c>
      <c r="CT192" s="26">
        <f t="shared" si="341"/>
        <v>362750</v>
      </c>
      <c r="CU192" s="26">
        <f t="shared" si="342"/>
        <v>218145.82602320245</v>
      </c>
      <c r="CV192" s="26">
        <f t="shared" si="343"/>
        <v>102177.16899999999</v>
      </c>
      <c r="CW192" s="26">
        <f t="shared" si="282"/>
        <v>123123.48864499999</v>
      </c>
      <c r="CX192" s="27">
        <f>VLOOKUP(B192,[1]Hoja1!$B$9:$AN$244,39,0)</f>
        <v>97790</v>
      </c>
      <c r="CY192" s="27">
        <v>330000</v>
      </c>
      <c r="CZ192" s="28">
        <v>441750</v>
      </c>
      <c r="DA192" s="86">
        <v>411000</v>
      </c>
      <c r="DB192" s="28">
        <f t="shared" si="344"/>
        <v>320135</v>
      </c>
      <c r="DC192" s="28">
        <f t="shared" si="345"/>
        <v>370500</v>
      </c>
      <c r="DD192" s="28">
        <f t="shared" si="346"/>
        <v>222802.60619855882</v>
      </c>
      <c r="DE192" s="28">
        <f t="shared" si="347"/>
        <v>102777.29</v>
      </c>
      <c r="DF192" s="28">
        <f t="shared" si="283"/>
        <v>123846.63444999998</v>
      </c>
      <c r="DG192" s="150">
        <f>VLOOKUP(B192,[1]Hoja1!$B$9:$AR$244,43,0)</f>
        <v>122063</v>
      </c>
      <c r="DH192" s="150">
        <v>419000</v>
      </c>
      <c r="DI192" s="29">
        <v>348750</v>
      </c>
      <c r="DJ192" s="88">
        <v>324300</v>
      </c>
      <c r="DK192" s="29">
        <f t="shared" si="348"/>
        <v>303528.25</v>
      </c>
      <c r="DL192" s="29">
        <f t="shared" si="349"/>
        <v>336525</v>
      </c>
      <c r="DM192" s="29">
        <f t="shared" si="350"/>
        <v>241983.19181747964</v>
      </c>
      <c r="DN192" s="29">
        <f t="shared" si="351"/>
        <v>128288.21299999999</v>
      </c>
      <c r="DO192" s="29">
        <f t="shared" si="284"/>
        <v>154587.29666499997</v>
      </c>
      <c r="DP192" s="154">
        <f>VLOOKUP(B192,[1]Hoja1!$B$9:$AT$244,45,0)</f>
        <v>122063</v>
      </c>
      <c r="DQ192" s="154">
        <v>447000</v>
      </c>
      <c r="DR192" s="30">
        <v>348750</v>
      </c>
      <c r="DS192" s="90">
        <v>341800</v>
      </c>
      <c r="DT192" s="30">
        <f t="shared" si="352"/>
        <v>314903.25</v>
      </c>
      <c r="DU192" s="30">
        <f t="shared" si="353"/>
        <v>345275</v>
      </c>
      <c r="DV192" s="30">
        <f t="shared" si="354"/>
        <v>246568.10671075145</v>
      </c>
      <c r="DW192" s="30">
        <f t="shared" si="355"/>
        <v>128288.21299999999</v>
      </c>
      <c r="DX192" s="30">
        <f t="shared" si="285"/>
        <v>154587.29666499997</v>
      </c>
      <c r="DY192" s="158">
        <f>VLOOKUP(B192,[1]Hoja1!$B$9:$AV$244,47,0)</f>
        <v>138338</v>
      </c>
      <c r="DZ192" s="158">
        <v>480000</v>
      </c>
      <c r="EA192" s="24">
        <v>395250</v>
      </c>
      <c r="EB192" s="25">
        <v>387300</v>
      </c>
      <c r="EC192" s="24">
        <f t="shared" si="356"/>
        <v>350222</v>
      </c>
      <c r="ED192" s="24">
        <f t="shared" si="357"/>
        <v>391275</v>
      </c>
      <c r="EE192" s="24">
        <f t="shared" si="358"/>
        <v>277315.06203743129</v>
      </c>
      <c r="EF192" s="24">
        <f t="shared" si="359"/>
        <v>145393.23799999998</v>
      </c>
      <c r="EG192" s="24">
        <f t="shared" si="286"/>
        <v>175198.85178999999</v>
      </c>
      <c r="EH192" s="126">
        <f>VLOOKUP(B192,[1]Hoja1!$B$9:$AX$244,49,0)</f>
        <v>157299</v>
      </c>
      <c r="EI192" s="126">
        <v>562000</v>
      </c>
      <c r="EJ192" s="17">
        <v>523125</v>
      </c>
      <c r="EK192" s="73">
        <v>502200</v>
      </c>
      <c r="EL192" s="17">
        <f t="shared" si="360"/>
        <v>436156</v>
      </c>
      <c r="EM192" s="17">
        <f t="shared" si="361"/>
        <v>512662.5</v>
      </c>
      <c r="EN192" s="17">
        <f t="shared" si="362"/>
        <v>332239.53187814867</v>
      </c>
      <c r="EO192" s="17">
        <f t="shared" si="363"/>
        <v>165321.24899999998</v>
      </c>
      <c r="EP192" s="17">
        <f t="shared" si="287"/>
        <v>199212.10504499997</v>
      </c>
      <c r="EQ192" s="162">
        <f>VLOOKUP(B192,[1]Hoja1!$B$9:$AZ$244,51,0)</f>
        <v>135492</v>
      </c>
      <c r="ER192" s="162">
        <v>446000</v>
      </c>
      <c r="ES192" s="32">
        <v>523125</v>
      </c>
      <c r="ET192" s="94">
        <v>502200</v>
      </c>
      <c r="EU192" s="32">
        <f t="shared" si="364"/>
        <v>401704.25</v>
      </c>
      <c r="EV192" s="32">
        <f t="shared" si="365"/>
        <v>474100</v>
      </c>
      <c r="EW192" s="32">
        <f t="shared" si="366"/>
        <v>295737.90861137828</v>
      </c>
      <c r="EX192" s="32">
        <f t="shared" si="367"/>
        <v>163687.88519999999</v>
      </c>
      <c r="EY192" s="32">
        <f t="shared" si="288"/>
        <v>197243.90166599999</v>
      </c>
      <c r="EZ192" s="172">
        <f>VLOOKUP(B192,'[2]RESPUESTOS '!$B$11:$BH$246,59,0)</f>
        <v>76672</v>
      </c>
      <c r="FA192" s="162">
        <v>393000</v>
      </c>
      <c r="FB192" s="32">
        <v>405400</v>
      </c>
      <c r="FC192" s="94">
        <v>401300</v>
      </c>
      <c r="FD192" s="32">
        <f t="shared" si="368"/>
        <v>319093</v>
      </c>
      <c r="FE192" s="32">
        <f t="shared" si="369"/>
        <v>397150</v>
      </c>
      <c r="FF192" s="32">
        <f t="shared" si="399"/>
        <v>194687.92923664281</v>
      </c>
      <c r="FG192" s="32">
        <f t="shared" si="400"/>
        <v>92627.443199999994</v>
      </c>
      <c r="FH192" s="32">
        <f t="shared" si="289"/>
        <v>111616.06905599999</v>
      </c>
      <c r="FI192" s="172">
        <f>VLOOKUP(B192,'[2]RESPUESTOS '!$B$11:$CJ$246,87,0)</f>
        <v>82185</v>
      </c>
      <c r="FJ192" s="162">
        <v>471600</v>
      </c>
      <c r="FK192" s="32">
        <v>449000</v>
      </c>
      <c r="FL192" s="94">
        <v>440000</v>
      </c>
      <c r="FM192" s="32">
        <f t="shared" si="370"/>
        <v>360696.25</v>
      </c>
      <c r="FN192" s="32">
        <f t="shared" si="371"/>
        <v>444500</v>
      </c>
      <c r="FO192" s="32">
        <f t="shared" si="401"/>
        <v>212901.73534559042</v>
      </c>
      <c r="FP192" s="32">
        <f t="shared" si="372"/>
        <v>99287.698499999999</v>
      </c>
      <c r="FQ192" s="32">
        <f t="shared" si="290"/>
        <v>119641.6766925</v>
      </c>
      <c r="FR192" s="172">
        <f>VLOOKUP(B192,'[2]RESPUESTOS '!$B$11:$BX$246,75,0)</f>
        <v>72254</v>
      </c>
      <c r="FS192" s="162">
        <v>393000</v>
      </c>
      <c r="FT192" s="32">
        <v>398200</v>
      </c>
      <c r="FU192" s="94">
        <v>386300</v>
      </c>
      <c r="FV192" s="32">
        <f t="shared" si="373"/>
        <v>312438.5</v>
      </c>
      <c r="FW192" s="32">
        <f t="shared" si="374"/>
        <v>389650</v>
      </c>
      <c r="FX192" s="32">
        <f t="shared" si="402"/>
        <v>186180.24970084184</v>
      </c>
      <c r="FY192" s="32">
        <f t="shared" si="375"/>
        <v>87290.057399999991</v>
      </c>
      <c r="FZ192" s="32">
        <f t="shared" si="291"/>
        <v>105184.51916699999</v>
      </c>
      <c r="GA192" s="172">
        <f>VLOOKUP(B192,'[2]RESPUESTOS '!$B$11:$CN$246,91,0)</f>
        <v>84892</v>
      </c>
      <c r="GB192" s="162">
        <v>452000</v>
      </c>
      <c r="GC192" s="32">
        <v>465000</v>
      </c>
      <c r="GD192" s="94">
        <v>455700</v>
      </c>
      <c r="GE192" s="32">
        <f t="shared" si="376"/>
        <v>364398</v>
      </c>
      <c r="GF192" s="32">
        <f t="shared" si="377"/>
        <v>453850</v>
      </c>
      <c r="GG192" s="32">
        <f t="shared" si="403"/>
        <v>218137.87923861499</v>
      </c>
      <c r="GH192" s="32">
        <f t="shared" si="378"/>
        <v>102558.02519999999</v>
      </c>
      <c r="GI192" s="32">
        <f t="shared" si="292"/>
        <v>123582.42036599998</v>
      </c>
      <c r="GJ192" s="172">
        <f>VLOOKUP(B192,'[2]RESPUESTOS '!$B$11:$T$246,19,0)</f>
        <v>89853</v>
      </c>
      <c r="GK192" s="162">
        <v>330000</v>
      </c>
      <c r="GL192" s="32">
        <v>410600</v>
      </c>
      <c r="GM192" s="94">
        <v>394200</v>
      </c>
      <c r="GN192" s="32">
        <f t="shared" si="379"/>
        <v>306163.25</v>
      </c>
      <c r="GO192" s="32">
        <f t="shared" si="380"/>
        <v>362100</v>
      </c>
      <c r="GP192" s="32">
        <f t="shared" si="404"/>
        <v>209075.5991800543</v>
      </c>
      <c r="GQ192" s="32">
        <f t="shared" si="381"/>
        <v>108551.4093</v>
      </c>
      <c r="GR192" s="32">
        <f t="shared" si="293"/>
        <v>130804.4482065</v>
      </c>
      <c r="GS192" s="172">
        <f>VLOOKUP(B192,'[2]RESPUESTOS '!$B$11:$H$246,7,0)</f>
        <v>67773</v>
      </c>
      <c r="GT192" s="162">
        <v>280000</v>
      </c>
      <c r="GU192" s="32">
        <v>246400</v>
      </c>
      <c r="GV192" s="94">
        <v>236500</v>
      </c>
      <c r="GW192" s="32">
        <f t="shared" si="382"/>
        <v>207668.25</v>
      </c>
      <c r="GX192" s="32">
        <f t="shared" si="383"/>
        <v>241450</v>
      </c>
      <c r="GY192" s="32">
        <f t="shared" si="405"/>
        <v>150300.57249448777</v>
      </c>
      <c r="GZ192" s="32">
        <f t="shared" si="384"/>
        <v>81876.561300000001</v>
      </c>
      <c r="HA192" s="32">
        <f t="shared" si="294"/>
        <v>98661.256366500005</v>
      </c>
      <c r="HB192" s="172">
        <f>VLOOKUP(B192,'[2]RESPUESTOS '!$B$11:$D$246,3,0)</f>
        <v>68032</v>
      </c>
      <c r="HC192" s="162">
        <v>280000</v>
      </c>
      <c r="HD192" s="32">
        <v>246400</v>
      </c>
      <c r="HE192" s="94">
        <v>241500</v>
      </c>
      <c r="HF192" s="32">
        <f t="shared" si="385"/>
        <v>208983</v>
      </c>
      <c r="HG192" s="32">
        <f t="shared" si="386"/>
        <v>243950</v>
      </c>
      <c r="HH192" s="32">
        <f t="shared" si="406"/>
        <v>151116.62679160788</v>
      </c>
      <c r="HI192" s="32">
        <f t="shared" si="387"/>
        <v>82189.459199999998</v>
      </c>
      <c r="HJ192" s="32">
        <f t="shared" si="295"/>
        <v>99038.298335999993</v>
      </c>
      <c r="HK192" s="172">
        <f>VLOOKUP(B192,'[2]RESPUESTOS '!$B$11:$CB$246,79,0)</f>
        <v>84892</v>
      </c>
      <c r="HL192" s="162">
        <v>562000</v>
      </c>
      <c r="HM192" s="32">
        <v>465000</v>
      </c>
      <c r="HN192" s="94">
        <v>460000</v>
      </c>
      <c r="HO192" s="32">
        <f t="shared" si="388"/>
        <v>392973</v>
      </c>
      <c r="HP192" s="32">
        <f t="shared" si="389"/>
        <v>462500</v>
      </c>
      <c r="HQ192" s="32">
        <f t="shared" si="407"/>
        <v>223670.07459152144</v>
      </c>
      <c r="HR192" s="32">
        <f t="shared" si="390"/>
        <v>102558.02519999999</v>
      </c>
      <c r="HS192" s="32">
        <f t="shared" si="296"/>
        <v>123582.42036599998</v>
      </c>
      <c r="HT192" s="172">
        <v>466167.24</v>
      </c>
      <c r="HU192" s="162">
        <v>562000</v>
      </c>
      <c r="HV192" s="32">
        <v>581250</v>
      </c>
      <c r="HW192" s="94">
        <v>552200</v>
      </c>
      <c r="HX192" s="32">
        <f t="shared" si="391"/>
        <v>565150</v>
      </c>
      <c r="HY192" s="32">
        <f t="shared" si="392"/>
        <v>562000</v>
      </c>
      <c r="HZ192" s="32">
        <f t="shared" si="297"/>
        <v>564894.34662628395</v>
      </c>
      <c r="IA192" s="32">
        <f t="shared" si="393"/>
        <v>563176.64264400001</v>
      </c>
      <c r="IB192" s="32">
        <f t="shared" si="298"/>
        <v>678627.85438601999</v>
      </c>
      <c r="IC192" s="172">
        <v>496980</v>
      </c>
      <c r="ID192" s="162">
        <v>393000</v>
      </c>
      <c r="IE192" s="32">
        <v>581250</v>
      </c>
      <c r="IF192" s="94">
        <v>552200</v>
      </c>
      <c r="IG192" s="32">
        <f t="shared" si="394"/>
        <v>508816.66666666669</v>
      </c>
      <c r="IH192" s="32">
        <f t="shared" si="395"/>
        <v>552200</v>
      </c>
      <c r="II192" s="32">
        <f t="shared" si="396"/>
        <v>493754.22015127365</v>
      </c>
      <c r="IJ192" s="32">
        <f t="shared" si="397"/>
        <v>600401.53799999994</v>
      </c>
      <c r="IK192" s="32">
        <f t="shared" si="299"/>
        <v>723483.85328999988</v>
      </c>
      <c r="IM192" s="32">
        <f t="shared" si="398"/>
        <v>174548.28153476</v>
      </c>
    </row>
    <row r="193" spans="1:247" x14ac:dyDescent="0.25">
      <c r="A193" s="12">
        <v>186</v>
      </c>
      <c r="B193" s="48" t="s">
        <v>229</v>
      </c>
      <c r="C193" s="14">
        <f>VLOOKUP(B193,[1]Hoja1!$B$9:$D$244,3,0)</f>
        <v>122602</v>
      </c>
      <c r="D193" s="14">
        <v>449000</v>
      </c>
      <c r="E193" s="15">
        <v>644750</v>
      </c>
      <c r="F193" s="97">
        <v>638300</v>
      </c>
      <c r="G193" s="105">
        <f t="shared" si="300"/>
        <v>463663</v>
      </c>
      <c r="H193" s="105">
        <f t="shared" si="301"/>
        <v>543650</v>
      </c>
      <c r="I193" s="107">
        <f t="shared" si="302"/>
        <v>296267.86587780039</v>
      </c>
      <c r="J193" s="107">
        <f t="shared" si="303"/>
        <v>128854.70199999999</v>
      </c>
      <c r="K193" s="107">
        <f t="shared" si="272"/>
        <v>155269.91590999998</v>
      </c>
      <c r="L193" s="101">
        <f>VLOOKUP(B193,[1]Hoja1!$B$9:$L$244,11,0)</f>
        <v>102759</v>
      </c>
      <c r="M193" s="101">
        <v>382000</v>
      </c>
      <c r="N193" s="34">
        <v>644750</v>
      </c>
      <c r="O193" s="70">
        <v>625400</v>
      </c>
      <c r="P193" s="34">
        <f t="shared" si="304"/>
        <v>438727.25</v>
      </c>
      <c r="Q193" s="34">
        <f t="shared" si="305"/>
        <v>503700</v>
      </c>
      <c r="R193" s="34">
        <f t="shared" si="306"/>
        <v>258076.60144200447</v>
      </c>
      <c r="S193" s="174">
        <f t="shared" si="307"/>
        <v>107999.70899999999</v>
      </c>
      <c r="T193" s="174">
        <f t="shared" si="273"/>
        <v>130139.64934499998</v>
      </c>
      <c r="U193" s="126">
        <f>VLOOKUP(B193,[1]Hoja1!$B$9:$T$244,19,0)</f>
        <v>101037</v>
      </c>
      <c r="V193" s="126">
        <v>370000</v>
      </c>
      <c r="W193" s="17">
        <v>515800</v>
      </c>
      <c r="X193" s="73">
        <v>500300</v>
      </c>
      <c r="Y193" s="17">
        <f t="shared" si="308"/>
        <v>371784.25</v>
      </c>
      <c r="Z193" s="17">
        <f t="shared" si="309"/>
        <v>435150</v>
      </c>
      <c r="AA193" s="17">
        <f t="shared" si="310"/>
        <v>241873.01092526776</v>
      </c>
      <c r="AB193" s="176">
        <f t="shared" si="311"/>
        <v>106189.88699999999</v>
      </c>
      <c r="AC193" s="176">
        <f t="shared" si="274"/>
        <v>127958.81383499998</v>
      </c>
      <c r="AD193" s="129">
        <f>VLOOKUP(B193,[1]Hoja1!$B$9:$V$244,21,0)</f>
        <v>118534</v>
      </c>
      <c r="AE193" s="129">
        <v>424000</v>
      </c>
      <c r="AF193" s="18">
        <v>490010</v>
      </c>
      <c r="AG193" s="74">
        <v>470400</v>
      </c>
      <c r="AH193" s="18">
        <f t="shared" si="312"/>
        <v>375736</v>
      </c>
      <c r="AI193" s="18">
        <f t="shared" si="313"/>
        <v>447200</v>
      </c>
      <c r="AJ193" s="18">
        <f t="shared" si="314"/>
        <v>267352.62971073837</v>
      </c>
      <c r="AK193" s="177">
        <f t="shared" si="315"/>
        <v>124579.234</v>
      </c>
      <c r="AL193" s="177">
        <f t="shared" si="275"/>
        <v>150117.97696999999</v>
      </c>
      <c r="AM193" s="133">
        <f>VLOOKUP(B193,[1]Hoja1!$B$9:$X$244,23,0)</f>
        <v>111547</v>
      </c>
      <c r="AN193" s="133">
        <v>399000</v>
      </c>
      <c r="AO193" s="19">
        <v>438430</v>
      </c>
      <c r="AP193" s="77">
        <v>434000</v>
      </c>
      <c r="AQ193" s="19">
        <f t="shared" si="316"/>
        <v>345744.25</v>
      </c>
      <c r="AR193" s="19">
        <f t="shared" si="317"/>
        <v>416500</v>
      </c>
      <c r="AS193" s="19">
        <f t="shared" si="318"/>
        <v>249126.34637727446</v>
      </c>
      <c r="AT193" s="178">
        <f t="shared" si="319"/>
        <v>117235.897</v>
      </c>
      <c r="AU193" s="178">
        <f t="shared" si="276"/>
        <v>141269.25588499999</v>
      </c>
      <c r="AV193" s="137">
        <f>VLOOKUP(B193,[1]Hoja1!$B$9:$Z$244,25,0)</f>
        <v>88900</v>
      </c>
      <c r="AW193" s="137">
        <v>326000</v>
      </c>
      <c r="AX193" s="20">
        <v>438430</v>
      </c>
      <c r="AY193" s="79">
        <v>403400</v>
      </c>
      <c r="AZ193" s="20">
        <f t="shared" si="320"/>
        <v>314182.5</v>
      </c>
      <c r="BA193" s="20">
        <f t="shared" si="321"/>
        <v>364700</v>
      </c>
      <c r="BB193" s="20">
        <f t="shared" si="322"/>
        <v>209688.95596841577</v>
      </c>
      <c r="BC193" s="179">
        <f t="shared" si="323"/>
        <v>93433.9</v>
      </c>
      <c r="BD193" s="179">
        <f t="shared" si="277"/>
        <v>112587.8495</v>
      </c>
      <c r="BE193" s="139">
        <f>VLOOKUP(B193,[1]Hoja1!$B$9:$AB$244,27,0)</f>
        <v>97790</v>
      </c>
      <c r="BF193" s="139">
        <v>392000</v>
      </c>
      <c r="BG193" s="21">
        <v>515800</v>
      </c>
      <c r="BH193" s="80">
        <v>505500</v>
      </c>
      <c r="BI193" s="21">
        <f t="shared" si="324"/>
        <v>377772.5</v>
      </c>
      <c r="BJ193" s="21">
        <f t="shared" si="325"/>
        <v>448750</v>
      </c>
      <c r="BK193" s="21">
        <f t="shared" si="326"/>
        <v>239607.18514486414</v>
      </c>
      <c r="BL193" s="21">
        <f t="shared" si="327"/>
        <v>102777.29</v>
      </c>
      <c r="BM193" s="21">
        <f t="shared" si="278"/>
        <v>123846.63444999998</v>
      </c>
      <c r="BN193" s="144">
        <f>VLOOKUP(B193,[1]Hoja1!$B$9:$AD$244,29,0)</f>
        <v>97790</v>
      </c>
      <c r="BO193" s="144">
        <v>350000</v>
      </c>
      <c r="BP193" s="22">
        <v>515800</v>
      </c>
      <c r="BQ193" s="82">
        <v>500300</v>
      </c>
      <c r="BR193" s="22">
        <f t="shared" si="328"/>
        <v>365972.5</v>
      </c>
      <c r="BS193" s="22">
        <f t="shared" si="329"/>
        <v>425150</v>
      </c>
      <c r="BT193" s="22">
        <f t="shared" si="330"/>
        <v>235008.31989808165</v>
      </c>
      <c r="BU193" s="22">
        <f t="shared" si="331"/>
        <v>102777.29</v>
      </c>
      <c r="BV193" s="22">
        <f t="shared" si="279"/>
        <v>123846.63444999998</v>
      </c>
      <c r="BW193" s="146">
        <f>VLOOKUP(B193,[1]Hoja1!$B$9:$AF$244,31,0)</f>
        <v>94098</v>
      </c>
      <c r="BX193" s="146">
        <v>270000</v>
      </c>
      <c r="BY193" s="23">
        <v>438430</v>
      </c>
      <c r="BZ193" s="84">
        <v>394600</v>
      </c>
      <c r="CA193" s="23">
        <f t="shared" si="332"/>
        <v>299282</v>
      </c>
      <c r="CB193" s="23">
        <f t="shared" si="333"/>
        <v>332300</v>
      </c>
      <c r="CC193" s="23">
        <f t="shared" si="334"/>
        <v>208920.92547836862</v>
      </c>
      <c r="CD193" s="23">
        <f t="shared" si="335"/>
        <v>98896.997999999992</v>
      </c>
      <c r="CE193" s="23">
        <f t="shared" si="280"/>
        <v>119170.88258999999</v>
      </c>
      <c r="CF193" s="158">
        <f>VLOOKUP(B193,[1]Hoja1!$B$9:$AJ$244,35,0)</f>
        <v>96559</v>
      </c>
      <c r="CG193" s="158">
        <v>280000</v>
      </c>
      <c r="CH193" s="24">
        <v>298100</v>
      </c>
      <c r="CI193" s="25">
        <v>289200</v>
      </c>
      <c r="CJ193" s="24">
        <f t="shared" si="336"/>
        <v>240964.75</v>
      </c>
      <c r="CK193" s="24">
        <f t="shared" si="337"/>
        <v>284600</v>
      </c>
      <c r="CL193" s="24">
        <f t="shared" si="338"/>
        <v>192862.31365685968</v>
      </c>
      <c r="CM193" s="24">
        <f t="shared" si="339"/>
        <v>101483.50899999999</v>
      </c>
      <c r="CN193" s="24">
        <f t="shared" si="281"/>
        <v>122287.62834499999</v>
      </c>
      <c r="CO193" s="148">
        <f>VLOOKUP(B193,[1]Hoja1!$B$9:$AL$244,37,0)</f>
        <v>90936</v>
      </c>
      <c r="CP193" s="148">
        <v>330000</v>
      </c>
      <c r="CQ193" s="26">
        <v>438430</v>
      </c>
      <c r="CR193" s="149">
        <v>420900</v>
      </c>
      <c r="CS193" s="26">
        <f t="shared" si="340"/>
        <v>320066.5</v>
      </c>
      <c r="CT193" s="26">
        <f t="shared" si="341"/>
        <v>375450</v>
      </c>
      <c r="CU193" s="26">
        <f t="shared" si="342"/>
        <v>214089.49674892743</v>
      </c>
      <c r="CV193" s="26">
        <f t="shared" si="343"/>
        <v>95573.73599999999</v>
      </c>
      <c r="CW193" s="26">
        <f t="shared" si="282"/>
        <v>115166.35187999999</v>
      </c>
      <c r="CX193" s="27">
        <f>VLOOKUP(B193,[1]Hoja1!$B$9:$AN$244,39,0)</f>
        <v>102118</v>
      </c>
      <c r="CY193" s="27">
        <v>340000</v>
      </c>
      <c r="CZ193" s="28">
        <v>490010</v>
      </c>
      <c r="DA193" s="86">
        <v>461000</v>
      </c>
      <c r="DB193" s="28">
        <f t="shared" si="344"/>
        <v>348282</v>
      </c>
      <c r="DC193" s="28">
        <f t="shared" si="345"/>
        <v>400500</v>
      </c>
      <c r="DD193" s="28">
        <f t="shared" si="346"/>
        <v>236075.36841327604</v>
      </c>
      <c r="DE193" s="28">
        <f t="shared" si="347"/>
        <v>107326.018</v>
      </c>
      <c r="DF193" s="28">
        <f t="shared" si="283"/>
        <v>129327.85169</v>
      </c>
      <c r="DG193" s="150">
        <f>VLOOKUP(B193,[1]Hoja1!$B$9:$AR$244,43,0)</f>
        <v>124165</v>
      </c>
      <c r="DH193" s="150">
        <v>426000</v>
      </c>
      <c r="DI193" s="29">
        <v>386850</v>
      </c>
      <c r="DJ193" s="88">
        <v>367500</v>
      </c>
      <c r="DK193" s="29">
        <f t="shared" si="348"/>
        <v>326128.75</v>
      </c>
      <c r="DL193" s="29">
        <f t="shared" si="349"/>
        <v>377175</v>
      </c>
      <c r="DM193" s="29">
        <f t="shared" si="350"/>
        <v>254658.87404840198</v>
      </c>
      <c r="DN193" s="29">
        <f t="shared" si="351"/>
        <v>130497.41499999999</v>
      </c>
      <c r="DO193" s="29">
        <f t="shared" si="284"/>
        <v>157249.385075</v>
      </c>
      <c r="DP193" s="154">
        <f>VLOOKUP(B193,[1]Hoja1!$B$9:$AT$244,45,0)</f>
        <v>135398</v>
      </c>
      <c r="DQ193" s="154">
        <v>496000</v>
      </c>
      <c r="DR193" s="30">
        <v>386850</v>
      </c>
      <c r="DS193" s="90">
        <v>355900</v>
      </c>
      <c r="DT193" s="30">
        <f t="shared" si="352"/>
        <v>343537</v>
      </c>
      <c r="DU193" s="30">
        <f t="shared" si="353"/>
        <v>371375</v>
      </c>
      <c r="DV193" s="30">
        <f t="shared" si="354"/>
        <v>270333.80265086447</v>
      </c>
      <c r="DW193" s="30">
        <f t="shared" si="355"/>
        <v>142303.29799999998</v>
      </c>
      <c r="DX193" s="30">
        <f t="shared" si="285"/>
        <v>171475.47408999997</v>
      </c>
      <c r="DY193" s="158">
        <f>VLOOKUP(B193,[1]Hoja1!$B$9:$AV$244,47,0)</f>
        <v>148997</v>
      </c>
      <c r="DZ193" s="158">
        <v>520000</v>
      </c>
      <c r="EA193" s="24">
        <v>438430</v>
      </c>
      <c r="EB193" s="25">
        <v>403400</v>
      </c>
      <c r="EC193" s="24">
        <f t="shared" si="356"/>
        <v>377706.75</v>
      </c>
      <c r="ED193" s="24">
        <f t="shared" si="357"/>
        <v>420915</v>
      </c>
      <c r="EE193" s="24">
        <f t="shared" si="358"/>
        <v>298631.89925362327</v>
      </c>
      <c r="EF193" s="24">
        <f t="shared" si="359"/>
        <v>156595.84699999998</v>
      </c>
      <c r="EG193" s="24">
        <f t="shared" si="286"/>
        <v>188697.99563499997</v>
      </c>
      <c r="EH193" s="126">
        <f>VLOOKUP(B193,[1]Hoja1!$B$9:$AX$244,49,0)</f>
        <v>167194</v>
      </c>
      <c r="EI193" s="126">
        <v>598000</v>
      </c>
      <c r="EJ193" s="17">
        <v>580275</v>
      </c>
      <c r="EK193" s="73">
        <v>522200</v>
      </c>
      <c r="EL193" s="17">
        <f t="shared" si="360"/>
        <v>466917.25</v>
      </c>
      <c r="EM193" s="17">
        <f t="shared" si="361"/>
        <v>551237.5</v>
      </c>
      <c r="EN193" s="17">
        <f t="shared" si="362"/>
        <v>354245.23790222977</v>
      </c>
      <c r="EO193" s="17">
        <f t="shared" si="363"/>
        <v>175720.894</v>
      </c>
      <c r="EP193" s="17">
        <f t="shared" si="287"/>
        <v>211743.67726999999</v>
      </c>
      <c r="EQ193" s="162">
        <f>VLOOKUP(B193,[1]Hoja1!$B$9:$AZ$244,51,0)</f>
        <v>124165</v>
      </c>
      <c r="ER193" s="162">
        <v>408000</v>
      </c>
      <c r="ES193" s="32">
        <v>580275</v>
      </c>
      <c r="ET193" s="94">
        <v>539700</v>
      </c>
      <c r="EU193" s="32">
        <f t="shared" si="364"/>
        <v>413035</v>
      </c>
      <c r="EV193" s="32">
        <f t="shared" si="365"/>
        <v>473850</v>
      </c>
      <c r="EW193" s="32">
        <f t="shared" si="366"/>
        <v>284071.09994183714</v>
      </c>
      <c r="EX193" s="32">
        <f t="shared" si="367"/>
        <v>150003.7365</v>
      </c>
      <c r="EY193" s="32">
        <f t="shared" si="288"/>
        <v>180754.50248249999</v>
      </c>
      <c r="EZ193" s="172">
        <f>VLOOKUP(B193,'[2]RESPUESTOS '!$B$11:$BH$246,59,0)</f>
        <v>83156</v>
      </c>
      <c r="FA193" s="162">
        <v>370000</v>
      </c>
      <c r="FB193" s="32">
        <v>436400</v>
      </c>
      <c r="FC193" s="94">
        <v>414600</v>
      </c>
      <c r="FD193" s="32">
        <f t="shared" si="368"/>
        <v>326039</v>
      </c>
      <c r="FE193" s="32">
        <f t="shared" si="369"/>
        <v>392300</v>
      </c>
      <c r="FF193" s="32">
        <f t="shared" si="399"/>
        <v>205848.86397380172</v>
      </c>
      <c r="FG193" s="32">
        <f t="shared" si="400"/>
        <v>100460.76359999999</v>
      </c>
      <c r="FH193" s="32">
        <f t="shared" si="289"/>
        <v>121055.22013799999</v>
      </c>
      <c r="FI193" s="172">
        <f>VLOOKUP(B193,'[2]RESPUESTOS '!$B$11:$CJ$246,87,0)</f>
        <v>80791</v>
      </c>
      <c r="FJ193" s="162">
        <v>444000</v>
      </c>
      <c r="FK193" s="32">
        <v>434600</v>
      </c>
      <c r="FL193" s="94">
        <v>412900</v>
      </c>
      <c r="FM193" s="32">
        <f t="shared" si="370"/>
        <v>343072.75</v>
      </c>
      <c r="FN193" s="32">
        <f t="shared" si="371"/>
        <v>423750</v>
      </c>
      <c r="FO193" s="32">
        <f t="shared" si="401"/>
        <v>206689.1972246246</v>
      </c>
      <c r="FP193" s="32">
        <f t="shared" si="372"/>
        <v>97603.607099999994</v>
      </c>
      <c r="FQ193" s="32">
        <f t="shared" si="290"/>
        <v>117612.3465555</v>
      </c>
      <c r="FR193" s="172">
        <f>VLOOKUP(B193,'[2]RESPUESTOS '!$B$11:$BX$246,75,0)</f>
        <v>72776</v>
      </c>
      <c r="FS193" s="162">
        <v>370000</v>
      </c>
      <c r="FT193" s="32">
        <v>400800</v>
      </c>
      <c r="FU193" s="94">
        <v>392800</v>
      </c>
      <c r="FV193" s="32">
        <f t="shared" si="373"/>
        <v>309094</v>
      </c>
      <c r="FW193" s="32">
        <f t="shared" si="374"/>
        <v>381400</v>
      </c>
      <c r="FX193" s="32">
        <f t="shared" si="402"/>
        <v>186182.19776506405</v>
      </c>
      <c r="FY193" s="32">
        <f t="shared" si="375"/>
        <v>87920.685599999997</v>
      </c>
      <c r="FZ193" s="32">
        <f t="shared" si="291"/>
        <v>105944.426148</v>
      </c>
      <c r="GA193" s="172">
        <f>VLOOKUP(B193,'[2]RESPUESTOS '!$B$11:$CN$246,91,0)</f>
        <v>92700</v>
      </c>
      <c r="GB193" s="162">
        <v>426000</v>
      </c>
      <c r="GC193" s="32">
        <v>515800</v>
      </c>
      <c r="GD193" s="94">
        <v>500300</v>
      </c>
      <c r="GE193" s="32">
        <f t="shared" si="376"/>
        <v>383700</v>
      </c>
      <c r="GF193" s="32">
        <f t="shared" si="377"/>
        <v>463150</v>
      </c>
      <c r="GG193" s="32">
        <f t="shared" si="403"/>
        <v>234295.72814881214</v>
      </c>
      <c r="GH193" s="32">
        <f t="shared" si="378"/>
        <v>111990.87</v>
      </c>
      <c r="GI193" s="32">
        <f t="shared" si="292"/>
        <v>134948.99835000001</v>
      </c>
      <c r="GJ193" s="172">
        <f>VLOOKUP(B193,'[2]RESPUESTOS '!$B$11:$T$246,19,0)</f>
        <v>82440</v>
      </c>
      <c r="GK193" s="162">
        <v>340000</v>
      </c>
      <c r="GL193" s="32">
        <v>397800</v>
      </c>
      <c r="GM193" s="94">
        <v>385900</v>
      </c>
      <c r="GN193" s="32">
        <f t="shared" si="379"/>
        <v>301535</v>
      </c>
      <c r="GO193" s="32">
        <f t="shared" si="380"/>
        <v>362950</v>
      </c>
      <c r="GP193" s="32">
        <f t="shared" si="404"/>
        <v>198251.60535425434</v>
      </c>
      <c r="GQ193" s="32">
        <f t="shared" si="381"/>
        <v>99595.763999999996</v>
      </c>
      <c r="GR193" s="32">
        <f t="shared" si="293"/>
        <v>120012.89562</v>
      </c>
      <c r="GS193" s="172">
        <f>VLOOKUP(B193,'[2]RESPUESTOS '!$B$11:$H$246,7,0)</f>
        <v>51261</v>
      </c>
      <c r="GT193" s="162">
        <v>280000</v>
      </c>
      <c r="GU193" s="32">
        <v>238700</v>
      </c>
      <c r="GV193" s="94">
        <v>222000</v>
      </c>
      <c r="GW193" s="32">
        <f t="shared" si="382"/>
        <v>197990.25</v>
      </c>
      <c r="GX193" s="32">
        <f t="shared" si="383"/>
        <v>230350</v>
      </c>
      <c r="GY193" s="32">
        <f t="shared" si="405"/>
        <v>125891.86462253972</v>
      </c>
      <c r="GZ193" s="32">
        <f t="shared" si="384"/>
        <v>61928.414099999995</v>
      </c>
      <c r="HA193" s="32">
        <f t="shared" si="294"/>
        <v>74623.738990499987</v>
      </c>
      <c r="HB193" s="172">
        <f>VLOOKUP(B193,'[2]RESPUESTOS '!$B$11:$D$246,3,0)</f>
        <v>49244</v>
      </c>
      <c r="HC193" s="162">
        <v>280000</v>
      </c>
      <c r="HD193" s="32">
        <v>238700</v>
      </c>
      <c r="HE193" s="94">
        <v>236300</v>
      </c>
      <c r="HF193" s="32">
        <f t="shared" si="385"/>
        <v>201061</v>
      </c>
      <c r="HG193" s="32">
        <f t="shared" si="386"/>
        <v>237500</v>
      </c>
      <c r="HH193" s="32">
        <f t="shared" si="406"/>
        <v>123840.01123181373</v>
      </c>
      <c r="HI193" s="32">
        <f t="shared" si="387"/>
        <v>59491.676399999997</v>
      </c>
      <c r="HJ193" s="32">
        <f t="shared" si="295"/>
        <v>71687.470061999993</v>
      </c>
      <c r="HK193" s="172">
        <f>VLOOKUP(B193,'[2]RESPUESTOS '!$B$11:$CB$246,79,0)</f>
        <v>95553</v>
      </c>
      <c r="HL193" s="162">
        <v>598000</v>
      </c>
      <c r="HM193" s="32">
        <v>515800</v>
      </c>
      <c r="HN193" s="94">
        <v>490000</v>
      </c>
      <c r="HO193" s="32">
        <f t="shared" si="388"/>
        <v>424838.25</v>
      </c>
      <c r="HP193" s="32">
        <f t="shared" si="389"/>
        <v>502900</v>
      </c>
      <c r="HQ193" s="32">
        <f t="shared" si="407"/>
        <v>248182.23203825098</v>
      </c>
      <c r="HR193" s="32">
        <f t="shared" si="390"/>
        <v>115437.5793</v>
      </c>
      <c r="HS193" s="32">
        <f t="shared" si="296"/>
        <v>139102.28305649999</v>
      </c>
      <c r="HT193" s="172">
        <v>522559.8</v>
      </c>
      <c r="HU193" s="162">
        <v>598000</v>
      </c>
      <c r="HV193" s="32">
        <v>644750</v>
      </c>
      <c r="HW193" s="94">
        <v>619000</v>
      </c>
      <c r="HX193" s="32">
        <f t="shared" si="391"/>
        <v>620583.33333333337</v>
      </c>
      <c r="HY193" s="32">
        <f t="shared" si="392"/>
        <v>619000</v>
      </c>
      <c r="HZ193" s="32">
        <f t="shared" si="297"/>
        <v>619996.31415297289</v>
      </c>
      <c r="IA193" s="32">
        <f t="shared" si="393"/>
        <v>631304.49437999993</v>
      </c>
      <c r="IB193" s="32">
        <f t="shared" si="298"/>
        <v>760721.91572789988</v>
      </c>
      <c r="IC193" s="172">
        <v>557100</v>
      </c>
      <c r="ID193" s="162">
        <v>370000</v>
      </c>
      <c r="IE193" s="32">
        <v>644750</v>
      </c>
      <c r="IF193" s="94">
        <v>625400</v>
      </c>
      <c r="IG193" s="32">
        <f t="shared" si="394"/>
        <v>546716.66666666663</v>
      </c>
      <c r="IH193" s="32">
        <f t="shared" si="395"/>
        <v>625400</v>
      </c>
      <c r="II193" s="32">
        <f t="shared" si="396"/>
        <v>512586.72832466848</v>
      </c>
      <c r="IJ193" s="32">
        <f t="shared" si="397"/>
        <v>673032.51</v>
      </c>
      <c r="IK193" s="32">
        <f t="shared" si="299"/>
        <v>811004.17455</v>
      </c>
      <c r="IM193" s="32">
        <f t="shared" si="398"/>
        <v>182134.22031855184</v>
      </c>
    </row>
    <row r="194" spans="1:247" x14ac:dyDescent="0.25">
      <c r="A194" s="12">
        <v>187</v>
      </c>
      <c r="B194" s="48" t="s">
        <v>230</v>
      </c>
      <c r="C194" s="14">
        <f>VLOOKUP(B194,[1]Hoja1!$B$9:$D$244,3,0)</f>
        <v>121993</v>
      </c>
      <c r="D194" s="14">
        <v>447000</v>
      </c>
      <c r="E194" s="15">
        <v>644250</v>
      </c>
      <c r="F194" s="97">
        <v>612000</v>
      </c>
      <c r="G194" s="105">
        <f t="shared" si="300"/>
        <v>456310.75</v>
      </c>
      <c r="H194" s="105">
        <f t="shared" si="301"/>
        <v>529500</v>
      </c>
      <c r="I194" s="107">
        <f t="shared" si="302"/>
        <v>293674.81335151359</v>
      </c>
      <c r="J194" s="107">
        <f t="shared" si="303"/>
        <v>128214.643</v>
      </c>
      <c r="K194" s="107">
        <f t="shared" si="272"/>
        <v>154498.64481500001</v>
      </c>
      <c r="L194" s="101">
        <f>VLOOKUP(B194,[1]Hoja1!$B$9:$L$244,11,0)</f>
        <v>99250</v>
      </c>
      <c r="M194" s="101">
        <v>369000</v>
      </c>
      <c r="N194" s="34">
        <v>644250</v>
      </c>
      <c r="O194" s="70">
        <v>599200</v>
      </c>
      <c r="P194" s="34">
        <f t="shared" si="304"/>
        <v>427925</v>
      </c>
      <c r="Q194" s="34">
        <f t="shared" si="305"/>
        <v>484100</v>
      </c>
      <c r="R194" s="34">
        <f t="shared" si="306"/>
        <v>249895.69699439697</v>
      </c>
      <c r="S194" s="174">
        <f t="shared" si="307"/>
        <v>104311.75</v>
      </c>
      <c r="T194" s="174">
        <f t="shared" si="273"/>
        <v>125695.65875</v>
      </c>
      <c r="U194" s="126">
        <f>VLOOKUP(B194,[1]Hoja1!$B$9:$T$244,19,0)</f>
        <v>114703</v>
      </c>
      <c r="V194" s="126">
        <v>420000</v>
      </c>
      <c r="W194" s="17">
        <v>515400</v>
      </c>
      <c r="X194" s="73">
        <v>474200</v>
      </c>
      <c r="Y194" s="17">
        <f t="shared" si="308"/>
        <v>381075.75</v>
      </c>
      <c r="Z194" s="17">
        <f t="shared" si="309"/>
        <v>447100</v>
      </c>
      <c r="AA194" s="17">
        <f t="shared" si="310"/>
        <v>264058.20105696359</v>
      </c>
      <c r="AB194" s="176">
        <f t="shared" si="311"/>
        <v>120552.85299999999</v>
      </c>
      <c r="AC194" s="176">
        <f t="shared" si="274"/>
        <v>145266.18786499999</v>
      </c>
      <c r="AD194" s="129">
        <f>VLOOKUP(B194,[1]Hoja1!$B$9:$V$244,21,0)</f>
        <v>118456</v>
      </c>
      <c r="AE194" s="129">
        <v>424000</v>
      </c>
      <c r="AF194" s="18">
        <v>489630</v>
      </c>
      <c r="AG194" s="74">
        <v>484700</v>
      </c>
      <c r="AH194" s="18">
        <f t="shared" si="312"/>
        <v>379196.5</v>
      </c>
      <c r="AI194" s="18">
        <f t="shared" si="313"/>
        <v>454350</v>
      </c>
      <c r="AJ194" s="18">
        <f t="shared" si="314"/>
        <v>268349.5034690192</v>
      </c>
      <c r="AK194" s="177">
        <f t="shared" si="315"/>
        <v>124497.25599999999</v>
      </c>
      <c r="AL194" s="177">
        <f t="shared" si="275"/>
        <v>150019.19347999999</v>
      </c>
      <c r="AM194" s="133">
        <f>VLOOKUP(B194,[1]Hoja1!$B$9:$X$244,23,0)</f>
        <v>111780</v>
      </c>
      <c r="AN194" s="133">
        <v>400000</v>
      </c>
      <c r="AO194" s="19">
        <v>438090</v>
      </c>
      <c r="AP194" s="77">
        <v>424900</v>
      </c>
      <c r="AQ194" s="19">
        <f t="shared" si="316"/>
        <v>343692.5</v>
      </c>
      <c r="AR194" s="19">
        <f t="shared" si="317"/>
        <v>412450</v>
      </c>
      <c r="AS194" s="19">
        <f t="shared" si="318"/>
        <v>248721.02766626608</v>
      </c>
      <c r="AT194" s="178">
        <f t="shared" si="319"/>
        <v>117480.78</v>
      </c>
      <c r="AU194" s="178">
        <f t="shared" si="276"/>
        <v>141564.33989999999</v>
      </c>
      <c r="AV194" s="137">
        <f>VLOOKUP(B194,[1]Hoja1!$B$9:$Z$244,25,0)</f>
        <v>83650</v>
      </c>
      <c r="AW194" s="137">
        <v>306000</v>
      </c>
      <c r="AX194" s="20">
        <v>438090</v>
      </c>
      <c r="AY194" s="79">
        <v>394300</v>
      </c>
      <c r="AZ194" s="20">
        <f t="shared" si="320"/>
        <v>305510</v>
      </c>
      <c r="BA194" s="20">
        <f t="shared" si="321"/>
        <v>350150</v>
      </c>
      <c r="BB194" s="20">
        <f t="shared" si="322"/>
        <v>199587.62738057418</v>
      </c>
      <c r="BC194" s="179">
        <f t="shared" si="323"/>
        <v>87916.15</v>
      </c>
      <c r="BD194" s="179">
        <f t="shared" si="277"/>
        <v>105938.96075</v>
      </c>
      <c r="BE194" s="139">
        <f>VLOOKUP(B194,[1]Hoja1!$B$9:$AB$244,27,0)</f>
        <v>92015</v>
      </c>
      <c r="BF194" s="139">
        <v>369000</v>
      </c>
      <c r="BG194" s="21">
        <v>515400</v>
      </c>
      <c r="BH194" s="80">
        <v>474200</v>
      </c>
      <c r="BI194" s="21">
        <f t="shared" si="324"/>
        <v>362653.75</v>
      </c>
      <c r="BJ194" s="21">
        <f t="shared" si="325"/>
        <v>421600</v>
      </c>
      <c r="BK194" s="21">
        <f t="shared" si="326"/>
        <v>226926.20282864079</v>
      </c>
      <c r="BL194" s="21">
        <f t="shared" si="327"/>
        <v>96707.764999999999</v>
      </c>
      <c r="BM194" s="21">
        <f t="shared" si="278"/>
        <v>116532.856825</v>
      </c>
      <c r="BN194" s="144">
        <f>VLOOKUP(B194,[1]Hoja1!$B$9:$AD$244,29,0)</f>
        <v>92015</v>
      </c>
      <c r="BO194" s="144">
        <v>329000</v>
      </c>
      <c r="BP194" s="22">
        <v>515400</v>
      </c>
      <c r="BQ194" s="82">
        <v>505100</v>
      </c>
      <c r="BR194" s="22">
        <f t="shared" si="328"/>
        <v>360378.75</v>
      </c>
      <c r="BS194" s="22">
        <f t="shared" si="329"/>
        <v>417050</v>
      </c>
      <c r="BT194" s="22">
        <f t="shared" si="330"/>
        <v>224374.30158935164</v>
      </c>
      <c r="BU194" s="22">
        <f t="shared" si="331"/>
        <v>96707.764999999999</v>
      </c>
      <c r="BV194" s="22">
        <f t="shared" si="279"/>
        <v>116532.856825</v>
      </c>
      <c r="BW194" s="146">
        <f>VLOOKUP(B194,[1]Hoja1!$B$9:$AF$244,31,0)</f>
        <v>88599</v>
      </c>
      <c r="BX194" s="146">
        <v>260000</v>
      </c>
      <c r="BY194" s="23">
        <v>438090</v>
      </c>
      <c r="BZ194" s="84">
        <v>420600</v>
      </c>
      <c r="CA194" s="23">
        <f t="shared" si="332"/>
        <v>301822.25</v>
      </c>
      <c r="CB194" s="23">
        <f t="shared" si="333"/>
        <v>340300</v>
      </c>
      <c r="CC194" s="23">
        <f t="shared" si="334"/>
        <v>202090.06789469669</v>
      </c>
      <c r="CD194" s="23">
        <f t="shared" si="335"/>
        <v>93117.548999999999</v>
      </c>
      <c r="CE194" s="23">
        <f t="shared" si="280"/>
        <v>112206.646545</v>
      </c>
      <c r="CF194" s="158">
        <f>VLOOKUP(B194,[1]Hoja1!$B$9:$AJ$244,35,0)</f>
        <v>87928</v>
      </c>
      <c r="CG194" s="158">
        <v>260000</v>
      </c>
      <c r="CH194" s="24">
        <v>297900</v>
      </c>
      <c r="CI194" s="25">
        <v>291900</v>
      </c>
      <c r="CJ194" s="24">
        <f t="shared" si="336"/>
        <v>234432</v>
      </c>
      <c r="CK194" s="24">
        <f t="shared" si="337"/>
        <v>275950</v>
      </c>
      <c r="CL194" s="24">
        <f t="shared" si="338"/>
        <v>181803.66017565667</v>
      </c>
      <c r="CM194" s="24">
        <f t="shared" si="339"/>
        <v>92412.327999999994</v>
      </c>
      <c r="CN194" s="24">
        <f t="shared" si="281"/>
        <v>111356.85523999999</v>
      </c>
      <c r="CO194" s="148">
        <f>VLOOKUP(B194,[1]Hoja1!$B$9:$AL$244,37,0)</f>
        <v>96416</v>
      </c>
      <c r="CP194" s="148">
        <v>350000</v>
      </c>
      <c r="CQ194" s="26">
        <v>438090</v>
      </c>
      <c r="CR194" s="149">
        <v>424900</v>
      </c>
      <c r="CS194" s="26">
        <f t="shared" si="340"/>
        <v>327351.5</v>
      </c>
      <c r="CT194" s="26">
        <f t="shared" si="341"/>
        <v>387450</v>
      </c>
      <c r="CU194" s="26">
        <f t="shared" si="342"/>
        <v>223901.52945805245</v>
      </c>
      <c r="CV194" s="26">
        <f t="shared" si="343"/>
        <v>101333.216</v>
      </c>
      <c r="CW194" s="26">
        <f t="shared" si="282"/>
        <v>122106.52528</v>
      </c>
      <c r="CX194" s="27">
        <f>VLOOKUP(B194,[1]Hoja1!$B$9:$AN$244,39,0)</f>
        <v>104570</v>
      </c>
      <c r="CY194" s="27">
        <v>350000</v>
      </c>
      <c r="CZ194" s="28">
        <v>489630</v>
      </c>
      <c r="DA194" s="86">
        <v>465000</v>
      </c>
      <c r="DB194" s="28">
        <f t="shared" si="344"/>
        <v>352300</v>
      </c>
      <c r="DC194" s="28">
        <f t="shared" si="345"/>
        <v>407500</v>
      </c>
      <c r="DD194" s="28">
        <f t="shared" si="346"/>
        <v>240775.13443658172</v>
      </c>
      <c r="DE194" s="28">
        <f t="shared" si="347"/>
        <v>109903.06999999999</v>
      </c>
      <c r="DF194" s="28">
        <f t="shared" si="283"/>
        <v>132433.19934999998</v>
      </c>
      <c r="DG194" s="150">
        <f>VLOOKUP(B194,[1]Hoja1!$B$9:$AR$244,43,0)</f>
        <v>125496</v>
      </c>
      <c r="DH194" s="150">
        <v>431000</v>
      </c>
      <c r="DI194" s="29">
        <v>386550</v>
      </c>
      <c r="DJ194" s="88">
        <v>371100</v>
      </c>
      <c r="DK194" s="29">
        <f t="shared" si="348"/>
        <v>328536.5</v>
      </c>
      <c r="DL194" s="29">
        <f t="shared" si="349"/>
        <v>378825</v>
      </c>
      <c r="DM194" s="29">
        <f t="shared" si="350"/>
        <v>256900.24441780997</v>
      </c>
      <c r="DN194" s="29">
        <f t="shared" si="351"/>
        <v>131896.296</v>
      </c>
      <c r="DO194" s="29">
        <f t="shared" si="284"/>
        <v>158935.03667999999</v>
      </c>
      <c r="DP194" s="154">
        <f>VLOOKUP(B194,[1]Hoja1!$B$9:$AT$244,45,0)</f>
        <v>135293</v>
      </c>
      <c r="DQ194" s="154">
        <v>495000</v>
      </c>
      <c r="DR194" s="30">
        <v>386550</v>
      </c>
      <c r="DS194" s="90">
        <v>378800</v>
      </c>
      <c r="DT194" s="30">
        <f t="shared" si="352"/>
        <v>348910.75</v>
      </c>
      <c r="DU194" s="30">
        <f t="shared" si="353"/>
        <v>382675</v>
      </c>
      <c r="DV194" s="30">
        <f t="shared" si="354"/>
        <v>273252.59333068802</v>
      </c>
      <c r="DW194" s="30">
        <f t="shared" si="355"/>
        <v>142192.943</v>
      </c>
      <c r="DX194" s="30">
        <f t="shared" si="285"/>
        <v>171342.496315</v>
      </c>
      <c r="DY194" s="158">
        <f>VLOOKUP(B194,[1]Hoja1!$B$9:$AV$244,47,0)</f>
        <v>150595</v>
      </c>
      <c r="DZ194" s="158">
        <v>520000</v>
      </c>
      <c r="EA194" s="24">
        <v>438090</v>
      </c>
      <c r="EB194" s="25">
        <v>429300</v>
      </c>
      <c r="EC194" s="24">
        <f t="shared" si="356"/>
        <v>384496.25</v>
      </c>
      <c r="ED194" s="24">
        <f t="shared" si="357"/>
        <v>433695</v>
      </c>
      <c r="EE194" s="24">
        <f t="shared" si="358"/>
        <v>303595.79588335572</v>
      </c>
      <c r="EF194" s="24">
        <f t="shared" si="359"/>
        <v>158275.345</v>
      </c>
      <c r="EG194" s="24">
        <f t="shared" si="286"/>
        <v>190721.790725</v>
      </c>
      <c r="EH194" s="126">
        <f>VLOOKUP(B194,[1]Hoja1!$B$9:$AX$244,49,0)</f>
        <v>150555</v>
      </c>
      <c r="EI194" s="126">
        <v>538000</v>
      </c>
      <c r="EJ194" s="17">
        <v>579825</v>
      </c>
      <c r="EK194" s="73">
        <v>556600</v>
      </c>
      <c r="EL194" s="17">
        <f t="shared" si="360"/>
        <v>456245</v>
      </c>
      <c r="EM194" s="17">
        <f t="shared" si="361"/>
        <v>547300</v>
      </c>
      <c r="EN194" s="17">
        <f t="shared" si="362"/>
        <v>332720.36145355157</v>
      </c>
      <c r="EO194" s="17">
        <f t="shared" si="363"/>
        <v>158233.30499999999</v>
      </c>
      <c r="EP194" s="17">
        <f t="shared" si="287"/>
        <v>190671.13252499999</v>
      </c>
      <c r="EQ194" s="162">
        <f>VLOOKUP(B194,[1]Hoja1!$B$9:$AZ$244,51,0)</f>
        <v>125496</v>
      </c>
      <c r="ER194" s="162">
        <v>413000</v>
      </c>
      <c r="ES194" s="32">
        <v>579825</v>
      </c>
      <c r="ET194" s="94">
        <v>545000</v>
      </c>
      <c r="EU194" s="32">
        <f t="shared" si="364"/>
        <v>415830.25</v>
      </c>
      <c r="EV194" s="32">
        <f t="shared" si="365"/>
        <v>479000</v>
      </c>
      <c r="EW194" s="32">
        <f t="shared" si="366"/>
        <v>286754.59747894801</v>
      </c>
      <c r="EX194" s="32">
        <f t="shared" si="367"/>
        <v>151611.7176</v>
      </c>
      <c r="EY194" s="32">
        <f t="shared" si="288"/>
        <v>182692.11970800001</v>
      </c>
      <c r="EZ194" s="172">
        <f>VLOOKUP(B194,'[2]RESPUESTOS '!$B$11:$BH$246,59,0)</f>
        <v>85661</v>
      </c>
      <c r="FA194" s="162">
        <v>420000</v>
      </c>
      <c r="FB194" s="32">
        <v>419800</v>
      </c>
      <c r="FC194" s="94">
        <v>407200</v>
      </c>
      <c r="FD194" s="32">
        <f t="shared" si="368"/>
        <v>333165.25</v>
      </c>
      <c r="FE194" s="32">
        <f t="shared" si="369"/>
        <v>413500</v>
      </c>
      <c r="FF194" s="32">
        <f t="shared" si="399"/>
        <v>211721.32978015716</v>
      </c>
      <c r="FG194" s="32">
        <f t="shared" si="400"/>
        <v>103487.05409999999</v>
      </c>
      <c r="FH194" s="32">
        <f t="shared" si="289"/>
        <v>124701.90019049999</v>
      </c>
      <c r="FI194" s="172">
        <f>VLOOKUP(B194,'[2]RESPUESTOS '!$B$11:$CJ$246,87,0)</f>
        <v>76162</v>
      </c>
      <c r="FJ194" s="162">
        <v>504000</v>
      </c>
      <c r="FK194" s="32">
        <v>413600</v>
      </c>
      <c r="FL194" s="94">
        <v>397100</v>
      </c>
      <c r="FM194" s="32">
        <f t="shared" si="370"/>
        <v>347715.5</v>
      </c>
      <c r="FN194" s="32">
        <f t="shared" si="371"/>
        <v>405350</v>
      </c>
      <c r="FO194" s="32">
        <f t="shared" si="401"/>
        <v>199500.38496281559</v>
      </c>
      <c r="FP194" s="32">
        <f t="shared" si="372"/>
        <v>92011.3122</v>
      </c>
      <c r="FQ194" s="32">
        <f t="shared" si="290"/>
        <v>110873.631201</v>
      </c>
      <c r="FR194" s="172">
        <f>VLOOKUP(B194,'[2]RESPUESTOS '!$B$11:$BX$246,75,0)</f>
        <v>72947</v>
      </c>
      <c r="FS194" s="162">
        <v>420000</v>
      </c>
      <c r="FT194" s="32">
        <v>392800</v>
      </c>
      <c r="FU194" s="94">
        <v>373200</v>
      </c>
      <c r="FV194" s="32">
        <f t="shared" si="373"/>
        <v>314736.75</v>
      </c>
      <c r="FW194" s="32">
        <f t="shared" si="374"/>
        <v>383000</v>
      </c>
      <c r="FX194" s="32">
        <f t="shared" si="402"/>
        <v>187662.25241704332</v>
      </c>
      <c r="FY194" s="32">
        <f t="shared" si="375"/>
        <v>88127.270699999994</v>
      </c>
      <c r="FZ194" s="32">
        <f t="shared" si="291"/>
        <v>106193.36119349999</v>
      </c>
      <c r="GA194" s="172">
        <f>VLOOKUP(B194,'[2]RESPUESTOS '!$B$11:$CN$246,91,0)</f>
        <v>94742</v>
      </c>
      <c r="GB194" s="162">
        <v>483000</v>
      </c>
      <c r="GC194" s="32">
        <v>515400</v>
      </c>
      <c r="GD194" s="94">
        <v>505100</v>
      </c>
      <c r="GE194" s="32">
        <f t="shared" si="376"/>
        <v>399560.5</v>
      </c>
      <c r="GF194" s="32">
        <f t="shared" si="377"/>
        <v>494050</v>
      </c>
      <c r="GG194" s="32">
        <f t="shared" si="403"/>
        <v>241758.7342688659</v>
      </c>
      <c r="GH194" s="32">
        <f t="shared" si="378"/>
        <v>114457.81019999999</v>
      </c>
      <c r="GI194" s="32">
        <f t="shared" si="292"/>
        <v>137921.661291</v>
      </c>
      <c r="GJ194" s="172">
        <f>VLOOKUP(B194,'[2]RESPUESTOS '!$B$11:$T$246,19,0)</f>
        <v>76748</v>
      </c>
      <c r="GK194" s="162">
        <v>350000</v>
      </c>
      <c r="GL194" s="32">
        <v>398600</v>
      </c>
      <c r="GM194" s="94">
        <v>390600</v>
      </c>
      <c r="GN194" s="32">
        <f t="shared" si="379"/>
        <v>303987</v>
      </c>
      <c r="GO194" s="32">
        <f t="shared" si="380"/>
        <v>370300</v>
      </c>
      <c r="GP194" s="32">
        <f t="shared" si="404"/>
        <v>190878.4628727677</v>
      </c>
      <c r="GQ194" s="32">
        <f t="shared" si="381"/>
        <v>92719.258799999996</v>
      </c>
      <c r="GR194" s="32">
        <f t="shared" si="293"/>
        <v>111726.70685399999</v>
      </c>
      <c r="GS194" s="172">
        <f>VLOOKUP(B194,'[2]RESPUESTOS '!$B$11:$H$246,7,0)</f>
        <v>67677</v>
      </c>
      <c r="GT194" s="162">
        <v>260000</v>
      </c>
      <c r="GU194" s="32">
        <v>239200</v>
      </c>
      <c r="GV194" s="94">
        <v>224800</v>
      </c>
      <c r="GW194" s="32">
        <f t="shared" si="382"/>
        <v>197919.25</v>
      </c>
      <c r="GX194" s="32">
        <f t="shared" si="383"/>
        <v>232000</v>
      </c>
      <c r="GY194" s="32">
        <f t="shared" si="405"/>
        <v>146782.40253917445</v>
      </c>
      <c r="GZ194" s="32">
        <f t="shared" si="384"/>
        <v>81760.583700000003</v>
      </c>
      <c r="HA194" s="32">
        <f t="shared" si="294"/>
        <v>98521.503358500006</v>
      </c>
      <c r="HB194" s="172">
        <f>VLOOKUP(B194,'[2]RESPUESTOS '!$B$11:$D$246,3,0)</f>
        <v>62261</v>
      </c>
      <c r="HC194" s="162">
        <v>260000</v>
      </c>
      <c r="HD194" s="32">
        <v>239200</v>
      </c>
      <c r="HE194" s="94">
        <v>227200</v>
      </c>
      <c r="HF194" s="32">
        <f t="shared" si="385"/>
        <v>197165.25</v>
      </c>
      <c r="HG194" s="32">
        <f t="shared" si="386"/>
        <v>233200</v>
      </c>
      <c r="HH194" s="32">
        <f t="shared" si="406"/>
        <v>140402.19459271707</v>
      </c>
      <c r="HI194" s="32">
        <f t="shared" si="387"/>
        <v>75217.5141</v>
      </c>
      <c r="HJ194" s="32">
        <f t="shared" si="295"/>
        <v>90637.104490500002</v>
      </c>
      <c r="HK194" s="172">
        <f>VLOOKUP(B194,'[2]RESPUESTOS '!$B$11:$CB$246,79,0)</f>
        <v>98791</v>
      </c>
      <c r="HL194" s="162">
        <v>538000</v>
      </c>
      <c r="HM194" s="32">
        <v>515400</v>
      </c>
      <c r="HN194" s="94">
        <v>500000</v>
      </c>
      <c r="HO194" s="32">
        <f t="shared" si="388"/>
        <v>413047.75</v>
      </c>
      <c r="HP194" s="32">
        <f t="shared" si="389"/>
        <v>507700</v>
      </c>
      <c r="HQ194" s="32">
        <f t="shared" si="407"/>
        <v>251234.87881025841</v>
      </c>
      <c r="HR194" s="32">
        <f t="shared" si="390"/>
        <v>119349.4071</v>
      </c>
      <c r="HS194" s="32">
        <f t="shared" si="296"/>
        <v>143816.03555549998</v>
      </c>
      <c r="HT194" s="172">
        <v>527540.57999999996</v>
      </c>
      <c r="HU194" s="162">
        <v>538000</v>
      </c>
      <c r="HV194" s="32">
        <v>644250</v>
      </c>
      <c r="HW194" s="94">
        <v>624900</v>
      </c>
      <c r="HX194" s="32">
        <f t="shared" si="391"/>
        <v>602383.33333333337</v>
      </c>
      <c r="HY194" s="32">
        <f t="shared" si="392"/>
        <v>624900</v>
      </c>
      <c r="HZ194" s="32">
        <f t="shared" si="297"/>
        <v>598660.84689343709</v>
      </c>
      <c r="IA194" s="32">
        <f t="shared" si="393"/>
        <v>637321.77469799994</v>
      </c>
      <c r="IB194" s="32">
        <f t="shared" si="298"/>
        <v>767972.73851108993</v>
      </c>
      <c r="IC194" s="172">
        <v>562410</v>
      </c>
      <c r="ID194" s="162">
        <v>420000</v>
      </c>
      <c r="IE194" s="32">
        <v>644250</v>
      </c>
      <c r="IF194" s="94">
        <v>592700</v>
      </c>
      <c r="IG194" s="32">
        <f t="shared" si="394"/>
        <v>552316.66666666663</v>
      </c>
      <c r="IH194" s="32">
        <f t="shared" si="395"/>
        <v>592700</v>
      </c>
      <c r="II194" s="32">
        <f t="shared" si="396"/>
        <v>533775.62704205688</v>
      </c>
      <c r="IJ194" s="32">
        <f t="shared" si="397"/>
        <v>679447.52099999995</v>
      </c>
      <c r="IK194" s="32">
        <f t="shared" si="299"/>
        <v>818734.26280499995</v>
      </c>
      <c r="IM194" s="32">
        <f t="shared" si="398"/>
        <v>182948.64470476258</v>
      </c>
    </row>
    <row r="195" spans="1:247" x14ac:dyDescent="0.25">
      <c r="A195" s="12">
        <v>188</v>
      </c>
      <c r="B195" s="47" t="s">
        <v>231</v>
      </c>
      <c r="C195" s="14">
        <f>VLOOKUP(B195,[1]Hoja1!$B$9:$D$244,3,0)</f>
        <v>145740</v>
      </c>
      <c r="D195" s="14">
        <v>533000</v>
      </c>
      <c r="E195" s="15">
        <v>843250</v>
      </c>
      <c r="F195" s="97">
        <v>818000</v>
      </c>
      <c r="G195" s="105">
        <f t="shared" si="300"/>
        <v>584997.5</v>
      </c>
      <c r="H195" s="105">
        <f t="shared" si="301"/>
        <v>675500</v>
      </c>
      <c r="I195" s="107">
        <f t="shared" si="302"/>
        <v>358870.28348011716</v>
      </c>
      <c r="J195" s="107">
        <f t="shared" si="303"/>
        <v>153172.74</v>
      </c>
      <c r="K195" s="107">
        <f t="shared" si="272"/>
        <v>184573.15169999999</v>
      </c>
      <c r="L195" s="101">
        <f>VLOOKUP(B195,[1]Hoja1!$B$9:$L$244,11,0)</f>
        <v>137064</v>
      </c>
      <c r="M195" s="101">
        <v>510000</v>
      </c>
      <c r="N195" s="34">
        <v>843250</v>
      </c>
      <c r="O195" s="70">
        <v>801100</v>
      </c>
      <c r="P195" s="34">
        <f t="shared" si="304"/>
        <v>572853.5</v>
      </c>
      <c r="Q195" s="34">
        <f t="shared" si="305"/>
        <v>655550</v>
      </c>
      <c r="R195" s="34">
        <f t="shared" si="306"/>
        <v>342148.86602614896</v>
      </c>
      <c r="S195" s="174">
        <f t="shared" si="307"/>
        <v>144054.264</v>
      </c>
      <c r="T195" s="174">
        <f t="shared" si="273"/>
        <v>173585.38811999999</v>
      </c>
      <c r="U195" s="126">
        <f>VLOOKUP(B195,[1]Hoja1!$B$9:$T$244,19,0)</f>
        <v>140469</v>
      </c>
      <c r="V195" s="126">
        <v>514000</v>
      </c>
      <c r="W195" s="17">
        <v>674600</v>
      </c>
      <c r="X195" s="73">
        <v>661100</v>
      </c>
      <c r="Y195" s="17">
        <f t="shared" si="308"/>
        <v>497542.25</v>
      </c>
      <c r="Z195" s="17">
        <f t="shared" si="309"/>
        <v>587550</v>
      </c>
      <c r="AA195" s="17">
        <f t="shared" si="310"/>
        <v>331688.04625523608</v>
      </c>
      <c r="AB195" s="176">
        <f t="shared" si="311"/>
        <v>147632.91899999999</v>
      </c>
      <c r="AC195" s="176">
        <f t="shared" si="274"/>
        <v>177897.667395</v>
      </c>
      <c r="AD195" s="129">
        <f>VLOOKUP(B195,[1]Hoja1!$B$9:$V$244,21,0)</f>
        <v>153561</v>
      </c>
      <c r="AE195" s="129">
        <v>549000</v>
      </c>
      <c r="AF195" s="18">
        <v>640870</v>
      </c>
      <c r="AG195" s="74">
        <v>621600</v>
      </c>
      <c r="AH195" s="18">
        <f t="shared" si="312"/>
        <v>491257.75</v>
      </c>
      <c r="AI195" s="18">
        <f t="shared" si="313"/>
        <v>585300</v>
      </c>
      <c r="AJ195" s="18">
        <f t="shared" si="314"/>
        <v>347744.61748414981</v>
      </c>
      <c r="AK195" s="177">
        <f t="shared" si="315"/>
        <v>161392.611</v>
      </c>
      <c r="AL195" s="177">
        <f t="shared" si="275"/>
        <v>194478.09625500001</v>
      </c>
      <c r="AM195" s="133">
        <f>VLOOKUP(B195,[1]Hoja1!$B$9:$X$244,23,0)</f>
        <v>144634</v>
      </c>
      <c r="AN195" s="133">
        <v>517000</v>
      </c>
      <c r="AO195" s="19">
        <v>573410</v>
      </c>
      <c r="AP195" s="77">
        <v>544700</v>
      </c>
      <c r="AQ195" s="19">
        <f t="shared" si="316"/>
        <v>444936</v>
      </c>
      <c r="AR195" s="19">
        <f t="shared" si="317"/>
        <v>530850</v>
      </c>
      <c r="AS195" s="19">
        <f t="shared" si="318"/>
        <v>321852.18463138537</v>
      </c>
      <c r="AT195" s="178">
        <f t="shared" si="319"/>
        <v>152010.334</v>
      </c>
      <c r="AU195" s="178">
        <f t="shared" si="276"/>
        <v>183172.45246999999</v>
      </c>
      <c r="AV195" s="137">
        <f>VLOOKUP(B195,[1]Hoja1!$B$9:$Z$244,25,0)</f>
        <v>110950</v>
      </c>
      <c r="AW195" s="137">
        <v>406000</v>
      </c>
      <c r="AX195" s="20">
        <v>573410</v>
      </c>
      <c r="AY195" s="79">
        <v>550500</v>
      </c>
      <c r="AZ195" s="20">
        <f t="shared" si="320"/>
        <v>410215</v>
      </c>
      <c r="BA195" s="20">
        <f t="shared" si="321"/>
        <v>478250</v>
      </c>
      <c r="BB195" s="20">
        <f t="shared" si="322"/>
        <v>266017.47040385532</v>
      </c>
      <c r="BC195" s="179">
        <f t="shared" si="323"/>
        <v>116608.45</v>
      </c>
      <c r="BD195" s="179">
        <f t="shared" si="277"/>
        <v>140513.18224999998</v>
      </c>
      <c r="BE195" s="139">
        <f>VLOOKUP(B195,[1]Hoja1!$B$9:$AB$244,27,0)</f>
        <v>122045</v>
      </c>
      <c r="BF195" s="139">
        <v>489000</v>
      </c>
      <c r="BG195" s="21">
        <v>674600</v>
      </c>
      <c r="BH195" s="80">
        <v>661100</v>
      </c>
      <c r="BI195" s="21">
        <f t="shared" si="324"/>
        <v>486686.25</v>
      </c>
      <c r="BJ195" s="21">
        <f t="shared" si="325"/>
        <v>575050</v>
      </c>
      <c r="BK195" s="21">
        <f t="shared" si="326"/>
        <v>302259.10262662591</v>
      </c>
      <c r="BL195" s="21">
        <f t="shared" si="327"/>
        <v>128269.295</v>
      </c>
      <c r="BM195" s="21">
        <f t="shared" si="278"/>
        <v>154564.50047500001</v>
      </c>
      <c r="BN195" s="144">
        <f>VLOOKUP(B195,[1]Hoja1!$B$9:$AD$244,29,0)</f>
        <v>122045</v>
      </c>
      <c r="BO195" s="144">
        <v>436000</v>
      </c>
      <c r="BP195" s="22">
        <v>674600</v>
      </c>
      <c r="BQ195" s="82">
        <v>640900</v>
      </c>
      <c r="BR195" s="22">
        <f t="shared" si="328"/>
        <v>468386.25</v>
      </c>
      <c r="BS195" s="22">
        <f t="shared" si="329"/>
        <v>538450</v>
      </c>
      <c r="BT195" s="22">
        <f t="shared" si="330"/>
        <v>295640.57067846024</v>
      </c>
      <c r="BU195" s="22">
        <f t="shared" si="331"/>
        <v>128269.295</v>
      </c>
      <c r="BV195" s="22">
        <f t="shared" si="279"/>
        <v>154564.50047500001</v>
      </c>
      <c r="BW195" s="146">
        <f>VLOOKUP(B195,[1]Hoja1!$B$9:$AF$244,31,0)</f>
        <v>117402</v>
      </c>
      <c r="BX195" s="146">
        <v>340000</v>
      </c>
      <c r="BY195" s="23">
        <v>573410</v>
      </c>
      <c r="BZ195" s="84">
        <v>544700</v>
      </c>
      <c r="CA195" s="23">
        <f t="shared" si="332"/>
        <v>393878</v>
      </c>
      <c r="CB195" s="23">
        <f t="shared" si="333"/>
        <v>442350</v>
      </c>
      <c r="CC195" s="23">
        <f t="shared" si="334"/>
        <v>265979.64604216075</v>
      </c>
      <c r="CD195" s="23">
        <f t="shared" si="335"/>
        <v>123389.50199999999</v>
      </c>
      <c r="CE195" s="23">
        <f t="shared" si="280"/>
        <v>148684.34990999999</v>
      </c>
      <c r="CF195" s="158">
        <f>VLOOKUP(B195,[1]Hoja1!$B$9:$AJ$244,35,0)</f>
        <v>118440</v>
      </c>
      <c r="CG195" s="158">
        <v>340000</v>
      </c>
      <c r="CH195" s="24">
        <v>389900</v>
      </c>
      <c r="CI195" s="25">
        <v>386000</v>
      </c>
      <c r="CJ195" s="24">
        <f t="shared" si="336"/>
        <v>308585</v>
      </c>
      <c r="CK195" s="24">
        <f t="shared" si="337"/>
        <v>363000</v>
      </c>
      <c r="CL195" s="24">
        <f t="shared" si="338"/>
        <v>241842.29964204994</v>
      </c>
      <c r="CM195" s="24">
        <f t="shared" si="339"/>
        <v>124480.43999999999</v>
      </c>
      <c r="CN195" s="24">
        <f t="shared" si="281"/>
        <v>149998.93019999997</v>
      </c>
      <c r="CO195" s="148">
        <f>VLOOKUP(B195,[1]Hoja1!$B$9:$AL$244,37,0)</f>
        <v>130815</v>
      </c>
      <c r="CP195" s="148">
        <v>470000</v>
      </c>
      <c r="CQ195" s="26">
        <v>573410</v>
      </c>
      <c r="CR195" s="149">
        <v>533300</v>
      </c>
      <c r="CS195" s="26">
        <f t="shared" si="340"/>
        <v>426881.25</v>
      </c>
      <c r="CT195" s="26">
        <f t="shared" si="341"/>
        <v>501650</v>
      </c>
      <c r="CU195" s="26">
        <f t="shared" si="342"/>
        <v>298705.56907537003</v>
      </c>
      <c r="CV195" s="26">
        <f t="shared" si="343"/>
        <v>137486.565</v>
      </c>
      <c r="CW195" s="26">
        <f t="shared" si="282"/>
        <v>165671.31082499999</v>
      </c>
      <c r="CX195" s="27">
        <f>VLOOKUP(B195,[1]Hoja1!$B$9:$AN$244,39,0)</f>
        <v>135441</v>
      </c>
      <c r="CY195" s="27">
        <v>450000</v>
      </c>
      <c r="CZ195" s="28">
        <v>640870</v>
      </c>
      <c r="DA195" s="86">
        <v>615000</v>
      </c>
      <c r="DB195" s="28">
        <f t="shared" si="344"/>
        <v>460327.75</v>
      </c>
      <c r="DC195" s="28">
        <f t="shared" si="345"/>
        <v>532500</v>
      </c>
      <c r="DD195" s="28">
        <f t="shared" si="346"/>
        <v>312697.73229031381</v>
      </c>
      <c r="DE195" s="28">
        <f t="shared" si="347"/>
        <v>142348.49099999998</v>
      </c>
      <c r="DF195" s="28">
        <f t="shared" si="283"/>
        <v>171529.93165499996</v>
      </c>
      <c r="DG195" s="150">
        <f>VLOOKUP(B195,[1]Hoja1!$B$9:$AR$244,43,0)</f>
        <v>159127</v>
      </c>
      <c r="DH195" s="150">
        <v>546000</v>
      </c>
      <c r="DI195" s="29">
        <v>505950</v>
      </c>
      <c r="DJ195" s="88">
        <v>490800</v>
      </c>
      <c r="DK195" s="29">
        <f t="shared" si="348"/>
        <v>425469.25</v>
      </c>
      <c r="DL195" s="29">
        <f t="shared" si="349"/>
        <v>498375</v>
      </c>
      <c r="DM195" s="29">
        <f t="shared" si="350"/>
        <v>329767.44301192247</v>
      </c>
      <c r="DN195" s="29">
        <f t="shared" si="351"/>
        <v>167242.47699999998</v>
      </c>
      <c r="DO195" s="29">
        <f t="shared" si="284"/>
        <v>201527.18478499999</v>
      </c>
      <c r="DP195" s="154">
        <f>VLOOKUP(B195,[1]Hoja1!$B$9:$AT$244,45,0)</f>
        <v>177083</v>
      </c>
      <c r="DQ195" s="154">
        <v>648000</v>
      </c>
      <c r="DR195" s="30">
        <v>505950</v>
      </c>
      <c r="DS195" s="90">
        <v>490800</v>
      </c>
      <c r="DT195" s="30">
        <f t="shared" si="352"/>
        <v>455458.25</v>
      </c>
      <c r="DU195" s="30">
        <f t="shared" si="353"/>
        <v>498375</v>
      </c>
      <c r="DV195" s="30">
        <f t="shared" si="354"/>
        <v>357007.41644319647</v>
      </c>
      <c r="DW195" s="30">
        <f t="shared" si="355"/>
        <v>186114.23299999998</v>
      </c>
      <c r="DX195" s="30">
        <f t="shared" si="285"/>
        <v>224267.65076499997</v>
      </c>
      <c r="DY195" s="158">
        <f>VLOOKUP(B195,[1]Hoja1!$B$9:$AV$244,47,0)</f>
        <v>190952</v>
      </c>
      <c r="DZ195" s="158">
        <v>660000</v>
      </c>
      <c r="EA195" s="24">
        <v>573410</v>
      </c>
      <c r="EB195" s="25">
        <v>556200</v>
      </c>
      <c r="EC195" s="24">
        <f t="shared" si="356"/>
        <v>495140.5</v>
      </c>
      <c r="ED195" s="24">
        <f t="shared" si="357"/>
        <v>564805</v>
      </c>
      <c r="EE195" s="24">
        <f t="shared" si="358"/>
        <v>388578.24921300361</v>
      </c>
      <c r="EF195" s="24">
        <f t="shared" si="359"/>
        <v>200690.552</v>
      </c>
      <c r="EG195" s="24">
        <f t="shared" si="286"/>
        <v>241832.11515999999</v>
      </c>
      <c r="EH195" s="126">
        <f>VLOOKUP(B195,[1]Hoja1!$B$9:$AX$244,49,0)</f>
        <v>203159</v>
      </c>
      <c r="EI195" s="126">
        <v>726000</v>
      </c>
      <c r="EJ195" s="17">
        <v>758925</v>
      </c>
      <c r="EK195" s="73">
        <v>721000</v>
      </c>
      <c r="EL195" s="17">
        <f t="shared" si="360"/>
        <v>602271</v>
      </c>
      <c r="EM195" s="17">
        <f t="shared" si="361"/>
        <v>723500</v>
      </c>
      <c r="EN195" s="17">
        <f t="shared" si="362"/>
        <v>444233.22173896729</v>
      </c>
      <c r="EO195" s="17">
        <f t="shared" si="363"/>
        <v>213520.109</v>
      </c>
      <c r="EP195" s="17">
        <f t="shared" si="287"/>
        <v>257291.73134499998</v>
      </c>
      <c r="EQ195" s="162">
        <f>VLOOKUP(B195,[1]Hoja1!$B$9:$AZ$244,51,0)</f>
        <v>159127</v>
      </c>
      <c r="ER195" s="162">
        <v>523000</v>
      </c>
      <c r="ES195" s="32">
        <v>758925</v>
      </c>
      <c r="ET195" s="94">
        <v>736200</v>
      </c>
      <c r="EU195" s="32">
        <f t="shared" si="364"/>
        <v>544313</v>
      </c>
      <c r="EV195" s="32">
        <f t="shared" si="365"/>
        <v>629600</v>
      </c>
      <c r="EW195" s="32">
        <f t="shared" si="366"/>
        <v>367906.94922937709</v>
      </c>
      <c r="EX195" s="32">
        <f t="shared" si="367"/>
        <v>192241.32869999998</v>
      </c>
      <c r="EY195" s="32">
        <f t="shared" si="288"/>
        <v>231650.80108349997</v>
      </c>
      <c r="EZ195" s="172">
        <f>VLOOKUP(B195,'[2]RESPUESTOS '!$B$11:$BH$246,59,0)</f>
        <v>114952</v>
      </c>
      <c r="FA195" s="162">
        <v>514000</v>
      </c>
      <c r="FB195" s="32">
        <v>570600</v>
      </c>
      <c r="FC195" s="94">
        <v>525000</v>
      </c>
      <c r="FD195" s="32">
        <f t="shared" si="368"/>
        <v>431138</v>
      </c>
      <c r="FE195" s="32">
        <f t="shared" si="369"/>
        <v>519500</v>
      </c>
      <c r="FF195" s="32">
        <f t="shared" si="399"/>
        <v>279678.98188421322</v>
      </c>
      <c r="FG195" s="32">
        <f t="shared" si="400"/>
        <v>138873.51120000001</v>
      </c>
      <c r="FH195" s="32">
        <f t="shared" si="289"/>
        <v>167342.580996</v>
      </c>
      <c r="FI195" s="172">
        <f>VLOOKUP(B195,'[2]RESPUESTOS '!$B$11:$CJ$246,87,0)</f>
        <v>107268</v>
      </c>
      <c r="FJ195" s="162">
        <v>616800</v>
      </c>
      <c r="FK195" s="32">
        <v>580000</v>
      </c>
      <c r="FL195" s="94">
        <v>574200</v>
      </c>
      <c r="FM195" s="32">
        <f t="shared" si="370"/>
        <v>469567</v>
      </c>
      <c r="FN195" s="32">
        <f t="shared" si="371"/>
        <v>577100</v>
      </c>
      <c r="FO195" s="32">
        <f t="shared" si="401"/>
        <v>277596.43036918133</v>
      </c>
      <c r="FP195" s="32">
        <f t="shared" si="372"/>
        <v>129590.4708</v>
      </c>
      <c r="FQ195" s="32">
        <f t="shared" si="290"/>
        <v>156156.517314</v>
      </c>
      <c r="FR195" s="172">
        <f>VLOOKUP(B195,'[2]RESPUESTOS '!$B$11:$BX$246,75,0)</f>
        <v>103175</v>
      </c>
      <c r="FS195" s="162">
        <v>514000</v>
      </c>
      <c r="FT195" s="32">
        <v>547400</v>
      </c>
      <c r="FU195" s="94">
        <v>525500</v>
      </c>
      <c r="FV195" s="32">
        <f t="shared" si="373"/>
        <v>422518.75</v>
      </c>
      <c r="FW195" s="32">
        <f t="shared" si="374"/>
        <v>519750</v>
      </c>
      <c r="FX195" s="32">
        <f t="shared" si="402"/>
        <v>260288.50573079212</v>
      </c>
      <c r="FY195" s="32">
        <f t="shared" si="375"/>
        <v>124645.7175</v>
      </c>
      <c r="FZ195" s="32">
        <f t="shared" si="291"/>
        <v>150198.0895875</v>
      </c>
      <c r="GA195" s="172">
        <f>VLOOKUP(B195,'[2]RESPUESTOS '!$B$11:$CN$246,91,0)</f>
        <v>126714</v>
      </c>
      <c r="GB195" s="162">
        <v>592000</v>
      </c>
      <c r="GC195" s="32">
        <v>674600</v>
      </c>
      <c r="GD195" s="94">
        <v>640900</v>
      </c>
      <c r="GE195" s="32">
        <f t="shared" si="376"/>
        <v>508553.5</v>
      </c>
      <c r="GF195" s="32">
        <f t="shared" si="377"/>
        <v>616450</v>
      </c>
      <c r="GG195" s="32">
        <f t="shared" si="403"/>
        <v>316865.74826351268</v>
      </c>
      <c r="GH195" s="32">
        <f t="shared" si="378"/>
        <v>153083.18339999998</v>
      </c>
      <c r="GI195" s="32">
        <f t="shared" si="292"/>
        <v>184465.23599699998</v>
      </c>
      <c r="GJ195" s="172">
        <f>VLOOKUP(B195,'[2]RESPUESTOS '!$B$11:$T$246,19,0)</f>
        <v>104002</v>
      </c>
      <c r="GK195" s="162">
        <v>450000</v>
      </c>
      <c r="GL195" s="32">
        <v>555600</v>
      </c>
      <c r="GM195" s="94">
        <v>527800</v>
      </c>
      <c r="GN195" s="32">
        <f t="shared" si="379"/>
        <v>409350.5</v>
      </c>
      <c r="GO195" s="32">
        <f t="shared" si="380"/>
        <v>488900</v>
      </c>
      <c r="GP195" s="32">
        <f t="shared" si="404"/>
        <v>257533.91305129489</v>
      </c>
      <c r="GQ195" s="32">
        <f t="shared" si="381"/>
        <v>125644.8162</v>
      </c>
      <c r="GR195" s="32">
        <f t="shared" si="293"/>
        <v>151402.00352100001</v>
      </c>
      <c r="GS195" s="172">
        <f>VLOOKUP(B195,'[2]RESPUESTOS '!$B$11:$H$246,7,0)</f>
        <v>96863</v>
      </c>
      <c r="GT195" s="162">
        <v>340000</v>
      </c>
      <c r="GU195" s="32">
        <v>333400</v>
      </c>
      <c r="GV195" s="94">
        <v>323400</v>
      </c>
      <c r="GW195" s="32">
        <f t="shared" si="382"/>
        <v>273415.75</v>
      </c>
      <c r="GX195" s="32">
        <f t="shared" si="383"/>
        <v>328400</v>
      </c>
      <c r="GY195" s="32">
        <f t="shared" si="405"/>
        <v>206648.0537539174</v>
      </c>
      <c r="GZ195" s="32">
        <f t="shared" si="384"/>
        <v>117020.1903</v>
      </c>
      <c r="HA195" s="32">
        <f t="shared" si="294"/>
        <v>141009.32931150001</v>
      </c>
      <c r="HB195" s="172">
        <f>VLOOKUP(B195,'[2]RESPUESTOS '!$B$11:$D$246,3,0)</f>
        <v>85659</v>
      </c>
      <c r="HC195" s="162">
        <v>340000</v>
      </c>
      <c r="HD195" s="32">
        <v>333400</v>
      </c>
      <c r="HE195" s="94">
        <v>323400</v>
      </c>
      <c r="HF195" s="32">
        <f t="shared" si="385"/>
        <v>270614.75</v>
      </c>
      <c r="HG195" s="32">
        <f t="shared" si="386"/>
        <v>328400</v>
      </c>
      <c r="HH195" s="32">
        <f t="shared" si="406"/>
        <v>193172.14636212096</v>
      </c>
      <c r="HI195" s="32">
        <f t="shared" si="387"/>
        <v>103484.6379</v>
      </c>
      <c r="HJ195" s="32">
        <f t="shared" si="295"/>
        <v>124698.9886695</v>
      </c>
      <c r="HK195" s="172">
        <f>VLOOKUP(B195,'[2]RESPUESTOS '!$B$11:$CB$246,79,0)</f>
        <v>122149</v>
      </c>
      <c r="HL195" s="162">
        <v>726000</v>
      </c>
      <c r="HM195" s="32">
        <v>674600</v>
      </c>
      <c r="HN195" s="94">
        <v>621000</v>
      </c>
      <c r="HO195" s="32">
        <f t="shared" si="388"/>
        <v>535937.25</v>
      </c>
      <c r="HP195" s="32">
        <f t="shared" si="389"/>
        <v>647800</v>
      </c>
      <c r="HQ195" s="32">
        <f t="shared" si="407"/>
        <v>316035.67088320293</v>
      </c>
      <c r="HR195" s="32">
        <f t="shared" si="390"/>
        <v>147568.20689999999</v>
      </c>
      <c r="HS195" s="32">
        <f t="shared" si="296"/>
        <v>177819.68931449999</v>
      </c>
      <c r="HT195" s="172">
        <v>662021.64</v>
      </c>
      <c r="HU195" s="162">
        <v>726000</v>
      </c>
      <c r="HV195" s="32">
        <v>843250</v>
      </c>
      <c r="HW195" s="94">
        <v>784200</v>
      </c>
      <c r="HX195" s="32">
        <f t="shared" si="391"/>
        <v>784483.33333333337</v>
      </c>
      <c r="HY195" s="32">
        <f t="shared" si="392"/>
        <v>784200</v>
      </c>
      <c r="HZ195" s="32">
        <f t="shared" si="297"/>
        <v>781558.69457400905</v>
      </c>
      <c r="IA195" s="32">
        <f t="shared" si="393"/>
        <v>799788.34328399994</v>
      </c>
      <c r="IB195" s="32">
        <f t="shared" si="298"/>
        <v>963744.95365721988</v>
      </c>
      <c r="IC195" s="172">
        <v>705780</v>
      </c>
      <c r="ID195" s="162">
        <v>514000</v>
      </c>
      <c r="IE195" s="32">
        <v>843250</v>
      </c>
      <c r="IF195" s="94">
        <v>826400</v>
      </c>
      <c r="IG195" s="32">
        <f t="shared" si="394"/>
        <v>727883.33333333337</v>
      </c>
      <c r="IH195" s="32">
        <f t="shared" si="395"/>
        <v>826400</v>
      </c>
      <c r="II195" s="32">
        <f t="shared" si="396"/>
        <v>691008.43869944976</v>
      </c>
      <c r="IJ195" s="32">
        <f t="shared" si="397"/>
        <v>852652.81799999997</v>
      </c>
      <c r="IK195" s="32">
        <f t="shared" si="299"/>
        <v>1027446.6456899999</v>
      </c>
      <c r="IM195" s="32">
        <f t="shared" si="398"/>
        <v>237040.25847876741</v>
      </c>
    </row>
    <row r="196" spans="1:247" x14ac:dyDescent="0.25">
      <c r="A196" s="12">
        <v>189</v>
      </c>
      <c r="B196" s="48" t="s">
        <v>232</v>
      </c>
      <c r="C196" s="14">
        <f>VLOOKUP(B196,[1]Hoja1!$B$9:$D$244,3,0)</f>
        <v>162762</v>
      </c>
      <c r="D196" s="14">
        <v>596000</v>
      </c>
      <c r="E196" s="15">
        <v>884000</v>
      </c>
      <c r="F196" s="97">
        <v>813300</v>
      </c>
      <c r="G196" s="105">
        <f t="shared" si="300"/>
        <v>614015.5</v>
      </c>
      <c r="H196" s="105">
        <f t="shared" si="301"/>
        <v>704650</v>
      </c>
      <c r="I196" s="107">
        <f t="shared" si="302"/>
        <v>392828.02526777185</v>
      </c>
      <c r="J196" s="107">
        <f t="shared" si="303"/>
        <v>171062.86199999999</v>
      </c>
      <c r="K196" s="107">
        <f t="shared" si="272"/>
        <v>206130.74870999999</v>
      </c>
      <c r="L196" s="101">
        <f>VLOOKUP(B196,[1]Hoja1!$B$9:$L$244,11,0)</f>
        <v>142952</v>
      </c>
      <c r="M196" s="101">
        <v>531000</v>
      </c>
      <c r="N196" s="34">
        <v>884000</v>
      </c>
      <c r="O196" s="70">
        <v>795600</v>
      </c>
      <c r="P196" s="34">
        <f t="shared" si="304"/>
        <v>588388</v>
      </c>
      <c r="Q196" s="34">
        <f t="shared" si="305"/>
        <v>663300</v>
      </c>
      <c r="R196" s="34">
        <f t="shared" si="306"/>
        <v>355027.62169752672</v>
      </c>
      <c r="S196" s="174">
        <f t="shared" si="307"/>
        <v>150242.552</v>
      </c>
      <c r="T196" s="174">
        <f t="shared" si="273"/>
        <v>181042.27515999999</v>
      </c>
      <c r="U196" s="126">
        <f>VLOOKUP(B196,[1]Hoja1!$B$9:$T$244,19,0)</f>
        <v>136421</v>
      </c>
      <c r="V196" s="126">
        <v>499000</v>
      </c>
      <c r="W196" s="17">
        <v>707200</v>
      </c>
      <c r="X196" s="73">
        <v>650600</v>
      </c>
      <c r="Y196" s="17">
        <f t="shared" si="308"/>
        <v>498305.25</v>
      </c>
      <c r="Z196" s="17">
        <f t="shared" si="309"/>
        <v>574800</v>
      </c>
      <c r="AA196" s="17">
        <f t="shared" si="310"/>
        <v>325591.64218254422</v>
      </c>
      <c r="AB196" s="176">
        <f t="shared" si="311"/>
        <v>143378.47099999999</v>
      </c>
      <c r="AC196" s="176">
        <f t="shared" si="274"/>
        <v>172771.05755499998</v>
      </c>
      <c r="AD196" s="129">
        <f>VLOOKUP(B196,[1]Hoja1!$B$9:$V$244,21,0)</f>
        <v>155281</v>
      </c>
      <c r="AE196" s="129">
        <v>555000</v>
      </c>
      <c r="AF196" s="18">
        <v>671840</v>
      </c>
      <c r="AG196" s="74">
        <v>638200</v>
      </c>
      <c r="AH196" s="18">
        <f t="shared" si="312"/>
        <v>505080.25</v>
      </c>
      <c r="AI196" s="18">
        <f t="shared" si="313"/>
        <v>596600</v>
      </c>
      <c r="AJ196" s="18">
        <f t="shared" si="314"/>
        <v>354073.28589421738</v>
      </c>
      <c r="AK196" s="177">
        <f t="shared" si="315"/>
        <v>163200.33099999998</v>
      </c>
      <c r="AL196" s="177">
        <f t="shared" si="275"/>
        <v>196656.39885499998</v>
      </c>
      <c r="AM196" s="133">
        <f>VLOOKUP(B196,[1]Hoja1!$B$9:$X$244,23,0)</f>
        <v>146069</v>
      </c>
      <c r="AN196" s="133">
        <v>522000</v>
      </c>
      <c r="AO196" s="19">
        <v>601120</v>
      </c>
      <c r="AP196" s="77">
        <v>577100</v>
      </c>
      <c r="AQ196" s="19">
        <f t="shared" si="316"/>
        <v>461572.25</v>
      </c>
      <c r="AR196" s="19">
        <f t="shared" si="317"/>
        <v>549550</v>
      </c>
      <c r="AS196" s="19">
        <f t="shared" si="318"/>
        <v>328997.37554425804</v>
      </c>
      <c r="AT196" s="178">
        <f t="shared" si="319"/>
        <v>153518.519</v>
      </c>
      <c r="AU196" s="178">
        <f t="shared" si="276"/>
        <v>184989.81539499998</v>
      </c>
      <c r="AV196" s="137">
        <f>VLOOKUP(B196,[1]Hoja1!$B$9:$Z$244,25,0)</f>
        <v>107100</v>
      </c>
      <c r="AW196" s="137">
        <v>392000</v>
      </c>
      <c r="AX196" s="20">
        <v>601120</v>
      </c>
      <c r="AY196" s="79">
        <v>559000</v>
      </c>
      <c r="AZ196" s="20">
        <f t="shared" si="320"/>
        <v>414805</v>
      </c>
      <c r="BA196" s="20">
        <f t="shared" si="321"/>
        <v>475500</v>
      </c>
      <c r="BB196" s="20">
        <f t="shared" si="322"/>
        <v>260746.69650104464</v>
      </c>
      <c r="BC196" s="179">
        <f t="shared" si="323"/>
        <v>112562.09999999999</v>
      </c>
      <c r="BD196" s="179">
        <f t="shared" si="277"/>
        <v>135637.33049999998</v>
      </c>
      <c r="BE196" s="139">
        <f>VLOOKUP(B196,[1]Hoja1!$B$9:$AB$244,27,0)</f>
        <v>123205</v>
      </c>
      <c r="BF196" s="139">
        <v>493000</v>
      </c>
      <c r="BG196" s="21">
        <v>707200</v>
      </c>
      <c r="BH196" s="80">
        <v>686000</v>
      </c>
      <c r="BI196" s="21">
        <f t="shared" si="324"/>
        <v>502351.25</v>
      </c>
      <c r="BJ196" s="21">
        <f t="shared" si="325"/>
        <v>589500</v>
      </c>
      <c r="BK196" s="21">
        <f t="shared" si="326"/>
        <v>307297.44527126406</v>
      </c>
      <c r="BL196" s="21">
        <f t="shared" si="327"/>
        <v>129488.45499999999</v>
      </c>
      <c r="BM196" s="21">
        <f t="shared" si="278"/>
        <v>156033.58827499999</v>
      </c>
      <c r="BN196" s="144">
        <f>VLOOKUP(B196,[1]Hoja1!$B$9:$AD$244,29,0)</f>
        <v>117810</v>
      </c>
      <c r="BO196" s="144">
        <v>421000</v>
      </c>
      <c r="BP196" s="22">
        <v>707200</v>
      </c>
      <c r="BQ196" s="82">
        <v>664800</v>
      </c>
      <c r="BR196" s="22">
        <f t="shared" si="328"/>
        <v>477702.5</v>
      </c>
      <c r="BS196" s="22">
        <f t="shared" si="329"/>
        <v>542900</v>
      </c>
      <c r="BT196" s="22">
        <f t="shared" si="330"/>
        <v>290238.27875713876</v>
      </c>
      <c r="BU196" s="22">
        <f t="shared" si="331"/>
        <v>123818.31</v>
      </c>
      <c r="BV196" s="22">
        <f t="shared" si="279"/>
        <v>149201.06354999999</v>
      </c>
      <c r="BW196" s="146">
        <f>VLOOKUP(B196,[1]Hoja1!$B$9:$AF$244,31,0)</f>
        <v>113300</v>
      </c>
      <c r="BX196" s="146">
        <v>330000</v>
      </c>
      <c r="BY196" s="23">
        <v>601120</v>
      </c>
      <c r="BZ196" s="84">
        <v>577100</v>
      </c>
      <c r="CA196" s="23">
        <f t="shared" si="332"/>
        <v>405380</v>
      </c>
      <c r="CB196" s="23">
        <f t="shared" si="333"/>
        <v>453550</v>
      </c>
      <c r="CC196" s="23">
        <f t="shared" si="334"/>
        <v>262247.07520397526</v>
      </c>
      <c r="CD196" s="23">
        <f t="shared" si="335"/>
        <v>119078.29999999999</v>
      </c>
      <c r="CE196" s="23">
        <f t="shared" si="280"/>
        <v>143489.35149999999</v>
      </c>
      <c r="CF196" s="158">
        <f>VLOOKUP(B196,[1]Hoja1!$B$9:$AJ$244,35,0)</f>
        <v>116120</v>
      </c>
      <c r="CG196" s="158">
        <v>340000</v>
      </c>
      <c r="CH196" s="24">
        <v>408800</v>
      </c>
      <c r="CI196" s="25">
        <v>388400</v>
      </c>
      <c r="CJ196" s="24">
        <f t="shared" si="336"/>
        <v>313330</v>
      </c>
      <c r="CK196" s="24">
        <f t="shared" si="337"/>
        <v>364200</v>
      </c>
      <c r="CL196" s="24">
        <f t="shared" si="338"/>
        <v>241344.67648081586</v>
      </c>
      <c r="CM196" s="24">
        <f t="shared" si="339"/>
        <v>122042.12</v>
      </c>
      <c r="CN196" s="24">
        <f t="shared" si="281"/>
        <v>147060.75459999999</v>
      </c>
      <c r="CO196" s="148">
        <f>VLOOKUP(B196,[1]Hoja1!$B$9:$AL$244,37,0)</f>
        <v>130689</v>
      </c>
      <c r="CP196" s="148">
        <v>470000</v>
      </c>
      <c r="CQ196" s="26">
        <v>601120</v>
      </c>
      <c r="CR196" s="149">
        <v>571100</v>
      </c>
      <c r="CS196" s="26">
        <f t="shared" si="340"/>
        <v>443227.25</v>
      </c>
      <c r="CT196" s="26">
        <f t="shared" si="341"/>
        <v>520550</v>
      </c>
      <c r="CU196" s="26">
        <f t="shared" si="342"/>
        <v>303168.5397349571</v>
      </c>
      <c r="CV196" s="26">
        <f t="shared" si="343"/>
        <v>137354.139</v>
      </c>
      <c r="CW196" s="26">
        <f t="shared" si="282"/>
        <v>165511.73749500001</v>
      </c>
      <c r="CX196" s="27">
        <f>VLOOKUP(B196,[1]Hoja1!$B$9:$AN$244,39,0)</f>
        <v>153022</v>
      </c>
      <c r="CY196" s="27">
        <v>510000</v>
      </c>
      <c r="CZ196" s="28">
        <v>671840</v>
      </c>
      <c r="DA196" s="86">
        <v>625000</v>
      </c>
      <c r="DB196" s="28">
        <f t="shared" si="344"/>
        <v>489965.5</v>
      </c>
      <c r="DC196" s="28">
        <f t="shared" si="345"/>
        <v>567500</v>
      </c>
      <c r="DD196" s="28">
        <f t="shared" si="346"/>
        <v>345296.65436814446</v>
      </c>
      <c r="DE196" s="28">
        <f t="shared" si="347"/>
        <v>160826.122</v>
      </c>
      <c r="DF196" s="28">
        <f t="shared" si="283"/>
        <v>193795.47701</v>
      </c>
      <c r="DG196" s="150">
        <f>VLOOKUP(B196,[1]Hoja1!$B$9:$AR$244,43,0)</f>
        <v>168221</v>
      </c>
      <c r="DH196" s="150">
        <v>577000</v>
      </c>
      <c r="DI196" s="29">
        <v>530400</v>
      </c>
      <c r="DJ196" s="88">
        <v>493300</v>
      </c>
      <c r="DK196" s="29">
        <f t="shared" si="348"/>
        <v>442230.25</v>
      </c>
      <c r="DL196" s="29">
        <f t="shared" si="349"/>
        <v>511850</v>
      </c>
      <c r="DM196" s="29">
        <f t="shared" si="350"/>
        <v>345119.24746711954</v>
      </c>
      <c r="DN196" s="29">
        <f t="shared" si="351"/>
        <v>176800.27099999998</v>
      </c>
      <c r="DO196" s="29">
        <f t="shared" si="284"/>
        <v>213044.32655499998</v>
      </c>
      <c r="DP196" s="154">
        <f>VLOOKUP(B196,[1]Hoja1!$B$9:$AT$244,45,0)</f>
        <v>185640</v>
      </c>
      <c r="DQ196" s="154">
        <v>679000</v>
      </c>
      <c r="DR196" s="30">
        <v>530400</v>
      </c>
      <c r="DS196" s="90">
        <v>519800</v>
      </c>
      <c r="DT196" s="30">
        <f t="shared" si="352"/>
        <v>478710</v>
      </c>
      <c r="DU196" s="30">
        <f t="shared" si="353"/>
        <v>525100</v>
      </c>
      <c r="DV196" s="30">
        <f t="shared" si="354"/>
        <v>374928.15927292441</v>
      </c>
      <c r="DW196" s="30">
        <f t="shared" si="355"/>
        <v>195107.63999999998</v>
      </c>
      <c r="DX196" s="30">
        <f t="shared" si="285"/>
        <v>235104.70619999999</v>
      </c>
      <c r="DY196" s="158">
        <f>VLOOKUP(B196,[1]Hoja1!$B$9:$AV$244,47,0)</f>
        <v>201865</v>
      </c>
      <c r="DZ196" s="158">
        <v>700000</v>
      </c>
      <c r="EA196" s="24">
        <v>601120</v>
      </c>
      <c r="EB196" s="25">
        <v>589100</v>
      </c>
      <c r="EC196" s="24">
        <f t="shared" si="356"/>
        <v>523021.25</v>
      </c>
      <c r="ED196" s="24">
        <f t="shared" si="357"/>
        <v>595110</v>
      </c>
      <c r="EE196" s="24">
        <f t="shared" si="358"/>
        <v>410532.48977138934</v>
      </c>
      <c r="EF196" s="24">
        <f t="shared" si="359"/>
        <v>212160.11499999999</v>
      </c>
      <c r="EG196" s="24">
        <f t="shared" si="286"/>
        <v>255652.93857499998</v>
      </c>
      <c r="EH196" s="126">
        <f>VLOOKUP(B196,[1]Hoja1!$B$9:$AX$244,49,0)</f>
        <v>203663</v>
      </c>
      <c r="EI196" s="126">
        <v>728000</v>
      </c>
      <c r="EJ196" s="17">
        <v>795600</v>
      </c>
      <c r="EK196" s="73">
        <v>763800</v>
      </c>
      <c r="EL196" s="17">
        <f t="shared" si="360"/>
        <v>622765.75</v>
      </c>
      <c r="EM196" s="17">
        <f t="shared" si="361"/>
        <v>745900</v>
      </c>
      <c r="EN196" s="17">
        <f t="shared" si="362"/>
        <v>451984.82270034478</v>
      </c>
      <c r="EO196" s="17">
        <f t="shared" si="363"/>
        <v>214049.81299999999</v>
      </c>
      <c r="EP196" s="17">
        <f t="shared" si="287"/>
        <v>257930.02466499998</v>
      </c>
      <c r="EQ196" s="162">
        <f>VLOOKUP(B196,[1]Hoja1!$B$9:$AZ$244,51,0)</f>
        <v>168221</v>
      </c>
      <c r="ER196" s="162">
        <v>553000</v>
      </c>
      <c r="ES196" s="32">
        <v>795600</v>
      </c>
      <c r="ET196" s="94">
        <v>755800</v>
      </c>
      <c r="EU196" s="32">
        <f t="shared" si="364"/>
        <v>568155.25</v>
      </c>
      <c r="EV196" s="32">
        <f t="shared" si="365"/>
        <v>654400</v>
      </c>
      <c r="EW196" s="32">
        <f t="shared" si="366"/>
        <v>387113.24552168779</v>
      </c>
      <c r="EX196" s="32">
        <f t="shared" si="367"/>
        <v>203227.79009999998</v>
      </c>
      <c r="EY196" s="32">
        <f t="shared" si="288"/>
        <v>244889.48707049998</v>
      </c>
      <c r="EZ196" s="172">
        <f>VLOOKUP(B196,'[2]RESPUESTOS '!$B$11:$BH$246,59,0)</f>
        <v>109483</v>
      </c>
      <c r="FA196" s="162">
        <v>499000</v>
      </c>
      <c r="FB196" s="32">
        <v>580600</v>
      </c>
      <c r="FC196" s="94">
        <v>569000</v>
      </c>
      <c r="FD196" s="32">
        <f t="shared" si="368"/>
        <v>439520.75</v>
      </c>
      <c r="FE196" s="32">
        <f t="shared" si="369"/>
        <v>534000</v>
      </c>
      <c r="FF196" s="32">
        <f t="shared" si="399"/>
        <v>273641.39218977018</v>
      </c>
      <c r="FG196" s="32">
        <f t="shared" si="400"/>
        <v>132266.4123</v>
      </c>
      <c r="FH196" s="32">
        <f t="shared" si="289"/>
        <v>159381.02682149998</v>
      </c>
      <c r="FI196" s="172">
        <f>VLOOKUP(B196,'[2]RESPUESTOS '!$B$11:$CJ$246,87,0)</f>
        <v>102961</v>
      </c>
      <c r="FJ196" s="162">
        <v>598800</v>
      </c>
      <c r="FK196" s="32">
        <v>558200</v>
      </c>
      <c r="FL196" s="94">
        <v>541500</v>
      </c>
      <c r="FM196" s="32">
        <f t="shared" si="370"/>
        <v>450365.25</v>
      </c>
      <c r="FN196" s="32">
        <f t="shared" si="371"/>
        <v>549850</v>
      </c>
      <c r="FO196" s="32">
        <f t="shared" si="401"/>
        <v>266300.65028103825</v>
      </c>
      <c r="FP196" s="32">
        <f t="shared" si="372"/>
        <v>124387.1841</v>
      </c>
      <c r="FQ196" s="32">
        <f t="shared" si="290"/>
        <v>149886.55684050001</v>
      </c>
      <c r="FR196" s="172">
        <f>VLOOKUP(B196,'[2]RESPUESTOS '!$B$11:$BX$246,75,0)</f>
        <v>101221</v>
      </c>
      <c r="FS196" s="162">
        <v>499000</v>
      </c>
      <c r="FT196" s="32">
        <v>544000</v>
      </c>
      <c r="FU196" s="94">
        <v>538600</v>
      </c>
      <c r="FV196" s="32">
        <f t="shared" si="373"/>
        <v>420705.25</v>
      </c>
      <c r="FW196" s="32">
        <f t="shared" si="374"/>
        <v>518800</v>
      </c>
      <c r="FX196" s="32">
        <f t="shared" si="402"/>
        <v>256767.72981889182</v>
      </c>
      <c r="FY196" s="32">
        <f t="shared" si="375"/>
        <v>122285.0901</v>
      </c>
      <c r="FZ196" s="32">
        <f t="shared" si="291"/>
        <v>147353.5335705</v>
      </c>
      <c r="GA196" s="172">
        <f>VLOOKUP(B196,'[2]RESPUESTOS '!$B$11:$CN$246,91,0)</f>
        <v>131968</v>
      </c>
      <c r="GB196" s="162">
        <v>574000</v>
      </c>
      <c r="GC196" s="32">
        <v>702000</v>
      </c>
      <c r="GD196" s="94">
        <v>673900</v>
      </c>
      <c r="GE196" s="32">
        <f t="shared" si="376"/>
        <v>520467</v>
      </c>
      <c r="GF196" s="32">
        <f t="shared" si="377"/>
        <v>623950</v>
      </c>
      <c r="GG196" s="32">
        <f t="shared" si="403"/>
        <v>327113.91750987031</v>
      </c>
      <c r="GH196" s="32">
        <f t="shared" si="378"/>
        <v>159430.54079999999</v>
      </c>
      <c r="GI196" s="32">
        <f t="shared" si="292"/>
        <v>192113.80166399997</v>
      </c>
      <c r="GJ196" s="172">
        <f>VLOOKUP(B196,'[2]RESPUESTOS '!$B$11:$T$246,19,0)</f>
        <v>96689</v>
      </c>
      <c r="GK196" s="162">
        <v>510000</v>
      </c>
      <c r="GL196" s="32">
        <v>527800</v>
      </c>
      <c r="GM196" s="94">
        <v>496100</v>
      </c>
      <c r="GN196" s="32">
        <f t="shared" si="379"/>
        <v>407647.25</v>
      </c>
      <c r="GO196" s="32">
        <f t="shared" si="380"/>
        <v>503050</v>
      </c>
      <c r="GP196" s="32">
        <f t="shared" si="404"/>
        <v>246706.43602464168</v>
      </c>
      <c r="GQ196" s="32">
        <f t="shared" si="381"/>
        <v>116809.9809</v>
      </c>
      <c r="GR196" s="32">
        <f t="shared" si="293"/>
        <v>140756.0269845</v>
      </c>
      <c r="GS196" s="172">
        <f>VLOOKUP(B196,'[2]RESPUESTOS '!$B$11:$H$246,7,0)</f>
        <v>92262</v>
      </c>
      <c r="GT196" s="162">
        <v>340000</v>
      </c>
      <c r="GU196" s="32">
        <v>316700</v>
      </c>
      <c r="GV196" s="94">
        <v>300900</v>
      </c>
      <c r="GW196" s="32">
        <f t="shared" si="382"/>
        <v>262465.5</v>
      </c>
      <c r="GX196" s="32">
        <f t="shared" si="383"/>
        <v>308800</v>
      </c>
      <c r="GY196" s="32">
        <f t="shared" si="405"/>
        <v>197425.56505312378</v>
      </c>
      <c r="GZ196" s="32">
        <f t="shared" si="384"/>
        <v>111461.72219999999</v>
      </c>
      <c r="HA196" s="32">
        <f t="shared" si="294"/>
        <v>134311.37525099999</v>
      </c>
      <c r="HB196" s="172">
        <f>VLOOKUP(B196,'[2]RESPUESTOS '!$B$11:$D$246,3,0)</f>
        <v>89587</v>
      </c>
      <c r="HC196" s="162">
        <v>340000</v>
      </c>
      <c r="HD196" s="32">
        <v>316700</v>
      </c>
      <c r="HE196" s="94">
        <v>291400</v>
      </c>
      <c r="HF196" s="32">
        <f t="shared" si="385"/>
        <v>259421.75</v>
      </c>
      <c r="HG196" s="32">
        <f t="shared" si="386"/>
        <v>304050</v>
      </c>
      <c r="HH196" s="32">
        <f t="shared" si="406"/>
        <v>193304.12260480926</v>
      </c>
      <c r="HI196" s="32">
        <f t="shared" si="387"/>
        <v>108230.05469999999</v>
      </c>
      <c r="HJ196" s="32">
        <f t="shared" si="295"/>
        <v>130417.2159135</v>
      </c>
      <c r="HK196" s="172">
        <f>VLOOKUP(B196,'[2]RESPUESTOS '!$B$11:$CB$246,79,0)</f>
        <v>128771</v>
      </c>
      <c r="HL196" s="162">
        <v>728000</v>
      </c>
      <c r="HM196" s="32">
        <v>702000</v>
      </c>
      <c r="HN196" s="94">
        <v>688000</v>
      </c>
      <c r="HO196" s="32">
        <f t="shared" si="388"/>
        <v>561692.75</v>
      </c>
      <c r="HP196" s="32">
        <f t="shared" si="389"/>
        <v>695000</v>
      </c>
      <c r="HQ196" s="32">
        <f t="shared" si="407"/>
        <v>332852.36667903891</v>
      </c>
      <c r="HR196" s="32">
        <f t="shared" si="390"/>
        <v>155568.2451</v>
      </c>
      <c r="HS196" s="32">
        <f t="shared" si="296"/>
        <v>187459.7353455</v>
      </c>
      <c r="HT196" s="172">
        <v>708959.16</v>
      </c>
      <c r="HU196" s="162">
        <v>728000</v>
      </c>
      <c r="HV196" s="32">
        <v>884000</v>
      </c>
      <c r="HW196" s="94">
        <v>839800</v>
      </c>
      <c r="HX196" s="32">
        <f t="shared" si="391"/>
        <v>817266.66666666663</v>
      </c>
      <c r="HY196" s="32">
        <f t="shared" si="392"/>
        <v>839800</v>
      </c>
      <c r="HZ196" s="32">
        <f t="shared" si="297"/>
        <v>811774.45339470659</v>
      </c>
      <c r="IA196" s="32">
        <f t="shared" si="393"/>
        <v>856493.56119599997</v>
      </c>
      <c r="IB196" s="32">
        <f t="shared" si="298"/>
        <v>1032074.74124118</v>
      </c>
      <c r="IC196" s="172">
        <v>755820</v>
      </c>
      <c r="ID196" s="162">
        <v>499000</v>
      </c>
      <c r="IE196" s="32">
        <v>884000</v>
      </c>
      <c r="IF196" s="94">
        <v>813300</v>
      </c>
      <c r="IG196" s="32">
        <f t="shared" si="394"/>
        <v>732100</v>
      </c>
      <c r="IH196" s="32">
        <f t="shared" si="395"/>
        <v>813300</v>
      </c>
      <c r="II196" s="32">
        <f t="shared" si="396"/>
        <v>687318.55415180651</v>
      </c>
      <c r="IJ196" s="32">
        <f t="shared" si="397"/>
        <v>913106.14199999999</v>
      </c>
      <c r="IK196" s="32">
        <f t="shared" si="299"/>
        <v>1100292.90111</v>
      </c>
      <c r="IM196" s="32">
        <f t="shared" si="398"/>
        <v>244925.48134861776</v>
      </c>
    </row>
    <row r="197" spans="1:247" x14ac:dyDescent="0.25">
      <c r="A197" s="12">
        <v>190</v>
      </c>
      <c r="B197" s="48" t="s">
        <v>233</v>
      </c>
      <c r="C197" s="14">
        <f>VLOOKUP(B197,[1]Hoja1!$B$9:$D$244,3,0)</f>
        <v>159556</v>
      </c>
      <c r="D197" s="14">
        <v>584000</v>
      </c>
      <c r="E197" s="15">
        <v>889500</v>
      </c>
      <c r="F197" s="97">
        <v>871700</v>
      </c>
      <c r="G197" s="105">
        <f t="shared" si="300"/>
        <v>626189</v>
      </c>
      <c r="H197" s="105">
        <f t="shared" si="301"/>
        <v>727850</v>
      </c>
      <c r="I197" s="107">
        <f t="shared" si="302"/>
        <v>390200.8266304211</v>
      </c>
      <c r="J197" s="107">
        <f t="shared" si="303"/>
        <v>167693.356</v>
      </c>
      <c r="K197" s="107">
        <f t="shared" si="272"/>
        <v>202070.49398</v>
      </c>
      <c r="L197" s="101">
        <f>VLOOKUP(B197,[1]Hoja1!$B$9:$L$244,11,0)</f>
        <v>139351</v>
      </c>
      <c r="M197" s="101">
        <v>518000</v>
      </c>
      <c r="N197" s="34">
        <v>889500</v>
      </c>
      <c r="O197" s="70">
        <v>853900</v>
      </c>
      <c r="P197" s="34">
        <f t="shared" si="304"/>
        <v>600187.75</v>
      </c>
      <c r="Q197" s="34">
        <f t="shared" si="305"/>
        <v>685950</v>
      </c>
      <c r="R197" s="34">
        <f t="shared" si="306"/>
        <v>350817.18649927748</v>
      </c>
      <c r="S197" s="174">
        <f t="shared" si="307"/>
        <v>146457.90099999998</v>
      </c>
      <c r="T197" s="174">
        <f t="shared" si="273"/>
        <v>176481.77070499997</v>
      </c>
      <c r="U197" s="126">
        <f>VLOOKUP(B197,[1]Hoja1!$B$9:$T$244,19,0)</f>
        <v>131545</v>
      </c>
      <c r="V197" s="126">
        <v>482000</v>
      </c>
      <c r="W197" s="17">
        <v>711600</v>
      </c>
      <c r="X197" s="73">
        <v>697400</v>
      </c>
      <c r="Y197" s="17">
        <f t="shared" si="308"/>
        <v>505636.25</v>
      </c>
      <c r="Z197" s="17">
        <f t="shared" si="309"/>
        <v>589700</v>
      </c>
      <c r="AA197" s="17">
        <f t="shared" si="310"/>
        <v>319595.23128475959</v>
      </c>
      <c r="AB197" s="176">
        <f t="shared" si="311"/>
        <v>138253.79499999998</v>
      </c>
      <c r="AC197" s="176">
        <f t="shared" si="274"/>
        <v>166595.82297499999</v>
      </c>
      <c r="AD197" s="129">
        <f>VLOOKUP(B197,[1]Hoja1!$B$9:$V$244,21,0)</f>
        <v>158586</v>
      </c>
      <c r="AE197" s="129">
        <v>567000</v>
      </c>
      <c r="AF197" s="18">
        <v>676020</v>
      </c>
      <c r="AG197" s="74">
        <v>649000</v>
      </c>
      <c r="AH197" s="18">
        <f t="shared" si="312"/>
        <v>512651.5</v>
      </c>
      <c r="AI197" s="18">
        <f t="shared" si="313"/>
        <v>608000</v>
      </c>
      <c r="AJ197" s="18">
        <f t="shared" si="314"/>
        <v>360702.42594428675</v>
      </c>
      <c r="AK197" s="177">
        <f t="shared" si="315"/>
        <v>166673.886</v>
      </c>
      <c r="AL197" s="177">
        <f t="shared" si="275"/>
        <v>200842.03263</v>
      </c>
      <c r="AM197" s="133">
        <f>VLOOKUP(B197,[1]Hoja1!$B$9:$X$244,23,0)</f>
        <v>149023</v>
      </c>
      <c r="AN197" s="133">
        <v>533000</v>
      </c>
      <c r="AO197" s="19">
        <v>604860</v>
      </c>
      <c r="AP197" s="77">
        <v>586700</v>
      </c>
      <c r="AQ197" s="19">
        <f t="shared" si="316"/>
        <v>468395.75</v>
      </c>
      <c r="AR197" s="19">
        <f t="shared" si="317"/>
        <v>559850</v>
      </c>
      <c r="AS197" s="19">
        <f t="shared" si="318"/>
        <v>334888.61401209247</v>
      </c>
      <c r="AT197" s="178">
        <f t="shared" si="319"/>
        <v>156623.17299999998</v>
      </c>
      <c r="AU197" s="178">
        <f t="shared" si="276"/>
        <v>188730.92346499997</v>
      </c>
      <c r="AV197" s="137">
        <f>VLOOKUP(B197,[1]Hoja1!$B$9:$Z$244,25,0)</f>
        <v>115500</v>
      </c>
      <c r="AW197" s="137">
        <v>423000</v>
      </c>
      <c r="AX197" s="20">
        <v>604860</v>
      </c>
      <c r="AY197" s="79">
        <v>574600</v>
      </c>
      <c r="AZ197" s="20">
        <f t="shared" si="320"/>
        <v>429490</v>
      </c>
      <c r="BA197" s="20">
        <f t="shared" si="321"/>
        <v>498800</v>
      </c>
      <c r="BB197" s="20">
        <f t="shared" si="322"/>
        <v>277475.42404657509</v>
      </c>
      <c r="BC197" s="179">
        <f t="shared" si="323"/>
        <v>121390.49999999999</v>
      </c>
      <c r="BD197" s="179">
        <f t="shared" si="277"/>
        <v>146275.55249999999</v>
      </c>
      <c r="BE197" s="139">
        <f>VLOOKUP(B197,[1]Hoja1!$B$9:$AB$244,27,0)</f>
        <v>127050</v>
      </c>
      <c r="BF197" s="139">
        <v>509000</v>
      </c>
      <c r="BG197" s="21">
        <v>711600</v>
      </c>
      <c r="BH197" s="80">
        <v>697400</v>
      </c>
      <c r="BI197" s="21">
        <f t="shared" si="324"/>
        <v>511262.5</v>
      </c>
      <c r="BJ197" s="21">
        <f t="shared" si="325"/>
        <v>603200</v>
      </c>
      <c r="BK197" s="21">
        <f t="shared" si="326"/>
        <v>315588.45950635138</v>
      </c>
      <c r="BL197" s="21">
        <f t="shared" si="327"/>
        <v>133529.54999999999</v>
      </c>
      <c r="BM197" s="21">
        <f t="shared" si="278"/>
        <v>160903.10775</v>
      </c>
      <c r="BN197" s="144">
        <f>VLOOKUP(B197,[1]Hoja1!$B$9:$AD$244,29,0)</f>
        <v>127050</v>
      </c>
      <c r="BO197" s="144">
        <v>454000</v>
      </c>
      <c r="BP197" s="22">
        <v>711600</v>
      </c>
      <c r="BQ197" s="82">
        <v>654700</v>
      </c>
      <c r="BR197" s="22">
        <f t="shared" si="328"/>
        <v>486837.5</v>
      </c>
      <c r="BS197" s="22">
        <f t="shared" si="329"/>
        <v>554350</v>
      </c>
      <c r="BT197" s="22">
        <f t="shared" si="330"/>
        <v>307544.18640194222</v>
      </c>
      <c r="BU197" s="22">
        <f t="shared" si="331"/>
        <v>133529.54999999999</v>
      </c>
      <c r="BV197" s="22">
        <f t="shared" si="279"/>
        <v>160903.10775</v>
      </c>
      <c r="BW197" s="146">
        <f>VLOOKUP(B197,[1]Hoja1!$B$9:$AF$244,31,0)</f>
        <v>122292</v>
      </c>
      <c r="BX197" s="146">
        <v>350000</v>
      </c>
      <c r="BY197" s="23">
        <v>604860</v>
      </c>
      <c r="BZ197" s="84">
        <v>562500</v>
      </c>
      <c r="CA197" s="23">
        <f t="shared" si="332"/>
        <v>409913</v>
      </c>
      <c r="CB197" s="23">
        <f t="shared" si="333"/>
        <v>456250</v>
      </c>
      <c r="CC197" s="23">
        <f t="shared" si="334"/>
        <v>276522.94840647199</v>
      </c>
      <c r="CD197" s="23">
        <f t="shared" si="335"/>
        <v>128528.89199999999</v>
      </c>
      <c r="CE197" s="23">
        <f t="shared" si="280"/>
        <v>154877.31485999998</v>
      </c>
      <c r="CF197" s="158">
        <f>VLOOKUP(B197,[1]Hoja1!$B$9:$AJ$244,35,0)</f>
        <v>115500</v>
      </c>
      <c r="CG197" s="158">
        <v>330000</v>
      </c>
      <c r="CH197" s="24">
        <v>411300</v>
      </c>
      <c r="CI197" s="25">
        <v>399000</v>
      </c>
      <c r="CJ197" s="24">
        <f t="shared" si="336"/>
        <v>313950</v>
      </c>
      <c r="CK197" s="24">
        <f t="shared" si="337"/>
        <v>364500</v>
      </c>
      <c r="CL197" s="24">
        <f t="shared" si="338"/>
        <v>240588.58514263321</v>
      </c>
      <c r="CM197" s="24">
        <f t="shared" si="339"/>
        <v>121390.49999999999</v>
      </c>
      <c r="CN197" s="24">
        <f t="shared" si="281"/>
        <v>146275.55249999999</v>
      </c>
      <c r="CO197" s="148">
        <f>VLOOKUP(B197,[1]Hoja1!$B$9:$AL$244,37,0)</f>
        <v>129010</v>
      </c>
      <c r="CP197" s="148">
        <v>470000</v>
      </c>
      <c r="CQ197" s="26">
        <v>604860</v>
      </c>
      <c r="CR197" s="149">
        <v>544400</v>
      </c>
      <c r="CS197" s="26">
        <f t="shared" si="340"/>
        <v>437067.5</v>
      </c>
      <c r="CT197" s="26">
        <f t="shared" si="341"/>
        <v>507200</v>
      </c>
      <c r="CU197" s="26">
        <f t="shared" si="342"/>
        <v>299196.13936943613</v>
      </c>
      <c r="CV197" s="26">
        <f t="shared" si="343"/>
        <v>135589.50999999998</v>
      </c>
      <c r="CW197" s="26">
        <f t="shared" si="282"/>
        <v>163385.35954999996</v>
      </c>
      <c r="CX197" s="27">
        <f>VLOOKUP(B197,[1]Hoja1!$B$9:$AN$244,39,0)</f>
        <v>150931</v>
      </c>
      <c r="CY197" s="27">
        <v>500000</v>
      </c>
      <c r="CZ197" s="28">
        <v>676020</v>
      </c>
      <c r="DA197" s="86">
        <v>622000</v>
      </c>
      <c r="DB197" s="28">
        <f t="shared" si="344"/>
        <v>487237.75</v>
      </c>
      <c r="DC197" s="28">
        <f t="shared" si="345"/>
        <v>561000</v>
      </c>
      <c r="DD197" s="28">
        <f t="shared" si="346"/>
        <v>341515.26087669662</v>
      </c>
      <c r="DE197" s="28">
        <f t="shared" si="347"/>
        <v>158628.481</v>
      </c>
      <c r="DF197" s="28">
        <f t="shared" si="283"/>
        <v>191147.319605</v>
      </c>
      <c r="DG197" s="150">
        <f>VLOOKUP(B197,[1]Hoja1!$B$9:$AR$244,43,0)</f>
        <v>163072</v>
      </c>
      <c r="DH197" s="150">
        <v>560000</v>
      </c>
      <c r="DI197" s="29">
        <v>533700</v>
      </c>
      <c r="DJ197" s="88">
        <v>507000</v>
      </c>
      <c r="DK197" s="29">
        <f t="shared" si="348"/>
        <v>440943</v>
      </c>
      <c r="DL197" s="29">
        <f t="shared" si="349"/>
        <v>520350</v>
      </c>
      <c r="DM197" s="29">
        <f t="shared" si="350"/>
        <v>340018.28281093488</v>
      </c>
      <c r="DN197" s="29">
        <f t="shared" si="351"/>
        <v>171388.67199999999</v>
      </c>
      <c r="DO197" s="29">
        <f t="shared" si="284"/>
        <v>206523.34975999998</v>
      </c>
      <c r="DP197" s="154">
        <f>VLOOKUP(B197,[1]Hoja1!$B$9:$AT$244,45,0)</f>
        <v>186795</v>
      </c>
      <c r="DQ197" s="154">
        <v>684000</v>
      </c>
      <c r="DR197" s="30">
        <v>533700</v>
      </c>
      <c r="DS197" s="90">
        <v>507000</v>
      </c>
      <c r="DT197" s="30">
        <f t="shared" si="352"/>
        <v>477873.75</v>
      </c>
      <c r="DU197" s="30">
        <f t="shared" si="353"/>
        <v>520350</v>
      </c>
      <c r="DV197" s="30">
        <f t="shared" si="354"/>
        <v>375180.00198208424</v>
      </c>
      <c r="DW197" s="30">
        <f t="shared" si="355"/>
        <v>196321.54499999998</v>
      </c>
      <c r="DX197" s="30">
        <f t="shared" si="285"/>
        <v>236567.46172499997</v>
      </c>
      <c r="DY197" s="158">
        <f>VLOOKUP(B197,[1]Hoja1!$B$9:$AV$244,47,0)</f>
        <v>195687</v>
      </c>
      <c r="DZ197" s="158">
        <v>680000</v>
      </c>
      <c r="EA197" s="24">
        <v>604860</v>
      </c>
      <c r="EB197" s="25">
        <v>574600</v>
      </c>
      <c r="EC197" s="24">
        <f t="shared" si="356"/>
        <v>513786.75</v>
      </c>
      <c r="ED197" s="24">
        <f t="shared" si="357"/>
        <v>589730</v>
      </c>
      <c r="EE197" s="24">
        <f t="shared" si="358"/>
        <v>401026.38792198821</v>
      </c>
      <c r="EF197" s="24">
        <f t="shared" si="359"/>
        <v>205667.03699999998</v>
      </c>
      <c r="EG197" s="24">
        <f t="shared" si="286"/>
        <v>247828.77958499998</v>
      </c>
      <c r="EH197" s="126">
        <f>VLOOKUP(B197,[1]Hoja1!$B$9:$AX$244,49,0)</f>
        <v>200519</v>
      </c>
      <c r="EI197" s="126">
        <v>717000</v>
      </c>
      <c r="EJ197" s="17">
        <v>800550</v>
      </c>
      <c r="EK197" s="73">
        <v>744500</v>
      </c>
      <c r="EL197" s="17">
        <f t="shared" si="360"/>
        <v>615642.25</v>
      </c>
      <c r="EM197" s="17">
        <f t="shared" si="361"/>
        <v>730750</v>
      </c>
      <c r="EN197" s="17">
        <f t="shared" si="362"/>
        <v>445727.9784610545</v>
      </c>
      <c r="EO197" s="17">
        <f t="shared" si="363"/>
        <v>210745.46899999998</v>
      </c>
      <c r="EP197" s="17">
        <f t="shared" si="287"/>
        <v>253948.29014499998</v>
      </c>
      <c r="EQ197" s="162">
        <f>VLOOKUP(B197,[1]Hoja1!$B$9:$AZ$244,51,0)</f>
        <v>163072</v>
      </c>
      <c r="ER197" s="162">
        <v>536000</v>
      </c>
      <c r="ES197" s="32">
        <v>800550</v>
      </c>
      <c r="ET197" s="94">
        <v>744500</v>
      </c>
      <c r="EU197" s="32">
        <f t="shared" si="364"/>
        <v>561030.5</v>
      </c>
      <c r="EV197" s="32">
        <f t="shared" si="365"/>
        <v>640250</v>
      </c>
      <c r="EW197" s="32">
        <f t="shared" si="366"/>
        <v>377705.66627339023</v>
      </c>
      <c r="EX197" s="32">
        <f t="shared" si="367"/>
        <v>197007.28320000001</v>
      </c>
      <c r="EY197" s="32">
        <f t="shared" si="288"/>
        <v>237393.77625600001</v>
      </c>
      <c r="EZ197" s="172">
        <f>VLOOKUP(B197,'[2]RESPUESTOS '!$B$11:$BH$246,59,0)</f>
        <v>106184</v>
      </c>
      <c r="FA197" s="162">
        <v>482000</v>
      </c>
      <c r="FB197" s="32">
        <v>571200</v>
      </c>
      <c r="FC197" s="94">
        <v>525500</v>
      </c>
      <c r="FD197" s="32">
        <f t="shared" si="368"/>
        <v>421221</v>
      </c>
      <c r="FE197" s="32">
        <f t="shared" si="369"/>
        <v>503750</v>
      </c>
      <c r="FF197" s="32">
        <f t="shared" si="399"/>
        <v>264096.94432559639</v>
      </c>
      <c r="FG197" s="32">
        <f t="shared" si="400"/>
        <v>128280.89039999999</v>
      </c>
      <c r="FH197" s="32">
        <f t="shared" si="289"/>
        <v>154578.47293199998</v>
      </c>
      <c r="FI197" s="172">
        <f>VLOOKUP(B197,'[2]RESPUESTOS '!$B$11:$CJ$246,87,0)</f>
        <v>112720</v>
      </c>
      <c r="FJ197" s="162">
        <v>578400</v>
      </c>
      <c r="FK197" s="32">
        <v>596000</v>
      </c>
      <c r="FL197" s="94">
        <v>566200</v>
      </c>
      <c r="FM197" s="32">
        <f t="shared" si="370"/>
        <v>463330</v>
      </c>
      <c r="FN197" s="32">
        <f t="shared" si="371"/>
        <v>572300</v>
      </c>
      <c r="FO197" s="32">
        <f t="shared" si="401"/>
        <v>284809.80816187832</v>
      </c>
      <c r="FP197" s="32">
        <f t="shared" si="372"/>
        <v>136177.03200000001</v>
      </c>
      <c r="FQ197" s="32">
        <f t="shared" si="290"/>
        <v>164093.32356000002</v>
      </c>
      <c r="FR197" s="172">
        <f>VLOOKUP(B197,'[2]RESPUESTOS '!$B$11:$BX$246,75,0)</f>
        <v>99690</v>
      </c>
      <c r="FS197" s="162">
        <v>482000</v>
      </c>
      <c r="FT197" s="32">
        <v>536800</v>
      </c>
      <c r="FU197" s="94">
        <v>520700</v>
      </c>
      <c r="FV197" s="32">
        <f t="shared" si="373"/>
        <v>409797.5</v>
      </c>
      <c r="FW197" s="32">
        <f t="shared" si="374"/>
        <v>501350</v>
      </c>
      <c r="FX197" s="32">
        <f t="shared" si="402"/>
        <v>251743.82873807082</v>
      </c>
      <c r="FY197" s="32">
        <f t="shared" si="375"/>
        <v>120435.489</v>
      </c>
      <c r="FZ197" s="32">
        <f t="shared" si="291"/>
        <v>145124.764245</v>
      </c>
      <c r="GA197" s="172">
        <f>VLOOKUP(B197,'[2]RESPUESTOS '!$B$11:$CN$246,91,0)</f>
        <v>132510</v>
      </c>
      <c r="GB197" s="162">
        <v>555000</v>
      </c>
      <c r="GC197" s="32">
        <v>711600</v>
      </c>
      <c r="GD197" s="94">
        <v>704500</v>
      </c>
      <c r="GE197" s="32">
        <f t="shared" si="376"/>
        <v>525902.5</v>
      </c>
      <c r="GF197" s="32">
        <f t="shared" si="377"/>
        <v>629750</v>
      </c>
      <c r="GG197" s="32">
        <f t="shared" si="403"/>
        <v>328592.50090646493</v>
      </c>
      <c r="GH197" s="32">
        <f t="shared" si="378"/>
        <v>160085.33100000001</v>
      </c>
      <c r="GI197" s="32">
        <f t="shared" si="292"/>
        <v>192902.823855</v>
      </c>
      <c r="GJ197" s="172">
        <f>VLOOKUP(B197,'[2]RESPUESTOS '!$B$11:$T$246,19,0)</f>
        <v>97342</v>
      </c>
      <c r="GK197" s="162">
        <v>500000</v>
      </c>
      <c r="GL197" s="32">
        <v>532800</v>
      </c>
      <c r="GM197" s="94">
        <v>490200</v>
      </c>
      <c r="GN197" s="32">
        <f t="shared" si="379"/>
        <v>405085.5</v>
      </c>
      <c r="GO197" s="32">
        <f t="shared" si="380"/>
        <v>495100</v>
      </c>
      <c r="GP197" s="32">
        <f t="shared" si="404"/>
        <v>247067.33489465772</v>
      </c>
      <c r="GQ197" s="32">
        <f t="shared" si="381"/>
        <v>117598.87019999999</v>
      </c>
      <c r="GR197" s="32">
        <f t="shared" si="293"/>
        <v>141706.638591</v>
      </c>
      <c r="GS197" s="172">
        <f>VLOOKUP(B197,'[2]RESPUESTOS '!$B$11:$H$246,7,0)</f>
        <v>93731</v>
      </c>
      <c r="GT197" s="162">
        <v>330000</v>
      </c>
      <c r="GU197" s="32">
        <v>319700</v>
      </c>
      <c r="GV197" s="94">
        <v>297300</v>
      </c>
      <c r="GW197" s="32">
        <f t="shared" si="382"/>
        <v>260182.75</v>
      </c>
      <c r="GX197" s="32">
        <f t="shared" si="383"/>
        <v>308500</v>
      </c>
      <c r="GY197" s="32">
        <f t="shared" si="405"/>
        <v>198111.30454073229</v>
      </c>
      <c r="GZ197" s="32">
        <f t="shared" si="384"/>
        <v>113236.42109999999</v>
      </c>
      <c r="HA197" s="32">
        <f t="shared" si="294"/>
        <v>136449.8874255</v>
      </c>
      <c r="HB197" s="172">
        <f>VLOOKUP(B197,'[2]RESPUESTOS '!$B$11:$D$246,3,0)</f>
        <v>93731</v>
      </c>
      <c r="HC197" s="162">
        <v>330000</v>
      </c>
      <c r="HD197" s="32">
        <v>319700</v>
      </c>
      <c r="HE197" s="94">
        <v>313300</v>
      </c>
      <c r="HF197" s="32">
        <f t="shared" si="385"/>
        <v>264182.75</v>
      </c>
      <c r="HG197" s="32">
        <f t="shared" si="386"/>
        <v>316500</v>
      </c>
      <c r="HH197" s="32">
        <f t="shared" si="406"/>
        <v>199811.24563347825</v>
      </c>
      <c r="HI197" s="32">
        <f t="shared" si="387"/>
        <v>113236.42109999999</v>
      </c>
      <c r="HJ197" s="32">
        <f t="shared" si="295"/>
        <v>136449.8874255</v>
      </c>
      <c r="HK197" s="172">
        <f>VLOOKUP(B197,'[2]RESPUESTOS '!$B$11:$CB$246,79,0)</f>
        <v>129285</v>
      </c>
      <c r="HL197" s="162">
        <v>717000</v>
      </c>
      <c r="HM197" s="32">
        <v>711600</v>
      </c>
      <c r="HN197" s="94">
        <v>655000</v>
      </c>
      <c r="HO197" s="32">
        <f t="shared" si="388"/>
        <v>553221.25</v>
      </c>
      <c r="HP197" s="32">
        <f t="shared" si="389"/>
        <v>683300</v>
      </c>
      <c r="HQ197" s="32">
        <f t="shared" si="407"/>
        <v>331632.31029906956</v>
      </c>
      <c r="HR197" s="32">
        <f t="shared" si="390"/>
        <v>156189.20850000001</v>
      </c>
      <c r="HS197" s="32">
        <f t="shared" si="296"/>
        <v>188207.9962425</v>
      </c>
      <c r="HT197" s="172">
        <v>675866.52</v>
      </c>
      <c r="HU197" s="162">
        <v>717000</v>
      </c>
      <c r="HV197" s="32">
        <v>889500</v>
      </c>
      <c r="HW197" s="94">
        <v>800600</v>
      </c>
      <c r="HX197" s="32">
        <f t="shared" si="391"/>
        <v>802366.66666666663</v>
      </c>
      <c r="HY197" s="32">
        <f t="shared" si="392"/>
        <v>800600</v>
      </c>
      <c r="HZ197" s="32">
        <f t="shared" si="297"/>
        <v>796180.36483969272</v>
      </c>
      <c r="IA197" s="32">
        <f t="shared" si="393"/>
        <v>816514.34281199996</v>
      </c>
      <c r="IB197" s="32">
        <f t="shared" si="298"/>
        <v>983899.78308845998</v>
      </c>
      <c r="IC197" s="172">
        <v>720540</v>
      </c>
      <c r="ID197" s="162">
        <v>482000</v>
      </c>
      <c r="IE197" s="32">
        <v>889500</v>
      </c>
      <c r="IF197" s="94">
        <v>871700</v>
      </c>
      <c r="IG197" s="32">
        <f t="shared" si="394"/>
        <v>747733.33333333337</v>
      </c>
      <c r="IH197" s="32">
        <f t="shared" si="395"/>
        <v>871700</v>
      </c>
      <c r="II197" s="32">
        <f t="shared" si="396"/>
        <v>690274.10952532035</v>
      </c>
      <c r="IJ197" s="32">
        <f t="shared" si="397"/>
        <v>870484.37399999995</v>
      </c>
      <c r="IK197" s="32">
        <f t="shared" si="299"/>
        <v>1048933.6706699999</v>
      </c>
      <c r="IM197" s="32">
        <f t="shared" si="398"/>
        <v>241966.56532503554</v>
      </c>
    </row>
    <row r="198" spans="1:247" x14ac:dyDescent="0.25">
      <c r="A198" s="12">
        <v>191</v>
      </c>
      <c r="B198" s="48" t="s">
        <v>234</v>
      </c>
      <c r="C198" s="14">
        <f>VLOOKUP(B198,[1]Hoja1!$B$9:$D$244,3,0)</f>
        <v>148620</v>
      </c>
      <c r="D198" s="14">
        <v>544000</v>
      </c>
      <c r="E198" s="15">
        <v>824250</v>
      </c>
      <c r="F198" s="97">
        <v>758300</v>
      </c>
      <c r="G198" s="105">
        <f t="shared" si="300"/>
        <v>568792.5</v>
      </c>
      <c r="H198" s="105">
        <f t="shared" si="301"/>
        <v>651150</v>
      </c>
      <c r="I198" s="107">
        <f t="shared" si="302"/>
        <v>360400.35412907787</v>
      </c>
      <c r="J198" s="107">
        <f t="shared" si="303"/>
        <v>156199.62</v>
      </c>
      <c r="K198" s="107">
        <f t="shared" si="272"/>
        <v>188220.54209999999</v>
      </c>
      <c r="L198" s="101">
        <f>VLOOKUP(B198,[1]Hoja1!$B$9:$L$244,11,0)</f>
        <v>144865</v>
      </c>
      <c r="M198" s="101">
        <v>539000</v>
      </c>
      <c r="N198" s="34">
        <v>824250</v>
      </c>
      <c r="O198" s="70">
        <v>741800</v>
      </c>
      <c r="P198" s="34">
        <f t="shared" si="304"/>
        <v>562478.75</v>
      </c>
      <c r="Q198" s="34">
        <f t="shared" si="305"/>
        <v>640400</v>
      </c>
      <c r="R198" s="34">
        <f t="shared" si="306"/>
        <v>353370.54440102342</v>
      </c>
      <c r="S198" s="174">
        <f t="shared" si="307"/>
        <v>152253.11499999999</v>
      </c>
      <c r="T198" s="174">
        <f t="shared" si="273"/>
        <v>183465.00357499998</v>
      </c>
      <c r="U198" s="126">
        <f>VLOOKUP(B198,[1]Hoja1!$B$9:$T$244,19,0)</f>
        <v>141384</v>
      </c>
      <c r="V198" s="126">
        <v>518000</v>
      </c>
      <c r="W198" s="17">
        <v>659400</v>
      </c>
      <c r="X198" s="73">
        <v>639600</v>
      </c>
      <c r="Y198" s="17">
        <f t="shared" si="308"/>
        <v>489596</v>
      </c>
      <c r="Z198" s="17">
        <f t="shared" si="309"/>
        <v>578800</v>
      </c>
      <c r="AA198" s="17">
        <f t="shared" si="310"/>
        <v>331031.41261549853</v>
      </c>
      <c r="AB198" s="176">
        <f t="shared" si="311"/>
        <v>148594.584</v>
      </c>
      <c r="AC198" s="176">
        <f t="shared" si="274"/>
        <v>179056.47372000001</v>
      </c>
      <c r="AD198" s="129">
        <f>VLOOKUP(B198,[1]Hoja1!$B$9:$V$244,21,0)</f>
        <v>155940</v>
      </c>
      <c r="AE198" s="129">
        <v>557000</v>
      </c>
      <c r="AF198" s="18">
        <v>626430</v>
      </c>
      <c r="AG198" s="74">
        <v>607600</v>
      </c>
      <c r="AH198" s="18">
        <f t="shared" si="312"/>
        <v>486742.5</v>
      </c>
      <c r="AI198" s="18">
        <f t="shared" si="313"/>
        <v>582300</v>
      </c>
      <c r="AJ198" s="18">
        <f t="shared" si="314"/>
        <v>349338.2002871412</v>
      </c>
      <c r="AK198" s="177">
        <f t="shared" si="315"/>
        <v>163892.94</v>
      </c>
      <c r="AL198" s="177">
        <f t="shared" si="275"/>
        <v>197490.9927</v>
      </c>
      <c r="AM198" s="133">
        <f>VLOOKUP(B198,[1]Hoja1!$B$9:$X$244,23,0)</f>
        <v>147286</v>
      </c>
      <c r="AN198" s="133">
        <v>527000</v>
      </c>
      <c r="AO198" s="19">
        <v>560490</v>
      </c>
      <c r="AP198" s="77">
        <v>549300</v>
      </c>
      <c r="AQ198" s="19">
        <f t="shared" si="316"/>
        <v>446019</v>
      </c>
      <c r="AR198" s="19">
        <f t="shared" si="317"/>
        <v>538150</v>
      </c>
      <c r="AS198" s="19">
        <f t="shared" si="318"/>
        <v>325422.93267899752</v>
      </c>
      <c r="AT198" s="178">
        <f t="shared" si="319"/>
        <v>154797.58599999998</v>
      </c>
      <c r="AU198" s="178">
        <f t="shared" si="276"/>
        <v>186531.09112999999</v>
      </c>
      <c r="AV198" s="137">
        <f>VLOOKUP(B198,[1]Hoja1!$B$9:$Z$244,25,0)</f>
        <v>115782</v>
      </c>
      <c r="AW198" s="137">
        <v>424000</v>
      </c>
      <c r="AX198" s="20">
        <v>560490</v>
      </c>
      <c r="AY198" s="79">
        <v>538100</v>
      </c>
      <c r="AZ198" s="20">
        <f t="shared" si="320"/>
        <v>409593</v>
      </c>
      <c r="BA198" s="20">
        <f t="shared" si="321"/>
        <v>481050</v>
      </c>
      <c r="BB198" s="20">
        <f t="shared" si="322"/>
        <v>273262.20594356093</v>
      </c>
      <c r="BC198" s="179">
        <f t="shared" si="323"/>
        <v>121686.882</v>
      </c>
      <c r="BD198" s="179">
        <f t="shared" si="277"/>
        <v>146632.69281000001</v>
      </c>
      <c r="BE198" s="139">
        <f>VLOOKUP(B198,[1]Hoja1!$B$9:$AB$244,27,0)</f>
        <v>125510</v>
      </c>
      <c r="BF198" s="139">
        <v>503000</v>
      </c>
      <c r="BG198" s="21">
        <v>659400</v>
      </c>
      <c r="BH198" s="80">
        <v>626400</v>
      </c>
      <c r="BI198" s="21">
        <f t="shared" si="324"/>
        <v>478577.5</v>
      </c>
      <c r="BJ198" s="21">
        <f t="shared" si="325"/>
        <v>564700</v>
      </c>
      <c r="BK198" s="21">
        <f t="shared" si="326"/>
        <v>306079.07344093913</v>
      </c>
      <c r="BL198" s="21">
        <f t="shared" si="327"/>
        <v>131911.00999999998</v>
      </c>
      <c r="BM198" s="21">
        <f t="shared" si="278"/>
        <v>158952.76704999997</v>
      </c>
      <c r="BN198" s="144">
        <f>VLOOKUP(B198,[1]Hoja1!$B$9:$AD$244,29,0)</f>
        <v>125510</v>
      </c>
      <c r="BO198" s="144">
        <v>449000</v>
      </c>
      <c r="BP198" s="22">
        <v>659400</v>
      </c>
      <c r="BQ198" s="82">
        <v>646200</v>
      </c>
      <c r="BR198" s="22">
        <f t="shared" si="328"/>
        <v>470027.5</v>
      </c>
      <c r="BS198" s="22">
        <f t="shared" si="329"/>
        <v>547600</v>
      </c>
      <c r="BT198" s="22">
        <f t="shared" si="330"/>
        <v>301688.63851615851</v>
      </c>
      <c r="BU198" s="22">
        <f t="shared" si="331"/>
        <v>131911.00999999998</v>
      </c>
      <c r="BV198" s="22">
        <f t="shared" si="279"/>
        <v>158952.76704999997</v>
      </c>
      <c r="BW198" s="146">
        <f>VLOOKUP(B198,[1]Hoja1!$B$9:$AF$244,31,0)</f>
        <v>120657</v>
      </c>
      <c r="BX198" s="146">
        <v>350000</v>
      </c>
      <c r="BY198" s="23">
        <v>560490</v>
      </c>
      <c r="BZ198" s="84">
        <v>526900</v>
      </c>
      <c r="CA198" s="23">
        <f t="shared" si="332"/>
        <v>389511.75</v>
      </c>
      <c r="CB198" s="23">
        <f t="shared" si="333"/>
        <v>438450</v>
      </c>
      <c r="CC198" s="23">
        <f t="shared" si="334"/>
        <v>269775.44892090413</v>
      </c>
      <c r="CD198" s="23">
        <f t="shared" si="335"/>
        <v>126810.507</v>
      </c>
      <c r="CE198" s="23">
        <f t="shared" si="280"/>
        <v>152806.66093499999</v>
      </c>
      <c r="CF198" s="158">
        <f>VLOOKUP(B198,[1]Hoja1!$B$9:$AJ$244,35,0)</f>
        <v>114100</v>
      </c>
      <c r="CG198" s="158">
        <v>330000</v>
      </c>
      <c r="CH198" s="24">
        <v>381100</v>
      </c>
      <c r="CI198" s="25">
        <v>350600</v>
      </c>
      <c r="CJ198" s="24">
        <f t="shared" si="336"/>
        <v>293950</v>
      </c>
      <c r="CK198" s="24">
        <f t="shared" si="337"/>
        <v>340300</v>
      </c>
      <c r="CL198" s="24">
        <f t="shared" si="338"/>
        <v>231605.03888312998</v>
      </c>
      <c r="CM198" s="24">
        <f t="shared" si="339"/>
        <v>119919.09999999999</v>
      </c>
      <c r="CN198" s="24">
        <f t="shared" si="281"/>
        <v>144502.51549999998</v>
      </c>
      <c r="CO198" s="148">
        <f>VLOOKUP(B198,[1]Hoja1!$B$9:$AL$244,37,0)</f>
        <v>126533</v>
      </c>
      <c r="CP198" s="148">
        <v>460000</v>
      </c>
      <c r="CQ198" s="26">
        <v>560490</v>
      </c>
      <c r="CR198" s="149">
        <v>538100</v>
      </c>
      <c r="CS198" s="26">
        <f t="shared" si="340"/>
        <v>421280.75</v>
      </c>
      <c r="CT198" s="26">
        <f t="shared" si="341"/>
        <v>499050</v>
      </c>
      <c r="CU198" s="26">
        <f t="shared" si="342"/>
        <v>291555.10287422087</v>
      </c>
      <c r="CV198" s="26">
        <f t="shared" si="343"/>
        <v>132986.18299999999</v>
      </c>
      <c r="CW198" s="26">
        <f t="shared" si="282"/>
        <v>160248.350515</v>
      </c>
      <c r="CX198" s="27">
        <f>VLOOKUP(B198,[1]Hoja1!$B$9:$AN$244,39,0)</f>
        <v>144043</v>
      </c>
      <c r="CY198" s="27">
        <v>480000</v>
      </c>
      <c r="CZ198" s="28">
        <v>626430</v>
      </c>
      <c r="DA198" s="86">
        <v>564000</v>
      </c>
      <c r="DB198" s="28">
        <f t="shared" si="344"/>
        <v>453618.25</v>
      </c>
      <c r="DC198" s="28">
        <f t="shared" si="345"/>
        <v>522000</v>
      </c>
      <c r="DD198" s="28">
        <f t="shared" si="346"/>
        <v>322708.11719087575</v>
      </c>
      <c r="DE198" s="28">
        <f t="shared" si="347"/>
        <v>151389.193</v>
      </c>
      <c r="DF198" s="28">
        <f t="shared" si="283"/>
        <v>182423.97756500001</v>
      </c>
      <c r="DG198" s="150">
        <f>VLOOKUP(B198,[1]Hoja1!$B$9:$AR$244,43,0)</f>
        <v>173093</v>
      </c>
      <c r="DH198" s="150">
        <v>594000</v>
      </c>
      <c r="DI198" s="29">
        <v>494550</v>
      </c>
      <c r="DJ198" s="88">
        <v>445100</v>
      </c>
      <c r="DK198" s="29">
        <f t="shared" si="348"/>
        <v>426685.75</v>
      </c>
      <c r="DL198" s="29">
        <f t="shared" si="349"/>
        <v>469825</v>
      </c>
      <c r="DM198" s="29">
        <f t="shared" si="350"/>
        <v>341021.39943860954</v>
      </c>
      <c r="DN198" s="29">
        <f t="shared" si="351"/>
        <v>181920.74299999999</v>
      </c>
      <c r="DO198" s="29">
        <f t="shared" si="284"/>
        <v>219214.49531499998</v>
      </c>
      <c r="DP198" s="154">
        <f>VLOOKUP(B198,[1]Hoja1!$B$9:$AT$244,45,0)</f>
        <v>173093</v>
      </c>
      <c r="DQ198" s="154">
        <v>634000</v>
      </c>
      <c r="DR198" s="30">
        <v>494550</v>
      </c>
      <c r="DS198" s="90">
        <v>474800</v>
      </c>
      <c r="DT198" s="30">
        <f t="shared" si="352"/>
        <v>444110.75</v>
      </c>
      <c r="DU198" s="30">
        <f t="shared" si="353"/>
        <v>484675</v>
      </c>
      <c r="DV198" s="30">
        <f t="shared" si="354"/>
        <v>348349.5685439154</v>
      </c>
      <c r="DW198" s="30">
        <f t="shared" si="355"/>
        <v>181920.74299999999</v>
      </c>
      <c r="DX198" s="30">
        <f t="shared" si="285"/>
        <v>219214.49531499998</v>
      </c>
      <c r="DY198" s="158">
        <f>VLOOKUP(B198,[1]Hoja1!$B$9:$AV$244,47,0)</f>
        <v>196172</v>
      </c>
      <c r="DZ198" s="158">
        <v>680000</v>
      </c>
      <c r="EA198" s="24">
        <v>560490</v>
      </c>
      <c r="EB198" s="25">
        <v>538100</v>
      </c>
      <c r="EC198" s="24">
        <f t="shared" si="356"/>
        <v>493690.5</v>
      </c>
      <c r="ED198" s="24">
        <f t="shared" si="357"/>
        <v>549295</v>
      </c>
      <c r="EE198" s="24">
        <f t="shared" si="358"/>
        <v>391745.93425952998</v>
      </c>
      <c r="EF198" s="24">
        <f t="shared" si="359"/>
        <v>206176.772</v>
      </c>
      <c r="EG198" s="24">
        <f t="shared" si="286"/>
        <v>248443.01026000001</v>
      </c>
      <c r="EH198" s="126">
        <f>VLOOKUP(B198,[1]Hoja1!$B$9:$AX$244,49,0)</f>
        <v>195622</v>
      </c>
      <c r="EI198" s="126">
        <v>699000</v>
      </c>
      <c r="EJ198" s="17">
        <v>741825</v>
      </c>
      <c r="EK198" s="73">
        <v>697300</v>
      </c>
      <c r="EL198" s="17">
        <f t="shared" si="360"/>
        <v>583436.75</v>
      </c>
      <c r="EM198" s="17">
        <f t="shared" si="361"/>
        <v>698150</v>
      </c>
      <c r="EN198" s="17">
        <f t="shared" si="362"/>
        <v>428970.78021584911</v>
      </c>
      <c r="EO198" s="17">
        <f t="shared" si="363"/>
        <v>205598.72199999998</v>
      </c>
      <c r="EP198" s="17">
        <f t="shared" si="287"/>
        <v>247746.46000999998</v>
      </c>
      <c r="EQ198" s="162">
        <f>VLOOKUP(B198,[1]Hoja1!$B$9:$AZ$244,51,0)</f>
        <v>176189</v>
      </c>
      <c r="ER198" s="162">
        <v>579000</v>
      </c>
      <c r="ES198" s="32">
        <v>741825</v>
      </c>
      <c r="ET198" s="94">
        <v>697300</v>
      </c>
      <c r="EU198" s="32">
        <f t="shared" si="364"/>
        <v>548578.5</v>
      </c>
      <c r="EV198" s="32">
        <f t="shared" si="365"/>
        <v>638150</v>
      </c>
      <c r="EW198" s="32">
        <f t="shared" si="366"/>
        <v>392735.61874042958</v>
      </c>
      <c r="EX198" s="32">
        <f t="shared" si="367"/>
        <v>212853.93089999998</v>
      </c>
      <c r="EY198" s="32">
        <f t="shared" si="288"/>
        <v>256488.98673449998</v>
      </c>
      <c r="EZ198" s="172">
        <f>VLOOKUP(B198,'[2]RESPUESTOS '!$B$11:$BH$246,59,0)</f>
        <v>104117</v>
      </c>
      <c r="FA198" s="162">
        <v>518000</v>
      </c>
      <c r="FB198" s="32">
        <v>566400</v>
      </c>
      <c r="FC198" s="94">
        <v>555100</v>
      </c>
      <c r="FD198" s="32">
        <f t="shared" si="368"/>
        <v>435904.25</v>
      </c>
      <c r="FE198" s="32">
        <f t="shared" si="369"/>
        <v>536550</v>
      </c>
      <c r="FF198" s="32">
        <f t="shared" si="399"/>
        <v>264863.90881535859</v>
      </c>
      <c r="FG198" s="32">
        <f t="shared" si="400"/>
        <v>125783.74769999999</v>
      </c>
      <c r="FH198" s="32">
        <f t="shared" si="289"/>
        <v>151569.41597849998</v>
      </c>
      <c r="FI198" s="172">
        <f>VLOOKUP(B198,'[2]RESPUESTOS '!$B$11:$CJ$246,87,0)</f>
        <v>105740</v>
      </c>
      <c r="FJ198" s="162">
        <v>621600</v>
      </c>
      <c r="FK198" s="32">
        <v>579200</v>
      </c>
      <c r="FL198" s="94">
        <v>556000</v>
      </c>
      <c r="FM198" s="32">
        <f t="shared" si="370"/>
        <v>465635</v>
      </c>
      <c r="FN198" s="32">
        <f t="shared" si="371"/>
        <v>567600</v>
      </c>
      <c r="FO198" s="32">
        <f t="shared" si="401"/>
        <v>274141.76010528725</v>
      </c>
      <c r="FP198" s="32">
        <f t="shared" si="372"/>
        <v>127744.49399999999</v>
      </c>
      <c r="FQ198" s="32">
        <f t="shared" si="290"/>
        <v>153932.11526999998</v>
      </c>
      <c r="FR198" s="172">
        <f>VLOOKUP(B198,'[2]RESPUESTOS '!$B$11:$BX$246,75,0)</f>
        <v>94618</v>
      </c>
      <c r="FS198" s="162">
        <v>518000</v>
      </c>
      <c r="FT198" s="32">
        <v>502000</v>
      </c>
      <c r="FU198" s="94">
        <v>476900</v>
      </c>
      <c r="FV198" s="32">
        <f t="shared" si="373"/>
        <v>397879.5</v>
      </c>
      <c r="FW198" s="32">
        <f t="shared" si="374"/>
        <v>489450</v>
      </c>
      <c r="FX198" s="32">
        <f t="shared" si="402"/>
        <v>241134.93043889076</v>
      </c>
      <c r="FY198" s="32">
        <f t="shared" si="375"/>
        <v>114308.0058</v>
      </c>
      <c r="FZ198" s="32">
        <f t="shared" si="291"/>
        <v>137741.146989</v>
      </c>
      <c r="GA198" s="172">
        <f>VLOOKUP(B198,'[2]RESPUESTOS '!$B$11:$CN$246,91,0)</f>
        <v>127552</v>
      </c>
      <c r="GB198" s="162">
        <v>596000</v>
      </c>
      <c r="GC198" s="32">
        <v>649400</v>
      </c>
      <c r="GD198" s="94">
        <v>629900</v>
      </c>
      <c r="GE198" s="32">
        <f t="shared" si="376"/>
        <v>500713</v>
      </c>
      <c r="GF198" s="32">
        <f t="shared" si="377"/>
        <v>612950</v>
      </c>
      <c r="GG198" s="32">
        <f t="shared" si="403"/>
        <v>316324.84464957472</v>
      </c>
      <c r="GH198" s="32">
        <f t="shared" si="378"/>
        <v>154095.57120000001</v>
      </c>
      <c r="GI198" s="32">
        <f t="shared" si="292"/>
        <v>185685.16329600001</v>
      </c>
      <c r="GJ198" s="172">
        <f>VLOOKUP(B198,'[2]RESPUESTOS '!$B$11:$T$246,19,0)</f>
        <v>92623</v>
      </c>
      <c r="GK198" s="162">
        <v>480000</v>
      </c>
      <c r="GL198" s="32">
        <v>513600</v>
      </c>
      <c r="GM198" s="94">
        <v>503300</v>
      </c>
      <c r="GN198" s="32">
        <f t="shared" si="379"/>
        <v>397380.75</v>
      </c>
      <c r="GO198" s="32">
        <f t="shared" si="380"/>
        <v>491650</v>
      </c>
      <c r="GP198" s="32">
        <f t="shared" si="404"/>
        <v>237901.02554093977</v>
      </c>
      <c r="GQ198" s="32">
        <f t="shared" si="381"/>
        <v>111897.84629999999</v>
      </c>
      <c r="GR198" s="32">
        <f t="shared" si="293"/>
        <v>134836.90479149998</v>
      </c>
      <c r="GS198" s="172">
        <f>VLOOKUP(B198,'[2]RESPUESTOS '!$B$11:$H$246,7,0)</f>
        <v>90404</v>
      </c>
      <c r="GT198" s="162">
        <v>330000</v>
      </c>
      <c r="GU198" s="32">
        <v>308200</v>
      </c>
      <c r="GV198" s="94">
        <v>289700</v>
      </c>
      <c r="GW198" s="32">
        <f t="shared" si="382"/>
        <v>254576</v>
      </c>
      <c r="GX198" s="32">
        <f t="shared" si="383"/>
        <v>298950</v>
      </c>
      <c r="GY198" s="32">
        <f t="shared" si="405"/>
        <v>192416.35611922579</v>
      </c>
      <c r="GZ198" s="32">
        <f t="shared" si="384"/>
        <v>109217.07239999999</v>
      </c>
      <c r="HA198" s="32">
        <f t="shared" si="294"/>
        <v>131606.57224199999</v>
      </c>
      <c r="HB198" s="172">
        <f>VLOOKUP(B198,'[2]RESPUESTOS '!$B$11:$D$246,3,0)</f>
        <v>90077</v>
      </c>
      <c r="HC198" s="162">
        <v>330000</v>
      </c>
      <c r="HD198" s="32">
        <v>308200</v>
      </c>
      <c r="HE198" s="94">
        <v>283500</v>
      </c>
      <c r="HF198" s="32">
        <f t="shared" si="385"/>
        <v>252944.25</v>
      </c>
      <c r="HG198" s="32">
        <f t="shared" si="386"/>
        <v>295850</v>
      </c>
      <c r="HH198" s="32">
        <f t="shared" si="406"/>
        <v>191351.85951282259</v>
      </c>
      <c r="HI198" s="32">
        <f t="shared" si="387"/>
        <v>108822.02369999999</v>
      </c>
      <c r="HJ198" s="32">
        <f t="shared" si="295"/>
        <v>131130.53855849997</v>
      </c>
      <c r="HK198" s="172">
        <f>VLOOKUP(B198,'[2]RESPUESTOS '!$B$11:$CB$246,79,0)</f>
        <v>127552</v>
      </c>
      <c r="HL198" s="162">
        <v>699000</v>
      </c>
      <c r="HM198" s="32">
        <v>649400</v>
      </c>
      <c r="HN198" s="94">
        <v>636000</v>
      </c>
      <c r="HO198" s="32">
        <f t="shared" si="388"/>
        <v>527988</v>
      </c>
      <c r="HP198" s="32">
        <f t="shared" si="389"/>
        <v>642700</v>
      </c>
      <c r="HQ198" s="32">
        <f t="shared" si="407"/>
        <v>323029.63116525434</v>
      </c>
      <c r="HR198" s="32">
        <f t="shared" si="390"/>
        <v>154095.57120000001</v>
      </c>
      <c r="HS198" s="32">
        <f t="shared" si="296"/>
        <v>185685.16329600001</v>
      </c>
      <c r="HT198" s="172">
        <v>668015.46</v>
      </c>
      <c r="HU198" s="162">
        <v>699000</v>
      </c>
      <c r="HV198" s="32">
        <v>824250</v>
      </c>
      <c r="HW198" s="94">
        <v>791300</v>
      </c>
      <c r="HX198" s="32">
        <f t="shared" si="391"/>
        <v>771516.66666666663</v>
      </c>
      <c r="HY198" s="32">
        <f t="shared" si="392"/>
        <v>791300</v>
      </c>
      <c r="HZ198" s="32">
        <f t="shared" si="297"/>
        <v>767738.10621701484</v>
      </c>
      <c r="IA198" s="32">
        <f t="shared" si="393"/>
        <v>807029.47722599993</v>
      </c>
      <c r="IB198" s="32">
        <f t="shared" si="298"/>
        <v>972470.52005732991</v>
      </c>
      <c r="IC198" s="172">
        <v>712170</v>
      </c>
      <c r="ID198" s="162">
        <v>518000</v>
      </c>
      <c r="IE198" s="32">
        <v>824250</v>
      </c>
      <c r="IF198" s="94">
        <v>799500</v>
      </c>
      <c r="IG198" s="32">
        <f t="shared" si="394"/>
        <v>713916.66666666663</v>
      </c>
      <c r="IH198" s="32">
        <f t="shared" si="395"/>
        <v>799500</v>
      </c>
      <c r="II198" s="32">
        <f t="shared" si="396"/>
        <v>682670.30761396617</v>
      </c>
      <c r="IJ198" s="32">
        <f t="shared" si="397"/>
        <v>860372.57699999993</v>
      </c>
      <c r="IK198" s="32">
        <f t="shared" si="299"/>
        <v>1036748.9552849999</v>
      </c>
      <c r="IM198" s="32">
        <f t="shared" si="398"/>
        <v>238955.47326104925</v>
      </c>
    </row>
    <row r="199" spans="1:247" x14ac:dyDescent="0.25">
      <c r="A199" s="12">
        <v>192</v>
      </c>
      <c r="B199" s="48" t="s">
        <v>235</v>
      </c>
      <c r="C199" s="14">
        <f>VLOOKUP(B199,[1]Hoja1!$B$9:$D$244,3,0)</f>
        <v>116085</v>
      </c>
      <c r="D199" s="14">
        <v>425000</v>
      </c>
      <c r="E199" s="15">
        <v>650000</v>
      </c>
      <c r="F199" s="97">
        <v>637000</v>
      </c>
      <c r="G199" s="105">
        <f t="shared" si="300"/>
        <v>457021.25</v>
      </c>
      <c r="H199" s="105">
        <f t="shared" si="301"/>
        <v>531000</v>
      </c>
      <c r="I199" s="107">
        <f t="shared" si="302"/>
        <v>284178.9314255229</v>
      </c>
      <c r="J199" s="107">
        <f t="shared" si="303"/>
        <v>122005.33499999999</v>
      </c>
      <c r="K199" s="107">
        <f t="shared" si="272"/>
        <v>147016.42867499997</v>
      </c>
      <c r="L199" s="101">
        <f>VLOOKUP(B199,[1]Hoja1!$B$9:$L$244,11,0)</f>
        <v>111804</v>
      </c>
      <c r="M199" s="101">
        <v>416000</v>
      </c>
      <c r="N199" s="34">
        <v>650000</v>
      </c>
      <c r="O199" s="70">
        <v>624000</v>
      </c>
      <c r="P199" s="34">
        <f t="shared" si="304"/>
        <v>450451</v>
      </c>
      <c r="Q199" s="34">
        <f t="shared" si="305"/>
        <v>520000</v>
      </c>
      <c r="R199" s="34">
        <f t="shared" si="306"/>
        <v>276069.6806930746</v>
      </c>
      <c r="S199" s="174">
        <f t="shared" si="307"/>
        <v>117506.00399999999</v>
      </c>
      <c r="T199" s="174">
        <f t="shared" si="273"/>
        <v>141594.73481999998</v>
      </c>
      <c r="U199" s="126">
        <f>VLOOKUP(B199,[1]Hoja1!$B$9:$T$244,19,0)</f>
        <v>103754</v>
      </c>
      <c r="V199" s="126">
        <v>380000</v>
      </c>
      <c r="W199" s="17">
        <v>520000</v>
      </c>
      <c r="X199" s="73">
        <v>509600</v>
      </c>
      <c r="Y199" s="17">
        <f t="shared" si="308"/>
        <v>378338.5</v>
      </c>
      <c r="Z199" s="17">
        <f t="shared" si="309"/>
        <v>444800</v>
      </c>
      <c r="AA199" s="17">
        <f t="shared" si="310"/>
        <v>247598.88067474897</v>
      </c>
      <c r="AB199" s="176">
        <f t="shared" si="311"/>
        <v>109045.454</v>
      </c>
      <c r="AC199" s="176">
        <f t="shared" si="274"/>
        <v>131399.77207000001</v>
      </c>
      <c r="AD199" s="129">
        <f>VLOOKUP(B199,[1]Hoja1!$B$9:$V$244,21,0)</f>
        <v>116368</v>
      </c>
      <c r="AE199" s="129">
        <v>416000</v>
      </c>
      <c r="AF199" s="18">
        <v>494000</v>
      </c>
      <c r="AG199" s="74">
        <v>484100</v>
      </c>
      <c r="AH199" s="18">
        <f t="shared" si="312"/>
        <v>377617</v>
      </c>
      <c r="AI199" s="18">
        <f t="shared" si="313"/>
        <v>450050</v>
      </c>
      <c r="AJ199" s="18">
        <f t="shared" si="314"/>
        <v>265124.4500156233</v>
      </c>
      <c r="AK199" s="177">
        <f t="shared" si="315"/>
        <v>122302.768</v>
      </c>
      <c r="AL199" s="177">
        <f t="shared" si="275"/>
        <v>147374.83544</v>
      </c>
      <c r="AM199" s="133">
        <f>VLOOKUP(B199,[1]Hoja1!$B$9:$X$244,23,0)</f>
        <v>109499</v>
      </c>
      <c r="AN199" s="133">
        <v>392000</v>
      </c>
      <c r="AO199" s="19">
        <v>442000</v>
      </c>
      <c r="AP199" s="77">
        <v>419900</v>
      </c>
      <c r="AQ199" s="19">
        <f t="shared" si="316"/>
        <v>340849.75</v>
      </c>
      <c r="AR199" s="19">
        <f t="shared" si="317"/>
        <v>405950</v>
      </c>
      <c r="AS199" s="19">
        <f t="shared" si="318"/>
        <v>244985.65280338959</v>
      </c>
      <c r="AT199" s="178">
        <f t="shared" si="319"/>
        <v>115083.44899999999</v>
      </c>
      <c r="AU199" s="178">
        <f t="shared" si="276"/>
        <v>138675.55604499998</v>
      </c>
      <c r="AV199" s="137">
        <f>VLOOKUP(B199,[1]Hoja1!$B$9:$Z$244,25,0)</f>
        <v>84998</v>
      </c>
      <c r="AW199" s="137">
        <v>311000</v>
      </c>
      <c r="AX199" s="20">
        <v>442000</v>
      </c>
      <c r="AY199" s="79">
        <v>428700</v>
      </c>
      <c r="AZ199" s="20">
        <f t="shared" si="320"/>
        <v>316674.5</v>
      </c>
      <c r="BA199" s="20">
        <f t="shared" si="321"/>
        <v>369850</v>
      </c>
      <c r="BB199" s="20">
        <f t="shared" si="322"/>
        <v>204337.11898866255</v>
      </c>
      <c r="BC199" s="179">
        <f t="shared" si="323"/>
        <v>89332.898000000001</v>
      </c>
      <c r="BD199" s="179">
        <f t="shared" si="277"/>
        <v>107646.14209000001</v>
      </c>
      <c r="BE199" s="139">
        <f>VLOOKUP(B199,[1]Hoja1!$B$9:$AB$244,27,0)</f>
        <v>92289</v>
      </c>
      <c r="BF199" s="139">
        <v>370000</v>
      </c>
      <c r="BG199" s="21">
        <v>520000</v>
      </c>
      <c r="BH199" s="80">
        <v>499200</v>
      </c>
      <c r="BI199" s="21">
        <f t="shared" si="324"/>
        <v>370372.25</v>
      </c>
      <c r="BJ199" s="21">
        <f t="shared" si="325"/>
        <v>434600</v>
      </c>
      <c r="BK199" s="21">
        <f t="shared" si="326"/>
        <v>229035.88348152957</v>
      </c>
      <c r="BL199" s="21">
        <f t="shared" si="327"/>
        <v>96995.738999999987</v>
      </c>
      <c r="BM199" s="21">
        <f t="shared" si="278"/>
        <v>116879.86549499998</v>
      </c>
      <c r="BN199" s="144">
        <f>VLOOKUP(B199,[1]Hoja1!$B$9:$AD$244,29,0)</f>
        <v>98306</v>
      </c>
      <c r="BO199" s="144">
        <v>352000</v>
      </c>
      <c r="BP199" s="22">
        <v>520000</v>
      </c>
      <c r="BQ199" s="82">
        <v>494000</v>
      </c>
      <c r="BR199" s="22">
        <f t="shared" si="328"/>
        <v>366076.5</v>
      </c>
      <c r="BS199" s="22">
        <f t="shared" si="329"/>
        <v>423000</v>
      </c>
      <c r="BT199" s="22">
        <f t="shared" si="330"/>
        <v>235840.76049804775</v>
      </c>
      <c r="BU199" s="22">
        <f t="shared" si="331"/>
        <v>103319.606</v>
      </c>
      <c r="BV199" s="22">
        <f t="shared" si="279"/>
        <v>124500.12523000001</v>
      </c>
      <c r="BW199" s="146">
        <f>VLOOKUP(B199,[1]Hoja1!$B$9:$AF$244,31,0)</f>
        <v>87768</v>
      </c>
      <c r="BX199" s="146">
        <v>260000</v>
      </c>
      <c r="BY199" s="23">
        <v>442000</v>
      </c>
      <c r="BZ199" s="84">
        <v>428700</v>
      </c>
      <c r="CA199" s="23">
        <f t="shared" si="332"/>
        <v>304617</v>
      </c>
      <c r="CB199" s="23">
        <f t="shared" si="333"/>
        <v>344350</v>
      </c>
      <c r="CC199" s="23">
        <f t="shared" si="334"/>
        <v>201664.69099895001</v>
      </c>
      <c r="CD199" s="23">
        <f t="shared" si="335"/>
        <v>92244.167999999991</v>
      </c>
      <c r="CE199" s="23">
        <f t="shared" si="280"/>
        <v>111154.22243999998</v>
      </c>
      <c r="CF199" s="158">
        <f>VLOOKUP(B199,[1]Hoja1!$B$9:$AJ$244,35,0)</f>
        <v>82950</v>
      </c>
      <c r="CG199" s="158">
        <v>240000</v>
      </c>
      <c r="CH199" s="24">
        <v>300600</v>
      </c>
      <c r="CI199" s="25">
        <v>294600</v>
      </c>
      <c r="CJ199" s="24">
        <f t="shared" si="336"/>
        <v>229537.5</v>
      </c>
      <c r="CK199" s="24">
        <f t="shared" si="337"/>
        <v>267300</v>
      </c>
      <c r="CL199" s="24">
        <f t="shared" si="338"/>
        <v>174343.33143773419</v>
      </c>
      <c r="CM199" s="24">
        <f t="shared" si="339"/>
        <v>87180.45</v>
      </c>
      <c r="CN199" s="24">
        <f t="shared" si="281"/>
        <v>105052.44224999999</v>
      </c>
      <c r="CO199" s="148">
        <f>VLOOKUP(B199,[1]Hoja1!$B$9:$AL$244,37,0)</f>
        <v>90571</v>
      </c>
      <c r="CP199" s="148">
        <v>330000</v>
      </c>
      <c r="CQ199" s="26">
        <v>442000</v>
      </c>
      <c r="CR199" s="149">
        <v>397800</v>
      </c>
      <c r="CS199" s="26">
        <f t="shared" si="340"/>
        <v>315092.75</v>
      </c>
      <c r="CT199" s="26">
        <f t="shared" si="341"/>
        <v>363900</v>
      </c>
      <c r="CU199" s="26">
        <f t="shared" si="342"/>
        <v>212228.22732595709</v>
      </c>
      <c r="CV199" s="26">
        <f t="shared" si="343"/>
        <v>95190.120999999999</v>
      </c>
      <c r="CW199" s="26">
        <f t="shared" si="282"/>
        <v>114704.09580499999</v>
      </c>
      <c r="CX199" s="27">
        <f>VLOOKUP(B199,[1]Hoja1!$B$9:$AN$244,39,0)</f>
        <v>112525</v>
      </c>
      <c r="CY199" s="27">
        <v>370000</v>
      </c>
      <c r="CZ199" s="28">
        <v>494000</v>
      </c>
      <c r="DA199" s="86">
        <v>474000</v>
      </c>
      <c r="DB199" s="28">
        <f t="shared" si="344"/>
        <v>362631.25</v>
      </c>
      <c r="DC199" s="28">
        <f t="shared" si="345"/>
        <v>422000</v>
      </c>
      <c r="DD199" s="28">
        <f t="shared" si="346"/>
        <v>254394.45980553975</v>
      </c>
      <c r="DE199" s="28">
        <f t="shared" si="347"/>
        <v>118263.77499999999</v>
      </c>
      <c r="DF199" s="28">
        <f t="shared" si="283"/>
        <v>142507.848875</v>
      </c>
      <c r="DG199" s="150">
        <f>VLOOKUP(B199,[1]Hoja1!$B$9:$AR$244,43,0)</f>
        <v>136500</v>
      </c>
      <c r="DH199" s="150">
        <v>468000</v>
      </c>
      <c r="DI199" s="29">
        <v>390000</v>
      </c>
      <c r="DJ199" s="88">
        <v>374400</v>
      </c>
      <c r="DK199" s="29">
        <f t="shared" si="348"/>
        <v>342225</v>
      </c>
      <c r="DL199" s="29">
        <f t="shared" si="349"/>
        <v>382200</v>
      </c>
      <c r="DM199" s="29">
        <f t="shared" si="350"/>
        <v>272149.53271028033</v>
      </c>
      <c r="DN199" s="29">
        <f t="shared" si="351"/>
        <v>143461.5</v>
      </c>
      <c r="DO199" s="29">
        <f t="shared" si="284"/>
        <v>172871.10749999998</v>
      </c>
      <c r="DP199" s="154">
        <f>VLOOKUP(B199,[1]Hoja1!$B$9:$AT$244,45,0)</f>
        <v>136500</v>
      </c>
      <c r="DQ199" s="154">
        <v>500000</v>
      </c>
      <c r="DR199" s="30">
        <v>390000</v>
      </c>
      <c r="DS199" s="90">
        <v>386100</v>
      </c>
      <c r="DT199" s="30">
        <f t="shared" si="352"/>
        <v>353150</v>
      </c>
      <c r="DU199" s="30">
        <f t="shared" si="353"/>
        <v>388050</v>
      </c>
      <c r="DV199" s="30">
        <f t="shared" si="354"/>
        <v>276240.94809303089</v>
      </c>
      <c r="DW199" s="30">
        <f t="shared" si="355"/>
        <v>143461.5</v>
      </c>
      <c r="DX199" s="30">
        <f t="shared" si="285"/>
        <v>172871.10749999998</v>
      </c>
      <c r="DY199" s="158">
        <f>VLOOKUP(B199,[1]Hoja1!$B$9:$AV$244,47,0)</f>
        <v>154700</v>
      </c>
      <c r="DZ199" s="158">
        <v>540000</v>
      </c>
      <c r="EA199" s="24">
        <v>442000</v>
      </c>
      <c r="EB199" s="25">
        <v>437600</v>
      </c>
      <c r="EC199" s="24">
        <f t="shared" si="356"/>
        <v>393575</v>
      </c>
      <c r="ED199" s="24">
        <f t="shared" si="357"/>
        <v>439800</v>
      </c>
      <c r="EE199" s="24">
        <f t="shared" si="358"/>
        <v>310954.66806758143</v>
      </c>
      <c r="EF199" s="24">
        <f t="shared" si="359"/>
        <v>162589.69999999998</v>
      </c>
      <c r="EG199" s="24">
        <f t="shared" si="286"/>
        <v>195920.58849999998</v>
      </c>
      <c r="EH199" s="126">
        <f>VLOOKUP(B199,[1]Hoja1!$B$9:$AX$244,49,0)</f>
        <v>150974</v>
      </c>
      <c r="EI199" s="126">
        <v>540000</v>
      </c>
      <c r="EJ199" s="17">
        <v>585000</v>
      </c>
      <c r="EK199" s="73">
        <v>567500</v>
      </c>
      <c r="EL199" s="17">
        <f t="shared" si="360"/>
        <v>460868.5</v>
      </c>
      <c r="EM199" s="17">
        <f t="shared" si="361"/>
        <v>553750</v>
      </c>
      <c r="EN199" s="17">
        <f t="shared" si="362"/>
        <v>334811.38183199288</v>
      </c>
      <c r="EO199" s="17">
        <f t="shared" si="363"/>
        <v>158673.674</v>
      </c>
      <c r="EP199" s="17">
        <f t="shared" si="287"/>
        <v>191201.77716999999</v>
      </c>
      <c r="EQ199" s="162">
        <f>VLOOKUP(B199,[1]Hoja1!$B$9:$AZ$244,51,0)</f>
        <v>143163</v>
      </c>
      <c r="ER199" s="162">
        <v>471000</v>
      </c>
      <c r="ES199" s="32">
        <v>585000</v>
      </c>
      <c r="ET199" s="94">
        <v>555800</v>
      </c>
      <c r="EU199" s="32">
        <f t="shared" si="364"/>
        <v>438740.75</v>
      </c>
      <c r="EV199" s="32">
        <f t="shared" si="365"/>
        <v>513400</v>
      </c>
      <c r="EW199" s="32">
        <f t="shared" si="366"/>
        <v>317037.66783031466</v>
      </c>
      <c r="EX199" s="32">
        <f t="shared" si="367"/>
        <v>172955.22029999999</v>
      </c>
      <c r="EY199" s="32">
        <f t="shared" si="288"/>
        <v>208411.04046149997</v>
      </c>
      <c r="EZ199" s="172">
        <f>VLOOKUP(B199,'[2]RESPUESTOS '!$B$11:$BH$246,59,0)</f>
        <v>79994</v>
      </c>
      <c r="FA199" s="162">
        <v>380000</v>
      </c>
      <c r="FB199" s="32">
        <v>433400</v>
      </c>
      <c r="FC199" s="94">
        <v>420400</v>
      </c>
      <c r="FD199" s="32">
        <f t="shared" si="368"/>
        <v>328448.5</v>
      </c>
      <c r="FE199" s="32">
        <f t="shared" si="369"/>
        <v>400200</v>
      </c>
      <c r="FF199" s="32">
        <f t="shared" si="399"/>
        <v>201831.20630819764</v>
      </c>
      <c r="FG199" s="32">
        <f t="shared" si="400"/>
        <v>96640.751399999994</v>
      </c>
      <c r="FH199" s="32">
        <f t="shared" si="289"/>
        <v>116452.10543699999</v>
      </c>
      <c r="FI199" s="172">
        <f>VLOOKUP(B199,'[2]RESPUESTOS '!$B$11:$CJ$246,87,0)</f>
        <v>78657</v>
      </c>
      <c r="FJ199" s="162">
        <v>456000</v>
      </c>
      <c r="FK199" s="32">
        <v>420200</v>
      </c>
      <c r="FL199" s="94">
        <v>407600</v>
      </c>
      <c r="FM199" s="32">
        <f t="shared" si="370"/>
        <v>340614.25</v>
      </c>
      <c r="FN199" s="32">
        <f t="shared" si="371"/>
        <v>413900</v>
      </c>
      <c r="FO199" s="32">
        <f t="shared" si="401"/>
        <v>202638.20851980214</v>
      </c>
      <c r="FP199" s="32">
        <f t="shared" si="372"/>
        <v>95025.521699999998</v>
      </c>
      <c r="FQ199" s="32">
        <f t="shared" si="290"/>
        <v>114505.75364849999</v>
      </c>
      <c r="FR199" s="172">
        <f>VLOOKUP(B199,'[2]RESPUESTOS '!$B$11:$BX$246,75,0)</f>
        <v>70613</v>
      </c>
      <c r="FS199" s="162">
        <v>380000</v>
      </c>
      <c r="FT199" s="32">
        <v>378200</v>
      </c>
      <c r="FU199" s="94">
        <v>363100</v>
      </c>
      <c r="FV199" s="32">
        <f t="shared" si="373"/>
        <v>297978.25</v>
      </c>
      <c r="FW199" s="32">
        <f t="shared" si="374"/>
        <v>370650</v>
      </c>
      <c r="FX199" s="32">
        <f t="shared" si="402"/>
        <v>180249.6566073579</v>
      </c>
      <c r="FY199" s="32">
        <f t="shared" si="375"/>
        <v>85307.565300000002</v>
      </c>
      <c r="FZ199" s="32">
        <f t="shared" si="291"/>
        <v>102795.6161865</v>
      </c>
      <c r="GA199" s="172">
        <f>VLOOKUP(B199,'[2]RESPUESTOS '!$B$11:$CN$246,91,0)</f>
        <v>103050</v>
      </c>
      <c r="GB199" s="162">
        <v>437000</v>
      </c>
      <c r="GC199" s="32">
        <v>520000</v>
      </c>
      <c r="GD199" s="94">
        <v>494000</v>
      </c>
      <c r="GE199" s="32">
        <f t="shared" si="376"/>
        <v>388512.5</v>
      </c>
      <c r="GF199" s="32">
        <f t="shared" si="377"/>
        <v>465500</v>
      </c>
      <c r="GG199" s="32">
        <f t="shared" si="403"/>
        <v>250945.35645686803</v>
      </c>
      <c r="GH199" s="32">
        <f t="shared" si="378"/>
        <v>124494.705</v>
      </c>
      <c r="GI199" s="32">
        <f t="shared" si="292"/>
        <v>150016.11952499999</v>
      </c>
      <c r="GJ199" s="172">
        <f>VLOOKUP(B199,'[2]RESPUESTOS '!$B$11:$T$246,19,0)</f>
        <v>69521</v>
      </c>
      <c r="GK199" s="162">
        <v>370000</v>
      </c>
      <c r="GL199" s="32">
        <v>378200</v>
      </c>
      <c r="GM199" s="94">
        <v>359300</v>
      </c>
      <c r="GN199" s="32">
        <f t="shared" si="379"/>
        <v>294255.25</v>
      </c>
      <c r="GO199" s="32">
        <f t="shared" si="380"/>
        <v>364650</v>
      </c>
      <c r="GP199" s="32">
        <f t="shared" si="404"/>
        <v>177666.13389834351</v>
      </c>
      <c r="GQ199" s="32">
        <f t="shared" si="381"/>
        <v>83988.320099999997</v>
      </c>
      <c r="GR199" s="32">
        <f t="shared" si="293"/>
        <v>101205.9257205</v>
      </c>
      <c r="GS199" s="172">
        <f>VLOOKUP(B199,'[2]RESPUESTOS '!$B$11:$H$246,7,0)</f>
        <v>67425</v>
      </c>
      <c r="GT199" s="162">
        <v>240000</v>
      </c>
      <c r="GU199" s="32">
        <v>226900</v>
      </c>
      <c r="GV199" s="94">
        <v>215600</v>
      </c>
      <c r="GW199" s="32">
        <f t="shared" si="382"/>
        <v>187481.25</v>
      </c>
      <c r="GX199" s="32">
        <f t="shared" si="383"/>
        <v>221250</v>
      </c>
      <c r="GY199" s="32">
        <f t="shared" si="405"/>
        <v>142636.01895065582</v>
      </c>
      <c r="GZ199" s="32">
        <f t="shared" si="384"/>
        <v>81456.142500000002</v>
      </c>
      <c r="HA199" s="32">
        <f t="shared" si="294"/>
        <v>98154.651712499995</v>
      </c>
      <c r="HB199" s="172">
        <f>VLOOKUP(B199,'[2]RESPUESTOS '!$B$11:$D$246,3,0)</f>
        <v>77682</v>
      </c>
      <c r="HC199" s="162">
        <v>240000</v>
      </c>
      <c r="HD199" s="32">
        <v>226900</v>
      </c>
      <c r="HE199" s="94">
        <v>222400</v>
      </c>
      <c r="HF199" s="32">
        <f t="shared" si="385"/>
        <v>191745.5</v>
      </c>
      <c r="HG199" s="32">
        <f t="shared" si="386"/>
        <v>224650</v>
      </c>
      <c r="HH199" s="32">
        <f t="shared" si="406"/>
        <v>154182.43505277508</v>
      </c>
      <c r="HI199" s="32">
        <f t="shared" si="387"/>
        <v>93847.624199999991</v>
      </c>
      <c r="HJ199" s="32">
        <f t="shared" si="295"/>
        <v>113086.38716099999</v>
      </c>
      <c r="HK199" s="172">
        <f>VLOOKUP(B199,'[2]RESPUESTOS '!$B$11:$CB$246,79,0)</f>
        <v>101786</v>
      </c>
      <c r="HL199" s="162">
        <v>540000</v>
      </c>
      <c r="HM199" s="32">
        <v>520000</v>
      </c>
      <c r="HN199" s="94">
        <v>504000</v>
      </c>
      <c r="HO199" s="32">
        <f t="shared" si="388"/>
        <v>416446.5</v>
      </c>
      <c r="HP199" s="32">
        <f t="shared" si="389"/>
        <v>512000</v>
      </c>
      <c r="HQ199" s="32">
        <f t="shared" si="407"/>
        <v>256680.27114043545</v>
      </c>
      <c r="HR199" s="32">
        <f t="shared" si="390"/>
        <v>122967.6666</v>
      </c>
      <c r="HS199" s="32">
        <f t="shared" si="296"/>
        <v>148176.03825300001</v>
      </c>
      <c r="HT199" s="172">
        <v>493857</v>
      </c>
      <c r="HU199" s="162">
        <v>540000</v>
      </c>
      <c r="HV199" s="32">
        <v>650000</v>
      </c>
      <c r="HW199" s="94">
        <v>585000</v>
      </c>
      <c r="HX199" s="32">
        <f t="shared" si="391"/>
        <v>591666.66666666663</v>
      </c>
      <c r="HY199" s="32">
        <f t="shared" si="392"/>
        <v>585000</v>
      </c>
      <c r="HZ199" s="32">
        <f t="shared" si="297"/>
        <v>588268.15642458107</v>
      </c>
      <c r="IA199" s="32">
        <f t="shared" si="393"/>
        <v>596628.64169999992</v>
      </c>
      <c r="IB199" s="32">
        <f t="shared" si="298"/>
        <v>718937.51324849995</v>
      </c>
      <c r="IC199" s="172">
        <v>526500</v>
      </c>
      <c r="ID199" s="162">
        <v>380000</v>
      </c>
      <c r="IE199" s="32">
        <v>650000</v>
      </c>
      <c r="IF199" s="94">
        <v>637000</v>
      </c>
      <c r="IG199" s="32">
        <f t="shared" si="394"/>
        <v>555666.66666666663</v>
      </c>
      <c r="IH199" s="32">
        <f t="shared" si="395"/>
        <v>637000</v>
      </c>
      <c r="II199" s="32">
        <f t="shared" si="396"/>
        <v>522657.26212753711</v>
      </c>
      <c r="IJ199" s="32">
        <f t="shared" si="397"/>
        <v>636064.65</v>
      </c>
      <c r="IK199" s="32">
        <f t="shared" si="299"/>
        <v>766457.90324999997</v>
      </c>
      <c r="IM199" s="32">
        <f t="shared" si="398"/>
        <v>181465.54461144443</v>
      </c>
    </row>
    <row r="200" spans="1:247" x14ac:dyDescent="0.25">
      <c r="A200" s="12">
        <v>193</v>
      </c>
      <c r="B200" s="46" t="s">
        <v>236</v>
      </c>
      <c r="C200" s="14">
        <f>VLOOKUP(B200,[1]Hoja1!$B$9:$D$244,3,0)</f>
        <v>159104</v>
      </c>
      <c r="D200" s="14">
        <v>582000</v>
      </c>
      <c r="E200" s="15">
        <v>883000</v>
      </c>
      <c r="F200" s="97">
        <v>856500</v>
      </c>
      <c r="G200" s="105">
        <f t="shared" si="300"/>
        <v>620151</v>
      </c>
      <c r="H200" s="105">
        <f t="shared" si="301"/>
        <v>719250</v>
      </c>
      <c r="I200" s="107">
        <f t="shared" si="302"/>
        <v>388219.2795510079</v>
      </c>
      <c r="J200" s="107">
        <f t="shared" si="303"/>
        <v>167218.304</v>
      </c>
      <c r="K200" s="107">
        <f t="shared" ref="K200:K243" si="408">+J200+(J200*20.5%)</f>
        <v>201498.05632</v>
      </c>
      <c r="L200" s="101">
        <f>VLOOKUP(B200,[1]Hoja1!$B$9:$L$244,11,0)</f>
        <v>140525</v>
      </c>
      <c r="M200" s="101">
        <v>522000</v>
      </c>
      <c r="N200" s="34">
        <v>883000</v>
      </c>
      <c r="O200" s="70">
        <v>838900</v>
      </c>
      <c r="P200" s="34">
        <f t="shared" si="304"/>
        <v>596106.25</v>
      </c>
      <c r="Q200" s="34">
        <f t="shared" si="305"/>
        <v>680450</v>
      </c>
      <c r="R200" s="34">
        <f t="shared" si="306"/>
        <v>352223.66573899129</v>
      </c>
      <c r="S200" s="174">
        <f t="shared" si="307"/>
        <v>147691.77499999999</v>
      </c>
      <c r="T200" s="174">
        <f t="shared" ref="T200:T243" si="409">+S200+(S200*20.5%)</f>
        <v>177968.58887499999</v>
      </c>
      <c r="U200" s="126">
        <f>VLOOKUP(B200,[1]Hoja1!$B$9:$T$244,19,0)</f>
        <v>140525</v>
      </c>
      <c r="V200" s="126">
        <v>514000</v>
      </c>
      <c r="W200" s="17">
        <v>706400</v>
      </c>
      <c r="X200" s="73">
        <v>671100</v>
      </c>
      <c r="Y200" s="17">
        <f t="shared" si="308"/>
        <v>508006.25</v>
      </c>
      <c r="Z200" s="17">
        <f t="shared" si="309"/>
        <v>592550</v>
      </c>
      <c r="AA200" s="17">
        <f t="shared" si="310"/>
        <v>334240.90249742218</v>
      </c>
      <c r="AB200" s="176">
        <f t="shared" si="311"/>
        <v>147691.77499999999</v>
      </c>
      <c r="AC200" s="176">
        <f t="shared" ref="AC200:AC243" si="410">+AB200+(AB200*20.5%)</f>
        <v>177968.58887499999</v>
      </c>
      <c r="AD200" s="129">
        <f>VLOOKUP(B200,[1]Hoja1!$B$9:$V$244,21,0)</f>
        <v>159186</v>
      </c>
      <c r="AE200" s="129">
        <v>569000</v>
      </c>
      <c r="AF200" s="18">
        <v>671080</v>
      </c>
      <c r="AG200" s="74">
        <v>637500</v>
      </c>
      <c r="AH200" s="18">
        <f t="shared" si="312"/>
        <v>509191.5</v>
      </c>
      <c r="AI200" s="18">
        <f t="shared" si="313"/>
        <v>603250</v>
      </c>
      <c r="AJ200" s="18">
        <f t="shared" si="314"/>
        <v>360419.0837224815</v>
      </c>
      <c r="AK200" s="177">
        <f t="shared" si="315"/>
        <v>167304.48599999998</v>
      </c>
      <c r="AL200" s="177">
        <f t="shared" ref="AL200:AL243" si="411">+AK200+(AK200*20.5%)</f>
        <v>201601.90562999996</v>
      </c>
      <c r="AM200" s="133">
        <f>VLOOKUP(B200,[1]Hoja1!$B$9:$X$244,23,0)</f>
        <v>149047</v>
      </c>
      <c r="AN200" s="133">
        <v>533000</v>
      </c>
      <c r="AO200" s="19">
        <v>600440</v>
      </c>
      <c r="AP200" s="77">
        <v>564400</v>
      </c>
      <c r="AQ200" s="19">
        <f t="shared" si="316"/>
        <v>461721.75</v>
      </c>
      <c r="AR200" s="19">
        <f t="shared" si="317"/>
        <v>548700</v>
      </c>
      <c r="AS200" s="19">
        <f t="shared" si="318"/>
        <v>332703.85640802141</v>
      </c>
      <c r="AT200" s="178">
        <f t="shared" si="319"/>
        <v>156648.397</v>
      </c>
      <c r="AU200" s="178">
        <f t="shared" ref="AU200:AU243" si="412">+AT200+(AT200*20.5%)</f>
        <v>188761.31838499999</v>
      </c>
      <c r="AV200" s="137">
        <f>VLOOKUP(B200,[1]Hoja1!$B$9:$Z$244,25,0)</f>
        <v>127750</v>
      </c>
      <c r="AW200" s="137">
        <v>468000</v>
      </c>
      <c r="AX200" s="20">
        <v>600440</v>
      </c>
      <c r="AY200" s="79">
        <v>558400</v>
      </c>
      <c r="AZ200" s="20">
        <f t="shared" si="320"/>
        <v>438647.5</v>
      </c>
      <c r="BA200" s="20">
        <f t="shared" si="321"/>
        <v>513200</v>
      </c>
      <c r="BB200" s="20">
        <f t="shared" si="322"/>
        <v>298044.4468105493</v>
      </c>
      <c r="BC200" s="179">
        <f t="shared" si="323"/>
        <v>134265.25</v>
      </c>
      <c r="BD200" s="179">
        <f t="shared" ref="BD200:BD243" si="413">+BC200+(BC200*20.5%)</f>
        <v>161789.62625</v>
      </c>
      <c r="BE200" s="139">
        <f>VLOOKUP(B200,[1]Hoja1!$B$9:$AB$244,27,0)</f>
        <v>140525</v>
      </c>
      <c r="BF200" s="139">
        <v>563000</v>
      </c>
      <c r="BG200" s="21">
        <v>706400</v>
      </c>
      <c r="BH200" s="80">
        <v>699300</v>
      </c>
      <c r="BI200" s="21">
        <f t="shared" si="324"/>
        <v>527306.25</v>
      </c>
      <c r="BJ200" s="21">
        <f t="shared" si="325"/>
        <v>631150</v>
      </c>
      <c r="BK200" s="21">
        <f t="shared" si="326"/>
        <v>340773.54426978738</v>
      </c>
      <c r="BL200" s="21">
        <f t="shared" si="327"/>
        <v>147691.77499999999</v>
      </c>
      <c r="BM200" s="21">
        <f t="shared" ref="BM200:BM243" si="414">+BL200+(BL200*20.5%)</f>
        <v>177968.58887499999</v>
      </c>
      <c r="BN200" s="144">
        <f>VLOOKUP(B200,[1]Hoja1!$B$9:$AD$244,29,0)</f>
        <v>140525</v>
      </c>
      <c r="BO200" s="144">
        <v>502000</v>
      </c>
      <c r="BP200" s="22">
        <v>706400</v>
      </c>
      <c r="BQ200" s="82">
        <v>685200</v>
      </c>
      <c r="BR200" s="22">
        <f t="shared" si="328"/>
        <v>508531.25</v>
      </c>
      <c r="BS200" s="22">
        <f t="shared" si="329"/>
        <v>593600</v>
      </c>
      <c r="BT200" s="22">
        <f t="shared" si="330"/>
        <v>333798.98805171141</v>
      </c>
      <c r="BU200" s="22">
        <f t="shared" si="331"/>
        <v>147691.77499999999</v>
      </c>
      <c r="BV200" s="22">
        <f t="shared" ref="BV200:BV243" si="415">+BU200+(BU200*20.5%)</f>
        <v>177968.58887499999</v>
      </c>
      <c r="BW200" s="146">
        <f>VLOOKUP(B200,[1]Hoja1!$B$9:$AF$244,31,0)</f>
        <v>135155</v>
      </c>
      <c r="BX200" s="146">
        <v>390000</v>
      </c>
      <c r="BY200" s="23">
        <v>600440</v>
      </c>
      <c r="BZ200" s="84">
        <v>570400</v>
      </c>
      <c r="CA200" s="23">
        <f t="shared" si="332"/>
        <v>423998.75</v>
      </c>
      <c r="CB200" s="23">
        <f t="shared" si="333"/>
        <v>480200</v>
      </c>
      <c r="CC200" s="23">
        <f t="shared" si="334"/>
        <v>298917.56097705243</v>
      </c>
      <c r="CD200" s="23">
        <f t="shared" si="335"/>
        <v>142047.905</v>
      </c>
      <c r="CE200" s="23">
        <f t="shared" ref="CE200:CE243" si="416">+CD200+(CD200*20.5%)</f>
        <v>171167.72552499999</v>
      </c>
      <c r="CF200" s="158">
        <f>VLOOKUP(B200,[1]Hoja1!$B$9:$AJ$244,35,0)</f>
        <v>127750</v>
      </c>
      <c r="CG200" s="158">
        <v>370000</v>
      </c>
      <c r="CH200" s="24">
        <v>408300</v>
      </c>
      <c r="CI200" s="25">
        <v>375600</v>
      </c>
      <c r="CJ200" s="24">
        <f t="shared" si="336"/>
        <v>320412.5</v>
      </c>
      <c r="CK200" s="24">
        <f t="shared" si="337"/>
        <v>372800</v>
      </c>
      <c r="CL200" s="24">
        <f t="shared" si="338"/>
        <v>255720.50455819099</v>
      </c>
      <c r="CM200" s="24">
        <f t="shared" si="339"/>
        <v>134265.25</v>
      </c>
      <c r="CN200" s="24">
        <f t="shared" ref="CN200:CN243" si="417">+CM200+(CM200*20.5%)</f>
        <v>161789.62625</v>
      </c>
      <c r="CO200" s="148">
        <f>VLOOKUP(B200,[1]Hoja1!$B$9:$AL$244,37,0)</f>
        <v>132108</v>
      </c>
      <c r="CP200" s="148">
        <v>480000</v>
      </c>
      <c r="CQ200" s="26">
        <v>600440</v>
      </c>
      <c r="CR200" s="149">
        <v>576400</v>
      </c>
      <c r="CS200" s="26">
        <f t="shared" si="340"/>
        <v>447237</v>
      </c>
      <c r="CT200" s="26">
        <f t="shared" si="341"/>
        <v>528200</v>
      </c>
      <c r="CU200" s="26">
        <f t="shared" si="342"/>
        <v>306437.11101067305</v>
      </c>
      <c r="CV200" s="26">
        <f t="shared" si="343"/>
        <v>138845.508</v>
      </c>
      <c r="CW200" s="26">
        <f t="shared" ref="CW200:CW243" si="418">+CV200+(CV200*20.5%)</f>
        <v>167308.83713999999</v>
      </c>
      <c r="CX200" s="27">
        <f>VLOOKUP(B200,[1]Hoja1!$B$9:$AN$244,39,0)</f>
        <v>151402</v>
      </c>
      <c r="CY200" s="27">
        <v>500000</v>
      </c>
      <c r="CZ200" s="28">
        <v>671080</v>
      </c>
      <c r="DA200" s="86">
        <v>624000</v>
      </c>
      <c r="DB200" s="28">
        <f t="shared" si="344"/>
        <v>486620.5</v>
      </c>
      <c r="DC200" s="28">
        <f t="shared" si="345"/>
        <v>562000</v>
      </c>
      <c r="DD200" s="28">
        <f t="shared" si="346"/>
        <v>341949.55099387013</v>
      </c>
      <c r="DE200" s="28">
        <f t="shared" si="347"/>
        <v>159123.50199999998</v>
      </c>
      <c r="DF200" s="28">
        <f t="shared" ref="DF200:DF243" si="419">+DE200+(DE200*20.5%)</f>
        <v>191743.81990999996</v>
      </c>
      <c r="DG200" s="150">
        <f>VLOOKUP(B200,[1]Hoja1!$B$9:$AR$244,43,0)</f>
        <v>170699</v>
      </c>
      <c r="DH200" s="150">
        <v>586000</v>
      </c>
      <c r="DI200" s="29">
        <v>529800</v>
      </c>
      <c r="DJ200" s="88">
        <v>476800</v>
      </c>
      <c r="DK200" s="29">
        <f t="shared" si="348"/>
        <v>440824.75</v>
      </c>
      <c r="DL200" s="29">
        <f t="shared" si="349"/>
        <v>503300</v>
      </c>
      <c r="DM200" s="29">
        <f t="shared" si="350"/>
        <v>346333.24221088592</v>
      </c>
      <c r="DN200" s="29">
        <f t="shared" si="351"/>
        <v>179404.64899999998</v>
      </c>
      <c r="DO200" s="29">
        <f t="shared" ref="DO200:DO243" si="420">+DN200+(DN200*20.5%)</f>
        <v>216182.60204499998</v>
      </c>
      <c r="DP200" s="154">
        <f>VLOOKUP(B200,[1]Hoja1!$B$9:$AT$244,45,0)</f>
        <v>185430</v>
      </c>
      <c r="DQ200" s="154">
        <v>679000</v>
      </c>
      <c r="DR200" s="30">
        <v>529800</v>
      </c>
      <c r="DS200" s="90">
        <v>513900</v>
      </c>
      <c r="DT200" s="30">
        <f t="shared" si="352"/>
        <v>477032.5</v>
      </c>
      <c r="DU200" s="30">
        <f t="shared" si="353"/>
        <v>521850</v>
      </c>
      <c r="DV200" s="30">
        <f t="shared" si="354"/>
        <v>373865.55406178458</v>
      </c>
      <c r="DW200" s="30">
        <f t="shared" si="355"/>
        <v>194886.93</v>
      </c>
      <c r="DX200" s="30">
        <f t="shared" ref="DX200:DX243" si="421">+DW200+(DW200*20.5%)</f>
        <v>234838.75065</v>
      </c>
      <c r="DY200" s="158">
        <f>VLOOKUP(B200,[1]Hoja1!$B$9:$AV$244,47,0)</f>
        <v>204838</v>
      </c>
      <c r="DZ200" s="158">
        <v>710000</v>
      </c>
      <c r="EA200" s="24">
        <v>600440</v>
      </c>
      <c r="EB200" s="25">
        <v>582400</v>
      </c>
      <c r="EC200" s="24">
        <f t="shared" si="356"/>
        <v>524419.5</v>
      </c>
      <c r="ED200" s="24">
        <f t="shared" si="357"/>
        <v>591420</v>
      </c>
      <c r="EE200" s="24">
        <f t="shared" si="358"/>
        <v>413529.19957336294</v>
      </c>
      <c r="EF200" s="24">
        <f t="shared" si="359"/>
        <v>215284.73799999998</v>
      </c>
      <c r="EG200" s="24">
        <f t="shared" ref="EG200:EG243" si="422">+EF200+(EF200*20.5%)</f>
        <v>259418.10928999999</v>
      </c>
      <c r="EH200" s="126">
        <f>VLOOKUP(B200,[1]Hoja1!$B$9:$AX$244,49,0)</f>
        <v>197379</v>
      </c>
      <c r="EI200" s="126">
        <v>705000</v>
      </c>
      <c r="EJ200" s="17">
        <v>794700</v>
      </c>
      <c r="EK200" s="73">
        <v>755000</v>
      </c>
      <c r="EL200" s="17">
        <f t="shared" si="360"/>
        <v>613019.75</v>
      </c>
      <c r="EM200" s="17">
        <f t="shared" si="361"/>
        <v>730000</v>
      </c>
      <c r="EN200" s="17">
        <f t="shared" si="362"/>
        <v>441127.430129071</v>
      </c>
      <c r="EO200" s="17">
        <f t="shared" si="363"/>
        <v>207445.329</v>
      </c>
      <c r="EP200" s="17">
        <f t="shared" ref="EP200:EP243" si="423">+EO200+(EO200*20.5%)</f>
        <v>249971.621445</v>
      </c>
      <c r="EQ200" s="162">
        <f>VLOOKUP(B200,[1]Hoja1!$B$9:$AZ$244,51,0)</f>
        <v>170699</v>
      </c>
      <c r="ER200" s="162">
        <v>561000</v>
      </c>
      <c r="ES200" s="32">
        <v>794700</v>
      </c>
      <c r="ET200" s="94">
        <v>762900</v>
      </c>
      <c r="EU200" s="32">
        <f t="shared" si="364"/>
        <v>572324.75</v>
      </c>
      <c r="EV200" s="32">
        <f t="shared" si="365"/>
        <v>661950</v>
      </c>
      <c r="EW200" s="32">
        <f t="shared" si="366"/>
        <v>391775.81888379029</v>
      </c>
      <c r="EX200" s="32">
        <f t="shared" si="367"/>
        <v>206221.46189999999</v>
      </c>
      <c r="EY200" s="32">
        <f t="shared" ref="EY200:EY243" si="424">+EX200+(EX200*20.5%)</f>
        <v>248496.86158949998</v>
      </c>
      <c r="EZ200" s="172">
        <f>VLOOKUP(B200,'[2]RESPUESTOS '!$B$11:$BH$246,59,0)</f>
        <v>102047</v>
      </c>
      <c r="FA200" s="162">
        <v>514000</v>
      </c>
      <c r="FB200" s="32">
        <v>558200</v>
      </c>
      <c r="FC200" s="94">
        <v>547000</v>
      </c>
      <c r="FD200" s="32">
        <f t="shared" si="368"/>
        <v>430311.75</v>
      </c>
      <c r="FE200" s="32">
        <f t="shared" si="369"/>
        <v>530500</v>
      </c>
      <c r="FF200" s="32">
        <f t="shared" si="399"/>
        <v>260339.41902570197</v>
      </c>
      <c r="FG200" s="32">
        <f t="shared" si="400"/>
        <v>123282.9807</v>
      </c>
      <c r="FH200" s="32">
        <f t="shared" ref="FH200:FH243" si="425">+FG200+(FG200*20.5%)</f>
        <v>148555.9917435</v>
      </c>
      <c r="FI200" s="172">
        <f>VLOOKUP(B200,'[2]RESPUESTOS '!$B$11:$CJ$246,87,0)</f>
        <v>107906</v>
      </c>
      <c r="FJ200" s="162">
        <v>616800</v>
      </c>
      <c r="FK200" s="32">
        <v>574000</v>
      </c>
      <c r="FL200" s="94">
        <v>562500</v>
      </c>
      <c r="FM200" s="32">
        <f t="shared" si="370"/>
        <v>465301.5</v>
      </c>
      <c r="FN200" s="32">
        <f t="shared" si="371"/>
        <v>568250</v>
      </c>
      <c r="FO200" s="32">
        <f t="shared" si="401"/>
        <v>277613.2457065215</v>
      </c>
      <c r="FP200" s="32">
        <f t="shared" si="372"/>
        <v>130361.2386</v>
      </c>
      <c r="FQ200" s="32">
        <f t="shared" ref="FQ200:FQ243" si="426">+FP200+(FP200*20.5%)</f>
        <v>157085.29251299999</v>
      </c>
      <c r="FR200" s="172">
        <f>VLOOKUP(B200,'[2]RESPUESTOS '!$B$11:$BX$246,75,0)</f>
        <v>94877</v>
      </c>
      <c r="FS200" s="162">
        <v>514000</v>
      </c>
      <c r="FT200" s="32">
        <v>513000</v>
      </c>
      <c r="FU200" s="94">
        <v>497600</v>
      </c>
      <c r="FV200" s="32">
        <f t="shared" si="373"/>
        <v>404869.25</v>
      </c>
      <c r="FW200" s="32">
        <f t="shared" si="374"/>
        <v>505300</v>
      </c>
      <c r="FX200" s="32">
        <f t="shared" si="402"/>
        <v>243243.13740247584</v>
      </c>
      <c r="FY200" s="32">
        <f t="shared" si="375"/>
        <v>114620.9037</v>
      </c>
      <c r="FZ200" s="32">
        <f t="shared" ref="FZ200:FZ243" si="427">+FY200+(FY200*20.5%)</f>
        <v>138118.18895849999</v>
      </c>
      <c r="GA200" s="172">
        <f>VLOOKUP(B200,'[2]RESPUESTOS '!$B$11:$CN$246,91,0)</f>
        <v>133106</v>
      </c>
      <c r="GB200" s="162">
        <v>592000</v>
      </c>
      <c r="GC200" s="32">
        <v>680200</v>
      </c>
      <c r="GD200" s="94">
        <v>653000</v>
      </c>
      <c r="GE200" s="32">
        <f t="shared" si="376"/>
        <v>514576.5</v>
      </c>
      <c r="GF200" s="32">
        <f t="shared" si="377"/>
        <v>622500</v>
      </c>
      <c r="GG200" s="32">
        <f t="shared" si="403"/>
        <v>327773.53124725242</v>
      </c>
      <c r="GH200" s="32">
        <f t="shared" si="378"/>
        <v>160805.35860000001</v>
      </c>
      <c r="GI200" s="32">
        <f t="shared" ref="GI200:GI243" si="428">+GH200+(GH200*20.5%)</f>
        <v>193770.45711300001</v>
      </c>
      <c r="GJ200" s="172">
        <f>VLOOKUP(B200,'[2]RESPUESTOS '!$B$11:$T$246,19,0)</f>
        <v>100011</v>
      </c>
      <c r="GK200" s="162">
        <v>500000</v>
      </c>
      <c r="GL200" s="32">
        <v>528800</v>
      </c>
      <c r="GM200" s="94">
        <v>512900</v>
      </c>
      <c r="GN200" s="32">
        <f t="shared" si="379"/>
        <v>410427.75</v>
      </c>
      <c r="GO200" s="32">
        <f t="shared" si="380"/>
        <v>506450</v>
      </c>
      <c r="GP200" s="32">
        <f t="shared" si="404"/>
        <v>252530.48092758379</v>
      </c>
      <c r="GQ200" s="32">
        <f t="shared" si="381"/>
        <v>120823.28909999999</v>
      </c>
      <c r="GR200" s="32">
        <f t="shared" ref="GR200:GR243" si="429">+GQ200+(GQ200*20.5%)</f>
        <v>145592.06336549998</v>
      </c>
      <c r="GS200" s="172">
        <f>VLOOKUP(B200,'[2]RESPUESTOS '!$B$11:$H$246,7,0)</f>
        <v>88433</v>
      </c>
      <c r="GT200" s="162">
        <v>370000</v>
      </c>
      <c r="GU200" s="32">
        <v>317300</v>
      </c>
      <c r="GV200" s="94">
        <v>304600</v>
      </c>
      <c r="GW200" s="32">
        <f t="shared" si="382"/>
        <v>270083.25</v>
      </c>
      <c r="GX200" s="32">
        <f t="shared" si="383"/>
        <v>310950</v>
      </c>
      <c r="GY200" s="32">
        <f t="shared" si="405"/>
        <v>195644.13753403656</v>
      </c>
      <c r="GZ200" s="32">
        <f t="shared" si="384"/>
        <v>106835.90729999999</v>
      </c>
      <c r="HA200" s="32">
        <f t="shared" ref="HA200:HA243" si="430">+GZ200+(GZ200*20.5%)</f>
        <v>128737.26829649998</v>
      </c>
      <c r="HB200" s="172">
        <f>VLOOKUP(B200,'[2]RESPUESTOS '!$B$11:$D$246,3,0)</f>
        <v>96161</v>
      </c>
      <c r="HC200" s="162">
        <v>370000</v>
      </c>
      <c r="HD200" s="32">
        <v>317300</v>
      </c>
      <c r="HE200" s="94">
        <v>307800</v>
      </c>
      <c r="HF200" s="32">
        <f t="shared" si="385"/>
        <v>272815.25</v>
      </c>
      <c r="HG200" s="32">
        <f t="shared" si="386"/>
        <v>312550</v>
      </c>
      <c r="HH200" s="32">
        <f t="shared" si="406"/>
        <v>205103.13571916573</v>
      </c>
      <c r="HI200" s="32">
        <f t="shared" si="387"/>
        <v>116172.1041</v>
      </c>
      <c r="HJ200" s="32">
        <f t="shared" ref="HJ200:HJ243" si="431">+HI200+(HI200*20.5%)</f>
        <v>139987.38544049999</v>
      </c>
      <c r="HK200" s="172">
        <f>VLOOKUP(B200,'[2]RESPUESTOS '!$B$11:$CB$246,79,0)</f>
        <v>129963</v>
      </c>
      <c r="HL200" s="162">
        <v>705000</v>
      </c>
      <c r="HM200" s="32">
        <v>680200</v>
      </c>
      <c r="HN200" s="94">
        <v>667000</v>
      </c>
      <c r="HO200" s="32">
        <f t="shared" si="388"/>
        <v>545540.75</v>
      </c>
      <c r="HP200" s="32">
        <f t="shared" si="389"/>
        <v>673600</v>
      </c>
      <c r="HQ200" s="32">
        <f t="shared" si="407"/>
        <v>331061.59988102183</v>
      </c>
      <c r="HR200" s="32">
        <f t="shared" si="390"/>
        <v>157008.3003</v>
      </c>
      <c r="HS200" s="32">
        <f t="shared" ref="HS200:HS243" si="432">+HR200+(HR200*20.5%)</f>
        <v>189195.0018615</v>
      </c>
      <c r="HT200" s="172">
        <v>715628.34</v>
      </c>
      <c r="HU200" s="162">
        <v>705000</v>
      </c>
      <c r="HV200" s="32">
        <v>883000</v>
      </c>
      <c r="HW200" s="94">
        <v>847700</v>
      </c>
      <c r="HX200" s="32">
        <f t="shared" si="391"/>
        <v>811900</v>
      </c>
      <c r="HY200" s="32">
        <f t="shared" si="392"/>
        <v>847700</v>
      </c>
      <c r="HZ200" s="32">
        <f t="shared" ref="HZ200:HZ243" si="433">HARMEAN(HU200:HW200)</f>
        <v>804159.07555718289</v>
      </c>
      <c r="IA200" s="32">
        <f t="shared" si="393"/>
        <v>864550.59755399998</v>
      </c>
      <c r="IB200" s="32">
        <f t="shared" ref="IB200:IB243" si="434">+IA200+(IA200*20.5%)</f>
        <v>1041783.47005257</v>
      </c>
      <c r="IC200" s="172">
        <v>762930</v>
      </c>
      <c r="ID200" s="162">
        <v>514000</v>
      </c>
      <c r="IE200" s="32">
        <v>883000</v>
      </c>
      <c r="IF200" s="94">
        <v>838900</v>
      </c>
      <c r="IG200" s="32">
        <f t="shared" si="394"/>
        <v>745300</v>
      </c>
      <c r="IH200" s="32">
        <f t="shared" si="395"/>
        <v>838900</v>
      </c>
      <c r="II200" s="32">
        <f t="shared" si="396"/>
        <v>702565.36585284839</v>
      </c>
      <c r="IJ200" s="32">
        <f t="shared" si="397"/>
        <v>921695.73300000001</v>
      </c>
      <c r="IK200" s="32">
        <f t="shared" ref="IK200:IK243" si="435">+IJ200+(IJ200*20.5%)</f>
        <v>1110643.3582649999</v>
      </c>
      <c r="IM200" s="32">
        <f t="shared" si="398"/>
        <v>250367.09976070622</v>
      </c>
    </row>
    <row r="201" spans="1:247" x14ac:dyDescent="0.25">
      <c r="A201" s="12">
        <v>194</v>
      </c>
      <c r="B201" s="48" t="s">
        <v>237</v>
      </c>
      <c r="C201" s="14">
        <f>VLOOKUP(B201,[1]Hoja1!$B$9:$D$244,3,0)</f>
        <v>150302</v>
      </c>
      <c r="D201" s="14">
        <v>550000</v>
      </c>
      <c r="E201" s="15">
        <v>836000</v>
      </c>
      <c r="F201" s="97">
        <v>819300</v>
      </c>
      <c r="G201" s="105">
        <f t="shared" ref="G201:G243" si="436">AVERAGE(C201:F201)</f>
        <v>588900.5</v>
      </c>
      <c r="H201" s="105">
        <f t="shared" ref="H201:H243" si="437">MEDIAN(C201:F201)</f>
        <v>684650</v>
      </c>
      <c r="I201" s="107">
        <f t="shared" ref="I201:I243" si="438">HARMEAN(C201:F201)</f>
        <v>367370.86845528753</v>
      </c>
      <c r="J201" s="107">
        <f t="shared" ref="J201:J243" si="439">C201*1.051</f>
        <v>157967.402</v>
      </c>
      <c r="K201" s="107">
        <f t="shared" si="408"/>
        <v>190350.71940999999</v>
      </c>
      <c r="L201" s="101">
        <f>VLOOKUP(B201,[1]Hoja1!$B$9:$L$244,11,0)</f>
        <v>136290</v>
      </c>
      <c r="M201" s="101">
        <v>507000</v>
      </c>
      <c r="N201" s="34">
        <v>836000</v>
      </c>
      <c r="O201" s="70">
        <v>802600</v>
      </c>
      <c r="P201" s="34">
        <f t="shared" ref="P201:P243" si="440">AVERAGE(L201:O201)</f>
        <v>570472.5</v>
      </c>
      <c r="Q201" s="34">
        <f t="shared" ref="Q201:Q243" si="441">MEDIAN(L201:O201)</f>
        <v>654800</v>
      </c>
      <c r="R201" s="34">
        <f t="shared" ref="R201:R243" si="442">HARMEAN(L201:O201)</f>
        <v>340373.24566509487</v>
      </c>
      <c r="S201" s="174">
        <f t="shared" ref="S201:S243" si="443">L201*1.051</f>
        <v>143240.78999999998</v>
      </c>
      <c r="T201" s="174">
        <f t="shared" si="409"/>
        <v>172605.15194999997</v>
      </c>
      <c r="U201" s="126">
        <f>VLOOKUP(B201,[1]Hoja1!$B$9:$T$244,19,0)</f>
        <v>140333</v>
      </c>
      <c r="V201" s="126">
        <v>514000</v>
      </c>
      <c r="W201" s="17">
        <v>668800</v>
      </c>
      <c r="X201" s="73">
        <v>642000</v>
      </c>
      <c r="Y201" s="17">
        <f t="shared" ref="Y201:Y243" si="444">AVERAGE(U201:X201)</f>
        <v>491283.25</v>
      </c>
      <c r="Z201" s="17">
        <f t="shared" ref="Z201:Z243" si="445">MEDIAN(U201:X201)</f>
        <v>578000</v>
      </c>
      <c r="AA201" s="17">
        <f t="shared" ref="AA201:AA243" si="446">HARMEAN(U201:X201)</f>
        <v>329916.48006400291</v>
      </c>
      <c r="AB201" s="176">
        <f t="shared" ref="AB201:AB243" si="447">U201*1.051</f>
        <v>147489.98299999998</v>
      </c>
      <c r="AC201" s="176">
        <f t="shared" si="410"/>
        <v>177725.42951499997</v>
      </c>
      <c r="AD201" s="129">
        <f>VLOOKUP(B201,[1]Hoja1!$B$9:$V$244,21,0)</f>
        <v>155428</v>
      </c>
      <c r="AE201" s="129">
        <v>556000</v>
      </c>
      <c r="AF201" s="18">
        <v>635360</v>
      </c>
      <c r="AG201" s="74">
        <v>597200</v>
      </c>
      <c r="AH201" s="18">
        <f t="shared" ref="AH201:AH243" si="448">AVERAGE(AD201:AG201)</f>
        <v>485997</v>
      </c>
      <c r="AI201" s="18">
        <f t="shared" ref="AI201:AI243" si="449">MEDIAN(AD201:AG201)</f>
        <v>576600</v>
      </c>
      <c r="AJ201" s="18">
        <f t="shared" ref="AJ201:AJ243" si="450">HARMEAN(AD201:AG201)</f>
        <v>348407.77345880523</v>
      </c>
      <c r="AK201" s="177">
        <f t="shared" ref="AK201:AK243" si="451">AD201*1.051</f>
        <v>163354.82799999998</v>
      </c>
      <c r="AL201" s="177">
        <f t="shared" si="411"/>
        <v>196842.56773999997</v>
      </c>
      <c r="AM201" s="133">
        <f>VLOOKUP(B201,[1]Hoja1!$B$9:$X$244,23,0)</f>
        <v>145982</v>
      </c>
      <c r="AN201" s="133">
        <v>522000</v>
      </c>
      <c r="AO201" s="19">
        <v>568480</v>
      </c>
      <c r="AP201" s="77">
        <v>523000</v>
      </c>
      <c r="AQ201" s="19">
        <f t="shared" ref="AQ201:AQ243" si="452">AVERAGE(AM201:AP201)</f>
        <v>439865.5</v>
      </c>
      <c r="AR201" s="19">
        <f t="shared" ref="AR201:AR243" si="453">MEDIAN(AM201:AP201)</f>
        <v>522500</v>
      </c>
      <c r="AS201" s="19">
        <f t="shared" ref="AS201:AS243" si="454">HARMEAN(AM201:AP201)</f>
        <v>321621.19863752974</v>
      </c>
      <c r="AT201" s="178">
        <f t="shared" ref="AT201:AT243" si="455">AM201*1.051</f>
        <v>153427.08199999999</v>
      </c>
      <c r="AU201" s="178">
        <f t="shared" si="412"/>
        <v>184879.63381</v>
      </c>
      <c r="AV201" s="137">
        <f>VLOOKUP(B201,[1]Hoja1!$B$9:$Z$244,25,0)</f>
        <v>123900</v>
      </c>
      <c r="AW201" s="137">
        <v>454000</v>
      </c>
      <c r="AX201" s="20">
        <v>568480</v>
      </c>
      <c r="AY201" s="79">
        <v>540100</v>
      </c>
      <c r="AZ201" s="20">
        <f t="shared" ref="AZ201:AZ243" si="456">AVERAGE(AV201:AY201)</f>
        <v>421620</v>
      </c>
      <c r="BA201" s="20">
        <f t="shared" ref="BA201:BA243" si="457">MEDIAN(AV201:AY201)</f>
        <v>497050</v>
      </c>
      <c r="BB201" s="20">
        <f t="shared" ref="BB201:BB243" si="458">HARMEAN(AV201:AY201)</f>
        <v>288096.14096767432</v>
      </c>
      <c r="BC201" s="179">
        <f t="shared" ref="BC201:BC243" si="459">AV201*1.051</f>
        <v>130218.9</v>
      </c>
      <c r="BD201" s="179">
        <f t="shared" si="413"/>
        <v>156913.7745</v>
      </c>
      <c r="BE201" s="139">
        <f>VLOOKUP(B201,[1]Hoja1!$B$9:$AB$244,27,0)</f>
        <v>136290</v>
      </c>
      <c r="BF201" s="139">
        <v>546000</v>
      </c>
      <c r="BG201" s="21">
        <v>668800</v>
      </c>
      <c r="BH201" s="80">
        <v>648700</v>
      </c>
      <c r="BI201" s="21">
        <f t="shared" ref="BI201:BI243" si="460">AVERAGE(BE201:BH201)</f>
        <v>499947.5</v>
      </c>
      <c r="BJ201" s="21">
        <f t="shared" ref="BJ201:BJ243" si="461">MEDIAN(BE201:BH201)</f>
        <v>597350</v>
      </c>
      <c r="BK201" s="21">
        <f t="shared" ref="BK201:BK243" si="462">HARMEAN(BE201:BH201)</f>
        <v>327719.57234949188</v>
      </c>
      <c r="BL201" s="21">
        <f t="shared" ref="BL201:BL243" si="463">BE201*1.051</f>
        <v>143240.78999999998</v>
      </c>
      <c r="BM201" s="21">
        <f t="shared" si="414"/>
        <v>172605.15194999997</v>
      </c>
      <c r="BN201" s="144">
        <f>VLOOKUP(B201,[1]Hoja1!$B$9:$AD$244,29,0)</f>
        <v>136290</v>
      </c>
      <c r="BO201" s="144">
        <v>487000</v>
      </c>
      <c r="BP201" s="22">
        <v>668800</v>
      </c>
      <c r="BQ201" s="82">
        <v>655400</v>
      </c>
      <c r="BR201" s="22">
        <f t="shared" ref="BR201:BR243" si="464">AVERAGE(BN201:BQ201)</f>
        <v>486872.5</v>
      </c>
      <c r="BS201" s="22">
        <f t="shared" ref="BS201:BS243" si="465">MEDIAN(BN201:BQ201)</f>
        <v>571200</v>
      </c>
      <c r="BT201" s="22">
        <f t="shared" ref="BT201:BT243" si="466">HARMEAN(BN201:BQ201)</f>
        <v>322276.96010121948</v>
      </c>
      <c r="BU201" s="22">
        <f t="shared" ref="BU201:BU243" si="467">BN201*1.051</f>
        <v>143240.78999999998</v>
      </c>
      <c r="BV201" s="22">
        <f t="shared" si="415"/>
        <v>172605.15194999997</v>
      </c>
      <c r="BW201" s="146">
        <f>VLOOKUP(B201,[1]Hoja1!$B$9:$AF$244,31,0)</f>
        <v>131056</v>
      </c>
      <c r="BX201" s="146">
        <v>380000</v>
      </c>
      <c r="BY201" s="23">
        <v>568480</v>
      </c>
      <c r="BZ201" s="84">
        <v>528700</v>
      </c>
      <c r="CA201" s="23">
        <f t="shared" ref="CA201:CA243" si="468">AVERAGE(BW201:BZ201)</f>
        <v>402059</v>
      </c>
      <c r="CB201" s="23">
        <f t="shared" ref="CB201:CB243" si="469">MEDIAN(BW201:BZ201)</f>
        <v>454350</v>
      </c>
      <c r="CC201" s="23">
        <f t="shared" ref="CC201:CC243" si="470">HARMEAN(BW201:BZ201)</f>
        <v>287513.01715111401</v>
      </c>
      <c r="CD201" s="23">
        <f t="shared" ref="CD201:CD243" si="471">BW201*1.051</f>
        <v>137739.856</v>
      </c>
      <c r="CE201" s="23">
        <f t="shared" si="416"/>
        <v>165976.52648</v>
      </c>
      <c r="CF201" s="158">
        <f>VLOOKUP(B201,[1]Hoja1!$B$9:$AJ$244,35,0)</f>
        <v>123900</v>
      </c>
      <c r="CG201" s="158">
        <v>360000</v>
      </c>
      <c r="CH201" s="24">
        <v>386600</v>
      </c>
      <c r="CI201" s="25">
        <v>378900</v>
      </c>
      <c r="CJ201" s="24">
        <f t="shared" ref="CJ201:CJ243" si="472">AVERAGE(CF201:CI201)</f>
        <v>312350</v>
      </c>
      <c r="CK201" s="24">
        <f t="shared" ref="CK201:CK243" si="473">MEDIAN(CF201:CI201)</f>
        <v>369450</v>
      </c>
      <c r="CL201" s="24">
        <f t="shared" ref="CL201:CL243" si="474">HARMEAN(CF201:CI201)</f>
        <v>248838.63184038523</v>
      </c>
      <c r="CM201" s="24">
        <f t="shared" ref="CM201:CM243" si="475">CF201*1.051</f>
        <v>130218.9</v>
      </c>
      <c r="CN201" s="24">
        <f t="shared" si="417"/>
        <v>156913.7745</v>
      </c>
      <c r="CO201" s="148">
        <f>VLOOKUP(B201,[1]Hoja1!$B$9:$AL$244,37,0)</f>
        <v>128172</v>
      </c>
      <c r="CP201" s="148">
        <v>460000</v>
      </c>
      <c r="CQ201" s="26">
        <v>568480</v>
      </c>
      <c r="CR201" s="149">
        <v>540100</v>
      </c>
      <c r="CS201" s="26">
        <f t="shared" ref="CS201:CS243" si="476">AVERAGE(CO201:CR201)</f>
        <v>424188</v>
      </c>
      <c r="CT201" s="26">
        <f t="shared" ref="CT201:CT243" si="477">MEDIAN(CO201:CR201)</f>
        <v>500050</v>
      </c>
      <c r="CU201" s="26">
        <f t="shared" ref="CU201:CU243" si="478">HARMEAN(CO201:CR201)</f>
        <v>294409.56928465969</v>
      </c>
      <c r="CV201" s="26">
        <f t="shared" ref="CV201:CV243" si="479">CO201*1.051</f>
        <v>134708.772</v>
      </c>
      <c r="CW201" s="26">
        <f t="shared" si="418"/>
        <v>162324.07026000001</v>
      </c>
      <c r="CX201" s="27">
        <f>VLOOKUP(B201,[1]Hoja1!$B$9:$AN$244,39,0)</f>
        <v>139598</v>
      </c>
      <c r="CY201" s="27">
        <v>460000</v>
      </c>
      <c r="CZ201" s="28">
        <v>635360</v>
      </c>
      <c r="DA201" s="86">
        <v>604000</v>
      </c>
      <c r="DB201" s="28">
        <f t="shared" ref="DB201:DB243" si="480">AVERAGE(CX201:DA201)</f>
        <v>459739.5</v>
      </c>
      <c r="DC201" s="28">
        <f t="shared" ref="DC201:DC243" si="481">MEDIAN(CX201:DA201)</f>
        <v>532000</v>
      </c>
      <c r="DD201" s="28">
        <f t="shared" ref="DD201:DD243" si="482">HARMEAN(CX201:DA201)</f>
        <v>318296.99784048874</v>
      </c>
      <c r="DE201" s="28">
        <f t="shared" ref="DE201:DE243" si="483">CX201*1.051</f>
        <v>146717.49799999999</v>
      </c>
      <c r="DF201" s="28">
        <f t="shared" si="419"/>
        <v>176794.58508999998</v>
      </c>
      <c r="DG201" s="150">
        <f>VLOOKUP(B201,[1]Hoja1!$B$9:$AR$244,43,0)</f>
        <v>169365</v>
      </c>
      <c r="DH201" s="150">
        <v>581000</v>
      </c>
      <c r="DI201" s="29">
        <v>501600</v>
      </c>
      <c r="DJ201" s="88">
        <v>481500</v>
      </c>
      <c r="DK201" s="29">
        <f t="shared" ref="DK201:DK243" si="484">AVERAGE(DG201:DJ201)</f>
        <v>433366.25</v>
      </c>
      <c r="DL201" s="29">
        <f t="shared" ref="DL201:DL243" si="485">MEDIAN(DG201:DJ201)</f>
        <v>491550</v>
      </c>
      <c r="DM201" s="29">
        <f t="shared" ref="DM201:DM243" si="486">HARMEAN(DG201:DJ201)</f>
        <v>341996.04618191347</v>
      </c>
      <c r="DN201" s="29">
        <f t="shared" ref="DN201:DN243" si="487">DG201*1.051</f>
        <v>178002.61499999999</v>
      </c>
      <c r="DO201" s="29">
        <f t="shared" si="420"/>
        <v>214493.151075</v>
      </c>
      <c r="DP201" s="154">
        <f>VLOOKUP(B201,[1]Hoja1!$B$9:$AT$244,45,0)</f>
        <v>175560</v>
      </c>
      <c r="DQ201" s="154">
        <v>643000</v>
      </c>
      <c r="DR201" s="30">
        <v>501600</v>
      </c>
      <c r="DS201" s="90">
        <v>476500</v>
      </c>
      <c r="DT201" s="30">
        <f t="shared" ref="DT201:DT243" si="488">AVERAGE(DP201:DS201)</f>
        <v>449165</v>
      </c>
      <c r="DU201" s="30">
        <f t="shared" ref="DU201:DU243" si="489">MEDIAN(DP201:DS201)</f>
        <v>489050</v>
      </c>
      <c r="DV201" s="30">
        <f t="shared" ref="DV201:DV243" si="490">HARMEAN(DP201:DS201)</f>
        <v>352624.08707005263</v>
      </c>
      <c r="DW201" s="30">
        <f t="shared" ref="DW201:DW243" si="491">DP201*1.051</f>
        <v>184513.56</v>
      </c>
      <c r="DX201" s="30">
        <f t="shared" si="421"/>
        <v>222338.83979999999</v>
      </c>
      <c r="DY201" s="158">
        <f>VLOOKUP(B201,[1]Hoja1!$B$9:$AV$244,47,0)</f>
        <v>198968</v>
      </c>
      <c r="DZ201" s="158">
        <v>690000</v>
      </c>
      <c r="EA201" s="24">
        <v>568480</v>
      </c>
      <c r="EB201" s="25">
        <v>540100</v>
      </c>
      <c r="EC201" s="24">
        <f t="shared" ref="EC201:EC243" si="492">AVERAGE(DY201:EB201)</f>
        <v>499387</v>
      </c>
      <c r="ED201" s="24">
        <f t="shared" ref="ED201:ED243" si="493">MEDIAN(DY201:EB201)</f>
        <v>554290</v>
      </c>
      <c r="EE201" s="24">
        <f t="shared" ref="EE201:EE243" si="494">HARMEAN(DY201:EB201)</f>
        <v>396597.39278295415</v>
      </c>
      <c r="EF201" s="24">
        <f t="shared" ref="EF201:EF243" si="495">DY201*1.051</f>
        <v>209115.36799999999</v>
      </c>
      <c r="EG201" s="24">
        <f t="shared" si="422"/>
        <v>251984.01843999999</v>
      </c>
      <c r="EH201" s="126">
        <f>VLOOKUP(B201,[1]Hoja1!$B$9:$AX$244,49,0)</f>
        <v>192774</v>
      </c>
      <c r="EI201" s="126">
        <v>689000</v>
      </c>
      <c r="EJ201" s="17">
        <v>752400</v>
      </c>
      <c r="EK201" s="73">
        <v>699700</v>
      </c>
      <c r="EL201" s="17">
        <f t="shared" ref="EL201:EL243" si="496">AVERAGE(EH201:EK201)</f>
        <v>583468.5</v>
      </c>
      <c r="EM201" s="17">
        <f t="shared" ref="EM201:EM243" si="497">MEDIAN(EH201:EK201)</f>
        <v>694350</v>
      </c>
      <c r="EN201" s="17">
        <f t="shared" ref="EN201:EN243" si="498">HARMEAN(EH201:EK201)</f>
        <v>425664.84175765637</v>
      </c>
      <c r="EO201" s="17">
        <f t="shared" ref="EO201:EO243" si="499">EH201*1.051</f>
        <v>202605.47399999999</v>
      </c>
      <c r="EP201" s="17">
        <f t="shared" si="423"/>
        <v>244139.59616999998</v>
      </c>
      <c r="EQ201" s="162">
        <f>VLOOKUP(B201,[1]Hoja1!$B$9:$AZ$244,51,0)</f>
        <v>169365</v>
      </c>
      <c r="ER201" s="162">
        <v>557000</v>
      </c>
      <c r="ES201" s="32">
        <v>752400</v>
      </c>
      <c r="ET201" s="94">
        <v>699700</v>
      </c>
      <c r="EU201" s="32">
        <f t="shared" ref="EU201:EU243" si="500">AVERAGE(EQ201:ET201)</f>
        <v>544616.25</v>
      </c>
      <c r="EV201" s="32">
        <f t="shared" ref="EV201:EV243" si="501">MEDIAN(EQ201:ET201)</f>
        <v>628350</v>
      </c>
      <c r="EW201" s="32">
        <f t="shared" ref="EW201:EW243" si="502">HARMEAN(EQ201:ET201)</f>
        <v>382482.16429657966</v>
      </c>
      <c r="EX201" s="32">
        <f t="shared" ref="EX201:EX243" si="503">EQ201*1.2081</f>
        <v>204609.85649999999</v>
      </c>
      <c r="EY201" s="32">
        <f t="shared" si="424"/>
        <v>246554.8770825</v>
      </c>
      <c r="EZ201" s="172">
        <f>VLOOKUP(B201,'[2]RESPUESTOS '!$B$11:$BH$246,59,0)</f>
        <v>100489</v>
      </c>
      <c r="FA201" s="162">
        <v>514000</v>
      </c>
      <c r="FB201" s="32">
        <v>544800</v>
      </c>
      <c r="FC201" s="94">
        <v>517600</v>
      </c>
      <c r="FD201" s="32">
        <f t="shared" ref="FD201:FD243" si="504">AVERAGE(EZ201:FC201)</f>
        <v>419222.25</v>
      </c>
      <c r="FE201" s="32">
        <f t="shared" ref="FE201:FE243" si="505">MEDIAN(EZ201:FC201)</f>
        <v>515800</v>
      </c>
      <c r="FF201" s="32">
        <f t="shared" ref="FF201:FF243" si="506">HARMEAN(EZ201:FC201)</f>
        <v>255356.20747847232</v>
      </c>
      <c r="FG201" s="32">
        <f t="shared" ref="FG201:FG243" si="507">EZ201*1.2081</f>
        <v>121400.76089999999</v>
      </c>
      <c r="FH201" s="32">
        <f t="shared" si="425"/>
        <v>146287.91688449998</v>
      </c>
      <c r="FI201" s="172">
        <f>VLOOKUP(B201,'[2]RESPUESTOS '!$B$11:$CJ$246,87,0)</f>
        <v>103908</v>
      </c>
      <c r="FJ201" s="162">
        <v>616800</v>
      </c>
      <c r="FK201" s="32">
        <v>558000</v>
      </c>
      <c r="FL201" s="94">
        <v>530100</v>
      </c>
      <c r="FM201" s="32">
        <f t="shared" ref="FM201:FM243" si="508">AVERAGE(FI201:FL201)</f>
        <v>452202</v>
      </c>
      <c r="FN201" s="32">
        <f t="shared" ref="FN201:FN243" si="509">MEDIAN(FI201:FL201)</f>
        <v>544050</v>
      </c>
      <c r="FO201" s="32">
        <f t="shared" ref="FO201:FO243" si="510">HARMEAN(FI201:FL201)</f>
        <v>268029.68055736372</v>
      </c>
      <c r="FP201" s="32">
        <f t="shared" ref="FP201:FP243" si="511">FI201*1.2081</f>
        <v>125531.2548</v>
      </c>
      <c r="FQ201" s="32">
        <f t="shared" si="426"/>
        <v>151265.16203399998</v>
      </c>
      <c r="FR201" s="172">
        <f>VLOOKUP(B201,'[2]RESPUESTOS '!$B$11:$BX$246,75,0)</f>
        <v>94713</v>
      </c>
      <c r="FS201" s="162">
        <v>514000</v>
      </c>
      <c r="FT201" s="32">
        <v>510000</v>
      </c>
      <c r="FU201" s="94">
        <v>499800</v>
      </c>
      <c r="FV201" s="32">
        <f t="shared" ref="FV201:FV243" si="512">AVERAGE(FR201:FU201)</f>
        <v>404628.25</v>
      </c>
      <c r="FW201" s="32">
        <f t="shared" ref="FW201:FW243" si="513">MEDIAN(FR201:FU201)</f>
        <v>504900</v>
      </c>
      <c r="FX201" s="32">
        <f t="shared" ref="FX201:FX243" si="514">HARMEAN(FR201:FU201)</f>
        <v>242934.80847822691</v>
      </c>
      <c r="FY201" s="32">
        <f t="shared" ref="FY201:FY243" si="515">FR201*1.2081</f>
        <v>114422.77529999999</v>
      </c>
      <c r="FZ201" s="32">
        <f t="shared" si="427"/>
        <v>137879.44423649998</v>
      </c>
      <c r="GA201" s="172">
        <f>VLOOKUP(B201,'[2]RESPUESTOS '!$B$11:$CN$246,91,0)</f>
        <v>121919</v>
      </c>
      <c r="GB201" s="162">
        <v>592000</v>
      </c>
      <c r="GC201" s="32">
        <v>668800</v>
      </c>
      <c r="GD201" s="94">
        <v>648700</v>
      </c>
      <c r="GE201" s="32">
        <f t="shared" ref="GE201:GE243" si="516">AVERAGE(GA201:GD201)</f>
        <v>507854.75</v>
      </c>
      <c r="GF201" s="32">
        <f t="shared" ref="GF201:GF243" si="517">MEDIAN(GA201:GD201)</f>
        <v>620350</v>
      </c>
      <c r="GG201" s="32">
        <f t="shared" ref="GG201:GG243" si="518">HARMEAN(GA201:GD201)</f>
        <v>309403.16102893598</v>
      </c>
      <c r="GH201" s="32">
        <f t="shared" ref="GH201:GH243" si="519">GA201*1.2081</f>
        <v>147290.34390000001</v>
      </c>
      <c r="GI201" s="32">
        <f t="shared" si="428"/>
        <v>177484.86439950002</v>
      </c>
      <c r="GJ201" s="172">
        <f>VLOOKUP(B201,'[2]RESPUESTOS '!$B$11:$T$246,19,0)</f>
        <v>94835</v>
      </c>
      <c r="GK201" s="162">
        <v>460000</v>
      </c>
      <c r="GL201" s="32">
        <v>506200</v>
      </c>
      <c r="GM201" s="94">
        <v>496100</v>
      </c>
      <c r="GN201" s="32">
        <f t="shared" ref="GN201:GN243" si="520">AVERAGE(GJ201:GM201)</f>
        <v>389283.75</v>
      </c>
      <c r="GO201" s="32">
        <f t="shared" ref="GO201:GO243" si="521">MEDIAN(GJ201:GM201)</f>
        <v>478050</v>
      </c>
      <c r="GP201" s="32">
        <f t="shared" ref="GP201:GP243" si="522">HARMEAN(GJ201:GM201)</f>
        <v>239380.91909085467</v>
      </c>
      <c r="GQ201" s="32">
        <f t="shared" ref="GQ201:GQ243" si="523">GJ201*1.2081</f>
        <v>114570.1635</v>
      </c>
      <c r="GR201" s="32">
        <f t="shared" si="429"/>
        <v>138057.04701749998</v>
      </c>
      <c r="GS201" s="172">
        <f>VLOOKUP(B201,'[2]RESPUESTOS '!$B$11:$H$246,7,0)</f>
        <v>89926</v>
      </c>
      <c r="GT201" s="162">
        <v>360000</v>
      </c>
      <c r="GU201" s="32">
        <v>303700</v>
      </c>
      <c r="GV201" s="94">
        <v>282400</v>
      </c>
      <c r="GW201" s="32">
        <f t="shared" ref="GW201:GW243" si="524">AVERAGE(GS201:GV201)</f>
        <v>259006.5</v>
      </c>
      <c r="GX201" s="32">
        <f t="shared" ref="GX201:GX243" si="525">MEDIAN(GS201:GV201)</f>
        <v>293050</v>
      </c>
      <c r="GY201" s="32">
        <f t="shared" ref="GY201:GY243" si="526">HARMEAN(GS201:GV201)</f>
        <v>192940.01816857146</v>
      </c>
      <c r="GZ201" s="32">
        <f t="shared" ref="GZ201:GZ243" si="527">GS201*1.2081</f>
        <v>108639.60059999999</v>
      </c>
      <c r="HA201" s="32">
        <f t="shared" si="430"/>
        <v>130910.71872299998</v>
      </c>
      <c r="HB201" s="172">
        <f>VLOOKUP(B201,'[2]RESPUESTOS '!$B$11:$D$246,3,0)</f>
        <v>92738</v>
      </c>
      <c r="HC201" s="162">
        <v>360000</v>
      </c>
      <c r="HD201" s="32">
        <v>303700</v>
      </c>
      <c r="HE201" s="94">
        <v>297600</v>
      </c>
      <c r="HF201" s="32">
        <f t="shared" ref="HF201:HF243" si="528">AVERAGE(HB201:HE201)</f>
        <v>263509.5</v>
      </c>
      <c r="HG201" s="32">
        <f t="shared" ref="HG201:HG243" si="529">MEDIAN(HB201:HE201)</f>
        <v>300650</v>
      </c>
      <c r="HH201" s="32">
        <f t="shared" ref="HH201:HH243" si="530">HARMEAN(HB201:HE201)</f>
        <v>197884.78787111203</v>
      </c>
      <c r="HI201" s="32">
        <f t="shared" ref="HI201:HI243" si="531">HB201*1.2081</f>
        <v>112036.7778</v>
      </c>
      <c r="HJ201" s="32">
        <f t="shared" si="431"/>
        <v>135004.31724899999</v>
      </c>
      <c r="HK201" s="172">
        <f>VLOOKUP(B201,'[2]RESPUESTOS '!$B$11:$CB$246,79,0)</f>
        <v>139436</v>
      </c>
      <c r="HL201" s="162">
        <v>689000</v>
      </c>
      <c r="HM201" s="32">
        <v>668800</v>
      </c>
      <c r="HN201" s="94">
        <v>635000</v>
      </c>
      <c r="HO201" s="32">
        <f t="shared" ref="HO201:HO243" si="532">AVERAGE(HK201:HN201)</f>
        <v>533059</v>
      </c>
      <c r="HP201" s="32">
        <f t="shared" ref="HP201:HP243" si="533">MEDIAN(HK201:HN201)</f>
        <v>651900</v>
      </c>
      <c r="HQ201" s="32">
        <f t="shared" ref="HQ201:HQ243" si="534">HARMEAN(HK201:HN201)</f>
        <v>342080.72760609491</v>
      </c>
      <c r="HR201" s="32">
        <f t="shared" ref="HR201:HR243" si="535">HK201*1.2081</f>
        <v>168452.63159999999</v>
      </c>
      <c r="HS201" s="32">
        <f t="shared" si="432"/>
        <v>202985.42107799998</v>
      </c>
      <c r="HT201" s="172">
        <v>670463.64</v>
      </c>
      <c r="HU201" s="162">
        <v>689000</v>
      </c>
      <c r="HV201" s="32">
        <v>836000</v>
      </c>
      <c r="HW201" s="94">
        <v>794200</v>
      </c>
      <c r="HX201" s="32">
        <f t="shared" ref="HX201:HX243" si="536">AVERAGE(HU201:HW201)</f>
        <v>773066.66666666663</v>
      </c>
      <c r="HY201" s="32">
        <f t="shared" ref="HY201:HY243" si="537">MEDIAN(HU201:HW201)</f>
        <v>794200</v>
      </c>
      <c r="HZ201" s="32">
        <f t="shared" si="433"/>
        <v>767915.51865278906</v>
      </c>
      <c r="IA201" s="32">
        <f t="shared" ref="IA201:IA243" si="538">HT201*1.2081</f>
        <v>809987.12348399998</v>
      </c>
      <c r="IB201" s="32">
        <f t="shared" si="434"/>
        <v>976034.48379821994</v>
      </c>
      <c r="IC201" s="172">
        <v>714780</v>
      </c>
      <c r="ID201" s="162">
        <v>514000</v>
      </c>
      <c r="IE201" s="32">
        <v>836000</v>
      </c>
      <c r="IF201" s="94">
        <v>802600</v>
      </c>
      <c r="IG201" s="32">
        <f t="shared" ref="IG201:IG243" si="539">AVERAGE(ID201:IF201)</f>
        <v>717533.33333333337</v>
      </c>
      <c r="IH201" s="32">
        <f t="shared" ref="IH201:IH243" si="540">MEDIAN(ID201:IF201)</f>
        <v>802600</v>
      </c>
      <c r="II201" s="32">
        <f t="shared" ref="II201:II243" si="541">HARMEAN(ID201:IF201)</f>
        <v>683737.58847063279</v>
      </c>
      <c r="IJ201" s="32">
        <f t="shared" ref="IJ201:IJ243" si="542">IC201*1.2081</f>
        <v>863525.71799999999</v>
      </c>
      <c r="IK201" s="32">
        <f t="shared" si="435"/>
        <v>1040548.49019</v>
      </c>
      <c r="IM201" s="32">
        <f t="shared" ref="IM201:IM243" si="543">(K201+T201+AC201+AL201+AU201+BD201+BM201+BV201+CE201+CN201+CW201+DF201+DO201+DX201+EG201+EP201+EY201+FH201+FQ201+FZ201+GI201+GR201+HA201+HJ201+HS201+IB201+IK201)/27</f>
        <v>240833.51427158221</v>
      </c>
    </row>
    <row r="202" spans="1:247" x14ac:dyDescent="0.25">
      <c r="A202" s="12">
        <v>195</v>
      </c>
      <c r="B202" s="48" t="s">
        <v>238</v>
      </c>
      <c r="C202" s="14">
        <f>VLOOKUP(B202,[1]Hoja1!$B$9:$D$244,3,0)</f>
        <v>150012</v>
      </c>
      <c r="D202" s="14">
        <v>549000</v>
      </c>
      <c r="E202" s="15">
        <v>848000</v>
      </c>
      <c r="F202" s="97">
        <v>805600</v>
      </c>
      <c r="G202" s="105">
        <f t="shared" si="436"/>
        <v>588153</v>
      </c>
      <c r="H202" s="105">
        <f t="shared" si="437"/>
        <v>677300</v>
      </c>
      <c r="I202" s="107">
        <f t="shared" si="438"/>
        <v>366697.18140867708</v>
      </c>
      <c r="J202" s="107">
        <f t="shared" si="439"/>
        <v>157662.61199999999</v>
      </c>
      <c r="K202" s="107">
        <f t="shared" si="408"/>
        <v>189983.44746</v>
      </c>
      <c r="L202" s="101">
        <f>VLOOKUP(B202,[1]Hoja1!$B$9:$L$244,11,0)</f>
        <v>137304</v>
      </c>
      <c r="M202" s="101">
        <v>510000</v>
      </c>
      <c r="N202" s="34">
        <v>848000</v>
      </c>
      <c r="O202" s="70">
        <v>788600</v>
      </c>
      <c r="P202" s="34">
        <f t="shared" si="440"/>
        <v>570976</v>
      </c>
      <c r="Q202" s="34">
        <f t="shared" si="441"/>
        <v>649300</v>
      </c>
      <c r="R202" s="34">
        <f t="shared" si="442"/>
        <v>342137.42429818807</v>
      </c>
      <c r="S202" s="174">
        <f t="shared" si="443"/>
        <v>144306.50399999999</v>
      </c>
      <c r="T202" s="174">
        <f t="shared" si="409"/>
        <v>173889.33731999999</v>
      </c>
      <c r="U202" s="126">
        <f>VLOOKUP(B202,[1]Hoja1!$B$9:$T$244,19,0)</f>
        <v>148231</v>
      </c>
      <c r="V202" s="126">
        <v>543000</v>
      </c>
      <c r="W202" s="17">
        <v>678400</v>
      </c>
      <c r="X202" s="73">
        <v>671600</v>
      </c>
      <c r="Y202" s="17">
        <f t="shared" si="444"/>
        <v>510307.75</v>
      </c>
      <c r="Z202" s="17">
        <f t="shared" si="445"/>
        <v>607300</v>
      </c>
      <c r="AA202" s="17">
        <f t="shared" si="446"/>
        <v>346293.78396785975</v>
      </c>
      <c r="AB202" s="176">
        <f t="shared" si="447"/>
        <v>155790.78099999999</v>
      </c>
      <c r="AC202" s="176">
        <f t="shared" si="410"/>
        <v>187727.89110499999</v>
      </c>
      <c r="AD202" s="129">
        <f>VLOOKUP(B202,[1]Hoja1!$B$9:$V$244,21,0)</f>
        <v>155804</v>
      </c>
      <c r="AE202" s="129">
        <v>557000</v>
      </c>
      <c r="AF202" s="18">
        <v>644480</v>
      </c>
      <c r="AG202" s="74">
        <v>592900</v>
      </c>
      <c r="AH202" s="18">
        <f t="shared" si="448"/>
        <v>487546</v>
      </c>
      <c r="AI202" s="18">
        <f t="shared" si="449"/>
        <v>574950</v>
      </c>
      <c r="AJ202" s="18">
        <f t="shared" si="450"/>
        <v>349286.52426121064</v>
      </c>
      <c r="AK202" s="177">
        <f t="shared" si="451"/>
        <v>163750.00399999999</v>
      </c>
      <c r="AL202" s="177">
        <f t="shared" si="411"/>
        <v>197318.75481999997</v>
      </c>
      <c r="AM202" s="133">
        <f>VLOOKUP(B202,[1]Hoja1!$B$9:$X$244,23,0)</f>
        <v>146753</v>
      </c>
      <c r="AN202" s="133">
        <v>525000</v>
      </c>
      <c r="AO202" s="19">
        <v>576640</v>
      </c>
      <c r="AP202" s="77">
        <v>565100</v>
      </c>
      <c r="AQ202" s="19">
        <f t="shared" si="452"/>
        <v>453373.25</v>
      </c>
      <c r="AR202" s="19">
        <f t="shared" si="453"/>
        <v>545050</v>
      </c>
      <c r="AS202" s="19">
        <f t="shared" si="454"/>
        <v>327259.52753771702</v>
      </c>
      <c r="AT202" s="178">
        <f t="shared" si="455"/>
        <v>154237.40299999999</v>
      </c>
      <c r="AU202" s="178">
        <f t="shared" si="412"/>
        <v>185856.07061499998</v>
      </c>
      <c r="AV202" s="137">
        <f>VLOOKUP(B202,[1]Hoja1!$B$9:$Z$244,25,0)</f>
        <v>119216</v>
      </c>
      <c r="AW202" s="137">
        <v>436000</v>
      </c>
      <c r="AX202" s="20">
        <v>576640</v>
      </c>
      <c r="AY202" s="79">
        <v>519000</v>
      </c>
      <c r="AZ202" s="20">
        <f t="shared" si="456"/>
        <v>412714</v>
      </c>
      <c r="BA202" s="20">
        <f t="shared" si="457"/>
        <v>477500</v>
      </c>
      <c r="BB202" s="20">
        <f t="shared" si="458"/>
        <v>278887.90044536639</v>
      </c>
      <c r="BC202" s="179">
        <f t="shared" si="459"/>
        <v>125296.01599999999</v>
      </c>
      <c r="BD202" s="179">
        <f t="shared" si="413"/>
        <v>150981.69928</v>
      </c>
      <c r="BE202" s="139">
        <f>VLOOKUP(B202,[1]Hoja1!$B$9:$AB$244,27,0)</f>
        <v>125895</v>
      </c>
      <c r="BF202" s="139">
        <v>504000</v>
      </c>
      <c r="BG202" s="21">
        <v>678400</v>
      </c>
      <c r="BH202" s="80">
        <v>644500</v>
      </c>
      <c r="BI202" s="21">
        <f t="shared" si="460"/>
        <v>488198.75</v>
      </c>
      <c r="BJ202" s="21">
        <f t="shared" si="461"/>
        <v>574250</v>
      </c>
      <c r="BK202" s="21">
        <f t="shared" si="462"/>
        <v>308811.12619263673</v>
      </c>
      <c r="BL202" s="21">
        <f t="shared" si="463"/>
        <v>132315.64499999999</v>
      </c>
      <c r="BM202" s="21">
        <f t="shared" si="414"/>
        <v>159440.35222499998</v>
      </c>
      <c r="BN202" s="144">
        <f>VLOOKUP(B202,[1]Hoja1!$B$9:$AD$244,29,0)</f>
        <v>125895</v>
      </c>
      <c r="BO202" s="144">
        <v>450000</v>
      </c>
      <c r="BP202" s="22">
        <v>678400</v>
      </c>
      <c r="BQ202" s="82">
        <v>671600</v>
      </c>
      <c r="BR202" s="22">
        <f t="shared" si="464"/>
        <v>481473.75</v>
      </c>
      <c r="BS202" s="22">
        <f t="shared" si="465"/>
        <v>560800</v>
      </c>
      <c r="BT202" s="22">
        <f t="shared" si="466"/>
        <v>304683.2657949506</v>
      </c>
      <c r="BU202" s="22">
        <f t="shared" si="467"/>
        <v>132315.64499999999</v>
      </c>
      <c r="BV202" s="22">
        <f t="shared" si="415"/>
        <v>159440.35222499998</v>
      </c>
      <c r="BW202" s="146">
        <f>VLOOKUP(B202,[1]Hoja1!$B$9:$AF$244,31,0)</f>
        <v>121214</v>
      </c>
      <c r="BX202" s="146">
        <v>350000</v>
      </c>
      <c r="BY202" s="23">
        <v>576640</v>
      </c>
      <c r="BZ202" s="84">
        <v>542000</v>
      </c>
      <c r="CA202" s="23">
        <f t="shared" si="468"/>
        <v>397463.5</v>
      </c>
      <c r="CB202" s="23">
        <f t="shared" si="469"/>
        <v>446000</v>
      </c>
      <c r="CC202" s="23">
        <f t="shared" si="470"/>
        <v>272364.20491504436</v>
      </c>
      <c r="CD202" s="23">
        <f t="shared" si="471"/>
        <v>127395.91399999999</v>
      </c>
      <c r="CE202" s="23">
        <f t="shared" si="416"/>
        <v>153512.07637</v>
      </c>
      <c r="CF202" s="158">
        <f>VLOOKUP(B202,[1]Hoja1!$B$9:$AJ$244,35,0)</f>
        <v>114450</v>
      </c>
      <c r="CG202" s="158">
        <v>330000</v>
      </c>
      <c r="CH202" s="24">
        <v>392100</v>
      </c>
      <c r="CI202" s="25">
        <v>380300</v>
      </c>
      <c r="CJ202" s="24">
        <f t="shared" si="472"/>
        <v>304212.5</v>
      </c>
      <c r="CK202" s="24">
        <f t="shared" si="473"/>
        <v>355150</v>
      </c>
      <c r="CL202" s="24">
        <f t="shared" si="474"/>
        <v>236021.39970881498</v>
      </c>
      <c r="CM202" s="24">
        <f t="shared" si="475"/>
        <v>120286.95</v>
      </c>
      <c r="CN202" s="24">
        <f t="shared" si="417"/>
        <v>144945.77474999998</v>
      </c>
      <c r="CO202" s="148">
        <f>VLOOKUP(B202,[1]Hoja1!$B$9:$AL$244,37,0)</f>
        <v>123677</v>
      </c>
      <c r="CP202" s="148">
        <v>450000</v>
      </c>
      <c r="CQ202" s="26">
        <v>576640</v>
      </c>
      <c r="CR202" s="149">
        <v>553600</v>
      </c>
      <c r="CS202" s="26">
        <f t="shared" si="476"/>
        <v>425979.25</v>
      </c>
      <c r="CT202" s="26">
        <f t="shared" si="477"/>
        <v>501800</v>
      </c>
      <c r="CU202" s="26">
        <f t="shared" si="478"/>
        <v>288843.229546991</v>
      </c>
      <c r="CV202" s="26">
        <f t="shared" si="479"/>
        <v>129984.52699999999</v>
      </c>
      <c r="CW202" s="26">
        <f t="shared" si="418"/>
        <v>156631.35503499999</v>
      </c>
      <c r="CX202" s="27">
        <f>VLOOKUP(B202,[1]Hoja1!$B$9:$AN$244,39,0)</f>
        <v>141890</v>
      </c>
      <c r="CY202" s="27">
        <v>470000</v>
      </c>
      <c r="CZ202" s="28">
        <v>644480</v>
      </c>
      <c r="DA202" s="86">
        <v>619000</v>
      </c>
      <c r="DB202" s="28">
        <f t="shared" si="480"/>
        <v>468842.5</v>
      </c>
      <c r="DC202" s="28">
        <f t="shared" si="481"/>
        <v>544500</v>
      </c>
      <c r="DD202" s="28">
        <f t="shared" si="482"/>
        <v>324082.92615064012</v>
      </c>
      <c r="DE202" s="28">
        <f t="shared" si="483"/>
        <v>149126.38999999998</v>
      </c>
      <c r="DF202" s="28">
        <f t="shared" si="419"/>
        <v>179697.29994999999</v>
      </c>
      <c r="DG202" s="150">
        <f>VLOOKUP(B202,[1]Hoja1!$B$9:$AR$244,43,0)</f>
        <v>177768</v>
      </c>
      <c r="DH202" s="150">
        <v>610000</v>
      </c>
      <c r="DI202" s="29">
        <v>508800</v>
      </c>
      <c r="DJ202" s="88">
        <v>483400</v>
      </c>
      <c r="DK202" s="29">
        <f t="shared" si="484"/>
        <v>444992</v>
      </c>
      <c r="DL202" s="29">
        <f t="shared" si="485"/>
        <v>496100</v>
      </c>
      <c r="DM202" s="29">
        <f t="shared" si="486"/>
        <v>354021.69311726099</v>
      </c>
      <c r="DN202" s="29">
        <f t="shared" si="487"/>
        <v>186834.16799999998</v>
      </c>
      <c r="DO202" s="29">
        <f t="shared" si="420"/>
        <v>225135.17243999997</v>
      </c>
      <c r="DP202" s="154">
        <f>VLOOKUP(B202,[1]Hoja1!$B$9:$AT$244,45,0)</f>
        <v>178080</v>
      </c>
      <c r="DQ202" s="154">
        <v>652000</v>
      </c>
      <c r="DR202" s="30">
        <v>508800</v>
      </c>
      <c r="DS202" s="90">
        <v>488400</v>
      </c>
      <c r="DT202" s="30">
        <f t="shared" si="488"/>
        <v>456820</v>
      </c>
      <c r="DU202" s="30">
        <f t="shared" si="489"/>
        <v>498600</v>
      </c>
      <c r="DV202" s="30">
        <f t="shared" si="490"/>
        <v>358355.28465747007</v>
      </c>
      <c r="DW202" s="30">
        <f t="shared" si="491"/>
        <v>187162.08</v>
      </c>
      <c r="DX202" s="30">
        <f t="shared" si="421"/>
        <v>225530.30639999997</v>
      </c>
      <c r="DY202" s="158">
        <f>VLOOKUP(B202,[1]Hoja1!$B$9:$AV$244,47,0)</f>
        <v>201824</v>
      </c>
      <c r="DZ202" s="158">
        <v>700000</v>
      </c>
      <c r="EA202" s="24">
        <v>576640</v>
      </c>
      <c r="EB202" s="25">
        <v>553600</v>
      </c>
      <c r="EC202" s="24">
        <f t="shared" si="492"/>
        <v>508016</v>
      </c>
      <c r="ED202" s="24">
        <f t="shared" si="493"/>
        <v>565120</v>
      </c>
      <c r="EE202" s="24">
        <f t="shared" si="494"/>
        <v>403066.27983382129</v>
      </c>
      <c r="EF202" s="24">
        <f t="shared" si="495"/>
        <v>212117.02399999998</v>
      </c>
      <c r="EG202" s="24">
        <f t="shared" si="422"/>
        <v>255601.01391999997</v>
      </c>
      <c r="EH202" s="126">
        <f>VLOOKUP(B202,[1]Hoja1!$B$9:$AX$244,49,0)</f>
        <v>202631</v>
      </c>
      <c r="EI202" s="126">
        <v>724000</v>
      </c>
      <c r="EJ202" s="17">
        <v>763200</v>
      </c>
      <c r="EK202" s="73">
        <v>717400</v>
      </c>
      <c r="EL202" s="17">
        <f t="shared" si="496"/>
        <v>601807.75</v>
      </c>
      <c r="EM202" s="17">
        <f t="shared" si="497"/>
        <v>720700</v>
      </c>
      <c r="EN202" s="17">
        <f t="shared" si="498"/>
        <v>443434.91364675778</v>
      </c>
      <c r="EO202" s="17">
        <f t="shared" si="499"/>
        <v>212965.18099999998</v>
      </c>
      <c r="EP202" s="17">
        <f t="shared" si="423"/>
        <v>256623.04310499999</v>
      </c>
      <c r="EQ202" s="162">
        <f>VLOOKUP(B202,[1]Hoja1!$B$9:$AZ$244,51,0)</f>
        <v>177768</v>
      </c>
      <c r="ER202" s="162">
        <v>585000</v>
      </c>
      <c r="ES202" s="32">
        <v>763200</v>
      </c>
      <c r="ET202" s="94">
        <v>702100</v>
      </c>
      <c r="EU202" s="32">
        <f t="shared" si="500"/>
        <v>557017</v>
      </c>
      <c r="EV202" s="32">
        <f t="shared" si="501"/>
        <v>643550</v>
      </c>
      <c r="EW202" s="32">
        <f t="shared" si="502"/>
        <v>397247.78112674574</v>
      </c>
      <c r="EX202" s="32">
        <f t="shared" si="503"/>
        <v>214761.5208</v>
      </c>
      <c r="EY202" s="32">
        <f t="shared" si="424"/>
        <v>258787.632564</v>
      </c>
      <c r="EZ202" s="172">
        <f>VLOOKUP(B202,'[2]RESPUESTOS '!$B$11:$BH$246,59,0)</f>
        <v>107409</v>
      </c>
      <c r="FA202" s="162">
        <v>543000</v>
      </c>
      <c r="FB202" s="32">
        <v>573800</v>
      </c>
      <c r="FC202" s="94">
        <v>550800</v>
      </c>
      <c r="FD202" s="32">
        <f t="shared" si="504"/>
        <v>443752.25</v>
      </c>
      <c r="FE202" s="32">
        <f t="shared" si="505"/>
        <v>546900</v>
      </c>
      <c r="FF202" s="32">
        <f t="shared" si="506"/>
        <v>271921.34818356903</v>
      </c>
      <c r="FG202" s="32">
        <f t="shared" si="507"/>
        <v>129760.81289999999</v>
      </c>
      <c r="FH202" s="32">
        <f t="shared" si="425"/>
        <v>156361.77954449999</v>
      </c>
      <c r="FI202" s="172">
        <f>VLOOKUP(B202,'[2]RESPUESTOS '!$B$11:$CJ$246,87,0)</f>
        <v>104252</v>
      </c>
      <c r="FJ202" s="162">
        <v>651600</v>
      </c>
      <c r="FK202" s="32">
        <v>565200</v>
      </c>
      <c r="FL202" s="94">
        <v>531300</v>
      </c>
      <c r="FM202" s="32">
        <f t="shared" si="508"/>
        <v>463088</v>
      </c>
      <c r="FN202" s="32">
        <f t="shared" si="509"/>
        <v>548250</v>
      </c>
      <c r="FO202" s="32">
        <f t="shared" si="510"/>
        <v>270667.36533234565</v>
      </c>
      <c r="FP202" s="32">
        <f t="shared" si="511"/>
        <v>125946.8412</v>
      </c>
      <c r="FQ202" s="32">
        <f t="shared" si="426"/>
        <v>151765.943646</v>
      </c>
      <c r="FR202" s="172">
        <f>VLOOKUP(B202,'[2]RESPUESTOS '!$B$11:$BX$246,75,0)</f>
        <v>100649</v>
      </c>
      <c r="FS202" s="162">
        <v>543000</v>
      </c>
      <c r="FT202" s="32">
        <v>525000</v>
      </c>
      <c r="FU202" s="94">
        <v>498800</v>
      </c>
      <c r="FV202" s="32">
        <f t="shared" si="512"/>
        <v>416862.25</v>
      </c>
      <c r="FW202" s="32">
        <f t="shared" si="513"/>
        <v>511900</v>
      </c>
      <c r="FX202" s="32">
        <f t="shared" si="514"/>
        <v>254992.87908586726</v>
      </c>
      <c r="FY202" s="32">
        <f t="shared" si="515"/>
        <v>121594.0569</v>
      </c>
      <c r="FZ202" s="32">
        <f t="shared" si="427"/>
        <v>146520.83856449998</v>
      </c>
      <c r="GA202" s="172">
        <f>VLOOKUP(B202,'[2]RESPUESTOS '!$B$11:$CN$246,91,0)</f>
        <v>123182</v>
      </c>
      <c r="GB202" s="162">
        <v>625000</v>
      </c>
      <c r="GC202" s="32">
        <v>678400</v>
      </c>
      <c r="GD202" s="94">
        <v>664800</v>
      </c>
      <c r="GE202" s="32">
        <f t="shared" si="516"/>
        <v>522845.5</v>
      </c>
      <c r="GF202" s="32">
        <f t="shared" si="517"/>
        <v>644900</v>
      </c>
      <c r="GG202" s="32">
        <f t="shared" si="518"/>
        <v>315051.4839418921</v>
      </c>
      <c r="GH202" s="32">
        <f t="shared" si="519"/>
        <v>148816.17420000001</v>
      </c>
      <c r="GI202" s="32">
        <f t="shared" si="428"/>
        <v>179323.48991100001</v>
      </c>
      <c r="GJ202" s="172">
        <f>VLOOKUP(B202,'[2]RESPUESTOS '!$B$11:$T$246,19,0)</f>
        <v>87356</v>
      </c>
      <c r="GK202" s="162">
        <v>470000</v>
      </c>
      <c r="GL202" s="32">
        <v>473600</v>
      </c>
      <c r="GM202" s="94">
        <v>468900</v>
      </c>
      <c r="GN202" s="32">
        <f t="shared" si="520"/>
        <v>374964</v>
      </c>
      <c r="GO202" s="32">
        <f t="shared" si="521"/>
        <v>469450</v>
      </c>
      <c r="GP202" s="32">
        <f t="shared" si="522"/>
        <v>224476.87365630839</v>
      </c>
      <c r="GQ202" s="32">
        <f t="shared" si="523"/>
        <v>105534.7836</v>
      </c>
      <c r="GR202" s="32">
        <f t="shared" si="429"/>
        <v>127169.414238</v>
      </c>
      <c r="GS202" s="172">
        <f>VLOOKUP(B202,'[2]RESPUESTOS '!$B$11:$H$246,7,0)</f>
        <v>88355</v>
      </c>
      <c r="GT202" s="162">
        <v>330000</v>
      </c>
      <c r="GU202" s="32">
        <v>284200</v>
      </c>
      <c r="GV202" s="94">
        <v>261500</v>
      </c>
      <c r="GW202" s="32">
        <f t="shared" si="524"/>
        <v>241013.75</v>
      </c>
      <c r="GX202" s="32">
        <f t="shared" si="525"/>
        <v>272850</v>
      </c>
      <c r="GY202" s="32">
        <f t="shared" si="526"/>
        <v>184408.09071711448</v>
      </c>
      <c r="GZ202" s="32">
        <f t="shared" si="527"/>
        <v>106741.6755</v>
      </c>
      <c r="HA202" s="32">
        <f t="shared" si="430"/>
        <v>128623.7189775</v>
      </c>
      <c r="HB202" s="172">
        <f>VLOOKUP(B202,'[2]RESPUESTOS '!$B$11:$D$246,3,0)</f>
        <v>81274</v>
      </c>
      <c r="HC202" s="162">
        <v>330000</v>
      </c>
      <c r="HD202" s="32">
        <v>284200</v>
      </c>
      <c r="HE202" s="94">
        <v>270000</v>
      </c>
      <c r="HF202" s="32">
        <f t="shared" si="528"/>
        <v>241368.5</v>
      </c>
      <c r="HG202" s="32">
        <f t="shared" si="529"/>
        <v>277100</v>
      </c>
      <c r="HH202" s="32">
        <f t="shared" si="530"/>
        <v>177330.79815302999</v>
      </c>
      <c r="HI202" s="32">
        <f t="shared" si="531"/>
        <v>98187.119399999996</v>
      </c>
      <c r="HJ202" s="32">
        <f t="shared" si="431"/>
        <v>118315.47887699999</v>
      </c>
      <c r="HK202" s="172">
        <f>VLOOKUP(B202,'[2]RESPUESTOS '!$B$11:$CB$246,79,0)</f>
        <v>137649</v>
      </c>
      <c r="HL202" s="162">
        <v>724000</v>
      </c>
      <c r="HM202" s="32">
        <v>678400</v>
      </c>
      <c r="HN202" s="94">
        <v>651000</v>
      </c>
      <c r="HO202" s="32">
        <f t="shared" si="532"/>
        <v>547762.25</v>
      </c>
      <c r="HP202" s="32">
        <f t="shared" si="533"/>
        <v>664700</v>
      </c>
      <c r="HQ202" s="32">
        <f t="shared" si="534"/>
        <v>343164.26912593166</v>
      </c>
      <c r="HR202" s="32">
        <f t="shared" si="535"/>
        <v>166293.75690000001</v>
      </c>
      <c r="HS202" s="32">
        <f t="shared" si="432"/>
        <v>200383.97706450001</v>
      </c>
      <c r="HT202" s="172">
        <v>687263.22</v>
      </c>
      <c r="HU202" s="162">
        <v>724000</v>
      </c>
      <c r="HV202" s="32">
        <v>848000</v>
      </c>
      <c r="HW202" s="94">
        <v>814100</v>
      </c>
      <c r="HX202" s="32">
        <f t="shared" si="536"/>
        <v>795366.66666666663</v>
      </c>
      <c r="HY202" s="32">
        <f t="shared" si="537"/>
        <v>814100</v>
      </c>
      <c r="HZ202" s="32">
        <f t="shared" si="433"/>
        <v>791805.11725826864</v>
      </c>
      <c r="IA202" s="32">
        <f t="shared" si="538"/>
        <v>830282.69608199992</v>
      </c>
      <c r="IB202" s="32">
        <f t="shared" si="434"/>
        <v>1000490.6487788099</v>
      </c>
      <c r="IC202" s="172">
        <v>732690</v>
      </c>
      <c r="ID202" s="162">
        <v>543000</v>
      </c>
      <c r="IE202" s="32">
        <v>848000</v>
      </c>
      <c r="IF202" s="94">
        <v>839500</v>
      </c>
      <c r="IG202" s="32">
        <f t="shared" si="539"/>
        <v>743500</v>
      </c>
      <c r="IH202" s="32">
        <f t="shared" si="540"/>
        <v>839500</v>
      </c>
      <c r="II202" s="32">
        <f t="shared" si="541"/>
        <v>712242.06482155074</v>
      </c>
      <c r="IJ202" s="32">
        <f t="shared" si="542"/>
        <v>885162.78899999999</v>
      </c>
      <c r="IK202" s="32">
        <f t="shared" si="435"/>
        <v>1066621.160745</v>
      </c>
      <c r="IM202" s="32">
        <f t="shared" si="543"/>
        <v>242099.18629373368</v>
      </c>
    </row>
    <row r="203" spans="1:247" x14ac:dyDescent="0.25">
      <c r="A203" s="12">
        <v>196</v>
      </c>
      <c r="B203" s="48" t="s">
        <v>239</v>
      </c>
      <c r="C203" s="14">
        <f>VLOOKUP(B203,[1]Hoja1!$B$9:$D$244,3,0)</f>
        <v>156188</v>
      </c>
      <c r="D203" s="14">
        <v>572000</v>
      </c>
      <c r="E203" s="15">
        <v>877500</v>
      </c>
      <c r="F203" s="97">
        <v>842400</v>
      </c>
      <c r="G203" s="105">
        <f t="shared" si="436"/>
        <v>612022</v>
      </c>
      <c r="H203" s="105">
        <f t="shared" si="437"/>
        <v>707200</v>
      </c>
      <c r="I203" s="107">
        <f t="shared" si="438"/>
        <v>381771.26444921852</v>
      </c>
      <c r="J203" s="107">
        <f t="shared" si="439"/>
        <v>164153.58799999999</v>
      </c>
      <c r="K203" s="107">
        <f t="shared" si="408"/>
        <v>197805.07353999998</v>
      </c>
      <c r="L203" s="101">
        <f>VLOOKUP(B203,[1]Hoja1!$B$9:$L$244,11,0)</f>
        <v>136866</v>
      </c>
      <c r="M203" s="101">
        <v>509000</v>
      </c>
      <c r="N203" s="34">
        <v>877500</v>
      </c>
      <c r="O203" s="70">
        <v>824900</v>
      </c>
      <c r="P203" s="34">
        <f t="shared" si="440"/>
        <v>587066.5</v>
      </c>
      <c r="Q203" s="34">
        <f t="shared" si="441"/>
        <v>666950</v>
      </c>
      <c r="R203" s="34">
        <f t="shared" si="442"/>
        <v>344147.52901650424</v>
      </c>
      <c r="S203" s="174">
        <f t="shared" si="443"/>
        <v>143846.166</v>
      </c>
      <c r="T203" s="174">
        <f t="shared" si="409"/>
        <v>173334.63003</v>
      </c>
      <c r="U203" s="126">
        <f>VLOOKUP(B203,[1]Hoja1!$B$9:$T$244,19,0)</f>
        <v>133825</v>
      </c>
      <c r="V203" s="126">
        <v>490000</v>
      </c>
      <c r="W203" s="17">
        <v>702000</v>
      </c>
      <c r="X203" s="73">
        <v>680900</v>
      </c>
      <c r="Y203" s="17">
        <f t="shared" si="444"/>
        <v>501681.25</v>
      </c>
      <c r="Z203" s="17">
        <f t="shared" si="445"/>
        <v>585450</v>
      </c>
      <c r="AA203" s="17">
        <f t="shared" si="446"/>
        <v>322414.04160660016</v>
      </c>
      <c r="AB203" s="176">
        <f t="shared" si="447"/>
        <v>140650.07499999998</v>
      </c>
      <c r="AC203" s="176">
        <f t="shared" si="410"/>
        <v>169483.34037499997</v>
      </c>
      <c r="AD203" s="129">
        <f>VLOOKUP(B203,[1]Hoja1!$B$9:$V$244,21,0)</f>
        <v>156794</v>
      </c>
      <c r="AE203" s="129">
        <v>560000</v>
      </c>
      <c r="AF203" s="18">
        <v>666900</v>
      </c>
      <c r="AG203" s="74">
        <v>653600</v>
      </c>
      <c r="AH203" s="18">
        <f t="shared" si="448"/>
        <v>509323.5</v>
      </c>
      <c r="AI203" s="18">
        <f t="shared" si="449"/>
        <v>606800</v>
      </c>
      <c r="AJ203" s="18">
        <f t="shared" si="450"/>
        <v>357367.09548079467</v>
      </c>
      <c r="AK203" s="177">
        <f t="shared" si="451"/>
        <v>164790.49399999998</v>
      </c>
      <c r="AL203" s="177">
        <f t="shared" si="411"/>
        <v>198572.54526999997</v>
      </c>
      <c r="AM203" s="133">
        <f>VLOOKUP(B203,[1]Hoja1!$B$9:$X$244,23,0)</f>
        <v>147273</v>
      </c>
      <c r="AN203" s="133">
        <v>526000</v>
      </c>
      <c r="AO203" s="19">
        <v>596700</v>
      </c>
      <c r="AP203" s="77">
        <v>566900</v>
      </c>
      <c r="AQ203" s="19">
        <f t="shared" si="452"/>
        <v>459218.25</v>
      </c>
      <c r="AR203" s="19">
        <f t="shared" si="453"/>
        <v>546450</v>
      </c>
      <c r="AS203" s="19">
        <f t="shared" si="454"/>
        <v>329730.61057893618</v>
      </c>
      <c r="AT203" s="178">
        <f t="shared" si="455"/>
        <v>154783.92299999998</v>
      </c>
      <c r="AU203" s="178">
        <f t="shared" si="412"/>
        <v>186514.62721499999</v>
      </c>
      <c r="AV203" s="137">
        <f>VLOOKUP(B203,[1]Hoja1!$B$9:$Z$244,25,0)</f>
        <v>115850</v>
      </c>
      <c r="AW203" s="137">
        <v>424000</v>
      </c>
      <c r="AX203" s="20">
        <v>596700</v>
      </c>
      <c r="AY203" s="79">
        <v>572800</v>
      </c>
      <c r="AZ203" s="20">
        <f t="shared" si="456"/>
        <v>427337.5</v>
      </c>
      <c r="BA203" s="20">
        <f t="shared" si="457"/>
        <v>498400</v>
      </c>
      <c r="BB203" s="20">
        <f t="shared" si="458"/>
        <v>277545.79222822707</v>
      </c>
      <c r="BC203" s="179">
        <f t="shared" si="459"/>
        <v>121758.34999999999</v>
      </c>
      <c r="BD203" s="179">
        <f t="shared" si="413"/>
        <v>146718.81174999999</v>
      </c>
      <c r="BE203" s="139">
        <f>VLOOKUP(B203,[1]Hoja1!$B$9:$AB$244,27,0)</f>
        <v>127435</v>
      </c>
      <c r="BF203" s="139">
        <v>510000</v>
      </c>
      <c r="BG203" s="21">
        <v>702000</v>
      </c>
      <c r="BH203" s="80">
        <v>673900</v>
      </c>
      <c r="BI203" s="21">
        <f t="shared" si="460"/>
        <v>503333.75</v>
      </c>
      <c r="BJ203" s="21">
        <f t="shared" si="461"/>
        <v>591950</v>
      </c>
      <c r="BK203" s="21">
        <f t="shared" si="462"/>
        <v>314556.33380822284</v>
      </c>
      <c r="BL203" s="21">
        <f t="shared" si="463"/>
        <v>133934.185</v>
      </c>
      <c r="BM203" s="21">
        <f t="shared" si="414"/>
        <v>161390.69292499998</v>
      </c>
      <c r="BN203" s="144">
        <f>VLOOKUP(B203,[1]Hoja1!$B$9:$AD$244,29,0)</f>
        <v>127435</v>
      </c>
      <c r="BO203" s="144">
        <v>456000</v>
      </c>
      <c r="BP203" s="22">
        <v>702000</v>
      </c>
      <c r="BQ203" s="82">
        <v>666900</v>
      </c>
      <c r="BR203" s="22">
        <f t="shared" si="464"/>
        <v>488083.75</v>
      </c>
      <c r="BS203" s="22">
        <f t="shared" si="465"/>
        <v>561450</v>
      </c>
      <c r="BT203" s="22">
        <f t="shared" si="466"/>
        <v>308544.44048680447</v>
      </c>
      <c r="BU203" s="22">
        <f t="shared" si="467"/>
        <v>133934.185</v>
      </c>
      <c r="BV203" s="22">
        <f t="shared" si="415"/>
        <v>161390.69292499998</v>
      </c>
      <c r="BW203" s="146">
        <f>VLOOKUP(B203,[1]Hoja1!$B$9:$AF$244,31,0)</f>
        <v>122484</v>
      </c>
      <c r="BX203" s="146">
        <v>350000</v>
      </c>
      <c r="BY203" s="23">
        <v>596700</v>
      </c>
      <c r="BZ203" s="84">
        <v>566900</v>
      </c>
      <c r="CA203" s="23">
        <f t="shared" si="468"/>
        <v>409021</v>
      </c>
      <c r="CB203" s="23">
        <f t="shared" si="469"/>
        <v>458450</v>
      </c>
      <c r="CC203" s="23">
        <f t="shared" si="470"/>
        <v>276599.57706951484</v>
      </c>
      <c r="CD203" s="23">
        <f t="shared" si="471"/>
        <v>128730.68399999999</v>
      </c>
      <c r="CE203" s="23">
        <f t="shared" si="416"/>
        <v>155120.47422</v>
      </c>
      <c r="CF203" s="158">
        <f>VLOOKUP(B203,[1]Hoja1!$B$9:$AJ$244,35,0)</f>
        <v>115850</v>
      </c>
      <c r="CG203" s="158">
        <v>340000</v>
      </c>
      <c r="CH203" s="24">
        <v>405800</v>
      </c>
      <c r="CI203" s="25">
        <v>397700</v>
      </c>
      <c r="CJ203" s="24">
        <f t="shared" si="472"/>
        <v>314837.5</v>
      </c>
      <c r="CK203" s="24">
        <f t="shared" si="473"/>
        <v>368850</v>
      </c>
      <c r="CL203" s="24">
        <f t="shared" si="474"/>
        <v>241666.2270193341</v>
      </c>
      <c r="CM203" s="24">
        <f t="shared" si="475"/>
        <v>121758.34999999999</v>
      </c>
      <c r="CN203" s="24">
        <f t="shared" si="417"/>
        <v>146718.81174999999</v>
      </c>
      <c r="CO203" s="148">
        <f>VLOOKUP(B203,[1]Hoja1!$B$9:$AL$244,37,0)</f>
        <v>124152</v>
      </c>
      <c r="CP203" s="148">
        <v>450000</v>
      </c>
      <c r="CQ203" s="26">
        <v>596700</v>
      </c>
      <c r="CR203" s="149">
        <v>554900</v>
      </c>
      <c r="CS203" s="26">
        <f t="shared" si="476"/>
        <v>431438</v>
      </c>
      <c r="CT203" s="26">
        <f t="shared" si="477"/>
        <v>502450</v>
      </c>
      <c r="CU203" s="26">
        <f t="shared" si="478"/>
        <v>290805.97731949139</v>
      </c>
      <c r="CV203" s="26">
        <f t="shared" si="479"/>
        <v>130483.75199999999</v>
      </c>
      <c r="CW203" s="26">
        <f t="shared" si="418"/>
        <v>157232.92116</v>
      </c>
      <c r="CX203" s="27">
        <f>VLOOKUP(B203,[1]Hoja1!$B$9:$AN$244,39,0)</f>
        <v>148630</v>
      </c>
      <c r="CY203" s="27">
        <v>490000</v>
      </c>
      <c r="CZ203" s="28">
        <v>666900</v>
      </c>
      <c r="DA203" s="86">
        <v>647000</v>
      </c>
      <c r="DB203" s="28">
        <f t="shared" si="480"/>
        <v>488132.5</v>
      </c>
      <c r="DC203" s="28">
        <f t="shared" si="481"/>
        <v>568500</v>
      </c>
      <c r="DD203" s="28">
        <f t="shared" si="482"/>
        <v>338581.24774594093</v>
      </c>
      <c r="DE203" s="28">
        <f t="shared" si="483"/>
        <v>156210.13</v>
      </c>
      <c r="DF203" s="28">
        <f t="shared" si="419"/>
        <v>188233.20665000001</v>
      </c>
      <c r="DG203" s="150">
        <f>VLOOKUP(B203,[1]Hoja1!$B$9:$AR$244,43,0)</f>
        <v>158931</v>
      </c>
      <c r="DH203" s="150">
        <v>545000</v>
      </c>
      <c r="DI203" s="29">
        <v>526500</v>
      </c>
      <c r="DJ203" s="88">
        <v>505400</v>
      </c>
      <c r="DK203" s="29">
        <f t="shared" si="484"/>
        <v>433957.75</v>
      </c>
      <c r="DL203" s="29">
        <f t="shared" si="485"/>
        <v>515950</v>
      </c>
      <c r="DM203" s="29">
        <f t="shared" si="486"/>
        <v>333198.19123075978</v>
      </c>
      <c r="DN203" s="29">
        <f t="shared" si="487"/>
        <v>167036.481</v>
      </c>
      <c r="DO203" s="29">
        <f t="shared" si="420"/>
        <v>201278.95960499998</v>
      </c>
      <c r="DP203" s="154">
        <f>VLOOKUP(B203,[1]Hoja1!$B$9:$AT$244,45,0)</f>
        <v>184275</v>
      </c>
      <c r="DQ203" s="154">
        <v>674000</v>
      </c>
      <c r="DR203" s="30">
        <v>526500</v>
      </c>
      <c r="DS203" s="90">
        <v>510700</v>
      </c>
      <c r="DT203" s="30">
        <f t="shared" si="488"/>
        <v>473868.75</v>
      </c>
      <c r="DU203" s="30">
        <f t="shared" si="489"/>
        <v>518600</v>
      </c>
      <c r="DV203" s="30">
        <f t="shared" si="490"/>
        <v>371478.49135644757</v>
      </c>
      <c r="DW203" s="30">
        <f t="shared" si="491"/>
        <v>193673.02499999999</v>
      </c>
      <c r="DX203" s="30">
        <f t="shared" si="421"/>
        <v>233375.99512499999</v>
      </c>
      <c r="DY203" s="158">
        <f>VLOOKUP(B203,[1]Hoja1!$B$9:$AV$244,47,0)</f>
        <v>190717</v>
      </c>
      <c r="DZ203" s="158">
        <v>660000</v>
      </c>
      <c r="EA203" s="24">
        <v>596700</v>
      </c>
      <c r="EB203" s="25">
        <v>578800</v>
      </c>
      <c r="EC203" s="24">
        <f t="shared" si="492"/>
        <v>506554.25</v>
      </c>
      <c r="ED203" s="24">
        <f t="shared" si="493"/>
        <v>587750</v>
      </c>
      <c r="EE203" s="24">
        <f t="shared" si="494"/>
        <v>393618.68843235687</v>
      </c>
      <c r="EF203" s="24">
        <f t="shared" si="495"/>
        <v>200443.56699999998</v>
      </c>
      <c r="EG203" s="24">
        <f t="shared" si="422"/>
        <v>241534.49823499998</v>
      </c>
      <c r="EH203" s="126">
        <f>VLOOKUP(B203,[1]Hoja1!$B$9:$AX$244,49,0)</f>
        <v>201967</v>
      </c>
      <c r="EI203" s="126">
        <v>722000</v>
      </c>
      <c r="EJ203" s="17">
        <v>789750</v>
      </c>
      <c r="EK203" s="73">
        <v>750300</v>
      </c>
      <c r="EL203" s="17">
        <f t="shared" si="496"/>
        <v>616004.25</v>
      </c>
      <c r="EM203" s="17">
        <f t="shared" si="497"/>
        <v>736150</v>
      </c>
      <c r="EN203" s="17">
        <f t="shared" si="498"/>
        <v>447659.1755690765</v>
      </c>
      <c r="EO203" s="17">
        <f t="shared" si="499"/>
        <v>212267.31699999998</v>
      </c>
      <c r="EP203" s="17">
        <f t="shared" si="423"/>
        <v>255782.11698499997</v>
      </c>
      <c r="EQ203" s="162">
        <f>VLOOKUP(B203,[1]Hoja1!$B$9:$AZ$244,51,0)</f>
        <v>158931</v>
      </c>
      <c r="ER203" s="162">
        <v>523000</v>
      </c>
      <c r="ES203" s="32">
        <v>789750</v>
      </c>
      <c r="ET203" s="94">
        <v>710800</v>
      </c>
      <c r="EU203" s="32">
        <f t="shared" si="500"/>
        <v>545620.25</v>
      </c>
      <c r="EV203" s="32">
        <f t="shared" si="501"/>
        <v>616900</v>
      </c>
      <c r="EW203" s="32">
        <f t="shared" si="502"/>
        <v>367742.59197228332</v>
      </c>
      <c r="EX203" s="32">
        <f t="shared" si="503"/>
        <v>192004.5411</v>
      </c>
      <c r="EY203" s="32">
        <f t="shared" si="424"/>
        <v>231365.4720255</v>
      </c>
      <c r="EZ203" s="172">
        <f>VLOOKUP(B203,'[2]RESPUESTOS '!$B$11:$BH$246,59,0)</f>
        <v>105913</v>
      </c>
      <c r="FA203" s="162">
        <v>490000</v>
      </c>
      <c r="FB203" s="32">
        <v>563400</v>
      </c>
      <c r="FC203" s="94">
        <v>557800</v>
      </c>
      <c r="FD203" s="32">
        <f t="shared" si="504"/>
        <v>429278.25</v>
      </c>
      <c r="FE203" s="32">
        <f t="shared" si="505"/>
        <v>523900</v>
      </c>
      <c r="FF203" s="32">
        <f t="shared" si="506"/>
        <v>265776.79178740073</v>
      </c>
      <c r="FG203" s="32">
        <f t="shared" si="507"/>
        <v>127953.4953</v>
      </c>
      <c r="FH203" s="32">
        <f t="shared" si="425"/>
        <v>154183.96183649998</v>
      </c>
      <c r="FI203" s="172">
        <f>VLOOKUP(B203,'[2]RESPUESTOS '!$B$11:$CJ$246,87,0)</f>
        <v>109206</v>
      </c>
      <c r="FJ203" s="162">
        <v>588000</v>
      </c>
      <c r="FK203" s="32">
        <v>583400</v>
      </c>
      <c r="FL203" s="94">
        <v>536700</v>
      </c>
      <c r="FM203" s="32">
        <f t="shared" si="508"/>
        <v>454326.5</v>
      </c>
      <c r="FN203" s="32">
        <f t="shared" si="509"/>
        <v>560050</v>
      </c>
      <c r="FO203" s="32">
        <f t="shared" si="510"/>
        <v>277103.98358701018</v>
      </c>
      <c r="FP203" s="32">
        <f t="shared" si="511"/>
        <v>131931.76859999998</v>
      </c>
      <c r="FQ203" s="32">
        <f t="shared" si="426"/>
        <v>158977.78116299998</v>
      </c>
      <c r="FR203" s="172">
        <f>VLOOKUP(B203,'[2]RESPUESTOS '!$B$11:$BX$246,75,0)</f>
        <v>99655</v>
      </c>
      <c r="FS203" s="162">
        <v>490000</v>
      </c>
      <c r="FT203" s="32">
        <v>525400</v>
      </c>
      <c r="FU203" s="94">
        <v>493900</v>
      </c>
      <c r="FV203" s="32">
        <f t="shared" si="512"/>
        <v>402238.75</v>
      </c>
      <c r="FW203" s="32">
        <f t="shared" si="513"/>
        <v>491950</v>
      </c>
      <c r="FX203" s="32">
        <f t="shared" si="514"/>
        <v>249946.12282279966</v>
      </c>
      <c r="FY203" s="32">
        <f t="shared" si="515"/>
        <v>120393.2055</v>
      </c>
      <c r="FZ203" s="32">
        <f t="shared" si="427"/>
        <v>145073.81262749998</v>
      </c>
      <c r="GA203" s="172">
        <f>VLOOKUP(B203,'[2]RESPUESTOS '!$B$11:$CN$246,91,0)</f>
        <v>126249</v>
      </c>
      <c r="GB203" s="162">
        <v>564000</v>
      </c>
      <c r="GC203" s="32">
        <v>702000</v>
      </c>
      <c r="GD203" s="94">
        <v>666900</v>
      </c>
      <c r="GE203" s="32">
        <f t="shared" si="516"/>
        <v>514787.25</v>
      </c>
      <c r="GF203" s="32">
        <f t="shared" si="517"/>
        <v>615450</v>
      </c>
      <c r="GG203" s="32">
        <f t="shared" si="518"/>
        <v>317010.43757684657</v>
      </c>
      <c r="GH203" s="32">
        <f t="shared" si="519"/>
        <v>152521.41689999998</v>
      </c>
      <c r="GI203" s="32">
        <f t="shared" si="428"/>
        <v>183788.30736449998</v>
      </c>
      <c r="GJ203" s="172">
        <f>VLOOKUP(B203,'[2]RESPUESTOS '!$B$11:$T$246,19,0)</f>
        <v>98349</v>
      </c>
      <c r="GK203" s="162">
        <v>490000</v>
      </c>
      <c r="GL203" s="32">
        <v>525400</v>
      </c>
      <c r="GM203" s="94">
        <v>499100</v>
      </c>
      <c r="GN203" s="32">
        <f t="shared" si="520"/>
        <v>403212.25</v>
      </c>
      <c r="GO203" s="32">
        <f t="shared" si="521"/>
        <v>494550</v>
      </c>
      <c r="GP203" s="32">
        <f t="shared" si="522"/>
        <v>248206.61197717948</v>
      </c>
      <c r="GQ203" s="32">
        <f t="shared" si="523"/>
        <v>118815.42689999999</v>
      </c>
      <c r="GR203" s="32">
        <f t="shared" si="429"/>
        <v>143172.58941449999</v>
      </c>
      <c r="GS203" s="172">
        <f>VLOOKUP(B203,'[2]RESPUESTOS '!$B$11:$H$246,7,0)</f>
        <v>90239</v>
      </c>
      <c r="GT203" s="162">
        <v>340000</v>
      </c>
      <c r="GU203" s="32">
        <v>315200</v>
      </c>
      <c r="GV203" s="94">
        <v>283700</v>
      </c>
      <c r="GW203" s="32">
        <f t="shared" si="524"/>
        <v>257284.75</v>
      </c>
      <c r="GX203" s="32">
        <f t="shared" si="525"/>
        <v>299450</v>
      </c>
      <c r="GY203" s="32">
        <f t="shared" si="526"/>
        <v>193047.41116461088</v>
      </c>
      <c r="GZ203" s="32">
        <f t="shared" si="527"/>
        <v>109017.7359</v>
      </c>
      <c r="HA203" s="32">
        <f t="shared" si="430"/>
        <v>131366.37175950001</v>
      </c>
      <c r="HB203" s="172">
        <f>VLOOKUP(B203,'[2]RESPUESTOS '!$B$11:$D$246,3,0)</f>
        <v>90166</v>
      </c>
      <c r="HC203" s="162">
        <v>340000</v>
      </c>
      <c r="HD203" s="32">
        <v>315200</v>
      </c>
      <c r="HE203" s="94">
        <v>302600</v>
      </c>
      <c r="HF203" s="32">
        <f t="shared" si="528"/>
        <v>261991.5</v>
      </c>
      <c r="HG203" s="32">
        <f t="shared" si="529"/>
        <v>308900</v>
      </c>
      <c r="HH203" s="32">
        <f t="shared" si="530"/>
        <v>195035.25109817283</v>
      </c>
      <c r="HI203" s="32">
        <f t="shared" si="531"/>
        <v>108929.54459999999</v>
      </c>
      <c r="HJ203" s="32">
        <f t="shared" si="431"/>
        <v>131260.10124299998</v>
      </c>
      <c r="HK203" s="172">
        <f>VLOOKUP(B203,'[2]RESPUESTOS '!$B$11:$CB$246,79,0)</f>
        <v>133306</v>
      </c>
      <c r="HL203" s="162">
        <v>722000</v>
      </c>
      <c r="HM203" s="32">
        <v>702000</v>
      </c>
      <c r="HN203" s="94">
        <v>695000</v>
      </c>
      <c r="HO203" s="32">
        <f t="shared" si="532"/>
        <v>563076.5</v>
      </c>
      <c r="HP203" s="32">
        <f t="shared" si="533"/>
        <v>698500</v>
      </c>
      <c r="HQ203" s="32">
        <f t="shared" si="534"/>
        <v>340427.56834207888</v>
      </c>
      <c r="HR203" s="32">
        <f t="shared" si="535"/>
        <v>161046.9786</v>
      </c>
      <c r="HS203" s="32">
        <f t="shared" si="432"/>
        <v>194061.60921299999</v>
      </c>
      <c r="HT203" s="172">
        <v>688951.62</v>
      </c>
      <c r="HU203" s="162">
        <v>722000</v>
      </c>
      <c r="HV203" s="32">
        <v>877500</v>
      </c>
      <c r="HW203" s="94">
        <v>816100</v>
      </c>
      <c r="HX203" s="32">
        <f t="shared" si="536"/>
        <v>805200</v>
      </c>
      <c r="HY203" s="32">
        <f t="shared" si="537"/>
        <v>816100</v>
      </c>
      <c r="HZ203" s="32">
        <f t="shared" si="433"/>
        <v>800003.68583959132</v>
      </c>
      <c r="IA203" s="32">
        <f t="shared" si="538"/>
        <v>832322.45212199993</v>
      </c>
      <c r="IB203" s="32">
        <f t="shared" si="434"/>
        <v>1002948.5548070099</v>
      </c>
      <c r="IC203" s="172">
        <v>734490</v>
      </c>
      <c r="ID203" s="162">
        <v>490000</v>
      </c>
      <c r="IE203" s="32">
        <v>877500</v>
      </c>
      <c r="IF203" s="94">
        <v>851200</v>
      </c>
      <c r="IG203" s="32">
        <f t="shared" si="539"/>
        <v>739566.66666666663</v>
      </c>
      <c r="IH203" s="32">
        <f t="shared" si="540"/>
        <v>851200</v>
      </c>
      <c r="II203" s="32">
        <f t="shared" si="541"/>
        <v>688827.07618800865</v>
      </c>
      <c r="IJ203" s="32">
        <f t="shared" si="542"/>
        <v>887337.36899999995</v>
      </c>
      <c r="IK203" s="32">
        <f t="shared" si="435"/>
        <v>1069241.5296449999</v>
      </c>
      <c r="IM203" s="32">
        <f t="shared" si="543"/>
        <v>241478.79588366704</v>
      </c>
    </row>
    <row r="204" spans="1:247" x14ac:dyDescent="0.25">
      <c r="A204" s="12">
        <v>197</v>
      </c>
      <c r="B204" s="48" t="s">
        <v>240</v>
      </c>
      <c r="C204" s="14">
        <f>VLOOKUP(B204,[1]Hoja1!$B$9:$D$244,3,0)</f>
        <v>157687</v>
      </c>
      <c r="D204" s="14">
        <v>577000</v>
      </c>
      <c r="E204" s="15">
        <v>860000</v>
      </c>
      <c r="F204" s="97">
        <v>851400</v>
      </c>
      <c r="G204" s="105">
        <f t="shared" si="436"/>
        <v>611521.75</v>
      </c>
      <c r="H204" s="105">
        <f t="shared" si="437"/>
        <v>714200</v>
      </c>
      <c r="I204" s="107">
        <f t="shared" si="438"/>
        <v>384168.20266323257</v>
      </c>
      <c r="J204" s="107">
        <f t="shared" si="439"/>
        <v>165729.03699999998</v>
      </c>
      <c r="K204" s="107">
        <f t="shared" si="408"/>
        <v>199703.48958499997</v>
      </c>
      <c r="L204" s="101">
        <f>VLOOKUP(B204,[1]Hoja1!$B$9:$L$244,11,0)</f>
        <v>142037</v>
      </c>
      <c r="M204" s="101">
        <v>528000</v>
      </c>
      <c r="N204" s="34">
        <v>860000</v>
      </c>
      <c r="O204" s="70">
        <v>834200</v>
      </c>
      <c r="P204" s="34">
        <f t="shared" si="440"/>
        <v>591059.25</v>
      </c>
      <c r="Q204" s="34">
        <f t="shared" si="441"/>
        <v>681100</v>
      </c>
      <c r="R204" s="34">
        <f t="shared" si="442"/>
        <v>354110.70725842076</v>
      </c>
      <c r="S204" s="174">
        <f t="shared" si="443"/>
        <v>149280.88699999999</v>
      </c>
      <c r="T204" s="174">
        <f t="shared" si="409"/>
        <v>179883.46883499998</v>
      </c>
      <c r="U204" s="126">
        <f>VLOOKUP(B204,[1]Hoja1!$B$9:$T$244,19,0)</f>
        <v>135846</v>
      </c>
      <c r="V204" s="126">
        <v>497000</v>
      </c>
      <c r="W204" s="17">
        <v>688000</v>
      </c>
      <c r="X204" s="73">
        <v>653600</v>
      </c>
      <c r="Y204" s="17">
        <f t="shared" si="444"/>
        <v>493611.5</v>
      </c>
      <c r="Z204" s="17">
        <f t="shared" si="445"/>
        <v>575300</v>
      </c>
      <c r="AA204" s="17">
        <f t="shared" si="446"/>
        <v>323707.74051906064</v>
      </c>
      <c r="AB204" s="176">
        <f t="shared" si="447"/>
        <v>142774.14599999998</v>
      </c>
      <c r="AC204" s="176">
        <f t="shared" si="410"/>
        <v>172042.84592999998</v>
      </c>
      <c r="AD204" s="129">
        <f>VLOOKUP(B204,[1]Hoja1!$B$9:$V$244,21,0)</f>
        <v>153524</v>
      </c>
      <c r="AE204" s="129">
        <v>549000</v>
      </c>
      <c r="AF204" s="18">
        <v>653600</v>
      </c>
      <c r="AG204" s="74">
        <v>620900</v>
      </c>
      <c r="AH204" s="18">
        <f t="shared" si="448"/>
        <v>494256</v>
      </c>
      <c r="AI204" s="18">
        <f t="shared" si="449"/>
        <v>584950</v>
      </c>
      <c r="AJ204" s="18">
        <f t="shared" si="450"/>
        <v>348563.03242164373</v>
      </c>
      <c r="AK204" s="177">
        <f t="shared" si="451"/>
        <v>161353.72399999999</v>
      </c>
      <c r="AL204" s="177">
        <f t="shared" si="411"/>
        <v>194431.23741999999</v>
      </c>
      <c r="AM204" s="133">
        <f>VLOOKUP(B204,[1]Hoja1!$B$9:$X$244,23,0)</f>
        <v>144561</v>
      </c>
      <c r="AN204" s="133">
        <v>517000</v>
      </c>
      <c r="AO204" s="19">
        <v>584800</v>
      </c>
      <c r="AP204" s="77">
        <v>567300</v>
      </c>
      <c r="AQ204" s="19">
        <f t="shared" si="452"/>
        <v>453415.25</v>
      </c>
      <c r="AR204" s="19">
        <f t="shared" si="453"/>
        <v>542150</v>
      </c>
      <c r="AS204" s="19">
        <f t="shared" si="454"/>
        <v>324558.01224646502</v>
      </c>
      <c r="AT204" s="178">
        <f t="shared" si="455"/>
        <v>151933.611</v>
      </c>
      <c r="AU204" s="178">
        <f t="shared" si="412"/>
        <v>183080.00125500001</v>
      </c>
      <c r="AV204" s="137">
        <f>VLOOKUP(B204,[1]Hoja1!$B$9:$Z$244,25,0)</f>
        <v>111271</v>
      </c>
      <c r="AW204" s="137">
        <v>407000</v>
      </c>
      <c r="AX204" s="20">
        <v>584800</v>
      </c>
      <c r="AY204" s="79">
        <v>526300</v>
      </c>
      <c r="AZ204" s="20">
        <f t="shared" si="456"/>
        <v>407342.75</v>
      </c>
      <c r="BA204" s="20">
        <f t="shared" si="457"/>
        <v>466650</v>
      </c>
      <c r="BB204" s="20">
        <f t="shared" si="458"/>
        <v>265708.10892438563</v>
      </c>
      <c r="BC204" s="179">
        <f t="shared" si="459"/>
        <v>116945.821</v>
      </c>
      <c r="BD204" s="179">
        <f t="shared" si="413"/>
        <v>140919.714305</v>
      </c>
      <c r="BE204" s="139">
        <f>VLOOKUP(B204,[1]Hoja1!$B$9:$AB$244,27,0)</f>
        <v>125813</v>
      </c>
      <c r="BF204" s="139">
        <v>504000</v>
      </c>
      <c r="BG204" s="21">
        <v>688000</v>
      </c>
      <c r="BH204" s="80">
        <v>667400</v>
      </c>
      <c r="BI204" s="21">
        <f t="shared" si="460"/>
        <v>496303.25</v>
      </c>
      <c r="BJ204" s="21">
        <f t="shared" si="461"/>
        <v>585700</v>
      </c>
      <c r="BK204" s="21">
        <f t="shared" si="462"/>
        <v>310456.04957219213</v>
      </c>
      <c r="BL204" s="21">
        <f t="shared" si="463"/>
        <v>132229.46299999999</v>
      </c>
      <c r="BM204" s="21">
        <f t="shared" si="414"/>
        <v>159336.50291499999</v>
      </c>
      <c r="BN204" s="144">
        <f>VLOOKUP(B204,[1]Hoja1!$B$9:$AD$244,29,0)</f>
        <v>117810</v>
      </c>
      <c r="BO204" s="144">
        <v>421000</v>
      </c>
      <c r="BP204" s="22">
        <v>688000</v>
      </c>
      <c r="BQ204" s="82">
        <v>667400</v>
      </c>
      <c r="BR204" s="22">
        <f t="shared" si="464"/>
        <v>473552.5</v>
      </c>
      <c r="BS204" s="22">
        <f t="shared" si="465"/>
        <v>544200</v>
      </c>
      <c r="BT204" s="22">
        <f t="shared" si="466"/>
        <v>289532.37227892439</v>
      </c>
      <c r="BU204" s="22">
        <f t="shared" si="467"/>
        <v>123818.31</v>
      </c>
      <c r="BV204" s="22">
        <f t="shared" si="415"/>
        <v>149201.06354999999</v>
      </c>
      <c r="BW204" s="146">
        <f>VLOOKUP(B204,[1]Hoja1!$B$9:$AF$244,31,0)</f>
        <v>113435</v>
      </c>
      <c r="BX204" s="146">
        <v>330000</v>
      </c>
      <c r="BY204" s="23">
        <v>584800</v>
      </c>
      <c r="BZ204" s="84">
        <v>561400</v>
      </c>
      <c r="CA204" s="23">
        <f t="shared" si="468"/>
        <v>397408.75</v>
      </c>
      <c r="CB204" s="23">
        <f t="shared" si="469"/>
        <v>445700</v>
      </c>
      <c r="CC204" s="23">
        <f t="shared" si="470"/>
        <v>260804.27744414168</v>
      </c>
      <c r="CD204" s="23">
        <f t="shared" si="471"/>
        <v>119220.185</v>
      </c>
      <c r="CE204" s="23">
        <f t="shared" si="416"/>
        <v>143660.32292499999</v>
      </c>
      <c r="CF204" s="158">
        <f>VLOOKUP(B204,[1]Hoja1!$B$9:$AJ$244,35,0)</f>
        <v>110436</v>
      </c>
      <c r="CG204" s="158">
        <v>320000</v>
      </c>
      <c r="CH204" s="24">
        <v>397700</v>
      </c>
      <c r="CI204" s="25">
        <v>377800</v>
      </c>
      <c r="CJ204" s="24">
        <f t="shared" si="472"/>
        <v>301484</v>
      </c>
      <c r="CK204" s="24">
        <f t="shared" si="473"/>
        <v>348900</v>
      </c>
      <c r="CL204" s="24">
        <f t="shared" si="474"/>
        <v>230662.1563038936</v>
      </c>
      <c r="CM204" s="24">
        <f t="shared" si="475"/>
        <v>116068.23599999999</v>
      </c>
      <c r="CN204" s="24">
        <f t="shared" si="417"/>
        <v>139862.22437999997</v>
      </c>
      <c r="CO204" s="148">
        <f>VLOOKUP(B204,[1]Hoja1!$B$9:$AL$244,37,0)</f>
        <v>120327</v>
      </c>
      <c r="CP204" s="148">
        <v>430000</v>
      </c>
      <c r="CQ204" s="26">
        <v>584800</v>
      </c>
      <c r="CR204" s="149">
        <v>549700</v>
      </c>
      <c r="CS204" s="26">
        <f t="shared" si="476"/>
        <v>421206.75</v>
      </c>
      <c r="CT204" s="26">
        <f t="shared" si="477"/>
        <v>489850</v>
      </c>
      <c r="CU204" s="26">
        <f t="shared" si="478"/>
        <v>282377.62053277693</v>
      </c>
      <c r="CV204" s="26">
        <f t="shared" si="479"/>
        <v>126463.677</v>
      </c>
      <c r="CW204" s="26">
        <f t="shared" si="418"/>
        <v>152388.73078499999</v>
      </c>
      <c r="CX204" s="27">
        <f>VLOOKUP(B204,[1]Hoja1!$B$9:$AN$244,39,0)</f>
        <v>146479</v>
      </c>
      <c r="CY204" s="27">
        <v>490000</v>
      </c>
      <c r="CZ204" s="28">
        <v>653600</v>
      </c>
      <c r="DA204" s="86">
        <v>608000</v>
      </c>
      <c r="DB204" s="28">
        <f t="shared" si="480"/>
        <v>474519.75</v>
      </c>
      <c r="DC204" s="28">
        <f t="shared" si="481"/>
        <v>549000</v>
      </c>
      <c r="DD204" s="28">
        <f t="shared" si="482"/>
        <v>332158.09991052339</v>
      </c>
      <c r="DE204" s="28">
        <f t="shared" si="483"/>
        <v>153949.429</v>
      </c>
      <c r="DF204" s="28">
        <f t="shared" si="419"/>
        <v>185509.06194499999</v>
      </c>
      <c r="DG204" s="150">
        <f>VLOOKUP(B204,[1]Hoja1!$B$9:$AR$244,43,0)</f>
        <v>164542</v>
      </c>
      <c r="DH204" s="150">
        <v>565000</v>
      </c>
      <c r="DI204" s="29">
        <v>516000</v>
      </c>
      <c r="DJ204" s="88">
        <v>479900</v>
      </c>
      <c r="DK204" s="29">
        <f t="shared" si="484"/>
        <v>431360.5</v>
      </c>
      <c r="DL204" s="29">
        <f t="shared" si="485"/>
        <v>497950</v>
      </c>
      <c r="DM204" s="29">
        <f t="shared" si="486"/>
        <v>337008.43526381167</v>
      </c>
      <c r="DN204" s="29">
        <f t="shared" si="487"/>
        <v>172933.64199999999</v>
      </c>
      <c r="DO204" s="29">
        <f t="shared" si="420"/>
        <v>208385.03860999999</v>
      </c>
      <c r="DP204" s="154">
        <f>VLOOKUP(B204,[1]Hoja1!$B$9:$AT$244,45,0)</f>
        <v>180600</v>
      </c>
      <c r="DQ204" s="154">
        <v>661000</v>
      </c>
      <c r="DR204" s="30">
        <v>516000</v>
      </c>
      <c r="DS204" s="90">
        <v>505700</v>
      </c>
      <c r="DT204" s="30">
        <f t="shared" si="488"/>
        <v>465825</v>
      </c>
      <c r="DU204" s="30">
        <f t="shared" si="489"/>
        <v>510850</v>
      </c>
      <c r="DV204" s="30">
        <f t="shared" si="490"/>
        <v>364783.7960120741</v>
      </c>
      <c r="DW204" s="30">
        <f t="shared" si="491"/>
        <v>189810.59999999998</v>
      </c>
      <c r="DX204" s="30">
        <f t="shared" si="421"/>
        <v>228721.77299999999</v>
      </c>
      <c r="DY204" s="158">
        <f>VLOOKUP(B204,[1]Hoja1!$B$9:$AV$244,47,0)</f>
        <v>197450</v>
      </c>
      <c r="DZ204" s="158">
        <v>680000</v>
      </c>
      <c r="EA204" s="24">
        <v>584800</v>
      </c>
      <c r="EB204" s="25">
        <v>573100</v>
      </c>
      <c r="EC204" s="24">
        <f t="shared" si="492"/>
        <v>508837.5</v>
      </c>
      <c r="ED204" s="24">
        <f t="shared" si="493"/>
        <v>578950</v>
      </c>
      <c r="EE204" s="24">
        <f t="shared" si="494"/>
        <v>400398.63512820518</v>
      </c>
      <c r="EF204" s="24">
        <f t="shared" si="495"/>
        <v>207519.94999999998</v>
      </c>
      <c r="EG204" s="24">
        <f t="shared" si="422"/>
        <v>250061.53974999997</v>
      </c>
      <c r="EH204" s="126">
        <f>VLOOKUP(B204,[1]Hoja1!$B$9:$AX$244,49,0)</f>
        <v>203516</v>
      </c>
      <c r="EI204" s="126">
        <v>727000</v>
      </c>
      <c r="EJ204" s="17">
        <v>774000</v>
      </c>
      <c r="EK204" s="73">
        <v>743000</v>
      </c>
      <c r="EL204" s="17">
        <f t="shared" si="496"/>
        <v>611879</v>
      </c>
      <c r="EM204" s="17">
        <f t="shared" si="497"/>
        <v>735000</v>
      </c>
      <c r="EN204" s="17">
        <f t="shared" si="498"/>
        <v>448077.90378633805</v>
      </c>
      <c r="EO204" s="17">
        <f t="shared" si="499"/>
        <v>213895.31599999999</v>
      </c>
      <c r="EP204" s="17">
        <f t="shared" si="423"/>
        <v>257743.85577999998</v>
      </c>
      <c r="EQ204" s="162">
        <f>VLOOKUP(B204,[1]Hoja1!$B$9:$AZ$244,51,0)</f>
        <v>164542</v>
      </c>
      <c r="ER204" s="162">
        <v>541000</v>
      </c>
      <c r="ES204" s="32">
        <v>774000</v>
      </c>
      <c r="ET204" s="94">
        <v>743000</v>
      </c>
      <c r="EU204" s="32">
        <f t="shared" si="500"/>
        <v>555635.5</v>
      </c>
      <c r="EV204" s="32">
        <f t="shared" si="501"/>
        <v>642000</v>
      </c>
      <c r="EW204" s="32">
        <f t="shared" si="502"/>
        <v>378652.00942985248</v>
      </c>
      <c r="EX204" s="32">
        <f t="shared" si="503"/>
        <v>198783.19019999998</v>
      </c>
      <c r="EY204" s="32">
        <f t="shared" si="424"/>
        <v>239533.74419099998</v>
      </c>
      <c r="EZ204" s="172">
        <f>VLOOKUP(B204,'[2]RESPUESTOS '!$B$11:$BH$246,59,0)</f>
        <v>107893</v>
      </c>
      <c r="FA204" s="162">
        <v>497000</v>
      </c>
      <c r="FB204" s="32">
        <v>573200</v>
      </c>
      <c r="FC204" s="94">
        <v>556000</v>
      </c>
      <c r="FD204" s="32">
        <f t="shared" si="504"/>
        <v>433523.25</v>
      </c>
      <c r="FE204" s="32">
        <f t="shared" si="505"/>
        <v>526500</v>
      </c>
      <c r="FF204" s="32">
        <f t="shared" si="506"/>
        <v>269838.76101685624</v>
      </c>
      <c r="FG204" s="32">
        <f t="shared" si="507"/>
        <v>130345.5333</v>
      </c>
      <c r="FH204" s="32">
        <f t="shared" si="425"/>
        <v>157066.3676265</v>
      </c>
      <c r="FI204" s="172">
        <f>VLOOKUP(B204,'[2]RESPUESTOS '!$B$11:$CJ$246,87,0)</f>
        <v>102717</v>
      </c>
      <c r="FJ204" s="162">
        <v>596400</v>
      </c>
      <c r="FK204" s="32">
        <v>546400</v>
      </c>
      <c r="FL204" s="94">
        <v>535500</v>
      </c>
      <c r="FM204" s="32">
        <f t="shared" si="508"/>
        <v>445254.25</v>
      </c>
      <c r="FN204" s="32">
        <f t="shared" si="509"/>
        <v>540950</v>
      </c>
      <c r="FO204" s="32">
        <f t="shared" si="510"/>
        <v>264729.05228954297</v>
      </c>
      <c r="FP204" s="32">
        <f t="shared" si="511"/>
        <v>124092.4077</v>
      </c>
      <c r="FQ204" s="32">
        <f t="shared" si="426"/>
        <v>149531.35127849999</v>
      </c>
      <c r="FR204" s="172">
        <f>VLOOKUP(B204,'[2]RESPUESTOS '!$B$11:$BX$246,75,0)</f>
        <v>90797</v>
      </c>
      <c r="FS204" s="162">
        <v>497000</v>
      </c>
      <c r="FT204" s="32">
        <v>506600</v>
      </c>
      <c r="FU204" s="94">
        <v>466100</v>
      </c>
      <c r="FV204" s="32">
        <f t="shared" si="512"/>
        <v>390124.25</v>
      </c>
      <c r="FW204" s="32">
        <f t="shared" si="513"/>
        <v>481550</v>
      </c>
      <c r="FX204" s="32">
        <f t="shared" si="514"/>
        <v>233303.37473243615</v>
      </c>
      <c r="FY204" s="32">
        <f t="shared" si="515"/>
        <v>109691.8557</v>
      </c>
      <c r="FZ204" s="32">
        <f t="shared" si="427"/>
        <v>132178.68611849999</v>
      </c>
      <c r="GA204" s="172">
        <f>VLOOKUP(B204,'[2]RESPUESTOS '!$B$11:$CN$246,91,0)</f>
        <v>125603</v>
      </c>
      <c r="GB204" s="162">
        <v>572000</v>
      </c>
      <c r="GC204" s="32">
        <v>688000</v>
      </c>
      <c r="GD204" s="94">
        <v>646700</v>
      </c>
      <c r="GE204" s="32">
        <f t="shared" si="516"/>
        <v>508075.75</v>
      </c>
      <c r="GF204" s="32">
        <f t="shared" si="517"/>
        <v>609350</v>
      </c>
      <c r="GG204" s="32">
        <f t="shared" si="518"/>
        <v>314721.60406302707</v>
      </c>
      <c r="GH204" s="32">
        <f t="shared" si="519"/>
        <v>151740.98429999998</v>
      </c>
      <c r="GI204" s="32">
        <f t="shared" si="428"/>
        <v>182847.88608149998</v>
      </c>
      <c r="GJ204" s="172">
        <f>VLOOKUP(B204,'[2]RESPUESTOS '!$B$11:$T$246,19,0)</f>
        <v>97378</v>
      </c>
      <c r="GK204" s="162">
        <v>490000</v>
      </c>
      <c r="GL204" s="32">
        <v>518000</v>
      </c>
      <c r="GM204" s="94">
        <v>502500</v>
      </c>
      <c r="GN204" s="32">
        <f t="shared" si="520"/>
        <v>401969.5</v>
      </c>
      <c r="GO204" s="32">
        <f t="shared" si="521"/>
        <v>496250</v>
      </c>
      <c r="GP204" s="32">
        <f t="shared" si="522"/>
        <v>246447.64199320893</v>
      </c>
      <c r="GQ204" s="32">
        <f t="shared" si="523"/>
        <v>117642.3618</v>
      </c>
      <c r="GR204" s="32">
        <f t="shared" si="429"/>
        <v>141759.045969</v>
      </c>
      <c r="GS204" s="172">
        <f>VLOOKUP(B204,'[2]RESPUESTOS '!$B$11:$H$246,7,0)</f>
        <v>88020</v>
      </c>
      <c r="GT204" s="162">
        <v>320000</v>
      </c>
      <c r="GU204" s="32">
        <v>310800</v>
      </c>
      <c r="GV204" s="94">
        <v>298400</v>
      </c>
      <c r="GW204" s="32">
        <f t="shared" si="524"/>
        <v>254305</v>
      </c>
      <c r="GX204" s="32">
        <f t="shared" si="525"/>
        <v>304600</v>
      </c>
      <c r="GY204" s="32">
        <f t="shared" si="526"/>
        <v>189980.75723118751</v>
      </c>
      <c r="GZ204" s="32">
        <f t="shared" si="527"/>
        <v>106336.962</v>
      </c>
      <c r="HA204" s="32">
        <f t="shared" si="430"/>
        <v>128136.03921</v>
      </c>
      <c r="HB204" s="172">
        <f>VLOOKUP(B204,'[2]RESPUESTOS '!$B$11:$D$246,3,0)</f>
        <v>90429</v>
      </c>
      <c r="HC204" s="162">
        <v>320000</v>
      </c>
      <c r="HD204" s="32">
        <v>310800</v>
      </c>
      <c r="HE204" s="94">
        <v>307700</v>
      </c>
      <c r="HF204" s="32">
        <f t="shared" si="528"/>
        <v>257232.25</v>
      </c>
      <c r="HG204" s="32">
        <f t="shared" si="529"/>
        <v>309250</v>
      </c>
      <c r="HH204" s="32">
        <f t="shared" si="530"/>
        <v>193696.89597397577</v>
      </c>
      <c r="HI204" s="32">
        <f t="shared" si="531"/>
        <v>109247.27489999999</v>
      </c>
      <c r="HJ204" s="32">
        <f t="shared" si="431"/>
        <v>131642.96625449997</v>
      </c>
      <c r="HK204" s="172">
        <f>VLOOKUP(B204,'[2]RESPUESTOS '!$B$11:$CB$246,79,0)</f>
        <v>127897</v>
      </c>
      <c r="HL204" s="162">
        <v>727000</v>
      </c>
      <c r="HM204" s="32">
        <v>688000</v>
      </c>
      <c r="HN204" s="94">
        <v>667000</v>
      </c>
      <c r="HO204" s="32">
        <f t="shared" si="532"/>
        <v>552474.25</v>
      </c>
      <c r="HP204" s="32">
        <f t="shared" si="533"/>
        <v>677500</v>
      </c>
      <c r="HQ204" s="32">
        <f t="shared" si="534"/>
        <v>329298.16170249286</v>
      </c>
      <c r="HR204" s="32">
        <f t="shared" si="535"/>
        <v>154512.36569999999</v>
      </c>
      <c r="HS204" s="32">
        <f t="shared" si="432"/>
        <v>186187.40066849999</v>
      </c>
      <c r="HT204" s="172">
        <v>682451.28</v>
      </c>
      <c r="HU204" s="162">
        <v>727000</v>
      </c>
      <c r="HV204" s="32">
        <v>860000</v>
      </c>
      <c r="HW204" s="94">
        <v>808400</v>
      </c>
      <c r="HX204" s="32">
        <f t="shared" si="536"/>
        <v>798466.66666666663</v>
      </c>
      <c r="HY204" s="32">
        <f t="shared" si="537"/>
        <v>808400</v>
      </c>
      <c r="HZ204" s="32">
        <f t="shared" si="433"/>
        <v>794635.06972300087</v>
      </c>
      <c r="IA204" s="32">
        <f t="shared" si="538"/>
        <v>824469.39136799995</v>
      </c>
      <c r="IB204" s="32">
        <f t="shared" si="434"/>
        <v>993485.61659843987</v>
      </c>
      <c r="IC204" s="172">
        <v>727560</v>
      </c>
      <c r="ID204" s="162">
        <v>497000</v>
      </c>
      <c r="IE204" s="32">
        <v>860000</v>
      </c>
      <c r="IF204" s="94">
        <v>817000</v>
      </c>
      <c r="IG204" s="32">
        <f t="shared" si="539"/>
        <v>724666.66666666663</v>
      </c>
      <c r="IH204" s="32">
        <f t="shared" si="540"/>
        <v>817000</v>
      </c>
      <c r="II204" s="32">
        <f t="shared" si="541"/>
        <v>681995.91299722879</v>
      </c>
      <c r="IJ204" s="32">
        <f t="shared" si="542"/>
        <v>878965.23599999992</v>
      </c>
      <c r="IK204" s="32">
        <f t="shared" si="435"/>
        <v>1059153.1093799998</v>
      </c>
      <c r="IM204" s="32">
        <f t="shared" si="543"/>
        <v>238757.52164246072</v>
      </c>
    </row>
    <row r="205" spans="1:247" x14ac:dyDescent="0.25">
      <c r="A205" s="12">
        <v>198</v>
      </c>
      <c r="B205" s="46" t="s">
        <v>241</v>
      </c>
      <c r="C205" s="14">
        <f>VLOOKUP(B205,[1]Hoja1!$B$9:$D$244,3,0)</f>
        <v>383598</v>
      </c>
      <c r="D205" s="14">
        <v>1403000</v>
      </c>
      <c r="E205" s="15">
        <v>2096000</v>
      </c>
      <c r="F205" s="97">
        <v>2033100</v>
      </c>
      <c r="G205" s="105">
        <f t="shared" si="436"/>
        <v>1478924.5</v>
      </c>
      <c r="H205" s="105">
        <f t="shared" si="437"/>
        <v>1718050</v>
      </c>
      <c r="I205" s="107">
        <f t="shared" si="438"/>
        <v>932702.46405739943</v>
      </c>
      <c r="J205" s="107">
        <f t="shared" si="439"/>
        <v>403161.49799999996</v>
      </c>
      <c r="K205" s="107">
        <f t="shared" si="408"/>
        <v>485809.60508999997</v>
      </c>
      <c r="L205" s="101">
        <f>VLOOKUP(B205,[1]Hoja1!$B$9:$L$244,11,0)</f>
        <v>356830</v>
      </c>
      <c r="M205" s="101">
        <v>1326000</v>
      </c>
      <c r="N205" s="34">
        <v>2096000</v>
      </c>
      <c r="O205" s="70">
        <v>1991200</v>
      </c>
      <c r="P205" s="34">
        <f t="shared" si="440"/>
        <v>1442507.5</v>
      </c>
      <c r="Q205" s="34">
        <f t="shared" si="441"/>
        <v>1658600</v>
      </c>
      <c r="R205" s="34">
        <f t="shared" si="442"/>
        <v>881851.37726107379</v>
      </c>
      <c r="S205" s="174">
        <f t="shared" si="443"/>
        <v>375028.32999999996</v>
      </c>
      <c r="T205" s="174">
        <f t="shared" si="409"/>
        <v>451909.13764999993</v>
      </c>
      <c r="U205" s="126">
        <f>VLOOKUP(B205,[1]Hoja1!$B$9:$T$244,19,0)</f>
        <v>248325</v>
      </c>
      <c r="V205" s="126">
        <v>909000</v>
      </c>
      <c r="W205" s="17">
        <v>1676800</v>
      </c>
      <c r="X205" s="73">
        <v>1609700</v>
      </c>
      <c r="Y205" s="17">
        <f t="shared" si="444"/>
        <v>1110956.25</v>
      </c>
      <c r="Z205" s="17">
        <f t="shared" si="445"/>
        <v>1259350</v>
      </c>
      <c r="AA205" s="17">
        <f t="shared" si="446"/>
        <v>630447.59937238868</v>
      </c>
      <c r="AB205" s="176">
        <f t="shared" si="447"/>
        <v>260989.57499999998</v>
      </c>
      <c r="AC205" s="176">
        <f t="shared" si="410"/>
        <v>314492.43787499995</v>
      </c>
      <c r="AD205" s="129">
        <f>VLOOKUP(B205,[1]Hoja1!$B$9:$V$244,21,0)</f>
        <v>336475</v>
      </c>
      <c r="AE205" s="129">
        <v>1202000</v>
      </c>
      <c r="AF205" s="18">
        <v>1592960</v>
      </c>
      <c r="AG205" s="74">
        <v>1545200</v>
      </c>
      <c r="AH205" s="18">
        <f t="shared" si="448"/>
        <v>1169158.75</v>
      </c>
      <c r="AI205" s="18">
        <f t="shared" si="449"/>
        <v>1373600</v>
      </c>
      <c r="AJ205" s="18">
        <f t="shared" si="450"/>
        <v>787577.7987457955</v>
      </c>
      <c r="AK205" s="177">
        <f t="shared" si="451"/>
        <v>353635.22499999998</v>
      </c>
      <c r="AL205" s="177">
        <f t="shared" si="411"/>
        <v>426130.44612499996</v>
      </c>
      <c r="AM205" s="133">
        <f>VLOOKUP(B205,[1]Hoja1!$B$9:$X$244,23,0)</f>
        <v>314090</v>
      </c>
      <c r="AN205" s="133">
        <v>1122000</v>
      </c>
      <c r="AO205" s="19">
        <v>1425280</v>
      </c>
      <c r="AP205" s="77">
        <v>1396800</v>
      </c>
      <c r="AQ205" s="19">
        <f t="shared" si="452"/>
        <v>1064542.5</v>
      </c>
      <c r="AR205" s="19">
        <f t="shared" si="453"/>
        <v>1259400</v>
      </c>
      <c r="AS205" s="19">
        <f t="shared" si="454"/>
        <v>728251.88832370914</v>
      </c>
      <c r="AT205" s="178">
        <f t="shared" si="455"/>
        <v>330108.58999999997</v>
      </c>
      <c r="AU205" s="178">
        <f t="shared" si="412"/>
        <v>397780.85094999999</v>
      </c>
      <c r="AV205" s="137">
        <f>VLOOKUP(B205,[1]Hoja1!$B$9:$Z$244,25,0)</f>
        <v>225750</v>
      </c>
      <c r="AW205" s="137">
        <v>826000</v>
      </c>
      <c r="AX205" s="20">
        <v>1425280</v>
      </c>
      <c r="AY205" s="79">
        <v>1368300</v>
      </c>
      <c r="AZ205" s="20">
        <f t="shared" si="456"/>
        <v>961332.5</v>
      </c>
      <c r="BA205" s="20">
        <f t="shared" si="457"/>
        <v>1097150</v>
      </c>
      <c r="BB205" s="20">
        <f t="shared" si="458"/>
        <v>565548.24259484792</v>
      </c>
      <c r="BC205" s="179">
        <f t="shared" si="459"/>
        <v>237263.24999999997</v>
      </c>
      <c r="BD205" s="179">
        <f t="shared" si="413"/>
        <v>285902.21624999994</v>
      </c>
      <c r="BE205" s="139">
        <f>VLOOKUP(B205,[1]Hoja1!$B$9:$AB$244,27,0)</f>
        <v>369467</v>
      </c>
      <c r="BF205" s="139">
        <v>1478000</v>
      </c>
      <c r="BG205" s="21">
        <v>1676800</v>
      </c>
      <c r="BH205" s="80">
        <v>1643300</v>
      </c>
      <c r="BI205" s="21">
        <f t="shared" si="460"/>
        <v>1291891.75</v>
      </c>
      <c r="BJ205" s="21">
        <f t="shared" si="461"/>
        <v>1560650</v>
      </c>
      <c r="BK205" s="21">
        <f t="shared" si="462"/>
        <v>871821.08902391337</v>
      </c>
      <c r="BL205" s="21">
        <f t="shared" si="463"/>
        <v>388309.81699999998</v>
      </c>
      <c r="BM205" s="21">
        <f t="shared" si="414"/>
        <v>467913.32948499999</v>
      </c>
      <c r="BN205" s="144">
        <f>VLOOKUP(B205,[1]Hoja1!$B$9:$AD$244,29,0)</f>
        <v>248325</v>
      </c>
      <c r="BO205" s="144">
        <v>887000</v>
      </c>
      <c r="BP205" s="22">
        <v>1676800</v>
      </c>
      <c r="BQ205" s="82">
        <v>1542700</v>
      </c>
      <c r="BR205" s="22">
        <f t="shared" si="464"/>
        <v>1088706.25</v>
      </c>
      <c r="BS205" s="22">
        <f t="shared" si="465"/>
        <v>1214850</v>
      </c>
      <c r="BT205" s="22">
        <f t="shared" si="466"/>
        <v>625101.11959724163</v>
      </c>
      <c r="BU205" s="22">
        <f t="shared" si="467"/>
        <v>260989.57499999998</v>
      </c>
      <c r="BV205" s="22">
        <f t="shared" si="415"/>
        <v>314492.43787499995</v>
      </c>
      <c r="BW205" s="146">
        <f>VLOOKUP(B205,[1]Hoja1!$B$9:$AF$244,31,0)</f>
        <v>239012</v>
      </c>
      <c r="BX205" s="146">
        <v>690000</v>
      </c>
      <c r="BY205" s="23">
        <v>1425280</v>
      </c>
      <c r="BZ205" s="84">
        <v>1325500</v>
      </c>
      <c r="CA205" s="23">
        <f t="shared" si="468"/>
        <v>919948</v>
      </c>
      <c r="CB205" s="23">
        <f t="shared" si="469"/>
        <v>1007750</v>
      </c>
      <c r="CC205" s="23">
        <f t="shared" si="470"/>
        <v>564237.40399454406</v>
      </c>
      <c r="CD205" s="23">
        <f t="shared" si="471"/>
        <v>251201.61199999999</v>
      </c>
      <c r="CE205" s="23">
        <f t="shared" si="416"/>
        <v>302697.94245999999</v>
      </c>
      <c r="CF205" s="158">
        <f>VLOOKUP(B205,[1]Hoja1!$B$9:$AJ$244,35,0)</f>
        <v>225750</v>
      </c>
      <c r="CG205" s="158">
        <v>650000</v>
      </c>
      <c r="CH205" s="24">
        <v>969200</v>
      </c>
      <c r="CI205" s="25">
        <v>930400</v>
      </c>
      <c r="CJ205" s="24">
        <f t="shared" si="472"/>
        <v>693837.5</v>
      </c>
      <c r="CK205" s="24">
        <f t="shared" si="473"/>
        <v>790200</v>
      </c>
      <c r="CL205" s="24">
        <f t="shared" si="474"/>
        <v>495372.86398960516</v>
      </c>
      <c r="CM205" s="24">
        <f t="shared" si="475"/>
        <v>237263.24999999997</v>
      </c>
      <c r="CN205" s="24">
        <f t="shared" si="417"/>
        <v>285902.21624999994</v>
      </c>
      <c r="CO205" s="148">
        <f>VLOOKUP(B205,[1]Hoja1!$B$9:$AL$244,37,0)</f>
        <v>248534</v>
      </c>
      <c r="CP205" s="148">
        <v>890000</v>
      </c>
      <c r="CQ205" s="26">
        <v>1425280</v>
      </c>
      <c r="CR205" s="149">
        <v>1382500</v>
      </c>
      <c r="CS205" s="26">
        <f t="shared" si="476"/>
        <v>986578.5</v>
      </c>
      <c r="CT205" s="26">
        <f t="shared" si="477"/>
        <v>1136250</v>
      </c>
      <c r="CU205" s="26">
        <f t="shared" si="478"/>
        <v>608630.34546237171</v>
      </c>
      <c r="CV205" s="26">
        <f t="shared" si="479"/>
        <v>261209.234</v>
      </c>
      <c r="CW205" s="26">
        <f t="shared" si="418"/>
        <v>314757.12696999998</v>
      </c>
      <c r="CX205" s="27">
        <f>VLOOKUP(B205,[1]Hoja1!$B$9:$AN$244,39,0)</f>
        <v>365028</v>
      </c>
      <c r="CY205" s="27">
        <v>1200000</v>
      </c>
      <c r="CZ205" s="28">
        <v>1592960</v>
      </c>
      <c r="DA205" s="86">
        <v>1513000</v>
      </c>
      <c r="DB205" s="28">
        <f t="shared" si="480"/>
        <v>1167747</v>
      </c>
      <c r="DC205" s="28">
        <f t="shared" si="481"/>
        <v>1356500</v>
      </c>
      <c r="DD205" s="28">
        <f t="shared" si="482"/>
        <v>822782.87555000605</v>
      </c>
      <c r="DE205" s="28">
        <f t="shared" si="483"/>
        <v>383644.42799999996</v>
      </c>
      <c r="DF205" s="28">
        <f t="shared" si="419"/>
        <v>462291.53573999996</v>
      </c>
      <c r="DG205" s="150">
        <f>VLOOKUP(B205,[1]Hoja1!$B$9:$AR$244,43,0)</f>
        <v>290789</v>
      </c>
      <c r="DH205" s="150">
        <v>997000</v>
      </c>
      <c r="DI205" s="29">
        <v>1257600</v>
      </c>
      <c r="DJ205" s="88">
        <v>1182100</v>
      </c>
      <c r="DK205" s="29">
        <f t="shared" si="484"/>
        <v>931872.25</v>
      </c>
      <c r="DL205" s="29">
        <f t="shared" si="485"/>
        <v>1089550</v>
      </c>
      <c r="DM205" s="29">
        <f t="shared" si="486"/>
        <v>657565.28694262041</v>
      </c>
      <c r="DN205" s="29">
        <f t="shared" si="487"/>
        <v>305619.239</v>
      </c>
      <c r="DO205" s="29">
        <f t="shared" si="420"/>
        <v>368271.18299499998</v>
      </c>
      <c r="DP205" s="154">
        <f>VLOOKUP(B205,[1]Hoja1!$B$9:$AT$244,45,0)</f>
        <v>440160</v>
      </c>
      <c r="DQ205" s="154">
        <v>1610000</v>
      </c>
      <c r="DR205" s="30">
        <v>1257600</v>
      </c>
      <c r="DS205" s="90">
        <v>1194700</v>
      </c>
      <c r="DT205" s="30">
        <f t="shared" si="488"/>
        <v>1125615</v>
      </c>
      <c r="DU205" s="30">
        <f t="shared" si="489"/>
        <v>1226150</v>
      </c>
      <c r="DV205" s="30">
        <f t="shared" si="490"/>
        <v>883935.95012862503</v>
      </c>
      <c r="DW205" s="30">
        <f t="shared" si="491"/>
        <v>462608.16</v>
      </c>
      <c r="DX205" s="30">
        <f t="shared" si="421"/>
        <v>557442.83279999997</v>
      </c>
      <c r="DY205" s="158">
        <f>VLOOKUP(B205,[1]Hoja1!$B$9:$AV$244,47,0)</f>
        <v>348947</v>
      </c>
      <c r="DZ205" s="158">
        <v>1200000</v>
      </c>
      <c r="EA205" s="24">
        <v>1425280</v>
      </c>
      <c r="EB205" s="25">
        <v>1354000</v>
      </c>
      <c r="EC205" s="24">
        <f t="shared" si="492"/>
        <v>1082056.75</v>
      </c>
      <c r="ED205" s="24">
        <f t="shared" si="493"/>
        <v>1277000</v>
      </c>
      <c r="EE205" s="24">
        <f t="shared" si="494"/>
        <v>778321.10925659072</v>
      </c>
      <c r="EF205" s="24">
        <f t="shared" si="495"/>
        <v>366743.29699999996</v>
      </c>
      <c r="EG205" s="24">
        <f t="shared" si="422"/>
        <v>441925.67288499995</v>
      </c>
      <c r="EH205" s="126">
        <f>VLOOKUP(B205,[1]Hoja1!$B$9:$AX$244,49,0)</f>
        <v>530499</v>
      </c>
      <c r="EI205" s="126">
        <v>1895000</v>
      </c>
      <c r="EJ205" s="17">
        <v>1886400</v>
      </c>
      <c r="EK205" s="73">
        <v>1754400</v>
      </c>
      <c r="EL205" s="17">
        <f t="shared" si="496"/>
        <v>1516574.75</v>
      </c>
      <c r="EM205" s="17">
        <f t="shared" si="497"/>
        <v>1820400</v>
      </c>
      <c r="EN205" s="17">
        <f t="shared" si="498"/>
        <v>1138683.7435199851</v>
      </c>
      <c r="EO205" s="17">
        <f t="shared" si="499"/>
        <v>557554.44900000002</v>
      </c>
      <c r="EP205" s="17">
        <f t="shared" si="423"/>
        <v>671853.11104500003</v>
      </c>
      <c r="EQ205" s="162">
        <f>VLOOKUP(B205,[1]Hoja1!$B$9:$AZ$244,51,0)</f>
        <v>290789</v>
      </c>
      <c r="ER205" s="162">
        <v>956000</v>
      </c>
      <c r="ES205" s="32">
        <v>1886400</v>
      </c>
      <c r="ET205" s="94">
        <v>1754400</v>
      </c>
      <c r="EU205" s="32">
        <f t="shared" si="500"/>
        <v>1221897.25</v>
      </c>
      <c r="EV205" s="32">
        <f t="shared" si="501"/>
        <v>1355200</v>
      </c>
      <c r="EW205" s="32">
        <f t="shared" si="502"/>
        <v>716197.65039171686</v>
      </c>
      <c r="EX205" s="32">
        <f t="shared" si="503"/>
        <v>351302.19089999999</v>
      </c>
      <c r="EY205" s="32">
        <f t="shared" si="424"/>
        <v>423319.14003449999</v>
      </c>
      <c r="EZ205" s="172">
        <f>VLOOKUP(B205,'[2]RESPUESTOS '!$B$11:$BH$246,59,0)</f>
        <v>281323</v>
      </c>
      <c r="FA205" s="162">
        <v>909000</v>
      </c>
      <c r="FB205" s="32">
        <v>1518600</v>
      </c>
      <c r="FC205" s="94">
        <v>1442700</v>
      </c>
      <c r="FD205" s="32">
        <f t="shared" si="504"/>
        <v>1037905.75</v>
      </c>
      <c r="FE205" s="32">
        <f t="shared" si="505"/>
        <v>1175850</v>
      </c>
      <c r="FF205" s="32">
        <f t="shared" si="506"/>
        <v>665957.53389245889</v>
      </c>
      <c r="FG205" s="32">
        <f t="shared" si="507"/>
        <v>339866.31630000001</v>
      </c>
      <c r="FH205" s="32">
        <f t="shared" si="425"/>
        <v>409538.91114149999</v>
      </c>
      <c r="FI205" s="172">
        <f>VLOOKUP(B205,'[2]RESPUESTOS '!$B$11:$CJ$246,87,0)</f>
        <v>217155</v>
      </c>
      <c r="FJ205" s="162">
        <v>1090800</v>
      </c>
      <c r="FK205" s="32">
        <v>1146600</v>
      </c>
      <c r="FL205" s="94">
        <v>1089300</v>
      </c>
      <c r="FM205" s="32">
        <f t="shared" si="508"/>
        <v>885963.75</v>
      </c>
      <c r="FN205" s="32">
        <f t="shared" si="509"/>
        <v>1090050</v>
      </c>
      <c r="FO205" s="32">
        <f t="shared" si="510"/>
        <v>547051.30415034026</v>
      </c>
      <c r="FP205" s="32">
        <f t="shared" si="511"/>
        <v>262344.95549999998</v>
      </c>
      <c r="FQ205" s="32">
        <f t="shared" si="426"/>
        <v>316125.6713775</v>
      </c>
      <c r="FR205" s="172">
        <f>VLOOKUP(B205,'[2]RESPUESTOS '!$B$11:$BX$246,75,0)</f>
        <v>183316</v>
      </c>
      <c r="FS205" s="162">
        <v>909000</v>
      </c>
      <c r="FT205" s="32">
        <v>1020000</v>
      </c>
      <c r="FU205" s="94">
        <v>999600</v>
      </c>
      <c r="FV205" s="32">
        <f t="shared" si="512"/>
        <v>777979</v>
      </c>
      <c r="FW205" s="32">
        <f t="shared" si="513"/>
        <v>954300</v>
      </c>
      <c r="FX205" s="32">
        <f t="shared" si="514"/>
        <v>468605.56329711946</v>
      </c>
      <c r="FY205" s="32">
        <f t="shared" si="515"/>
        <v>221464.05959999998</v>
      </c>
      <c r="FZ205" s="32">
        <f t="shared" si="427"/>
        <v>266864.19181799999</v>
      </c>
      <c r="GA205" s="172">
        <f>VLOOKUP(B205,'[2]RESPUESTOS '!$B$11:$CN$246,91,0)</f>
        <v>303199</v>
      </c>
      <c r="GB205" s="162">
        <v>1046000</v>
      </c>
      <c r="GC205" s="32">
        <v>1639400</v>
      </c>
      <c r="GD205" s="94">
        <v>1508200</v>
      </c>
      <c r="GE205" s="32">
        <f t="shared" si="516"/>
        <v>1124199.75</v>
      </c>
      <c r="GF205" s="32">
        <f t="shared" si="517"/>
        <v>1277100</v>
      </c>
      <c r="GG205" s="32">
        <f t="shared" si="518"/>
        <v>723692.66514941608</v>
      </c>
      <c r="GH205" s="32">
        <f t="shared" si="519"/>
        <v>366294.71189999999</v>
      </c>
      <c r="GI205" s="32">
        <f t="shared" si="428"/>
        <v>441385.12783949997</v>
      </c>
      <c r="GJ205" s="172">
        <f>VLOOKUP(B205,'[2]RESPUESTOS '!$B$11:$T$246,19,0)</f>
        <v>171209</v>
      </c>
      <c r="GK205" s="162">
        <v>1200000</v>
      </c>
      <c r="GL205" s="32">
        <v>904000</v>
      </c>
      <c r="GM205" s="94">
        <v>831700</v>
      </c>
      <c r="GN205" s="32">
        <f t="shared" si="520"/>
        <v>776727.25</v>
      </c>
      <c r="GO205" s="32">
        <f t="shared" si="521"/>
        <v>867850</v>
      </c>
      <c r="GP205" s="32">
        <f t="shared" si="522"/>
        <v>445300.45611244976</v>
      </c>
      <c r="GQ205" s="32">
        <f t="shared" si="523"/>
        <v>206837.59289999999</v>
      </c>
      <c r="GR205" s="32">
        <f t="shared" si="429"/>
        <v>249239.29944449998</v>
      </c>
      <c r="GS205" s="172">
        <f>VLOOKUP(B205,'[2]RESPUESTOS '!$B$11:$H$246,7,0)</f>
        <v>138857</v>
      </c>
      <c r="GT205" s="162">
        <v>650000</v>
      </c>
      <c r="GU205" s="32">
        <v>542400</v>
      </c>
      <c r="GV205" s="94">
        <v>504400</v>
      </c>
      <c r="GW205" s="32">
        <f t="shared" si="524"/>
        <v>458914.25</v>
      </c>
      <c r="GX205" s="32">
        <f t="shared" si="525"/>
        <v>523400</v>
      </c>
      <c r="GY205" s="32">
        <f t="shared" si="526"/>
        <v>318311.00655178039</v>
      </c>
      <c r="GZ205" s="32">
        <f t="shared" si="527"/>
        <v>167753.14170000001</v>
      </c>
      <c r="HA205" s="32">
        <f t="shared" si="430"/>
        <v>202142.5357485</v>
      </c>
      <c r="HB205" s="172">
        <f>VLOOKUP(B205,'[2]RESPUESTOS '!$B$11:$D$246,3,0)</f>
        <v>131764</v>
      </c>
      <c r="HC205" s="162">
        <v>650000</v>
      </c>
      <c r="HD205" s="32">
        <v>542400</v>
      </c>
      <c r="HE205" s="94">
        <v>526100</v>
      </c>
      <c r="HF205" s="32">
        <f t="shared" si="528"/>
        <v>462566</v>
      </c>
      <c r="HG205" s="32">
        <f t="shared" si="529"/>
        <v>534250</v>
      </c>
      <c r="HH205" s="32">
        <f t="shared" si="530"/>
        <v>310746.58697743225</v>
      </c>
      <c r="HI205" s="32">
        <f t="shared" si="531"/>
        <v>159184.08840000001</v>
      </c>
      <c r="HJ205" s="32">
        <f t="shared" si="431"/>
        <v>191816.82652200002</v>
      </c>
      <c r="HK205" s="172">
        <f>VLOOKUP(B205,'[2]RESPUESTOS '!$B$11:$CB$246,79,0)</f>
        <v>301359</v>
      </c>
      <c r="HL205" s="162">
        <v>1895000</v>
      </c>
      <c r="HM205" s="32">
        <v>1639400</v>
      </c>
      <c r="HN205" s="94">
        <v>1557000</v>
      </c>
      <c r="HO205" s="32">
        <f t="shared" si="532"/>
        <v>1348189.75</v>
      </c>
      <c r="HP205" s="32">
        <f t="shared" si="533"/>
        <v>1598200</v>
      </c>
      <c r="HQ205" s="32">
        <f t="shared" si="534"/>
        <v>784583.57117520296</v>
      </c>
      <c r="HR205" s="32">
        <f t="shared" si="535"/>
        <v>364071.80790000001</v>
      </c>
      <c r="HS205" s="32">
        <f t="shared" si="432"/>
        <v>438706.52851950005</v>
      </c>
      <c r="HT205" s="172">
        <v>1716343.02</v>
      </c>
      <c r="HU205" s="162">
        <v>1895000</v>
      </c>
      <c r="HV205" s="32">
        <v>2096000</v>
      </c>
      <c r="HW205" s="94">
        <v>2033100</v>
      </c>
      <c r="HX205" s="32">
        <f t="shared" si="536"/>
        <v>2008033.3333333333</v>
      </c>
      <c r="HY205" s="32">
        <f t="shared" si="537"/>
        <v>2033100</v>
      </c>
      <c r="HZ205" s="32">
        <f t="shared" si="433"/>
        <v>2004458.6593962954</v>
      </c>
      <c r="IA205" s="32">
        <f t="shared" si="538"/>
        <v>2073514.0024619999</v>
      </c>
      <c r="IB205" s="32">
        <f t="shared" si="434"/>
        <v>2498584.37296671</v>
      </c>
      <c r="IC205" s="172">
        <v>1829790</v>
      </c>
      <c r="ID205" s="162">
        <v>909000</v>
      </c>
      <c r="IE205" s="32">
        <v>2096000</v>
      </c>
      <c r="IF205" s="94">
        <v>2012200</v>
      </c>
      <c r="IG205" s="32">
        <f t="shared" si="539"/>
        <v>1672400</v>
      </c>
      <c r="IH205" s="32">
        <f t="shared" si="540"/>
        <v>2012200</v>
      </c>
      <c r="II205" s="32">
        <f t="shared" si="541"/>
        <v>1446356.2800705489</v>
      </c>
      <c r="IJ205" s="32">
        <f t="shared" si="542"/>
        <v>2210569.2990000001</v>
      </c>
      <c r="IK205" s="32">
        <f t="shared" si="435"/>
        <v>2663736.005295</v>
      </c>
      <c r="IM205" s="32">
        <f t="shared" si="543"/>
        <v>542630.76641304488</v>
      </c>
    </row>
    <row r="206" spans="1:247" x14ac:dyDescent="0.25">
      <c r="A206" s="12">
        <v>199</v>
      </c>
      <c r="B206" s="46" t="s">
        <v>242</v>
      </c>
      <c r="C206" s="14">
        <f>VLOOKUP(B206,[1]Hoja1!$B$9:$D$244,3,0)</f>
        <v>514943</v>
      </c>
      <c r="D206" s="14">
        <v>1884000</v>
      </c>
      <c r="E206" s="15">
        <v>3024500</v>
      </c>
      <c r="F206" s="97">
        <v>2873300</v>
      </c>
      <c r="G206" s="105">
        <f t="shared" si="436"/>
        <v>2074185.75</v>
      </c>
      <c r="H206" s="105">
        <f t="shared" si="437"/>
        <v>2378650</v>
      </c>
      <c r="I206" s="107">
        <f t="shared" si="438"/>
        <v>1269271.865081565</v>
      </c>
      <c r="J206" s="107">
        <f t="shared" si="439"/>
        <v>541205.09299999999</v>
      </c>
      <c r="K206" s="107">
        <f t="shared" si="408"/>
        <v>652152.13706500002</v>
      </c>
      <c r="L206" s="101">
        <f>VLOOKUP(B206,[1]Hoja1!$B$9:$L$244,11,0)</f>
        <v>534362</v>
      </c>
      <c r="M206" s="101">
        <v>1985000</v>
      </c>
      <c r="N206" s="34">
        <v>3024500</v>
      </c>
      <c r="O206" s="70">
        <v>2812800</v>
      </c>
      <c r="P206" s="34">
        <f t="shared" si="440"/>
        <v>2089165.5</v>
      </c>
      <c r="Q206" s="34">
        <f t="shared" si="441"/>
        <v>2398900</v>
      </c>
      <c r="R206" s="34">
        <f t="shared" si="442"/>
        <v>1306626.0326027712</v>
      </c>
      <c r="S206" s="174">
        <f t="shared" si="443"/>
        <v>561614.46199999994</v>
      </c>
      <c r="T206" s="174">
        <f t="shared" si="409"/>
        <v>676745.42670999991</v>
      </c>
      <c r="U206" s="126">
        <f>VLOOKUP(B206,[1]Hoja1!$B$9:$T$244,19,0)</f>
        <v>504495</v>
      </c>
      <c r="V206" s="126">
        <v>1846000</v>
      </c>
      <c r="W206" s="17">
        <v>2419600</v>
      </c>
      <c r="X206" s="73">
        <v>2347000</v>
      </c>
      <c r="Y206" s="17">
        <f t="shared" si="444"/>
        <v>1779273.75</v>
      </c>
      <c r="Z206" s="17">
        <f t="shared" si="445"/>
        <v>2096500</v>
      </c>
      <c r="AA206" s="17">
        <f t="shared" si="446"/>
        <v>1189322.510845311</v>
      </c>
      <c r="AB206" s="176">
        <f t="shared" si="447"/>
        <v>530224.245</v>
      </c>
      <c r="AC206" s="176">
        <f t="shared" si="410"/>
        <v>638920.21522499993</v>
      </c>
      <c r="AD206" s="129">
        <f>VLOOKUP(B206,[1]Hoja1!$B$9:$V$244,21,0)</f>
        <v>548493</v>
      </c>
      <c r="AE206" s="129">
        <v>1959000</v>
      </c>
      <c r="AF206" s="18">
        <v>2298620</v>
      </c>
      <c r="AG206" s="74">
        <v>2252600</v>
      </c>
      <c r="AH206" s="18">
        <f t="shared" si="448"/>
        <v>1764678.25</v>
      </c>
      <c r="AI206" s="18">
        <f t="shared" si="449"/>
        <v>2105800</v>
      </c>
      <c r="AJ206" s="18">
        <f t="shared" si="450"/>
        <v>1245090.8640580077</v>
      </c>
      <c r="AK206" s="177">
        <f t="shared" si="451"/>
        <v>576466.14299999992</v>
      </c>
      <c r="AL206" s="177">
        <f t="shared" si="411"/>
        <v>694641.70231499989</v>
      </c>
      <c r="AM206" s="133">
        <f>VLOOKUP(B206,[1]Hoja1!$B$9:$X$244,23,0)</f>
        <v>517610</v>
      </c>
      <c r="AN206" s="133">
        <v>1849000</v>
      </c>
      <c r="AO206" s="19">
        <v>2056660</v>
      </c>
      <c r="AP206" s="77">
        <v>2036100</v>
      </c>
      <c r="AQ206" s="19">
        <f t="shared" si="452"/>
        <v>1614842.5</v>
      </c>
      <c r="AR206" s="19">
        <f t="shared" si="453"/>
        <v>1942550</v>
      </c>
      <c r="AS206" s="19">
        <f t="shared" si="454"/>
        <v>1159370.0078185999</v>
      </c>
      <c r="AT206" s="178">
        <f t="shared" si="455"/>
        <v>544008.11</v>
      </c>
      <c r="AU206" s="178">
        <f t="shared" si="412"/>
        <v>655529.77254999999</v>
      </c>
      <c r="AV206" s="137">
        <f>VLOOKUP(B206,[1]Hoja1!$B$9:$Z$244,25,0)</f>
        <v>403307</v>
      </c>
      <c r="AW206" s="137">
        <v>1475000</v>
      </c>
      <c r="AX206" s="20">
        <v>2056660</v>
      </c>
      <c r="AY206" s="79">
        <v>1953800</v>
      </c>
      <c r="AZ206" s="20">
        <f t="shared" si="456"/>
        <v>1472191.75</v>
      </c>
      <c r="BA206" s="20">
        <f t="shared" si="457"/>
        <v>1714400</v>
      </c>
      <c r="BB206" s="20">
        <f t="shared" si="458"/>
        <v>962576.19680928695</v>
      </c>
      <c r="BC206" s="179">
        <f t="shared" si="459"/>
        <v>423875.65699999995</v>
      </c>
      <c r="BD206" s="179">
        <f t="shared" si="413"/>
        <v>510770.16668499995</v>
      </c>
      <c r="BE206" s="139">
        <f>VLOOKUP(B206,[1]Hoja1!$B$9:$AB$244,27,0)</f>
        <v>479852</v>
      </c>
      <c r="BF206" s="139">
        <v>1920000</v>
      </c>
      <c r="BG206" s="21">
        <v>2419600</v>
      </c>
      <c r="BH206" s="80">
        <v>2298600</v>
      </c>
      <c r="BI206" s="21">
        <f t="shared" si="460"/>
        <v>1779513</v>
      </c>
      <c r="BJ206" s="21">
        <f t="shared" si="461"/>
        <v>2109300</v>
      </c>
      <c r="BK206" s="21">
        <f t="shared" si="462"/>
        <v>1158363.292013064</v>
      </c>
      <c r="BL206" s="21">
        <f t="shared" si="463"/>
        <v>504324.45199999999</v>
      </c>
      <c r="BM206" s="21">
        <f t="shared" si="414"/>
        <v>607710.96465999994</v>
      </c>
      <c r="BN206" s="144">
        <f>VLOOKUP(B206,[1]Hoja1!$B$9:$AD$244,29,0)</f>
        <v>425731</v>
      </c>
      <c r="BO206" s="144">
        <v>1521000</v>
      </c>
      <c r="BP206" s="22">
        <v>2419600</v>
      </c>
      <c r="BQ206" s="82">
        <v>2371200</v>
      </c>
      <c r="BR206" s="22">
        <f t="shared" si="464"/>
        <v>1684382.75</v>
      </c>
      <c r="BS206" s="22">
        <f t="shared" si="465"/>
        <v>1946100</v>
      </c>
      <c r="BT206" s="22">
        <f t="shared" si="466"/>
        <v>1041291.8799297337</v>
      </c>
      <c r="BU206" s="22">
        <f t="shared" si="467"/>
        <v>447443.28099999996</v>
      </c>
      <c r="BV206" s="22">
        <f t="shared" si="415"/>
        <v>539169.15360499988</v>
      </c>
      <c r="BW206" s="146">
        <f>VLOOKUP(B206,[1]Hoja1!$B$9:$AF$244,31,0)</f>
        <v>398152</v>
      </c>
      <c r="BX206" s="146">
        <v>1140000</v>
      </c>
      <c r="BY206" s="23">
        <v>2056660</v>
      </c>
      <c r="BZ206" s="84">
        <v>1892100</v>
      </c>
      <c r="CA206" s="23">
        <f t="shared" si="468"/>
        <v>1371728</v>
      </c>
      <c r="CB206" s="23">
        <f t="shared" si="469"/>
        <v>1516050</v>
      </c>
      <c r="CC206" s="23">
        <f t="shared" si="470"/>
        <v>908361.09829549305</v>
      </c>
      <c r="CD206" s="23">
        <f t="shared" si="471"/>
        <v>418457.75199999998</v>
      </c>
      <c r="CE206" s="23">
        <f t="shared" si="416"/>
        <v>504241.59115999995</v>
      </c>
      <c r="CF206" s="158">
        <f>VLOOKUP(B206,[1]Hoja1!$B$9:$AJ$244,35,0)</f>
        <v>422423</v>
      </c>
      <c r="CG206" s="158">
        <v>1210000</v>
      </c>
      <c r="CH206" s="24">
        <v>1398500</v>
      </c>
      <c r="CI206" s="25">
        <v>1384500</v>
      </c>
      <c r="CJ206" s="24">
        <f t="shared" si="472"/>
        <v>1103855.75</v>
      </c>
      <c r="CK206" s="24">
        <f t="shared" si="473"/>
        <v>1297250</v>
      </c>
      <c r="CL206" s="24">
        <f t="shared" si="474"/>
        <v>863730.17999262072</v>
      </c>
      <c r="CM206" s="24">
        <f t="shared" si="475"/>
        <v>443966.57299999997</v>
      </c>
      <c r="CN206" s="24">
        <f t="shared" si="417"/>
        <v>534979.72046500002</v>
      </c>
      <c r="CO206" s="148">
        <f>VLOOKUP(B206,[1]Hoja1!$B$9:$AL$244,37,0)</f>
        <v>463840</v>
      </c>
      <c r="CP206" s="148">
        <v>1660000</v>
      </c>
      <c r="CQ206" s="26">
        <v>2056660</v>
      </c>
      <c r="CR206" s="149">
        <v>1953800</v>
      </c>
      <c r="CS206" s="26">
        <f t="shared" si="476"/>
        <v>1533575</v>
      </c>
      <c r="CT206" s="26">
        <f t="shared" si="477"/>
        <v>1806900</v>
      </c>
      <c r="CU206" s="26">
        <f t="shared" si="478"/>
        <v>1064856.743995667</v>
      </c>
      <c r="CV206" s="26">
        <f t="shared" si="479"/>
        <v>487495.83999999997</v>
      </c>
      <c r="CW206" s="26">
        <f t="shared" si="418"/>
        <v>587432.48719999997</v>
      </c>
      <c r="CX206" s="27">
        <f>VLOOKUP(B206,[1]Hoja1!$B$9:$AN$244,39,0)</f>
        <v>543267</v>
      </c>
      <c r="CY206" s="27">
        <v>1790000</v>
      </c>
      <c r="CZ206" s="28">
        <v>2298620</v>
      </c>
      <c r="DA206" s="86">
        <v>2069000</v>
      </c>
      <c r="DB206" s="28">
        <f t="shared" si="480"/>
        <v>1675221.75</v>
      </c>
      <c r="DC206" s="28">
        <f t="shared" si="481"/>
        <v>1929500</v>
      </c>
      <c r="DD206" s="28">
        <f t="shared" si="482"/>
        <v>1205638.6561557094</v>
      </c>
      <c r="DE206" s="28">
        <f t="shared" si="483"/>
        <v>570973.61699999997</v>
      </c>
      <c r="DF206" s="28">
        <f t="shared" si="419"/>
        <v>688023.20848499995</v>
      </c>
      <c r="DG206" s="150">
        <f>VLOOKUP(B206,[1]Hoja1!$B$9:$AR$244,43,0)</f>
        <v>619996</v>
      </c>
      <c r="DH206" s="150">
        <v>2126000</v>
      </c>
      <c r="DI206" s="29">
        <v>1814700</v>
      </c>
      <c r="DJ206" s="88">
        <v>1760300</v>
      </c>
      <c r="DK206" s="29">
        <f t="shared" si="484"/>
        <v>1580249</v>
      </c>
      <c r="DL206" s="29">
        <f t="shared" si="485"/>
        <v>1787500</v>
      </c>
      <c r="DM206" s="29">
        <f t="shared" si="486"/>
        <v>1249055.0998759118</v>
      </c>
      <c r="DN206" s="29">
        <f t="shared" si="487"/>
        <v>651615.79599999997</v>
      </c>
      <c r="DO206" s="29">
        <f t="shared" si="420"/>
        <v>785197.03417999996</v>
      </c>
      <c r="DP206" s="154">
        <f>VLOOKUP(B206,[1]Hoja1!$B$9:$AT$244,45,0)</f>
        <v>635145</v>
      </c>
      <c r="DQ206" s="154">
        <v>2323000</v>
      </c>
      <c r="DR206" s="30">
        <v>1814700</v>
      </c>
      <c r="DS206" s="90">
        <v>1705800</v>
      </c>
      <c r="DT206" s="30">
        <f t="shared" si="488"/>
        <v>1619661.25</v>
      </c>
      <c r="DU206" s="30">
        <f t="shared" si="489"/>
        <v>1760250</v>
      </c>
      <c r="DV206" s="30">
        <f t="shared" si="490"/>
        <v>1272988.6110138616</v>
      </c>
      <c r="DW206" s="30">
        <f t="shared" si="491"/>
        <v>667537.3949999999</v>
      </c>
      <c r="DX206" s="30">
        <f t="shared" si="421"/>
        <v>804382.56097499991</v>
      </c>
      <c r="DY206" s="158">
        <f>VLOOKUP(B206,[1]Hoja1!$B$9:$AV$244,47,0)</f>
        <v>719831</v>
      </c>
      <c r="DZ206" s="158">
        <v>2470000</v>
      </c>
      <c r="EA206" s="24">
        <v>2056660</v>
      </c>
      <c r="EB206" s="25">
        <v>1933300</v>
      </c>
      <c r="EC206" s="24">
        <f t="shared" si="492"/>
        <v>1794947.75</v>
      </c>
      <c r="ED206" s="24">
        <f t="shared" si="493"/>
        <v>1994980</v>
      </c>
      <c r="EE206" s="24">
        <f t="shared" si="494"/>
        <v>1429823.1342936668</v>
      </c>
      <c r="EF206" s="24">
        <f t="shared" si="495"/>
        <v>756542.38099999994</v>
      </c>
      <c r="EG206" s="24">
        <f t="shared" si="422"/>
        <v>911633.56910499989</v>
      </c>
      <c r="EH206" s="126">
        <f>VLOOKUP(B206,[1]Hoja1!$B$9:$AX$244,49,0)</f>
        <v>782171</v>
      </c>
      <c r="EI206" s="126">
        <v>2794000</v>
      </c>
      <c r="EJ206" s="17">
        <v>2722050</v>
      </c>
      <c r="EK206" s="73">
        <v>2504300</v>
      </c>
      <c r="EL206" s="17">
        <f t="shared" si="496"/>
        <v>2200630.25</v>
      </c>
      <c r="EM206" s="17">
        <f t="shared" si="497"/>
        <v>2613175</v>
      </c>
      <c r="EN206" s="17">
        <f t="shared" si="498"/>
        <v>1664526.3777202223</v>
      </c>
      <c r="EO206" s="17">
        <f t="shared" si="499"/>
        <v>822061.7209999999</v>
      </c>
      <c r="EP206" s="17">
        <f t="shared" si="423"/>
        <v>990584.37380499986</v>
      </c>
      <c r="EQ206" s="162">
        <f>VLOOKUP(B206,[1]Hoja1!$B$9:$AZ$244,51,0)</f>
        <v>619996</v>
      </c>
      <c r="ER206" s="162">
        <v>2038000</v>
      </c>
      <c r="ES206" s="32">
        <v>2722050</v>
      </c>
      <c r="ET206" s="94">
        <v>2585900</v>
      </c>
      <c r="EU206" s="32">
        <f t="shared" si="500"/>
        <v>1991486.5</v>
      </c>
      <c r="EV206" s="32">
        <f t="shared" si="501"/>
        <v>2311950</v>
      </c>
      <c r="EW206" s="32">
        <f t="shared" si="502"/>
        <v>1399740.0316827984</v>
      </c>
      <c r="EX206" s="32">
        <f t="shared" si="503"/>
        <v>749017.16759999993</v>
      </c>
      <c r="EY206" s="32">
        <f t="shared" si="424"/>
        <v>902565.68695799995</v>
      </c>
      <c r="EZ206" s="172">
        <f>VLOOKUP(B206,'[2]RESPUESTOS '!$B$11:$BH$246,59,0)</f>
        <v>413441</v>
      </c>
      <c r="FA206" s="162">
        <v>1846000</v>
      </c>
      <c r="FB206" s="32">
        <v>2237400</v>
      </c>
      <c r="FC206" s="94">
        <v>2147900</v>
      </c>
      <c r="FD206" s="32">
        <f t="shared" si="504"/>
        <v>1661185.25</v>
      </c>
      <c r="FE206" s="32">
        <f t="shared" si="505"/>
        <v>1996950</v>
      </c>
      <c r="FF206" s="32">
        <f t="shared" si="506"/>
        <v>1032803.1229153014</v>
      </c>
      <c r="FG206" s="32">
        <f t="shared" si="507"/>
        <v>499478.07209999999</v>
      </c>
      <c r="FH206" s="32">
        <f t="shared" si="425"/>
        <v>601871.07688049995</v>
      </c>
      <c r="FI206" s="172">
        <f>VLOOKUP(B206,'[2]RESPUESTOS '!$B$11:$CJ$246,87,0)</f>
        <v>350841</v>
      </c>
      <c r="FJ206" s="162">
        <v>2215200</v>
      </c>
      <c r="FK206" s="32">
        <v>1928400</v>
      </c>
      <c r="FL206" s="94">
        <v>1870500</v>
      </c>
      <c r="FM206" s="32">
        <f t="shared" si="508"/>
        <v>1591235.25</v>
      </c>
      <c r="FN206" s="32">
        <f t="shared" si="509"/>
        <v>1899450</v>
      </c>
      <c r="FO206" s="32">
        <f t="shared" si="510"/>
        <v>918505.26628745953</v>
      </c>
      <c r="FP206" s="32">
        <f t="shared" si="511"/>
        <v>423851.01209999999</v>
      </c>
      <c r="FQ206" s="32">
        <f t="shared" si="426"/>
        <v>510740.46958049998</v>
      </c>
      <c r="FR206" s="172">
        <f>VLOOKUP(B206,'[2]RESPUESTOS '!$B$11:$BX$246,75,0)</f>
        <v>353296</v>
      </c>
      <c r="FS206" s="162">
        <v>1846000</v>
      </c>
      <c r="FT206" s="32">
        <v>1957800</v>
      </c>
      <c r="FU206" s="94">
        <v>1859900</v>
      </c>
      <c r="FV206" s="32">
        <f t="shared" si="512"/>
        <v>1504249</v>
      </c>
      <c r="FW206" s="32">
        <f t="shared" si="513"/>
        <v>1852950</v>
      </c>
      <c r="FX206" s="32">
        <f t="shared" si="514"/>
        <v>904846.30030721228</v>
      </c>
      <c r="FY206" s="32">
        <f t="shared" si="515"/>
        <v>426816.89759999997</v>
      </c>
      <c r="FZ206" s="32">
        <f t="shared" si="427"/>
        <v>514314.36160799995</v>
      </c>
      <c r="GA206" s="172">
        <f>VLOOKUP(B206,'[2]RESPUESTOS '!$B$11:$CN$246,91,0)</f>
        <v>437038</v>
      </c>
      <c r="GB206" s="162">
        <v>2123000</v>
      </c>
      <c r="GC206" s="32">
        <v>2324800</v>
      </c>
      <c r="GD206" s="94">
        <v>2278300</v>
      </c>
      <c r="GE206" s="32">
        <f t="shared" si="516"/>
        <v>1790784.5</v>
      </c>
      <c r="GF206" s="32">
        <f t="shared" si="517"/>
        <v>2200650</v>
      </c>
      <c r="GG206" s="32">
        <f t="shared" si="518"/>
        <v>1102465.8196979391</v>
      </c>
      <c r="GH206" s="32">
        <f t="shared" si="519"/>
        <v>527985.6078</v>
      </c>
      <c r="GI206" s="32">
        <f t="shared" si="428"/>
        <v>636222.65739900002</v>
      </c>
      <c r="GJ206" s="172">
        <f>VLOOKUP(B206,'[2]RESPUESTOS '!$B$11:$T$246,19,0)</f>
        <v>345456</v>
      </c>
      <c r="GK206" s="162">
        <v>1790000</v>
      </c>
      <c r="GL206" s="32">
        <v>1898800</v>
      </c>
      <c r="GM206" s="94">
        <v>1860800</v>
      </c>
      <c r="GN206" s="32">
        <f t="shared" si="520"/>
        <v>1473764</v>
      </c>
      <c r="GO206" s="32">
        <f t="shared" si="521"/>
        <v>1825400</v>
      </c>
      <c r="GP206" s="32">
        <f t="shared" si="522"/>
        <v>885458.12263733125</v>
      </c>
      <c r="GQ206" s="32">
        <f t="shared" si="523"/>
        <v>417345.39360000001</v>
      </c>
      <c r="GR206" s="32">
        <f t="shared" si="429"/>
        <v>502901.199288</v>
      </c>
      <c r="GS206" s="172">
        <f>VLOOKUP(B206,'[2]RESPUESTOS '!$B$11:$H$246,7,0)</f>
        <v>390197</v>
      </c>
      <c r="GT206" s="162">
        <v>1210000</v>
      </c>
      <c r="GU206" s="32">
        <v>1139300</v>
      </c>
      <c r="GV206" s="94">
        <v>1082300</v>
      </c>
      <c r="GW206" s="32">
        <f t="shared" si="524"/>
        <v>955449.25</v>
      </c>
      <c r="GX206" s="32">
        <f t="shared" si="525"/>
        <v>1110800</v>
      </c>
      <c r="GY206" s="32">
        <f t="shared" si="526"/>
        <v>770572.68061986356</v>
      </c>
      <c r="GZ206" s="32">
        <f t="shared" si="527"/>
        <v>471396.99569999997</v>
      </c>
      <c r="HA206" s="32">
        <f t="shared" si="430"/>
        <v>568033.37981850002</v>
      </c>
      <c r="HB206" s="172">
        <f>VLOOKUP(B206,'[2]RESPUESTOS '!$B$11:$D$246,3,0)</f>
        <v>349043</v>
      </c>
      <c r="HC206" s="162">
        <v>1210000</v>
      </c>
      <c r="HD206" s="32">
        <v>1139300</v>
      </c>
      <c r="HE206" s="94">
        <v>1082300</v>
      </c>
      <c r="HF206" s="32">
        <f t="shared" si="528"/>
        <v>945160.75</v>
      </c>
      <c r="HG206" s="32">
        <f t="shared" si="529"/>
        <v>1110800</v>
      </c>
      <c r="HH206" s="32">
        <f t="shared" si="530"/>
        <v>728184.54933892679</v>
      </c>
      <c r="HI206" s="32">
        <f t="shared" si="531"/>
        <v>421678.84829999995</v>
      </c>
      <c r="HJ206" s="32">
        <f t="shared" si="431"/>
        <v>508123.01220149995</v>
      </c>
      <c r="HK206" s="172">
        <f>VLOOKUP(B206,'[2]RESPUESTOS '!$B$11:$CB$246,79,0)</f>
        <v>429095</v>
      </c>
      <c r="HL206" s="162">
        <v>2794000</v>
      </c>
      <c r="HM206" s="32">
        <v>2324800</v>
      </c>
      <c r="HN206" s="94">
        <v>2232000</v>
      </c>
      <c r="HO206" s="32">
        <f t="shared" si="532"/>
        <v>1944973.75</v>
      </c>
      <c r="HP206" s="32">
        <f t="shared" si="533"/>
        <v>2278400</v>
      </c>
      <c r="HQ206" s="32">
        <f t="shared" si="534"/>
        <v>1121525.9546928254</v>
      </c>
      <c r="HR206" s="32">
        <f t="shared" si="535"/>
        <v>518389.66949999996</v>
      </c>
      <c r="HS206" s="32">
        <f t="shared" si="432"/>
        <v>624659.55174749997</v>
      </c>
      <c r="HT206" s="172">
        <v>2425639.86</v>
      </c>
      <c r="HU206" s="162">
        <v>2794000</v>
      </c>
      <c r="HV206" s="32">
        <v>3024500</v>
      </c>
      <c r="HW206" s="94">
        <v>2873300</v>
      </c>
      <c r="HX206" s="32">
        <f t="shared" si="536"/>
        <v>2897266.6666666665</v>
      </c>
      <c r="HY206" s="32">
        <f t="shared" si="537"/>
        <v>2873300</v>
      </c>
      <c r="HZ206" s="32">
        <f t="shared" si="433"/>
        <v>2894147.0102464231</v>
      </c>
      <c r="IA206" s="32">
        <f t="shared" si="538"/>
        <v>2930415.5148659996</v>
      </c>
      <c r="IB206" s="32">
        <f t="shared" si="434"/>
        <v>3531150.6954135294</v>
      </c>
      <c r="IC206" s="172">
        <v>2585970</v>
      </c>
      <c r="ID206" s="162">
        <v>1846000</v>
      </c>
      <c r="IE206" s="32">
        <v>3024500</v>
      </c>
      <c r="IF206" s="94">
        <v>2933800</v>
      </c>
      <c r="IG206" s="32">
        <f t="shared" si="539"/>
        <v>2601433.3333333335</v>
      </c>
      <c r="IH206" s="32">
        <f t="shared" si="540"/>
        <v>2933800</v>
      </c>
      <c r="II206" s="32">
        <f t="shared" si="541"/>
        <v>2472799.5433382122</v>
      </c>
      <c r="IJ206" s="32">
        <f t="shared" si="542"/>
        <v>3124110.3569999998</v>
      </c>
      <c r="IK206" s="32">
        <f t="shared" si="435"/>
        <v>3764552.9801849998</v>
      </c>
      <c r="IM206" s="32">
        <f t="shared" si="543"/>
        <v>868416.63538037147</v>
      </c>
    </row>
    <row r="207" spans="1:247" x14ac:dyDescent="0.25">
      <c r="A207" s="12">
        <v>200</v>
      </c>
      <c r="B207" s="48" t="s">
        <v>243</v>
      </c>
      <c r="C207" s="14">
        <f>VLOOKUP(B207,[1]Hoja1!$B$9:$D$244,3,0)</f>
        <v>230232</v>
      </c>
      <c r="D207" s="14">
        <v>842000</v>
      </c>
      <c r="E207" s="15">
        <v>1274250</v>
      </c>
      <c r="F207" s="97">
        <v>1223300</v>
      </c>
      <c r="G207" s="105">
        <f t="shared" si="436"/>
        <v>892445.5</v>
      </c>
      <c r="H207" s="105">
        <f t="shared" si="437"/>
        <v>1032650</v>
      </c>
      <c r="I207" s="107">
        <f t="shared" si="438"/>
        <v>560747.95283336018</v>
      </c>
      <c r="J207" s="107">
        <f t="shared" si="439"/>
        <v>241973.83199999999</v>
      </c>
      <c r="K207" s="107">
        <f t="shared" si="408"/>
        <v>291578.46756000002</v>
      </c>
      <c r="L207" s="101">
        <f>VLOOKUP(B207,[1]Hoja1!$B$9:$L$244,11,0)</f>
        <v>192052</v>
      </c>
      <c r="M207" s="101">
        <v>714000</v>
      </c>
      <c r="N207" s="34">
        <v>1274250</v>
      </c>
      <c r="O207" s="70">
        <v>1197800</v>
      </c>
      <c r="P207" s="34">
        <f t="shared" si="440"/>
        <v>844525.5</v>
      </c>
      <c r="Q207" s="34">
        <f t="shared" si="441"/>
        <v>955900</v>
      </c>
      <c r="R207" s="34">
        <f t="shared" si="442"/>
        <v>486196.71574842528</v>
      </c>
      <c r="S207" s="174">
        <f t="shared" si="443"/>
        <v>201846.652</v>
      </c>
      <c r="T207" s="174">
        <f t="shared" si="409"/>
        <v>243225.21565999999</v>
      </c>
      <c r="U207" s="126">
        <f>VLOOKUP(B207,[1]Hoja1!$B$9:$T$244,19,0)</f>
        <v>198290</v>
      </c>
      <c r="V207" s="126">
        <v>726000</v>
      </c>
      <c r="W207" s="17">
        <v>1019400</v>
      </c>
      <c r="X207" s="73">
        <v>999000</v>
      </c>
      <c r="Y207" s="17">
        <f t="shared" si="444"/>
        <v>735672.5</v>
      </c>
      <c r="Z207" s="17">
        <f t="shared" si="445"/>
        <v>862500</v>
      </c>
      <c r="AA207" s="17">
        <f t="shared" si="446"/>
        <v>476048.83287747193</v>
      </c>
      <c r="AB207" s="176">
        <f t="shared" si="447"/>
        <v>208402.78999999998</v>
      </c>
      <c r="AC207" s="176">
        <f t="shared" si="410"/>
        <v>251125.36194999996</v>
      </c>
      <c r="AD207" s="129">
        <f>VLOOKUP(B207,[1]Hoja1!$B$9:$V$244,21,0)</f>
        <v>228047</v>
      </c>
      <c r="AE207" s="129">
        <v>815000</v>
      </c>
      <c r="AF207" s="18">
        <v>968430</v>
      </c>
      <c r="AG207" s="74">
        <v>958700</v>
      </c>
      <c r="AH207" s="18">
        <f t="shared" si="448"/>
        <v>742544.25</v>
      </c>
      <c r="AI207" s="18">
        <f t="shared" si="449"/>
        <v>886850</v>
      </c>
      <c r="AJ207" s="18">
        <f t="shared" si="450"/>
        <v>520309.42209999007</v>
      </c>
      <c r="AK207" s="177">
        <f t="shared" si="451"/>
        <v>239677.397</v>
      </c>
      <c r="AL207" s="177">
        <f t="shared" si="411"/>
        <v>288811.263385</v>
      </c>
      <c r="AM207" s="133">
        <f>VLOOKUP(B207,[1]Hoja1!$B$9:$X$244,23,0)</f>
        <v>214609</v>
      </c>
      <c r="AN207" s="133">
        <v>767000</v>
      </c>
      <c r="AO207" s="19">
        <v>866490</v>
      </c>
      <c r="AP207" s="77">
        <v>823200</v>
      </c>
      <c r="AQ207" s="19">
        <f t="shared" si="452"/>
        <v>667824.75</v>
      </c>
      <c r="AR207" s="19">
        <f t="shared" si="453"/>
        <v>795100</v>
      </c>
      <c r="AS207" s="19">
        <f t="shared" si="454"/>
        <v>480061.20831056149</v>
      </c>
      <c r="AT207" s="178">
        <f t="shared" si="455"/>
        <v>225554.05899999998</v>
      </c>
      <c r="AU207" s="178">
        <f t="shared" si="412"/>
        <v>271792.64109499997</v>
      </c>
      <c r="AV207" s="137">
        <f>VLOOKUP(B207,[1]Hoja1!$B$9:$Z$244,25,0)</f>
        <v>162050</v>
      </c>
      <c r="AW207" s="137">
        <v>593000</v>
      </c>
      <c r="AX207" s="20">
        <v>866490</v>
      </c>
      <c r="AY207" s="79">
        <v>831800</v>
      </c>
      <c r="AZ207" s="20">
        <f t="shared" si="456"/>
        <v>613335</v>
      </c>
      <c r="BA207" s="20">
        <f t="shared" si="457"/>
        <v>712400</v>
      </c>
      <c r="BB207" s="20">
        <f t="shared" si="458"/>
        <v>391635.87121360539</v>
      </c>
      <c r="BC207" s="179">
        <f t="shared" si="459"/>
        <v>170314.55</v>
      </c>
      <c r="BD207" s="179">
        <f t="shared" si="413"/>
        <v>205229.03274999998</v>
      </c>
      <c r="BE207" s="139">
        <f>VLOOKUP(B207,[1]Hoja1!$B$9:$AB$244,27,0)</f>
        <v>178255</v>
      </c>
      <c r="BF207" s="139">
        <v>714000</v>
      </c>
      <c r="BG207" s="21">
        <v>1019400</v>
      </c>
      <c r="BH207" s="80">
        <v>958200</v>
      </c>
      <c r="BI207" s="21">
        <f t="shared" si="460"/>
        <v>717463.75</v>
      </c>
      <c r="BJ207" s="21">
        <f t="shared" si="461"/>
        <v>836100</v>
      </c>
      <c r="BK207" s="21">
        <f t="shared" si="462"/>
        <v>442718.15367391834</v>
      </c>
      <c r="BL207" s="21">
        <f t="shared" si="463"/>
        <v>187346.00499999998</v>
      </c>
      <c r="BM207" s="21">
        <f t="shared" si="414"/>
        <v>225751.93602499997</v>
      </c>
      <c r="BN207" s="144">
        <f>VLOOKUP(B207,[1]Hoja1!$B$9:$AD$244,29,0)</f>
        <v>178255</v>
      </c>
      <c r="BO207" s="144">
        <v>637000</v>
      </c>
      <c r="BP207" s="22">
        <v>1019400</v>
      </c>
      <c r="BQ207" s="82">
        <v>937800</v>
      </c>
      <c r="BR207" s="22">
        <f t="shared" si="464"/>
        <v>693113.75</v>
      </c>
      <c r="BS207" s="22">
        <f t="shared" si="465"/>
        <v>787400</v>
      </c>
      <c r="BT207" s="22">
        <f t="shared" si="466"/>
        <v>433505.92583106464</v>
      </c>
      <c r="BU207" s="22">
        <f t="shared" si="467"/>
        <v>187346.00499999998</v>
      </c>
      <c r="BV207" s="22">
        <f t="shared" si="415"/>
        <v>225751.93602499997</v>
      </c>
      <c r="BW207" s="146">
        <f>VLOOKUP(B207,[1]Hoja1!$B$9:$AF$244,31,0)</f>
        <v>171694</v>
      </c>
      <c r="BX207" s="146">
        <v>500000</v>
      </c>
      <c r="BY207" s="23">
        <v>866490</v>
      </c>
      <c r="BZ207" s="84">
        <v>779800</v>
      </c>
      <c r="CA207" s="23">
        <f t="shared" si="468"/>
        <v>579496</v>
      </c>
      <c r="CB207" s="23">
        <f t="shared" si="469"/>
        <v>639900</v>
      </c>
      <c r="CC207" s="23">
        <f t="shared" si="470"/>
        <v>389834.03063138749</v>
      </c>
      <c r="CD207" s="23">
        <f t="shared" si="471"/>
        <v>180450.394</v>
      </c>
      <c r="CE207" s="23">
        <f t="shared" si="416"/>
        <v>217442.72477</v>
      </c>
      <c r="CF207" s="158">
        <f>VLOOKUP(B207,[1]Hoja1!$B$9:$AJ$244,35,0)</f>
        <v>164654</v>
      </c>
      <c r="CG207" s="158">
        <v>480000</v>
      </c>
      <c r="CH207" s="24">
        <v>589200</v>
      </c>
      <c r="CI207" s="25">
        <v>571500</v>
      </c>
      <c r="CJ207" s="24">
        <f t="shared" si="472"/>
        <v>451338.5</v>
      </c>
      <c r="CK207" s="24">
        <f t="shared" si="473"/>
        <v>525750</v>
      </c>
      <c r="CL207" s="24">
        <f t="shared" si="474"/>
        <v>344718.43974389194</v>
      </c>
      <c r="CM207" s="24">
        <f t="shared" si="475"/>
        <v>173051.35399999999</v>
      </c>
      <c r="CN207" s="24">
        <f t="shared" si="417"/>
        <v>208526.88157</v>
      </c>
      <c r="CO207" s="148">
        <f>VLOOKUP(B207,[1]Hoja1!$B$9:$AL$244,37,0)</f>
        <v>182654</v>
      </c>
      <c r="CP207" s="148">
        <v>660000</v>
      </c>
      <c r="CQ207" s="26">
        <v>866490</v>
      </c>
      <c r="CR207" s="149">
        <v>805800</v>
      </c>
      <c r="CS207" s="26">
        <f t="shared" si="476"/>
        <v>628736</v>
      </c>
      <c r="CT207" s="26">
        <f t="shared" si="477"/>
        <v>732900</v>
      </c>
      <c r="CU207" s="26">
        <f t="shared" si="478"/>
        <v>426208.95913092024</v>
      </c>
      <c r="CV207" s="26">
        <f t="shared" si="479"/>
        <v>191969.35399999999</v>
      </c>
      <c r="CW207" s="26">
        <f t="shared" si="418"/>
        <v>231323.07156999997</v>
      </c>
      <c r="CX207" s="27">
        <f>VLOOKUP(B207,[1]Hoja1!$B$9:$AN$244,39,0)</f>
        <v>240491</v>
      </c>
      <c r="CY207" s="27">
        <v>800000</v>
      </c>
      <c r="CZ207" s="28">
        <v>968430</v>
      </c>
      <c r="DA207" s="86">
        <v>930000</v>
      </c>
      <c r="DB207" s="28">
        <f t="shared" si="480"/>
        <v>734730.25</v>
      </c>
      <c r="DC207" s="28">
        <f t="shared" si="481"/>
        <v>865000</v>
      </c>
      <c r="DD207" s="28">
        <f t="shared" si="482"/>
        <v>532196.01360982948</v>
      </c>
      <c r="DE207" s="28">
        <f t="shared" si="483"/>
        <v>252756.041</v>
      </c>
      <c r="DF207" s="28">
        <f t="shared" si="419"/>
        <v>304571.02940499998</v>
      </c>
      <c r="DG207" s="150">
        <f>VLOOKUP(B207,[1]Hoja1!$B$9:$AR$244,43,0)</f>
        <v>253113</v>
      </c>
      <c r="DH207" s="150">
        <v>868000</v>
      </c>
      <c r="DI207" s="29">
        <v>764550</v>
      </c>
      <c r="DJ207" s="88">
        <v>726300</v>
      </c>
      <c r="DK207" s="29">
        <f t="shared" si="484"/>
        <v>652990.75</v>
      </c>
      <c r="DL207" s="29">
        <f t="shared" si="485"/>
        <v>745425</v>
      </c>
      <c r="DM207" s="29">
        <f t="shared" si="486"/>
        <v>513631.86878766416</v>
      </c>
      <c r="DN207" s="29">
        <f t="shared" si="487"/>
        <v>266021.76299999998</v>
      </c>
      <c r="DO207" s="29">
        <f t="shared" si="420"/>
        <v>320556.22441499995</v>
      </c>
      <c r="DP207" s="154">
        <f>VLOOKUP(B207,[1]Hoja1!$B$9:$AT$244,45,0)</f>
        <v>267593</v>
      </c>
      <c r="DQ207" s="154">
        <v>979000</v>
      </c>
      <c r="DR207" s="30">
        <v>764550</v>
      </c>
      <c r="DS207" s="90">
        <v>703400</v>
      </c>
      <c r="DT207" s="30">
        <f t="shared" si="488"/>
        <v>678635.75</v>
      </c>
      <c r="DU207" s="30">
        <f t="shared" si="489"/>
        <v>733975</v>
      </c>
      <c r="DV207" s="30">
        <f t="shared" si="490"/>
        <v>534181.32022544788</v>
      </c>
      <c r="DW207" s="30">
        <f t="shared" si="491"/>
        <v>281240.24299999996</v>
      </c>
      <c r="DX207" s="30">
        <f t="shared" si="421"/>
        <v>338894.49281499995</v>
      </c>
      <c r="DY207" s="158">
        <f>VLOOKUP(B207,[1]Hoja1!$B$9:$AV$244,47,0)</f>
        <v>303272</v>
      </c>
      <c r="DZ207" s="158">
        <v>1040000</v>
      </c>
      <c r="EA207" s="24">
        <v>866490</v>
      </c>
      <c r="EB207" s="25">
        <v>797200</v>
      </c>
      <c r="EC207" s="24">
        <f t="shared" si="492"/>
        <v>751740.5</v>
      </c>
      <c r="ED207" s="24">
        <f t="shared" si="493"/>
        <v>831845</v>
      </c>
      <c r="EE207" s="24">
        <f t="shared" si="494"/>
        <v>599935.78397784068</v>
      </c>
      <c r="EF207" s="24">
        <f t="shared" si="495"/>
        <v>318738.87199999997</v>
      </c>
      <c r="EG207" s="24">
        <f t="shared" si="422"/>
        <v>384080.34075999993</v>
      </c>
      <c r="EH207" s="126">
        <f>VLOOKUP(B207,[1]Hoja1!$B$9:$AX$244,49,0)</f>
        <v>291999</v>
      </c>
      <c r="EI207" s="126">
        <v>1043000</v>
      </c>
      <c r="EJ207" s="17">
        <v>1146825</v>
      </c>
      <c r="EK207" s="73">
        <v>1032100</v>
      </c>
      <c r="EL207" s="17">
        <f t="shared" si="496"/>
        <v>878481</v>
      </c>
      <c r="EM207" s="17">
        <f t="shared" si="497"/>
        <v>1037550</v>
      </c>
      <c r="EN207" s="17">
        <f t="shared" si="498"/>
        <v>642641.20228072384</v>
      </c>
      <c r="EO207" s="17">
        <f t="shared" si="499"/>
        <v>306890.94899999996</v>
      </c>
      <c r="EP207" s="17">
        <f t="shared" si="423"/>
        <v>369803.59354499995</v>
      </c>
      <c r="EQ207" s="162">
        <f>VLOOKUP(B207,[1]Hoja1!$B$9:$AZ$244,51,0)</f>
        <v>253113</v>
      </c>
      <c r="ER207" s="162">
        <v>832000</v>
      </c>
      <c r="ES207" s="32">
        <v>1146825</v>
      </c>
      <c r="ET207" s="94">
        <v>1101000</v>
      </c>
      <c r="EU207" s="32">
        <f t="shared" si="500"/>
        <v>833234.5</v>
      </c>
      <c r="EV207" s="32">
        <f t="shared" si="501"/>
        <v>966500</v>
      </c>
      <c r="EW207" s="32">
        <f t="shared" si="502"/>
        <v>576953.68666462309</v>
      </c>
      <c r="EX207" s="32">
        <f t="shared" si="503"/>
        <v>305785.81530000002</v>
      </c>
      <c r="EY207" s="32">
        <f t="shared" si="424"/>
        <v>368471.90743650001</v>
      </c>
      <c r="EZ207" s="172">
        <f>VLOOKUP(B207,'[2]RESPUESTOS '!$B$11:$BH$246,59,0)</f>
        <v>148592</v>
      </c>
      <c r="FA207" s="162">
        <v>726000</v>
      </c>
      <c r="FB207" s="32">
        <v>811800</v>
      </c>
      <c r="FC207" s="94">
        <v>787400</v>
      </c>
      <c r="FD207" s="32">
        <f t="shared" si="504"/>
        <v>618448</v>
      </c>
      <c r="FE207" s="32">
        <f t="shared" si="505"/>
        <v>756700</v>
      </c>
      <c r="FF207" s="32">
        <f t="shared" si="506"/>
        <v>377035.48797778232</v>
      </c>
      <c r="FG207" s="32">
        <f t="shared" si="507"/>
        <v>179513.9952</v>
      </c>
      <c r="FH207" s="32">
        <f t="shared" si="425"/>
        <v>216314.36421600002</v>
      </c>
      <c r="FI207" s="172">
        <f>VLOOKUP(B207,'[2]RESPUESTOS '!$B$11:$CJ$246,87,0)</f>
        <v>153217</v>
      </c>
      <c r="FJ207" s="162">
        <v>871200</v>
      </c>
      <c r="FK207" s="32">
        <v>824200</v>
      </c>
      <c r="FL207" s="94">
        <v>807700</v>
      </c>
      <c r="FM207" s="32">
        <f t="shared" si="508"/>
        <v>664079.25</v>
      </c>
      <c r="FN207" s="32">
        <f t="shared" si="509"/>
        <v>815950</v>
      </c>
      <c r="FO207" s="32">
        <f t="shared" si="510"/>
        <v>395026.06292684661</v>
      </c>
      <c r="FP207" s="32">
        <f t="shared" si="511"/>
        <v>185101.4577</v>
      </c>
      <c r="FQ207" s="32">
        <f t="shared" si="426"/>
        <v>223047.2565285</v>
      </c>
      <c r="FR207" s="172">
        <f>VLOOKUP(B207,'[2]RESPUESTOS '!$B$11:$BX$246,75,0)</f>
        <v>144315</v>
      </c>
      <c r="FS207" s="162">
        <v>726000</v>
      </c>
      <c r="FT207" s="32">
        <v>782400</v>
      </c>
      <c r="FU207" s="94">
        <v>758900</v>
      </c>
      <c r="FV207" s="32">
        <f t="shared" si="512"/>
        <v>602903.75</v>
      </c>
      <c r="FW207" s="32">
        <f t="shared" si="513"/>
        <v>742450</v>
      </c>
      <c r="FX207" s="32">
        <f t="shared" si="514"/>
        <v>366887.91196215147</v>
      </c>
      <c r="FY207" s="32">
        <f t="shared" si="515"/>
        <v>174346.9515</v>
      </c>
      <c r="FZ207" s="32">
        <f t="shared" si="427"/>
        <v>210088.0765575</v>
      </c>
      <c r="GA207" s="172">
        <f>VLOOKUP(B207,'[2]RESPUESTOS '!$B$11:$CN$246,91,0)</f>
        <v>189828</v>
      </c>
      <c r="GB207" s="162">
        <v>835000</v>
      </c>
      <c r="GC207" s="32">
        <v>1019400</v>
      </c>
      <c r="GD207" s="94">
        <v>968400</v>
      </c>
      <c r="GE207" s="32">
        <f t="shared" si="516"/>
        <v>753157</v>
      </c>
      <c r="GF207" s="32">
        <f t="shared" si="517"/>
        <v>901700</v>
      </c>
      <c r="GG207" s="32">
        <f t="shared" si="518"/>
        <v>471746.40675014228</v>
      </c>
      <c r="GH207" s="32">
        <f t="shared" si="519"/>
        <v>229331.20679999999</v>
      </c>
      <c r="GI207" s="32">
        <f t="shared" si="428"/>
        <v>276344.10419399996</v>
      </c>
      <c r="GJ207" s="172">
        <f>VLOOKUP(B207,'[2]RESPUESTOS '!$B$11:$T$246,19,0)</f>
        <v>143505</v>
      </c>
      <c r="GK207" s="162">
        <v>800000</v>
      </c>
      <c r="GL207" s="32">
        <v>776600</v>
      </c>
      <c r="GM207" s="94">
        <v>714500</v>
      </c>
      <c r="GN207" s="32">
        <f t="shared" si="520"/>
        <v>608651.25</v>
      </c>
      <c r="GO207" s="32">
        <f t="shared" si="521"/>
        <v>745550</v>
      </c>
      <c r="GP207" s="32">
        <f t="shared" si="522"/>
        <v>366782.60424936685</v>
      </c>
      <c r="GQ207" s="32">
        <f t="shared" si="523"/>
        <v>173368.39049999998</v>
      </c>
      <c r="GR207" s="32">
        <f t="shared" si="429"/>
        <v>208908.91055249999</v>
      </c>
      <c r="GS207" s="172">
        <f>VLOOKUP(B207,'[2]RESPUESTOS '!$B$11:$H$246,7,0)</f>
        <v>130139</v>
      </c>
      <c r="GT207" s="162">
        <v>480000</v>
      </c>
      <c r="GU207" s="32">
        <v>466000</v>
      </c>
      <c r="GV207" s="94">
        <v>447400</v>
      </c>
      <c r="GW207" s="32">
        <f t="shared" si="524"/>
        <v>380884.75</v>
      </c>
      <c r="GX207" s="32">
        <f t="shared" si="525"/>
        <v>456700</v>
      </c>
      <c r="GY207" s="32">
        <f t="shared" si="526"/>
        <v>282715.80094920384</v>
      </c>
      <c r="GZ207" s="32">
        <f t="shared" si="527"/>
        <v>157220.9259</v>
      </c>
      <c r="HA207" s="32">
        <f t="shared" si="430"/>
        <v>189451.21570950001</v>
      </c>
      <c r="HB207" s="172">
        <f>VLOOKUP(B207,'[2]RESPUESTOS '!$B$11:$D$246,3,0)</f>
        <v>137798</v>
      </c>
      <c r="HC207" s="162">
        <v>480000</v>
      </c>
      <c r="HD207" s="32">
        <v>466000</v>
      </c>
      <c r="HE207" s="94">
        <v>447400</v>
      </c>
      <c r="HF207" s="32">
        <f t="shared" si="528"/>
        <v>382799.5</v>
      </c>
      <c r="HG207" s="32">
        <f t="shared" si="529"/>
        <v>456700</v>
      </c>
      <c r="HH207" s="32">
        <f t="shared" si="530"/>
        <v>291515.61725651461</v>
      </c>
      <c r="HI207" s="32">
        <f t="shared" si="531"/>
        <v>166473.76379999999</v>
      </c>
      <c r="HJ207" s="32">
        <f t="shared" si="431"/>
        <v>200600.88537899998</v>
      </c>
      <c r="HK207" s="172">
        <f>VLOOKUP(B207,'[2]RESPUESTOS '!$B$11:$CB$246,79,0)</f>
        <v>186362</v>
      </c>
      <c r="HL207" s="162">
        <v>1043000</v>
      </c>
      <c r="HM207" s="32">
        <v>1019400</v>
      </c>
      <c r="HN207" s="94">
        <v>989000</v>
      </c>
      <c r="HO207" s="32">
        <f t="shared" si="532"/>
        <v>809440.5</v>
      </c>
      <c r="HP207" s="32">
        <f t="shared" si="533"/>
        <v>1004200</v>
      </c>
      <c r="HQ207" s="32">
        <f t="shared" si="534"/>
        <v>480956.23210250493</v>
      </c>
      <c r="HR207" s="32">
        <f t="shared" si="535"/>
        <v>225143.93219999998</v>
      </c>
      <c r="HS207" s="32">
        <f t="shared" si="432"/>
        <v>271298.43830099999</v>
      </c>
      <c r="HT207" s="172">
        <v>1000461.42</v>
      </c>
      <c r="HU207" s="162">
        <v>1043000</v>
      </c>
      <c r="HV207" s="32">
        <v>1274250</v>
      </c>
      <c r="HW207" s="94">
        <v>1185100</v>
      </c>
      <c r="HX207" s="32">
        <f t="shared" si="536"/>
        <v>1167450</v>
      </c>
      <c r="HY207" s="32">
        <f t="shared" si="537"/>
        <v>1185100</v>
      </c>
      <c r="HZ207" s="32">
        <f t="shared" si="433"/>
        <v>1159483.572878832</v>
      </c>
      <c r="IA207" s="32">
        <f t="shared" si="538"/>
        <v>1208657.441502</v>
      </c>
      <c r="IB207" s="32">
        <f t="shared" si="434"/>
        <v>1456432.2170099099</v>
      </c>
      <c r="IC207" s="172">
        <v>1066590</v>
      </c>
      <c r="ID207" s="162">
        <v>726000</v>
      </c>
      <c r="IE207" s="32">
        <v>1274250</v>
      </c>
      <c r="IF207" s="94">
        <v>1248800</v>
      </c>
      <c r="IG207" s="32">
        <f t="shared" si="539"/>
        <v>1083016.6666666667</v>
      </c>
      <c r="IH207" s="32">
        <f t="shared" si="540"/>
        <v>1248800</v>
      </c>
      <c r="II207" s="32">
        <f t="shared" si="541"/>
        <v>1012502.8699676312</v>
      </c>
      <c r="IJ207" s="32">
        <f t="shared" si="542"/>
        <v>1288547.379</v>
      </c>
      <c r="IK207" s="32">
        <f t="shared" si="435"/>
        <v>1552699.591695</v>
      </c>
      <c r="IM207" s="32">
        <f t="shared" si="543"/>
        <v>353782.26595849666</v>
      </c>
    </row>
    <row r="208" spans="1:247" x14ac:dyDescent="0.25">
      <c r="A208" s="12">
        <v>201</v>
      </c>
      <c r="B208" s="48" t="s">
        <v>244</v>
      </c>
      <c r="C208" s="14">
        <f>VLOOKUP(B208,[1]Hoja1!$B$9:$D$244,3,0)</f>
        <v>228447</v>
      </c>
      <c r="D208" s="14">
        <v>836000</v>
      </c>
      <c r="E208" s="15">
        <v>1264750</v>
      </c>
      <c r="F208" s="97">
        <v>1226800</v>
      </c>
      <c r="G208" s="105">
        <f t="shared" si="436"/>
        <v>888999.25</v>
      </c>
      <c r="H208" s="105">
        <f t="shared" si="437"/>
        <v>1031400</v>
      </c>
      <c r="I208" s="107">
        <f t="shared" si="438"/>
        <v>557153.18691051693</v>
      </c>
      <c r="J208" s="107">
        <f t="shared" si="439"/>
        <v>240097.79699999999</v>
      </c>
      <c r="K208" s="107">
        <f t="shared" si="408"/>
        <v>289317.84538499999</v>
      </c>
      <c r="L208" s="101">
        <f>VLOOKUP(B208,[1]Hoja1!$B$9:$L$244,11,0)</f>
        <v>198830</v>
      </c>
      <c r="M208" s="101">
        <v>739000</v>
      </c>
      <c r="N208" s="34">
        <v>1264750</v>
      </c>
      <c r="O208" s="70">
        <v>1201500</v>
      </c>
      <c r="P208" s="34">
        <f t="shared" si="440"/>
        <v>851020</v>
      </c>
      <c r="Q208" s="34">
        <f t="shared" si="441"/>
        <v>970250</v>
      </c>
      <c r="R208" s="34">
        <f t="shared" si="442"/>
        <v>499652.41976942733</v>
      </c>
      <c r="S208" s="174">
        <f t="shared" si="443"/>
        <v>208970.33</v>
      </c>
      <c r="T208" s="174">
        <f t="shared" si="409"/>
        <v>251809.24764999998</v>
      </c>
      <c r="U208" s="126">
        <f>VLOOKUP(B208,[1]Hoja1!$B$9:$T$244,19,0)</f>
        <v>204990</v>
      </c>
      <c r="V208" s="126">
        <v>750000</v>
      </c>
      <c r="W208" s="17">
        <v>1011800</v>
      </c>
      <c r="X208" s="73">
        <v>961200</v>
      </c>
      <c r="Y208" s="17">
        <f t="shared" si="444"/>
        <v>731997.5</v>
      </c>
      <c r="Z208" s="17">
        <f t="shared" si="445"/>
        <v>855600</v>
      </c>
      <c r="AA208" s="17">
        <f t="shared" si="446"/>
        <v>485417.81203861773</v>
      </c>
      <c r="AB208" s="176">
        <f t="shared" si="447"/>
        <v>215444.49</v>
      </c>
      <c r="AC208" s="176">
        <f t="shared" si="410"/>
        <v>259610.61044999998</v>
      </c>
      <c r="AD208" s="129">
        <f>VLOOKUP(B208,[1]Hoja1!$B$9:$V$244,21,0)</f>
        <v>228590</v>
      </c>
      <c r="AE208" s="129">
        <v>817000</v>
      </c>
      <c r="AF208" s="18">
        <v>961210</v>
      </c>
      <c r="AG208" s="74">
        <v>913100</v>
      </c>
      <c r="AH208" s="18">
        <f t="shared" si="448"/>
        <v>729975</v>
      </c>
      <c r="AI208" s="18">
        <f t="shared" si="449"/>
        <v>865050</v>
      </c>
      <c r="AJ208" s="18">
        <f t="shared" si="450"/>
        <v>517186.06363551994</v>
      </c>
      <c r="AK208" s="177">
        <f t="shared" si="451"/>
        <v>240248.09</v>
      </c>
      <c r="AL208" s="177">
        <f t="shared" si="411"/>
        <v>289498.94845000003</v>
      </c>
      <c r="AM208" s="133">
        <f>VLOOKUP(B208,[1]Hoja1!$B$9:$X$244,23,0)</f>
        <v>215275</v>
      </c>
      <c r="AN208" s="133">
        <v>769000</v>
      </c>
      <c r="AO208" s="19">
        <v>860030</v>
      </c>
      <c r="AP208" s="77">
        <v>834200</v>
      </c>
      <c r="AQ208" s="19">
        <f t="shared" si="452"/>
        <v>669626.25</v>
      </c>
      <c r="AR208" s="19">
        <f t="shared" si="453"/>
        <v>801600</v>
      </c>
      <c r="AS208" s="19">
        <f t="shared" si="454"/>
        <v>481514.95512790803</v>
      </c>
      <c r="AT208" s="178">
        <f t="shared" si="455"/>
        <v>226254.02499999999</v>
      </c>
      <c r="AU208" s="178">
        <f t="shared" si="412"/>
        <v>272636.100125</v>
      </c>
      <c r="AV208" s="137">
        <f>VLOOKUP(B208,[1]Hoja1!$B$9:$Z$244,25,0)</f>
        <v>167913</v>
      </c>
      <c r="AW208" s="137">
        <v>615000</v>
      </c>
      <c r="AX208" s="20">
        <v>860030</v>
      </c>
      <c r="AY208" s="79">
        <v>799800</v>
      </c>
      <c r="AZ208" s="20">
        <f t="shared" si="456"/>
        <v>610685.75</v>
      </c>
      <c r="BA208" s="20">
        <f t="shared" si="457"/>
        <v>707400</v>
      </c>
      <c r="BB208" s="20">
        <f t="shared" si="458"/>
        <v>400218.35883972741</v>
      </c>
      <c r="BC208" s="179">
        <f t="shared" si="459"/>
        <v>176476.56299999999</v>
      </c>
      <c r="BD208" s="179">
        <f t="shared" si="413"/>
        <v>212654.25841499999</v>
      </c>
      <c r="BE208" s="139">
        <f>VLOOKUP(B208,[1]Hoja1!$B$9:$AB$244,27,0)</f>
        <v>179410</v>
      </c>
      <c r="BF208" s="139">
        <v>718000</v>
      </c>
      <c r="BG208" s="21">
        <v>1011800</v>
      </c>
      <c r="BH208" s="80">
        <v>930900</v>
      </c>
      <c r="BI208" s="21">
        <f t="shared" si="460"/>
        <v>710027.5</v>
      </c>
      <c r="BJ208" s="21">
        <f t="shared" si="461"/>
        <v>824450</v>
      </c>
      <c r="BK208" s="21">
        <f t="shared" si="462"/>
        <v>443009.5938072165</v>
      </c>
      <c r="BL208" s="21">
        <f t="shared" si="463"/>
        <v>188559.90999999997</v>
      </c>
      <c r="BM208" s="21">
        <f t="shared" si="414"/>
        <v>227214.69154999996</v>
      </c>
      <c r="BN208" s="144">
        <f>VLOOKUP(B208,[1]Hoja1!$B$9:$AD$244,29,0)</f>
        <v>179410</v>
      </c>
      <c r="BO208" s="144">
        <v>641000</v>
      </c>
      <c r="BP208" s="22">
        <v>1011800</v>
      </c>
      <c r="BQ208" s="82">
        <v>991600</v>
      </c>
      <c r="BR208" s="22">
        <f t="shared" si="464"/>
        <v>705952.5</v>
      </c>
      <c r="BS208" s="22">
        <f t="shared" si="465"/>
        <v>816300</v>
      </c>
      <c r="BT208" s="22">
        <f t="shared" si="466"/>
        <v>438082.68112002511</v>
      </c>
      <c r="BU208" s="22">
        <f t="shared" si="467"/>
        <v>188559.90999999997</v>
      </c>
      <c r="BV208" s="22">
        <f t="shared" si="415"/>
        <v>227214.69154999996</v>
      </c>
      <c r="BW208" s="146">
        <f>VLOOKUP(B208,[1]Hoja1!$B$9:$AF$244,31,0)</f>
        <v>172819</v>
      </c>
      <c r="BX208" s="146">
        <v>500000</v>
      </c>
      <c r="BY208" s="23">
        <v>860030</v>
      </c>
      <c r="BZ208" s="84">
        <v>825600</v>
      </c>
      <c r="CA208" s="23">
        <f t="shared" si="468"/>
        <v>589612.25</v>
      </c>
      <c r="CB208" s="23">
        <f t="shared" si="469"/>
        <v>662800</v>
      </c>
      <c r="CC208" s="23">
        <f t="shared" si="470"/>
        <v>393685.62711293669</v>
      </c>
      <c r="CD208" s="23">
        <f t="shared" si="471"/>
        <v>181632.769</v>
      </c>
      <c r="CE208" s="23">
        <f t="shared" si="416"/>
        <v>218867.486645</v>
      </c>
      <c r="CF208" s="158">
        <f>VLOOKUP(B208,[1]Hoja1!$B$9:$AJ$244,35,0)</f>
        <v>163100</v>
      </c>
      <c r="CG208" s="158">
        <v>470000</v>
      </c>
      <c r="CH208" s="24">
        <v>584800</v>
      </c>
      <c r="CI208" s="25">
        <v>555600</v>
      </c>
      <c r="CJ208" s="24">
        <f t="shared" si="472"/>
        <v>443375</v>
      </c>
      <c r="CK208" s="24">
        <f t="shared" si="473"/>
        <v>512800</v>
      </c>
      <c r="CL208" s="24">
        <f t="shared" si="474"/>
        <v>339884.32747489313</v>
      </c>
      <c r="CM208" s="24">
        <f t="shared" si="475"/>
        <v>171418.09999999998</v>
      </c>
      <c r="CN208" s="24">
        <f t="shared" si="417"/>
        <v>206558.81049999996</v>
      </c>
      <c r="CO208" s="148">
        <f>VLOOKUP(B208,[1]Hoja1!$B$9:$AL$244,37,0)</f>
        <v>180456</v>
      </c>
      <c r="CP208" s="148">
        <v>650000</v>
      </c>
      <c r="CQ208" s="26">
        <v>860030</v>
      </c>
      <c r="CR208" s="149">
        <v>808400</v>
      </c>
      <c r="CS208" s="26">
        <f t="shared" si="476"/>
        <v>624721.5</v>
      </c>
      <c r="CT208" s="26">
        <f t="shared" si="477"/>
        <v>729200</v>
      </c>
      <c r="CU208" s="26">
        <f t="shared" si="478"/>
        <v>421952.49629820848</v>
      </c>
      <c r="CV208" s="26">
        <f t="shared" si="479"/>
        <v>189659.25599999999</v>
      </c>
      <c r="CW208" s="26">
        <f t="shared" si="418"/>
        <v>228539.40347999998</v>
      </c>
      <c r="CX208" s="27">
        <f>VLOOKUP(B208,[1]Hoja1!$B$9:$AN$244,39,0)</f>
        <v>219986</v>
      </c>
      <c r="CY208" s="27">
        <v>730000</v>
      </c>
      <c r="CZ208" s="28">
        <v>961210</v>
      </c>
      <c r="DA208" s="86">
        <v>865000</v>
      </c>
      <c r="DB208" s="28">
        <f t="shared" si="480"/>
        <v>694049</v>
      </c>
      <c r="DC208" s="28">
        <f t="shared" si="481"/>
        <v>797500</v>
      </c>
      <c r="DD208" s="28">
        <f t="shared" si="482"/>
        <v>493094.72712410608</v>
      </c>
      <c r="DE208" s="28">
        <f t="shared" si="483"/>
        <v>231205.28599999999</v>
      </c>
      <c r="DF208" s="28">
        <f t="shared" si="419"/>
        <v>278602.36962999997</v>
      </c>
      <c r="DG208" s="150">
        <f>VLOOKUP(B208,[1]Hoja1!$B$9:$AR$244,43,0)</f>
        <v>258995</v>
      </c>
      <c r="DH208" s="150">
        <v>888000</v>
      </c>
      <c r="DI208" s="29">
        <v>758850</v>
      </c>
      <c r="DJ208" s="88">
        <v>705700</v>
      </c>
      <c r="DK208" s="29">
        <f t="shared" si="484"/>
        <v>652886.25</v>
      </c>
      <c r="DL208" s="29">
        <f t="shared" si="485"/>
        <v>732275</v>
      </c>
      <c r="DM208" s="29">
        <f t="shared" si="486"/>
        <v>517999.1262751827</v>
      </c>
      <c r="DN208" s="29">
        <f t="shared" si="487"/>
        <v>272203.745</v>
      </c>
      <c r="DO208" s="29">
        <f t="shared" si="420"/>
        <v>328005.51272499998</v>
      </c>
      <c r="DP208" s="154">
        <f>VLOOKUP(B208,[1]Hoja1!$B$9:$AT$244,45,0)</f>
        <v>265598</v>
      </c>
      <c r="DQ208" s="154">
        <v>972000</v>
      </c>
      <c r="DR208" s="30">
        <v>758850</v>
      </c>
      <c r="DS208" s="90">
        <v>743700</v>
      </c>
      <c r="DT208" s="30">
        <f t="shared" si="488"/>
        <v>685037</v>
      </c>
      <c r="DU208" s="30">
        <f t="shared" si="489"/>
        <v>751275</v>
      </c>
      <c r="DV208" s="30">
        <f t="shared" si="490"/>
        <v>536458.60703685111</v>
      </c>
      <c r="DW208" s="30">
        <f t="shared" si="491"/>
        <v>279143.49799999996</v>
      </c>
      <c r="DX208" s="30">
        <f t="shared" si="421"/>
        <v>336367.91508999997</v>
      </c>
      <c r="DY208" s="158">
        <f>VLOOKUP(B208,[1]Hoja1!$B$9:$AV$244,47,0)</f>
        <v>301011</v>
      </c>
      <c r="DZ208" s="158">
        <v>1040000</v>
      </c>
      <c r="EA208" s="24">
        <v>860030</v>
      </c>
      <c r="EB208" s="25">
        <v>842800</v>
      </c>
      <c r="EC208" s="24">
        <f t="shared" si="492"/>
        <v>760960.25</v>
      </c>
      <c r="ED208" s="24">
        <f t="shared" si="493"/>
        <v>851415</v>
      </c>
      <c r="EE208" s="24">
        <f t="shared" si="494"/>
        <v>603050.15706912451</v>
      </c>
      <c r="EF208" s="24">
        <f t="shared" si="495"/>
        <v>316362.56099999999</v>
      </c>
      <c r="EG208" s="24">
        <f t="shared" si="422"/>
        <v>381216.88600499998</v>
      </c>
      <c r="EH208" s="126">
        <f>VLOOKUP(B208,[1]Hoja1!$B$9:$AX$244,49,0)</f>
        <v>304923</v>
      </c>
      <c r="EI208" s="126">
        <v>1090000</v>
      </c>
      <c r="EJ208" s="17">
        <v>1138275</v>
      </c>
      <c r="EK208" s="73">
        <v>1092700</v>
      </c>
      <c r="EL208" s="17">
        <f t="shared" si="496"/>
        <v>906474.5</v>
      </c>
      <c r="EM208" s="17">
        <f t="shared" si="497"/>
        <v>1091350</v>
      </c>
      <c r="EN208" s="17">
        <f t="shared" si="498"/>
        <v>667708.93157646176</v>
      </c>
      <c r="EO208" s="17">
        <f t="shared" si="499"/>
        <v>320474.07299999997</v>
      </c>
      <c r="EP208" s="17">
        <f t="shared" si="423"/>
        <v>386171.257965</v>
      </c>
      <c r="EQ208" s="162">
        <f>VLOOKUP(B208,[1]Hoja1!$B$9:$AZ$244,51,0)</f>
        <v>258995</v>
      </c>
      <c r="ER208" s="162">
        <v>851000</v>
      </c>
      <c r="ES208" s="32">
        <v>1138275</v>
      </c>
      <c r="ET208" s="94">
        <v>1104100</v>
      </c>
      <c r="EU208" s="32">
        <f t="shared" si="500"/>
        <v>838092.5</v>
      </c>
      <c r="EV208" s="32">
        <f t="shared" si="501"/>
        <v>977550</v>
      </c>
      <c r="EW208" s="32">
        <f t="shared" si="502"/>
        <v>586475.52958987502</v>
      </c>
      <c r="EX208" s="32">
        <f t="shared" si="503"/>
        <v>312891.85949999996</v>
      </c>
      <c r="EY208" s="32">
        <f t="shared" si="424"/>
        <v>377034.69069749996</v>
      </c>
      <c r="EZ208" s="172">
        <f>VLOOKUP(B208,'[2]RESPUESTOS '!$B$11:$BH$246,59,0)</f>
        <v>152683</v>
      </c>
      <c r="FA208" s="162">
        <v>750000</v>
      </c>
      <c r="FB208" s="32">
        <v>830600</v>
      </c>
      <c r="FC208" s="94">
        <v>814000</v>
      </c>
      <c r="FD208" s="32">
        <f t="shared" si="504"/>
        <v>636820.75</v>
      </c>
      <c r="FE208" s="32">
        <f t="shared" si="505"/>
        <v>782000</v>
      </c>
      <c r="FF208" s="32">
        <f t="shared" si="506"/>
        <v>387773.45855163177</v>
      </c>
      <c r="FG208" s="32">
        <f t="shared" si="507"/>
        <v>184456.33229999998</v>
      </c>
      <c r="FH208" s="32">
        <f t="shared" si="425"/>
        <v>222269.88042149998</v>
      </c>
      <c r="FI208" s="172">
        <f>VLOOKUP(B208,'[2]RESPUESTOS '!$B$11:$CJ$246,87,0)</f>
        <v>152423</v>
      </c>
      <c r="FJ208" s="162">
        <v>900000</v>
      </c>
      <c r="FK208" s="32">
        <v>803600</v>
      </c>
      <c r="FL208" s="94">
        <v>795600</v>
      </c>
      <c r="FM208" s="32">
        <f t="shared" si="508"/>
        <v>662905.75</v>
      </c>
      <c r="FN208" s="32">
        <f t="shared" si="509"/>
        <v>799600</v>
      </c>
      <c r="FO208" s="32">
        <f t="shared" si="510"/>
        <v>393193.274284543</v>
      </c>
      <c r="FP208" s="32">
        <f t="shared" si="511"/>
        <v>184142.22629999998</v>
      </c>
      <c r="FQ208" s="32">
        <f t="shared" si="426"/>
        <v>221891.38269149998</v>
      </c>
      <c r="FR208" s="172">
        <f>VLOOKUP(B208,'[2]RESPUESTOS '!$B$11:$BX$246,75,0)</f>
        <v>140287</v>
      </c>
      <c r="FS208" s="162">
        <v>750000</v>
      </c>
      <c r="FT208" s="32">
        <v>750800</v>
      </c>
      <c r="FU208" s="94">
        <v>735800</v>
      </c>
      <c r="FV208" s="32">
        <f t="shared" si="512"/>
        <v>594221.75</v>
      </c>
      <c r="FW208" s="32">
        <f t="shared" si="513"/>
        <v>742900</v>
      </c>
      <c r="FX208" s="32">
        <f t="shared" si="514"/>
        <v>358662.20258066623</v>
      </c>
      <c r="FY208" s="32">
        <f t="shared" si="515"/>
        <v>169480.72469999999</v>
      </c>
      <c r="FZ208" s="32">
        <f t="shared" si="427"/>
        <v>204224.27326349998</v>
      </c>
      <c r="GA208" s="172">
        <f>VLOOKUP(B208,'[2]RESPUESTOS '!$B$11:$CN$246,91,0)</f>
        <v>185992</v>
      </c>
      <c r="GB208" s="162">
        <v>863000</v>
      </c>
      <c r="GC208" s="32">
        <v>1011800</v>
      </c>
      <c r="GD208" s="94">
        <v>981400</v>
      </c>
      <c r="GE208" s="32">
        <f t="shared" si="516"/>
        <v>760548</v>
      </c>
      <c r="GF208" s="32">
        <f t="shared" si="517"/>
        <v>922200</v>
      </c>
      <c r="GG208" s="32">
        <f t="shared" si="518"/>
        <v>468240.75044586329</v>
      </c>
      <c r="GH208" s="32">
        <f t="shared" si="519"/>
        <v>224696.93519999998</v>
      </c>
      <c r="GI208" s="32">
        <f t="shared" si="428"/>
        <v>270759.80691599997</v>
      </c>
      <c r="GJ208" s="172">
        <f>VLOOKUP(B208,'[2]RESPUESTOS '!$B$11:$T$246,19,0)</f>
        <v>134351</v>
      </c>
      <c r="GK208" s="162">
        <v>730000</v>
      </c>
      <c r="GL208" s="32">
        <v>734000</v>
      </c>
      <c r="GM208" s="94">
        <v>719300</v>
      </c>
      <c r="GN208" s="32">
        <f t="shared" si="520"/>
        <v>579412.75</v>
      </c>
      <c r="GO208" s="32">
        <f t="shared" si="521"/>
        <v>724650</v>
      </c>
      <c r="GP208" s="32">
        <f t="shared" si="522"/>
        <v>345850.49273799721</v>
      </c>
      <c r="GQ208" s="32">
        <f t="shared" si="523"/>
        <v>162309.4431</v>
      </c>
      <c r="GR208" s="32">
        <f t="shared" si="429"/>
        <v>195582.87893549999</v>
      </c>
      <c r="GS208" s="172">
        <f>VLOOKUP(B208,'[2]RESPUESTOS '!$B$11:$H$246,7,0)</f>
        <v>97816</v>
      </c>
      <c r="GT208" s="162">
        <v>470000</v>
      </c>
      <c r="GU208" s="32">
        <v>440400</v>
      </c>
      <c r="GV208" s="94">
        <v>427200</v>
      </c>
      <c r="GW208" s="32">
        <f t="shared" si="524"/>
        <v>358854</v>
      </c>
      <c r="GX208" s="32">
        <f t="shared" si="525"/>
        <v>433800</v>
      </c>
      <c r="GY208" s="32">
        <f t="shared" si="526"/>
        <v>235815.36762939836</v>
      </c>
      <c r="GZ208" s="32">
        <f t="shared" si="527"/>
        <v>118171.50959999999</v>
      </c>
      <c r="HA208" s="32">
        <f t="shared" si="430"/>
        <v>142396.66906799999</v>
      </c>
      <c r="HB208" s="172">
        <f>VLOOKUP(B208,'[2]RESPUESTOS '!$B$11:$D$246,3,0)</f>
        <v>100923</v>
      </c>
      <c r="HC208" s="162">
        <v>470000</v>
      </c>
      <c r="HD208" s="32">
        <v>440400</v>
      </c>
      <c r="HE208" s="94">
        <v>427200</v>
      </c>
      <c r="HF208" s="32">
        <f t="shared" si="528"/>
        <v>359630.75</v>
      </c>
      <c r="HG208" s="32">
        <f t="shared" si="529"/>
        <v>433800</v>
      </c>
      <c r="HH208" s="32">
        <f t="shared" si="530"/>
        <v>240273.56516316158</v>
      </c>
      <c r="HI208" s="32">
        <f t="shared" si="531"/>
        <v>121925.0763</v>
      </c>
      <c r="HJ208" s="32">
        <f t="shared" si="431"/>
        <v>146919.7169415</v>
      </c>
      <c r="HK208" s="172">
        <f>VLOOKUP(B208,'[2]RESPUESTOS '!$B$11:$CB$246,79,0)</f>
        <v>185992</v>
      </c>
      <c r="HL208" s="162">
        <v>1090000</v>
      </c>
      <c r="HM208" s="32">
        <v>1011800</v>
      </c>
      <c r="HN208" s="94">
        <v>992000</v>
      </c>
      <c r="HO208" s="32">
        <f t="shared" si="532"/>
        <v>819948</v>
      </c>
      <c r="HP208" s="32">
        <f t="shared" si="533"/>
        <v>1001900</v>
      </c>
      <c r="HQ208" s="32">
        <f t="shared" si="534"/>
        <v>482485.26258773258</v>
      </c>
      <c r="HR208" s="32">
        <f t="shared" si="535"/>
        <v>224696.93519999998</v>
      </c>
      <c r="HS208" s="32">
        <f t="shared" si="432"/>
        <v>270759.80691599997</v>
      </c>
      <c r="HT208" s="172">
        <v>1003669.38</v>
      </c>
      <c r="HU208" s="162">
        <v>1090000</v>
      </c>
      <c r="HV208" s="32">
        <v>1264750</v>
      </c>
      <c r="HW208" s="94">
        <v>1188900</v>
      </c>
      <c r="HX208" s="32">
        <f t="shared" si="536"/>
        <v>1181216.6666666667</v>
      </c>
      <c r="HY208" s="32">
        <f t="shared" si="537"/>
        <v>1188900</v>
      </c>
      <c r="HZ208" s="32">
        <f t="shared" si="433"/>
        <v>1176832.9050815443</v>
      </c>
      <c r="IA208" s="32">
        <f t="shared" si="538"/>
        <v>1212532.977978</v>
      </c>
      <c r="IB208" s="32">
        <f t="shared" si="434"/>
        <v>1461102.2384634898</v>
      </c>
      <c r="IC208" s="172">
        <v>1070010</v>
      </c>
      <c r="ID208" s="162">
        <v>750000</v>
      </c>
      <c r="IE208" s="32">
        <v>1264750</v>
      </c>
      <c r="IF208" s="94">
        <v>1201500</v>
      </c>
      <c r="IG208" s="32">
        <f t="shared" si="539"/>
        <v>1072083.3333333333</v>
      </c>
      <c r="IH208" s="32">
        <f t="shared" si="540"/>
        <v>1201500</v>
      </c>
      <c r="II208" s="32">
        <f t="shared" si="541"/>
        <v>1014783.2290215018</v>
      </c>
      <c r="IJ208" s="32">
        <f t="shared" si="542"/>
        <v>1292679.081</v>
      </c>
      <c r="IK208" s="32">
        <f t="shared" si="435"/>
        <v>1557678.2926050001</v>
      </c>
      <c r="IM208" s="32">
        <f t="shared" si="543"/>
        <v>350552.06194572186</v>
      </c>
    </row>
    <row r="209" spans="1:247" x14ac:dyDescent="0.25">
      <c r="A209" s="12">
        <v>202</v>
      </c>
      <c r="B209" s="48" t="s">
        <v>245</v>
      </c>
      <c r="C209" s="14">
        <f>VLOOKUP(B209,[1]Hoja1!$B$9:$D$244,3,0)</f>
        <v>234781</v>
      </c>
      <c r="D209" s="14">
        <v>859000</v>
      </c>
      <c r="E209" s="15">
        <v>1274500</v>
      </c>
      <c r="F209" s="97">
        <v>1249000</v>
      </c>
      <c r="G209" s="105">
        <f t="shared" si="436"/>
        <v>904320.25</v>
      </c>
      <c r="H209" s="105">
        <f t="shared" si="437"/>
        <v>1054000</v>
      </c>
      <c r="I209" s="107">
        <f t="shared" si="438"/>
        <v>570719.67809108016</v>
      </c>
      <c r="J209" s="107">
        <f t="shared" si="439"/>
        <v>246754.83099999998</v>
      </c>
      <c r="K209" s="107">
        <f t="shared" si="408"/>
        <v>297339.57135499996</v>
      </c>
      <c r="L209" s="101">
        <f>VLOOKUP(B209,[1]Hoja1!$B$9:$L$244,11,0)</f>
        <v>210980</v>
      </c>
      <c r="M209" s="101">
        <v>784000</v>
      </c>
      <c r="N209" s="34">
        <v>1274500</v>
      </c>
      <c r="O209" s="70">
        <v>1223500</v>
      </c>
      <c r="P209" s="34">
        <f t="shared" si="440"/>
        <v>873245</v>
      </c>
      <c r="Q209" s="34">
        <f t="shared" si="441"/>
        <v>1003750</v>
      </c>
      <c r="R209" s="34">
        <f t="shared" si="442"/>
        <v>525124.26003510796</v>
      </c>
      <c r="S209" s="174">
        <f t="shared" si="443"/>
        <v>221739.97999999998</v>
      </c>
      <c r="T209" s="174">
        <f t="shared" si="409"/>
        <v>267196.67589999997</v>
      </c>
      <c r="U209" s="126">
        <f>VLOOKUP(B209,[1]Hoja1!$B$9:$T$244,19,0)</f>
        <v>215539</v>
      </c>
      <c r="V209" s="126">
        <v>789000</v>
      </c>
      <c r="W209" s="17">
        <v>1019600</v>
      </c>
      <c r="X209" s="73">
        <v>958400</v>
      </c>
      <c r="Y209" s="17">
        <f t="shared" si="444"/>
        <v>745634.75</v>
      </c>
      <c r="Z209" s="17">
        <f t="shared" si="445"/>
        <v>873700</v>
      </c>
      <c r="AA209" s="17">
        <f t="shared" si="446"/>
        <v>504341.04193740955</v>
      </c>
      <c r="AB209" s="176">
        <f t="shared" si="447"/>
        <v>226531.48899999997</v>
      </c>
      <c r="AC209" s="176">
        <f t="shared" si="410"/>
        <v>272970.44424499996</v>
      </c>
      <c r="AD209" s="129">
        <f>VLOOKUP(B209,[1]Hoja1!$B$9:$V$244,21,0)</f>
        <v>242074</v>
      </c>
      <c r="AE209" s="129">
        <v>865000</v>
      </c>
      <c r="AF209" s="18">
        <v>968620</v>
      </c>
      <c r="AG209" s="74">
        <v>939600</v>
      </c>
      <c r="AH209" s="18">
        <f t="shared" si="448"/>
        <v>753823.5</v>
      </c>
      <c r="AI209" s="18">
        <f t="shared" si="449"/>
        <v>902300</v>
      </c>
      <c r="AJ209" s="18">
        <f t="shared" si="450"/>
        <v>541732.58213177475</v>
      </c>
      <c r="AK209" s="177">
        <f t="shared" si="451"/>
        <v>254419.77399999998</v>
      </c>
      <c r="AL209" s="177">
        <f t="shared" si="411"/>
        <v>306575.82766999997</v>
      </c>
      <c r="AM209" s="133">
        <f>VLOOKUP(B209,[1]Hoja1!$B$9:$X$244,23,0)</f>
        <v>227857</v>
      </c>
      <c r="AN209" s="133">
        <v>814000</v>
      </c>
      <c r="AO209" s="19">
        <v>866660</v>
      </c>
      <c r="AP209" s="77">
        <v>797300</v>
      </c>
      <c r="AQ209" s="19">
        <f t="shared" si="452"/>
        <v>676454.25</v>
      </c>
      <c r="AR209" s="19">
        <f t="shared" si="453"/>
        <v>805650</v>
      </c>
      <c r="AS209" s="19">
        <f t="shared" si="454"/>
        <v>498423.31387214415</v>
      </c>
      <c r="AT209" s="178">
        <f t="shared" si="455"/>
        <v>239477.70699999999</v>
      </c>
      <c r="AU209" s="178">
        <f t="shared" si="412"/>
        <v>288570.63693499996</v>
      </c>
      <c r="AV209" s="137">
        <f>VLOOKUP(B209,[1]Hoja1!$B$9:$Z$244,25,0)</f>
        <v>191800</v>
      </c>
      <c r="AW209" s="137">
        <v>702000</v>
      </c>
      <c r="AX209" s="20">
        <v>866660</v>
      </c>
      <c r="AY209" s="79">
        <v>814700</v>
      </c>
      <c r="AZ209" s="20">
        <f t="shared" si="456"/>
        <v>643790</v>
      </c>
      <c r="BA209" s="20">
        <f t="shared" si="457"/>
        <v>758350</v>
      </c>
      <c r="BB209" s="20">
        <f t="shared" si="458"/>
        <v>443480.29475279222</v>
      </c>
      <c r="BC209" s="179">
        <f t="shared" si="459"/>
        <v>201581.8</v>
      </c>
      <c r="BD209" s="179">
        <f t="shared" si="413"/>
        <v>242906.06899999999</v>
      </c>
      <c r="BE209" s="139">
        <f>VLOOKUP(B209,[1]Hoja1!$B$9:$AB$244,27,0)</f>
        <v>210980</v>
      </c>
      <c r="BF209" s="139">
        <v>844000</v>
      </c>
      <c r="BG209" s="21">
        <v>1019600</v>
      </c>
      <c r="BH209" s="80">
        <v>999200</v>
      </c>
      <c r="BI209" s="21">
        <f t="shared" si="460"/>
        <v>768445</v>
      </c>
      <c r="BJ209" s="21">
        <f t="shared" si="461"/>
        <v>921600</v>
      </c>
      <c r="BK209" s="21">
        <f t="shared" si="462"/>
        <v>505932.22606321081</v>
      </c>
      <c r="BL209" s="21">
        <f t="shared" si="463"/>
        <v>221739.97999999998</v>
      </c>
      <c r="BM209" s="21">
        <f t="shared" si="414"/>
        <v>267196.67589999997</v>
      </c>
      <c r="BN209" s="144">
        <f>VLOOKUP(B209,[1]Hoja1!$B$9:$AD$244,29,0)</f>
        <v>210980</v>
      </c>
      <c r="BO209" s="144">
        <v>754000</v>
      </c>
      <c r="BP209" s="22">
        <v>1019600</v>
      </c>
      <c r="BQ209" s="82">
        <v>989000</v>
      </c>
      <c r="BR209" s="22">
        <f t="shared" si="464"/>
        <v>743395</v>
      </c>
      <c r="BS209" s="22">
        <f t="shared" si="465"/>
        <v>871500</v>
      </c>
      <c r="BT209" s="22">
        <f t="shared" si="466"/>
        <v>496404.49079337099</v>
      </c>
      <c r="BU209" s="22">
        <f t="shared" si="467"/>
        <v>221739.97999999998</v>
      </c>
      <c r="BV209" s="22">
        <f t="shared" si="415"/>
        <v>267196.67589999997</v>
      </c>
      <c r="BW209" s="146">
        <f>VLOOKUP(B209,[1]Hoja1!$B$9:$AF$244,31,0)</f>
        <v>203272</v>
      </c>
      <c r="BX209" s="146">
        <v>590000</v>
      </c>
      <c r="BY209" s="23">
        <v>866660</v>
      </c>
      <c r="BZ209" s="84">
        <v>806000</v>
      </c>
      <c r="CA209" s="23">
        <f t="shared" si="468"/>
        <v>616483</v>
      </c>
      <c r="CB209" s="23">
        <f t="shared" si="469"/>
        <v>698000</v>
      </c>
      <c r="CC209" s="23">
        <f t="shared" si="470"/>
        <v>444001.34197568771</v>
      </c>
      <c r="CD209" s="23">
        <f t="shared" si="471"/>
        <v>213638.87199999997</v>
      </c>
      <c r="CE209" s="23">
        <f t="shared" si="416"/>
        <v>257434.84075999996</v>
      </c>
      <c r="CF209" s="158">
        <f>VLOOKUP(B209,[1]Hoja1!$B$9:$AJ$244,35,0)</f>
        <v>191800</v>
      </c>
      <c r="CG209" s="158">
        <v>550000</v>
      </c>
      <c r="CH209" s="24">
        <v>589300</v>
      </c>
      <c r="CI209" s="25">
        <v>565700</v>
      </c>
      <c r="CJ209" s="24">
        <f t="shared" si="472"/>
        <v>474200</v>
      </c>
      <c r="CK209" s="24">
        <f t="shared" si="473"/>
        <v>557850</v>
      </c>
      <c r="CL209" s="24">
        <f t="shared" si="474"/>
        <v>381075.91769161675</v>
      </c>
      <c r="CM209" s="24">
        <f t="shared" si="475"/>
        <v>201581.8</v>
      </c>
      <c r="CN209" s="24">
        <f t="shared" si="417"/>
        <v>242906.06899999999</v>
      </c>
      <c r="CO209" s="148">
        <f>VLOOKUP(B209,[1]Hoja1!$B$9:$AL$244,37,0)</f>
        <v>194973</v>
      </c>
      <c r="CP209" s="148">
        <v>700000</v>
      </c>
      <c r="CQ209" s="26">
        <v>866660</v>
      </c>
      <c r="CR209" s="149">
        <v>823300</v>
      </c>
      <c r="CS209" s="26">
        <f t="shared" si="476"/>
        <v>646233.25</v>
      </c>
      <c r="CT209" s="26">
        <f t="shared" si="477"/>
        <v>761650</v>
      </c>
      <c r="CU209" s="26">
        <f t="shared" si="478"/>
        <v>448130.77729155583</v>
      </c>
      <c r="CV209" s="26">
        <f t="shared" si="479"/>
        <v>204916.62299999999</v>
      </c>
      <c r="CW209" s="26">
        <f t="shared" si="418"/>
        <v>246924.530715</v>
      </c>
      <c r="CX209" s="27">
        <f>VLOOKUP(B209,[1]Hoja1!$B$9:$AN$244,39,0)</f>
        <v>216857</v>
      </c>
      <c r="CY209" s="27">
        <v>720000</v>
      </c>
      <c r="CZ209" s="28">
        <v>968620</v>
      </c>
      <c r="DA209" s="86">
        <v>930000</v>
      </c>
      <c r="DB209" s="28">
        <f t="shared" si="480"/>
        <v>708869.25</v>
      </c>
      <c r="DC209" s="28">
        <f t="shared" si="481"/>
        <v>825000</v>
      </c>
      <c r="DD209" s="28">
        <f t="shared" si="482"/>
        <v>493346.72315430077</v>
      </c>
      <c r="DE209" s="28">
        <f t="shared" si="483"/>
        <v>227916.70699999999</v>
      </c>
      <c r="DF209" s="28">
        <f t="shared" si="419"/>
        <v>274639.63193500001</v>
      </c>
      <c r="DG209" s="150">
        <f>VLOOKUP(B209,[1]Hoja1!$B$9:$AR$244,43,0)</f>
        <v>260592</v>
      </c>
      <c r="DH209" s="150">
        <v>894000</v>
      </c>
      <c r="DI209" s="29">
        <v>764700</v>
      </c>
      <c r="DJ209" s="88">
        <v>718800</v>
      </c>
      <c r="DK209" s="29">
        <f t="shared" si="484"/>
        <v>659523</v>
      </c>
      <c r="DL209" s="29">
        <f t="shared" si="485"/>
        <v>741750</v>
      </c>
      <c r="DM209" s="29">
        <f t="shared" si="486"/>
        <v>522541.49207140086</v>
      </c>
      <c r="DN209" s="29">
        <f t="shared" si="487"/>
        <v>273882.19199999998</v>
      </c>
      <c r="DO209" s="29">
        <f t="shared" si="420"/>
        <v>330028.04135999997</v>
      </c>
      <c r="DP209" s="154">
        <f>VLOOKUP(B209,[1]Hoja1!$B$9:$AT$244,45,0)</f>
        <v>267645</v>
      </c>
      <c r="DQ209" s="154">
        <v>979000</v>
      </c>
      <c r="DR209" s="30">
        <v>764700</v>
      </c>
      <c r="DS209" s="90">
        <v>726500</v>
      </c>
      <c r="DT209" s="30">
        <f t="shared" si="488"/>
        <v>684461.25</v>
      </c>
      <c r="DU209" s="30">
        <f t="shared" si="489"/>
        <v>745600</v>
      </c>
      <c r="DV209" s="30">
        <f t="shared" si="490"/>
        <v>537496.58154937788</v>
      </c>
      <c r="DW209" s="30">
        <f t="shared" si="491"/>
        <v>281294.89499999996</v>
      </c>
      <c r="DX209" s="30">
        <f t="shared" si="421"/>
        <v>338960.34847499995</v>
      </c>
      <c r="DY209" s="158">
        <f>VLOOKUP(B209,[1]Hoja1!$B$9:$AV$244,47,0)</f>
        <v>303331</v>
      </c>
      <c r="DZ209" s="158">
        <v>1040000</v>
      </c>
      <c r="EA209" s="24">
        <v>866660</v>
      </c>
      <c r="EB209" s="25">
        <v>823300</v>
      </c>
      <c r="EC209" s="24">
        <f t="shared" si="492"/>
        <v>758322.75</v>
      </c>
      <c r="ED209" s="24">
        <f t="shared" si="493"/>
        <v>844980</v>
      </c>
      <c r="EE209" s="24">
        <f t="shared" si="494"/>
        <v>603614.48386323906</v>
      </c>
      <c r="EF209" s="24">
        <f t="shared" si="495"/>
        <v>318800.88099999999</v>
      </c>
      <c r="EG209" s="24">
        <f t="shared" si="422"/>
        <v>384155.061605</v>
      </c>
      <c r="EH209" s="126">
        <f>VLOOKUP(B209,[1]Hoja1!$B$9:$AX$244,49,0)</f>
        <v>297070</v>
      </c>
      <c r="EI209" s="126">
        <v>1061000</v>
      </c>
      <c r="EJ209" s="17">
        <v>1147050</v>
      </c>
      <c r="EK209" s="73">
        <v>1066800</v>
      </c>
      <c r="EL209" s="17">
        <f t="shared" si="496"/>
        <v>892980</v>
      </c>
      <c r="EM209" s="17">
        <f t="shared" si="497"/>
        <v>1063900</v>
      </c>
      <c r="EN209" s="17">
        <f t="shared" si="498"/>
        <v>653818.96511442948</v>
      </c>
      <c r="EO209" s="17">
        <f t="shared" si="499"/>
        <v>312220.57</v>
      </c>
      <c r="EP209" s="17">
        <f t="shared" si="423"/>
        <v>376225.78685000003</v>
      </c>
      <c r="EQ209" s="162">
        <f>VLOOKUP(B209,[1]Hoja1!$B$9:$AZ$244,51,0)</f>
        <v>260592</v>
      </c>
      <c r="ER209" s="162">
        <v>857000</v>
      </c>
      <c r="ES209" s="32">
        <v>1147050</v>
      </c>
      <c r="ET209" s="94">
        <v>1066800</v>
      </c>
      <c r="EU209" s="32">
        <f t="shared" si="500"/>
        <v>832860.5</v>
      </c>
      <c r="EV209" s="32">
        <f t="shared" si="501"/>
        <v>961900</v>
      </c>
      <c r="EW209" s="32">
        <f t="shared" si="502"/>
        <v>587073.07134657714</v>
      </c>
      <c r="EX209" s="32">
        <f t="shared" si="503"/>
        <v>314821.19520000002</v>
      </c>
      <c r="EY209" s="32">
        <f t="shared" si="424"/>
        <v>379359.54021599999</v>
      </c>
      <c r="EZ209" s="172">
        <f>VLOOKUP(B209,'[2]RESPUESTOS '!$B$11:$BH$246,59,0)</f>
        <v>162027</v>
      </c>
      <c r="FA209" s="162">
        <v>789000</v>
      </c>
      <c r="FB209" s="32">
        <v>862600</v>
      </c>
      <c r="FC209" s="94">
        <v>819500</v>
      </c>
      <c r="FD209" s="32">
        <f t="shared" si="504"/>
        <v>658281.75</v>
      </c>
      <c r="FE209" s="32">
        <f t="shared" si="505"/>
        <v>804250</v>
      </c>
      <c r="FF209" s="32">
        <f t="shared" si="506"/>
        <v>407382.5819486375</v>
      </c>
      <c r="FG209" s="32">
        <f t="shared" si="507"/>
        <v>195744.8187</v>
      </c>
      <c r="FH209" s="32">
        <f t="shared" si="425"/>
        <v>235872.50653350001</v>
      </c>
      <c r="FI209" s="172">
        <f>VLOOKUP(B209,'[2]RESPUESTOS '!$B$11:$CJ$246,87,0)</f>
        <v>163312</v>
      </c>
      <c r="FJ209" s="162">
        <v>946800</v>
      </c>
      <c r="FK209" s="32">
        <v>905000</v>
      </c>
      <c r="FL209" s="94">
        <v>859800</v>
      </c>
      <c r="FM209" s="32">
        <f t="shared" si="508"/>
        <v>718728</v>
      </c>
      <c r="FN209" s="32">
        <f t="shared" si="509"/>
        <v>882400</v>
      </c>
      <c r="FO209" s="32">
        <f t="shared" si="510"/>
        <v>423393.70584251673</v>
      </c>
      <c r="FP209" s="32">
        <f t="shared" si="511"/>
        <v>197297.22719999999</v>
      </c>
      <c r="FQ209" s="32">
        <f t="shared" si="426"/>
        <v>237743.158776</v>
      </c>
      <c r="FR209" s="172">
        <f>VLOOKUP(B209,'[2]RESPUESTOS '!$B$11:$BX$246,75,0)</f>
        <v>151954</v>
      </c>
      <c r="FS209" s="162">
        <v>789000</v>
      </c>
      <c r="FT209" s="32">
        <v>806200</v>
      </c>
      <c r="FU209" s="94">
        <v>798100</v>
      </c>
      <c r="FV209" s="32">
        <f t="shared" si="512"/>
        <v>636313.5</v>
      </c>
      <c r="FW209" s="32">
        <f t="shared" si="513"/>
        <v>793550</v>
      </c>
      <c r="FX209" s="32">
        <f t="shared" si="514"/>
        <v>386782.52301487431</v>
      </c>
      <c r="FY209" s="32">
        <f t="shared" si="515"/>
        <v>183575.6274</v>
      </c>
      <c r="FZ209" s="32">
        <f t="shared" si="427"/>
        <v>221208.63101700001</v>
      </c>
      <c r="GA209" s="172">
        <f>VLOOKUP(B209,'[2]RESPUESTOS '!$B$11:$CN$246,91,0)</f>
        <v>192835</v>
      </c>
      <c r="GB209" s="162">
        <v>908000</v>
      </c>
      <c r="GC209" s="32">
        <v>1019600</v>
      </c>
      <c r="GD209" s="94">
        <v>999200</v>
      </c>
      <c r="GE209" s="32">
        <f t="shared" si="516"/>
        <v>779908.75</v>
      </c>
      <c r="GF209" s="32">
        <f t="shared" si="517"/>
        <v>953600</v>
      </c>
      <c r="GG209" s="32">
        <f t="shared" si="518"/>
        <v>483753.1743563264</v>
      </c>
      <c r="GH209" s="32">
        <f t="shared" si="519"/>
        <v>232963.96349999998</v>
      </c>
      <c r="GI209" s="32">
        <f t="shared" si="428"/>
        <v>280721.57601749996</v>
      </c>
      <c r="GJ209" s="172">
        <f>VLOOKUP(B209,'[2]RESPUESTOS '!$B$11:$T$246,19,0)</f>
        <v>145955</v>
      </c>
      <c r="GK209" s="162">
        <v>720000</v>
      </c>
      <c r="GL209" s="32">
        <v>794000</v>
      </c>
      <c r="GM209" s="94">
        <v>770200</v>
      </c>
      <c r="GN209" s="32">
        <f t="shared" si="520"/>
        <v>607538.75</v>
      </c>
      <c r="GO209" s="32">
        <f t="shared" si="521"/>
        <v>745100</v>
      </c>
      <c r="GP209" s="32">
        <f t="shared" si="522"/>
        <v>370434.66123917175</v>
      </c>
      <c r="GQ209" s="32">
        <f t="shared" si="523"/>
        <v>176328.23549999998</v>
      </c>
      <c r="GR209" s="32">
        <f t="shared" si="429"/>
        <v>212475.52377749997</v>
      </c>
      <c r="GS209" s="172">
        <f>VLOOKUP(B209,'[2]RESPUESTOS '!$B$11:$H$246,7,0)</f>
        <v>128210</v>
      </c>
      <c r="GT209" s="162">
        <v>550000</v>
      </c>
      <c r="GU209" s="32">
        <v>476400</v>
      </c>
      <c r="GV209" s="94">
        <v>443100</v>
      </c>
      <c r="GW209" s="32">
        <f t="shared" si="524"/>
        <v>399427.5</v>
      </c>
      <c r="GX209" s="32">
        <f t="shared" si="525"/>
        <v>459750</v>
      </c>
      <c r="GY209" s="32">
        <f t="shared" si="526"/>
        <v>286250.21282530139</v>
      </c>
      <c r="GZ209" s="32">
        <f t="shared" si="527"/>
        <v>154890.50099999999</v>
      </c>
      <c r="HA209" s="32">
        <f t="shared" si="430"/>
        <v>186643.05370499997</v>
      </c>
      <c r="HB209" s="172">
        <f>VLOOKUP(B209,'[2]RESPUESTOS '!$B$11:$D$246,3,0)</f>
        <v>130258</v>
      </c>
      <c r="HC209" s="162">
        <v>550000</v>
      </c>
      <c r="HD209" s="32">
        <v>476400</v>
      </c>
      <c r="HE209" s="94">
        <v>466900</v>
      </c>
      <c r="HF209" s="32">
        <f t="shared" si="528"/>
        <v>405889.5</v>
      </c>
      <c r="HG209" s="32">
        <f t="shared" si="529"/>
        <v>471650</v>
      </c>
      <c r="HH209" s="32">
        <f t="shared" si="530"/>
        <v>291203.1291478076</v>
      </c>
      <c r="HI209" s="32">
        <f t="shared" si="531"/>
        <v>157364.68979999999</v>
      </c>
      <c r="HJ209" s="32">
        <f t="shared" si="431"/>
        <v>189624.45120899999</v>
      </c>
      <c r="HK209" s="172">
        <f>VLOOKUP(B209,'[2]RESPUESTOS '!$B$11:$CB$246,79,0)</f>
        <v>192835</v>
      </c>
      <c r="HL209" s="162">
        <v>1061000</v>
      </c>
      <c r="HM209" s="32">
        <v>1019600</v>
      </c>
      <c r="HN209" s="94">
        <v>969000</v>
      </c>
      <c r="HO209" s="32">
        <f t="shared" si="532"/>
        <v>810608.75</v>
      </c>
      <c r="HP209" s="32">
        <f t="shared" si="533"/>
        <v>994300</v>
      </c>
      <c r="HQ209" s="32">
        <f t="shared" si="534"/>
        <v>491336.73969203839</v>
      </c>
      <c r="HR209" s="32">
        <f t="shared" si="535"/>
        <v>232963.96349999998</v>
      </c>
      <c r="HS209" s="32">
        <f t="shared" si="432"/>
        <v>280721.57601749996</v>
      </c>
      <c r="HT209" s="172">
        <v>1022157.36</v>
      </c>
      <c r="HU209" s="162">
        <v>1061000</v>
      </c>
      <c r="HV209" s="32">
        <v>1274500</v>
      </c>
      <c r="HW209" s="94">
        <v>1210800</v>
      </c>
      <c r="HX209" s="32">
        <f t="shared" si="536"/>
        <v>1182100</v>
      </c>
      <c r="HY209" s="32">
        <f t="shared" si="537"/>
        <v>1210800</v>
      </c>
      <c r="HZ209" s="32">
        <f t="shared" si="433"/>
        <v>1175074.912491254</v>
      </c>
      <c r="IA209" s="32">
        <f t="shared" si="538"/>
        <v>1234868.3066159999</v>
      </c>
      <c r="IB209" s="32">
        <f t="shared" si="434"/>
        <v>1488016.3094722799</v>
      </c>
      <c r="IC209" s="172">
        <v>1089720</v>
      </c>
      <c r="ID209" s="162">
        <v>789000</v>
      </c>
      <c r="IE209" s="32">
        <v>1274500</v>
      </c>
      <c r="IF209" s="94">
        <v>1198000</v>
      </c>
      <c r="IG209" s="32">
        <f t="shared" si="539"/>
        <v>1087166.6666666667</v>
      </c>
      <c r="IH209" s="32">
        <f t="shared" si="540"/>
        <v>1198000</v>
      </c>
      <c r="II209" s="32">
        <f t="shared" si="541"/>
        <v>1039222.6588991685</v>
      </c>
      <c r="IJ209" s="32">
        <f t="shared" si="542"/>
        <v>1316490.7319999998</v>
      </c>
      <c r="IK209" s="32">
        <f t="shared" si="435"/>
        <v>1586371.3320599999</v>
      </c>
      <c r="IM209" s="32">
        <f t="shared" si="543"/>
        <v>368888.31653356593</v>
      </c>
    </row>
    <row r="210" spans="1:247" x14ac:dyDescent="0.25">
      <c r="A210" s="12">
        <v>203</v>
      </c>
      <c r="B210" s="48" t="s">
        <v>246</v>
      </c>
      <c r="C210" s="14">
        <f>VLOOKUP(B210,[1]Hoja1!$B$9:$D$244,3,0)</f>
        <v>217259</v>
      </c>
      <c r="D210" s="14">
        <v>795000</v>
      </c>
      <c r="E210" s="15">
        <v>1228250</v>
      </c>
      <c r="F210" s="97">
        <v>1166800</v>
      </c>
      <c r="G210" s="105">
        <f t="shared" si="436"/>
        <v>851827.25</v>
      </c>
      <c r="H210" s="105">
        <f t="shared" si="437"/>
        <v>980900</v>
      </c>
      <c r="I210" s="107">
        <f t="shared" si="438"/>
        <v>531076.30814672471</v>
      </c>
      <c r="J210" s="107">
        <f t="shared" si="439"/>
        <v>228339.20899999997</v>
      </c>
      <c r="K210" s="107">
        <f t="shared" si="408"/>
        <v>275148.74684499996</v>
      </c>
      <c r="L210" s="101">
        <f>VLOOKUP(B210,[1]Hoja1!$B$9:$L$244,11,0)</f>
        <v>210314</v>
      </c>
      <c r="M210" s="101">
        <v>782000</v>
      </c>
      <c r="N210" s="34">
        <v>1228250</v>
      </c>
      <c r="O210" s="70">
        <v>1142300</v>
      </c>
      <c r="P210" s="34">
        <f t="shared" si="440"/>
        <v>840716</v>
      </c>
      <c r="Q210" s="34">
        <f t="shared" si="441"/>
        <v>962150</v>
      </c>
      <c r="R210" s="34">
        <f t="shared" si="442"/>
        <v>517922.65809534548</v>
      </c>
      <c r="S210" s="174">
        <f t="shared" si="443"/>
        <v>221040.014</v>
      </c>
      <c r="T210" s="174">
        <f t="shared" si="409"/>
        <v>266353.21687</v>
      </c>
      <c r="U210" s="126">
        <f>VLOOKUP(B210,[1]Hoja1!$B$9:$T$244,19,0)</f>
        <v>215989</v>
      </c>
      <c r="V210" s="126">
        <v>790000</v>
      </c>
      <c r="W210" s="17">
        <v>982600</v>
      </c>
      <c r="X210" s="73">
        <v>904000</v>
      </c>
      <c r="Y210" s="17">
        <f t="shared" si="444"/>
        <v>723147.25</v>
      </c>
      <c r="Z210" s="17">
        <f t="shared" si="445"/>
        <v>847000</v>
      </c>
      <c r="AA210" s="17">
        <f t="shared" si="446"/>
        <v>498778.55328383867</v>
      </c>
      <c r="AB210" s="176">
        <f t="shared" si="447"/>
        <v>227004.43899999998</v>
      </c>
      <c r="AC210" s="176">
        <f t="shared" si="410"/>
        <v>273540.34899500001</v>
      </c>
      <c r="AD210" s="129">
        <f>VLOOKUP(B210,[1]Hoja1!$B$9:$V$244,21,0)</f>
        <v>233970</v>
      </c>
      <c r="AE210" s="129">
        <v>836000</v>
      </c>
      <c r="AF210" s="18">
        <v>933470</v>
      </c>
      <c r="AG210" s="74">
        <v>858800</v>
      </c>
      <c r="AH210" s="18">
        <f t="shared" si="448"/>
        <v>715560</v>
      </c>
      <c r="AI210" s="18">
        <f t="shared" si="449"/>
        <v>847400</v>
      </c>
      <c r="AJ210" s="18">
        <f t="shared" si="450"/>
        <v>519081.99611148506</v>
      </c>
      <c r="AK210" s="177">
        <f t="shared" si="451"/>
        <v>245902.46999999997</v>
      </c>
      <c r="AL210" s="177">
        <f t="shared" si="411"/>
        <v>296312.47634999995</v>
      </c>
      <c r="AM210" s="133">
        <f>VLOOKUP(B210,[1]Hoja1!$B$9:$X$244,23,0)</f>
        <v>220256</v>
      </c>
      <c r="AN210" s="133">
        <v>787000</v>
      </c>
      <c r="AO210" s="19">
        <v>835210</v>
      </c>
      <c r="AP210" s="77">
        <v>818500</v>
      </c>
      <c r="AQ210" s="19">
        <f t="shared" si="452"/>
        <v>665241.5</v>
      </c>
      <c r="AR210" s="19">
        <f t="shared" si="453"/>
        <v>802750</v>
      </c>
      <c r="AS210" s="19">
        <f t="shared" si="454"/>
        <v>486034.39475917758</v>
      </c>
      <c r="AT210" s="178">
        <f t="shared" si="455"/>
        <v>231489.05599999998</v>
      </c>
      <c r="AU210" s="178">
        <f t="shared" si="412"/>
        <v>278944.31247999996</v>
      </c>
      <c r="AV210" s="137">
        <f>VLOOKUP(B210,[1]Hoja1!$B$9:$Z$244,25,0)</f>
        <v>185850</v>
      </c>
      <c r="AW210" s="137">
        <v>680000</v>
      </c>
      <c r="AX210" s="20">
        <v>835210</v>
      </c>
      <c r="AY210" s="79">
        <v>810200</v>
      </c>
      <c r="AZ210" s="20">
        <f t="shared" si="456"/>
        <v>627815</v>
      </c>
      <c r="BA210" s="20">
        <f t="shared" si="457"/>
        <v>745100</v>
      </c>
      <c r="BB210" s="20">
        <f t="shared" si="458"/>
        <v>430902.68601278623</v>
      </c>
      <c r="BC210" s="179">
        <f t="shared" si="459"/>
        <v>195328.34999999998</v>
      </c>
      <c r="BD210" s="179">
        <f t="shared" si="413"/>
        <v>235370.66174999997</v>
      </c>
      <c r="BE210" s="139">
        <f>VLOOKUP(B210,[1]Hoja1!$B$9:$AB$244,27,0)</f>
        <v>204435</v>
      </c>
      <c r="BF210" s="139">
        <v>818000</v>
      </c>
      <c r="BG210" s="21">
        <v>982600</v>
      </c>
      <c r="BH210" s="80">
        <v>933500</v>
      </c>
      <c r="BI210" s="21">
        <f t="shared" si="460"/>
        <v>734633.75</v>
      </c>
      <c r="BJ210" s="21">
        <f t="shared" si="461"/>
        <v>875750</v>
      </c>
      <c r="BK210" s="21">
        <f t="shared" si="462"/>
        <v>487628.28506156628</v>
      </c>
      <c r="BL210" s="21">
        <f t="shared" si="463"/>
        <v>214861.185</v>
      </c>
      <c r="BM210" s="21">
        <f t="shared" si="414"/>
        <v>258907.72792499998</v>
      </c>
      <c r="BN210" s="144">
        <f>VLOOKUP(B210,[1]Hoja1!$B$9:$AD$244,29,0)</f>
        <v>204435</v>
      </c>
      <c r="BO210" s="144">
        <v>731000</v>
      </c>
      <c r="BP210" s="22">
        <v>982600</v>
      </c>
      <c r="BQ210" s="82">
        <v>962900</v>
      </c>
      <c r="BR210" s="22">
        <f t="shared" si="464"/>
        <v>720233.75</v>
      </c>
      <c r="BS210" s="22">
        <f t="shared" si="465"/>
        <v>846950</v>
      </c>
      <c r="BT210" s="22">
        <f t="shared" si="466"/>
        <v>481014.54038179963</v>
      </c>
      <c r="BU210" s="22">
        <f t="shared" si="467"/>
        <v>214861.185</v>
      </c>
      <c r="BV210" s="22">
        <f t="shared" si="415"/>
        <v>258907.72792499998</v>
      </c>
      <c r="BW210" s="146">
        <f>VLOOKUP(B210,[1]Hoja1!$B$9:$AF$244,31,0)</f>
        <v>196846</v>
      </c>
      <c r="BX210" s="146">
        <v>570000</v>
      </c>
      <c r="BY210" s="23">
        <v>835210</v>
      </c>
      <c r="BZ210" s="84">
        <v>793400</v>
      </c>
      <c r="CA210" s="23">
        <f t="shared" si="468"/>
        <v>598864</v>
      </c>
      <c r="CB210" s="23">
        <f t="shared" si="469"/>
        <v>681700</v>
      </c>
      <c r="CC210" s="23">
        <f t="shared" si="470"/>
        <v>430468.50429845497</v>
      </c>
      <c r="CD210" s="23">
        <f t="shared" si="471"/>
        <v>206885.14599999998</v>
      </c>
      <c r="CE210" s="23">
        <f t="shared" si="416"/>
        <v>249296.60092999996</v>
      </c>
      <c r="CF210" s="158">
        <f>VLOOKUP(B210,[1]Hoja1!$B$9:$AJ$244,35,0)</f>
        <v>185850</v>
      </c>
      <c r="CG210" s="158">
        <v>540000</v>
      </c>
      <c r="CH210" s="24">
        <v>567900</v>
      </c>
      <c r="CI210" s="25">
        <v>550900</v>
      </c>
      <c r="CJ210" s="24">
        <f t="shared" si="472"/>
        <v>461162.5</v>
      </c>
      <c r="CK210" s="24">
        <f t="shared" si="473"/>
        <v>545450</v>
      </c>
      <c r="CL210" s="24">
        <f t="shared" si="474"/>
        <v>370074.9935073973</v>
      </c>
      <c r="CM210" s="24">
        <f t="shared" si="475"/>
        <v>195328.34999999998</v>
      </c>
      <c r="CN210" s="24">
        <f t="shared" si="417"/>
        <v>235370.66174999997</v>
      </c>
      <c r="CO210" s="148">
        <f>VLOOKUP(B210,[1]Hoja1!$B$9:$AL$244,37,0)</f>
        <v>197248</v>
      </c>
      <c r="CP210" s="148">
        <v>710000</v>
      </c>
      <c r="CQ210" s="26">
        <v>835210</v>
      </c>
      <c r="CR210" s="149">
        <v>801800</v>
      </c>
      <c r="CS210" s="26">
        <f t="shared" si="476"/>
        <v>636064.5</v>
      </c>
      <c r="CT210" s="26">
        <f t="shared" si="477"/>
        <v>755900</v>
      </c>
      <c r="CU210" s="26">
        <f t="shared" si="478"/>
        <v>448294.39238030324</v>
      </c>
      <c r="CV210" s="26">
        <f t="shared" si="479"/>
        <v>207307.64799999999</v>
      </c>
      <c r="CW210" s="26">
        <f t="shared" si="418"/>
        <v>249805.71583999999</v>
      </c>
      <c r="CX210" s="27">
        <f>VLOOKUP(B210,[1]Hoja1!$B$9:$AN$244,39,0)</f>
        <v>209355</v>
      </c>
      <c r="CY210" s="27">
        <v>690000</v>
      </c>
      <c r="CZ210" s="28">
        <v>933470</v>
      </c>
      <c r="DA210" s="86">
        <v>887000</v>
      </c>
      <c r="DB210" s="28">
        <f t="shared" si="480"/>
        <v>679956.25</v>
      </c>
      <c r="DC210" s="28">
        <f t="shared" si="481"/>
        <v>788500</v>
      </c>
      <c r="DD210" s="28">
        <f t="shared" si="482"/>
        <v>474804.58616793505</v>
      </c>
      <c r="DE210" s="28">
        <f t="shared" si="483"/>
        <v>220032.10499999998</v>
      </c>
      <c r="DF210" s="28">
        <f t="shared" si="419"/>
        <v>265138.68652499997</v>
      </c>
      <c r="DG210" s="150">
        <f>VLOOKUP(B210,[1]Hoja1!$B$9:$AR$244,43,0)</f>
        <v>257933</v>
      </c>
      <c r="DH210" s="150">
        <v>885000</v>
      </c>
      <c r="DI210" s="29">
        <v>736950</v>
      </c>
      <c r="DJ210" s="88">
        <v>700100</v>
      </c>
      <c r="DK210" s="29">
        <f t="shared" si="484"/>
        <v>644995.75</v>
      </c>
      <c r="DL210" s="29">
        <f t="shared" si="485"/>
        <v>718525</v>
      </c>
      <c r="DM210" s="29">
        <f t="shared" si="486"/>
        <v>513331.81470695831</v>
      </c>
      <c r="DN210" s="29">
        <f t="shared" si="487"/>
        <v>271087.58299999998</v>
      </c>
      <c r="DO210" s="29">
        <f t="shared" si="420"/>
        <v>326660.53751499997</v>
      </c>
      <c r="DP210" s="154">
        <f>VLOOKUP(B210,[1]Hoja1!$B$9:$AT$244,45,0)</f>
        <v>257933</v>
      </c>
      <c r="DQ210" s="154">
        <v>944000</v>
      </c>
      <c r="DR210" s="30">
        <v>736950</v>
      </c>
      <c r="DS210" s="90">
        <v>714800</v>
      </c>
      <c r="DT210" s="30">
        <f t="shared" si="488"/>
        <v>663420.75</v>
      </c>
      <c r="DU210" s="30">
        <f t="shared" si="489"/>
        <v>725875</v>
      </c>
      <c r="DV210" s="30">
        <f t="shared" si="490"/>
        <v>520004.93265856506</v>
      </c>
      <c r="DW210" s="30">
        <f t="shared" si="491"/>
        <v>271087.58299999998</v>
      </c>
      <c r="DX210" s="30">
        <f t="shared" si="421"/>
        <v>326660.53751499997</v>
      </c>
      <c r="DY210" s="158">
        <f>VLOOKUP(B210,[1]Hoja1!$B$9:$AV$244,47,0)</f>
        <v>292324</v>
      </c>
      <c r="DZ210" s="158">
        <v>1010000</v>
      </c>
      <c r="EA210" s="24">
        <v>835210</v>
      </c>
      <c r="EB210" s="25">
        <v>810200</v>
      </c>
      <c r="EC210" s="24">
        <f t="shared" si="492"/>
        <v>736933.5</v>
      </c>
      <c r="ED210" s="24">
        <f t="shared" si="493"/>
        <v>822705</v>
      </c>
      <c r="EE210" s="24">
        <f t="shared" si="494"/>
        <v>584579.29989208921</v>
      </c>
      <c r="EF210" s="24">
        <f t="shared" si="495"/>
        <v>307232.52399999998</v>
      </c>
      <c r="EG210" s="24">
        <f t="shared" si="422"/>
        <v>370215.19141999999</v>
      </c>
      <c r="EH210" s="126">
        <f>VLOOKUP(B210,[1]Hoja1!$B$9:$AX$244,49,0)</f>
        <v>295932</v>
      </c>
      <c r="EI210" s="126">
        <v>1057000</v>
      </c>
      <c r="EJ210" s="17">
        <v>1105425</v>
      </c>
      <c r="EK210" s="73">
        <v>1050200</v>
      </c>
      <c r="EL210" s="17">
        <f t="shared" si="496"/>
        <v>877139.25</v>
      </c>
      <c r="EM210" s="17">
        <f t="shared" si="497"/>
        <v>1053600</v>
      </c>
      <c r="EN210" s="17">
        <f t="shared" si="498"/>
        <v>647033.77615895111</v>
      </c>
      <c r="EO210" s="17">
        <f t="shared" si="499"/>
        <v>311024.53200000001</v>
      </c>
      <c r="EP210" s="17">
        <f t="shared" si="423"/>
        <v>374784.56105999998</v>
      </c>
      <c r="EQ210" s="162">
        <f>VLOOKUP(B210,[1]Hoja1!$B$9:$AZ$244,51,0)</f>
        <v>259673</v>
      </c>
      <c r="ER210" s="162">
        <v>854000</v>
      </c>
      <c r="ES210" s="32">
        <v>1105425</v>
      </c>
      <c r="ET210" s="94">
        <v>1050200</v>
      </c>
      <c r="EU210" s="32">
        <f t="shared" si="500"/>
        <v>817324.5</v>
      </c>
      <c r="EV210" s="32">
        <f t="shared" si="501"/>
        <v>952100</v>
      </c>
      <c r="EW210" s="32">
        <f t="shared" si="502"/>
        <v>581497.92022903019</v>
      </c>
      <c r="EX210" s="32">
        <f t="shared" si="503"/>
        <v>313710.95130000002</v>
      </c>
      <c r="EY210" s="32">
        <f t="shared" si="424"/>
        <v>378021.69631650002</v>
      </c>
      <c r="EZ210" s="172">
        <f>VLOOKUP(B210,'[2]RESPUESTOS '!$B$11:$BH$246,59,0)</f>
        <v>162552</v>
      </c>
      <c r="FA210" s="162">
        <v>790000</v>
      </c>
      <c r="FB210" s="32">
        <v>857000</v>
      </c>
      <c r="FC210" s="94">
        <v>805600</v>
      </c>
      <c r="FD210" s="32">
        <f t="shared" si="504"/>
        <v>653788</v>
      </c>
      <c r="FE210" s="32">
        <f t="shared" si="505"/>
        <v>797800</v>
      </c>
      <c r="FF210" s="32">
        <f t="shared" si="506"/>
        <v>407088.53886925668</v>
      </c>
      <c r="FG210" s="32">
        <f t="shared" si="507"/>
        <v>196379.07120000001</v>
      </c>
      <c r="FH210" s="32">
        <f t="shared" si="425"/>
        <v>236636.78079600001</v>
      </c>
      <c r="FI210" s="172">
        <f>VLOOKUP(B210,'[2]RESPUESTOS '!$B$11:$CJ$246,87,0)</f>
        <v>163248</v>
      </c>
      <c r="FJ210" s="162">
        <v>948000</v>
      </c>
      <c r="FK210" s="32">
        <v>896000</v>
      </c>
      <c r="FL210" s="94">
        <v>869100</v>
      </c>
      <c r="FM210" s="32">
        <f t="shared" si="508"/>
        <v>719087</v>
      </c>
      <c r="FN210" s="32">
        <f t="shared" si="509"/>
        <v>882550</v>
      </c>
      <c r="FO210" s="32">
        <f t="shared" si="510"/>
        <v>423406.38567611645</v>
      </c>
      <c r="FP210" s="32">
        <f t="shared" si="511"/>
        <v>197219.9088</v>
      </c>
      <c r="FQ210" s="32">
        <f t="shared" si="426"/>
        <v>237649.990104</v>
      </c>
      <c r="FR210" s="172">
        <f>VLOOKUP(B210,'[2]RESPUESTOS '!$B$11:$BX$246,75,0)</f>
        <v>147113</v>
      </c>
      <c r="FS210" s="162">
        <v>790000</v>
      </c>
      <c r="FT210" s="32">
        <v>783200</v>
      </c>
      <c r="FU210" s="94">
        <v>744000</v>
      </c>
      <c r="FV210" s="32">
        <f t="shared" si="512"/>
        <v>616078.25</v>
      </c>
      <c r="FW210" s="32">
        <f t="shared" si="513"/>
        <v>763600</v>
      </c>
      <c r="FX210" s="32">
        <f t="shared" si="514"/>
        <v>374383.98566180404</v>
      </c>
      <c r="FY210" s="32">
        <f t="shared" si="515"/>
        <v>177727.21529999998</v>
      </c>
      <c r="FZ210" s="32">
        <f t="shared" si="427"/>
        <v>214161.29443649997</v>
      </c>
      <c r="GA210" s="172">
        <f>VLOOKUP(B210,'[2]RESPUESTOS '!$B$11:$CN$246,91,0)</f>
        <v>181861</v>
      </c>
      <c r="GB210" s="162">
        <v>909000</v>
      </c>
      <c r="GC210" s="32">
        <v>982600</v>
      </c>
      <c r="GD210" s="94">
        <v>972800</v>
      </c>
      <c r="GE210" s="32">
        <f t="shared" si="516"/>
        <v>761565.25</v>
      </c>
      <c r="GF210" s="32">
        <f t="shared" si="517"/>
        <v>940900</v>
      </c>
      <c r="GG210" s="32">
        <f t="shared" si="518"/>
        <v>462722.83372029109</v>
      </c>
      <c r="GH210" s="32">
        <f t="shared" si="519"/>
        <v>219706.27409999998</v>
      </c>
      <c r="GI210" s="32">
        <f t="shared" si="428"/>
        <v>264746.0602905</v>
      </c>
      <c r="GJ210" s="172">
        <f>VLOOKUP(B210,'[2]RESPUESTOS '!$B$11:$T$246,19,0)</f>
        <v>153987</v>
      </c>
      <c r="GK210" s="162">
        <v>690000</v>
      </c>
      <c r="GL210" s="32">
        <v>819800</v>
      </c>
      <c r="GM210" s="94">
        <v>803400</v>
      </c>
      <c r="GN210" s="32">
        <f t="shared" si="520"/>
        <v>616796.75</v>
      </c>
      <c r="GO210" s="32">
        <f t="shared" si="521"/>
        <v>746700</v>
      </c>
      <c r="GP210" s="32">
        <f t="shared" si="522"/>
        <v>384325.30225161975</v>
      </c>
      <c r="GQ210" s="32">
        <f t="shared" si="523"/>
        <v>186031.69469999999</v>
      </c>
      <c r="GR210" s="32">
        <f t="shared" si="429"/>
        <v>224168.19211349997</v>
      </c>
      <c r="GS210" s="172">
        <f>VLOOKUP(B210,'[2]RESPUESTOS '!$B$11:$H$246,7,0)</f>
        <v>134517</v>
      </c>
      <c r="GT210" s="162">
        <v>540000</v>
      </c>
      <c r="GU210" s="32">
        <v>491900</v>
      </c>
      <c r="GV210" s="94">
        <v>467300</v>
      </c>
      <c r="GW210" s="32">
        <f t="shared" si="524"/>
        <v>408429.25</v>
      </c>
      <c r="GX210" s="32">
        <f t="shared" si="525"/>
        <v>479600</v>
      </c>
      <c r="GY210" s="32">
        <f t="shared" si="526"/>
        <v>297204.57726270892</v>
      </c>
      <c r="GZ210" s="32">
        <f t="shared" si="527"/>
        <v>162509.9877</v>
      </c>
      <c r="HA210" s="32">
        <f t="shared" si="430"/>
        <v>195824.53517849999</v>
      </c>
      <c r="HB210" s="172">
        <f>VLOOKUP(B210,'[2]RESPUESTOS '!$B$11:$D$246,3,0)</f>
        <v>139062</v>
      </c>
      <c r="HC210" s="162">
        <v>540000</v>
      </c>
      <c r="HD210" s="32">
        <v>491900</v>
      </c>
      <c r="HE210" s="94">
        <v>467300</v>
      </c>
      <c r="HF210" s="32">
        <f t="shared" si="528"/>
        <v>409565.5</v>
      </c>
      <c r="HG210" s="32">
        <f t="shared" si="529"/>
        <v>479600</v>
      </c>
      <c r="HH210" s="32">
        <f t="shared" si="530"/>
        <v>302668.58226378442</v>
      </c>
      <c r="HI210" s="32">
        <f t="shared" si="531"/>
        <v>168000.80220000001</v>
      </c>
      <c r="HJ210" s="32">
        <f t="shared" si="431"/>
        <v>202440.966651</v>
      </c>
      <c r="HK210" s="172">
        <f>VLOOKUP(B210,'[2]RESPUESTOS '!$B$11:$CB$246,79,0)</f>
        <v>184089</v>
      </c>
      <c r="HL210" s="162">
        <v>1057000</v>
      </c>
      <c r="HM210" s="32">
        <v>982600</v>
      </c>
      <c r="HN210" s="94">
        <v>924000</v>
      </c>
      <c r="HO210" s="32">
        <f t="shared" si="532"/>
        <v>786922.25</v>
      </c>
      <c r="HP210" s="32">
        <f t="shared" si="533"/>
        <v>953300</v>
      </c>
      <c r="HQ210" s="32">
        <f t="shared" si="534"/>
        <v>471798.92149220302</v>
      </c>
      <c r="HR210" s="32">
        <f t="shared" si="535"/>
        <v>222397.9209</v>
      </c>
      <c r="HS210" s="32">
        <f t="shared" si="432"/>
        <v>267989.49468449998</v>
      </c>
      <c r="HT210" s="172">
        <v>995396.22</v>
      </c>
      <c r="HU210" s="162">
        <v>1057000</v>
      </c>
      <c r="HV210" s="32">
        <v>1228250</v>
      </c>
      <c r="HW210" s="94">
        <v>1179100</v>
      </c>
      <c r="HX210" s="32">
        <f t="shared" si="536"/>
        <v>1154783.3333333333</v>
      </c>
      <c r="HY210" s="32">
        <f t="shared" si="537"/>
        <v>1179100</v>
      </c>
      <c r="HZ210" s="32">
        <f t="shared" si="433"/>
        <v>1150154.6981574784</v>
      </c>
      <c r="IA210" s="32">
        <f t="shared" si="538"/>
        <v>1202538.1733819998</v>
      </c>
      <c r="IB210" s="32">
        <f t="shared" si="434"/>
        <v>1449058.4989253099</v>
      </c>
      <c r="IC210" s="172">
        <v>1061190</v>
      </c>
      <c r="ID210" s="162">
        <v>790000</v>
      </c>
      <c r="IE210" s="32">
        <v>1228250</v>
      </c>
      <c r="IF210" s="94">
        <v>1130000</v>
      </c>
      <c r="IG210" s="32">
        <f t="shared" si="539"/>
        <v>1049416.6666666667</v>
      </c>
      <c r="IH210" s="32">
        <f t="shared" si="540"/>
        <v>1130000</v>
      </c>
      <c r="II210" s="32">
        <f t="shared" si="541"/>
        <v>1011823.1419220287</v>
      </c>
      <c r="IJ210" s="32">
        <f t="shared" si="542"/>
        <v>1282023.639</v>
      </c>
      <c r="IK210" s="32">
        <f t="shared" si="435"/>
        <v>1544838.4849950001</v>
      </c>
      <c r="IM210" s="32">
        <f t="shared" si="543"/>
        <v>361368.65578467812</v>
      </c>
    </row>
    <row r="211" spans="1:247" x14ac:dyDescent="0.25">
      <c r="A211" s="12">
        <v>204</v>
      </c>
      <c r="B211" s="48" t="s">
        <v>247</v>
      </c>
      <c r="C211" s="14">
        <f>VLOOKUP(B211,[1]Hoja1!$B$9:$D$244,3,0)</f>
        <v>176883</v>
      </c>
      <c r="D211" s="14">
        <v>647000</v>
      </c>
      <c r="E211" s="15">
        <v>983750</v>
      </c>
      <c r="F211" s="97">
        <v>924700</v>
      </c>
      <c r="G211" s="105">
        <f t="shared" si="436"/>
        <v>683083.25</v>
      </c>
      <c r="H211" s="105">
        <f t="shared" si="437"/>
        <v>785850</v>
      </c>
      <c r="I211" s="107">
        <f t="shared" si="438"/>
        <v>430246.32353076641</v>
      </c>
      <c r="J211" s="107">
        <f t="shared" si="439"/>
        <v>185904.033</v>
      </c>
      <c r="K211" s="107">
        <f t="shared" si="408"/>
        <v>224014.359765</v>
      </c>
      <c r="L211" s="101">
        <f>VLOOKUP(B211,[1]Hoja1!$B$9:$L$244,11,0)</f>
        <v>162826</v>
      </c>
      <c r="M211" s="101">
        <v>605000</v>
      </c>
      <c r="N211" s="34">
        <v>983750</v>
      </c>
      <c r="O211" s="70">
        <v>905100</v>
      </c>
      <c r="P211" s="34">
        <f t="shared" si="440"/>
        <v>664169</v>
      </c>
      <c r="Q211" s="34">
        <f t="shared" si="441"/>
        <v>755050</v>
      </c>
      <c r="R211" s="34">
        <f t="shared" si="442"/>
        <v>403397.14498121827</v>
      </c>
      <c r="S211" s="174">
        <f t="shared" si="443"/>
        <v>171130.12599999999</v>
      </c>
      <c r="T211" s="174">
        <f t="shared" si="409"/>
        <v>206211.80182999998</v>
      </c>
      <c r="U211" s="126">
        <f>VLOOKUP(B211,[1]Hoja1!$B$9:$T$244,19,0)</f>
        <v>163827</v>
      </c>
      <c r="V211" s="126">
        <v>600000</v>
      </c>
      <c r="W211" s="17">
        <v>787000</v>
      </c>
      <c r="X211" s="73">
        <v>771300</v>
      </c>
      <c r="Y211" s="17">
        <f t="shared" si="444"/>
        <v>580531.75</v>
      </c>
      <c r="Z211" s="17">
        <f t="shared" si="445"/>
        <v>685650</v>
      </c>
      <c r="AA211" s="17">
        <f t="shared" si="446"/>
        <v>386928.50909413217</v>
      </c>
      <c r="AB211" s="176">
        <f t="shared" si="447"/>
        <v>172182.177</v>
      </c>
      <c r="AC211" s="176">
        <f t="shared" si="410"/>
        <v>207479.523285</v>
      </c>
      <c r="AD211" s="129">
        <f>VLOOKUP(B211,[1]Hoja1!$B$9:$V$244,21,0)</f>
        <v>186435</v>
      </c>
      <c r="AE211" s="129">
        <v>666000</v>
      </c>
      <c r="AF211" s="18">
        <v>747650</v>
      </c>
      <c r="AG211" s="74">
        <v>732700</v>
      </c>
      <c r="AH211" s="18">
        <f t="shared" si="448"/>
        <v>583196.25</v>
      </c>
      <c r="AI211" s="18">
        <f t="shared" si="449"/>
        <v>699350</v>
      </c>
      <c r="AJ211" s="18">
        <f t="shared" si="450"/>
        <v>418075.9079046165</v>
      </c>
      <c r="AK211" s="177">
        <f t="shared" si="451"/>
        <v>195943.185</v>
      </c>
      <c r="AL211" s="177">
        <f t="shared" si="411"/>
        <v>236111.53792500001</v>
      </c>
      <c r="AM211" s="133">
        <f>VLOOKUP(B211,[1]Hoja1!$B$9:$X$244,23,0)</f>
        <v>175699</v>
      </c>
      <c r="AN211" s="133">
        <v>628000</v>
      </c>
      <c r="AO211" s="19">
        <v>668950</v>
      </c>
      <c r="AP211" s="77">
        <v>615400</v>
      </c>
      <c r="AQ211" s="19">
        <f t="shared" si="452"/>
        <v>522012.25</v>
      </c>
      <c r="AR211" s="19">
        <f t="shared" si="453"/>
        <v>621700</v>
      </c>
      <c r="AS211" s="19">
        <f t="shared" si="454"/>
        <v>384476.82031117828</v>
      </c>
      <c r="AT211" s="178">
        <f t="shared" si="455"/>
        <v>184659.64899999998</v>
      </c>
      <c r="AU211" s="178">
        <f t="shared" si="412"/>
        <v>222514.87704499997</v>
      </c>
      <c r="AV211" s="137">
        <f>VLOOKUP(B211,[1]Hoja1!$B$9:$Z$244,25,0)</f>
        <v>143500</v>
      </c>
      <c r="AW211" s="137">
        <v>525000</v>
      </c>
      <c r="AX211" s="20">
        <v>668950</v>
      </c>
      <c r="AY211" s="79">
        <v>635500</v>
      </c>
      <c r="AZ211" s="20">
        <f t="shared" si="456"/>
        <v>493237.5</v>
      </c>
      <c r="BA211" s="20">
        <f t="shared" si="457"/>
        <v>580250</v>
      </c>
      <c r="BB211" s="20">
        <f t="shared" si="458"/>
        <v>334956.55573692085</v>
      </c>
      <c r="BC211" s="179">
        <f t="shared" si="459"/>
        <v>150818.5</v>
      </c>
      <c r="BD211" s="179">
        <f t="shared" si="413"/>
        <v>181736.29250000001</v>
      </c>
      <c r="BE211" s="139">
        <f>VLOOKUP(B211,[1]Hoja1!$B$9:$AB$244,27,0)</f>
        <v>157850</v>
      </c>
      <c r="BF211" s="139">
        <v>632000</v>
      </c>
      <c r="BG211" s="21">
        <v>787000</v>
      </c>
      <c r="BH211" s="80">
        <v>763400</v>
      </c>
      <c r="BI211" s="21">
        <f t="shared" si="460"/>
        <v>585062.5</v>
      </c>
      <c r="BJ211" s="21">
        <f t="shared" si="461"/>
        <v>697700</v>
      </c>
      <c r="BK211" s="21">
        <f t="shared" si="462"/>
        <v>381025.53561712033</v>
      </c>
      <c r="BL211" s="21">
        <f t="shared" si="463"/>
        <v>165900.34999999998</v>
      </c>
      <c r="BM211" s="21">
        <f t="shared" si="414"/>
        <v>199909.92174999998</v>
      </c>
      <c r="BN211" s="144">
        <f>VLOOKUP(B211,[1]Hoja1!$B$9:$AD$244,29,0)</f>
        <v>157850</v>
      </c>
      <c r="BO211" s="144">
        <v>564000</v>
      </c>
      <c r="BP211" s="22">
        <v>787000</v>
      </c>
      <c r="BQ211" s="82">
        <v>747700</v>
      </c>
      <c r="BR211" s="22">
        <f t="shared" si="464"/>
        <v>564137.5</v>
      </c>
      <c r="BS211" s="22">
        <f t="shared" si="465"/>
        <v>655850</v>
      </c>
      <c r="BT211" s="22">
        <f t="shared" si="466"/>
        <v>373264.52656666905</v>
      </c>
      <c r="BU211" s="22">
        <f t="shared" si="467"/>
        <v>165900.34999999998</v>
      </c>
      <c r="BV211" s="22">
        <f t="shared" si="415"/>
        <v>199909.92174999998</v>
      </c>
      <c r="BW211" s="146">
        <f>VLOOKUP(B211,[1]Hoja1!$B$9:$AF$244,31,0)</f>
        <v>151956</v>
      </c>
      <c r="BX211" s="146">
        <v>440000</v>
      </c>
      <c r="BY211" s="23">
        <v>668950</v>
      </c>
      <c r="BZ211" s="84">
        <v>642200</v>
      </c>
      <c r="CA211" s="23">
        <f t="shared" si="468"/>
        <v>475776.5</v>
      </c>
      <c r="CB211" s="23">
        <f t="shared" si="469"/>
        <v>541100</v>
      </c>
      <c r="CC211" s="23">
        <f t="shared" si="470"/>
        <v>335976.15066378796</v>
      </c>
      <c r="CD211" s="23">
        <f t="shared" si="471"/>
        <v>159705.75599999999</v>
      </c>
      <c r="CE211" s="23">
        <f t="shared" si="416"/>
        <v>192445.43597999998</v>
      </c>
      <c r="CF211" s="158">
        <f>VLOOKUP(B211,[1]Hoja1!$B$9:$AJ$244,35,0)</f>
        <v>143500</v>
      </c>
      <c r="CG211" s="158">
        <v>410000</v>
      </c>
      <c r="CH211" s="24">
        <v>454900</v>
      </c>
      <c r="CI211" s="25">
        <v>445800</v>
      </c>
      <c r="CJ211" s="24">
        <f t="shared" si="472"/>
        <v>363550</v>
      </c>
      <c r="CK211" s="24">
        <f t="shared" si="473"/>
        <v>427900</v>
      </c>
      <c r="CL211" s="24">
        <f t="shared" si="474"/>
        <v>288827.24075961171</v>
      </c>
      <c r="CM211" s="24">
        <f t="shared" si="475"/>
        <v>150818.5</v>
      </c>
      <c r="CN211" s="24">
        <f t="shared" si="417"/>
        <v>181736.29250000001</v>
      </c>
      <c r="CO211" s="148">
        <f>VLOOKUP(B211,[1]Hoja1!$B$9:$AL$244,37,0)</f>
        <v>152752</v>
      </c>
      <c r="CP211" s="148">
        <v>550000</v>
      </c>
      <c r="CQ211" s="26">
        <v>668950</v>
      </c>
      <c r="CR211" s="149">
        <v>622100</v>
      </c>
      <c r="CS211" s="26">
        <f t="shared" si="476"/>
        <v>498450.5</v>
      </c>
      <c r="CT211" s="26">
        <f t="shared" si="477"/>
        <v>586050</v>
      </c>
      <c r="CU211" s="26">
        <f t="shared" si="478"/>
        <v>348824.64784723549</v>
      </c>
      <c r="CV211" s="26">
        <f t="shared" si="479"/>
        <v>160542.35199999998</v>
      </c>
      <c r="CW211" s="26">
        <f t="shared" si="418"/>
        <v>193453.53415999998</v>
      </c>
      <c r="CX211" s="27">
        <f>VLOOKUP(B211,[1]Hoja1!$B$9:$AN$244,39,0)</f>
        <v>168341</v>
      </c>
      <c r="CY211" s="27">
        <v>560000</v>
      </c>
      <c r="CZ211" s="28">
        <v>747650</v>
      </c>
      <c r="DA211" s="86">
        <v>718000</v>
      </c>
      <c r="DB211" s="28">
        <f t="shared" si="480"/>
        <v>548497.75</v>
      </c>
      <c r="DC211" s="28">
        <f t="shared" si="481"/>
        <v>639000</v>
      </c>
      <c r="DD211" s="28">
        <f t="shared" si="482"/>
        <v>382543.77403586975</v>
      </c>
      <c r="DE211" s="28">
        <f t="shared" si="483"/>
        <v>176926.391</v>
      </c>
      <c r="DF211" s="28">
        <f t="shared" si="419"/>
        <v>213196.30115499999</v>
      </c>
      <c r="DG211" s="150">
        <f>VLOOKUP(B211,[1]Hoja1!$B$9:$AR$244,43,0)</f>
        <v>206588</v>
      </c>
      <c r="DH211" s="150">
        <v>709000</v>
      </c>
      <c r="DI211" s="29">
        <v>590250</v>
      </c>
      <c r="DJ211" s="88">
        <v>566600</v>
      </c>
      <c r="DK211" s="29">
        <f t="shared" si="484"/>
        <v>518109.5</v>
      </c>
      <c r="DL211" s="29">
        <f t="shared" si="485"/>
        <v>578425</v>
      </c>
      <c r="DM211" s="29">
        <f t="shared" si="486"/>
        <v>411942.19012817915</v>
      </c>
      <c r="DN211" s="29">
        <f t="shared" si="487"/>
        <v>217123.98799999998</v>
      </c>
      <c r="DO211" s="29">
        <f t="shared" si="420"/>
        <v>261634.40553999998</v>
      </c>
      <c r="DP211" s="154">
        <f>VLOOKUP(B211,[1]Hoja1!$B$9:$AT$244,45,0)</f>
        <v>206588</v>
      </c>
      <c r="DQ211" s="154">
        <v>756000</v>
      </c>
      <c r="DR211" s="30">
        <v>590250</v>
      </c>
      <c r="DS211" s="90">
        <v>578400</v>
      </c>
      <c r="DT211" s="30">
        <f t="shared" si="488"/>
        <v>532809.5</v>
      </c>
      <c r="DU211" s="30">
        <f t="shared" si="489"/>
        <v>584325</v>
      </c>
      <c r="DV211" s="30">
        <f t="shared" si="490"/>
        <v>417257.42331202346</v>
      </c>
      <c r="DW211" s="30">
        <f t="shared" si="491"/>
        <v>217123.98799999998</v>
      </c>
      <c r="DX211" s="30">
        <f t="shared" si="421"/>
        <v>261634.40553999998</v>
      </c>
      <c r="DY211" s="158">
        <f>VLOOKUP(B211,[1]Hoja1!$B$9:$AV$244,47,0)</f>
        <v>234133</v>
      </c>
      <c r="DZ211" s="158">
        <v>810000</v>
      </c>
      <c r="EA211" s="24">
        <v>668950</v>
      </c>
      <c r="EB211" s="25">
        <v>655600</v>
      </c>
      <c r="EC211" s="24">
        <f t="shared" si="492"/>
        <v>592170.75</v>
      </c>
      <c r="ED211" s="24">
        <f t="shared" si="493"/>
        <v>662275</v>
      </c>
      <c r="EE211" s="24">
        <f t="shared" si="494"/>
        <v>469161.71047092433</v>
      </c>
      <c r="EF211" s="24">
        <f t="shared" si="495"/>
        <v>246073.783</v>
      </c>
      <c r="EG211" s="24">
        <f t="shared" si="422"/>
        <v>296518.90851500002</v>
      </c>
      <c r="EH211" s="126">
        <f>VLOOKUP(B211,[1]Hoja1!$B$9:$AX$244,49,0)</f>
        <v>230799</v>
      </c>
      <c r="EI211" s="126">
        <v>825000</v>
      </c>
      <c r="EJ211" s="17">
        <v>885375</v>
      </c>
      <c r="EK211" s="73">
        <v>850000</v>
      </c>
      <c r="EL211" s="17">
        <f t="shared" si="496"/>
        <v>697793.5</v>
      </c>
      <c r="EM211" s="17">
        <f t="shared" si="497"/>
        <v>837500</v>
      </c>
      <c r="EN211" s="17">
        <f t="shared" si="498"/>
        <v>509500.1965969209</v>
      </c>
      <c r="EO211" s="17">
        <f t="shared" si="499"/>
        <v>242569.74899999998</v>
      </c>
      <c r="EP211" s="17">
        <f t="shared" si="423"/>
        <v>292296.54754499998</v>
      </c>
      <c r="EQ211" s="162">
        <f>VLOOKUP(B211,[1]Hoja1!$B$9:$AZ$244,51,0)</f>
        <v>211570</v>
      </c>
      <c r="ER211" s="162">
        <v>696000</v>
      </c>
      <c r="ES211" s="32">
        <v>885375</v>
      </c>
      <c r="ET211" s="94">
        <v>796800</v>
      </c>
      <c r="EU211" s="32">
        <f t="shared" si="500"/>
        <v>647436.25</v>
      </c>
      <c r="EV211" s="32">
        <f t="shared" si="501"/>
        <v>746400</v>
      </c>
      <c r="EW211" s="32">
        <f t="shared" si="502"/>
        <v>467954.77057954454</v>
      </c>
      <c r="EX211" s="32">
        <f t="shared" si="503"/>
        <v>255597.717</v>
      </c>
      <c r="EY211" s="32">
        <f t="shared" si="424"/>
        <v>307995.24898500001</v>
      </c>
      <c r="EZ211" s="172">
        <f>VLOOKUP(B211,'[2]RESPUESTOS '!$B$11:$BH$246,59,0)</f>
        <v>119330</v>
      </c>
      <c r="FA211" s="162">
        <v>600000</v>
      </c>
      <c r="FB211" s="32">
        <v>665800</v>
      </c>
      <c r="FC211" s="94">
        <v>612500</v>
      </c>
      <c r="FD211" s="32">
        <f t="shared" si="504"/>
        <v>499407.5</v>
      </c>
      <c r="FE211" s="32">
        <f t="shared" si="505"/>
        <v>606250</v>
      </c>
      <c r="FF211" s="32">
        <f t="shared" si="506"/>
        <v>303458.02675170457</v>
      </c>
      <c r="FG211" s="32">
        <f t="shared" si="507"/>
        <v>144162.573</v>
      </c>
      <c r="FH211" s="32">
        <f t="shared" si="425"/>
        <v>173715.90046500001</v>
      </c>
      <c r="FI211" s="172">
        <f>VLOOKUP(B211,'[2]RESPUESTOS '!$B$11:$CJ$246,87,0)</f>
        <v>127940</v>
      </c>
      <c r="FJ211" s="162">
        <v>720000</v>
      </c>
      <c r="FK211" s="32">
        <v>704200</v>
      </c>
      <c r="FL211" s="94">
        <v>647900</v>
      </c>
      <c r="FM211" s="32">
        <f t="shared" si="508"/>
        <v>550010</v>
      </c>
      <c r="FN211" s="32">
        <f t="shared" si="509"/>
        <v>676050</v>
      </c>
      <c r="FO211" s="32">
        <f t="shared" si="510"/>
        <v>328716.18847572437</v>
      </c>
      <c r="FP211" s="32">
        <f t="shared" si="511"/>
        <v>154564.31399999998</v>
      </c>
      <c r="FQ211" s="32">
        <f t="shared" si="426"/>
        <v>186249.99836999999</v>
      </c>
      <c r="FR211" s="172">
        <f>VLOOKUP(B211,'[2]RESPUESTOS '!$B$11:$BX$246,75,0)</f>
        <v>109147</v>
      </c>
      <c r="FS211" s="162">
        <v>600000</v>
      </c>
      <c r="FT211" s="32">
        <v>586600</v>
      </c>
      <c r="FU211" s="94">
        <v>569000</v>
      </c>
      <c r="FV211" s="32">
        <f t="shared" si="512"/>
        <v>466186.75</v>
      </c>
      <c r="FW211" s="32">
        <f t="shared" si="513"/>
        <v>577800</v>
      </c>
      <c r="FX211" s="32">
        <f t="shared" si="514"/>
        <v>279899.74869484408</v>
      </c>
      <c r="FY211" s="32">
        <f t="shared" si="515"/>
        <v>131860.49069999999</v>
      </c>
      <c r="FZ211" s="32">
        <f t="shared" si="427"/>
        <v>158891.8912935</v>
      </c>
      <c r="GA211" s="172">
        <f>VLOOKUP(B211,'[2]RESPUESTOS '!$B$11:$CN$246,91,0)</f>
        <v>139975</v>
      </c>
      <c r="GB211" s="162">
        <v>690000</v>
      </c>
      <c r="GC211" s="32">
        <v>745200</v>
      </c>
      <c r="GD211" s="94">
        <v>707900</v>
      </c>
      <c r="GE211" s="32">
        <f t="shared" si="516"/>
        <v>570768.75</v>
      </c>
      <c r="GF211" s="32">
        <f t="shared" si="517"/>
        <v>698950</v>
      </c>
      <c r="GG211" s="32">
        <f t="shared" si="518"/>
        <v>352486.29982532532</v>
      </c>
      <c r="GH211" s="32">
        <f t="shared" si="519"/>
        <v>169103.79749999999</v>
      </c>
      <c r="GI211" s="32">
        <f t="shared" si="428"/>
        <v>203770.07598749996</v>
      </c>
      <c r="GJ211" s="172">
        <f>VLOOKUP(B211,'[2]RESPUESTOS '!$B$11:$T$246,19,0)</f>
        <v>127177</v>
      </c>
      <c r="GK211" s="162">
        <v>560000</v>
      </c>
      <c r="GL211" s="32">
        <v>610000</v>
      </c>
      <c r="GM211" s="94">
        <v>579500</v>
      </c>
      <c r="GN211" s="32">
        <f t="shared" si="520"/>
        <v>469169.25</v>
      </c>
      <c r="GO211" s="32">
        <f t="shared" si="521"/>
        <v>569750</v>
      </c>
      <c r="GP211" s="32">
        <f t="shared" si="522"/>
        <v>307367.41828440875</v>
      </c>
      <c r="GQ211" s="32">
        <f t="shared" si="523"/>
        <v>153642.5337</v>
      </c>
      <c r="GR211" s="32">
        <f t="shared" si="429"/>
        <v>185139.25310850001</v>
      </c>
      <c r="GS211" s="172">
        <f>VLOOKUP(B211,'[2]RESPUESTOS '!$B$11:$H$246,7,0)</f>
        <v>110643</v>
      </c>
      <c r="GT211" s="162">
        <v>410000</v>
      </c>
      <c r="GU211" s="32">
        <v>366000</v>
      </c>
      <c r="GV211" s="94">
        <v>329400</v>
      </c>
      <c r="GW211" s="32">
        <f t="shared" si="524"/>
        <v>304010.75</v>
      </c>
      <c r="GX211" s="32">
        <f t="shared" si="525"/>
        <v>347700</v>
      </c>
      <c r="GY211" s="32">
        <f t="shared" si="526"/>
        <v>231949.07154065365</v>
      </c>
      <c r="GZ211" s="32">
        <f t="shared" si="527"/>
        <v>133667.8083</v>
      </c>
      <c r="HA211" s="32">
        <f t="shared" si="430"/>
        <v>161069.70900150001</v>
      </c>
      <c r="HB211" s="172">
        <f>VLOOKUP(B211,'[2]RESPUESTOS '!$B$11:$D$246,3,0)</f>
        <v>107992</v>
      </c>
      <c r="HC211" s="162">
        <v>410000</v>
      </c>
      <c r="HD211" s="32">
        <v>366000</v>
      </c>
      <c r="HE211" s="94">
        <v>344000</v>
      </c>
      <c r="HF211" s="32">
        <f t="shared" si="528"/>
        <v>306998</v>
      </c>
      <c r="HG211" s="32">
        <f t="shared" si="529"/>
        <v>355000</v>
      </c>
      <c r="HH211" s="32">
        <f t="shared" si="530"/>
        <v>230704.63232691336</v>
      </c>
      <c r="HI211" s="32">
        <f t="shared" si="531"/>
        <v>130465.13519999999</v>
      </c>
      <c r="HJ211" s="32">
        <f t="shared" si="431"/>
        <v>157210.48791599998</v>
      </c>
      <c r="HK211" s="172">
        <f>VLOOKUP(B211,'[2]RESPUESTOS '!$B$11:$CB$246,79,0)</f>
        <v>154263</v>
      </c>
      <c r="HL211" s="162">
        <v>825000</v>
      </c>
      <c r="HM211" s="32">
        <v>745200</v>
      </c>
      <c r="HN211" s="94">
        <v>686000</v>
      </c>
      <c r="HO211" s="32">
        <f t="shared" si="532"/>
        <v>602615.75</v>
      </c>
      <c r="HP211" s="32">
        <f t="shared" si="533"/>
        <v>715600</v>
      </c>
      <c r="HQ211" s="32">
        <f t="shared" si="534"/>
        <v>381162.75987121114</v>
      </c>
      <c r="HR211" s="32">
        <f t="shared" si="535"/>
        <v>186365.13029999999</v>
      </c>
      <c r="HS211" s="32">
        <f t="shared" si="432"/>
        <v>224569.98201149999</v>
      </c>
      <c r="HT211" s="172">
        <v>772358.58</v>
      </c>
      <c r="HU211" s="162">
        <v>825000</v>
      </c>
      <c r="HV211" s="32">
        <v>983750</v>
      </c>
      <c r="HW211" s="94">
        <v>914900</v>
      </c>
      <c r="HX211" s="32">
        <f t="shared" si="536"/>
        <v>907883.33333333337</v>
      </c>
      <c r="HY211" s="32">
        <f t="shared" si="537"/>
        <v>914900</v>
      </c>
      <c r="HZ211" s="32">
        <f t="shared" si="433"/>
        <v>903164.16340024932</v>
      </c>
      <c r="IA211" s="32">
        <f t="shared" si="538"/>
        <v>933086.40049799986</v>
      </c>
      <c r="IB211" s="32">
        <f t="shared" si="434"/>
        <v>1124369.1126000897</v>
      </c>
      <c r="IC211" s="172">
        <v>823410</v>
      </c>
      <c r="ID211" s="162">
        <v>600000</v>
      </c>
      <c r="IE211" s="32">
        <v>983750</v>
      </c>
      <c r="IF211" s="94">
        <v>964100</v>
      </c>
      <c r="IG211" s="32">
        <f t="shared" si="539"/>
        <v>849283.33333333337</v>
      </c>
      <c r="IH211" s="32">
        <f t="shared" si="540"/>
        <v>964100</v>
      </c>
      <c r="II211" s="32">
        <f t="shared" si="541"/>
        <v>806360.16207452177</v>
      </c>
      <c r="IJ211" s="32">
        <f t="shared" si="542"/>
        <v>994761.62099999993</v>
      </c>
      <c r="IK211" s="32">
        <f t="shared" si="435"/>
        <v>1198687.7533049998</v>
      </c>
      <c r="IM211" s="32">
        <f t="shared" si="543"/>
        <v>283424.94369735516</v>
      </c>
    </row>
    <row r="212" spans="1:247" x14ac:dyDescent="0.25">
      <c r="A212" s="12">
        <v>205</v>
      </c>
      <c r="B212" s="47" t="s">
        <v>248</v>
      </c>
      <c r="C212" s="14">
        <f>VLOOKUP(B212,[1]Hoja1!$B$9:$D$244,3,0)</f>
        <v>2281493</v>
      </c>
      <c r="D212" s="14">
        <v>8344000</v>
      </c>
      <c r="E212" s="15">
        <v>11853750</v>
      </c>
      <c r="F212" s="97">
        <v>10905500</v>
      </c>
      <c r="G212" s="105">
        <f t="shared" si="436"/>
        <v>8346185.75</v>
      </c>
      <c r="H212" s="105">
        <f t="shared" si="437"/>
        <v>9624750</v>
      </c>
      <c r="I212" s="107">
        <f t="shared" si="438"/>
        <v>5447999.848879558</v>
      </c>
      <c r="J212" s="107">
        <f t="shared" si="439"/>
        <v>2397849.1429999997</v>
      </c>
      <c r="K212" s="107">
        <f t="shared" si="408"/>
        <v>2889408.2173149996</v>
      </c>
      <c r="L212" s="101">
        <f>VLOOKUP(B212,[1]Hoja1!$B$9:$L$244,11,0)</f>
        <v>1769898</v>
      </c>
      <c r="M212" s="101">
        <v>6574000</v>
      </c>
      <c r="N212" s="34">
        <v>11853750</v>
      </c>
      <c r="O212" s="70">
        <v>10668400</v>
      </c>
      <c r="P212" s="34">
        <f t="shared" si="440"/>
        <v>7716512</v>
      </c>
      <c r="Q212" s="34">
        <f t="shared" si="441"/>
        <v>8621200</v>
      </c>
      <c r="R212" s="34">
        <f t="shared" si="442"/>
        <v>4468200.5856539244</v>
      </c>
      <c r="S212" s="174">
        <f t="shared" si="443"/>
        <v>1860162.798</v>
      </c>
      <c r="T212" s="174">
        <f t="shared" si="409"/>
        <v>2241496.1715899999</v>
      </c>
      <c r="U212" s="126">
        <f>VLOOKUP(B212,[1]Hoja1!$B$9:$T$244,19,0)</f>
        <v>1746651</v>
      </c>
      <c r="V212" s="126">
        <v>6388000</v>
      </c>
      <c r="W212" s="17">
        <v>9483000</v>
      </c>
      <c r="X212" s="73">
        <v>9008900</v>
      </c>
      <c r="Y212" s="17">
        <f t="shared" si="444"/>
        <v>6656637.75</v>
      </c>
      <c r="Z212" s="17">
        <f t="shared" si="445"/>
        <v>7698450</v>
      </c>
      <c r="AA212" s="17">
        <f t="shared" si="446"/>
        <v>4230472.1340253586</v>
      </c>
      <c r="AB212" s="176">
        <f t="shared" si="447"/>
        <v>1835730.2009999999</v>
      </c>
      <c r="AC212" s="176">
        <f t="shared" si="410"/>
        <v>2212054.8922049999</v>
      </c>
      <c r="AD212" s="129">
        <f>VLOOKUP(B212,[1]Hoja1!$B$9:$V$244,21,0)</f>
        <v>2087719</v>
      </c>
      <c r="AE212" s="129">
        <v>7457000</v>
      </c>
      <c r="AF212" s="18">
        <v>9008850</v>
      </c>
      <c r="AG212" s="74">
        <v>8288100</v>
      </c>
      <c r="AH212" s="18">
        <f t="shared" si="448"/>
        <v>6710417.25</v>
      </c>
      <c r="AI212" s="18">
        <f t="shared" si="449"/>
        <v>7872550</v>
      </c>
      <c r="AJ212" s="18">
        <f t="shared" si="450"/>
        <v>4735124.6724617491</v>
      </c>
      <c r="AK212" s="177">
        <f t="shared" si="451"/>
        <v>2194192.6689999998</v>
      </c>
      <c r="AL212" s="177">
        <f t="shared" si="411"/>
        <v>2644002.1661449997</v>
      </c>
      <c r="AM212" s="133">
        <f>VLOOKUP(B212,[1]Hoja1!$B$9:$X$244,23,0)</f>
        <v>1959903</v>
      </c>
      <c r="AN212" s="133">
        <v>7000000</v>
      </c>
      <c r="AO212" s="19">
        <v>8060550</v>
      </c>
      <c r="AP212" s="77">
        <v>7899300</v>
      </c>
      <c r="AQ212" s="19">
        <f t="shared" si="452"/>
        <v>6229938.25</v>
      </c>
      <c r="AR212" s="19">
        <f t="shared" si="453"/>
        <v>7449650</v>
      </c>
      <c r="AS212" s="19">
        <f t="shared" si="454"/>
        <v>4426046.9191351132</v>
      </c>
      <c r="AT212" s="178">
        <f t="shared" si="455"/>
        <v>2059858.0529999998</v>
      </c>
      <c r="AU212" s="178">
        <f t="shared" si="412"/>
        <v>2482128.9538649996</v>
      </c>
      <c r="AV212" s="137">
        <f>VLOOKUP(B212,[1]Hoja1!$B$9:$Z$244,25,0)</f>
        <v>1515500</v>
      </c>
      <c r="AW212" s="137">
        <v>5543000</v>
      </c>
      <c r="AX212" s="20">
        <v>8060550</v>
      </c>
      <c r="AY212" s="79">
        <v>7496300</v>
      </c>
      <c r="AZ212" s="20">
        <f t="shared" si="456"/>
        <v>5653837.5</v>
      </c>
      <c r="BA212" s="20">
        <f t="shared" si="457"/>
        <v>6519650</v>
      </c>
      <c r="BB212" s="20">
        <f t="shared" si="458"/>
        <v>3643929.3840346178</v>
      </c>
      <c r="BC212" s="179">
        <f t="shared" si="459"/>
        <v>1592790.5</v>
      </c>
      <c r="BD212" s="179">
        <f t="shared" si="413"/>
        <v>1919312.5525</v>
      </c>
      <c r="BE212" s="139">
        <f>VLOOKUP(B212,[1]Hoja1!$B$9:$AB$244,27,0)</f>
        <v>1667050</v>
      </c>
      <c r="BF212" s="139">
        <v>6669000</v>
      </c>
      <c r="BG212" s="21">
        <v>9483000</v>
      </c>
      <c r="BH212" s="80">
        <v>9293300</v>
      </c>
      <c r="BI212" s="21">
        <f t="shared" si="460"/>
        <v>6778087.5</v>
      </c>
      <c r="BJ212" s="21">
        <f t="shared" si="461"/>
        <v>7981150</v>
      </c>
      <c r="BK212" s="21">
        <f t="shared" si="462"/>
        <v>4154265.2566620759</v>
      </c>
      <c r="BL212" s="21">
        <f t="shared" si="463"/>
        <v>1752069.5499999998</v>
      </c>
      <c r="BM212" s="21">
        <f t="shared" si="414"/>
        <v>2111243.8077499997</v>
      </c>
      <c r="BN212" s="144">
        <f>VLOOKUP(B212,[1]Hoja1!$B$9:$AD$244,29,0)</f>
        <v>1667050</v>
      </c>
      <c r="BO212" s="144">
        <v>5954000</v>
      </c>
      <c r="BP212" s="22">
        <v>9483000</v>
      </c>
      <c r="BQ212" s="82">
        <v>9103700</v>
      </c>
      <c r="BR212" s="22">
        <f t="shared" si="464"/>
        <v>6551937.5</v>
      </c>
      <c r="BS212" s="22">
        <f t="shared" si="465"/>
        <v>7528850</v>
      </c>
      <c r="BT212" s="22">
        <f t="shared" si="466"/>
        <v>4068705.5582764377</v>
      </c>
      <c r="BU212" s="22">
        <f t="shared" si="467"/>
        <v>1752069.5499999998</v>
      </c>
      <c r="BV212" s="22">
        <f t="shared" si="415"/>
        <v>2111243.8077499997</v>
      </c>
      <c r="BW212" s="146">
        <f>VLOOKUP(B212,[1]Hoja1!$B$9:$AF$244,31,0)</f>
        <v>1606127</v>
      </c>
      <c r="BX212" s="146">
        <v>4590000</v>
      </c>
      <c r="BY212" s="23">
        <v>8060550</v>
      </c>
      <c r="BZ212" s="84">
        <v>7818700</v>
      </c>
      <c r="CA212" s="23">
        <f t="shared" si="468"/>
        <v>5518844.25</v>
      </c>
      <c r="CB212" s="23">
        <f t="shared" si="469"/>
        <v>6204350</v>
      </c>
      <c r="CC212" s="23">
        <f t="shared" si="470"/>
        <v>3661527.6266552471</v>
      </c>
      <c r="CD212" s="23">
        <f t="shared" si="471"/>
        <v>1688039.477</v>
      </c>
      <c r="CE212" s="23">
        <f t="shared" si="416"/>
        <v>2034087.5697849998</v>
      </c>
      <c r="CF212" s="158">
        <f>VLOOKUP(B212,[1]Hoja1!$B$9:$AJ$244,35,0)</f>
        <v>1515500</v>
      </c>
      <c r="CG212" s="158">
        <v>4330000</v>
      </c>
      <c r="CH212" s="24">
        <v>5481200</v>
      </c>
      <c r="CI212" s="25">
        <v>5207100</v>
      </c>
      <c r="CJ212" s="24">
        <f t="shared" si="472"/>
        <v>4133450</v>
      </c>
      <c r="CK212" s="24">
        <f t="shared" si="473"/>
        <v>4768550</v>
      </c>
      <c r="CL212" s="24">
        <f t="shared" si="474"/>
        <v>3161349.606385259</v>
      </c>
      <c r="CM212" s="24">
        <f t="shared" si="475"/>
        <v>1592790.5</v>
      </c>
      <c r="CN212" s="24">
        <f t="shared" si="417"/>
        <v>1919312.5525</v>
      </c>
      <c r="CO212" s="148">
        <f>VLOOKUP(B212,[1]Hoja1!$B$9:$AL$244,37,0)</f>
        <v>1831898</v>
      </c>
      <c r="CP212" s="148">
        <v>6550000</v>
      </c>
      <c r="CQ212" s="26">
        <v>8060550</v>
      </c>
      <c r="CR212" s="149">
        <v>7415700</v>
      </c>
      <c r="CS212" s="26">
        <f t="shared" si="476"/>
        <v>5964537</v>
      </c>
      <c r="CT212" s="26">
        <f t="shared" si="477"/>
        <v>6982850</v>
      </c>
      <c r="CU212" s="26">
        <f t="shared" si="478"/>
        <v>4177703.9568206533</v>
      </c>
      <c r="CV212" s="26">
        <f t="shared" si="479"/>
        <v>1925324.798</v>
      </c>
      <c r="CW212" s="26">
        <f t="shared" si="418"/>
        <v>2320016.3815899999</v>
      </c>
      <c r="CX212" s="27">
        <f>VLOOKUP(B212,[1]Hoja1!$B$9:$AN$244,39,0)</f>
        <v>2043294</v>
      </c>
      <c r="CY212" s="27">
        <v>6720000</v>
      </c>
      <c r="CZ212" s="28">
        <v>9008850</v>
      </c>
      <c r="DA212" s="86">
        <v>8378000</v>
      </c>
      <c r="DB212" s="28">
        <f t="shared" si="480"/>
        <v>6537536</v>
      </c>
      <c r="DC212" s="28">
        <f t="shared" si="481"/>
        <v>7549000</v>
      </c>
      <c r="DD212" s="28">
        <f t="shared" si="482"/>
        <v>4605230.732791001</v>
      </c>
      <c r="DE212" s="28">
        <f t="shared" si="483"/>
        <v>2147501.9939999999</v>
      </c>
      <c r="DF212" s="28">
        <f t="shared" si="419"/>
        <v>2587739.90277</v>
      </c>
      <c r="DG212" s="150">
        <f>VLOOKUP(B212,[1]Hoja1!$B$9:$AR$244,43,0)</f>
        <v>2194856</v>
      </c>
      <c r="DH212" s="150">
        <v>7526000</v>
      </c>
      <c r="DI212" s="29">
        <v>7112250</v>
      </c>
      <c r="DJ212" s="88">
        <v>6614400</v>
      </c>
      <c r="DK212" s="29">
        <f t="shared" si="484"/>
        <v>5861876.5</v>
      </c>
      <c r="DL212" s="29">
        <f t="shared" si="485"/>
        <v>6863325</v>
      </c>
      <c r="DM212" s="29">
        <f t="shared" si="486"/>
        <v>4544053.9564683782</v>
      </c>
      <c r="DN212" s="29">
        <f t="shared" si="487"/>
        <v>2306793.656</v>
      </c>
      <c r="DO212" s="29">
        <f t="shared" si="420"/>
        <v>2779686.3554799999</v>
      </c>
      <c r="DP212" s="154">
        <f>VLOOKUP(B212,[1]Hoja1!$B$9:$AT$244,45,0)</f>
        <v>2489288</v>
      </c>
      <c r="DQ212" s="154">
        <v>9104000</v>
      </c>
      <c r="DR212" s="30">
        <v>7112250</v>
      </c>
      <c r="DS212" s="90">
        <v>7041100</v>
      </c>
      <c r="DT212" s="30">
        <f t="shared" si="488"/>
        <v>6436659.5</v>
      </c>
      <c r="DU212" s="30">
        <f t="shared" si="489"/>
        <v>7076675</v>
      </c>
      <c r="DV212" s="30">
        <f t="shared" si="490"/>
        <v>5036585.3263223944</v>
      </c>
      <c r="DW212" s="30">
        <f t="shared" si="491"/>
        <v>2616241.6879999996</v>
      </c>
      <c r="DX212" s="30">
        <f t="shared" si="421"/>
        <v>3152571.2340399995</v>
      </c>
      <c r="DY212" s="158">
        <f>VLOOKUP(B212,[1]Hoja1!$B$9:$AV$244,47,0)</f>
        <v>2633827</v>
      </c>
      <c r="DZ212" s="158">
        <v>9040000</v>
      </c>
      <c r="EA212" s="24">
        <v>8060550</v>
      </c>
      <c r="EB212" s="25">
        <v>7979900</v>
      </c>
      <c r="EC212" s="24">
        <f t="shared" si="492"/>
        <v>6928569.25</v>
      </c>
      <c r="ED212" s="24">
        <f t="shared" si="493"/>
        <v>8020225</v>
      </c>
      <c r="EE212" s="24">
        <f t="shared" si="494"/>
        <v>5407809.7316826358</v>
      </c>
      <c r="EF212" s="24">
        <f t="shared" si="495"/>
        <v>2768152.1769999997</v>
      </c>
      <c r="EG212" s="24">
        <f t="shared" si="422"/>
        <v>3335623.3732849997</v>
      </c>
      <c r="EH212" s="126">
        <f>VLOOKUP(B212,[1]Hoja1!$B$9:$AX$244,49,0)</f>
        <v>2696523</v>
      </c>
      <c r="EI212" s="126">
        <v>9631000</v>
      </c>
      <c r="EJ212" s="17">
        <v>10668375</v>
      </c>
      <c r="EK212" s="73">
        <v>10348300</v>
      </c>
      <c r="EL212" s="17">
        <f t="shared" si="496"/>
        <v>8336049.5</v>
      </c>
      <c r="EM212" s="17">
        <f t="shared" si="497"/>
        <v>9989650</v>
      </c>
      <c r="EN212" s="17">
        <f t="shared" si="498"/>
        <v>6014598.6143744923</v>
      </c>
      <c r="EO212" s="17">
        <f t="shared" si="499"/>
        <v>2834045.673</v>
      </c>
      <c r="EP212" s="17">
        <f t="shared" si="423"/>
        <v>3415025.0359649998</v>
      </c>
      <c r="EQ212" s="162">
        <f>VLOOKUP(B212,[1]Hoja1!$B$9:$AZ$244,51,0)</f>
        <v>2194856</v>
      </c>
      <c r="ER212" s="162">
        <v>7212000</v>
      </c>
      <c r="ES212" s="32">
        <v>10668375</v>
      </c>
      <c r="ET212" s="94">
        <v>10241600</v>
      </c>
      <c r="EU212" s="32">
        <f t="shared" si="500"/>
        <v>7579207.75</v>
      </c>
      <c r="EV212" s="32">
        <f t="shared" si="501"/>
        <v>8726800</v>
      </c>
      <c r="EW212" s="32">
        <f t="shared" si="502"/>
        <v>5091361.1068191379</v>
      </c>
      <c r="EX212" s="32">
        <f t="shared" si="503"/>
        <v>2651605.5335999997</v>
      </c>
      <c r="EY212" s="32">
        <f t="shared" si="424"/>
        <v>3195184.6679879995</v>
      </c>
      <c r="EZ212" s="172">
        <f>VLOOKUP(B212,'[2]RESPUESTOS '!$B$11:$BH$246,59,0)</f>
        <v>1395429</v>
      </c>
      <c r="FA212" s="162">
        <v>6388000</v>
      </c>
      <c r="FB212" s="32">
        <v>7532600</v>
      </c>
      <c r="FC212" s="94">
        <v>7381900</v>
      </c>
      <c r="FD212" s="32">
        <f t="shared" si="504"/>
        <v>5674482.25</v>
      </c>
      <c r="FE212" s="32">
        <f t="shared" si="505"/>
        <v>6884950</v>
      </c>
      <c r="FF212" s="32">
        <f t="shared" si="506"/>
        <v>3504493.4337860537</v>
      </c>
      <c r="FG212" s="32">
        <f t="shared" si="507"/>
        <v>1685817.7748999998</v>
      </c>
      <c r="FH212" s="32">
        <f t="shared" si="425"/>
        <v>2031410.4187544999</v>
      </c>
      <c r="FI212" s="172">
        <f>VLOOKUP(B212,'[2]RESPUESTOS '!$B$11:$CJ$246,87,0)</f>
        <v>1421208</v>
      </c>
      <c r="FJ212" s="162">
        <v>7665600</v>
      </c>
      <c r="FK212" s="32">
        <v>7705000</v>
      </c>
      <c r="FL212" s="94">
        <v>7550900</v>
      </c>
      <c r="FM212" s="32">
        <f t="shared" si="508"/>
        <v>6085677</v>
      </c>
      <c r="FN212" s="32">
        <f t="shared" si="509"/>
        <v>7608250</v>
      </c>
      <c r="FO212" s="32">
        <f t="shared" si="510"/>
        <v>3648635.9760699538</v>
      </c>
      <c r="FP212" s="32">
        <f t="shared" si="511"/>
        <v>1716961.3847999999</v>
      </c>
      <c r="FQ212" s="32">
        <f t="shared" si="426"/>
        <v>2068938.468684</v>
      </c>
      <c r="FR212" s="172">
        <f>VLOOKUP(B212,'[2]RESPUESTOS '!$B$11:$BX$246,75,0)</f>
        <v>1350077</v>
      </c>
      <c r="FS212" s="162">
        <v>6388000</v>
      </c>
      <c r="FT212" s="32">
        <v>7360000</v>
      </c>
      <c r="FU212" s="94">
        <v>6771200</v>
      </c>
      <c r="FV212" s="32">
        <f t="shared" si="512"/>
        <v>5467319.25</v>
      </c>
      <c r="FW212" s="32">
        <f t="shared" si="513"/>
        <v>6579600</v>
      </c>
      <c r="FX212" s="32">
        <f t="shared" si="514"/>
        <v>3387545.6725700139</v>
      </c>
      <c r="FY212" s="32">
        <f t="shared" si="515"/>
        <v>1631028.0237</v>
      </c>
      <c r="FZ212" s="32">
        <f t="shared" si="427"/>
        <v>1965388.7685584999</v>
      </c>
      <c r="GA212" s="172">
        <f>VLOOKUP(B212,'[2]RESPUESTOS '!$B$11:$CN$246,91,0)</f>
        <v>1657156</v>
      </c>
      <c r="GB212" s="162">
        <v>7347000</v>
      </c>
      <c r="GC212" s="32">
        <v>9126400</v>
      </c>
      <c r="GD212" s="94">
        <v>8852600</v>
      </c>
      <c r="GE212" s="32">
        <f t="shared" si="516"/>
        <v>6745789</v>
      </c>
      <c r="GF212" s="32">
        <f t="shared" si="517"/>
        <v>8099800</v>
      </c>
      <c r="GG212" s="32">
        <f t="shared" si="518"/>
        <v>4157628.7580188788</v>
      </c>
      <c r="GH212" s="32">
        <f t="shared" si="519"/>
        <v>2002010.1635999999</v>
      </c>
      <c r="GI212" s="32">
        <f t="shared" si="428"/>
        <v>2412422.2471379996</v>
      </c>
      <c r="GJ212" s="172">
        <f>VLOOKUP(B212,'[2]RESPUESTOS '!$B$11:$T$246,19,0)</f>
        <v>1376984</v>
      </c>
      <c r="GK212" s="162">
        <v>6720000</v>
      </c>
      <c r="GL212" s="32">
        <v>6738400</v>
      </c>
      <c r="GM212" s="94">
        <v>6468900</v>
      </c>
      <c r="GN212" s="32">
        <f t="shared" si="520"/>
        <v>5326071</v>
      </c>
      <c r="GO212" s="32">
        <f t="shared" si="521"/>
        <v>6594450</v>
      </c>
      <c r="GP212" s="32">
        <f t="shared" si="522"/>
        <v>3395518.4513843721</v>
      </c>
      <c r="GQ212" s="32">
        <f t="shared" si="523"/>
        <v>1663534.3703999999</v>
      </c>
      <c r="GR212" s="32">
        <f t="shared" si="429"/>
        <v>2004558.9163319999</v>
      </c>
      <c r="GS212" s="172">
        <f>VLOOKUP(B212,'[2]RESPUESTOS '!$B$11:$H$246,7,0)</f>
        <v>1180191</v>
      </c>
      <c r="GT212" s="162">
        <v>4330000</v>
      </c>
      <c r="GU212" s="32">
        <v>4043000</v>
      </c>
      <c r="GV212" s="94">
        <v>3881300</v>
      </c>
      <c r="GW212" s="32">
        <f t="shared" si="524"/>
        <v>3358622.75</v>
      </c>
      <c r="GX212" s="32">
        <f t="shared" si="525"/>
        <v>3962150</v>
      </c>
      <c r="GY212" s="32">
        <f t="shared" si="526"/>
        <v>2526442.2564848447</v>
      </c>
      <c r="GZ212" s="32">
        <f t="shared" si="527"/>
        <v>1425788.7471</v>
      </c>
      <c r="HA212" s="32">
        <f t="shared" si="430"/>
        <v>1718075.4402554999</v>
      </c>
      <c r="HB212" s="172">
        <f>VLOOKUP(B212,'[2]RESPUESTOS '!$B$11:$D$246,3,0)</f>
        <v>1173072</v>
      </c>
      <c r="HC212" s="162">
        <v>4330000</v>
      </c>
      <c r="HD212" s="32">
        <v>4043000</v>
      </c>
      <c r="HE212" s="94">
        <v>3719600</v>
      </c>
      <c r="HF212" s="32">
        <f t="shared" si="528"/>
        <v>3316418</v>
      </c>
      <c r="HG212" s="32">
        <f t="shared" si="529"/>
        <v>3881300</v>
      </c>
      <c r="HH212" s="32">
        <f t="shared" si="530"/>
        <v>2500630.3589045824</v>
      </c>
      <c r="HI212" s="32">
        <f t="shared" si="531"/>
        <v>1417188.2831999999</v>
      </c>
      <c r="HJ212" s="32">
        <f t="shared" si="431"/>
        <v>1707711.8812559999</v>
      </c>
      <c r="HK212" s="172">
        <f>VLOOKUP(B212,'[2]RESPUESTOS '!$B$11:$CB$246,79,0)</f>
        <v>1851778</v>
      </c>
      <c r="HL212" s="162">
        <v>9631000</v>
      </c>
      <c r="HM212" s="32">
        <v>9126400</v>
      </c>
      <c r="HN212" s="94">
        <v>8944000</v>
      </c>
      <c r="HO212" s="32">
        <f t="shared" si="532"/>
        <v>7388294.5</v>
      </c>
      <c r="HP212" s="32">
        <f t="shared" si="533"/>
        <v>9035200</v>
      </c>
      <c r="HQ212" s="32">
        <f t="shared" si="534"/>
        <v>4623037.8317099614</v>
      </c>
      <c r="HR212" s="32">
        <f t="shared" si="535"/>
        <v>2237133.0017999997</v>
      </c>
      <c r="HS212" s="32">
        <f t="shared" si="432"/>
        <v>2695745.2671689996</v>
      </c>
      <c r="HT212" s="172">
        <v>7672019.25</v>
      </c>
      <c r="HU212" s="162">
        <v>9631000</v>
      </c>
      <c r="HV212" s="32">
        <v>11853750</v>
      </c>
      <c r="HW212" s="94">
        <v>10905500</v>
      </c>
      <c r="HX212" s="32">
        <f t="shared" si="536"/>
        <v>10796750</v>
      </c>
      <c r="HY212" s="32">
        <f t="shared" si="537"/>
        <v>10905500</v>
      </c>
      <c r="HZ212" s="32">
        <f t="shared" si="433"/>
        <v>10718507.388449851</v>
      </c>
      <c r="IA212" s="32">
        <f t="shared" si="538"/>
        <v>9268566.455924999</v>
      </c>
      <c r="IB212" s="32">
        <f t="shared" si="434"/>
        <v>11168622.579389624</v>
      </c>
      <c r="IC212" s="172">
        <v>8179125</v>
      </c>
      <c r="ID212" s="162">
        <v>6388000</v>
      </c>
      <c r="IE212" s="32">
        <v>11853750</v>
      </c>
      <c r="IF212" s="94">
        <v>11261100</v>
      </c>
      <c r="IG212" s="32">
        <f t="shared" si="539"/>
        <v>9834283.333333334</v>
      </c>
      <c r="IH212" s="32">
        <f t="shared" si="540"/>
        <v>11261100</v>
      </c>
      <c r="II212" s="32">
        <f t="shared" si="541"/>
        <v>9099007.7671958171</v>
      </c>
      <c r="IJ212" s="32">
        <f t="shared" si="542"/>
        <v>9881200.9124999996</v>
      </c>
      <c r="IK212" s="32">
        <f t="shared" si="435"/>
        <v>11906847.0995625</v>
      </c>
      <c r="IM212" s="32">
        <f t="shared" si="543"/>
        <v>3075179.9529489866</v>
      </c>
    </row>
    <row r="213" spans="1:247" x14ac:dyDescent="0.25">
      <c r="A213" s="12">
        <v>206</v>
      </c>
      <c r="B213" s="46" t="s">
        <v>249</v>
      </c>
      <c r="C213" s="14">
        <f>VLOOKUP(B213,[1]Hoja1!$B$9:$D$244,3,0)</f>
        <v>256845</v>
      </c>
      <c r="D213" s="14">
        <v>940000</v>
      </c>
      <c r="E213" s="15">
        <v>1467000</v>
      </c>
      <c r="F213" s="97">
        <v>1437700</v>
      </c>
      <c r="G213" s="105">
        <f t="shared" si="436"/>
        <v>1025386.25</v>
      </c>
      <c r="H213" s="105">
        <f t="shared" si="437"/>
        <v>1188850</v>
      </c>
      <c r="I213" s="107">
        <f t="shared" si="438"/>
        <v>631467.88988049724</v>
      </c>
      <c r="J213" s="107">
        <f t="shared" si="439"/>
        <v>269944.09499999997</v>
      </c>
      <c r="K213" s="107">
        <f t="shared" si="408"/>
        <v>325282.63447499997</v>
      </c>
      <c r="L213" s="101">
        <f>VLOOKUP(B213,[1]Hoja1!$B$9:$L$244,11,0)</f>
        <v>245810</v>
      </c>
      <c r="M213" s="101">
        <v>914000</v>
      </c>
      <c r="N213" s="34">
        <v>1467000</v>
      </c>
      <c r="O213" s="70">
        <v>1408300</v>
      </c>
      <c r="P213" s="34">
        <f t="shared" si="440"/>
        <v>1008777.5</v>
      </c>
      <c r="Q213" s="34">
        <f t="shared" si="441"/>
        <v>1161150</v>
      </c>
      <c r="R213" s="34">
        <f t="shared" si="442"/>
        <v>610313.0190789483</v>
      </c>
      <c r="S213" s="174">
        <f t="shared" si="443"/>
        <v>258346.31</v>
      </c>
      <c r="T213" s="174">
        <f t="shared" si="409"/>
        <v>311307.30355000001</v>
      </c>
      <c r="U213" s="126">
        <f>VLOOKUP(B213,[1]Hoja1!$B$9:$T$244,19,0)</f>
        <v>240805</v>
      </c>
      <c r="V213" s="126">
        <v>881000</v>
      </c>
      <c r="W213" s="17">
        <v>1173600</v>
      </c>
      <c r="X213" s="73">
        <v>1138400</v>
      </c>
      <c r="Y213" s="17">
        <f t="shared" si="444"/>
        <v>858451.25</v>
      </c>
      <c r="Z213" s="17">
        <f t="shared" si="445"/>
        <v>1009700</v>
      </c>
      <c r="AA213" s="17">
        <f t="shared" si="446"/>
        <v>569937.25683684088</v>
      </c>
      <c r="AB213" s="176">
        <f t="shared" si="447"/>
        <v>253086.05499999999</v>
      </c>
      <c r="AC213" s="176">
        <f t="shared" si="410"/>
        <v>304968.69627499999</v>
      </c>
      <c r="AD213" s="129">
        <f>VLOOKUP(B213,[1]Hoja1!$B$9:$V$244,21,0)</f>
        <v>269171</v>
      </c>
      <c r="AE213" s="129">
        <v>962000</v>
      </c>
      <c r="AF213" s="18">
        <v>1114920</v>
      </c>
      <c r="AG213" s="74">
        <v>1092600</v>
      </c>
      <c r="AH213" s="18">
        <f t="shared" si="448"/>
        <v>859672.75</v>
      </c>
      <c r="AI213" s="18">
        <f t="shared" si="449"/>
        <v>1027300</v>
      </c>
      <c r="AJ213" s="18">
        <f t="shared" si="450"/>
        <v>609126.0902882542</v>
      </c>
      <c r="AK213" s="177">
        <f t="shared" si="451"/>
        <v>282898.72099999996</v>
      </c>
      <c r="AL213" s="177">
        <f t="shared" si="411"/>
        <v>340892.95880499994</v>
      </c>
      <c r="AM213" s="133">
        <f>VLOOKUP(B213,[1]Hoja1!$B$9:$X$244,23,0)</f>
        <v>253605</v>
      </c>
      <c r="AN213" s="133">
        <v>906000</v>
      </c>
      <c r="AO213" s="19">
        <v>997560</v>
      </c>
      <c r="AP213" s="77">
        <v>967600</v>
      </c>
      <c r="AQ213" s="19">
        <f t="shared" si="452"/>
        <v>781191.25</v>
      </c>
      <c r="AR213" s="19">
        <f t="shared" si="453"/>
        <v>936800</v>
      </c>
      <c r="AS213" s="19">
        <f t="shared" si="454"/>
        <v>564746.52595241542</v>
      </c>
      <c r="AT213" s="178">
        <f t="shared" si="455"/>
        <v>266538.85499999998</v>
      </c>
      <c r="AU213" s="178">
        <f t="shared" si="412"/>
        <v>321179.32027499995</v>
      </c>
      <c r="AV213" s="137">
        <f>VLOOKUP(B213,[1]Hoja1!$B$9:$Z$244,25,0)</f>
        <v>199544</v>
      </c>
      <c r="AW213" s="137">
        <v>730000</v>
      </c>
      <c r="AX213" s="20">
        <v>997560</v>
      </c>
      <c r="AY213" s="79">
        <v>937700</v>
      </c>
      <c r="AZ213" s="20">
        <f t="shared" si="456"/>
        <v>716201</v>
      </c>
      <c r="BA213" s="20">
        <f t="shared" si="457"/>
        <v>833850</v>
      </c>
      <c r="BB213" s="20">
        <f t="shared" si="458"/>
        <v>473363.02290181769</v>
      </c>
      <c r="BC213" s="179">
        <f t="shared" si="459"/>
        <v>209720.74399999998</v>
      </c>
      <c r="BD213" s="179">
        <f t="shared" si="413"/>
        <v>252713.49651999999</v>
      </c>
      <c r="BE213" s="139">
        <f>VLOOKUP(B213,[1]Hoja1!$B$9:$AB$244,27,0)</f>
        <v>247464</v>
      </c>
      <c r="BF213" s="139">
        <v>990000</v>
      </c>
      <c r="BG213" s="21">
        <v>1173600</v>
      </c>
      <c r="BH213" s="80">
        <v>1161900</v>
      </c>
      <c r="BI213" s="21">
        <f t="shared" si="460"/>
        <v>893241</v>
      </c>
      <c r="BJ213" s="21">
        <f t="shared" si="461"/>
        <v>1075950</v>
      </c>
      <c r="BK213" s="21">
        <f t="shared" si="462"/>
        <v>591380.8165839921</v>
      </c>
      <c r="BL213" s="21">
        <f t="shared" si="463"/>
        <v>260084.66399999999</v>
      </c>
      <c r="BM213" s="21">
        <f t="shared" si="414"/>
        <v>313402.02012</v>
      </c>
      <c r="BN213" s="144">
        <f>VLOOKUP(B213,[1]Hoja1!$B$9:$AD$244,29,0)</f>
        <v>215600</v>
      </c>
      <c r="BO213" s="144">
        <v>770000</v>
      </c>
      <c r="BP213" s="22">
        <v>1173600</v>
      </c>
      <c r="BQ213" s="82">
        <v>1161900</v>
      </c>
      <c r="BR213" s="22">
        <f t="shared" si="464"/>
        <v>830275</v>
      </c>
      <c r="BS213" s="22">
        <f t="shared" si="465"/>
        <v>965950</v>
      </c>
      <c r="BT213" s="22">
        <f t="shared" si="466"/>
        <v>522899.15534507559</v>
      </c>
      <c r="BU213" s="22">
        <f t="shared" si="467"/>
        <v>226595.59999999998</v>
      </c>
      <c r="BV213" s="22">
        <f t="shared" si="415"/>
        <v>273047.69799999997</v>
      </c>
      <c r="BW213" s="146">
        <f>VLOOKUP(B213,[1]Hoja1!$B$9:$AF$244,31,0)</f>
        <v>207613</v>
      </c>
      <c r="BX213" s="146">
        <v>600000</v>
      </c>
      <c r="BY213" s="23">
        <v>997560</v>
      </c>
      <c r="BZ213" s="84">
        <v>927700</v>
      </c>
      <c r="CA213" s="23">
        <f t="shared" si="468"/>
        <v>683218.25</v>
      </c>
      <c r="CB213" s="23">
        <f t="shared" si="469"/>
        <v>763850</v>
      </c>
      <c r="CC213" s="23">
        <f t="shared" si="470"/>
        <v>467087.7491877118</v>
      </c>
      <c r="CD213" s="23">
        <f t="shared" si="471"/>
        <v>218201.26299999998</v>
      </c>
      <c r="CE213" s="23">
        <f t="shared" si="416"/>
        <v>262932.52191499999</v>
      </c>
      <c r="CF213" s="158">
        <f>VLOOKUP(B213,[1]Hoja1!$B$9:$AJ$244,35,0)</f>
        <v>196000</v>
      </c>
      <c r="CG213" s="158">
        <v>560000</v>
      </c>
      <c r="CH213" s="24">
        <v>678300</v>
      </c>
      <c r="CI213" s="25">
        <v>637600</v>
      </c>
      <c r="CJ213" s="24">
        <f t="shared" si="472"/>
        <v>517975</v>
      </c>
      <c r="CK213" s="24">
        <f t="shared" si="473"/>
        <v>598800</v>
      </c>
      <c r="CL213" s="24">
        <f t="shared" si="474"/>
        <v>402803.08846583287</v>
      </c>
      <c r="CM213" s="24">
        <f t="shared" si="475"/>
        <v>205996</v>
      </c>
      <c r="CN213" s="24">
        <f t="shared" si="417"/>
        <v>248225.18</v>
      </c>
      <c r="CO213" s="148">
        <f>VLOOKUP(B213,[1]Hoja1!$B$9:$AL$244,37,0)</f>
        <v>232685</v>
      </c>
      <c r="CP213" s="148">
        <v>840000</v>
      </c>
      <c r="CQ213" s="26">
        <v>997560</v>
      </c>
      <c r="CR213" s="149">
        <v>897800</v>
      </c>
      <c r="CS213" s="26">
        <f t="shared" si="476"/>
        <v>742011.25</v>
      </c>
      <c r="CT213" s="26">
        <f t="shared" si="477"/>
        <v>868900</v>
      </c>
      <c r="CU213" s="26">
        <f t="shared" si="478"/>
        <v>526010.45400612929</v>
      </c>
      <c r="CV213" s="26">
        <f t="shared" si="479"/>
        <v>244551.935</v>
      </c>
      <c r="CW213" s="26">
        <f t="shared" si="418"/>
        <v>294685.08167500002</v>
      </c>
      <c r="CX213" s="27">
        <f>VLOOKUP(B213,[1]Hoja1!$B$9:$AN$244,39,0)</f>
        <v>247482</v>
      </c>
      <c r="CY213" s="27">
        <v>820000</v>
      </c>
      <c r="CZ213" s="28">
        <v>1114920</v>
      </c>
      <c r="DA213" s="86">
        <v>1048000</v>
      </c>
      <c r="DB213" s="28">
        <f t="shared" si="480"/>
        <v>807600.5</v>
      </c>
      <c r="DC213" s="28">
        <f t="shared" si="481"/>
        <v>934000</v>
      </c>
      <c r="DD213" s="28">
        <f t="shared" si="482"/>
        <v>562482.37620429927</v>
      </c>
      <c r="DE213" s="28">
        <f t="shared" si="483"/>
        <v>260103.58199999999</v>
      </c>
      <c r="DF213" s="28">
        <f t="shared" si="419"/>
        <v>313424.81630999997</v>
      </c>
      <c r="DG213" s="150">
        <f>VLOOKUP(B213,[1]Hoja1!$B$9:$AR$244,43,0)</f>
        <v>302226</v>
      </c>
      <c r="DH213" s="150">
        <v>1037000</v>
      </c>
      <c r="DI213" s="29">
        <v>880200</v>
      </c>
      <c r="DJ213" s="88">
        <v>809800</v>
      </c>
      <c r="DK213" s="29">
        <f t="shared" si="484"/>
        <v>757306.5</v>
      </c>
      <c r="DL213" s="29">
        <f t="shared" si="485"/>
        <v>845000</v>
      </c>
      <c r="DM213" s="29">
        <f t="shared" si="486"/>
        <v>602039.65955950413</v>
      </c>
      <c r="DN213" s="29">
        <f t="shared" si="487"/>
        <v>317639.52599999995</v>
      </c>
      <c r="DO213" s="29">
        <f t="shared" si="420"/>
        <v>382755.62882999994</v>
      </c>
      <c r="DP213" s="154">
        <f>VLOOKUP(B213,[1]Hoja1!$B$9:$AT$244,45,0)</f>
        <v>308070</v>
      </c>
      <c r="DQ213" s="154">
        <v>1127000</v>
      </c>
      <c r="DR213" s="30">
        <v>880200</v>
      </c>
      <c r="DS213" s="90">
        <v>836200</v>
      </c>
      <c r="DT213" s="30">
        <f t="shared" si="488"/>
        <v>787867.5</v>
      </c>
      <c r="DU213" s="30">
        <f t="shared" si="489"/>
        <v>858200</v>
      </c>
      <c r="DV213" s="30">
        <f t="shared" si="490"/>
        <v>618685.67998190795</v>
      </c>
      <c r="DW213" s="30">
        <f t="shared" si="491"/>
        <v>323781.57</v>
      </c>
      <c r="DX213" s="30">
        <f t="shared" si="421"/>
        <v>390156.79185000004</v>
      </c>
      <c r="DY213" s="158">
        <f>VLOOKUP(B213,[1]Hoja1!$B$9:$AV$244,47,0)</f>
        <v>349146</v>
      </c>
      <c r="DZ213" s="158">
        <v>1200000</v>
      </c>
      <c r="EA213" s="24">
        <v>997560</v>
      </c>
      <c r="EB213" s="25">
        <v>947700</v>
      </c>
      <c r="EC213" s="24">
        <f t="shared" si="492"/>
        <v>873601.5</v>
      </c>
      <c r="ED213" s="24">
        <f t="shared" si="493"/>
        <v>972630</v>
      </c>
      <c r="EE213" s="24">
        <f t="shared" si="494"/>
        <v>695036.08432145161</v>
      </c>
      <c r="EF213" s="24">
        <f t="shared" si="495"/>
        <v>366952.446</v>
      </c>
      <c r="EG213" s="24">
        <f t="shared" si="422"/>
        <v>442177.69743</v>
      </c>
      <c r="EH213" s="126">
        <f>VLOOKUP(B213,[1]Hoja1!$B$9:$AX$244,49,0)</f>
        <v>363792</v>
      </c>
      <c r="EI213" s="126">
        <v>1300000</v>
      </c>
      <c r="EJ213" s="17">
        <v>1320300</v>
      </c>
      <c r="EK213" s="73">
        <v>1227900</v>
      </c>
      <c r="EL213" s="17">
        <f t="shared" si="496"/>
        <v>1052998</v>
      </c>
      <c r="EM213" s="17">
        <f t="shared" si="497"/>
        <v>1263950</v>
      </c>
      <c r="EN213" s="17">
        <f t="shared" si="498"/>
        <v>785876.77895776636</v>
      </c>
      <c r="EO213" s="17">
        <f t="shared" si="499"/>
        <v>382345.39199999999</v>
      </c>
      <c r="EP213" s="17">
        <f t="shared" si="423"/>
        <v>460726.19735999999</v>
      </c>
      <c r="EQ213" s="162">
        <f>VLOOKUP(B213,[1]Hoja1!$B$9:$AZ$244,51,0)</f>
        <v>302226</v>
      </c>
      <c r="ER213" s="162">
        <v>994000</v>
      </c>
      <c r="ES213" s="32">
        <v>1320300</v>
      </c>
      <c r="ET213" s="94">
        <v>1188300</v>
      </c>
      <c r="EU213" s="32">
        <f t="shared" si="500"/>
        <v>951206.5</v>
      </c>
      <c r="EV213" s="32">
        <f t="shared" si="501"/>
        <v>1091150</v>
      </c>
      <c r="EW213" s="32">
        <f t="shared" si="502"/>
        <v>676388.58702999889</v>
      </c>
      <c r="EX213" s="32">
        <f t="shared" si="503"/>
        <v>365119.23060000001</v>
      </c>
      <c r="EY213" s="32">
        <f t="shared" si="424"/>
        <v>439968.67287300003</v>
      </c>
      <c r="EZ213" s="172">
        <f>VLOOKUP(B213,'[2]RESPUESTOS '!$B$11:$BH$246,59,0)</f>
        <v>192133</v>
      </c>
      <c r="FA213" s="162">
        <v>881000</v>
      </c>
      <c r="FB213" s="32">
        <v>1032600</v>
      </c>
      <c r="FC213" s="94">
        <v>981000</v>
      </c>
      <c r="FD213" s="32">
        <f t="shared" si="504"/>
        <v>771683.25</v>
      </c>
      <c r="FE213" s="32">
        <f t="shared" si="505"/>
        <v>931000</v>
      </c>
      <c r="FF213" s="32">
        <f t="shared" si="506"/>
        <v>480330.52767348971</v>
      </c>
      <c r="FG213" s="32">
        <f t="shared" si="507"/>
        <v>232115.87729999999</v>
      </c>
      <c r="FH213" s="32">
        <f t="shared" si="425"/>
        <v>279699.63214649999</v>
      </c>
      <c r="FI213" s="172">
        <f>VLOOKUP(B213,'[2]RESPUESTOS '!$B$11:$CJ$246,87,0)</f>
        <v>186102</v>
      </c>
      <c r="FJ213" s="162">
        <v>1057200</v>
      </c>
      <c r="FK213" s="32">
        <v>1012400</v>
      </c>
      <c r="FL213" s="94">
        <v>931400</v>
      </c>
      <c r="FM213" s="32">
        <f t="shared" si="508"/>
        <v>796775.5</v>
      </c>
      <c r="FN213" s="32">
        <f t="shared" si="509"/>
        <v>971900</v>
      </c>
      <c r="FO213" s="32">
        <f t="shared" si="510"/>
        <v>477287.29127901827</v>
      </c>
      <c r="FP213" s="32">
        <f t="shared" si="511"/>
        <v>224829.82619999998</v>
      </c>
      <c r="FQ213" s="32">
        <f t="shared" si="426"/>
        <v>270919.94057099998</v>
      </c>
      <c r="FR213" s="172">
        <f>VLOOKUP(B213,'[2]RESPUESTOS '!$B$11:$BX$246,75,0)</f>
        <v>172912</v>
      </c>
      <c r="FS213" s="162">
        <v>881000</v>
      </c>
      <c r="FT213" s="32">
        <v>958200</v>
      </c>
      <c r="FU213" s="94">
        <v>939000</v>
      </c>
      <c r="FV213" s="32">
        <f t="shared" si="512"/>
        <v>737778</v>
      </c>
      <c r="FW213" s="32">
        <f t="shared" si="513"/>
        <v>910000</v>
      </c>
      <c r="FX213" s="32">
        <f t="shared" si="514"/>
        <v>443117.62345019553</v>
      </c>
      <c r="FY213" s="32">
        <f t="shared" si="515"/>
        <v>208894.9872</v>
      </c>
      <c r="FZ213" s="32">
        <f t="shared" si="427"/>
        <v>251718.45957599999</v>
      </c>
      <c r="GA213" s="172">
        <f>VLOOKUP(B213,'[2]RESPUESTOS '!$B$11:$CN$246,91,0)</f>
        <v>199518</v>
      </c>
      <c r="GB213" s="162">
        <v>1014000</v>
      </c>
      <c r="GC213" s="32">
        <v>1078000</v>
      </c>
      <c r="GD213" s="94">
        <v>991800</v>
      </c>
      <c r="GE213" s="32">
        <f t="shared" si="516"/>
        <v>820829.5</v>
      </c>
      <c r="GF213" s="32">
        <f t="shared" si="517"/>
        <v>1002900</v>
      </c>
      <c r="GG213" s="32">
        <f t="shared" si="518"/>
        <v>504147.62342710892</v>
      </c>
      <c r="GH213" s="32">
        <f t="shared" si="519"/>
        <v>241037.69579999999</v>
      </c>
      <c r="GI213" s="32">
        <f t="shared" si="428"/>
        <v>290450.42343899998</v>
      </c>
      <c r="GJ213" s="172">
        <f>VLOOKUP(B213,'[2]RESPUESTOS '!$B$11:$T$246,19,0)</f>
        <v>134809</v>
      </c>
      <c r="GK213" s="162">
        <v>820000</v>
      </c>
      <c r="GL213" s="32">
        <v>705000</v>
      </c>
      <c r="GM213" s="94">
        <v>698000</v>
      </c>
      <c r="GN213" s="32">
        <f t="shared" si="520"/>
        <v>589452.25</v>
      </c>
      <c r="GO213" s="32">
        <f t="shared" si="521"/>
        <v>701500</v>
      </c>
      <c r="GP213" s="32">
        <f t="shared" si="522"/>
        <v>348173.68438469461</v>
      </c>
      <c r="GQ213" s="32">
        <f t="shared" si="523"/>
        <v>162862.75289999999</v>
      </c>
      <c r="GR213" s="32">
        <f t="shared" si="429"/>
        <v>196249.6172445</v>
      </c>
      <c r="GS213" s="172">
        <f>VLOOKUP(B213,'[2]RESPUESTOS '!$B$11:$H$246,7,0)</f>
        <v>121602</v>
      </c>
      <c r="GT213" s="162">
        <v>560000</v>
      </c>
      <c r="GU213" s="32">
        <v>423000</v>
      </c>
      <c r="GV213" s="94">
        <v>380700</v>
      </c>
      <c r="GW213" s="32">
        <f t="shared" si="524"/>
        <v>371325.5</v>
      </c>
      <c r="GX213" s="32">
        <f t="shared" si="525"/>
        <v>401850</v>
      </c>
      <c r="GY213" s="32">
        <f t="shared" si="526"/>
        <v>266665.42845468561</v>
      </c>
      <c r="GZ213" s="32">
        <f t="shared" si="527"/>
        <v>146907.3762</v>
      </c>
      <c r="HA213" s="32">
        <f t="shared" si="430"/>
        <v>177023.38832100001</v>
      </c>
      <c r="HB213" s="172">
        <f>VLOOKUP(B213,'[2]RESPUESTOS '!$B$11:$D$246,3,0)</f>
        <v>120861</v>
      </c>
      <c r="HC213" s="162">
        <v>560000</v>
      </c>
      <c r="HD213" s="32">
        <v>423000</v>
      </c>
      <c r="HE213" s="94">
        <v>414500</v>
      </c>
      <c r="HF213" s="32">
        <f t="shared" si="528"/>
        <v>379590.25</v>
      </c>
      <c r="HG213" s="32">
        <f t="shared" si="529"/>
        <v>418750</v>
      </c>
      <c r="HH213" s="32">
        <f t="shared" si="530"/>
        <v>269609.12074863573</v>
      </c>
      <c r="HI213" s="32">
        <f t="shared" si="531"/>
        <v>146012.1741</v>
      </c>
      <c r="HJ213" s="32">
        <f t="shared" si="431"/>
        <v>175944.66979050002</v>
      </c>
      <c r="HK213" s="172">
        <f>VLOOKUP(B213,'[2]RESPUESTOS '!$B$11:$CB$246,79,0)</f>
        <v>207563</v>
      </c>
      <c r="HL213" s="162">
        <v>1300000</v>
      </c>
      <c r="HM213" s="32">
        <v>1078000</v>
      </c>
      <c r="HN213" s="94">
        <v>1024000</v>
      </c>
      <c r="HO213" s="32">
        <f t="shared" si="532"/>
        <v>902390.75</v>
      </c>
      <c r="HP213" s="32">
        <f t="shared" si="533"/>
        <v>1051000</v>
      </c>
      <c r="HQ213" s="32">
        <f t="shared" si="534"/>
        <v>533956.18223042937</v>
      </c>
      <c r="HR213" s="32">
        <f t="shared" si="535"/>
        <v>250756.8603</v>
      </c>
      <c r="HS213" s="32">
        <f t="shared" si="432"/>
        <v>302162.01666149998</v>
      </c>
      <c r="HT213" s="172">
        <v>1114597.26</v>
      </c>
      <c r="HU213" s="162">
        <v>1300000</v>
      </c>
      <c r="HV213" s="32">
        <v>1467000</v>
      </c>
      <c r="HW213" s="94">
        <v>1320300</v>
      </c>
      <c r="HX213" s="32">
        <f t="shared" si="536"/>
        <v>1362433.3333333333</v>
      </c>
      <c r="HY213" s="32">
        <f t="shared" si="537"/>
        <v>1320300</v>
      </c>
      <c r="HZ213" s="32">
        <f t="shared" si="433"/>
        <v>1358512.5187979843</v>
      </c>
      <c r="IA213" s="32">
        <f t="shared" si="538"/>
        <v>1346544.9498059999</v>
      </c>
      <c r="IB213" s="32">
        <f t="shared" si="434"/>
        <v>1622586.6645162299</v>
      </c>
      <c r="IC213" s="172">
        <v>1188270</v>
      </c>
      <c r="ID213" s="162">
        <v>881000</v>
      </c>
      <c r="IE213" s="32">
        <v>1467000</v>
      </c>
      <c r="IF213" s="94">
        <v>1423000</v>
      </c>
      <c r="IG213" s="32">
        <f t="shared" si="539"/>
        <v>1257000</v>
      </c>
      <c r="IH213" s="32">
        <f t="shared" si="540"/>
        <v>1423000</v>
      </c>
      <c r="II213" s="32">
        <f t="shared" si="541"/>
        <v>1190722.9693085186</v>
      </c>
      <c r="IJ213" s="32">
        <f t="shared" si="542"/>
        <v>1435548.987</v>
      </c>
      <c r="IK213" s="32">
        <f t="shared" si="435"/>
        <v>1729836.5293349999</v>
      </c>
      <c r="IM213" s="32">
        <f t="shared" si="543"/>
        <v>406460.66880978615</v>
      </c>
    </row>
    <row r="214" spans="1:247" x14ac:dyDescent="0.25">
      <c r="A214" s="12">
        <v>207</v>
      </c>
      <c r="B214" s="46" t="s">
        <v>250</v>
      </c>
      <c r="C214" s="14">
        <f>VLOOKUP(B214,[1]Hoja1!$B$9:$D$244,3,0)</f>
        <v>253359</v>
      </c>
      <c r="D214" s="14">
        <v>927000</v>
      </c>
      <c r="E214" s="15">
        <v>1454500</v>
      </c>
      <c r="F214" s="97">
        <v>1381800</v>
      </c>
      <c r="G214" s="105">
        <f t="shared" si="436"/>
        <v>1004164.75</v>
      </c>
      <c r="H214" s="105">
        <f t="shared" si="437"/>
        <v>1154400</v>
      </c>
      <c r="I214" s="107">
        <f t="shared" si="438"/>
        <v>621414.01389412419</v>
      </c>
      <c r="J214" s="107">
        <f t="shared" si="439"/>
        <v>266280.30900000001</v>
      </c>
      <c r="K214" s="107">
        <f t="shared" si="408"/>
        <v>320867.772345</v>
      </c>
      <c r="L214" s="101">
        <f>VLOOKUP(B214,[1]Hoja1!$B$9:$L$244,11,0)</f>
        <v>227766</v>
      </c>
      <c r="M214" s="101">
        <v>846000</v>
      </c>
      <c r="N214" s="34">
        <v>1454500</v>
      </c>
      <c r="O214" s="70">
        <v>1352700</v>
      </c>
      <c r="P214" s="34">
        <f t="shared" si="440"/>
        <v>970241.5</v>
      </c>
      <c r="Q214" s="34">
        <f t="shared" si="441"/>
        <v>1099350</v>
      </c>
      <c r="R214" s="34">
        <f t="shared" si="442"/>
        <v>571486.72263612645</v>
      </c>
      <c r="S214" s="174">
        <f t="shared" si="443"/>
        <v>239382.06599999999</v>
      </c>
      <c r="T214" s="174">
        <f t="shared" si="409"/>
        <v>288455.38952999999</v>
      </c>
      <c r="U214" s="126">
        <f>VLOOKUP(B214,[1]Hoja1!$B$9:$T$244,19,0)</f>
        <v>172095</v>
      </c>
      <c r="V214" s="126">
        <v>630000</v>
      </c>
      <c r="W214" s="17">
        <v>1163600</v>
      </c>
      <c r="X214" s="73">
        <v>1140300</v>
      </c>
      <c r="Y214" s="17">
        <f t="shared" si="444"/>
        <v>776498.75</v>
      </c>
      <c r="Z214" s="17">
        <f t="shared" si="445"/>
        <v>885150</v>
      </c>
      <c r="AA214" s="17">
        <f t="shared" si="446"/>
        <v>437904.59657252376</v>
      </c>
      <c r="AB214" s="176">
        <f t="shared" si="447"/>
        <v>180871.845</v>
      </c>
      <c r="AC214" s="176">
        <f t="shared" si="410"/>
        <v>217950.573225</v>
      </c>
      <c r="AD214" s="129">
        <f>VLOOKUP(B214,[1]Hoja1!$B$9:$V$244,21,0)</f>
        <v>231036</v>
      </c>
      <c r="AE214" s="129">
        <v>826000</v>
      </c>
      <c r="AF214" s="18">
        <v>1105420</v>
      </c>
      <c r="AG214" s="74">
        <v>1072300</v>
      </c>
      <c r="AH214" s="18">
        <f t="shared" si="448"/>
        <v>808689</v>
      </c>
      <c r="AI214" s="18">
        <f t="shared" si="449"/>
        <v>949150</v>
      </c>
      <c r="AJ214" s="18">
        <f t="shared" si="450"/>
        <v>542285.24003045517</v>
      </c>
      <c r="AK214" s="177">
        <f t="shared" si="451"/>
        <v>242818.83599999998</v>
      </c>
      <c r="AL214" s="177">
        <f t="shared" si="411"/>
        <v>292596.69737999997</v>
      </c>
      <c r="AM214" s="133">
        <f>VLOOKUP(B214,[1]Hoja1!$B$9:$X$244,23,0)</f>
        <v>215344</v>
      </c>
      <c r="AN214" s="133">
        <v>770000</v>
      </c>
      <c r="AO214" s="19">
        <v>989060</v>
      </c>
      <c r="AP214" s="77">
        <v>969300</v>
      </c>
      <c r="AQ214" s="19">
        <f t="shared" si="452"/>
        <v>735926</v>
      </c>
      <c r="AR214" s="19">
        <f t="shared" si="453"/>
        <v>869650</v>
      </c>
      <c r="AS214" s="19">
        <f t="shared" si="454"/>
        <v>500928.75540112873</v>
      </c>
      <c r="AT214" s="178">
        <f t="shared" si="455"/>
        <v>226326.54399999999</v>
      </c>
      <c r="AU214" s="178">
        <f t="shared" si="412"/>
        <v>272723.48551999999</v>
      </c>
      <c r="AV214" s="137">
        <f>VLOOKUP(B214,[1]Hoja1!$B$9:$Z$244,25,0)</f>
        <v>156450</v>
      </c>
      <c r="AW214" s="137">
        <v>573000</v>
      </c>
      <c r="AX214" s="20">
        <v>989060</v>
      </c>
      <c r="AY214" s="79">
        <v>939600</v>
      </c>
      <c r="AZ214" s="20">
        <f t="shared" si="456"/>
        <v>664527.5</v>
      </c>
      <c r="BA214" s="20">
        <f t="shared" si="457"/>
        <v>756300</v>
      </c>
      <c r="BB214" s="20">
        <f t="shared" si="458"/>
        <v>391682.12667621119</v>
      </c>
      <c r="BC214" s="179">
        <f t="shared" si="459"/>
        <v>164428.94999999998</v>
      </c>
      <c r="BD214" s="179">
        <f t="shared" si="413"/>
        <v>198136.88474999997</v>
      </c>
      <c r="BE214" s="139">
        <f>VLOOKUP(B214,[1]Hoja1!$B$9:$AB$244,27,0)</f>
        <v>255108</v>
      </c>
      <c r="BF214" s="139">
        <v>1021000</v>
      </c>
      <c r="BG214" s="21">
        <v>1163600</v>
      </c>
      <c r="BH214" s="80">
        <v>1105400</v>
      </c>
      <c r="BI214" s="21">
        <f t="shared" si="460"/>
        <v>886277</v>
      </c>
      <c r="BJ214" s="21">
        <f t="shared" si="461"/>
        <v>1063200</v>
      </c>
      <c r="BK214" s="21">
        <f t="shared" si="462"/>
        <v>600294.8542777542</v>
      </c>
      <c r="BL214" s="21">
        <f t="shared" si="463"/>
        <v>268118.50799999997</v>
      </c>
      <c r="BM214" s="21">
        <f t="shared" si="414"/>
        <v>323082.80213999999</v>
      </c>
      <c r="BN214" s="144">
        <f>VLOOKUP(B214,[1]Hoja1!$B$9:$AD$244,29,0)</f>
        <v>172095</v>
      </c>
      <c r="BO214" s="144">
        <v>615000</v>
      </c>
      <c r="BP214" s="22">
        <v>1163600</v>
      </c>
      <c r="BQ214" s="82">
        <v>1128700</v>
      </c>
      <c r="BR214" s="22">
        <f t="shared" si="464"/>
        <v>769848.75</v>
      </c>
      <c r="BS214" s="22">
        <f t="shared" si="465"/>
        <v>871850</v>
      </c>
      <c r="BT214" s="22">
        <f t="shared" si="466"/>
        <v>435628.42874738853</v>
      </c>
      <c r="BU214" s="22">
        <f t="shared" si="467"/>
        <v>180871.845</v>
      </c>
      <c r="BV214" s="22">
        <f t="shared" si="415"/>
        <v>217950.573225</v>
      </c>
      <c r="BW214" s="146">
        <f>VLOOKUP(B214,[1]Hoja1!$B$9:$AF$244,31,0)</f>
        <v>165722</v>
      </c>
      <c r="BX214" s="146">
        <v>480000</v>
      </c>
      <c r="BY214" s="23">
        <v>989060</v>
      </c>
      <c r="BZ214" s="84">
        <v>939600</v>
      </c>
      <c r="CA214" s="23">
        <f t="shared" si="468"/>
        <v>643595.5</v>
      </c>
      <c r="CB214" s="23">
        <f t="shared" si="469"/>
        <v>709800</v>
      </c>
      <c r="CC214" s="23">
        <f t="shared" si="470"/>
        <v>392430.83832128748</v>
      </c>
      <c r="CD214" s="23">
        <f t="shared" si="471"/>
        <v>174173.82199999999</v>
      </c>
      <c r="CE214" s="23">
        <f t="shared" si="416"/>
        <v>209879.45550999997</v>
      </c>
      <c r="CF214" s="158">
        <f>VLOOKUP(B214,[1]Hoja1!$B$9:$AJ$244,35,0)</f>
        <v>156450</v>
      </c>
      <c r="CG214" s="158">
        <v>450000</v>
      </c>
      <c r="CH214" s="24">
        <v>672600</v>
      </c>
      <c r="CI214" s="25">
        <v>618800</v>
      </c>
      <c r="CJ214" s="24">
        <f t="shared" si="472"/>
        <v>474462.5</v>
      </c>
      <c r="CK214" s="24">
        <f t="shared" si="473"/>
        <v>534400</v>
      </c>
      <c r="CL214" s="24">
        <f t="shared" si="474"/>
        <v>341388.99006601237</v>
      </c>
      <c r="CM214" s="24">
        <f t="shared" si="475"/>
        <v>164428.94999999998</v>
      </c>
      <c r="CN214" s="24">
        <f t="shared" si="417"/>
        <v>198136.88474999997</v>
      </c>
      <c r="CO214" s="148">
        <f>VLOOKUP(B214,[1]Hoja1!$B$9:$AL$244,37,0)</f>
        <v>194147</v>
      </c>
      <c r="CP214" s="148">
        <v>700000</v>
      </c>
      <c r="CQ214" s="26">
        <v>989060</v>
      </c>
      <c r="CR214" s="149">
        <v>949500</v>
      </c>
      <c r="CS214" s="26">
        <f t="shared" si="476"/>
        <v>708176.75</v>
      </c>
      <c r="CT214" s="26">
        <f t="shared" si="477"/>
        <v>824750</v>
      </c>
      <c r="CU214" s="26">
        <f t="shared" si="478"/>
        <v>462772.57162881765</v>
      </c>
      <c r="CV214" s="26">
        <f t="shared" si="479"/>
        <v>204048.49699999997</v>
      </c>
      <c r="CW214" s="26">
        <f t="shared" si="418"/>
        <v>245878.43888499995</v>
      </c>
      <c r="CX214" s="27">
        <f>VLOOKUP(B214,[1]Hoja1!$B$9:$AN$244,39,0)</f>
        <v>247026</v>
      </c>
      <c r="CY214" s="27">
        <v>820000</v>
      </c>
      <c r="CZ214" s="28">
        <v>1105420</v>
      </c>
      <c r="DA214" s="86">
        <v>1072000</v>
      </c>
      <c r="DB214" s="28">
        <f t="shared" si="480"/>
        <v>811111.5</v>
      </c>
      <c r="DC214" s="28">
        <f t="shared" si="481"/>
        <v>946000</v>
      </c>
      <c r="DD214" s="28">
        <f t="shared" si="482"/>
        <v>562972.84609797958</v>
      </c>
      <c r="DE214" s="28">
        <f t="shared" si="483"/>
        <v>259624.32599999997</v>
      </c>
      <c r="DF214" s="28">
        <f t="shared" si="419"/>
        <v>312847.31282999995</v>
      </c>
      <c r="DG214" s="150">
        <f>VLOOKUP(B214,[1]Hoja1!$B$9:$AR$244,43,0)</f>
        <v>193691</v>
      </c>
      <c r="DH214" s="150">
        <v>665000</v>
      </c>
      <c r="DI214" s="29">
        <v>872700</v>
      </c>
      <c r="DJ214" s="88">
        <v>785400</v>
      </c>
      <c r="DK214" s="29">
        <f t="shared" si="484"/>
        <v>629197.75</v>
      </c>
      <c r="DL214" s="29">
        <f t="shared" si="485"/>
        <v>725200</v>
      </c>
      <c r="DM214" s="29">
        <f t="shared" si="486"/>
        <v>440250.92693342397</v>
      </c>
      <c r="DN214" s="29">
        <f t="shared" si="487"/>
        <v>203569.24099999998</v>
      </c>
      <c r="DO214" s="29">
        <f t="shared" si="420"/>
        <v>245300.93540499997</v>
      </c>
      <c r="DP214" s="154">
        <f>VLOOKUP(B214,[1]Hoja1!$B$9:$AT$244,45,0)</f>
        <v>305445</v>
      </c>
      <c r="DQ214" s="154">
        <v>1118000</v>
      </c>
      <c r="DR214" s="30">
        <v>872700</v>
      </c>
      <c r="DS214" s="90">
        <v>846500</v>
      </c>
      <c r="DT214" s="30">
        <f t="shared" si="488"/>
        <v>785661.25</v>
      </c>
      <c r="DU214" s="30">
        <f t="shared" si="489"/>
        <v>859600</v>
      </c>
      <c r="DV214" s="30">
        <f t="shared" si="490"/>
        <v>615804.2844345019</v>
      </c>
      <c r="DW214" s="30">
        <f t="shared" si="491"/>
        <v>321022.69500000001</v>
      </c>
      <c r="DX214" s="30">
        <f t="shared" si="421"/>
        <v>386832.34747500002</v>
      </c>
      <c r="DY214" s="158">
        <f>VLOOKUP(B214,[1]Hoja1!$B$9:$AV$244,47,0)</f>
        <v>232429</v>
      </c>
      <c r="DZ214" s="158">
        <v>800000</v>
      </c>
      <c r="EA214" s="24">
        <v>989060</v>
      </c>
      <c r="EB214" s="25">
        <v>959400</v>
      </c>
      <c r="EC214" s="24">
        <f t="shared" si="492"/>
        <v>745222.25</v>
      </c>
      <c r="ED214" s="24">
        <f t="shared" si="493"/>
        <v>879700</v>
      </c>
      <c r="EE214" s="24">
        <f t="shared" si="494"/>
        <v>525916.6298521678</v>
      </c>
      <c r="EF214" s="24">
        <f t="shared" si="495"/>
        <v>244282.87899999999</v>
      </c>
      <c r="EG214" s="24">
        <f t="shared" si="422"/>
        <v>294360.86919499998</v>
      </c>
      <c r="EH214" s="126">
        <f>VLOOKUP(B214,[1]Hoja1!$B$9:$AX$244,49,0)</f>
        <v>335433</v>
      </c>
      <c r="EI214" s="126">
        <v>1198000</v>
      </c>
      <c r="EJ214" s="17">
        <v>1309050</v>
      </c>
      <c r="EK214" s="73">
        <v>1243600</v>
      </c>
      <c r="EL214" s="17">
        <f t="shared" si="496"/>
        <v>1021520.75</v>
      </c>
      <c r="EM214" s="17">
        <f t="shared" si="497"/>
        <v>1220800</v>
      </c>
      <c r="EN214" s="17">
        <f t="shared" si="498"/>
        <v>742945.40803946846</v>
      </c>
      <c r="EO214" s="17">
        <f t="shared" si="499"/>
        <v>352540.08299999998</v>
      </c>
      <c r="EP214" s="17">
        <f t="shared" si="423"/>
        <v>424810.80001499999</v>
      </c>
      <c r="EQ214" s="162">
        <f>VLOOKUP(B214,[1]Hoja1!$B$9:$AZ$244,51,0)</f>
        <v>193691</v>
      </c>
      <c r="ER214" s="162">
        <v>637000</v>
      </c>
      <c r="ES214" s="32">
        <v>1309050</v>
      </c>
      <c r="ET214" s="94">
        <v>1256700</v>
      </c>
      <c r="EU214" s="32">
        <f t="shared" si="500"/>
        <v>849110.25</v>
      </c>
      <c r="EV214" s="32">
        <f t="shared" si="501"/>
        <v>946850</v>
      </c>
      <c r="EW214" s="32">
        <f t="shared" si="502"/>
        <v>482371.21150714968</v>
      </c>
      <c r="EX214" s="32">
        <f t="shared" si="503"/>
        <v>233998.09709999998</v>
      </c>
      <c r="EY214" s="32">
        <f t="shared" si="424"/>
        <v>281967.70700549998</v>
      </c>
      <c r="EZ214" s="172">
        <f>VLOOKUP(B214,'[2]RESPUESTOS '!$B$11:$BH$246,59,0)</f>
        <v>179270</v>
      </c>
      <c r="FA214" s="162">
        <v>630000</v>
      </c>
      <c r="FB214" s="32">
        <v>966000</v>
      </c>
      <c r="FC214" s="94">
        <v>937000</v>
      </c>
      <c r="FD214" s="32">
        <f t="shared" si="504"/>
        <v>678067.5</v>
      </c>
      <c r="FE214" s="32">
        <f t="shared" si="505"/>
        <v>783500</v>
      </c>
      <c r="FF214" s="32">
        <f t="shared" si="506"/>
        <v>431596.66062565095</v>
      </c>
      <c r="FG214" s="32">
        <f t="shared" si="507"/>
        <v>216576.087</v>
      </c>
      <c r="FH214" s="32">
        <f t="shared" si="425"/>
        <v>260974.18483499999</v>
      </c>
      <c r="FI214" s="172">
        <f>VLOOKUP(B214,'[2]RESPUESTOS '!$B$11:$CJ$246,87,0)</f>
        <v>147843</v>
      </c>
      <c r="FJ214" s="162">
        <v>756000</v>
      </c>
      <c r="FK214" s="32">
        <v>801000</v>
      </c>
      <c r="FL214" s="94">
        <v>785000</v>
      </c>
      <c r="FM214" s="32">
        <f t="shared" si="508"/>
        <v>622460.75</v>
      </c>
      <c r="FN214" s="32">
        <f t="shared" si="509"/>
        <v>770500</v>
      </c>
      <c r="FO214" s="32">
        <f t="shared" si="510"/>
        <v>377038.07462135638</v>
      </c>
      <c r="FP214" s="32">
        <f t="shared" si="511"/>
        <v>178609.12829999998</v>
      </c>
      <c r="FQ214" s="32">
        <f t="shared" si="426"/>
        <v>215223.99960149999</v>
      </c>
      <c r="FR214" s="172">
        <f>VLOOKUP(B214,'[2]RESPUESTOS '!$B$11:$BX$246,75,0)</f>
        <v>139432</v>
      </c>
      <c r="FS214" s="162">
        <v>630000</v>
      </c>
      <c r="FT214" s="32">
        <v>750800</v>
      </c>
      <c r="FU214" s="94">
        <v>690700</v>
      </c>
      <c r="FV214" s="32">
        <f t="shared" si="512"/>
        <v>552733</v>
      </c>
      <c r="FW214" s="32">
        <f t="shared" si="513"/>
        <v>660350</v>
      </c>
      <c r="FX214" s="32">
        <f t="shared" si="514"/>
        <v>346651.22341627983</v>
      </c>
      <c r="FY214" s="32">
        <f t="shared" si="515"/>
        <v>168447.79919999998</v>
      </c>
      <c r="FZ214" s="32">
        <f t="shared" si="427"/>
        <v>202979.59803599998</v>
      </c>
      <c r="GA214" s="172">
        <f>VLOOKUP(B214,'[2]RESPUESTOS '!$B$11:$CN$246,91,0)</f>
        <v>218566</v>
      </c>
      <c r="GB214" s="162">
        <v>725000</v>
      </c>
      <c r="GC214" s="32">
        <v>1163600</v>
      </c>
      <c r="GD214" s="94">
        <v>1140300</v>
      </c>
      <c r="GE214" s="32">
        <f t="shared" si="516"/>
        <v>811866.5</v>
      </c>
      <c r="GF214" s="32">
        <f t="shared" si="517"/>
        <v>932650</v>
      </c>
      <c r="GG214" s="32">
        <f t="shared" si="518"/>
        <v>520091.6990205294</v>
      </c>
      <c r="GH214" s="32">
        <f t="shared" si="519"/>
        <v>264049.5846</v>
      </c>
      <c r="GI214" s="32">
        <f t="shared" si="428"/>
        <v>318179.74944300001</v>
      </c>
      <c r="GJ214" s="172">
        <f>VLOOKUP(B214,'[2]RESPUESTOS '!$B$11:$T$246,19,0)</f>
        <v>122347</v>
      </c>
      <c r="GK214" s="162">
        <v>820000</v>
      </c>
      <c r="GL214" s="32">
        <v>653600</v>
      </c>
      <c r="GM214" s="94">
        <v>634000</v>
      </c>
      <c r="GN214" s="32">
        <f t="shared" si="520"/>
        <v>557486.75</v>
      </c>
      <c r="GO214" s="32">
        <f t="shared" si="521"/>
        <v>643800</v>
      </c>
      <c r="GP214" s="32">
        <f t="shared" si="522"/>
        <v>319993.32290235755</v>
      </c>
      <c r="GQ214" s="32">
        <f t="shared" si="523"/>
        <v>147807.41070000001</v>
      </c>
      <c r="GR214" s="32">
        <f t="shared" si="429"/>
        <v>178107.9298935</v>
      </c>
      <c r="GS214" s="172">
        <f>VLOOKUP(B214,'[2]RESPUESTOS '!$B$11:$H$246,7,0)</f>
        <v>97825</v>
      </c>
      <c r="GT214" s="162">
        <v>450000</v>
      </c>
      <c r="GU214" s="32">
        <v>392200</v>
      </c>
      <c r="GV214" s="94">
        <v>376500</v>
      </c>
      <c r="GW214" s="32">
        <f t="shared" si="524"/>
        <v>329131.25</v>
      </c>
      <c r="GX214" s="32">
        <f t="shared" si="525"/>
        <v>384350</v>
      </c>
      <c r="GY214" s="32">
        <f t="shared" si="526"/>
        <v>226624.78571940848</v>
      </c>
      <c r="GZ214" s="32">
        <f t="shared" si="527"/>
        <v>118182.38249999999</v>
      </c>
      <c r="HA214" s="32">
        <f t="shared" si="430"/>
        <v>142409.77091249998</v>
      </c>
      <c r="HB214" s="172">
        <f>VLOOKUP(B214,'[2]RESPUESTOS '!$B$11:$D$246,3,0)</f>
        <v>100992</v>
      </c>
      <c r="HC214" s="162">
        <v>450000</v>
      </c>
      <c r="HD214" s="32">
        <v>392200</v>
      </c>
      <c r="HE214" s="94">
        <v>372600</v>
      </c>
      <c r="HF214" s="32">
        <f t="shared" si="528"/>
        <v>328948</v>
      </c>
      <c r="HG214" s="32">
        <f t="shared" si="529"/>
        <v>382400</v>
      </c>
      <c r="HH214" s="32">
        <f t="shared" si="530"/>
        <v>230447.14435115922</v>
      </c>
      <c r="HI214" s="32">
        <f t="shared" si="531"/>
        <v>122008.43519999999</v>
      </c>
      <c r="HJ214" s="32">
        <f t="shared" si="431"/>
        <v>147020.16441599999</v>
      </c>
      <c r="HK214" s="172">
        <f>VLOOKUP(B214,'[2]RESPUESTOS '!$B$11:$CB$246,79,0)</f>
        <v>219318</v>
      </c>
      <c r="HL214" s="162">
        <v>1198000</v>
      </c>
      <c r="HM214" s="32">
        <v>1163600</v>
      </c>
      <c r="HN214" s="94">
        <v>1129000</v>
      </c>
      <c r="HO214" s="32">
        <f t="shared" si="532"/>
        <v>927479.5</v>
      </c>
      <c r="HP214" s="32">
        <f t="shared" si="533"/>
        <v>1146300</v>
      </c>
      <c r="HQ214" s="32">
        <f t="shared" si="534"/>
        <v>560266.83454524307</v>
      </c>
      <c r="HR214" s="32">
        <f t="shared" si="535"/>
        <v>264958.07579999999</v>
      </c>
      <c r="HS214" s="32">
        <f t="shared" si="432"/>
        <v>319274.48133899999</v>
      </c>
      <c r="HT214" s="172">
        <v>1178756.46</v>
      </c>
      <c r="HU214" s="162">
        <v>1198000</v>
      </c>
      <c r="HV214" s="32">
        <v>1454500</v>
      </c>
      <c r="HW214" s="94">
        <v>1396300</v>
      </c>
      <c r="HX214" s="32">
        <f t="shared" si="536"/>
        <v>1349600</v>
      </c>
      <c r="HY214" s="32">
        <f t="shared" si="537"/>
        <v>1396300</v>
      </c>
      <c r="HZ214" s="32">
        <f t="shared" si="433"/>
        <v>1340228.3629336858</v>
      </c>
      <c r="IA214" s="32">
        <f t="shared" si="538"/>
        <v>1424055.6793259999</v>
      </c>
      <c r="IB214" s="32">
        <f t="shared" si="434"/>
        <v>1715987.09358783</v>
      </c>
      <c r="IC214" s="172">
        <v>1256670</v>
      </c>
      <c r="ID214" s="162">
        <v>630000</v>
      </c>
      <c r="IE214" s="32">
        <v>1454500</v>
      </c>
      <c r="IF214" s="94">
        <v>1425400</v>
      </c>
      <c r="IG214" s="32">
        <f t="shared" si="539"/>
        <v>1169966.6666666667</v>
      </c>
      <c r="IH214" s="32">
        <f t="shared" si="540"/>
        <v>1425400</v>
      </c>
      <c r="II214" s="32">
        <f t="shared" si="541"/>
        <v>1007935.635198163</v>
      </c>
      <c r="IJ214" s="32">
        <f t="shared" si="542"/>
        <v>1518183.027</v>
      </c>
      <c r="IK214" s="32">
        <f t="shared" si="435"/>
        <v>1829410.5475349999</v>
      </c>
      <c r="IM214" s="32">
        <f t="shared" si="543"/>
        <v>372642.46106610482</v>
      </c>
    </row>
    <row r="215" spans="1:247" x14ac:dyDescent="0.25">
      <c r="A215" s="12">
        <v>208</v>
      </c>
      <c r="B215" s="46" t="s">
        <v>251</v>
      </c>
      <c r="C215" s="14">
        <f>VLOOKUP(B215,[1]Hoja1!$B$9:$D$244,3,0)</f>
        <v>269058</v>
      </c>
      <c r="D215" s="14">
        <v>984000</v>
      </c>
      <c r="E215" s="15">
        <v>1571750</v>
      </c>
      <c r="F215" s="97">
        <v>1524600</v>
      </c>
      <c r="G215" s="105">
        <f t="shared" si="436"/>
        <v>1087352</v>
      </c>
      <c r="H215" s="105">
        <f t="shared" si="437"/>
        <v>1254300</v>
      </c>
      <c r="I215" s="107">
        <f t="shared" si="438"/>
        <v>663892.24304476753</v>
      </c>
      <c r="J215" s="107">
        <f t="shared" si="439"/>
        <v>282779.95799999998</v>
      </c>
      <c r="K215" s="107">
        <f t="shared" si="408"/>
        <v>340749.84938999999</v>
      </c>
      <c r="L215" s="101">
        <f>VLOOKUP(B215,[1]Hoja1!$B$9:$L$244,11,0)</f>
        <v>236763</v>
      </c>
      <c r="M215" s="101">
        <v>880000</v>
      </c>
      <c r="N215" s="34">
        <v>1571750</v>
      </c>
      <c r="O215" s="70">
        <v>1493200</v>
      </c>
      <c r="P215" s="34">
        <f t="shared" si="440"/>
        <v>1045428.25</v>
      </c>
      <c r="Q215" s="34">
        <f t="shared" si="441"/>
        <v>1186600</v>
      </c>
      <c r="R215" s="34">
        <f t="shared" si="442"/>
        <v>600066.06412068789</v>
      </c>
      <c r="S215" s="174">
        <f t="shared" si="443"/>
        <v>248837.91299999997</v>
      </c>
      <c r="T215" s="174">
        <f t="shared" si="409"/>
        <v>299849.68516499997</v>
      </c>
      <c r="U215" s="126">
        <f>VLOOKUP(B215,[1]Hoja1!$B$9:$T$244,19,0)</f>
        <v>188265</v>
      </c>
      <c r="V215" s="126">
        <v>689000</v>
      </c>
      <c r="W215" s="17">
        <v>1257400</v>
      </c>
      <c r="X215" s="73">
        <v>1244800</v>
      </c>
      <c r="Y215" s="17">
        <f t="shared" si="444"/>
        <v>844866.25</v>
      </c>
      <c r="Z215" s="17">
        <f t="shared" si="445"/>
        <v>966900</v>
      </c>
      <c r="AA215" s="17">
        <f t="shared" si="446"/>
        <v>478373.09113739186</v>
      </c>
      <c r="AB215" s="176">
        <f t="shared" si="447"/>
        <v>197866.51499999998</v>
      </c>
      <c r="AC215" s="176">
        <f t="shared" si="410"/>
        <v>238429.15057499998</v>
      </c>
      <c r="AD215" s="129">
        <f>VLOOKUP(B215,[1]Hoja1!$B$9:$V$244,21,0)</f>
        <v>248769</v>
      </c>
      <c r="AE215" s="129">
        <v>889000</v>
      </c>
      <c r="AF215" s="18">
        <v>1194530</v>
      </c>
      <c r="AG215" s="74">
        <v>1170600</v>
      </c>
      <c r="AH215" s="18">
        <f t="shared" si="448"/>
        <v>875724.75</v>
      </c>
      <c r="AI215" s="18">
        <f t="shared" si="449"/>
        <v>1029800</v>
      </c>
      <c r="AJ215" s="18">
        <f t="shared" si="450"/>
        <v>585131.94651611836</v>
      </c>
      <c r="AK215" s="177">
        <f t="shared" si="451"/>
        <v>261456.21899999998</v>
      </c>
      <c r="AL215" s="177">
        <f t="shared" si="411"/>
        <v>315054.74389499996</v>
      </c>
      <c r="AM215" s="133">
        <f>VLOOKUP(B215,[1]Hoja1!$B$9:$X$244,23,0)</f>
        <v>231628</v>
      </c>
      <c r="AN215" s="133">
        <v>828000</v>
      </c>
      <c r="AO215" s="19">
        <v>1068790</v>
      </c>
      <c r="AP215" s="77">
        <v>1015400</v>
      </c>
      <c r="AQ215" s="19">
        <f t="shared" si="452"/>
        <v>785954.5</v>
      </c>
      <c r="AR215" s="19">
        <f t="shared" si="453"/>
        <v>921700</v>
      </c>
      <c r="AS215" s="19">
        <f t="shared" si="454"/>
        <v>537239.57572745951</v>
      </c>
      <c r="AT215" s="178">
        <f t="shared" si="455"/>
        <v>243441.02799999999</v>
      </c>
      <c r="AU215" s="178">
        <f t="shared" si="412"/>
        <v>293346.43874000001</v>
      </c>
      <c r="AV215" s="137">
        <f>VLOOKUP(B215,[1]Hoja1!$B$9:$Z$244,25,0)</f>
        <v>171150</v>
      </c>
      <c r="AW215" s="137">
        <v>626000</v>
      </c>
      <c r="AX215" s="20">
        <v>1068790</v>
      </c>
      <c r="AY215" s="79">
        <v>1026000</v>
      </c>
      <c r="AZ215" s="20">
        <f t="shared" si="456"/>
        <v>722985</v>
      </c>
      <c r="BA215" s="20">
        <f t="shared" si="457"/>
        <v>826000</v>
      </c>
      <c r="BB215" s="20">
        <f t="shared" si="458"/>
        <v>427781.48190094955</v>
      </c>
      <c r="BC215" s="179">
        <f t="shared" si="459"/>
        <v>179878.65</v>
      </c>
      <c r="BD215" s="179">
        <f t="shared" si="413"/>
        <v>216753.77325</v>
      </c>
      <c r="BE215" s="139">
        <f>VLOOKUP(B215,[1]Hoja1!$B$9:$AB$244,27,0)</f>
        <v>269215</v>
      </c>
      <c r="BF215" s="139">
        <v>1077000</v>
      </c>
      <c r="BG215" s="21">
        <v>1257400</v>
      </c>
      <c r="BH215" s="80">
        <v>1219700</v>
      </c>
      <c r="BI215" s="21">
        <f t="shared" si="460"/>
        <v>955828.75</v>
      </c>
      <c r="BJ215" s="21">
        <f t="shared" si="461"/>
        <v>1148350</v>
      </c>
      <c r="BK215" s="21">
        <f t="shared" si="462"/>
        <v>639164.07602415502</v>
      </c>
      <c r="BL215" s="21">
        <f t="shared" si="463"/>
        <v>282944.96499999997</v>
      </c>
      <c r="BM215" s="21">
        <f t="shared" si="414"/>
        <v>340948.68282499997</v>
      </c>
      <c r="BN215" s="144">
        <f>VLOOKUP(B215,[1]Hoja1!$B$9:$AD$244,29,0)</f>
        <v>188265</v>
      </c>
      <c r="BO215" s="144">
        <v>673000</v>
      </c>
      <c r="BP215" s="22">
        <v>1257400</v>
      </c>
      <c r="BQ215" s="82">
        <v>1194500</v>
      </c>
      <c r="BR215" s="22">
        <f t="shared" si="464"/>
        <v>828291.25</v>
      </c>
      <c r="BS215" s="22">
        <f t="shared" si="465"/>
        <v>933750</v>
      </c>
      <c r="BT215" s="22">
        <f t="shared" si="466"/>
        <v>474495.39276362461</v>
      </c>
      <c r="BU215" s="22">
        <f t="shared" si="467"/>
        <v>197866.51499999998</v>
      </c>
      <c r="BV215" s="22">
        <f t="shared" si="415"/>
        <v>238429.15057499998</v>
      </c>
      <c r="BW215" s="146">
        <f>VLOOKUP(B215,[1]Hoja1!$B$9:$AF$244,31,0)</f>
        <v>181102</v>
      </c>
      <c r="BX215" s="146">
        <v>520000</v>
      </c>
      <c r="BY215" s="23">
        <v>1068790</v>
      </c>
      <c r="BZ215" s="84">
        <v>961900</v>
      </c>
      <c r="CA215" s="23">
        <f t="shared" si="468"/>
        <v>682948</v>
      </c>
      <c r="CB215" s="23">
        <f t="shared" si="469"/>
        <v>740950</v>
      </c>
      <c r="CC215" s="23">
        <f t="shared" si="470"/>
        <v>424625.12790604413</v>
      </c>
      <c r="CD215" s="23">
        <f t="shared" si="471"/>
        <v>190338.20199999999</v>
      </c>
      <c r="CE215" s="23">
        <f t="shared" si="416"/>
        <v>229357.53340999997</v>
      </c>
      <c r="CF215" s="158">
        <f>VLOOKUP(B215,[1]Hoja1!$B$9:$AJ$244,35,0)</f>
        <v>171150</v>
      </c>
      <c r="CG215" s="158">
        <v>490000</v>
      </c>
      <c r="CH215" s="24">
        <v>726800</v>
      </c>
      <c r="CI215" s="25">
        <v>712300</v>
      </c>
      <c r="CJ215" s="24">
        <f t="shared" si="472"/>
        <v>525062.5</v>
      </c>
      <c r="CK215" s="24">
        <f t="shared" si="473"/>
        <v>601150</v>
      </c>
      <c r="CL215" s="24">
        <f t="shared" si="474"/>
        <v>375113.42129319691</v>
      </c>
      <c r="CM215" s="24">
        <f t="shared" si="475"/>
        <v>179878.65</v>
      </c>
      <c r="CN215" s="24">
        <f t="shared" si="417"/>
        <v>216753.77325</v>
      </c>
      <c r="CO215" s="148">
        <f>VLOOKUP(B215,[1]Hoja1!$B$9:$AL$244,37,0)</f>
        <v>220746</v>
      </c>
      <c r="CP215" s="148">
        <v>790000</v>
      </c>
      <c r="CQ215" s="26">
        <v>1068790</v>
      </c>
      <c r="CR215" s="149">
        <v>994000</v>
      </c>
      <c r="CS215" s="26">
        <f t="shared" si="476"/>
        <v>768384</v>
      </c>
      <c r="CT215" s="26">
        <f t="shared" si="477"/>
        <v>892000</v>
      </c>
      <c r="CU215" s="26">
        <f t="shared" si="478"/>
        <v>516956.83629071404</v>
      </c>
      <c r="CV215" s="26">
        <f t="shared" si="479"/>
        <v>232004.04599999997</v>
      </c>
      <c r="CW215" s="26">
        <f t="shared" si="418"/>
        <v>279564.87542999996</v>
      </c>
      <c r="CX215" s="27">
        <f>VLOOKUP(B215,[1]Hoja1!$B$9:$AN$244,39,0)</f>
        <v>262382</v>
      </c>
      <c r="CY215" s="27">
        <v>870000</v>
      </c>
      <c r="CZ215" s="28">
        <v>1194530</v>
      </c>
      <c r="DA215" s="86">
        <v>1135000</v>
      </c>
      <c r="DB215" s="28">
        <f t="shared" si="480"/>
        <v>865478</v>
      </c>
      <c r="DC215" s="28">
        <f t="shared" si="481"/>
        <v>1002500</v>
      </c>
      <c r="DD215" s="28">
        <f t="shared" si="482"/>
        <v>598903.80123617034</v>
      </c>
      <c r="DE215" s="28">
        <f t="shared" si="483"/>
        <v>275763.48199999996</v>
      </c>
      <c r="DF215" s="28">
        <f t="shared" si="419"/>
        <v>332294.99580999993</v>
      </c>
      <c r="DG215" s="150">
        <f>VLOOKUP(B215,[1]Hoja1!$B$9:$AR$244,43,0)</f>
        <v>204621</v>
      </c>
      <c r="DH215" s="150">
        <v>702000</v>
      </c>
      <c r="DI215" s="29">
        <v>943050</v>
      </c>
      <c r="DJ215" s="88">
        <v>905300</v>
      </c>
      <c r="DK215" s="29">
        <f t="shared" si="484"/>
        <v>688742.75</v>
      </c>
      <c r="DL215" s="29">
        <f t="shared" si="485"/>
        <v>803650</v>
      </c>
      <c r="DM215" s="29">
        <f t="shared" si="486"/>
        <v>471888.38655680872</v>
      </c>
      <c r="DN215" s="29">
        <f t="shared" si="487"/>
        <v>215056.67099999997</v>
      </c>
      <c r="DO215" s="29">
        <f t="shared" si="420"/>
        <v>259143.28855499998</v>
      </c>
      <c r="DP215" s="154">
        <f>VLOOKUP(B215,[1]Hoja1!$B$9:$AT$244,45,0)</f>
        <v>330068</v>
      </c>
      <c r="DQ215" s="154">
        <v>1208000</v>
      </c>
      <c r="DR215" s="30">
        <v>943050</v>
      </c>
      <c r="DS215" s="90">
        <v>867600</v>
      </c>
      <c r="DT215" s="30">
        <f t="shared" si="488"/>
        <v>837179.5</v>
      </c>
      <c r="DU215" s="30">
        <f t="shared" si="489"/>
        <v>905325</v>
      </c>
      <c r="DV215" s="30">
        <f t="shared" si="490"/>
        <v>658925.67892486183</v>
      </c>
      <c r="DW215" s="30">
        <f t="shared" si="491"/>
        <v>346901.46799999999</v>
      </c>
      <c r="DX215" s="30">
        <f t="shared" si="421"/>
        <v>418016.26893999998</v>
      </c>
      <c r="DY215" s="158">
        <f>VLOOKUP(B215,[1]Hoja1!$B$9:$AV$244,47,0)</f>
        <v>245545</v>
      </c>
      <c r="DZ215" s="158">
        <v>850000</v>
      </c>
      <c r="EA215" s="24">
        <v>1068790</v>
      </c>
      <c r="EB215" s="25">
        <v>983300</v>
      </c>
      <c r="EC215" s="24">
        <f t="shared" si="492"/>
        <v>786908.75</v>
      </c>
      <c r="ED215" s="24">
        <f t="shared" si="493"/>
        <v>916650</v>
      </c>
      <c r="EE215" s="24">
        <f t="shared" si="494"/>
        <v>555427.11559477146</v>
      </c>
      <c r="EF215" s="24">
        <f t="shared" si="495"/>
        <v>258067.79499999998</v>
      </c>
      <c r="EG215" s="24">
        <f t="shared" si="422"/>
        <v>310971.69297499995</v>
      </c>
      <c r="EH215" s="126">
        <f>VLOOKUP(B215,[1]Hoja1!$B$9:$AX$244,49,0)</f>
        <v>348492</v>
      </c>
      <c r="EI215" s="126">
        <v>1245000</v>
      </c>
      <c r="EJ215" s="17">
        <v>1414575</v>
      </c>
      <c r="EK215" s="73">
        <v>1273100</v>
      </c>
      <c r="EL215" s="17">
        <f t="shared" si="496"/>
        <v>1070291.75</v>
      </c>
      <c r="EM215" s="17">
        <f t="shared" si="497"/>
        <v>1259050</v>
      </c>
      <c r="EN215" s="17">
        <f t="shared" si="498"/>
        <v>774423.94583739887</v>
      </c>
      <c r="EO215" s="17">
        <f t="shared" si="499"/>
        <v>366265.092</v>
      </c>
      <c r="EP215" s="17">
        <f t="shared" si="423"/>
        <v>441349.43585999997</v>
      </c>
      <c r="EQ215" s="162">
        <f>VLOOKUP(B215,[1]Hoja1!$B$9:$AZ$244,51,0)</f>
        <v>204621</v>
      </c>
      <c r="ER215" s="162">
        <v>673000</v>
      </c>
      <c r="ES215" s="32">
        <v>1414575</v>
      </c>
      <c r="ET215" s="94">
        <v>1343800</v>
      </c>
      <c r="EU215" s="32">
        <f t="shared" si="500"/>
        <v>908999</v>
      </c>
      <c r="EV215" s="32">
        <f t="shared" si="501"/>
        <v>1008400</v>
      </c>
      <c r="EW215" s="32">
        <f t="shared" si="502"/>
        <v>511244.01375068387</v>
      </c>
      <c r="EX215" s="32">
        <f t="shared" si="503"/>
        <v>247202.63009999998</v>
      </c>
      <c r="EY215" s="32">
        <f t="shared" si="424"/>
        <v>297879.16927049996</v>
      </c>
      <c r="EZ215" s="172">
        <f>VLOOKUP(B215,'[2]RESPUESTOS '!$B$11:$BH$246,59,0)</f>
        <v>183706</v>
      </c>
      <c r="FA215" s="162">
        <v>689000</v>
      </c>
      <c r="FB215" s="32">
        <v>989200</v>
      </c>
      <c r="FC215" s="94">
        <v>969400</v>
      </c>
      <c r="FD215" s="32">
        <f t="shared" si="504"/>
        <v>707826.5</v>
      </c>
      <c r="FE215" s="32">
        <f t="shared" si="505"/>
        <v>829200</v>
      </c>
      <c r="FF215" s="32">
        <f t="shared" si="506"/>
        <v>447560.31039266556</v>
      </c>
      <c r="FG215" s="32">
        <f t="shared" si="507"/>
        <v>221935.21859999999</v>
      </c>
      <c r="FH215" s="32">
        <f t="shared" si="425"/>
        <v>267431.93841299997</v>
      </c>
      <c r="FI215" s="172">
        <f>VLOOKUP(B215,'[2]RESPUESTOS '!$B$11:$CJ$246,87,0)</f>
        <v>156629</v>
      </c>
      <c r="FJ215" s="162">
        <v>826800</v>
      </c>
      <c r="FK215" s="32">
        <v>862600</v>
      </c>
      <c r="FL215" s="94">
        <v>836700</v>
      </c>
      <c r="FM215" s="32">
        <f t="shared" si="508"/>
        <v>670682.25</v>
      </c>
      <c r="FN215" s="32">
        <f t="shared" si="509"/>
        <v>831750</v>
      </c>
      <c r="FO215" s="32">
        <f t="shared" si="510"/>
        <v>402072.54517172865</v>
      </c>
      <c r="FP215" s="32">
        <f t="shared" si="511"/>
        <v>189223.49489999999</v>
      </c>
      <c r="FQ215" s="32">
        <f t="shared" si="426"/>
        <v>228014.31135449998</v>
      </c>
      <c r="FR215" s="172">
        <f>VLOOKUP(B215,'[2]RESPUESTOS '!$B$11:$BX$246,75,0)</f>
        <v>144614</v>
      </c>
      <c r="FS215" s="162">
        <v>689000</v>
      </c>
      <c r="FT215" s="32">
        <v>776600</v>
      </c>
      <c r="FU215" s="94">
        <v>761100</v>
      </c>
      <c r="FV215" s="32">
        <f t="shared" si="512"/>
        <v>592828.5</v>
      </c>
      <c r="FW215" s="32">
        <f t="shared" si="513"/>
        <v>725050</v>
      </c>
      <c r="FX215" s="32">
        <f t="shared" si="514"/>
        <v>364700.9387688039</v>
      </c>
      <c r="FY215" s="32">
        <f t="shared" si="515"/>
        <v>174708.1734</v>
      </c>
      <c r="FZ215" s="32">
        <f t="shared" si="427"/>
        <v>210523.34894699999</v>
      </c>
      <c r="GA215" s="172">
        <f>VLOOKUP(B215,'[2]RESPUESTOS '!$B$11:$CN$246,91,0)</f>
        <v>233961</v>
      </c>
      <c r="GB215" s="162">
        <v>793000</v>
      </c>
      <c r="GC215" s="32">
        <v>1257400</v>
      </c>
      <c r="GD215" s="94">
        <v>1156800</v>
      </c>
      <c r="GE215" s="32">
        <f t="shared" si="516"/>
        <v>860290.25</v>
      </c>
      <c r="GF215" s="32">
        <f t="shared" si="517"/>
        <v>974900</v>
      </c>
      <c r="GG215" s="32">
        <f t="shared" si="518"/>
        <v>555941.91756299848</v>
      </c>
      <c r="GH215" s="32">
        <f t="shared" si="519"/>
        <v>282648.28409999999</v>
      </c>
      <c r="GI215" s="32">
        <f t="shared" si="428"/>
        <v>340591.1823405</v>
      </c>
      <c r="GJ215" s="172">
        <f>VLOOKUP(B215,'[2]RESPUESTOS '!$B$11:$T$246,19,0)</f>
        <v>119004</v>
      </c>
      <c r="GK215" s="162">
        <v>870000</v>
      </c>
      <c r="GL215" s="32">
        <v>640800</v>
      </c>
      <c r="GM215" s="94">
        <v>608800</v>
      </c>
      <c r="GN215" s="32">
        <f t="shared" si="520"/>
        <v>559651</v>
      </c>
      <c r="GO215" s="32">
        <f t="shared" si="521"/>
        <v>624800</v>
      </c>
      <c r="GP215" s="32">
        <f t="shared" si="522"/>
        <v>313587.04342756653</v>
      </c>
      <c r="GQ215" s="32">
        <f t="shared" si="523"/>
        <v>143768.73240000001</v>
      </c>
      <c r="GR215" s="32">
        <f t="shared" si="429"/>
        <v>173241.32254200001</v>
      </c>
      <c r="GS215" s="172">
        <f>VLOOKUP(B215,'[2]RESPUESTOS '!$B$11:$H$246,7,0)</f>
        <v>76961</v>
      </c>
      <c r="GT215" s="162">
        <v>490000</v>
      </c>
      <c r="GU215" s="32">
        <v>384500</v>
      </c>
      <c r="GV215" s="94">
        <v>365300</v>
      </c>
      <c r="GW215" s="32">
        <f t="shared" si="524"/>
        <v>329190.25</v>
      </c>
      <c r="GX215" s="32">
        <f t="shared" si="525"/>
        <v>374900</v>
      </c>
      <c r="GY215" s="32">
        <f t="shared" si="526"/>
        <v>196341.50236637919</v>
      </c>
      <c r="GZ215" s="32">
        <f t="shared" si="527"/>
        <v>92976.584099999993</v>
      </c>
      <c r="HA215" s="32">
        <f t="shared" si="430"/>
        <v>112036.78384049999</v>
      </c>
      <c r="HB215" s="172">
        <f>VLOOKUP(B215,'[2]RESPUESTOS '!$B$11:$D$246,3,0)</f>
        <v>78194</v>
      </c>
      <c r="HC215" s="162">
        <v>490000</v>
      </c>
      <c r="HD215" s="32">
        <v>384500</v>
      </c>
      <c r="HE215" s="94">
        <v>373000</v>
      </c>
      <c r="HF215" s="32">
        <f t="shared" si="528"/>
        <v>331423.5</v>
      </c>
      <c r="HG215" s="32">
        <f t="shared" si="529"/>
        <v>378750</v>
      </c>
      <c r="HH215" s="32">
        <f t="shared" si="530"/>
        <v>198893.48865675938</v>
      </c>
      <c r="HI215" s="32">
        <f t="shared" si="531"/>
        <v>94466.171399999992</v>
      </c>
      <c r="HJ215" s="32">
        <f t="shared" si="431"/>
        <v>113831.73653699999</v>
      </c>
      <c r="HK215" s="172">
        <f>VLOOKUP(B215,'[2]RESPUESTOS '!$B$11:$CB$246,79,0)</f>
        <v>231139</v>
      </c>
      <c r="HL215" s="162">
        <v>1245000</v>
      </c>
      <c r="HM215" s="32">
        <v>1257400</v>
      </c>
      <c r="HN215" s="94">
        <v>1232000</v>
      </c>
      <c r="HO215" s="32">
        <f t="shared" si="532"/>
        <v>991384.75</v>
      </c>
      <c r="HP215" s="32">
        <f t="shared" si="533"/>
        <v>1238500</v>
      </c>
      <c r="HQ215" s="32">
        <f t="shared" si="534"/>
        <v>593771.86468282226</v>
      </c>
      <c r="HR215" s="32">
        <f t="shared" si="535"/>
        <v>279239.02590000001</v>
      </c>
      <c r="HS215" s="32">
        <f t="shared" si="432"/>
        <v>336483.02620950004</v>
      </c>
      <c r="HT215" s="172">
        <v>1233967.1399999999</v>
      </c>
      <c r="HU215" s="162">
        <v>1245000</v>
      </c>
      <c r="HV215" s="32">
        <v>1571750</v>
      </c>
      <c r="HW215" s="94">
        <v>1461700</v>
      </c>
      <c r="HX215" s="32">
        <f t="shared" si="536"/>
        <v>1426150</v>
      </c>
      <c r="HY215" s="32">
        <f t="shared" si="537"/>
        <v>1461700</v>
      </c>
      <c r="HZ215" s="32">
        <f t="shared" si="433"/>
        <v>1412707.8891665633</v>
      </c>
      <c r="IA215" s="32">
        <f t="shared" si="538"/>
        <v>1490755.7018339997</v>
      </c>
      <c r="IB215" s="32">
        <f t="shared" si="434"/>
        <v>1796360.6207099697</v>
      </c>
      <c r="IC215" s="172">
        <v>1315530</v>
      </c>
      <c r="ID215" s="162">
        <v>689000</v>
      </c>
      <c r="IE215" s="32">
        <v>1571750</v>
      </c>
      <c r="IF215" s="94">
        <v>1556000</v>
      </c>
      <c r="IG215" s="32">
        <f t="shared" si="539"/>
        <v>1272250</v>
      </c>
      <c r="IH215" s="32">
        <f t="shared" si="540"/>
        <v>1556000</v>
      </c>
      <c r="II215" s="32">
        <f t="shared" si="541"/>
        <v>1098786.0566393395</v>
      </c>
      <c r="IJ215" s="32">
        <f t="shared" si="542"/>
        <v>1589291.7929999998</v>
      </c>
      <c r="IK215" s="32">
        <f t="shared" si="435"/>
        <v>1915096.6105649997</v>
      </c>
      <c r="IM215" s="32">
        <f t="shared" si="543"/>
        <v>391203.82923609135</v>
      </c>
    </row>
    <row r="216" spans="1:247" x14ac:dyDescent="0.25">
      <c r="A216" s="12">
        <v>209</v>
      </c>
      <c r="B216" s="48" t="s">
        <v>252</v>
      </c>
      <c r="C216" s="14">
        <f>VLOOKUP(B216,[1]Hoja1!$B$9:$D$244,3,0)</f>
        <v>66252</v>
      </c>
      <c r="D216" s="14">
        <v>243000</v>
      </c>
      <c r="E216" s="15">
        <v>368750</v>
      </c>
      <c r="F216" s="97">
        <v>361400</v>
      </c>
      <c r="G216" s="105">
        <f t="shared" si="436"/>
        <v>259850.5</v>
      </c>
      <c r="H216" s="105">
        <f t="shared" si="437"/>
        <v>302200</v>
      </c>
      <c r="I216" s="107">
        <f t="shared" si="438"/>
        <v>162022.08843126951</v>
      </c>
      <c r="J216" s="107">
        <f t="shared" si="439"/>
        <v>69630.851999999999</v>
      </c>
      <c r="K216" s="107">
        <f t="shared" si="408"/>
        <v>83905.176659999997</v>
      </c>
      <c r="L216" s="101">
        <f>VLOOKUP(B216,[1]Hoja1!$B$9:$L$244,11,0)</f>
        <v>56645</v>
      </c>
      <c r="M216" s="101">
        <v>211000</v>
      </c>
      <c r="N216" s="34">
        <v>368750</v>
      </c>
      <c r="O216" s="70">
        <v>354000</v>
      </c>
      <c r="P216" s="34">
        <f t="shared" si="440"/>
        <v>247598.75</v>
      </c>
      <c r="Q216" s="34">
        <f t="shared" si="441"/>
        <v>282500</v>
      </c>
      <c r="R216" s="34">
        <f t="shared" si="442"/>
        <v>143215.85527234821</v>
      </c>
      <c r="S216" s="174">
        <f t="shared" si="443"/>
        <v>59533.894999999997</v>
      </c>
      <c r="T216" s="174">
        <f t="shared" si="409"/>
        <v>71738.343475000001</v>
      </c>
      <c r="U216" s="126">
        <f>VLOOKUP(B216,[1]Hoja1!$B$9:$T$244,19,0)</f>
        <v>57932</v>
      </c>
      <c r="V216" s="126">
        <v>212000</v>
      </c>
      <c r="W216" s="17">
        <v>295000</v>
      </c>
      <c r="X216" s="73">
        <v>280300</v>
      </c>
      <c r="Y216" s="17">
        <f t="shared" si="444"/>
        <v>211308</v>
      </c>
      <c r="Z216" s="17">
        <f t="shared" si="445"/>
        <v>246150</v>
      </c>
      <c r="AA216" s="17">
        <f t="shared" si="446"/>
        <v>138235.940805644</v>
      </c>
      <c r="AB216" s="176">
        <f t="shared" si="447"/>
        <v>60886.531999999999</v>
      </c>
      <c r="AC216" s="176">
        <f t="shared" si="410"/>
        <v>73368.271059999999</v>
      </c>
      <c r="AD216" s="129">
        <f>VLOOKUP(B216,[1]Hoja1!$B$9:$V$244,21,0)</f>
        <v>67001</v>
      </c>
      <c r="AE216" s="129">
        <v>240000</v>
      </c>
      <c r="AF216" s="18">
        <v>280250</v>
      </c>
      <c r="AG216" s="74">
        <v>266200</v>
      </c>
      <c r="AH216" s="18">
        <f t="shared" si="448"/>
        <v>213362.75</v>
      </c>
      <c r="AI216" s="18">
        <f t="shared" si="449"/>
        <v>253100</v>
      </c>
      <c r="AJ216" s="18">
        <f t="shared" si="450"/>
        <v>151419.7474237658</v>
      </c>
      <c r="AK216" s="177">
        <f t="shared" si="451"/>
        <v>70418.050999999992</v>
      </c>
      <c r="AL216" s="177">
        <f t="shared" si="411"/>
        <v>84853.751454999991</v>
      </c>
      <c r="AM216" s="133">
        <f>VLOOKUP(B216,[1]Hoja1!$B$9:$X$244,23,0)</f>
        <v>62997</v>
      </c>
      <c r="AN216" s="133">
        <v>225000</v>
      </c>
      <c r="AO216" s="19">
        <v>250750</v>
      </c>
      <c r="AP216" s="77">
        <v>240700</v>
      </c>
      <c r="AQ216" s="19">
        <f t="shared" si="452"/>
        <v>194861.75</v>
      </c>
      <c r="AR216" s="19">
        <f t="shared" si="453"/>
        <v>232850</v>
      </c>
      <c r="AS216" s="19">
        <f t="shared" si="454"/>
        <v>140544.18049954731</v>
      </c>
      <c r="AT216" s="178">
        <f t="shared" si="455"/>
        <v>66209.846999999994</v>
      </c>
      <c r="AU216" s="178">
        <f t="shared" si="412"/>
        <v>79782.865634999995</v>
      </c>
      <c r="AV216" s="137">
        <f>VLOOKUP(B216,[1]Hoja1!$B$9:$Z$244,25,0)</f>
        <v>50050</v>
      </c>
      <c r="AW216" s="137">
        <v>184000</v>
      </c>
      <c r="AX216" s="20">
        <v>250750</v>
      </c>
      <c r="AY216" s="79">
        <v>233200</v>
      </c>
      <c r="AZ216" s="20">
        <f t="shared" si="456"/>
        <v>179500</v>
      </c>
      <c r="BA216" s="20">
        <f t="shared" si="457"/>
        <v>208600</v>
      </c>
      <c r="BB216" s="20">
        <f t="shared" si="458"/>
        <v>118726.05818827337</v>
      </c>
      <c r="BC216" s="179">
        <f t="shared" si="459"/>
        <v>52602.549999999996</v>
      </c>
      <c r="BD216" s="179">
        <f t="shared" si="413"/>
        <v>63386.072749999992</v>
      </c>
      <c r="BE216" s="139">
        <f>VLOOKUP(B216,[1]Hoja1!$B$9:$AB$244,27,0)</f>
        <v>55055</v>
      </c>
      <c r="BF216" s="139">
        <v>221000</v>
      </c>
      <c r="BG216" s="21">
        <v>295000</v>
      </c>
      <c r="BH216" s="80">
        <v>271400</v>
      </c>
      <c r="BI216" s="21">
        <f t="shared" si="460"/>
        <v>210613.75</v>
      </c>
      <c r="BJ216" s="21">
        <f t="shared" si="461"/>
        <v>246200</v>
      </c>
      <c r="BK216" s="21">
        <f t="shared" si="462"/>
        <v>134395.18840716657</v>
      </c>
      <c r="BL216" s="21">
        <f t="shared" si="463"/>
        <v>57862.804999999993</v>
      </c>
      <c r="BM216" s="21">
        <f t="shared" si="414"/>
        <v>69724.680024999994</v>
      </c>
      <c r="BN216" s="144">
        <f>VLOOKUP(B216,[1]Hoja1!$B$9:$AD$244,29,0)</f>
        <v>55055</v>
      </c>
      <c r="BO216" s="144">
        <v>197000</v>
      </c>
      <c r="BP216" s="22">
        <v>295000</v>
      </c>
      <c r="BQ216" s="82">
        <v>283200</v>
      </c>
      <c r="BR216" s="22">
        <f t="shared" si="464"/>
        <v>207563.75</v>
      </c>
      <c r="BS216" s="22">
        <f t="shared" si="465"/>
        <v>240100</v>
      </c>
      <c r="BT216" s="22">
        <f t="shared" si="466"/>
        <v>132622.91387666299</v>
      </c>
      <c r="BU216" s="22">
        <f t="shared" si="467"/>
        <v>57862.804999999993</v>
      </c>
      <c r="BV216" s="22">
        <f t="shared" si="415"/>
        <v>69724.680024999994</v>
      </c>
      <c r="BW216" s="146">
        <f>VLOOKUP(B216,[1]Hoja1!$B$9:$AF$244,31,0)</f>
        <v>52913</v>
      </c>
      <c r="BX216" s="146">
        <v>160000</v>
      </c>
      <c r="BY216" s="23">
        <v>250750</v>
      </c>
      <c r="BZ216" s="84">
        <v>240700</v>
      </c>
      <c r="CA216" s="23">
        <f t="shared" si="468"/>
        <v>176090.75</v>
      </c>
      <c r="CB216" s="23">
        <f t="shared" si="469"/>
        <v>200350</v>
      </c>
      <c r="CC216" s="23">
        <f t="shared" si="470"/>
        <v>120150.67211830367</v>
      </c>
      <c r="CD216" s="23">
        <f t="shared" si="471"/>
        <v>55611.562999999995</v>
      </c>
      <c r="CE216" s="23">
        <f t="shared" si="416"/>
        <v>67011.933414999992</v>
      </c>
      <c r="CF216" s="158">
        <f>VLOOKUP(B216,[1]Hoja1!$B$9:$AJ$244,35,0)</f>
        <v>50309</v>
      </c>
      <c r="CG216" s="158">
        <v>150000</v>
      </c>
      <c r="CH216" s="24">
        <v>170500</v>
      </c>
      <c r="CI216" s="25">
        <v>162000</v>
      </c>
      <c r="CJ216" s="24">
        <f t="shared" si="472"/>
        <v>133202.25</v>
      </c>
      <c r="CK216" s="24">
        <f t="shared" si="473"/>
        <v>156000</v>
      </c>
      <c r="CL216" s="24">
        <f t="shared" si="474"/>
        <v>103675.91249993273</v>
      </c>
      <c r="CM216" s="24">
        <f t="shared" si="475"/>
        <v>52874.758999999998</v>
      </c>
      <c r="CN216" s="24">
        <f t="shared" si="417"/>
        <v>63714.084594999993</v>
      </c>
      <c r="CO216" s="148">
        <f>VLOOKUP(B216,[1]Hoja1!$B$9:$AL$244,37,0)</f>
        <v>58518</v>
      </c>
      <c r="CP216" s="148">
        <v>210000</v>
      </c>
      <c r="CQ216" s="26">
        <v>250750</v>
      </c>
      <c r="CR216" s="149">
        <v>238200</v>
      </c>
      <c r="CS216" s="26">
        <f t="shared" si="476"/>
        <v>189367</v>
      </c>
      <c r="CT216" s="26">
        <f t="shared" si="477"/>
        <v>224100</v>
      </c>
      <c r="CU216" s="26">
        <f t="shared" si="478"/>
        <v>133169.74548145043</v>
      </c>
      <c r="CV216" s="26">
        <f t="shared" si="479"/>
        <v>61502.417999999998</v>
      </c>
      <c r="CW216" s="26">
        <f t="shared" si="418"/>
        <v>74110.413690000001</v>
      </c>
      <c r="CX216" s="27">
        <f>VLOOKUP(B216,[1]Hoja1!$B$9:$AN$244,39,0)</f>
        <v>62293</v>
      </c>
      <c r="CY216" s="27">
        <v>210000</v>
      </c>
      <c r="CZ216" s="28">
        <v>280250</v>
      </c>
      <c r="DA216" s="86">
        <v>261000</v>
      </c>
      <c r="DB216" s="28">
        <f t="shared" si="480"/>
        <v>203385.75</v>
      </c>
      <c r="DC216" s="28">
        <f t="shared" si="481"/>
        <v>235500</v>
      </c>
      <c r="DD216" s="28">
        <f t="shared" si="482"/>
        <v>141769.90379591563</v>
      </c>
      <c r="DE216" s="28">
        <f t="shared" si="483"/>
        <v>65469.942999999999</v>
      </c>
      <c r="DF216" s="28">
        <f t="shared" si="419"/>
        <v>78891.281315</v>
      </c>
      <c r="DG216" s="150">
        <f>VLOOKUP(B216,[1]Hoja1!$B$9:$AR$244,43,0)</f>
        <v>68524</v>
      </c>
      <c r="DH216" s="150">
        <v>235000</v>
      </c>
      <c r="DI216" s="29">
        <v>221250</v>
      </c>
      <c r="DJ216" s="88">
        <v>205800</v>
      </c>
      <c r="DK216" s="29">
        <f t="shared" si="484"/>
        <v>182643.5</v>
      </c>
      <c r="DL216" s="29">
        <f t="shared" si="485"/>
        <v>213525</v>
      </c>
      <c r="DM216" s="29">
        <f t="shared" si="486"/>
        <v>141705.24735774085</v>
      </c>
      <c r="DN216" s="29">
        <f t="shared" si="487"/>
        <v>72018.724000000002</v>
      </c>
      <c r="DO216" s="29">
        <f t="shared" si="420"/>
        <v>86782.562420000002</v>
      </c>
      <c r="DP216" s="154">
        <f>VLOOKUP(B216,[1]Hoja1!$B$9:$AT$244,45,0)</f>
        <v>77438</v>
      </c>
      <c r="DQ216" s="154">
        <v>284000</v>
      </c>
      <c r="DR216" s="30">
        <v>221250</v>
      </c>
      <c r="DS216" s="90">
        <v>216800</v>
      </c>
      <c r="DT216" s="30">
        <f t="shared" si="488"/>
        <v>199872</v>
      </c>
      <c r="DU216" s="30">
        <f t="shared" si="489"/>
        <v>219025</v>
      </c>
      <c r="DV216" s="30">
        <f t="shared" si="490"/>
        <v>156451.65427065699</v>
      </c>
      <c r="DW216" s="30">
        <f t="shared" si="491"/>
        <v>81387.337999999989</v>
      </c>
      <c r="DX216" s="30">
        <f t="shared" si="421"/>
        <v>98071.74228999998</v>
      </c>
      <c r="DY216" s="158">
        <f>VLOOKUP(B216,[1]Hoja1!$B$9:$AV$244,47,0)</f>
        <v>82228</v>
      </c>
      <c r="DZ216" s="158">
        <v>290000</v>
      </c>
      <c r="EA216" s="24">
        <v>250750</v>
      </c>
      <c r="EB216" s="25">
        <v>245700</v>
      </c>
      <c r="EC216" s="24">
        <f t="shared" si="492"/>
        <v>217169.5</v>
      </c>
      <c r="ED216" s="24">
        <f t="shared" si="493"/>
        <v>248225</v>
      </c>
      <c r="EE216" s="24">
        <f t="shared" si="494"/>
        <v>169007.25227089159</v>
      </c>
      <c r="EF216" s="24">
        <f t="shared" si="495"/>
        <v>86421.627999999997</v>
      </c>
      <c r="EG216" s="24">
        <f t="shared" si="422"/>
        <v>104138.06173999999</v>
      </c>
      <c r="EH216" s="126">
        <f>VLOOKUP(B216,[1]Hoja1!$B$9:$AX$244,49,0)</f>
        <v>82367</v>
      </c>
      <c r="EI216" s="126">
        <v>295000</v>
      </c>
      <c r="EJ216" s="17">
        <v>331875</v>
      </c>
      <c r="EK216" s="73">
        <v>318600</v>
      </c>
      <c r="EL216" s="17">
        <f t="shared" si="496"/>
        <v>256960.5</v>
      </c>
      <c r="EM216" s="17">
        <f t="shared" si="497"/>
        <v>306800</v>
      </c>
      <c r="EN216" s="17">
        <f t="shared" si="498"/>
        <v>184480.31942878725</v>
      </c>
      <c r="EO216" s="17">
        <f t="shared" si="499"/>
        <v>86567.71699999999</v>
      </c>
      <c r="EP216" s="17">
        <f t="shared" si="423"/>
        <v>104314.09898499999</v>
      </c>
      <c r="EQ216" s="162">
        <f>VLOOKUP(B216,[1]Hoja1!$B$9:$AZ$244,51,0)</f>
        <v>68524</v>
      </c>
      <c r="ER216" s="162">
        <v>226000</v>
      </c>
      <c r="ES216" s="32">
        <v>331875</v>
      </c>
      <c r="ET216" s="94">
        <v>318600</v>
      </c>
      <c r="EU216" s="32">
        <f t="shared" si="500"/>
        <v>236249.75</v>
      </c>
      <c r="EV216" s="32">
        <f t="shared" si="501"/>
        <v>272300</v>
      </c>
      <c r="EW216" s="32">
        <f t="shared" si="502"/>
        <v>158918.58756624462</v>
      </c>
      <c r="EX216" s="32">
        <f t="shared" si="503"/>
        <v>82783.844400000002</v>
      </c>
      <c r="EY216" s="32">
        <f t="shared" si="424"/>
        <v>99754.532502000002</v>
      </c>
      <c r="EZ216" s="172">
        <f>VLOOKUP(B216,'[2]RESPUESTOS '!$B$11:$BH$246,59,0)</f>
        <v>46585</v>
      </c>
      <c r="FA216" s="162">
        <v>212000</v>
      </c>
      <c r="FB216" s="32">
        <v>232800</v>
      </c>
      <c r="FC216" s="94">
        <v>230500</v>
      </c>
      <c r="FD216" s="32">
        <f t="shared" si="504"/>
        <v>180471.25</v>
      </c>
      <c r="FE216" s="32">
        <f t="shared" si="505"/>
        <v>221250</v>
      </c>
      <c r="FF216" s="32">
        <f t="shared" si="506"/>
        <v>114886.25513473697</v>
      </c>
      <c r="FG216" s="32">
        <f t="shared" si="507"/>
        <v>56279.338499999998</v>
      </c>
      <c r="FH216" s="32">
        <f t="shared" si="425"/>
        <v>67816.602892499999</v>
      </c>
      <c r="FI216" s="172">
        <f>VLOOKUP(B216,'[2]RESPUESTOS '!$B$11:$CJ$246,87,0)</f>
        <v>46762</v>
      </c>
      <c r="FJ216" s="162">
        <v>254400</v>
      </c>
      <c r="FK216" s="32">
        <v>251800</v>
      </c>
      <c r="FL216" s="94">
        <v>246800</v>
      </c>
      <c r="FM216" s="32">
        <f t="shared" si="508"/>
        <v>199940.5</v>
      </c>
      <c r="FN216" s="32">
        <f t="shared" si="509"/>
        <v>249300</v>
      </c>
      <c r="FO216" s="32">
        <f t="shared" si="510"/>
        <v>119979.70240402606</v>
      </c>
      <c r="FP216" s="32">
        <f t="shared" si="511"/>
        <v>56493.172200000001</v>
      </c>
      <c r="FQ216" s="32">
        <f t="shared" si="426"/>
        <v>68074.272500999999</v>
      </c>
      <c r="FR216" s="172">
        <f>VLOOKUP(B216,'[2]RESPUESTOS '!$B$11:$BX$246,75,0)</f>
        <v>43465</v>
      </c>
      <c r="FS216" s="162">
        <v>212000</v>
      </c>
      <c r="FT216" s="32">
        <v>231400</v>
      </c>
      <c r="FU216" s="94">
        <v>224500</v>
      </c>
      <c r="FV216" s="32">
        <f t="shared" si="512"/>
        <v>177841.25</v>
      </c>
      <c r="FW216" s="32">
        <f t="shared" si="513"/>
        <v>218250</v>
      </c>
      <c r="FX216" s="32">
        <f t="shared" si="514"/>
        <v>109589.45413654103</v>
      </c>
      <c r="FY216" s="32">
        <f t="shared" si="515"/>
        <v>52510.066500000001</v>
      </c>
      <c r="FZ216" s="32">
        <f t="shared" si="427"/>
        <v>63274.630132500002</v>
      </c>
      <c r="GA216" s="172">
        <f>VLOOKUP(B216,'[2]RESPUESTOS '!$B$11:$CN$246,91,0)</f>
        <v>55120</v>
      </c>
      <c r="GB216" s="162">
        <v>244000</v>
      </c>
      <c r="GC216" s="32">
        <v>295000</v>
      </c>
      <c r="GD216" s="94">
        <v>289100</v>
      </c>
      <c r="GE216" s="32">
        <f t="shared" si="516"/>
        <v>220805</v>
      </c>
      <c r="GF216" s="32">
        <f t="shared" si="517"/>
        <v>266550</v>
      </c>
      <c r="GG216" s="32">
        <f t="shared" si="518"/>
        <v>137506.95823210425</v>
      </c>
      <c r="GH216" s="32">
        <f t="shared" si="519"/>
        <v>66590.471999999994</v>
      </c>
      <c r="GI216" s="32">
        <f t="shared" si="428"/>
        <v>80241.518759999992</v>
      </c>
      <c r="GJ216" s="172">
        <f>VLOOKUP(B216,'[2]RESPUESTOS '!$B$11:$T$246,19,0)</f>
        <v>42605</v>
      </c>
      <c r="GK216" s="162">
        <v>210000</v>
      </c>
      <c r="GL216" s="32">
        <v>233200</v>
      </c>
      <c r="GM216" s="94">
        <v>223900</v>
      </c>
      <c r="GN216" s="32">
        <f t="shared" si="520"/>
        <v>177426.25</v>
      </c>
      <c r="GO216" s="32">
        <f t="shared" si="521"/>
        <v>216950</v>
      </c>
      <c r="GP216" s="32">
        <f t="shared" si="522"/>
        <v>108143.8465559898</v>
      </c>
      <c r="GQ216" s="32">
        <f t="shared" si="523"/>
        <v>51471.1005</v>
      </c>
      <c r="GR216" s="32">
        <f t="shared" si="429"/>
        <v>62022.676102500001</v>
      </c>
      <c r="GS216" s="172">
        <f>VLOOKUP(B216,'[2]RESPUESTOS '!$B$11:$H$246,7,0)</f>
        <v>35073</v>
      </c>
      <c r="GT216" s="162">
        <v>150000</v>
      </c>
      <c r="GU216" s="32">
        <v>139900</v>
      </c>
      <c r="GV216" s="94">
        <v>134300</v>
      </c>
      <c r="GW216" s="32">
        <f t="shared" si="524"/>
        <v>114818.25</v>
      </c>
      <c r="GX216" s="32">
        <f t="shared" si="525"/>
        <v>137100</v>
      </c>
      <c r="GY216" s="32">
        <f t="shared" si="526"/>
        <v>80365.491573433814</v>
      </c>
      <c r="GZ216" s="32">
        <f t="shared" si="527"/>
        <v>42371.691299999999</v>
      </c>
      <c r="HA216" s="32">
        <f t="shared" si="430"/>
        <v>51057.888016500001</v>
      </c>
      <c r="HB216" s="172">
        <f>VLOOKUP(B216,'[2]RESPUESTOS '!$B$11:$D$246,3,0)</f>
        <v>35928</v>
      </c>
      <c r="HC216" s="162">
        <v>150000</v>
      </c>
      <c r="HD216" s="32">
        <v>139900</v>
      </c>
      <c r="HE216" s="94">
        <v>137100</v>
      </c>
      <c r="HF216" s="32">
        <f t="shared" si="528"/>
        <v>115732</v>
      </c>
      <c r="HG216" s="32">
        <f t="shared" si="529"/>
        <v>138500</v>
      </c>
      <c r="HH216" s="32">
        <f t="shared" si="530"/>
        <v>81729.360262186674</v>
      </c>
      <c r="HI216" s="32">
        <f t="shared" si="531"/>
        <v>43404.616799999996</v>
      </c>
      <c r="HJ216" s="32">
        <f t="shared" si="431"/>
        <v>52302.563243999997</v>
      </c>
      <c r="HK216" s="172">
        <f>VLOOKUP(B216,'[2]RESPUESTOS '!$B$11:$CB$246,79,0)</f>
        <v>54449</v>
      </c>
      <c r="HL216" s="162">
        <v>295000</v>
      </c>
      <c r="HM216" s="32">
        <v>295000</v>
      </c>
      <c r="HN216" s="94">
        <v>292000</v>
      </c>
      <c r="HO216" s="32">
        <f t="shared" si="532"/>
        <v>234112.25</v>
      </c>
      <c r="HP216" s="32">
        <f t="shared" si="533"/>
        <v>293500</v>
      </c>
      <c r="HQ216" s="32">
        <f t="shared" si="534"/>
        <v>140006.36937109067</v>
      </c>
      <c r="HR216" s="32">
        <f t="shared" si="535"/>
        <v>65779.836899999995</v>
      </c>
      <c r="HS216" s="32">
        <f t="shared" si="432"/>
        <v>79264.703464499995</v>
      </c>
      <c r="HT216" s="172">
        <v>295723.26</v>
      </c>
      <c r="HU216" s="162">
        <v>295000</v>
      </c>
      <c r="HV216" s="32">
        <v>368750</v>
      </c>
      <c r="HW216" s="94">
        <v>350300</v>
      </c>
      <c r="HX216" s="32">
        <f t="shared" si="536"/>
        <v>338016.66666666669</v>
      </c>
      <c r="HY216" s="32">
        <f t="shared" si="537"/>
        <v>350300</v>
      </c>
      <c r="HZ216" s="32">
        <f t="shared" si="433"/>
        <v>334956.34980659938</v>
      </c>
      <c r="IA216" s="32">
        <f t="shared" si="538"/>
        <v>357263.27040600003</v>
      </c>
      <c r="IB216" s="32">
        <f t="shared" si="434"/>
        <v>430502.24083923001</v>
      </c>
      <c r="IC216" s="172">
        <v>315270</v>
      </c>
      <c r="ID216" s="162">
        <v>212000</v>
      </c>
      <c r="IE216" s="32">
        <v>368750</v>
      </c>
      <c r="IF216" s="94">
        <v>350300</v>
      </c>
      <c r="IG216" s="32">
        <f t="shared" si="539"/>
        <v>310350</v>
      </c>
      <c r="IH216" s="32">
        <f t="shared" si="540"/>
        <v>350300</v>
      </c>
      <c r="II216" s="32">
        <f t="shared" si="541"/>
        <v>291728.29185290489</v>
      </c>
      <c r="IJ216" s="32">
        <f t="shared" si="542"/>
        <v>380877.68699999998</v>
      </c>
      <c r="IK216" s="32">
        <f t="shared" si="435"/>
        <v>458957.61283499998</v>
      </c>
      <c r="IM216" s="32">
        <f t="shared" si="543"/>
        <v>103214.3429935085</v>
      </c>
    </row>
    <row r="217" spans="1:247" x14ac:dyDescent="0.25">
      <c r="A217" s="12">
        <v>210</v>
      </c>
      <c r="B217" s="48" t="s">
        <v>253</v>
      </c>
      <c r="C217" s="14">
        <f>VLOOKUP(B217,[1]Hoja1!$B$9:$D$244,3,0)</f>
        <v>149153</v>
      </c>
      <c r="D217" s="14">
        <v>546000</v>
      </c>
      <c r="E217" s="15">
        <v>888750</v>
      </c>
      <c r="F217" s="97">
        <v>879900</v>
      </c>
      <c r="G217" s="105">
        <f t="shared" si="436"/>
        <v>615950.75</v>
      </c>
      <c r="H217" s="105">
        <f t="shared" si="437"/>
        <v>712950</v>
      </c>
      <c r="I217" s="107">
        <f t="shared" si="438"/>
        <v>370449.42333963234</v>
      </c>
      <c r="J217" s="107">
        <f t="shared" si="439"/>
        <v>156759.80299999999</v>
      </c>
      <c r="K217" s="107">
        <f t="shared" si="408"/>
        <v>188895.56261499997</v>
      </c>
      <c r="L217" s="101">
        <f>VLOOKUP(B217,[1]Hoja1!$B$9:$L$244,11,0)</f>
        <v>155493</v>
      </c>
      <c r="M217" s="101">
        <v>578000</v>
      </c>
      <c r="N217" s="34">
        <v>888750</v>
      </c>
      <c r="O217" s="70">
        <v>862100</v>
      </c>
      <c r="P217" s="34">
        <f t="shared" si="440"/>
        <v>621085.75</v>
      </c>
      <c r="Q217" s="34">
        <f t="shared" si="441"/>
        <v>720050</v>
      </c>
      <c r="R217" s="34">
        <f t="shared" si="442"/>
        <v>382907.19404988823</v>
      </c>
      <c r="S217" s="174">
        <f t="shared" si="443"/>
        <v>163423.14299999998</v>
      </c>
      <c r="T217" s="174">
        <f t="shared" si="409"/>
        <v>196924.88731499997</v>
      </c>
      <c r="U217" s="126">
        <f>VLOOKUP(B217,[1]Hoja1!$B$9:$T$244,19,0)</f>
        <v>152188</v>
      </c>
      <c r="V217" s="126">
        <v>557000</v>
      </c>
      <c r="W217" s="17">
        <v>711000</v>
      </c>
      <c r="X217" s="73">
        <v>689700</v>
      </c>
      <c r="Y217" s="17">
        <f t="shared" si="444"/>
        <v>527472</v>
      </c>
      <c r="Z217" s="17">
        <f t="shared" si="445"/>
        <v>623350</v>
      </c>
      <c r="AA217" s="17">
        <f t="shared" si="446"/>
        <v>356425.93327938812</v>
      </c>
      <c r="AB217" s="176">
        <f t="shared" si="447"/>
        <v>159949.58799999999</v>
      </c>
      <c r="AC217" s="176">
        <f t="shared" si="410"/>
        <v>192739.25353999998</v>
      </c>
      <c r="AD217" s="129">
        <f>VLOOKUP(B217,[1]Hoja1!$B$9:$V$244,21,0)</f>
        <v>160354</v>
      </c>
      <c r="AE217" s="129">
        <v>573000</v>
      </c>
      <c r="AF217" s="18">
        <v>675450</v>
      </c>
      <c r="AG217" s="74">
        <v>648400</v>
      </c>
      <c r="AH217" s="18">
        <f t="shared" si="448"/>
        <v>514301</v>
      </c>
      <c r="AI217" s="18">
        <f t="shared" si="449"/>
        <v>610700</v>
      </c>
      <c r="AJ217" s="18">
        <f t="shared" si="450"/>
        <v>363499.04523193726</v>
      </c>
      <c r="AK217" s="177">
        <f t="shared" si="451"/>
        <v>168532.054</v>
      </c>
      <c r="AL217" s="177">
        <f t="shared" si="411"/>
        <v>203081.12507000001</v>
      </c>
      <c r="AM217" s="133">
        <f>VLOOKUP(B217,[1]Hoja1!$B$9:$X$244,23,0)</f>
        <v>151337</v>
      </c>
      <c r="AN217" s="133">
        <v>541000</v>
      </c>
      <c r="AO217" s="19">
        <v>604350</v>
      </c>
      <c r="AP217" s="77">
        <v>598300</v>
      </c>
      <c r="AQ217" s="19">
        <f t="shared" si="452"/>
        <v>473746.75</v>
      </c>
      <c r="AR217" s="19">
        <f t="shared" si="453"/>
        <v>569650</v>
      </c>
      <c r="AS217" s="19">
        <f t="shared" si="454"/>
        <v>339493.12879392627</v>
      </c>
      <c r="AT217" s="178">
        <f t="shared" si="455"/>
        <v>159055.18699999998</v>
      </c>
      <c r="AU217" s="178">
        <f t="shared" si="412"/>
        <v>191661.50033499996</v>
      </c>
      <c r="AV217" s="137">
        <f>VLOOKUP(B217,[1]Hoja1!$B$9:$Z$244,25,0)</f>
        <v>117344</v>
      </c>
      <c r="AW217" s="137">
        <v>430000</v>
      </c>
      <c r="AX217" s="20">
        <v>604350</v>
      </c>
      <c r="AY217" s="79">
        <v>556000</v>
      </c>
      <c r="AZ217" s="20">
        <f t="shared" si="456"/>
        <v>426923.5</v>
      </c>
      <c r="BA217" s="20">
        <f t="shared" si="457"/>
        <v>493000</v>
      </c>
      <c r="BB217" s="20">
        <f t="shared" si="458"/>
        <v>279705.30857896735</v>
      </c>
      <c r="BC217" s="179">
        <f t="shared" si="459"/>
        <v>123328.54399999999</v>
      </c>
      <c r="BD217" s="179">
        <f t="shared" si="413"/>
        <v>148610.89551999999</v>
      </c>
      <c r="BE217" s="139">
        <f>VLOOKUP(B217,[1]Hoja1!$B$9:$AB$244,27,0)</f>
        <v>119350</v>
      </c>
      <c r="BF217" s="139">
        <v>478000</v>
      </c>
      <c r="BG217" s="21">
        <v>711000</v>
      </c>
      <c r="BH217" s="80">
        <v>696800</v>
      </c>
      <c r="BI217" s="21">
        <f t="shared" si="460"/>
        <v>501287.5</v>
      </c>
      <c r="BJ217" s="21">
        <f t="shared" si="461"/>
        <v>587400</v>
      </c>
      <c r="BK217" s="21">
        <f t="shared" si="462"/>
        <v>300472.41644091596</v>
      </c>
      <c r="BL217" s="21">
        <f t="shared" si="463"/>
        <v>125436.84999999999</v>
      </c>
      <c r="BM217" s="21">
        <f t="shared" si="414"/>
        <v>151151.40424999999</v>
      </c>
      <c r="BN217" s="144">
        <f>VLOOKUP(B217,[1]Hoja1!$B$9:$AD$244,29,0)</f>
        <v>123184</v>
      </c>
      <c r="BO217" s="144">
        <v>440000</v>
      </c>
      <c r="BP217" s="22">
        <v>711000</v>
      </c>
      <c r="BQ217" s="82">
        <v>689700</v>
      </c>
      <c r="BR217" s="22">
        <f t="shared" si="464"/>
        <v>490971</v>
      </c>
      <c r="BS217" s="22">
        <f t="shared" si="465"/>
        <v>564850</v>
      </c>
      <c r="BT217" s="22">
        <f t="shared" si="466"/>
        <v>301954.24369322998</v>
      </c>
      <c r="BU217" s="22">
        <f t="shared" si="467"/>
        <v>129466.38399999999</v>
      </c>
      <c r="BV217" s="22">
        <f t="shared" si="415"/>
        <v>156006.99271999998</v>
      </c>
      <c r="BW217" s="146">
        <f>VLOOKUP(B217,[1]Hoja1!$B$9:$AF$244,31,0)</f>
        <v>114671</v>
      </c>
      <c r="BX217" s="146">
        <v>330000</v>
      </c>
      <c r="BY217" s="23">
        <v>604350</v>
      </c>
      <c r="BZ217" s="84">
        <v>543900</v>
      </c>
      <c r="CA217" s="23">
        <f t="shared" si="468"/>
        <v>398230.25</v>
      </c>
      <c r="CB217" s="23">
        <f t="shared" si="469"/>
        <v>436950</v>
      </c>
      <c r="CC217" s="23">
        <f t="shared" si="470"/>
        <v>262395.78552320303</v>
      </c>
      <c r="CD217" s="23">
        <f t="shared" si="471"/>
        <v>120519.22099999999</v>
      </c>
      <c r="CE217" s="23">
        <f t="shared" si="416"/>
        <v>145225.66130499999</v>
      </c>
      <c r="CF217" s="158">
        <f>VLOOKUP(B217,[1]Hoja1!$B$9:$AJ$244,35,0)</f>
        <v>108500</v>
      </c>
      <c r="CG217" s="158">
        <v>310000</v>
      </c>
      <c r="CH217" s="24">
        <v>411000</v>
      </c>
      <c r="CI217" s="25">
        <v>398700</v>
      </c>
      <c r="CJ217" s="24">
        <f t="shared" si="472"/>
        <v>307050</v>
      </c>
      <c r="CK217" s="24">
        <f t="shared" si="473"/>
        <v>354350</v>
      </c>
      <c r="CL217" s="24">
        <f t="shared" si="474"/>
        <v>230101.43441245542</v>
      </c>
      <c r="CM217" s="24">
        <f t="shared" si="475"/>
        <v>114033.5</v>
      </c>
      <c r="CN217" s="24">
        <f t="shared" si="417"/>
        <v>137410.36749999999</v>
      </c>
      <c r="CO217" s="148">
        <f>VLOOKUP(B217,[1]Hoja1!$B$9:$AL$244,37,0)</f>
        <v>126361</v>
      </c>
      <c r="CP217" s="148">
        <v>460000</v>
      </c>
      <c r="CQ217" s="26">
        <v>604350</v>
      </c>
      <c r="CR217" s="149">
        <v>580200</v>
      </c>
      <c r="CS217" s="26">
        <f t="shared" si="476"/>
        <v>442727.75</v>
      </c>
      <c r="CT217" s="26">
        <f t="shared" si="477"/>
        <v>520100</v>
      </c>
      <c r="CU217" s="26">
        <f t="shared" si="478"/>
        <v>297045.26557781076</v>
      </c>
      <c r="CV217" s="26">
        <f t="shared" si="479"/>
        <v>132805.41099999999</v>
      </c>
      <c r="CW217" s="26">
        <f t="shared" si="418"/>
        <v>160030.52025499998</v>
      </c>
      <c r="CX217" s="27">
        <f>VLOOKUP(B217,[1]Hoja1!$B$9:$AN$244,39,0)</f>
        <v>140222</v>
      </c>
      <c r="CY217" s="27">
        <v>470000</v>
      </c>
      <c r="CZ217" s="28">
        <v>675450</v>
      </c>
      <c r="DA217" s="86">
        <v>635000</v>
      </c>
      <c r="DB217" s="28">
        <f t="shared" si="480"/>
        <v>480168</v>
      </c>
      <c r="DC217" s="28">
        <f t="shared" si="481"/>
        <v>552500</v>
      </c>
      <c r="DD217" s="28">
        <f t="shared" si="482"/>
        <v>324820.18198769912</v>
      </c>
      <c r="DE217" s="28">
        <f t="shared" si="483"/>
        <v>147373.32199999999</v>
      </c>
      <c r="DF217" s="28">
        <f t="shared" si="419"/>
        <v>177584.85300999999</v>
      </c>
      <c r="DG217" s="150">
        <f>VLOOKUP(B217,[1]Hoja1!$B$9:$AR$244,43,0)</f>
        <v>179394</v>
      </c>
      <c r="DH217" s="150">
        <v>616000</v>
      </c>
      <c r="DI217" s="29">
        <v>533250</v>
      </c>
      <c r="DJ217" s="88">
        <v>506600</v>
      </c>
      <c r="DK217" s="29">
        <f t="shared" si="484"/>
        <v>458811</v>
      </c>
      <c r="DL217" s="29">
        <f t="shared" si="485"/>
        <v>519925</v>
      </c>
      <c r="DM217" s="29">
        <f t="shared" si="486"/>
        <v>362091.35212848271</v>
      </c>
      <c r="DN217" s="29">
        <f t="shared" si="487"/>
        <v>188543.09399999998</v>
      </c>
      <c r="DO217" s="29">
        <f t="shared" si="420"/>
        <v>227194.42826999997</v>
      </c>
      <c r="DP217" s="154">
        <f>VLOOKUP(B217,[1]Hoja1!$B$9:$AT$244,45,0)</f>
        <v>186638</v>
      </c>
      <c r="DQ217" s="154">
        <v>683000</v>
      </c>
      <c r="DR217" s="30">
        <v>533250</v>
      </c>
      <c r="DS217" s="90">
        <v>490600</v>
      </c>
      <c r="DT217" s="30">
        <f t="shared" si="488"/>
        <v>473372</v>
      </c>
      <c r="DU217" s="30">
        <f t="shared" si="489"/>
        <v>511925</v>
      </c>
      <c r="DV217" s="30">
        <f t="shared" si="490"/>
        <v>372588.37622912083</v>
      </c>
      <c r="DW217" s="30">
        <f t="shared" si="491"/>
        <v>196156.538</v>
      </c>
      <c r="DX217" s="30">
        <f t="shared" si="421"/>
        <v>236368.62828999999</v>
      </c>
      <c r="DY217" s="158">
        <f>VLOOKUP(B217,[1]Hoja1!$B$9:$AV$244,47,0)</f>
        <v>211523</v>
      </c>
      <c r="DZ217" s="158">
        <v>730000</v>
      </c>
      <c r="EA217" s="24">
        <v>604350</v>
      </c>
      <c r="EB217" s="25">
        <v>556000</v>
      </c>
      <c r="EC217" s="24">
        <f t="shared" si="492"/>
        <v>525468.25</v>
      </c>
      <c r="ED217" s="24">
        <f t="shared" si="493"/>
        <v>580175</v>
      </c>
      <c r="EE217" s="24">
        <f t="shared" si="494"/>
        <v>418816.90998738172</v>
      </c>
      <c r="EF217" s="24">
        <f t="shared" si="495"/>
        <v>222310.67299999998</v>
      </c>
      <c r="EG217" s="24">
        <f t="shared" si="422"/>
        <v>267884.360965</v>
      </c>
      <c r="EH217" s="126">
        <f>VLOOKUP(B217,[1]Hoja1!$B$9:$AX$244,49,0)</f>
        <v>210622</v>
      </c>
      <c r="EI217" s="126">
        <v>753000</v>
      </c>
      <c r="EJ217" s="17">
        <v>799875</v>
      </c>
      <c r="EK217" s="73">
        <v>719900</v>
      </c>
      <c r="EL217" s="17">
        <f t="shared" si="496"/>
        <v>620849.25</v>
      </c>
      <c r="EM217" s="17">
        <f t="shared" si="497"/>
        <v>736450</v>
      </c>
      <c r="EN217" s="17">
        <f t="shared" si="498"/>
        <v>458971.37212579453</v>
      </c>
      <c r="EO217" s="17">
        <f t="shared" si="499"/>
        <v>221363.72199999998</v>
      </c>
      <c r="EP217" s="17">
        <f t="shared" si="423"/>
        <v>266743.28500999999</v>
      </c>
      <c r="EQ217" s="162">
        <f>VLOOKUP(B217,[1]Hoja1!$B$9:$AZ$244,51,0)</f>
        <v>179394</v>
      </c>
      <c r="ER217" s="162">
        <v>590000</v>
      </c>
      <c r="ES217" s="32">
        <v>799875</v>
      </c>
      <c r="ET217" s="94">
        <v>743900</v>
      </c>
      <c r="EU217" s="32">
        <f t="shared" si="500"/>
        <v>578292.25</v>
      </c>
      <c r="EV217" s="32">
        <f t="shared" si="501"/>
        <v>666950</v>
      </c>
      <c r="EW217" s="32">
        <f t="shared" si="502"/>
        <v>405527.34826484625</v>
      </c>
      <c r="EX217" s="32">
        <f t="shared" si="503"/>
        <v>216725.89139999999</v>
      </c>
      <c r="EY217" s="32">
        <f t="shared" si="424"/>
        <v>261154.69913699999</v>
      </c>
      <c r="EZ217" s="172">
        <f>VLOOKUP(B217,'[2]RESPUESTOS '!$B$11:$BH$246,59,0)</f>
        <v>121171</v>
      </c>
      <c r="FA217" s="162">
        <v>557000</v>
      </c>
      <c r="FB217" s="32">
        <v>596800</v>
      </c>
      <c r="FC217" s="94">
        <v>567000</v>
      </c>
      <c r="FD217" s="32">
        <f t="shared" si="504"/>
        <v>460492.75</v>
      </c>
      <c r="FE217" s="32">
        <f t="shared" si="505"/>
        <v>562000</v>
      </c>
      <c r="FF217" s="32">
        <f t="shared" si="506"/>
        <v>296573.01987600204</v>
      </c>
      <c r="FG217" s="32">
        <f t="shared" si="507"/>
        <v>146386.6851</v>
      </c>
      <c r="FH217" s="32">
        <f t="shared" si="425"/>
        <v>176395.95554550001</v>
      </c>
      <c r="FI217" s="172">
        <f>VLOOKUP(B217,'[2]RESPUESTOS '!$B$11:$CJ$246,87,0)</f>
        <v>108740</v>
      </c>
      <c r="FJ217" s="162">
        <v>668400</v>
      </c>
      <c r="FK217" s="32">
        <v>543400</v>
      </c>
      <c r="FL217" s="94">
        <v>516200</v>
      </c>
      <c r="FM217" s="32">
        <f t="shared" si="508"/>
        <v>459185</v>
      </c>
      <c r="FN217" s="32">
        <f t="shared" si="509"/>
        <v>529800</v>
      </c>
      <c r="FO217" s="32">
        <f t="shared" si="510"/>
        <v>276436.73951798928</v>
      </c>
      <c r="FP217" s="32">
        <f t="shared" si="511"/>
        <v>131368.79399999999</v>
      </c>
      <c r="FQ217" s="32">
        <f t="shared" si="426"/>
        <v>158299.39676999999</v>
      </c>
      <c r="FR217" s="172">
        <f>VLOOKUP(B217,'[2]RESPUESTOS '!$B$11:$BX$246,75,0)</f>
        <v>99137</v>
      </c>
      <c r="FS217" s="162">
        <v>557000</v>
      </c>
      <c r="FT217" s="32">
        <v>532800</v>
      </c>
      <c r="FU217" s="94">
        <v>522100</v>
      </c>
      <c r="FV217" s="32">
        <f t="shared" si="512"/>
        <v>427759.25</v>
      </c>
      <c r="FW217" s="32">
        <f t="shared" si="513"/>
        <v>527450</v>
      </c>
      <c r="FX217" s="32">
        <f t="shared" si="514"/>
        <v>255189.89003106972</v>
      </c>
      <c r="FY217" s="32">
        <f t="shared" si="515"/>
        <v>119767.40969999999</v>
      </c>
      <c r="FZ217" s="32">
        <f t="shared" si="427"/>
        <v>144319.72868849998</v>
      </c>
      <c r="GA217" s="172">
        <f>VLOOKUP(B217,'[2]RESPUESTOS '!$B$11:$CN$246,91,0)</f>
        <v>139651</v>
      </c>
      <c r="GB217" s="162">
        <v>641000</v>
      </c>
      <c r="GC217" s="32">
        <v>711000</v>
      </c>
      <c r="GD217" s="94">
        <v>689700</v>
      </c>
      <c r="GE217" s="32">
        <f t="shared" si="516"/>
        <v>545337.75</v>
      </c>
      <c r="GF217" s="32">
        <f t="shared" si="517"/>
        <v>665350</v>
      </c>
      <c r="GG217" s="32">
        <f t="shared" si="518"/>
        <v>345508.30655698234</v>
      </c>
      <c r="GH217" s="32">
        <f t="shared" si="519"/>
        <v>168712.3731</v>
      </c>
      <c r="GI217" s="32">
        <f t="shared" si="428"/>
        <v>203298.40958549999</v>
      </c>
      <c r="GJ217" s="172">
        <f>VLOOKUP(B217,'[2]RESPUESTOS '!$B$11:$T$246,19,0)</f>
        <v>96303</v>
      </c>
      <c r="GK217" s="162">
        <v>470000</v>
      </c>
      <c r="GL217" s="32">
        <v>525000</v>
      </c>
      <c r="GM217" s="94">
        <v>509300</v>
      </c>
      <c r="GN217" s="32">
        <f t="shared" si="520"/>
        <v>400150.75</v>
      </c>
      <c r="GO217" s="32">
        <f t="shared" si="521"/>
        <v>489650</v>
      </c>
      <c r="GP217" s="32">
        <f t="shared" si="522"/>
        <v>244203.32625392391</v>
      </c>
      <c r="GQ217" s="32">
        <f t="shared" si="523"/>
        <v>116343.65429999999</v>
      </c>
      <c r="GR217" s="32">
        <f t="shared" si="429"/>
        <v>140194.1034315</v>
      </c>
      <c r="GS217" s="172">
        <f>VLOOKUP(B217,'[2]RESPUESTOS '!$B$11:$H$246,7,0)</f>
        <v>81552</v>
      </c>
      <c r="GT217" s="162">
        <v>310000</v>
      </c>
      <c r="GU217" s="32">
        <v>315000</v>
      </c>
      <c r="GV217" s="94">
        <v>293000</v>
      </c>
      <c r="GW217" s="32">
        <f t="shared" si="524"/>
        <v>249888</v>
      </c>
      <c r="GX217" s="32">
        <f t="shared" si="525"/>
        <v>301500</v>
      </c>
      <c r="GY217" s="32">
        <f t="shared" si="526"/>
        <v>181196.3991342535</v>
      </c>
      <c r="GZ217" s="32">
        <f t="shared" si="527"/>
        <v>98522.9712</v>
      </c>
      <c r="HA217" s="32">
        <f t="shared" si="430"/>
        <v>118720.18029600001</v>
      </c>
      <c r="HB217" s="172">
        <f>VLOOKUP(B217,'[2]RESPUESTOS '!$B$11:$D$246,3,0)</f>
        <v>85697</v>
      </c>
      <c r="HC217" s="162">
        <v>310000</v>
      </c>
      <c r="HD217" s="32">
        <v>315000</v>
      </c>
      <c r="HE217" s="94">
        <v>311900</v>
      </c>
      <c r="HF217" s="32">
        <f t="shared" si="528"/>
        <v>255649.25</v>
      </c>
      <c r="HG217" s="32">
        <f t="shared" si="529"/>
        <v>310950</v>
      </c>
      <c r="HH217" s="32">
        <f t="shared" si="530"/>
        <v>188008.92814408813</v>
      </c>
      <c r="HI217" s="32">
        <f t="shared" si="531"/>
        <v>103530.5457</v>
      </c>
      <c r="HJ217" s="32">
        <f t="shared" si="431"/>
        <v>124754.30756849999</v>
      </c>
      <c r="HK217" s="172">
        <f>VLOOKUP(B217,'[2]RESPUESTOS '!$B$11:$CB$246,79,0)</f>
        <v>128222</v>
      </c>
      <c r="HL217" s="162">
        <v>753000</v>
      </c>
      <c r="HM217" s="32">
        <v>711000</v>
      </c>
      <c r="HN217" s="94">
        <v>675000</v>
      </c>
      <c r="HO217" s="32">
        <f t="shared" si="532"/>
        <v>566805.5</v>
      </c>
      <c r="HP217" s="32">
        <f t="shared" si="533"/>
        <v>693000</v>
      </c>
      <c r="HQ217" s="32">
        <f t="shared" si="534"/>
        <v>332918.67907390138</v>
      </c>
      <c r="HR217" s="32">
        <f t="shared" si="535"/>
        <v>154904.9982</v>
      </c>
      <c r="HS217" s="32">
        <f t="shared" si="432"/>
        <v>186660.52283100001</v>
      </c>
      <c r="HT217" s="172">
        <v>720271.44</v>
      </c>
      <c r="HU217" s="162">
        <v>753000</v>
      </c>
      <c r="HV217" s="32">
        <v>888750</v>
      </c>
      <c r="HW217" s="94">
        <v>853200</v>
      </c>
      <c r="HX217" s="32">
        <f t="shared" si="536"/>
        <v>831650</v>
      </c>
      <c r="HY217" s="32">
        <f t="shared" si="537"/>
        <v>853200</v>
      </c>
      <c r="HZ217" s="32">
        <f t="shared" si="433"/>
        <v>827527.95095059008</v>
      </c>
      <c r="IA217" s="32">
        <f t="shared" si="538"/>
        <v>870159.92666399991</v>
      </c>
      <c r="IB217" s="32">
        <f t="shared" si="434"/>
        <v>1048542.7116301199</v>
      </c>
      <c r="IC217" s="172">
        <v>767880</v>
      </c>
      <c r="ID217" s="162">
        <v>557000</v>
      </c>
      <c r="IE217" s="32">
        <v>888750</v>
      </c>
      <c r="IF217" s="94">
        <v>862100</v>
      </c>
      <c r="IG217" s="32">
        <f t="shared" si="539"/>
        <v>769283.33333333337</v>
      </c>
      <c r="IH217" s="32">
        <f t="shared" si="540"/>
        <v>862100</v>
      </c>
      <c r="II217" s="32">
        <f t="shared" si="541"/>
        <v>735210.1114821966</v>
      </c>
      <c r="IJ217" s="32">
        <f t="shared" si="542"/>
        <v>927675.82799999998</v>
      </c>
      <c r="IK217" s="32">
        <f t="shared" si="435"/>
        <v>1117849.37274</v>
      </c>
      <c r="IM217" s="32">
        <f t="shared" si="543"/>
        <v>249174.18941457846</v>
      </c>
    </row>
    <row r="218" spans="1:247" x14ac:dyDescent="0.25">
      <c r="A218" s="12">
        <v>211</v>
      </c>
      <c r="B218" s="48" t="s">
        <v>254</v>
      </c>
      <c r="C218" s="14">
        <f>VLOOKUP(B218,[1]Hoja1!$B$9:$D$244,3,0)</f>
        <v>144642</v>
      </c>
      <c r="D218" s="14">
        <v>529000</v>
      </c>
      <c r="E218" s="15">
        <v>855750</v>
      </c>
      <c r="F218" s="97">
        <v>813000</v>
      </c>
      <c r="G218" s="105">
        <f t="shared" si="436"/>
        <v>585598</v>
      </c>
      <c r="H218" s="105">
        <f t="shared" si="437"/>
        <v>671000</v>
      </c>
      <c r="I218" s="107">
        <f t="shared" si="438"/>
        <v>357061.29826498247</v>
      </c>
      <c r="J218" s="107">
        <f t="shared" si="439"/>
        <v>152018.742</v>
      </c>
      <c r="K218" s="107">
        <f t="shared" si="408"/>
        <v>183182.58411</v>
      </c>
      <c r="L218" s="101">
        <f>VLOOKUP(B218,[1]Hoja1!$B$9:$L$244,11,0)</f>
        <v>144221</v>
      </c>
      <c r="M218" s="101">
        <v>536000</v>
      </c>
      <c r="N218" s="34">
        <v>855750</v>
      </c>
      <c r="O218" s="70">
        <v>795800</v>
      </c>
      <c r="P218" s="34">
        <f t="shared" si="440"/>
        <v>582942.75</v>
      </c>
      <c r="Q218" s="34">
        <f t="shared" si="441"/>
        <v>665900</v>
      </c>
      <c r="R218" s="34">
        <f t="shared" si="442"/>
        <v>356358.9519116056</v>
      </c>
      <c r="S218" s="174">
        <f t="shared" si="443"/>
        <v>151576.27099999998</v>
      </c>
      <c r="T218" s="174">
        <f t="shared" si="409"/>
        <v>182649.40655499997</v>
      </c>
      <c r="U218" s="126">
        <f>VLOOKUP(B218,[1]Hoja1!$B$9:$T$244,19,0)</f>
        <v>136290</v>
      </c>
      <c r="V218" s="126">
        <v>499000</v>
      </c>
      <c r="W218" s="17">
        <v>684600</v>
      </c>
      <c r="X218" s="73">
        <v>629800</v>
      </c>
      <c r="Y218" s="17">
        <f t="shared" si="444"/>
        <v>487422.5</v>
      </c>
      <c r="Z218" s="17">
        <f t="shared" si="445"/>
        <v>564400</v>
      </c>
      <c r="AA218" s="17">
        <f t="shared" si="446"/>
        <v>322845.79206565837</v>
      </c>
      <c r="AB218" s="176">
        <f t="shared" si="447"/>
        <v>143240.78999999998</v>
      </c>
      <c r="AC218" s="176">
        <f t="shared" si="410"/>
        <v>172605.15194999997</v>
      </c>
      <c r="AD218" s="129">
        <f>VLOOKUP(B218,[1]Hoja1!$B$9:$V$244,21,0)</f>
        <v>159639</v>
      </c>
      <c r="AE218" s="129">
        <v>571000</v>
      </c>
      <c r="AF218" s="18">
        <v>650370</v>
      </c>
      <c r="AG218" s="74">
        <v>643900</v>
      </c>
      <c r="AH218" s="18">
        <f t="shared" si="448"/>
        <v>506227.25</v>
      </c>
      <c r="AI218" s="18">
        <f t="shared" si="449"/>
        <v>607450</v>
      </c>
      <c r="AJ218" s="18">
        <f t="shared" si="450"/>
        <v>360163.42497928237</v>
      </c>
      <c r="AK218" s="177">
        <f t="shared" si="451"/>
        <v>167780.58899999998</v>
      </c>
      <c r="AL218" s="177">
        <f t="shared" si="411"/>
        <v>202175.60974499997</v>
      </c>
      <c r="AM218" s="133">
        <f>VLOOKUP(B218,[1]Hoja1!$B$9:$X$244,23,0)</f>
        <v>150179</v>
      </c>
      <c r="AN218" s="133">
        <v>537000</v>
      </c>
      <c r="AO218" s="19">
        <v>581910</v>
      </c>
      <c r="AP218" s="77">
        <v>564500</v>
      </c>
      <c r="AQ218" s="19">
        <f t="shared" si="452"/>
        <v>458397.25</v>
      </c>
      <c r="AR218" s="19">
        <f t="shared" si="453"/>
        <v>550750</v>
      </c>
      <c r="AS218" s="19">
        <f t="shared" si="454"/>
        <v>333031.49650766834</v>
      </c>
      <c r="AT218" s="178">
        <f t="shared" si="455"/>
        <v>157838.12899999999</v>
      </c>
      <c r="AU218" s="178">
        <f t="shared" si="412"/>
        <v>190194.94544499999</v>
      </c>
      <c r="AV218" s="137">
        <f>VLOOKUP(B218,[1]Hoja1!$B$9:$Z$244,25,0)</f>
        <v>123900</v>
      </c>
      <c r="AW218" s="137">
        <v>454000</v>
      </c>
      <c r="AX218" s="20">
        <v>581910</v>
      </c>
      <c r="AY218" s="79">
        <v>523700</v>
      </c>
      <c r="AZ218" s="20">
        <f t="shared" si="456"/>
        <v>420877.5</v>
      </c>
      <c r="BA218" s="20">
        <f t="shared" si="457"/>
        <v>488850</v>
      </c>
      <c r="BB218" s="20">
        <f t="shared" si="458"/>
        <v>287735.89425249066</v>
      </c>
      <c r="BC218" s="179">
        <f t="shared" si="459"/>
        <v>130218.9</v>
      </c>
      <c r="BD218" s="179">
        <f t="shared" si="413"/>
        <v>156913.7745</v>
      </c>
      <c r="BE218" s="139">
        <f>VLOOKUP(B218,[1]Hoja1!$B$9:$AB$244,27,0)</f>
        <v>136290</v>
      </c>
      <c r="BF218" s="139">
        <v>546000</v>
      </c>
      <c r="BG218" s="21">
        <v>684600</v>
      </c>
      <c r="BH218" s="80">
        <v>629800</v>
      </c>
      <c r="BI218" s="21">
        <f t="shared" si="460"/>
        <v>499172.5</v>
      </c>
      <c r="BJ218" s="21">
        <f t="shared" si="461"/>
        <v>587900</v>
      </c>
      <c r="BK218" s="21">
        <f t="shared" si="462"/>
        <v>327404.31567341142</v>
      </c>
      <c r="BL218" s="21">
        <f t="shared" si="463"/>
        <v>143240.78999999998</v>
      </c>
      <c r="BM218" s="21">
        <f t="shared" si="414"/>
        <v>172605.15194999997</v>
      </c>
      <c r="BN218" s="144">
        <f>VLOOKUP(B218,[1]Hoja1!$B$9:$AD$244,29,0)</f>
        <v>136290</v>
      </c>
      <c r="BO218" s="144">
        <v>487000</v>
      </c>
      <c r="BP218" s="22">
        <v>684600</v>
      </c>
      <c r="BQ218" s="82">
        <v>670900</v>
      </c>
      <c r="BR218" s="22">
        <f t="shared" si="464"/>
        <v>494697.5</v>
      </c>
      <c r="BS218" s="22">
        <f t="shared" si="465"/>
        <v>578950</v>
      </c>
      <c r="BT218" s="22">
        <f t="shared" si="466"/>
        <v>324098.5332628506</v>
      </c>
      <c r="BU218" s="22">
        <f t="shared" si="467"/>
        <v>143240.78999999998</v>
      </c>
      <c r="BV218" s="22">
        <f t="shared" si="415"/>
        <v>172605.15194999997</v>
      </c>
      <c r="BW218" s="146">
        <f>VLOOKUP(B218,[1]Hoja1!$B$9:$AF$244,31,0)</f>
        <v>131169</v>
      </c>
      <c r="BX218" s="146">
        <v>380000</v>
      </c>
      <c r="BY218" s="23">
        <v>581910</v>
      </c>
      <c r="BZ218" s="84">
        <v>558600</v>
      </c>
      <c r="CA218" s="23">
        <f t="shared" si="468"/>
        <v>412919.75</v>
      </c>
      <c r="CB218" s="23">
        <f t="shared" si="469"/>
        <v>469300</v>
      </c>
      <c r="CC218" s="23">
        <f t="shared" si="470"/>
        <v>290613.19228640792</v>
      </c>
      <c r="CD218" s="23">
        <f t="shared" si="471"/>
        <v>137858.61899999998</v>
      </c>
      <c r="CE218" s="23">
        <f t="shared" si="416"/>
        <v>166119.63589499996</v>
      </c>
      <c r="CF218" s="158">
        <f>VLOOKUP(B218,[1]Hoja1!$B$9:$AJ$244,35,0)</f>
        <v>123900</v>
      </c>
      <c r="CG218" s="158">
        <v>360000</v>
      </c>
      <c r="CH218" s="24">
        <v>395700</v>
      </c>
      <c r="CI218" s="25">
        <v>387800</v>
      </c>
      <c r="CJ218" s="24">
        <f t="shared" si="472"/>
        <v>316850</v>
      </c>
      <c r="CK218" s="24">
        <f t="shared" si="473"/>
        <v>373900</v>
      </c>
      <c r="CL218" s="24">
        <f t="shared" si="474"/>
        <v>250711.10079963939</v>
      </c>
      <c r="CM218" s="24">
        <f t="shared" si="475"/>
        <v>130218.9</v>
      </c>
      <c r="CN218" s="24">
        <f t="shared" si="417"/>
        <v>156913.7745</v>
      </c>
      <c r="CO218" s="148">
        <f>VLOOKUP(B218,[1]Hoja1!$B$9:$AL$244,37,0)</f>
        <v>130815</v>
      </c>
      <c r="CP218" s="148">
        <v>470000</v>
      </c>
      <c r="CQ218" s="26">
        <v>581910</v>
      </c>
      <c r="CR218" s="149">
        <v>564500</v>
      </c>
      <c r="CS218" s="26">
        <f t="shared" si="476"/>
        <v>436806.25</v>
      </c>
      <c r="CT218" s="26">
        <f t="shared" si="477"/>
        <v>517250</v>
      </c>
      <c r="CU218" s="26">
        <f t="shared" si="478"/>
        <v>301613.61357012758</v>
      </c>
      <c r="CV218" s="26">
        <f t="shared" si="479"/>
        <v>137486.565</v>
      </c>
      <c r="CW218" s="26">
        <f t="shared" si="418"/>
        <v>165671.31082499999</v>
      </c>
      <c r="CX218" s="27">
        <f>VLOOKUP(B218,[1]Hoja1!$B$9:$AN$244,39,0)</f>
        <v>139341</v>
      </c>
      <c r="CY218" s="27">
        <v>460000</v>
      </c>
      <c r="CZ218" s="28">
        <v>650370</v>
      </c>
      <c r="DA218" s="86">
        <v>618000</v>
      </c>
      <c r="DB218" s="28">
        <f t="shared" si="480"/>
        <v>466927.75</v>
      </c>
      <c r="DC218" s="28">
        <f t="shared" si="481"/>
        <v>539000</v>
      </c>
      <c r="DD218" s="28">
        <f t="shared" si="482"/>
        <v>319839.8005887568</v>
      </c>
      <c r="DE218" s="28">
        <f t="shared" si="483"/>
        <v>146447.391</v>
      </c>
      <c r="DF218" s="28">
        <f t="shared" si="419"/>
        <v>176469.10615499999</v>
      </c>
      <c r="DG218" s="150">
        <f>VLOOKUP(B218,[1]Hoja1!$B$9:$AR$244,43,0)</f>
        <v>175648</v>
      </c>
      <c r="DH218" s="150">
        <v>603000</v>
      </c>
      <c r="DI218" s="29">
        <v>513450</v>
      </c>
      <c r="DJ218" s="88">
        <v>492900</v>
      </c>
      <c r="DK218" s="29">
        <f t="shared" si="484"/>
        <v>446249.5</v>
      </c>
      <c r="DL218" s="29">
        <f t="shared" si="485"/>
        <v>503175</v>
      </c>
      <c r="DM218" s="29">
        <f t="shared" si="486"/>
        <v>353107.41375988629</v>
      </c>
      <c r="DN218" s="29">
        <f t="shared" si="487"/>
        <v>184606.04799999998</v>
      </c>
      <c r="DO218" s="29">
        <f t="shared" si="420"/>
        <v>222450.28783999998</v>
      </c>
      <c r="DP218" s="154">
        <f>VLOOKUP(B218,[1]Hoja1!$B$9:$AT$244,45,0)</f>
        <v>179708</v>
      </c>
      <c r="DQ218" s="154">
        <v>658000</v>
      </c>
      <c r="DR218" s="30">
        <v>513450</v>
      </c>
      <c r="DS218" s="90">
        <v>503200</v>
      </c>
      <c r="DT218" s="30">
        <f t="shared" si="488"/>
        <v>463589.5</v>
      </c>
      <c r="DU218" s="30">
        <f t="shared" si="489"/>
        <v>508325</v>
      </c>
      <c r="DV218" s="30">
        <f t="shared" si="490"/>
        <v>363001.76749256923</v>
      </c>
      <c r="DW218" s="30">
        <f t="shared" si="491"/>
        <v>188873.10799999998</v>
      </c>
      <c r="DX218" s="30">
        <f t="shared" si="421"/>
        <v>227592.09513999996</v>
      </c>
      <c r="DY218" s="158">
        <f>VLOOKUP(B218,[1]Hoja1!$B$9:$AV$244,47,0)</f>
        <v>203669</v>
      </c>
      <c r="DZ218" s="158">
        <v>700000</v>
      </c>
      <c r="EA218" s="24">
        <v>581910</v>
      </c>
      <c r="EB218" s="25">
        <v>570300</v>
      </c>
      <c r="EC218" s="24">
        <f t="shared" si="492"/>
        <v>513969.75</v>
      </c>
      <c r="ED218" s="24">
        <f t="shared" si="493"/>
        <v>576105</v>
      </c>
      <c r="EE218" s="24">
        <f t="shared" si="494"/>
        <v>407728.87998935115</v>
      </c>
      <c r="EF218" s="24">
        <f t="shared" si="495"/>
        <v>214056.11899999998</v>
      </c>
      <c r="EG218" s="24">
        <f t="shared" si="422"/>
        <v>257937.62339499997</v>
      </c>
      <c r="EH218" s="126">
        <f>VLOOKUP(B218,[1]Hoja1!$B$9:$AX$244,49,0)</f>
        <v>197922</v>
      </c>
      <c r="EI218" s="126">
        <v>707000</v>
      </c>
      <c r="EJ218" s="17">
        <v>770175</v>
      </c>
      <c r="EK218" s="73">
        <v>739400</v>
      </c>
      <c r="EL218" s="17">
        <f t="shared" si="496"/>
        <v>603624.25</v>
      </c>
      <c r="EM218" s="17">
        <f t="shared" si="497"/>
        <v>723200</v>
      </c>
      <c r="EN218" s="17">
        <f t="shared" si="498"/>
        <v>438703.43858181068</v>
      </c>
      <c r="EO218" s="17">
        <f t="shared" si="499"/>
        <v>208016.022</v>
      </c>
      <c r="EP218" s="17">
        <f t="shared" si="423"/>
        <v>250659.30650999999</v>
      </c>
      <c r="EQ218" s="162">
        <f>VLOOKUP(B218,[1]Hoja1!$B$9:$AZ$244,51,0)</f>
        <v>175648</v>
      </c>
      <c r="ER218" s="162">
        <v>578000</v>
      </c>
      <c r="ES218" s="32">
        <v>770175</v>
      </c>
      <c r="ET218" s="94">
        <v>724000</v>
      </c>
      <c r="EU218" s="32">
        <f t="shared" si="500"/>
        <v>561955.75</v>
      </c>
      <c r="EV218" s="32">
        <f t="shared" si="501"/>
        <v>651000</v>
      </c>
      <c r="EW218" s="32">
        <f t="shared" si="502"/>
        <v>395924.74371385446</v>
      </c>
      <c r="EX218" s="32">
        <f t="shared" si="503"/>
        <v>212200.34879999998</v>
      </c>
      <c r="EY218" s="32">
        <f t="shared" si="424"/>
        <v>255701.42030399997</v>
      </c>
      <c r="EZ218" s="172">
        <f>VLOOKUP(B218,'[2]RESPUESTOS '!$B$11:$BH$246,59,0)</f>
        <v>103520</v>
      </c>
      <c r="FA218" s="162">
        <v>499000</v>
      </c>
      <c r="FB218" s="32">
        <v>562200</v>
      </c>
      <c r="FC218" s="94">
        <v>545300</v>
      </c>
      <c r="FD218" s="32">
        <f t="shared" si="504"/>
        <v>427505</v>
      </c>
      <c r="FE218" s="32">
        <f t="shared" si="505"/>
        <v>522150</v>
      </c>
      <c r="FF218" s="32">
        <f t="shared" si="506"/>
        <v>261839.11342922191</v>
      </c>
      <c r="FG218" s="32">
        <f t="shared" si="507"/>
        <v>125062.51199999999</v>
      </c>
      <c r="FH218" s="32">
        <f t="shared" si="425"/>
        <v>150700.32695999998</v>
      </c>
      <c r="FI218" s="172">
        <f>VLOOKUP(B218,'[2]RESPUESTOS '!$B$11:$CJ$246,87,0)</f>
        <v>121365</v>
      </c>
      <c r="FJ218" s="162">
        <v>598800</v>
      </c>
      <c r="FK218" s="32">
        <v>616200</v>
      </c>
      <c r="FL218" s="94">
        <v>591600</v>
      </c>
      <c r="FM218" s="32">
        <f t="shared" si="508"/>
        <v>481991.25</v>
      </c>
      <c r="FN218" s="32">
        <f t="shared" si="509"/>
        <v>595200</v>
      </c>
      <c r="FO218" s="32">
        <f t="shared" si="510"/>
        <v>302507.89243972657</v>
      </c>
      <c r="FP218" s="32">
        <f t="shared" si="511"/>
        <v>146621.05650000001</v>
      </c>
      <c r="FQ218" s="32">
        <f t="shared" si="426"/>
        <v>176678.37308250001</v>
      </c>
      <c r="FR218" s="172">
        <f>VLOOKUP(B218,'[2]RESPUESTOS '!$B$11:$BX$246,75,0)</f>
        <v>102402</v>
      </c>
      <c r="FS218" s="162">
        <v>499000</v>
      </c>
      <c r="FT218" s="32">
        <v>555600</v>
      </c>
      <c r="FU218" s="94">
        <v>527800</v>
      </c>
      <c r="FV218" s="32">
        <f t="shared" si="512"/>
        <v>421200.5</v>
      </c>
      <c r="FW218" s="32">
        <f t="shared" si="513"/>
        <v>513400</v>
      </c>
      <c r="FX218" s="32">
        <f t="shared" si="514"/>
        <v>258666.03375262354</v>
      </c>
      <c r="FY218" s="32">
        <f t="shared" si="515"/>
        <v>123711.85619999999</v>
      </c>
      <c r="FZ218" s="32">
        <f t="shared" si="427"/>
        <v>149072.78672099998</v>
      </c>
      <c r="GA218" s="172">
        <f>VLOOKUP(B218,'[2]RESPUESTOS '!$B$11:$CN$246,91,0)</f>
        <v>135669</v>
      </c>
      <c r="GB218" s="162">
        <v>574000</v>
      </c>
      <c r="GC218" s="32">
        <v>684600</v>
      </c>
      <c r="GD218" s="94">
        <v>670900</v>
      </c>
      <c r="GE218" s="32">
        <f t="shared" si="516"/>
        <v>516292.25</v>
      </c>
      <c r="GF218" s="32">
        <f t="shared" si="517"/>
        <v>622450</v>
      </c>
      <c r="GG218" s="32">
        <f t="shared" si="518"/>
        <v>331557.21003523032</v>
      </c>
      <c r="GH218" s="32">
        <f t="shared" si="519"/>
        <v>163901.71890000001</v>
      </c>
      <c r="GI218" s="32">
        <f t="shared" si="428"/>
        <v>197501.57127449999</v>
      </c>
      <c r="GJ218" s="172">
        <f>VLOOKUP(B218,'[2]RESPUESTOS '!$B$11:$T$246,19,0)</f>
        <v>102054</v>
      </c>
      <c r="GK218" s="162">
        <v>460000</v>
      </c>
      <c r="GL218" s="32">
        <v>551400</v>
      </c>
      <c r="GM218" s="94">
        <v>540400</v>
      </c>
      <c r="GN218" s="32">
        <f t="shared" si="520"/>
        <v>413463.5</v>
      </c>
      <c r="GO218" s="32">
        <f t="shared" si="521"/>
        <v>500200</v>
      </c>
      <c r="GP218" s="32">
        <f t="shared" si="522"/>
        <v>255808.55464828969</v>
      </c>
      <c r="GQ218" s="32">
        <f t="shared" si="523"/>
        <v>123291.4374</v>
      </c>
      <c r="GR218" s="32">
        <f t="shared" si="429"/>
        <v>148566.18206699999</v>
      </c>
      <c r="GS218" s="172">
        <f>VLOOKUP(B218,'[2]RESPUESTOS '!$B$11:$H$246,7,0)</f>
        <v>89908</v>
      </c>
      <c r="GT218" s="162">
        <v>360000</v>
      </c>
      <c r="GU218" s="32">
        <v>330800</v>
      </c>
      <c r="GV218" s="94">
        <v>311000</v>
      </c>
      <c r="GW218" s="32">
        <f t="shared" si="524"/>
        <v>272927</v>
      </c>
      <c r="GX218" s="32">
        <f t="shared" si="525"/>
        <v>320900</v>
      </c>
      <c r="GY218" s="32">
        <f t="shared" si="526"/>
        <v>198622.87583442283</v>
      </c>
      <c r="GZ218" s="32">
        <f t="shared" si="527"/>
        <v>108617.8548</v>
      </c>
      <c r="HA218" s="32">
        <f t="shared" si="430"/>
        <v>130884.515034</v>
      </c>
      <c r="HB218" s="172">
        <f>VLOOKUP(B218,'[2]RESPUESTOS '!$B$11:$D$246,3,0)</f>
        <v>100701</v>
      </c>
      <c r="HC218" s="162">
        <v>360000</v>
      </c>
      <c r="HD218" s="32">
        <v>330800</v>
      </c>
      <c r="HE218" s="94">
        <v>314300</v>
      </c>
      <c r="HF218" s="32">
        <f t="shared" si="528"/>
        <v>276450.25</v>
      </c>
      <c r="HG218" s="32">
        <f t="shared" si="529"/>
        <v>322550</v>
      </c>
      <c r="HH218" s="32">
        <f t="shared" si="530"/>
        <v>211496.81986984544</v>
      </c>
      <c r="HI218" s="32">
        <f t="shared" si="531"/>
        <v>121656.8781</v>
      </c>
      <c r="HJ218" s="32">
        <f t="shared" si="431"/>
        <v>146596.5381105</v>
      </c>
      <c r="HK218" s="172">
        <f>VLOOKUP(B218,'[2]RESPUESTOS '!$B$11:$CB$246,79,0)</f>
        <v>125845</v>
      </c>
      <c r="HL218" s="162">
        <v>707000</v>
      </c>
      <c r="HM218" s="32">
        <v>684600</v>
      </c>
      <c r="HN218" s="94">
        <v>664000</v>
      </c>
      <c r="HO218" s="32">
        <f t="shared" si="532"/>
        <v>545361.25</v>
      </c>
      <c r="HP218" s="32">
        <f t="shared" si="533"/>
        <v>674300</v>
      </c>
      <c r="HQ218" s="32">
        <f t="shared" si="534"/>
        <v>324479.33700572589</v>
      </c>
      <c r="HR218" s="32">
        <f t="shared" si="535"/>
        <v>152033.34450000001</v>
      </c>
      <c r="HS218" s="32">
        <f t="shared" si="432"/>
        <v>183200.18012249999</v>
      </c>
      <c r="HT218" s="172">
        <v>700770.42</v>
      </c>
      <c r="HU218" s="162">
        <v>707000</v>
      </c>
      <c r="HV218" s="32">
        <v>855750</v>
      </c>
      <c r="HW218" s="94">
        <v>830100</v>
      </c>
      <c r="HX218" s="32">
        <f t="shared" si="536"/>
        <v>797616.66666666663</v>
      </c>
      <c r="HY218" s="32">
        <f t="shared" si="537"/>
        <v>830100</v>
      </c>
      <c r="HZ218" s="32">
        <f t="shared" si="433"/>
        <v>792044.31020983111</v>
      </c>
      <c r="IA218" s="32">
        <f t="shared" si="538"/>
        <v>846600.74440199998</v>
      </c>
      <c r="IB218" s="32">
        <f t="shared" si="434"/>
        <v>1020153.8970044099</v>
      </c>
      <c r="IC218" s="172">
        <v>747090</v>
      </c>
      <c r="ID218" s="162">
        <v>499000</v>
      </c>
      <c r="IE218" s="32">
        <v>855750</v>
      </c>
      <c r="IF218" s="94">
        <v>787300</v>
      </c>
      <c r="IG218" s="32">
        <f t="shared" si="539"/>
        <v>714016.66666666663</v>
      </c>
      <c r="IH218" s="32">
        <f t="shared" si="540"/>
        <v>787300</v>
      </c>
      <c r="II218" s="32">
        <f t="shared" si="541"/>
        <v>675259.34894788824</v>
      </c>
      <c r="IJ218" s="32">
        <f t="shared" si="542"/>
        <v>902559.429</v>
      </c>
      <c r="IK218" s="32">
        <f t="shared" si="435"/>
        <v>1087584.111945</v>
      </c>
      <c r="IM218" s="32">
        <f t="shared" si="543"/>
        <v>248273.5118181633</v>
      </c>
    </row>
    <row r="219" spans="1:247" x14ac:dyDescent="0.25">
      <c r="A219" s="12">
        <v>212</v>
      </c>
      <c r="B219" s="48" t="s">
        <v>255</v>
      </c>
      <c r="C219" s="14">
        <f>VLOOKUP(B219,[1]Hoja1!$B$9:$D$244,3,0)</f>
        <v>209553</v>
      </c>
      <c r="D219" s="14">
        <v>767000</v>
      </c>
      <c r="E219" s="15">
        <v>1214750</v>
      </c>
      <c r="F219" s="97">
        <v>1178300</v>
      </c>
      <c r="G219" s="105">
        <f t="shared" si="436"/>
        <v>842400.75</v>
      </c>
      <c r="H219" s="105">
        <f t="shared" si="437"/>
        <v>972650</v>
      </c>
      <c r="I219" s="107">
        <f t="shared" si="438"/>
        <v>516279.69547601743</v>
      </c>
      <c r="J219" s="107">
        <f t="shared" si="439"/>
        <v>220240.20299999998</v>
      </c>
      <c r="K219" s="107">
        <f t="shared" si="408"/>
        <v>265389.44461499999</v>
      </c>
      <c r="L219" s="101">
        <f>VLOOKUP(B219,[1]Hoja1!$B$9:$L$244,11,0)</f>
        <v>203665</v>
      </c>
      <c r="M219" s="101">
        <v>757000</v>
      </c>
      <c r="N219" s="34">
        <v>1214750</v>
      </c>
      <c r="O219" s="70">
        <v>1154000</v>
      </c>
      <c r="P219" s="34">
        <f t="shared" si="440"/>
        <v>832353.75</v>
      </c>
      <c r="Q219" s="34">
        <f t="shared" si="441"/>
        <v>955500</v>
      </c>
      <c r="R219" s="34">
        <f t="shared" si="442"/>
        <v>504999.90582204214</v>
      </c>
      <c r="S219" s="174">
        <f t="shared" si="443"/>
        <v>214051.91499999998</v>
      </c>
      <c r="T219" s="174">
        <f t="shared" si="409"/>
        <v>257932.55757499998</v>
      </c>
      <c r="U219" s="126">
        <f>VLOOKUP(B219,[1]Hoja1!$B$9:$T$244,19,0)</f>
        <v>203665</v>
      </c>
      <c r="V219" s="126">
        <v>745000</v>
      </c>
      <c r="W219" s="17">
        <v>971800</v>
      </c>
      <c r="X219" s="73">
        <v>952400</v>
      </c>
      <c r="Y219" s="17">
        <f t="shared" si="444"/>
        <v>718216.25</v>
      </c>
      <c r="Z219" s="17">
        <f t="shared" si="445"/>
        <v>848700</v>
      </c>
      <c r="AA219" s="17">
        <f t="shared" si="446"/>
        <v>480116.97513773118</v>
      </c>
      <c r="AB219" s="176">
        <f t="shared" si="447"/>
        <v>214051.91499999998</v>
      </c>
      <c r="AC219" s="176">
        <f t="shared" si="410"/>
        <v>257932.55757499998</v>
      </c>
      <c r="AD219" s="129">
        <f>VLOOKUP(B219,[1]Hoja1!$B$9:$V$244,21,0)</f>
        <v>230077</v>
      </c>
      <c r="AE219" s="129">
        <v>822000</v>
      </c>
      <c r="AF219" s="18">
        <v>923210</v>
      </c>
      <c r="AG219" s="74">
        <v>895500</v>
      </c>
      <c r="AH219" s="18">
        <f t="shared" si="448"/>
        <v>717696.75</v>
      </c>
      <c r="AI219" s="18">
        <f t="shared" si="449"/>
        <v>858750</v>
      </c>
      <c r="AJ219" s="18">
        <f t="shared" si="450"/>
        <v>515278.80434421374</v>
      </c>
      <c r="AK219" s="177">
        <f t="shared" si="451"/>
        <v>241810.927</v>
      </c>
      <c r="AL219" s="177">
        <f t="shared" si="411"/>
        <v>291382.16703499999</v>
      </c>
      <c r="AM219" s="133">
        <f>VLOOKUP(B219,[1]Hoja1!$B$9:$X$244,23,0)</f>
        <v>216343</v>
      </c>
      <c r="AN219" s="133">
        <v>773000</v>
      </c>
      <c r="AO219" s="19">
        <v>826030</v>
      </c>
      <c r="AP219" s="77">
        <v>784700</v>
      </c>
      <c r="AQ219" s="19">
        <f t="shared" si="452"/>
        <v>650018.25</v>
      </c>
      <c r="AR219" s="19">
        <f t="shared" si="453"/>
        <v>778850</v>
      </c>
      <c r="AS219" s="19">
        <f t="shared" si="454"/>
        <v>476137.60102541122</v>
      </c>
      <c r="AT219" s="178">
        <f t="shared" si="455"/>
        <v>227376.49299999999</v>
      </c>
      <c r="AU219" s="178">
        <f t="shared" si="412"/>
        <v>273988.67406499997</v>
      </c>
      <c r="AV219" s="137">
        <f>VLOOKUP(B219,[1]Hoja1!$B$9:$Z$244,25,0)</f>
        <v>185150</v>
      </c>
      <c r="AW219" s="137">
        <v>678000</v>
      </c>
      <c r="AX219" s="20">
        <v>826030</v>
      </c>
      <c r="AY219" s="79">
        <v>793000</v>
      </c>
      <c r="AZ219" s="20">
        <f t="shared" si="456"/>
        <v>620545</v>
      </c>
      <c r="BA219" s="20">
        <f t="shared" si="457"/>
        <v>735500</v>
      </c>
      <c r="BB219" s="20">
        <f t="shared" si="458"/>
        <v>427917.49663441756</v>
      </c>
      <c r="BC219" s="179">
        <f t="shared" si="459"/>
        <v>194592.65</v>
      </c>
      <c r="BD219" s="179">
        <f t="shared" si="413"/>
        <v>234484.14324999999</v>
      </c>
      <c r="BE219" s="139">
        <f>VLOOKUP(B219,[1]Hoja1!$B$9:$AB$244,27,0)</f>
        <v>203665</v>
      </c>
      <c r="BF219" s="139">
        <v>815000</v>
      </c>
      <c r="BG219" s="21">
        <v>971800</v>
      </c>
      <c r="BH219" s="80">
        <v>952400</v>
      </c>
      <c r="BI219" s="21">
        <f t="shared" si="460"/>
        <v>735716.25</v>
      </c>
      <c r="BJ219" s="21">
        <f t="shared" si="461"/>
        <v>883700</v>
      </c>
      <c r="BK219" s="21">
        <f t="shared" si="462"/>
        <v>486854.02864356467</v>
      </c>
      <c r="BL219" s="21">
        <f t="shared" si="463"/>
        <v>214051.91499999998</v>
      </c>
      <c r="BM219" s="21">
        <f t="shared" si="414"/>
        <v>257932.55757499998</v>
      </c>
      <c r="BN219" s="144">
        <f>VLOOKUP(B219,[1]Hoja1!$B$9:$AD$244,29,0)</f>
        <v>203665</v>
      </c>
      <c r="BO219" s="144">
        <v>728000</v>
      </c>
      <c r="BP219" s="22">
        <v>971800</v>
      </c>
      <c r="BQ219" s="82">
        <v>923200</v>
      </c>
      <c r="BR219" s="22">
        <f t="shared" si="464"/>
        <v>706666.25</v>
      </c>
      <c r="BS219" s="22">
        <f t="shared" si="465"/>
        <v>825600</v>
      </c>
      <c r="BT219" s="22">
        <f t="shared" si="466"/>
        <v>476425.43265731412</v>
      </c>
      <c r="BU219" s="22">
        <f t="shared" si="467"/>
        <v>214051.91499999998</v>
      </c>
      <c r="BV219" s="22">
        <f t="shared" si="415"/>
        <v>257932.55757499998</v>
      </c>
      <c r="BW219" s="146">
        <f>VLOOKUP(B219,[1]Hoja1!$B$9:$AF$244,31,0)</f>
        <v>196118</v>
      </c>
      <c r="BX219" s="146">
        <v>570000</v>
      </c>
      <c r="BY219" s="23">
        <v>826030</v>
      </c>
      <c r="BZ219" s="84">
        <v>784700</v>
      </c>
      <c r="CA219" s="23">
        <f t="shared" si="468"/>
        <v>594212</v>
      </c>
      <c r="CB219" s="23">
        <f t="shared" si="469"/>
        <v>677350</v>
      </c>
      <c r="CC219" s="23">
        <f t="shared" si="470"/>
        <v>428341.69293606305</v>
      </c>
      <c r="CD219" s="23">
        <f t="shared" si="471"/>
        <v>206120.01799999998</v>
      </c>
      <c r="CE219" s="23">
        <f t="shared" si="416"/>
        <v>248374.62168999997</v>
      </c>
      <c r="CF219" s="158">
        <f>VLOOKUP(B219,[1]Hoja1!$B$9:$AJ$244,35,0)</f>
        <v>185150</v>
      </c>
      <c r="CG219" s="158">
        <v>530000</v>
      </c>
      <c r="CH219" s="24">
        <v>561700</v>
      </c>
      <c r="CI219" s="25">
        <v>556100</v>
      </c>
      <c r="CJ219" s="24">
        <f t="shared" si="472"/>
        <v>458237.5</v>
      </c>
      <c r="CK219" s="24">
        <f t="shared" si="473"/>
        <v>543050</v>
      </c>
      <c r="CL219" s="24">
        <f t="shared" si="474"/>
        <v>368108.33955429593</v>
      </c>
      <c r="CM219" s="24">
        <f t="shared" si="475"/>
        <v>194592.65</v>
      </c>
      <c r="CN219" s="24">
        <f t="shared" si="417"/>
        <v>234484.14324999999</v>
      </c>
      <c r="CO219" s="148">
        <f>VLOOKUP(B219,[1]Hoja1!$B$9:$AL$244,37,0)</f>
        <v>195635</v>
      </c>
      <c r="CP219" s="148">
        <v>700000</v>
      </c>
      <c r="CQ219" s="26">
        <v>826030</v>
      </c>
      <c r="CR219" s="149">
        <v>768200</v>
      </c>
      <c r="CS219" s="26">
        <f t="shared" si="476"/>
        <v>622466.25</v>
      </c>
      <c r="CT219" s="26">
        <f t="shared" si="477"/>
        <v>734100</v>
      </c>
      <c r="CU219" s="26">
        <f t="shared" si="478"/>
        <v>441867.60305209574</v>
      </c>
      <c r="CV219" s="26">
        <f t="shared" si="479"/>
        <v>205612.38499999998</v>
      </c>
      <c r="CW219" s="26">
        <f t="shared" si="418"/>
        <v>247762.92392499998</v>
      </c>
      <c r="CX219" s="27">
        <f>VLOOKUP(B219,[1]Hoja1!$B$9:$AN$244,39,0)</f>
        <v>203665</v>
      </c>
      <c r="CY219" s="27">
        <v>670000</v>
      </c>
      <c r="CZ219" s="28">
        <v>923210</v>
      </c>
      <c r="DA219" s="86">
        <v>886000</v>
      </c>
      <c r="DB219" s="28">
        <f t="shared" si="480"/>
        <v>670718.75</v>
      </c>
      <c r="DC219" s="28">
        <f t="shared" si="481"/>
        <v>778000</v>
      </c>
      <c r="DD219" s="28">
        <f t="shared" si="482"/>
        <v>464338.4326152798</v>
      </c>
      <c r="DE219" s="28">
        <f t="shared" si="483"/>
        <v>214051.91499999998</v>
      </c>
      <c r="DF219" s="28">
        <f t="shared" si="419"/>
        <v>257932.55757499998</v>
      </c>
      <c r="DG219" s="150">
        <f>VLOOKUP(B219,[1]Hoja1!$B$9:$AR$244,43,0)</f>
        <v>255098</v>
      </c>
      <c r="DH219" s="150">
        <v>875000</v>
      </c>
      <c r="DI219" s="29">
        <v>728850</v>
      </c>
      <c r="DJ219" s="88">
        <v>707000</v>
      </c>
      <c r="DK219" s="29">
        <f t="shared" si="484"/>
        <v>641487</v>
      </c>
      <c r="DL219" s="29">
        <f t="shared" si="485"/>
        <v>717925</v>
      </c>
      <c r="DM219" s="29">
        <f t="shared" si="486"/>
        <v>509594.98460834136</v>
      </c>
      <c r="DN219" s="29">
        <f t="shared" si="487"/>
        <v>268107.99799999996</v>
      </c>
      <c r="DO219" s="29">
        <f t="shared" si="420"/>
        <v>323070.13758999994</v>
      </c>
      <c r="DP219" s="154">
        <f>VLOOKUP(B219,[1]Hoja1!$B$9:$AT$244,45,0)</f>
        <v>255098</v>
      </c>
      <c r="DQ219" s="154">
        <v>933000</v>
      </c>
      <c r="DR219" s="30">
        <v>728850</v>
      </c>
      <c r="DS219" s="90">
        <v>707000</v>
      </c>
      <c r="DT219" s="30">
        <f t="shared" si="488"/>
        <v>655987</v>
      </c>
      <c r="DU219" s="30">
        <f t="shared" si="489"/>
        <v>717925</v>
      </c>
      <c r="DV219" s="30">
        <f t="shared" si="490"/>
        <v>514249.53090866847</v>
      </c>
      <c r="DW219" s="30">
        <f t="shared" si="491"/>
        <v>268107.99799999996</v>
      </c>
      <c r="DX219" s="30">
        <f t="shared" si="421"/>
        <v>323070.13758999994</v>
      </c>
      <c r="DY219" s="158">
        <f>VLOOKUP(B219,[1]Hoja1!$B$9:$AV$244,47,0)</f>
        <v>289111</v>
      </c>
      <c r="DZ219" s="158">
        <v>1000000</v>
      </c>
      <c r="EA219" s="24">
        <v>826030</v>
      </c>
      <c r="EB219" s="25">
        <v>801200</v>
      </c>
      <c r="EC219" s="24">
        <f t="shared" si="492"/>
        <v>729085.25</v>
      </c>
      <c r="ED219" s="24">
        <f t="shared" si="493"/>
        <v>813615</v>
      </c>
      <c r="EE219" s="24">
        <f t="shared" si="494"/>
        <v>578233.8294826115</v>
      </c>
      <c r="EF219" s="24">
        <f t="shared" si="495"/>
        <v>303855.66099999996</v>
      </c>
      <c r="EG219" s="24">
        <f t="shared" si="422"/>
        <v>366146.07150499994</v>
      </c>
      <c r="EH219" s="126">
        <f>VLOOKUP(B219,[1]Hoja1!$B$9:$AX$244,49,0)</f>
        <v>289256</v>
      </c>
      <c r="EI219" s="126">
        <v>1034000</v>
      </c>
      <c r="EJ219" s="17">
        <v>1093275</v>
      </c>
      <c r="EK219" s="73">
        <v>1038600</v>
      </c>
      <c r="EL219" s="17">
        <f t="shared" si="496"/>
        <v>863782.75</v>
      </c>
      <c r="EM219" s="17">
        <f t="shared" si="497"/>
        <v>1036300</v>
      </c>
      <c r="EN219" s="17">
        <f t="shared" si="498"/>
        <v>634741.2198547842</v>
      </c>
      <c r="EO219" s="17">
        <f t="shared" si="499"/>
        <v>304008.05599999998</v>
      </c>
      <c r="EP219" s="17">
        <f t="shared" si="423"/>
        <v>366329.70747999998</v>
      </c>
      <c r="EQ219" s="162">
        <f>VLOOKUP(B219,[1]Hoja1!$B$9:$AZ$244,51,0)</f>
        <v>264372</v>
      </c>
      <c r="ER219" s="162">
        <v>869000</v>
      </c>
      <c r="ES219" s="32">
        <v>1093275</v>
      </c>
      <c r="ET219" s="94">
        <v>1060500</v>
      </c>
      <c r="EU219" s="32">
        <f t="shared" si="500"/>
        <v>821786.75</v>
      </c>
      <c r="EV219" s="32">
        <f t="shared" si="501"/>
        <v>964750</v>
      </c>
      <c r="EW219" s="32">
        <f t="shared" si="502"/>
        <v>589020.83960174723</v>
      </c>
      <c r="EX219" s="32">
        <f t="shared" si="503"/>
        <v>319387.81319999998</v>
      </c>
      <c r="EY219" s="32">
        <f t="shared" si="424"/>
        <v>384862.31490599999</v>
      </c>
      <c r="EZ219" s="172">
        <f>VLOOKUP(B219,'[2]RESPUESTOS '!$B$11:$BH$246,59,0)</f>
        <v>148545</v>
      </c>
      <c r="FA219" s="162">
        <v>745000</v>
      </c>
      <c r="FB219" s="32">
        <v>809800</v>
      </c>
      <c r="FC219" s="94">
        <v>745000</v>
      </c>
      <c r="FD219" s="32">
        <f t="shared" si="504"/>
        <v>612086.25</v>
      </c>
      <c r="FE219" s="32">
        <f t="shared" si="505"/>
        <v>745000</v>
      </c>
      <c r="FF219" s="32">
        <f t="shared" si="506"/>
        <v>375537.37130852521</v>
      </c>
      <c r="FG219" s="32">
        <f t="shared" si="507"/>
        <v>179457.2145</v>
      </c>
      <c r="FH219" s="32">
        <f t="shared" si="425"/>
        <v>216245.94347250002</v>
      </c>
      <c r="FI219" s="172">
        <f>VLOOKUP(B219,'[2]RESPUESTOS '!$B$11:$CJ$246,87,0)</f>
        <v>170409</v>
      </c>
      <c r="FJ219" s="162">
        <v>894000</v>
      </c>
      <c r="FK219" s="32">
        <v>902800</v>
      </c>
      <c r="FL219" s="94">
        <v>893800</v>
      </c>
      <c r="FM219" s="32">
        <f t="shared" si="508"/>
        <v>715252.25</v>
      </c>
      <c r="FN219" s="32">
        <f t="shared" si="509"/>
        <v>893900</v>
      </c>
      <c r="FO219" s="32">
        <f t="shared" si="510"/>
        <v>434155.60959464189</v>
      </c>
      <c r="FP219" s="32">
        <f t="shared" si="511"/>
        <v>205871.11289999998</v>
      </c>
      <c r="FQ219" s="32">
        <f t="shared" si="426"/>
        <v>248074.69104449998</v>
      </c>
      <c r="FR219" s="172">
        <f>VLOOKUP(B219,'[2]RESPUESTOS '!$B$11:$BX$246,75,0)</f>
        <v>145211</v>
      </c>
      <c r="FS219" s="162">
        <v>745000</v>
      </c>
      <c r="FT219" s="32">
        <v>795400</v>
      </c>
      <c r="FU219" s="94">
        <v>763600</v>
      </c>
      <c r="FV219" s="32">
        <f t="shared" si="512"/>
        <v>612302.75</v>
      </c>
      <c r="FW219" s="32">
        <f t="shared" si="513"/>
        <v>754300</v>
      </c>
      <c r="FX219" s="32">
        <f t="shared" si="514"/>
        <v>370520.37101975124</v>
      </c>
      <c r="FY219" s="32">
        <f t="shared" si="515"/>
        <v>175429.40909999999</v>
      </c>
      <c r="FZ219" s="32">
        <f t="shared" si="427"/>
        <v>211392.43796549999</v>
      </c>
      <c r="GA219" s="172">
        <f>VLOOKUP(B219,'[2]RESPUESTOS '!$B$11:$CN$246,91,0)</f>
        <v>190168</v>
      </c>
      <c r="GB219" s="162">
        <v>857000</v>
      </c>
      <c r="GC219" s="32">
        <v>971800</v>
      </c>
      <c r="GD219" s="94">
        <v>923200</v>
      </c>
      <c r="GE219" s="32">
        <f t="shared" si="516"/>
        <v>735542</v>
      </c>
      <c r="GF219" s="32">
        <f t="shared" si="517"/>
        <v>890100</v>
      </c>
      <c r="GG219" s="32">
        <f t="shared" si="518"/>
        <v>468517.02435128001</v>
      </c>
      <c r="GH219" s="32">
        <f t="shared" si="519"/>
        <v>229741.9608</v>
      </c>
      <c r="GI219" s="32">
        <f t="shared" si="428"/>
        <v>276839.06276399997</v>
      </c>
      <c r="GJ219" s="172">
        <f>VLOOKUP(B219,'[2]RESPUESTOS '!$B$11:$T$246,19,0)</f>
        <v>152823</v>
      </c>
      <c r="GK219" s="162">
        <v>670000</v>
      </c>
      <c r="GL219" s="32">
        <v>813600</v>
      </c>
      <c r="GM219" s="94">
        <v>772900</v>
      </c>
      <c r="GN219" s="32">
        <f t="shared" si="520"/>
        <v>602330.75</v>
      </c>
      <c r="GO219" s="32">
        <f t="shared" si="521"/>
        <v>721450</v>
      </c>
      <c r="GP219" s="32">
        <f t="shared" si="522"/>
        <v>378824.16026236984</v>
      </c>
      <c r="GQ219" s="32">
        <f t="shared" si="523"/>
        <v>184625.4663</v>
      </c>
      <c r="GR219" s="32">
        <f t="shared" si="429"/>
        <v>222473.68689149999</v>
      </c>
      <c r="GS219" s="172">
        <f>VLOOKUP(B219,'[2]RESPUESTOS '!$B$11:$H$246,7,0)</f>
        <v>137726</v>
      </c>
      <c r="GT219" s="162">
        <v>530000</v>
      </c>
      <c r="GU219" s="32">
        <v>488200</v>
      </c>
      <c r="GV219" s="94">
        <v>473600</v>
      </c>
      <c r="GW219" s="32">
        <f t="shared" si="524"/>
        <v>407381.5</v>
      </c>
      <c r="GX219" s="32">
        <f t="shared" si="525"/>
        <v>480900</v>
      </c>
      <c r="GY219" s="32">
        <f t="shared" si="526"/>
        <v>300584.34455624234</v>
      </c>
      <c r="GZ219" s="32">
        <f t="shared" si="527"/>
        <v>166386.7806</v>
      </c>
      <c r="HA219" s="32">
        <f t="shared" si="430"/>
        <v>200496.07062299998</v>
      </c>
      <c r="HB219" s="172">
        <f>VLOOKUP(B219,'[2]RESPUESTOS '!$B$11:$D$246,3,0)</f>
        <v>153615</v>
      </c>
      <c r="HC219" s="162">
        <v>530000</v>
      </c>
      <c r="HD219" s="32">
        <v>488200</v>
      </c>
      <c r="HE219" s="94">
        <v>473600</v>
      </c>
      <c r="HF219" s="32">
        <f t="shared" si="528"/>
        <v>411353.75</v>
      </c>
      <c r="HG219" s="32">
        <f t="shared" si="529"/>
        <v>480900</v>
      </c>
      <c r="HH219" s="32">
        <f t="shared" si="530"/>
        <v>318562.62684643897</v>
      </c>
      <c r="HI219" s="32">
        <f t="shared" si="531"/>
        <v>185582.28149999998</v>
      </c>
      <c r="HJ219" s="32">
        <f t="shared" si="431"/>
        <v>223626.64920749998</v>
      </c>
      <c r="HK219" s="172">
        <f>VLOOKUP(B219,'[2]RESPUESTOS '!$B$11:$CB$246,79,0)</f>
        <v>183794</v>
      </c>
      <c r="HL219" s="162">
        <v>1034000</v>
      </c>
      <c r="HM219" s="32">
        <v>971800</v>
      </c>
      <c r="HN219" s="94">
        <v>894000</v>
      </c>
      <c r="HO219" s="32">
        <f t="shared" si="532"/>
        <v>770898.5</v>
      </c>
      <c r="HP219" s="32">
        <f t="shared" si="533"/>
        <v>932900</v>
      </c>
      <c r="HQ219" s="32">
        <f t="shared" si="534"/>
        <v>467531.2104426162</v>
      </c>
      <c r="HR219" s="32">
        <f t="shared" si="535"/>
        <v>222041.53139999998</v>
      </c>
      <c r="HS219" s="32">
        <f t="shared" si="432"/>
        <v>267560.04533699999</v>
      </c>
      <c r="HT219" s="172">
        <v>953692.74</v>
      </c>
      <c r="HU219" s="162">
        <v>1034000</v>
      </c>
      <c r="HV219" s="32">
        <v>1214750</v>
      </c>
      <c r="HW219" s="94">
        <v>1129700</v>
      </c>
      <c r="HX219" s="32">
        <f t="shared" si="536"/>
        <v>1126150</v>
      </c>
      <c r="HY219" s="32">
        <f t="shared" si="537"/>
        <v>1129700</v>
      </c>
      <c r="HZ219" s="32">
        <f t="shared" si="433"/>
        <v>1121275.9341775728</v>
      </c>
      <c r="IA219" s="32">
        <f t="shared" si="538"/>
        <v>1152156.1991939999</v>
      </c>
      <c r="IB219" s="32">
        <f t="shared" si="434"/>
        <v>1388348.2200287699</v>
      </c>
      <c r="IC219" s="172">
        <v>1016730</v>
      </c>
      <c r="ID219" s="162">
        <v>745000</v>
      </c>
      <c r="IE219" s="32">
        <v>1214750</v>
      </c>
      <c r="IF219" s="94">
        <v>1190500</v>
      </c>
      <c r="IG219" s="32">
        <f t="shared" si="539"/>
        <v>1050083.3333333333</v>
      </c>
      <c r="IH219" s="32">
        <f t="shared" si="540"/>
        <v>1190500</v>
      </c>
      <c r="II219" s="32">
        <f t="shared" si="541"/>
        <v>998176.75271879649</v>
      </c>
      <c r="IJ219" s="32">
        <f t="shared" si="542"/>
        <v>1228311.513</v>
      </c>
      <c r="IK219" s="32">
        <f t="shared" si="435"/>
        <v>1480115.373165</v>
      </c>
      <c r="IM219" s="32">
        <f t="shared" si="543"/>
        <v>354969.60945463961</v>
      </c>
    </row>
    <row r="220" spans="1:247" x14ac:dyDescent="0.25">
      <c r="A220" s="12">
        <v>213</v>
      </c>
      <c r="B220" s="48" t="s">
        <v>256</v>
      </c>
      <c r="C220" s="14">
        <f>VLOOKUP(B220,[1]Hoja1!$B$9:$D$244,3,0)</f>
        <v>153253</v>
      </c>
      <c r="D220" s="14">
        <v>561000</v>
      </c>
      <c r="E220" s="15">
        <v>855750</v>
      </c>
      <c r="F220" s="97">
        <v>787300</v>
      </c>
      <c r="G220" s="105">
        <f t="shared" si="436"/>
        <v>589325.75</v>
      </c>
      <c r="H220" s="105">
        <f t="shared" si="437"/>
        <v>674150</v>
      </c>
      <c r="I220" s="107">
        <f t="shared" si="438"/>
        <v>372217.03638594167</v>
      </c>
      <c r="J220" s="107">
        <f t="shared" si="439"/>
        <v>161068.90299999999</v>
      </c>
      <c r="K220" s="107">
        <f t="shared" si="408"/>
        <v>194088.02811499999</v>
      </c>
      <c r="L220" s="101">
        <f>VLOOKUP(B220,[1]Hoja1!$B$9:$L$244,11,0)</f>
        <v>136971</v>
      </c>
      <c r="M220" s="101">
        <v>509000</v>
      </c>
      <c r="N220" s="34">
        <v>855750</v>
      </c>
      <c r="O220" s="70">
        <v>770200</v>
      </c>
      <c r="P220" s="34">
        <f t="shared" si="440"/>
        <v>567980.25</v>
      </c>
      <c r="Q220" s="34">
        <f t="shared" si="441"/>
        <v>639600</v>
      </c>
      <c r="R220" s="34">
        <f t="shared" si="442"/>
        <v>340936.74290255172</v>
      </c>
      <c r="S220" s="174">
        <f t="shared" si="443"/>
        <v>143956.52099999998</v>
      </c>
      <c r="T220" s="174">
        <f t="shared" si="409"/>
        <v>173467.60780499998</v>
      </c>
      <c r="U220" s="126">
        <f>VLOOKUP(B220,[1]Hoja1!$B$9:$T$244,19,0)</f>
        <v>133603</v>
      </c>
      <c r="V220" s="126">
        <v>489000</v>
      </c>
      <c r="W220" s="17">
        <v>684600</v>
      </c>
      <c r="X220" s="73">
        <v>629800</v>
      </c>
      <c r="Y220" s="17">
        <f t="shared" si="444"/>
        <v>484250.75</v>
      </c>
      <c r="Z220" s="17">
        <f t="shared" si="445"/>
        <v>559400</v>
      </c>
      <c r="AA220" s="17">
        <f t="shared" si="446"/>
        <v>318006.37284863944</v>
      </c>
      <c r="AB220" s="176">
        <f t="shared" si="447"/>
        <v>140416.753</v>
      </c>
      <c r="AC220" s="176">
        <f t="shared" si="410"/>
        <v>169202.18736499999</v>
      </c>
      <c r="AD220" s="129">
        <f>VLOOKUP(B220,[1]Hoja1!$B$9:$V$244,21,0)</f>
        <v>154371</v>
      </c>
      <c r="AE220" s="129">
        <v>552000</v>
      </c>
      <c r="AF220" s="18">
        <v>650370</v>
      </c>
      <c r="AG220" s="74">
        <v>617900</v>
      </c>
      <c r="AH220" s="18">
        <f t="shared" si="448"/>
        <v>493660.25</v>
      </c>
      <c r="AI220" s="18">
        <f t="shared" si="449"/>
        <v>584950</v>
      </c>
      <c r="AJ220" s="18">
        <f t="shared" si="450"/>
        <v>349483.36766404065</v>
      </c>
      <c r="AK220" s="177">
        <f t="shared" si="451"/>
        <v>162243.921</v>
      </c>
      <c r="AL220" s="177">
        <f t="shared" si="411"/>
        <v>195503.92480500002</v>
      </c>
      <c r="AM220" s="133">
        <f>VLOOKUP(B220,[1]Hoja1!$B$9:$X$244,23,0)</f>
        <v>145265</v>
      </c>
      <c r="AN220" s="133">
        <v>519000</v>
      </c>
      <c r="AO220" s="19">
        <v>581910</v>
      </c>
      <c r="AP220" s="77">
        <v>558600</v>
      </c>
      <c r="AQ220" s="19">
        <f t="shared" si="452"/>
        <v>451193.75</v>
      </c>
      <c r="AR220" s="19">
        <f t="shared" si="453"/>
        <v>538800</v>
      </c>
      <c r="AS220" s="19">
        <f t="shared" si="454"/>
        <v>324690.57062209782</v>
      </c>
      <c r="AT220" s="178">
        <f t="shared" si="455"/>
        <v>152673.51499999998</v>
      </c>
      <c r="AU220" s="178">
        <f t="shared" si="412"/>
        <v>183971.58557499998</v>
      </c>
      <c r="AV220" s="137">
        <f>VLOOKUP(B220,[1]Hoja1!$B$9:$Z$244,25,0)</f>
        <v>111650</v>
      </c>
      <c r="AW220" s="137">
        <v>409000</v>
      </c>
      <c r="AX220" s="20">
        <v>581910</v>
      </c>
      <c r="AY220" s="79">
        <v>541200</v>
      </c>
      <c r="AZ220" s="20">
        <f t="shared" si="456"/>
        <v>410940</v>
      </c>
      <c r="BA220" s="20">
        <f t="shared" si="457"/>
        <v>475100</v>
      </c>
      <c r="BB220" s="20">
        <f t="shared" si="458"/>
        <v>267240.8245185297</v>
      </c>
      <c r="BC220" s="179">
        <f t="shared" si="459"/>
        <v>117344.15</v>
      </c>
      <c r="BD220" s="179">
        <f t="shared" si="413"/>
        <v>141399.70074999999</v>
      </c>
      <c r="BE220" s="139">
        <f>VLOOKUP(B220,[1]Hoja1!$B$9:$AB$244,27,0)</f>
        <v>122815</v>
      </c>
      <c r="BF220" s="139">
        <v>492000</v>
      </c>
      <c r="BG220" s="21">
        <v>684600</v>
      </c>
      <c r="BH220" s="80">
        <v>664100</v>
      </c>
      <c r="BI220" s="21">
        <f t="shared" si="460"/>
        <v>490878.75</v>
      </c>
      <c r="BJ220" s="21">
        <f t="shared" si="461"/>
        <v>578050</v>
      </c>
      <c r="BK220" s="21">
        <f t="shared" si="462"/>
        <v>304382.67250925436</v>
      </c>
      <c r="BL220" s="21">
        <f t="shared" si="463"/>
        <v>129078.56499999999</v>
      </c>
      <c r="BM220" s="21">
        <f t="shared" si="414"/>
        <v>155539.67082499998</v>
      </c>
      <c r="BN220" s="144">
        <f>VLOOKUP(B220,[1]Hoja1!$B$9:$AD$244,29,0)</f>
        <v>126180</v>
      </c>
      <c r="BO220" s="144">
        <v>451000</v>
      </c>
      <c r="BP220" s="22">
        <v>684600</v>
      </c>
      <c r="BQ220" s="82">
        <v>643500</v>
      </c>
      <c r="BR220" s="22">
        <f t="shared" si="464"/>
        <v>476320</v>
      </c>
      <c r="BS220" s="22">
        <f t="shared" si="465"/>
        <v>547250</v>
      </c>
      <c r="BT220" s="22">
        <f t="shared" si="466"/>
        <v>304016.29054595408</v>
      </c>
      <c r="BU220" s="22">
        <f t="shared" si="467"/>
        <v>132615.18</v>
      </c>
      <c r="BV220" s="22">
        <f t="shared" si="415"/>
        <v>159801.29189999998</v>
      </c>
      <c r="BW220" s="146">
        <f>VLOOKUP(B220,[1]Hoja1!$B$9:$AF$244,31,0)</f>
        <v>118175</v>
      </c>
      <c r="BX220" s="146">
        <v>340000</v>
      </c>
      <c r="BY220" s="23">
        <v>581910</v>
      </c>
      <c r="BZ220" s="84">
        <v>558600</v>
      </c>
      <c r="CA220" s="23">
        <f t="shared" si="468"/>
        <v>399671.25</v>
      </c>
      <c r="CB220" s="23">
        <f t="shared" si="469"/>
        <v>449300</v>
      </c>
      <c r="CC220" s="23">
        <f t="shared" si="470"/>
        <v>268242.65146033646</v>
      </c>
      <c r="CD220" s="23">
        <f t="shared" si="471"/>
        <v>124201.92499999999</v>
      </c>
      <c r="CE220" s="23">
        <f t="shared" si="416"/>
        <v>149663.31962499997</v>
      </c>
      <c r="CF220" s="158">
        <f>VLOOKUP(B220,[1]Hoja1!$B$9:$AJ$244,35,0)</f>
        <v>111650</v>
      </c>
      <c r="CG220" s="158">
        <v>320000</v>
      </c>
      <c r="CH220" s="24">
        <v>395700</v>
      </c>
      <c r="CI220" s="25">
        <v>375900</v>
      </c>
      <c r="CJ220" s="24">
        <f t="shared" si="472"/>
        <v>300812.5</v>
      </c>
      <c r="CK220" s="24">
        <f t="shared" si="473"/>
        <v>347950</v>
      </c>
      <c r="CL220" s="24">
        <f t="shared" si="474"/>
        <v>231628.80012842946</v>
      </c>
      <c r="CM220" s="24">
        <f t="shared" si="475"/>
        <v>117344.15</v>
      </c>
      <c r="CN220" s="24">
        <f t="shared" si="417"/>
        <v>141399.70074999999</v>
      </c>
      <c r="CO220" s="148">
        <f>VLOOKUP(B220,[1]Hoja1!$B$9:$AL$244,37,0)</f>
        <v>126906</v>
      </c>
      <c r="CP220" s="148">
        <v>460000</v>
      </c>
      <c r="CQ220" s="26">
        <v>581910</v>
      </c>
      <c r="CR220" s="149">
        <v>552800</v>
      </c>
      <c r="CS220" s="26">
        <f t="shared" si="476"/>
        <v>430404</v>
      </c>
      <c r="CT220" s="26">
        <f t="shared" si="477"/>
        <v>506400</v>
      </c>
      <c r="CU220" s="26">
        <f t="shared" si="478"/>
        <v>294524.51478386577</v>
      </c>
      <c r="CV220" s="26">
        <f t="shared" si="479"/>
        <v>133378.20600000001</v>
      </c>
      <c r="CW220" s="26">
        <f t="shared" si="418"/>
        <v>160720.73823000002</v>
      </c>
      <c r="CX220" s="27">
        <f>VLOOKUP(B220,[1]Hoja1!$B$9:$AN$244,39,0)</f>
        <v>143202</v>
      </c>
      <c r="CY220" s="27">
        <v>480000</v>
      </c>
      <c r="CZ220" s="28">
        <v>650370</v>
      </c>
      <c r="DA220" s="86">
        <v>605000</v>
      </c>
      <c r="DB220" s="28">
        <f t="shared" si="480"/>
        <v>469643</v>
      </c>
      <c r="DC220" s="28">
        <f t="shared" si="481"/>
        <v>542500</v>
      </c>
      <c r="DD220" s="28">
        <f t="shared" si="482"/>
        <v>326345.33105822169</v>
      </c>
      <c r="DE220" s="28">
        <f t="shared" si="483"/>
        <v>150505.302</v>
      </c>
      <c r="DF220" s="28">
        <f t="shared" si="419"/>
        <v>181358.88890999998</v>
      </c>
      <c r="DG220" s="150">
        <f>VLOOKUP(B220,[1]Hoja1!$B$9:$AR$244,43,0)</f>
        <v>179708</v>
      </c>
      <c r="DH220" s="150">
        <v>617000</v>
      </c>
      <c r="DI220" s="29">
        <v>513450</v>
      </c>
      <c r="DJ220" s="88">
        <v>477500</v>
      </c>
      <c r="DK220" s="29">
        <f t="shared" si="484"/>
        <v>446914.5</v>
      </c>
      <c r="DL220" s="29">
        <f t="shared" si="485"/>
        <v>495475</v>
      </c>
      <c r="DM220" s="29">
        <f t="shared" si="486"/>
        <v>356278.3021869337</v>
      </c>
      <c r="DN220" s="29">
        <f t="shared" si="487"/>
        <v>188873.10799999998</v>
      </c>
      <c r="DO220" s="29">
        <f t="shared" si="420"/>
        <v>227592.09513999996</v>
      </c>
      <c r="DP220" s="154">
        <f>VLOOKUP(B220,[1]Hoja1!$B$9:$AT$244,45,0)</f>
        <v>179708</v>
      </c>
      <c r="DQ220" s="154">
        <v>658000</v>
      </c>
      <c r="DR220" s="30">
        <v>513450</v>
      </c>
      <c r="DS220" s="90">
        <v>503200</v>
      </c>
      <c r="DT220" s="30">
        <f t="shared" si="488"/>
        <v>463589.5</v>
      </c>
      <c r="DU220" s="30">
        <f t="shared" si="489"/>
        <v>508325</v>
      </c>
      <c r="DV220" s="30">
        <f t="shared" si="490"/>
        <v>363001.76749256923</v>
      </c>
      <c r="DW220" s="30">
        <f t="shared" si="491"/>
        <v>188873.10799999998</v>
      </c>
      <c r="DX220" s="30">
        <f t="shared" si="421"/>
        <v>227592.09513999996</v>
      </c>
      <c r="DY220" s="158">
        <f>VLOOKUP(B220,[1]Hoja1!$B$9:$AV$244,47,0)</f>
        <v>203669</v>
      </c>
      <c r="DZ220" s="158">
        <v>700000</v>
      </c>
      <c r="EA220" s="24">
        <v>581910</v>
      </c>
      <c r="EB220" s="25">
        <v>570300</v>
      </c>
      <c r="EC220" s="24">
        <f t="shared" si="492"/>
        <v>513969.75</v>
      </c>
      <c r="ED220" s="24">
        <f t="shared" si="493"/>
        <v>576105</v>
      </c>
      <c r="EE220" s="24">
        <f t="shared" si="494"/>
        <v>407728.87998935115</v>
      </c>
      <c r="EF220" s="24">
        <f t="shared" si="495"/>
        <v>214056.11899999998</v>
      </c>
      <c r="EG220" s="24">
        <f t="shared" si="422"/>
        <v>257937.62339499997</v>
      </c>
      <c r="EH220" s="126">
        <f>VLOOKUP(B220,[1]Hoja1!$B$9:$AX$244,49,0)</f>
        <v>220896</v>
      </c>
      <c r="EI220" s="126">
        <v>789000</v>
      </c>
      <c r="EJ220" s="17">
        <v>770175</v>
      </c>
      <c r="EK220" s="73">
        <v>739400</v>
      </c>
      <c r="EL220" s="17">
        <f t="shared" si="496"/>
        <v>629867.75</v>
      </c>
      <c r="EM220" s="17">
        <f t="shared" si="497"/>
        <v>754787.5</v>
      </c>
      <c r="EN220" s="17">
        <f t="shared" si="498"/>
        <v>473636.30788104597</v>
      </c>
      <c r="EO220" s="17">
        <f t="shared" si="499"/>
        <v>232161.696</v>
      </c>
      <c r="EP220" s="17">
        <f t="shared" si="423"/>
        <v>279754.84367999999</v>
      </c>
      <c r="EQ220" s="162">
        <f>VLOOKUP(B220,[1]Hoja1!$B$9:$AZ$244,51,0)</f>
        <v>183758</v>
      </c>
      <c r="ER220" s="162">
        <v>604000</v>
      </c>
      <c r="ES220" s="32">
        <v>770175</v>
      </c>
      <c r="ET220" s="94">
        <v>731700</v>
      </c>
      <c r="EU220" s="32">
        <f t="shared" si="500"/>
        <v>572408.25</v>
      </c>
      <c r="EV220" s="32">
        <f t="shared" si="501"/>
        <v>667850</v>
      </c>
      <c r="EW220" s="32">
        <f t="shared" si="502"/>
        <v>409724.5826349844</v>
      </c>
      <c r="EX220" s="32">
        <f t="shared" si="503"/>
        <v>221998.0398</v>
      </c>
      <c r="EY220" s="32">
        <f t="shared" si="424"/>
        <v>267507.63795900001</v>
      </c>
      <c r="EZ220" s="172">
        <f>VLOOKUP(B220,'[2]RESPUESTOS '!$B$11:$BH$246,59,0)</f>
        <v>102210</v>
      </c>
      <c r="FA220" s="162">
        <v>489000</v>
      </c>
      <c r="FB220" s="32">
        <v>566400</v>
      </c>
      <c r="FC220" s="94">
        <v>555100</v>
      </c>
      <c r="FD220" s="32">
        <f t="shared" si="504"/>
        <v>428177.5</v>
      </c>
      <c r="FE220" s="32">
        <f t="shared" si="505"/>
        <v>522050</v>
      </c>
      <c r="FF220" s="32">
        <f t="shared" si="506"/>
        <v>259811.41762042415</v>
      </c>
      <c r="FG220" s="32">
        <f t="shared" si="507"/>
        <v>123479.901</v>
      </c>
      <c r="FH220" s="32">
        <f t="shared" si="425"/>
        <v>148793.28070499998</v>
      </c>
      <c r="FI220" s="172">
        <f>VLOOKUP(B220,'[2]RESPUESTOS '!$B$11:$CJ$246,87,0)</f>
        <v>106598</v>
      </c>
      <c r="FJ220" s="162">
        <v>586800</v>
      </c>
      <c r="FK220" s="32">
        <v>574000</v>
      </c>
      <c r="FL220" s="94">
        <v>556800</v>
      </c>
      <c r="FM220" s="32">
        <f t="shared" si="508"/>
        <v>456049.5</v>
      </c>
      <c r="FN220" s="32">
        <f t="shared" si="509"/>
        <v>565400</v>
      </c>
      <c r="FO220" s="32">
        <f t="shared" si="510"/>
        <v>273535.42418595543</v>
      </c>
      <c r="FP220" s="32">
        <f t="shared" si="511"/>
        <v>128781.0438</v>
      </c>
      <c r="FQ220" s="32">
        <f t="shared" si="426"/>
        <v>155181.157779</v>
      </c>
      <c r="FR220" s="172">
        <f>VLOOKUP(B220,'[2]RESPUESTOS '!$B$11:$BX$246,75,0)</f>
        <v>99734</v>
      </c>
      <c r="FS220" s="162">
        <v>489000</v>
      </c>
      <c r="FT220" s="32">
        <v>532800</v>
      </c>
      <c r="FU220" s="94">
        <v>527500</v>
      </c>
      <c r="FV220" s="32">
        <f t="shared" si="512"/>
        <v>412258.5</v>
      </c>
      <c r="FW220" s="32">
        <f t="shared" si="513"/>
        <v>508250</v>
      </c>
      <c r="FX220" s="32">
        <f t="shared" si="514"/>
        <v>252457.16250481398</v>
      </c>
      <c r="FY220" s="32">
        <f t="shared" si="515"/>
        <v>120488.64539999999</v>
      </c>
      <c r="FZ220" s="32">
        <f t="shared" si="427"/>
        <v>145188.81770699998</v>
      </c>
      <c r="GA220" s="172">
        <f>VLOOKUP(B220,'[2]RESPUESTOS '!$B$11:$CN$246,91,0)</f>
        <v>123888</v>
      </c>
      <c r="GB220" s="162">
        <v>563000</v>
      </c>
      <c r="GC220" s="32">
        <v>679600</v>
      </c>
      <c r="GD220" s="94">
        <v>652400</v>
      </c>
      <c r="GE220" s="32">
        <f t="shared" si="516"/>
        <v>504722</v>
      </c>
      <c r="GF220" s="32">
        <f t="shared" si="517"/>
        <v>607700</v>
      </c>
      <c r="GG220" s="32">
        <f t="shared" si="518"/>
        <v>311229.27310526057</v>
      </c>
      <c r="GH220" s="32">
        <f t="shared" si="519"/>
        <v>149669.09279999998</v>
      </c>
      <c r="GI220" s="32">
        <f t="shared" si="428"/>
        <v>180351.25682399998</v>
      </c>
      <c r="GJ220" s="172">
        <f>VLOOKUP(B220,'[2]RESPUESTOS '!$B$11:$T$246,19,0)</f>
        <v>96196</v>
      </c>
      <c r="GK220" s="162">
        <v>480000</v>
      </c>
      <c r="GL220" s="32">
        <v>517000</v>
      </c>
      <c r="GM220" s="94">
        <v>486000</v>
      </c>
      <c r="GN220" s="32">
        <f t="shared" si="520"/>
        <v>394799</v>
      </c>
      <c r="GO220" s="32">
        <f t="shared" si="521"/>
        <v>483000</v>
      </c>
      <c r="GP220" s="32">
        <f t="shared" si="522"/>
        <v>242856.59904440373</v>
      </c>
      <c r="GQ220" s="32">
        <f t="shared" si="523"/>
        <v>116214.3876</v>
      </c>
      <c r="GR220" s="32">
        <f t="shared" si="429"/>
        <v>140038.337058</v>
      </c>
      <c r="GS220" s="172">
        <f>VLOOKUP(B220,'[2]RESPUESTOS '!$B$11:$H$246,7,0)</f>
        <v>90674</v>
      </c>
      <c r="GT220" s="162">
        <v>320000</v>
      </c>
      <c r="GU220" s="32">
        <v>310200</v>
      </c>
      <c r="GV220" s="94">
        <v>294700</v>
      </c>
      <c r="GW220" s="32">
        <f t="shared" si="524"/>
        <v>253893.5</v>
      </c>
      <c r="GX220" s="32">
        <f t="shared" si="525"/>
        <v>302450</v>
      </c>
      <c r="GY220" s="32">
        <f t="shared" si="526"/>
        <v>192580.56709162478</v>
      </c>
      <c r="GZ220" s="32">
        <f t="shared" si="527"/>
        <v>109543.2594</v>
      </c>
      <c r="HA220" s="32">
        <f t="shared" si="430"/>
        <v>131999.62757700001</v>
      </c>
      <c r="HB220" s="172">
        <f>VLOOKUP(B220,'[2]RESPUESTOS '!$B$11:$D$246,3,0)</f>
        <v>93268</v>
      </c>
      <c r="HC220" s="162">
        <v>320000</v>
      </c>
      <c r="HD220" s="32">
        <v>310200</v>
      </c>
      <c r="HE220" s="94">
        <v>285400</v>
      </c>
      <c r="HF220" s="32">
        <f t="shared" si="528"/>
        <v>252217</v>
      </c>
      <c r="HG220" s="32">
        <f t="shared" si="529"/>
        <v>297800</v>
      </c>
      <c r="HH220" s="32">
        <f t="shared" si="530"/>
        <v>194416.62821885259</v>
      </c>
      <c r="HI220" s="32">
        <f t="shared" si="531"/>
        <v>112677.0708</v>
      </c>
      <c r="HJ220" s="32">
        <f t="shared" si="431"/>
        <v>135775.870314</v>
      </c>
      <c r="HK220" s="172">
        <f>VLOOKUP(B220,'[2]RESPUESTOS '!$B$11:$CB$246,79,0)</f>
        <v>127322</v>
      </c>
      <c r="HL220" s="162">
        <v>789000</v>
      </c>
      <c r="HM220" s="32">
        <v>679600</v>
      </c>
      <c r="HN220" s="94">
        <v>666000</v>
      </c>
      <c r="HO220" s="32">
        <f t="shared" si="532"/>
        <v>565480.5</v>
      </c>
      <c r="HP220" s="32">
        <f t="shared" si="533"/>
        <v>672800</v>
      </c>
      <c r="HQ220" s="32">
        <f t="shared" si="534"/>
        <v>330729.26430650306</v>
      </c>
      <c r="HR220" s="32">
        <f t="shared" si="535"/>
        <v>153817.70819999999</v>
      </c>
      <c r="HS220" s="32">
        <f t="shared" si="432"/>
        <v>185350.33838099998</v>
      </c>
      <c r="HT220" s="172">
        <v>686334.6</v>
      </c>
      <c r="HU220" s="162">
        <v>789000</v>
      </c>
      <c r="HV220" s="32">
        <v>855750</v>
      </c>
      <c r="HW220" s="94">
        <v>813000</v>
      </c>
      <c r="HX220" s="32">
        <f t="shared" si="536"/>
        <v>819250</v>
      </c>
      <c r="HY220" s="32">
        <f t="shared" si="537"/>
        <v>813000</v>
      </c>
      <c r="HZ220" s="32">
        <f t="shared" si="433"/>
        <v>818329.48749197775</v>
      </c>
      <c r="IA220" s="32">
        <f t="shared" si="538"/>
        <v>829160.83025999996</v>
      </c>
      <c r="IB220" s="32">
        <f t="shared" si="434"/>
        <v>999138.80046329997</v>
      </c>
      <c r="IC220" s="172">
        <v>731700</v>
      </c>
      <c r="ID220" s="162">
        <v>489000</v>
      </c>
      <c r="IE220" s="32">
        <v>855750</v>
      </c>
      <c r="IF220" s="94">
        <v>787300</v>
      </c>
      <c r="IG220" s="32">
        <f t="shared" si="539"/>
        <v>710683.33333333337</v>
      </c>
      <c r="IH220" s="32">
        <f t="shared" si="540"/>
        <v>787300</v>
      </c>
      <c r="II220" s="32">
        <f t="shared" si="541"/>
        <v>669087.39334453351</v>
      </c>
      <c r="IJ220" s="32">
        <f t="shared" si="542"/>
        <v>883966.77</v>
      </c>
      <c r="IK220" s="32">
        <f t="shared" si="435"/>
        <v>1065179.9578499999</v>
      </c>
      <c r="IM220" s="32">
        <f t="shared" si="543"/>
        <v>242722.16239360365</v>
      </c>
    </row>
    <row r="221" spans="1:247" x14ac:dyDescent="0.25">
      <c r="A221" s="12">
        <v>214</v>
      </c>
      <c r="B221" s="48" t="s">
        <v>257</v>
      </c>
      <c r="C221" s="14">
        <f>VLOOKUP(B221,[1]Hoja1!$B$9:$D$244,3,0)</f>
        <v>534650</v>
      </c>
      <c r="D221" s="14">
        <v>1956000</v>
      </c>
      <c r="E221" s="15">
        <v>2973500</v>
      </c>
      <c r="F221" s="97">
        <v>2914000</v>
      </c>
      <c r="G221" s="105">
        <f t="shared" si="436"/>
        <v>2094537.5</v>
      </c>
      <c r="H221" s="105">
        <f t="shared" si="437"/>
        <v>2435000</v>
      </c>
      <c r="I221" s="107">
        <f t="shared" si="438"/>
        <v>1306717.734143106</v>
      </c>
      <c r="J221" s="107">
        <f t="shared" si="439"/>
        <v>561917.14999999991</v>
      </c>
      <c r="K221" s="107">
        <f t="shared" si="408"/>
        <v>677110.16574999993</v>
      </c>
      <c r="L221" s="101">
        <f>VLOOKUP(B221,[1]Hoja1!$B$9:$L$244,11,0)</f>
        <v>490403</v>
      </c>
      <c r="M221" s="101">
        <v>1822000</v>
      </c>
      <c r="N221" s="34">
        <v>2973500</v>
      </c>
      <c r="O221" s="70">
        <v>2854600</v>
      </c>
      <c r="P221" s="34">
        <f t="shared" si="440"/>
        <v>2035125.75</v>
      </c>
      <c r="Q221" s="34">
        <f t="shared" si="441"/>
        <v>2338300</v>
      </c>
      <c r="R221" s="34">
        <f t="shared" si="442"/>
        <v>1221522.3235890365</v>
      </c>
      <c r="S221" s="174">
        <f t="shared" si="443"/>
        <v>515413.55299999996</v>
      </c>
      <c r="T221" s="174">
        <f t="shared" si="409"/>
        <v>621073.33136499999</v>
      </c>
      <c r="U221" s="126">
        <f>VLOOKUP(B221,[1]Hoja1!$B$9:$T$244,19,0)</f>
        <v>499135</v>
      </c>
      <c r="V221" s="126">
        <v>1826000</v>
      </c>
      <c r="W221" s="17">
        <v>2378800</v>
      </c>
      <c r="X221" s="73">
        <v>2331200</v>
      </c>
      <c r="Y221" s="17">
        <f t="shared" si="444"/>
        <v>1758783.75</v>
      </c>
      <c r="Z221" s="17">
        <f t="shared" si="445"/>
        <v>2078600</v>
      </c>
      <c r="AA221" s="17">
        <f t="shared" si="446"/>
        <v>1176313.2495716866</v>
      </c>
      <c r="AB221" s="176">
        <f t="shared" si="447"/>
        <v>524590.88500000001</v>
      </c>
      <c r="AC221" s="176">
        <f t="shared" si="410"/>
        <v>632132.01642500004</v>
      </c>
      <c r="AD221" s="129">
        <f>VLOOKUP(B221,[1]Hoja1!$B$9:$V$244,21,0)</f>
        <v>552437</v>
      </c>
      <c r="AE221" s="129">
        <v>1973000</v>
      </c>
      <c r="AF221" s="18">
        <v>2259860</v>
      </c>
      <c r="AG221" s="74">
        <v>2169500</v>
      </c>
      <c r="AH221" s="18">
        <f t="shared" si="448"/>
        <v>1738699.25</v>
      </c>
      <c r="AI221" s="18">
        <f t="shared" si="449"/>
        <v>2071250</v>
      </c>
      <c r="AJ221" s="18">
        <f t="shared" si="450"/>
        <v>1242064.558959329</v>
      </c>
      <c r="AK221" s="177">
        <f t="shared" si="451"/>
        <v>580611.28700000001</v>
      </c>
      <c r="AL221" s="177">
        <f t="shared" si="411"/>
        <v>699636.60083500005</v>
      </c>
      <c r="AM221" s="133">
        <f>VLOOKUP(B221,[1]Hoja1!$B$9:$X$244,23,0)</f>
        <v>520910</v>
      </c>
      <c r="AN221" s="133">
        <v>1861000</v>
      </c>
      <c r="AO221" s="19">
        <v>2021980</v>
      </c>
      <c r="AP221" s="77">
        <v>1961300</v>
      </c>
      <c r="AQ221" s="19">
        <f t="shared" si="452"/>
        <v>1591297.5</v>
      </c>
      <c r="AR221" s="19">
        <f t="shared" si="453"/>
        <v>1911150</v>
      </c>
      <c r="AS221" s="19">
        <f t="shared" si="454"/>
        <v>1155570.5418962571</v>
      </c>
      <c r="AT221" s="178">
        <f t="shared" si="455"/>
        <v>547476.40999999992</v>
      </c>
      <c r="AU221" s="178">
        <f t="shared" si="412"/>
        <v>659709.07404999994</v>
      </c>
      <c r="AV221" s="137">
        <f>VLOOKUP(B221,[1]Hoja1!$B$9:$Z$244,25,0)</f>
        <v>404950</v>
      </c>
      <c r="AW221" s="137">
        <v>1481000</v>
      </c>
      <c r="AX221" s="20">
        <v>2021980</v>
      </c>
      <c r="AY221" s="79">
        <v>1920900</v>
      </c>
      <c r="AZ221" s="20">
        <f t="shared" si="456"/>
        <v>1457207.5</v>
      </c>
      <c r="BA221" s="20">
        <f t="shared" si="457"/>
        <v>1700950</v>
      </c>
      <c r="BB221" s="20">
        <f t="shared" si="458"/>
        <v>961581.41864390858</v>
      </c>
      <c r="BC221" s="179">
        <f t="shared" si="459"/>
        <v>425602.44999999995</v>
      </c>
      <c r="BD221" s="179">
        <f t="shared" si="413"/>
        <v>512850.95224999997</v>
      </c>
      <c r="BE221" s="139">
        <f>VLOOKUP(B221,[1]Hoja1!$B$9:$AB$244,27,0)</f>
        <v>445445</v>
      </c>
      <c r="BF221" s="139">
        <v>1782000</v>
      </c>
      <c r="BG221" s="21">
        <v>2378800</v>
      </c>
      <c r="BH221" s="80">
        <v>2331200</v>
      </c>
      <c r="BI221" s="21">
        <f t="shared" si="460"/>
        <v>1734361.25</v>
      </c>
      <c r="BJ221" s="21">
        <f t="shared" si="461"/>
        <v>2056600</v>
      </c>
      <c r="BK221" s="21">
        <f t="shared" si="462"/>
        <v>1094254.4434756094</v>
      </c>
      <c r="BL221" s="21">
        <f t="shared" si="463"/>
        <v>468162.69499999995</v>
      </c>
      <c r="BM221" s="21">
        <f t="shared" si="414"/>
        <v>564136.04747499991</v>
      </c>
      <c r="BN221" s="144">
        <f>VLOOKUP(B221,[1]Hoja1!$B$9:$AD$244,29,0)</f>
        <v>445445</v>
      </c>
      <c r="BO221" s="144">
        <v>1591000</v>
      </c>
      <c r="BP221" s="22">
        <v>2378800</v>
      </c>
      <c r="BQ221" s="82">
        <v>2188500</v>
      </c>
      <c r="BR221" s="22">
        <f t="shared" si="464"/>
        <v>1650936.25</v>
      </c>
      <c r="BS221" s="22">
        <f t="shared" si="465"/>
        <v>1889750</v>
      </c>
      <c r="BT221" s="22">
        <f t="shared" si="466"/>
        <v>1066440.4180588839</v>
      </c>
      <c r="BU221" s="22">
        <f t="shared" si="467"/>
        <v>468162.69499999995</v>
      </c>
      <c r="BV221" s="22">
        <f t="shared" si="415"/>
        <v>564136.04747499991</v>
      </c>
      <c r="BW221" s="146">
        <f>VLOOKUP(B221,[1]Hoja1!$B$9:$AF$244,31,0)</f>
        <v>429203</v>
      </c>
      <c r="BX221" s="146">
        <v>1230000</v>
      </c>
      <c r="BY221" s="23">
        <v>2021980</v>
      </c>
      <c r="BZ221" s="84">
        <v>1880400</v>
      </c>
      <c r="CA221" s="23">
        <f t="shared" si="468"/>
        <v>1390395.75</v>
      </c>
      <c r="CB221" s="23">
        <f t="shared" si="469"/>
        <v>1555200</v>
      </c>
      <c r="CC221" s="23">
        <f t="shared" si="470"/>
        <v>959399.54354536685</v>
      </c>
      <c r="CD221" s="23">
        <f t="shared" si="471"/>
        <v>451092.35299999994</v>
      </c>
      <c r="CE221" s="23">
        <f t="shared" si="416"/>
        <v>543566.2853649999</v>
      </c>
      <c r="CF221" s="158">
        <f>VLOOKUP(B221,[1]Hoja1!$B$9:$AJ$244,35,0)</f>
        <v>404950</v>
      </c>
      <c r="CG221" s="158">
        <v>1160000</v>
      </c>
      <c r="CH221" s="24">
        <v>1374900</v>
      </c>
      <c r="CI221" s="25">
        <v>1333700</v>
      </c>
      <c r="CJ221" s="24">
        <f t="shared" si="472"/>
        <v>1068387.5</v>
      </c>
      <c r="CK221" s="24">
        <f t="shared" si="473"/>
        <v>1246850</v>
      </c>
      <c r="CL221" s="24">
        <f t="shared" si="474"/>
        <v>831837.91965986346</v>
      </c>
      <c r="CM221" s="24">
        <f t="shared" si="475"/>
        <v>425602.44999999995</v>
      </c>
      <c r="CN221" s="24">
        <f t="shared" si="417"/>
        <v>512850.95224999997</v>
      </c>
      <c r="CO221" s="148">
        <f>VLOOKUP(B221,[1]Hoja1!$B$9:$AL$244,37,0)</f>
        <v>414492</v>
      </c>
      <c r="CP221" s="148">
        <v>1490000</v>
      </c>
      <c r="CQ221" s="26">
        <v>2021980</v>
      </c>
      <c r="CR221" s="149">
        <v>1819800</v>
      </c>
      <c r="CS221" s="26">
        <f t="shared" si="476"/>
        <v>1436568</v>
      </c>
      <c r="CT221" s="26">
        <f t="shared" si="477"/>
        <v>1654900</v>
      </c>
      <c r="CU221" s="26">
        <f t="shared" si="478"/>
        <v>969037.22388695262</v>
      </c>
      <c r="CV221" s="26">
        <f t="shared" si="479"/>
        <v>435631.09199999995</v>
      </c>
      <c r="CW221" s="26">
        <f t="shared" si="418"/>
        <v>524935.46585999988</v>
      </c>
      <c r="CX221" s="27">
        <f>VLOOKUP(B221,[1]Hoja1!$B$9:$AN$244,39,0)</f>
        <v>505727</v>
      </c>
      <c r="CY221" s="27">
        <v>1670000</v>
      </c>
      <c r="CZ221" s="28">
        <v>2259860</v>
      </c>
      <c r="DA221" s="86">
        <v>2079000</v>
      </c>
      <c r="DB221" s="28">
        <f t="shared" si="480"/>
        <v>1628646.75</v>
      </c>
      <c r="DC221" s="28">
        <f t="shared" si="481"/>
        <v>1874500</v>
      </c>
      <c r="DD221" s="28">
        <f t="shared" si="482"/>
        <v>1142968.3108877826</v>
      </c>
      <c r="DE221" s="28">
        <f t="shared" si="483"/>
        <v>531519.07699999993</v>
      </c>
      <c r="DF221" s="28">
        <f t="shared" si="419"/>
        <v>640480.48778499989</v>
      </c>
      <c r="DG221" s="150">
        <f>VLOOKUP(B221,[1]Hoja1!$B$9:$AR$244,43,0)</f>
        <v>624435</v>
      </c>
      <c r="DH221" s="150">
        <v>2141000</v>
      </c>
      <c r="DI221" s="29">
        <v>1784100</v>
      </c>
      <c r="DJ221" s="88">
        <v>1694900</v>
      </c>
      <c r="DK221" s="29">
        <f t="shared" si="484"/>
        <v>1561108.75</v>
      </c>
      <c r="DL221" s="29">
        <f t="shared" si="485"/>
        <v>1739500</v>
      </c>
      <c r="DM221" s="29">
        <f t="shared" si="486"/>
        <v>1242609.8965386152</v>
      </c>
      <c r="DN221" s="29">
        <f t="shared" si="487"/>
        <v>656281.18499999994</v>
      </c>
      <c r="DO221" s="29">
        <f t="shared" si="420"/>
        <v>790818.82792499987</v>
      </c>
      <c r="DP221" s="154">
        <f>VLOOKUP(B221,[1]Hoja1!$B$9:$AT$244,45,0)</f>
        <v>624435</v>
      </c>
      <c r="DQ221" s="154">
        <v>2284000</v>
      </c>
      <c r="DR221" s="30">
        <v>1784100</v>
      </c>
      <c r="DS221" s="90">
        <v>1694900</v>
      </c>
      <c r="DT221" s="30">
        <f t="shared" si="488"/>
        <v>1596858.75</v>
      </c>
      <c r="DU221" s="30">
        <f t="shared" si="489"/>
        <v>1739500</v>
      </c>
      <c r="DV221" s="30">
        <f t="shared" si="490"/>
        <v>1254001.7987119912</v>
      </c>
      <c r="DW221" s="30">
        <f t="shared" si="491"/>
        <v>656281.18499999994</v>
      </c>
      <c r="DX221" s="30">
        <f t="shared" si="421"/>
        <v>790818.82792499987</v>
      </c>
      <c r="DY221" s="158">
        <f>VLOOKUP(B221,[1]Hoja1!$B$9:$AV$244,47,0)</f>
        <v>707693</v>
      </c>
      <c r="DZ221" s="158">
        <v>2430000</v>
      </c>
      <c r="EA221" s="24">
        <v>2021980</v>
      </c>
      <c r="EB221" s="25">
        <v>1920900</v>
      </c>
      <c r="EC221" s="24">
        <f t="shared" si="492"/>
        <v>1770143.25</v>
      </c>
      <c r="ED221" s="24">
        <f t="shared" si="493"/>
        <v>1971440</v>
      </c>
      <c r="EE221" s="24">
        <f t="shared" si="494"/>
        <v>1408590.1891965102</v>
      </c>
      <c r="EF221" s="24">
        <f t="shared" si="495"/>
        <v>743785.34299999999</v>
      </c>
      <c r="EG221" s="24">
        <f t="shared" si="422"/>
        <v>896261.33831499994</v>
      </c>
      <c r="EH221" s="126">
        <f>VLOOKUP(B221,[1]Hoja1!$B$9:$AX$244,49,0)</f>
        <v>730399</v>
      </c>
      <c r="EI221" s="126">
        <v>2609000</v>
      </c>
      <c r="EJ221" s="17">
        <v>2676150</v>
      </c>
      <c r="EK221" s="73">
        <v>2488800</v>
      </c>
      <c r="EL221" s="17">
        <f t="shared" si="496"/>
        <v>2126087.25</v>
      </c>
      <c r="EM221" s="17">
        <f t="shared" si="497"/>
        <v>2548900</v>
      </c>
      <c r="EN221" s="17">
        <f t="shared" si="498"/>
        <v>1582357.0342600942</v>
      </c>
      <c r="EO221" s="17">
        <f t="shared" si="499"/>
        <v>767649.34899999993</v>
      </c>
      <c r="EP221" s="17">
        <f t="shared" si="423"/>
        <v>925017.46554499993</v>
      </c>
      <c r="EQ221" s="162">
        <f>VLOOKUP(B221,[1]Hoja1!$B$9:$AZ$244,51,0)</f>
        <v>631478</v>
      </c>
      <c r="ER221" s="162">
        <v>2075000</v>
      </c>
      <c r="ES221" s="32">
        <v>2676150</v>
      </c>
      <c r="ET221" s="94">
        <v>2488800</v>
      </c>
      <c r="EU221" s="32">
        <f t="shared" si="500"/>
        <v>1967857</v>
      </c>
      <c r="EV221" s="32">
        <f t="shared" si="501"/>
        <v>2281900</v>
      </c>
      <c r="EW221" s="32">
        <f t="shared" si="502"/>
        <v>1407962.20559006</v>
      </c>
      <c r="EX221" s="32">
        <f t="shared" si="503"/>
        <v>762888.57179999992</v>
      </c>
      <c r="EY221" s="32">
        <f t="shared" si="424"/>
        <v>919280.72901899996</v>
      </c>
      <c r="EZ221" s="172">
        <f>VLOOKUP(B221,'[2]RESPUESTOS '!$B$11:$BH$246,59,0)</f>
        <v>368585</v>
      </c>
      <c r="FA221" s="162">
        <v>1826000</v>
      </c>
      <c r="FB221" s="32">
        <v>2012000</v>
      </c>
      <c r="FC221" s="94">
        <v>1851000</v>
      </c>
      <c r="FD221" s="32">
        <f t="shared" si="504"/>
        <v>1514396.25</v>
      </c>
      <c r="FE221" s="32">
        <f t="shared" si="505"/>
        <v>1838500</v>
      </c>
      <c r="FF221" s="32">
        <f t="shared" si="506"/>
        <v>930667.60686776089</v>
      </c>
      <c r="FG221" s="32">
        <f t="shared" si="507"/>
        <v>445287.53849999997</v>
      </c>
      <c r="FH221" s="32">
        <f t="shared" si="425"/>
        <v>536571.48389249993</v>
      </c>
      <c r="FI221" s="172">
        <f>VLOOKUP(B221,'[2]RESPUESTOS '!$B$11:$CJ$246,87,0)</f>
        <v>382654</v>
      </c>
      <c r="FJ221" s="162">
        <v>2191200</v>
      </c>
      <c r="FK221" s="32">
        <v>2044200</v>
      </c>
      <c r="FL221" s="94">
        <v>1942000</v>
      </c>
      <c r="FM221" s="32">
        <f t="shared" si="508"/>
        <v>1640013.5</v>
      </c>
      <c r="FN221" s="32">
        <f t="shared" si="509"/>
        <v>1993100</v>
      </c>
      <c r="FO221" s="32">
        <f t="shared" si="510"/>
        <v>981879.45305225754</v>
      </c>
      <c r="FP221" s="32">
        <f t="shared" si="511"/>
        <v>462284.29739999998</v>
      </c>
      <c r="FQ221" s="32">
        <f t="shared" si="426"/>
        <v>557052.57836699998</v>
      </c>
      <c r="FR221" s="172">
        <f>VLOOKUP(B221,'[2]RESPUESTOS '!$B$11:$BX$246,75,0)</f>
        <v>333538</v>
      </c>
      <c r="FS221" s="162">
        <v>1826000</v>
      </c>
      <c r="FT221" s="32">
        <v>1796000</v>
      </c>
      <c r="FU221" s="94">
        <v>1742100</v>
      </c>
      <c r="FV221" s="32">
        <f t="shared" si="512"/>
        <v>1424409.5</v>
      </c>
      <c r="FW221" s="32">
        <f t="shared" si="513"/>
        <v>1769050</v>
      </c>
      <c r="FX221" s="32">
        <f t="shared" si="514"/>
        <v>855319.13522508589</v>
      </c>
      <c r="FY221" s="32">
        <f t="shared" si="515"/>
        <v>402947.25779999996</v>
      </c>
      <c r="FZ221" s="32">
        <f t="shared" si="427"/>
        <v>485551.44564899994</v>
      </c>
      <c r="GA221" s="172">
        <f>VLOOKUP(B221,'[2]RESPUESTOS '!$B$11:$CN$246,91,0)</f>
        <v>425510</v>
      </c>
      <c r="GB221" s="162">
        <v>2100000</v>
      </c>
      <c r="GC221" s="32">
        <v>2343400</v>
      </c>
      <c r="GD221" s="94">
        <v>2320000</v>
      </c>
      <c r="GE221" s="32">
        <f t="shared" si="516"/>
        <v>1797227.5</v>
      </c>
      <c r="GF221" s="32">
        <f t="shared" si="517"/>
        <v>2210000</v>
      </c>
      <c r="GG221" s="32">
        <f t="shared" si="518"/>
        <v>1085753.818685645</v>
      </c>
      <c r="GH221" s="32">
        <f t="shared" si="519"/>
        <v>514058.63099999999</v>
      </c>
      <c r="GI221" s="32">
        <f t="shared" si="428"/>
        <v>619440.65035500005</v>
      </c>
      <c r="GJ221" s="172">
        <f>VLOOKUP(B221,'[2]RESPUESTOS '!$B$11:$T$246,19,0)</f>
        <v>343244</v>
      </c>
      <c r="GK221" s="162">
        <v>1670000</v>
      </c>
      <c r="GL221" s="32">
        <v>1837000</v>
      </c>
      <c r="GM221" s="94">
        <v>1690000</v>
      </c>
      <c r="GN221" s="32">
        <f t="shared" si="520"/>
        <v>1385061</v>
      </c>
      <c r="GO221" s="32">
        <f t="shared" si="521"/>
        <v>1680000</v>
      </c>
      <c r="GP221" s="32">
        <f t="shared" si="522"/>
        <v>860536.39675616543</v>
      </c>
      <c r="GQ221" s="32">
        <f t="shared" si="523"/>
        <v>414673.07639999996</v>
      </c>
      <c r="GR221" s="32">
        <f t="shared" si="429"/>
        <v>499681.05706199992</v>
      </c>
      <c r="GS221" s="172">
        <f>VLOOKUP(B221,'[2]RESPUESTOS '!$B$11:$H$246,7,0)</f>
        <v>336200</v>
      </c>
      <c r="GT221" s="162">
        <v>1160000</v>
      </c>
      <c r="GU221" s="32">
        <v>1102200</v>
      </c>
      <c r="GV221" s="94">
        <v>1025000</v>
      </c>
      <c r="GW221" s="32">
        <f t="shared" si="524"/>
        <v>905850</v>
      </c>
      <c r="GX221" s="32">
        <f t="shared" si="525"/>
        <v>1063600</v>
      </c>
      <c r="GY221" s="32">
        <f t="shared" si="526"/>
        <v>699377.10917267657</v>
      </c>
      <c r="GZ221" s="32">
        <f t="shared" si="527"/>
        <v>406163.22</v>
      </c>
      <c r="HA221" s="32">
        <f t="shared" si="430"/>
        <v>489426.68009999994</v>
      </c>
      <c r="HB221" s="172">
        <f>VLOOKUP(B221,'[2]RESPUESTOS '!$B$11:$D$246,3,0)</f>
        <v>341990</v>
      </c>
      <c r="HC221" s="162">
        <v>1160000</v>
      </c>
      <c r="HD221" s="32">
        <v>1102200</v>
      </c>
      <c r="HE221" s="94">
        <v>1080200</v>
      </c>
      <c r="HF221" s="32">
        <f t="shared" si="528"/>
        <v>921097.5</v>
      </c>
      <c r="HG221" s="32">
        <f t="shared" si="529"/>
        <v>1091200</v>
      </c>
      <c r="HH221" s="32">
        <f t="shared" si="530"/>
        <v>711849.92668702977</v>
      </c>
      <c r="HI221" s="32">
        <f t="shared" si="531"/>
        <v>413158.11900000001</v>
      </c>
      <c r="HJ221" s="32">
        <f t="shared" si="431"/>
        <v>497855.53339500003</v>
      </c>
      <c r="HK221" s="172">
        <f>VLOOKUP(B221,'[2]RESPUESTOS '!$B$11:$CB$246,79,0)</f>
        <v>432246</v>
      </c>
      <c r="HL221" s="162">
        <v>2609000</v>
      </c>
      <c r="HM221" s="32">
        <v>2343400</v>
      </c>
      <c r="HN221" s="94">
        <v>2156000</v>
      </c>
      <c r="HO221" s="32">
        <f t="shared" si="532"/>
        <v>1885161.5</v>
      </c>
      <c r="HP221" s="32">
        <f t="shared" si="533"/>
        <v>2249700</v>
      </c>
      <c r="HQ221" s="32">
        <f t="shared" si="534"/>
        <v>1115032.8342777358</v>
      </c>
      <c r="HR221" s="32">
        <f t="shared" si="535"/>
        <v>522196.39259999996</v>
      </c>
      <c r="HS221" s="32">
        <f t="shared" si="432"/>
        <v>629246.65308299998</v>
      </c>
      <c r="HT221" s="172">
        <v>2259248.04</v>
      </c>
      <c r="HU221" s="162">
        <v>2609000</v>
      </c>
      <c r="HV221" s="32">
        <v>2973500</v>
      </c>
      <c r="HW221" s="94">
        <v>2676200</v>
      </c>
      <c r="HX221" s="32">
        <f t="shared" si="536"/>
        <v>2752900</v>
      </c>
      <c r="HY221" s="32">
        <f t="shared" si="537"/>
        <v>2676200</v>
      </c>
      <c r="HZ221" s="32">
        <f t="shared" si="433"/>
        <v>2744094.5612269551</v>
      </c>
      <c r="IA221" s="32">
        <f t="shared" si="538"/>
        <v>2729397.557124</v>
      </c>
      <c r="IB221" s="32">
        <f t="shared" si="434"/>
        <v>3288924.0563344201</v>
      </c>
      <c r="IC221" s="172">
        <v>2408580</v>
      </c>
      <c r="ID221" s="162">
        <v>1826000</v>
      </c>
      <c r="IE221" s="32">
        <v>2973500</v>
      </c>
      <c r="IF221" s="94">
        <v>2914000</v>
      </c>
      <c r="IG221" s="32">
        <f t="shared" si="539"/>
        <v>2571166.6666666665</v>
      </c>
      <c r="IH221" s="32">
        <f t="shared" si="540"/>
        <v>2914000</v>
      </c>
      <c r="II221" s="32">
        <f t="shared" si="541"/>
        <v>2444748.59237694</v>
      </c>
      <c r="IJ221" s="32">
        <f t="shared" si="542"/>
        <v>2909805.4979999997</v>
      </c>
      <c r="IK221" s="32">
        <f t="shared" si="435"/>
        <v>3506315.6250899993</v>
      </c>
      <c r="IM221" s="32">
        <f t="shared" si="543"/>
        <v>836477.05107192299</v>
      </c>
    </row>
    <row r="222" spans="1:247" x14ac:dyDescent="0.25">
      <c r="A222" s="12">
        <v>215</v>
      </c>
      <c r="B222" s="48" t="s">
        <v>258</v>
      </c>
      <c r="C222" s="14">
        <f>VLOOKUP(B222,[1]Hoja1!$B$9:$D$244,3,0)</f>
        <v>910139</v>
      </c>
      <c r="D222" s="14">
        <v>3329000</v>
      </c>
      <c r="E222" s="15">
        <v>5016750</v>
      </c>
      <c r="F222" s="97">
        <v>4615400</v>
      </c>
      <c r="G222" s="105">
        <f t="shared" si="436"/>
        <v>3467822.25</v>
      </c>
      <c r="H222" s="105">
        <f t="shared" si="437"/>
        <v>3972200</v>
      </c>
      <c r="I222" s="107">
        <f t="shared" si="438"/>
        <v>2203708.6703782273</v>
      </c>
      <c r="J222" s="107">
        <f t="shared" si="439"/>
        <v>956556.08899999992</v>
      </c>
      <c r="K222" s="107">
        <f t="shared" si="408"/>
        <v>1152650.0872449998</v>
      </c>
      <c r="L222" s="101">
        <f>VLOOKUP(B222,[1]Hoja1!$B$9:$L$244,11,0)</f>
        <v>797755</v>
      </c>
      <c r="M222" s="101">
        <v>2964000</v>
      </c>
      <c r="N222" s="34">
        <v>5016750</v>
      </c>
      <c r="O222" s="70">
        <v>4515100</v>
      </c>
      <c r="P222" s="34">
        <f t="shared" si="440"/>
        <v>3323401.25</v>
      </c>
      <c r="Q222" s="34">
        <f t="shared" si="441"/>
        <v>3739550</v>
      </c>
      <c r="R222" s="34">
        <f t="shared" si="442"/>
        <v>1988357.2987604388</v>
      </c>
      <c r="S222" s="174">
        <f t="shared" si="443"/>
        <v>838440.505</v>
      </c>
      <c r="T222" s="174">
        <f t="shared" si="409"/>
        <v>1010320.808525</v>
      </c>
      <c r="U222" s="126">
        <f>VLOOKUP(B222,[1]Hoja1!$B$9:$T$244,19,0)</f>
        <v>813830</v>
      </c>
      <c r="V222" s="126">
        <v>2977000</v>
      </c>
      <c r="W222" s="17">
        <v>4013400</v>
      </c>
      <c r="X222" s="73">
        <v>3893000</v>
      </c>
      <c r="Y222" s="17">
        <f t="shared" si="444"/>
        <v>2924307.5</v>
      </c>
      <c r="Z222" s="17">
        <f t="shared" si="445"/>
        <v>3435000</v>
      </c>
      <c r="AA222" s="17">
        <f t="shared" si="446"/>
        <v>1931711.034983346</v>
      </c>
      <c r="AB222" s="176">
        <f t="shared" si="447"/>
        <v>855335.33</v>
      </c>
      <c r="AC222" s="176">
        <f t="shared" si="410"/>
        <v>1030679.07265</v>
      </c>
      <c r="AD222" s="129">
        <f>VLOOKUP(B222,[1]Hoja1!$B$9:$V$244,21,0)</f>
        <v>910859</v>
      </c>
      <c r="AE222" s="129">
        <v>3254000</v>
      </c>
      <c r="AF222" s="18">
        <v>3812730</v>
      </c>
      <c r="AG222" s="74">
        <v>3698300</v>
      </c>
      <c r="AH222" s="18">
        <f t="shared" si="448"/>
        <v>2918972.25</v>
      </c>
      <c r="AI222" s="18">
        <f t="shared" si="449"/>
        <v>3476150</v>
      </c>
      <c r="AJ222" s="18">
        <f t="shared" si="450"/>
        <v>2064140.4793189997</v>
      </c>
      <c r="AK222" s="177">
        <f t="shared" si="451"/>
        <v>957312.80899999989</v>
      </c>
      <c r="AL222" s="177">
        <f t="shared" si="411"/>
        <v>1153561.9348449998</v>
      </c>
      <c r="AM222" s="133">
        <f>VLOOKUP(B222,[1]Hoja1!$B$9:$X$244,23,0)</f>
        <v>858072</v>
      </c>
      <c r="AN222" s="133">
        <v>3065000</v>
      </c>
      <c r="AO222" s="19">
        <v>3411390</v>
      </c>
      <c r="AP222" s="77">
        <v>3343200</v>
      </c>
      <c r="AQ222" s="19">
        <f t="shared" si="452"/>
        <v>2669415.5</v>
      </c>
      <c r="AR222" s="19">
        <f t="shared" si="453"/>
        <v>3204100</v>
      </c>
      <c r="AS222" s="19">
        <f t="shared" si="454"/>
        <v>1919461.4081689485</v>
      </c>
      <c r="AT222" s="178">
        <f t="shared" si="455"/>
        <v>901833.6719999999</v>
      </c>
      <c r="AU222" s="178">
        <f t="shared" si="412"/>
        <v>1086709.5747599998</v>
      </c>
      <c r="AV222" s="137">
        <f>VLOOKUP(B222,[1]Hoja1!$B$9:$Z$244,25,0)</f>
        <v>662540</v>
      </c>
      <c r="AW222" s="137">
        <v>2424000</v>
      </c>
      <c r="AX222" s="20">
        <v>3411390</v>
      </c>
      <c r="AY222" s="79">
        <v>3274900</v>
      </c>
      <c r="AZ222" s="20">
        <f t="shared" si="456"/>
        <v>2443207.5</v>
      </c>
      <c r="BA222" s="20">
        <f t="shared" si="457"/>
        <v>2849450</v>
      </c>
      <c r="BB222" s="20">
        <f t="shared" si="458"/>
        <v>1587066.9507177589</v>
      </c>
      <c r="BC222" s="179">
        <f t="shared" si="459"/>
        <v>696329.53999999992</v>
      </c>
      <c r="BD222" s="179">
        <f t="shared" si="413"/>
        <v>839077.09569999995</v>
      </c>
      <c r="BE222" s="139">
        <f>VLOOKUP(B222,[1]Hoja1!$B$9:$AB$244,27,0)</f>
        <v>716485</v>
      </c>
      <c r="BF222" s="139">
        <v>2866000</v>
      </c>
      <c r="BG222" s="21">
        <v>4013400</v>
      </c>
      <c r="BH222" s="80">
        <v>3812700</v>
      </c>
      <c r="BI222" s="21">
        <f t="shared" si="460"/>
        <v>2852146.25</v>
      </c>
      <c r="BJ222" s="21">
        <f t="shared" si="461"/>
        <v>3339350</v>
      </c>
      <c r="BK222" s="21">
        <f t="shared" si="462"/>
        <v>1772996.5152961379</v>
      </c>
      <c r="BL222" s="21">
        <f t="shared" si="463"/>
        <v>753025.73499999999</v>
      </c>
      <c r="BM222" s="21">
        <f t="shared" si="414"/>
        <v>907396.01067500003</v>
      </c>
      <c r="BN222" s="144">
        <f>VLOOKUP(B222,[1]Hoja1!$B$9:$AD$244,29,0)</f>
        <v>716485</v>
      </c>
      <c r="BO222" s="144">
        <v>2559000</v>
      </c>
      <c r="BP222" s="22">
        <v>4013400</v>
      </c>
      <c r="BQ222" s="82">
        <v>3933100</v>
      </c>
      <c r="BR222" s="22">
        <f t="shared" si="464"/>
        <v>2805496.25</v>
      </c>
      <c r="BS222" s="22">
        <f t="shared" si="465"/>
        <v>3246050</v>
      </c>
      <c r="BT222" s="22">
        <f t="shared" si="466"/>
        <v>1746802.7369969692</v>
      </c>
      <c r="BU222" s="22">
        <f t="shared" si="467"/>
        <v>753025.73499999999</v>
      </c>
      <c r="BV222" s="22">
        <f t="shared" si="415"/>
        <v>907396.01067500003</v>
      </c>
      <c r="BW222" s="146">
        <f>VLOOKUP(B222,[1]Hoja1!$B$9:$AF$244,31,0)</f>
        <v>690182</v>
      </c>
      <c r="BX222" s="146">
        <v>1980000</v>
      </c>
      <c r="BY222" s="23">
        <v>3411390</v>
      </c>
      <c r="BZ222" s="84">
        <v>3206700</v>
      </c>
      <c r="CA222" s="23">
        <f t="shared" si="468"/>
        <v>2322068</v>
      </c>
      <c r="CB222" s="23">
        <f t="shared" si="469"/>
        <v>2593350</v>
      </c>
      <c r="CC222" s="23">
        <f t="shared" si="470"/>
        <v>1563155.5432298968</v>
      </c>
      <c r="CD222" s="23">
        <f t="shared" si="471"/>
        <v>725381.28200000001</v>
      </c>
      <c r="CE222" s="23">
        <f t="shared" si="416"/>
        <v>874084.44481000002</v>
      </c>
      <c r="CF222" s="158">
        <f>VLOOKUP(B222,[1]Hoja1!$B$9:$AJ$244,35,0)</f>
        <v>666821</v>
      </c>
      <c r="CG222" s="158">
        <v>1910000</v>
      </c>
      <c r="CH222" s="24">
        <v>2319700</v>
      </c>
      <c r="CI222" s="25">
        <v>2134100</v>
      </c>
      <c r="CJ222" s="24">
        <f t="shared" si="472"/>
        <v>1757655.25</v>
      </c>
      <c r="CK222" s="24">
        <f t="shared" si="473"/>
        <v>2022050</v>
      </c>
      <c r="CL222" s="24">
        <f t="shared" si="474"/>
        <v>1368510.9668257721</v>
      </c>
      <c r="CM222" s="24">
        <f t="shared" si="475"/>
        <v>700828.87099999993</v>
      </c>
      <c r="CN222" s="24">
        <f t="shared" si="417"/>
        <v>844498.78955499991</v>
      </c>
      <c r="CO222" s="148">
        <f>VLOOKUP(B222,[1]Hoja1!$B$9:$AL$244,37,0)</f>
        <v>706695</v>
      </c>
      <c r="CP222" s="148">
        <v>2530000</v>
      </c>
      <c r="CQ222" s="26">
        <v>3411390</v>
      </c>
      <c r="CR222" s="149">
        <v>3274900</v>
      </c>
      <c r="CS222" s="26">
        <f t="shared" si="476"/>
        <v>2480746.25</v>
      </c>
      <c r="CT222" s="26">
        <f t="shared" si="477"/>
        <v>2902450</v>
      </c>
      <c r="CU222" s="26">
        <f t="shared" si="478"/>
        <v>1660589.6010009362</v>
      </c>
      <c r="CV222" s="26">
        <f t="shared" si="479"/>
        <v>742736.44499999995</v>
      </c>
      <c r="CW222" s="26">
        <f t="shared" si="418"/>
        <v>894997.41622499994</v>
      </c>
      <c r="CX222" s="27">
        <f>VLOOKUP(B222,[1]Hoja1!$B$9:$AN$244,39,0)</f>
        <v>845112</v>
      </c>
      <c r="CY222" s="27">
        <v>2780000</v>
      </c>
      <c r="CZ222" s="28">
        <v>3812730</v>
      </c>
      <c r="DA222" s="86">
        <v>3431000</v>
      </c>
      <c r="DB222" s="28">
        <f t="shared" si="480"/>
        <v>2717210.5</v>
      </c>
      <c r="DC222" s="28">
        <f t="shared" si="481"/>
        <v>3105500</v>
      </c>
      <c r="DD222" s="28">
        <f t="shared" si="482"/>
        <v>1907735.4089915094</v>
      </c>
      <c r="DE222" s="28">
        <f t="shared" si="483"/>
        <v>888212.71199999994</v>
      </c>
      <c r="DF222" s="28">
        <f t="shared" si="419"/>
        <v>1070296.3179599999</v>
      </c>
      <c r="DG222" s="150">
        <f>VLOOKUP(B222,[1]Hoja1!$B$9:$AR$244,43,0)</f>
        <v>1028167</v>
      </c>
      <c r="DH222" s="150">
        <v>3526000</v>
      </c>
      <c r="DI222" s="29">
        <v>3010050</v>
      </c>
      <c r="DJ222" s="88">
        <v>2709000</v>
      </c>
      <c r="DK222" s="29">
        <f t="shared" si="484"/>
        <v>2568304.25</v>
      </c>
      <c r="DL222" s="29">
        <f t="shared" si="485"/>
        <v>2859525</v>
      </c>
      <c r="DM222" s="29">
        <f t="shared" si="486"/>
        <v>2043347.1253337967</v>
      </c>
      <c r="DN222" s="29">
        <f t="shared" si="487"/>
        <v>1080603.517</v>
      </c>
      <c r="DO222" s="29">
        <f t="shared" si="420"/>
        <v>1302127.237985</v>
      </c>
      <c r="DP222" s="154">
        <f>VLOOKUP(B222,[1]Hoja1!$B$9:$AT$244,45,0)</f>
        <v>1053518</v>
      </c>
      <c r="DQ222" s="154">
        <v>3853000</v>
      </c>
      <c r="DR222" s="30">
        <v>3010050</v>
      </c>
      <c r="DS222" s="90">
        <v>2889600</v>
      </c>
      <c r="DT222" s="30">
        <f t="shared" si="488"/>
        <v>2701542</v>
      </c>
      <c r="DU222" s="30">
        <f t="shared" si="489"/>
        <v>2949825</v>
      </c>
      <c r="DV222" s="30">
        <f t="shared" si="490"/>
        <v>2119735.6469311099</v>
      </c>
      <c r="DW222" s="30">
        <f t="shared" si="491"/>
        <v>1107247.4179999998</v>
      </c>
      <c r="DX222" s="30">
        <f t="shared" si="421"/>
        <v>1334233.1386899997</v>
      </c>
      <c r="DY222" s="158">
        <f>VLOOKUP(B222,[1]Hoja1!$B$9:$AV$244,47,0)</f>
        <v>1193987</v>
      </c>
      <c r="DZ222" s="158">
        <v>4100000</v>
      </c>
      <c r="EA222" s="24">
        <v>3411390</v>
      </c>
      <c r="EB222" s="25">
        <v>3274900</v>
      </c>
      <c r="EC222" s="24">
        <f t="shared" si="492"/>
        <v>2995069.25</v>
      </c>
      <c r="ED222" s="24">
        <f t="shared" si="493"/>
        <v>3343145</v>
      </c>
      <c r="EE222" s="24">
        <f t="shared" si="494"/>
        <v>2381064.3848869321</v>
      </c>
      <c r="EF222" s="24">
        <f t="shared" si="495"/>
        <v>1254880.3369999998</v>
      </c>
      <c r="EG222" s="24">
        <f t="shared" si="422"/>
        <v>1512130.8060849998</v>
      </c>
      <c r="EH222" s="126">
        <f>VLOOKUP(B222,[1]Hoja1!$B$9:$AX$244,49,0)</f>
        <v>1178527</v>
      </c>
      <c r="EI222" s="126">
        <v>4210000</v>
      </c>
      <c r="EJ222" s="17">
        <v>4515075</v>
      </c>
      <c r="EK222" s="73">
        <v>4244200</v>
      </c>
      <c r="EL222" s="17">
        <f t="shared" si="496"/>
        <v>3536950.5</v>
      </c>
      <c r="EM222" s="17">
        <f t="shared" si="497"/>
        <v>4227100</v>
      </c>
      <c r="EN222" s="17">
        <f t="shared" si="498"/>
        <v>2592113.250141229</v>
      </c>
      <c r="EO222" s="17">
        <f t="shared" si="499"/>
        <v>1238631.8769999999</v>
      </c>
      <c r="EP222" s="17">
        <f t="shared" si="423"/>
        <v>1492551.4117849998</v>
      </c>
      <c r="EQ222" s="162">
        <f>VLOOKUP(B222,[1]Hoja1!$B$9:$AZ$244,51,0)</f>
        <v>1028167</v>
      </c>
      <c r="ER222" s="162">
        <v>3379000</v>
      </c>
      <c r="ES222" s="32">
        <v>4515075</v>
      </c>
      <c r="ET222" s="94">
        <v>4244200</v>
      </c>
      <c r="EU222" s="32">
        <f t="shared" si="500"/>
        <v>3291610.5</v>
      </c>
      <c r="EV222" s="32">
        <f t="shared" si="501"/>
        <v>3811600</v>
      </c>
      <c r="EW222" s="32">
        <f t="shared" si="502"/>
        <v>2317972.3572237501</v>
      </c>
      <c r="EX222" s="32">
        <f t="shared" si="503"/>
        <v>1242128.5526999999</v>
      </c>
      <c r="EY222" s="32">
        <f t="shared" si="424"/>
        <v>1496764.9060034999</v>
      </c>
      <c r="EZ222" s="172">
        <f>VLOOKUP(B222,'[2]RESPUESTOS '!$B$11:$BH$246,59,0)</f>
        <v>614283</v>
      </c>
      <c r="FA222" s="162">
        <v>2977000</v>
      </c>
      <c r="FB222" s="32">
        <v>3344400</v>
      </c>
      <c r="FC222" s="94">
        <v>3277500</v>
      </c>
      <c r="FD222" s="32">
        <f t="shared" si="504"/>
        <v>2553295.75</v>
      </c>
      <c r="FE222" s="32">
        <f t="shared" si="505"/>
        <v>3127250</v>
      </c>
      <c r="FF222" s="32">
        <f t="shared" si="506"/>
        <v>1557668.3676235077</v>
      </c>
      <c r="FG222" s="32">
        <f t="shared" si="507"/>
        <v>742115.29229999997</v>
      </c>
      <c r="FH222" s="32">
        <f t="shared" si="425"/>
        <v>894248.92722149997</v>
      </c>
      <c r="FI222" s="172">
        <f>VLOOKUP(B222,'[2]RESPUESTOS '!$B$11:$CJ$246,87,0)</f>
        <v>653527</v>
      </c>
      <c r="FJ222" s="162">
        <v>3572400</v>
      </c>
      <c r="FK222" s="32">
        <v>3421400</v>
      </c>
      <c r="FL222" s="94">
        <v>3284500</v>
      </c>
      <c r="FM222" s="32">
        <f t="shared" si="508"/>
        <v>2732956.75</v>
      </c>
      <c r="FN222" s="32">
        <f t="shared" si="509"/>
        <v>3352950</v>
      </c>
      <c r="FO222" s="32">
        <f t="shared" si="510"/>
        <v>1661943.3670080458</v>
      </c>
      <c r="FP222" s="32">
        <f t="shared" si="511"/>
        <v>789525.96869999997</v>
      </c>
      <c r="FQ222" s="32">
        <f t="shared" si="426"/>
        <v>951378.79228349996</v>
      </c>
      <c r="FR222" s="172">
        <f>VLOOKUP(B222,'[2]RESPUESTOS '!$B$11:$BX$246,75,0)</f>
        <v>558812</v>
      </c>
      <c r="FS222" s="162">
        <v>2977000</v>
      </c>
      <c r="FT222" s="32">
        <v>2964800</v>
      </c>
      <c r="FU222" s="94">
        <v>2816600</v>
      </c>
      <c r="FV222" s="32">
        <f t="shared" si="512"/>
        <v>2329303</v>
      </c>
      <c r="FW222" s="32">
        <f t="shared" si="513"/>
        <v>2890700</v>
      </c>
      <c r="FX222" s="32">
        <f t="shared" si="514"/>
        <v>1419573.3079130866</v>
      </c>
      <c r="FY222" s="32">
        <f t="shared" si="515"/>
        <v>675100.77720000001</v>
      </c>
      <c r="FZ222" s="32">
        <f t="shared" si="427"/>
        <v>813496.43652600003</v>
      </c>
      <c r="GA222" s="172">
        <f>VLOOKUP(B222,'[2]RESPUESTOS '!$B$11:$CN$246,91,0)</f>
        <v>721781</v>
      </c>
      <c r="GB222" s="162">
        <v>3424000</v>
      </c>
      <c r="GC222" s="32">
        <v>4013400</v>
      </c>
      <c r="GD222" s="94">
        <v>3893000</v>
      </c>
      <c r="GE222" s="32">
        <f t="shared" si="516"/>
        <v>3013045.25</v>
      </c>
      <c r="GF222" s="32">
        <f t="shared" si="517"/>
        <v>3658500</v>
      </c>
      <c r="GG222" s="32">
        <f t="shared" si="518"/>
        <v>1831875.5259754739</v>
      </c>
      <c r="GH222" s="32">
        <f t="shared" si="519"/>
        <v>871983.62609999999</v>
      </c>
      <c r="GI222" s="32">
        <f t="shared" si="428"/>
        <v>1050740.2694504999</v>
      </c>
      <c r="GJ222" s="172">
        <f>VLOOKUP(B222,'[2]RESPUESTOS '!$B$11:$T$246,19,0)</f>
        <v>555552</v>
      </c>
      <c r="GK222" s="162">
        <v>2780000</v>
      </c>
      <c r="GL222" s="32">
        <v>3032600</v>
      </c>
      <c r="GM222" s="94">
        <v>2971900</v>
      </c>
      <c r="GN222" s="32">
        <f t="shared" si="520"/>
        <v>2335013</v>
      </c>
      <c r="GO222" s="32">
        <f t="shared" si="521"/>
        <v>2875950</v>
      </c>
      <c r="GP222" s="32">
        <f t="shared" si="522"/>
        <v>1415448.7643349785</v>
      </c>
      <c r="GQ222" s="32">
        <f t="shared" si="523"/>
        <v>671162.37119999994</v>
      </c>
      <c r="GR222" s="32">
        <f t="shared" si="429"/>
        <v>808750.65729599993</v>
      </c>
      <c r="GS222" s="172">
        <f>VLOOKUP(B222,'[2]RESPUESTOS '!$B$11:$H$246,7,0)</f>
        <v>553581</v>
      </c>
      <c r="GT222" s="162">
        <v>1910000</v>
      </c>
      <c r="GU222" s="32">
        <v>1819600</v>
      </c>
      <c r="GV222" s="94">
        <v>1710400</v>
      </c>
      <c r="GW222" s="32">
        <f t="shared" si="524"/>
        <v>1498395.25</v>
      </c>
      <c r="GX222" s="32">
        <f t="shared" si="525"/>
        <v>1765000</v>
      </c>
      <c r="GY222" s="32">
        <f t="shared" si="526"/>
        <v>1154664.2504000214</v>
      </c>
      <c r="GZ222" s="32">
        <f t="shared" si="527"/>
        <v>668781.20609999995</v>
      </c>
      <c r="HA222" s="32">
        <f t="shared" si="430"/>
        <v>805881.35335049988</v>
      </c>
      <c r="HB222" s="172">
        <f>VLOOKUP(B222,'[2]RESPUESTOS '!$B$11:$D$246,3,0)</f>
        <v>531524</v>
      </c>
      <c r="HC222" s="162">
        <v>1910000</v>
      </c>
      <c r="HD222" s="32">
        <v>1819600</v>
      </c>
      <c r="HE222" s="94">
        <v>1674000</v>
      </c>
      <c r="HF222" s="32">
        <f t="shared" si="528"/>
        <v>1483781</v>
      </c>
      <c r="HG222" s="32">
        <f t="shared" si="529"/>
        <v>1746800</v>
      </c>
      <c r="HH222" s="32">
        <f t="shared" si="530"/>
        <v>1126162.3651766363</v>
      </c>
      <c r="HI222" s="32">
        <f t="shared" si="531"/>
        <v>642134.14439999999</v>
      </c>
      <c r="HJ222" s="32">
        <f t="shared" si="431"/>
        <v>773771.64400199999</v>
      </c>
      <c r="HK222" s="172">
        <f>VLOOKUP(B222,'[2]RESPUESTOS '!$B$11:$CB$246,79,0)</f>
        <v>751269</v>
      </c>
      <c r="HL222" s="162">
        <v>4210000</v>
      </c>
      <c r="HM222" s="32">
        <v>4013400</v>
      </c>
      <c r="HN222" s="94">
        <v>3933000</v>
      </c>
      <c r="HO222" s="32">
        <f t="shared" si="532"/>
        <v>3226917.25</v>
      </c>
      <c r="HP222" s="32">
        <f t="shared" si="533"/>
        <v>3973200</v>
      </c>
      <c r="HQ222" s="32">
        <f t="shared" si="534"/>
        <v>1930469.3519672097</v>
      </c>
      <c r="HR222" s="32">
        <f t="shared" si="535"/>
        <v>907608.07889999996</v>
      </c>
      <c r="HS222" s="32">
        <f t="shared" si="432"/>
        <v>1093667.7350744999</v>
      </c>
      <c r="HT222" s="172">
        <v>3839876.53</v>
      </c>
      <c r="HU222" s="162">
        <v>4210000</v>
      </c>
      <c r="HV222" s="32">
        <v>5016750</v>
      </c>
      <c r="HW222" s="94">
        <v>4816100</v>
      </c>
      <c r="HX222" s="32">
        <f t="shared" si="536"/>
        <v>4680950</v>
      </c>
      <c r="HY222" s="32">
        <f t="shared" si="537"/>
        <v>4816100</v>
      </c>
      <c r="HZ222" s="32">
        <f t="shared" si="433"/>
        <v>4654779.714504282</v>
      </c>
      <c r="IA222" s="32">
        <f t="shared" si="538"/>
        <v>4638954.8358929995</v>
      </c>
      <c r="IB222" s="32">
        <f t="shared" si="434"/>
        <v>5589940.5772510646</v>
      </c>
      <c r="IC222" s="172">
        <v>4093685</v>
      </c>
      <c r="ID222" s="162">
        <v>2977000</v>
      </c>
      <c r="IE222" s="32">
        <v>5016750</v>
      </c>
      <c r="IF222" s="94">
        <v>4866200</v>
      </c>
      <c r="IG222" s="32">
        <f t="shared" si="539"/>
        <v>4286650</v>
      </c>
      <c r="IH222" s="32">
        <f t="shared" si="540"/>
        <v>4866200</v>
      </c>
      <c r="II222" s="32">
        <f t="shared" si="541"/>
        <v>4050003.9006789583</v>
      </c>
      <c r="IJ222" s="32">
        <f t="shared" si="542"/>
        <v>4945580.8484999994</v>
      </c>
      <c r="IK222" s="32">
        <f t="shared" si="435"/>
        <v>5959424.9224424995</v>
      </c>
      <c r="IM222" s="32">
        <f t="shared" si="543"/>
        <v>1394473.1992248727</v>
      </c>
    </row>
    <row r="223" spans="1:247" x14ac:dyDescent="0.25">
      <c r="A223" s="12">
        <v>216</v>
      </c>
      <c r="B223" s="46" t="s">
        <v>259</v>
      </c>
      <c r="C223" s="14">
        <f>VLOOKUP(B223,[1]Hoja1!$B$9:$D$244,3,0)</f>
        <v>728930</v>
      </c>
      <c r="D223" s="14">
        <v>2666000</v>
      </c>
      <c r="E223" s="15">
        <v>3959000</v>
      </c>
      <c r="F223" s="97">
        <v>3879800</v>
      </c>
      <c r="G223" s="105">
        <f t="shared" si="436"/>
        <v>2808432.5</v>
      </c>
      <c r="H223" s="105">
        <f t="shared" si="437"/>
        <v>3272900</v>
      </c>
      <c r="I223" s="107">
        <f t="shared" si="438"/>
        <v>1772027.0395639567</v>
      </c>
      <c r="J223" s="107">
        <f t="shared" si="439"/>
        <v>766105.42999999993</v>
      </c>
      <c r="K223" s="107">
        <f t="shared" si="408"/>
        <v>923157.04314999992</v>
      </c>
      <c r="L223" s="101">
        <f>VLOOKUP(B223,[1]Hoja1!$B$9:$L$244,11,0)</f>
        <v>423903</v>
      </c>
      <c r="M223" s="101">
        <v>1575000</v>
      </c>
      <c r="N223" s="34">
        <v>3959000</v>
      </c>
      <c r="O223" s="70">
        <v>3800600</v>
      </c>
      <c r="P223" s="34">
        <f t="shared" si="440"/>
        <v>2439625.75</v>
      </c>
      <c r="Q223" s="34">
        <f t="shared" si="441"/>
        <v>2687800</v>
      </c>
      <c r="R223" s="34">
        <f t="shared" si="442"/>
        <v>1139712.7494785227</v>
      </c>
      <c r="S223" s="174">
        <f t="shared" si="443"/>
        <v>445522.05299999996</v>
      </c>
      <c r="T223" s="174">
        <f t="shared" si="409"/>
        <v>536854.07386499993</v>
      </c>
      <c r="U223" s="126">
        <f>VLOOKUP(B223,[1]Hoja1!$B$9:$T$244,19,0)</f>
        <v>417181</v>
      </c>
      <c r="V223" s="126">
        <v>1526000</v>
      </c>
      <c r="W223" s="17">
        <v>3167200</v>
      </c>
      <c r="X223" s="73">
        <v>3103900</v>
      </c>
      <c r="Y223" s="17">
        <f t="shared" si="444"/>
        <v>2053570.25</v>
      </c>
      <c r="Z223" s="17">
        <f t="shared" si="445"/>
        <v>2314950</v>
      </c>
      <c r="AA223" s="17">
        <f t="shared" si="446"/>
        <v>1083934.2561608329</v>
      </c>
      <c r="AB223" s="176">
        <f t="shared" si="447"/>
        <v>438457.23099999997</v>
      </c>
      <c r="AC223" s="176">
        <f t="shared" si="410"/>
        <v>528340.9633549999</v>
      </c>
      <c r="AD223" s="129">
        <f>VLOOKUP(B223,[1]Hoja1!$B$9:$V$244,21,0)</f>
        <v>588510</v>
      </c>
      <c r="AE223" s="129">
        <v>2102000</v>
      </c>
      <c r="AF223" s="18">
        <v>3008840</v>
      </c>
      <c r="AG223" s="74">
        <v>2948700</v>
      </c>
      <c r="AH223" s="18">
        <f t="shared" si="448"/>
        <v>2162012.5</v>
      </c>
      <c r="AI223" s="18">
        <f t="shared" si="449"/>
        <v>2525350</v>
      </c>
      <c r="AJ223" s="18">
        <f t="shared" si="450"/>
        <v>1405268.8788462882</v>
      </c>
      <c r="AK223" s="177">
        <f t="shared" si="451"/>
        <v>618524.01</v>
      </c>
      <c r="AL223" s="177">
        <f t="shared" si="411"/>
        <v>745321.43204999994</v>
      </c>
      <c r="AM223" s="133">
        <f>VLOOKUP(B223,[1]Hoja1!$B$9:$X$244,23,0)</f>
        <v>548773</v>
      </c>
      <c r="AN223" s="133">
        <v>1960000</v>
      </c>
      <c r="AO223" s="19">
        <v>2692120</v>
      </c>
      <c r="AP223" s="77">
        <v>2557500</v>
      </c>
      <c r="AQ223" s="19">
        <f t="shared" si="452"/>
        <v>1939598.25</v>
      </c>
      <c r="AR223" s="19">
        <f t="shared" si="453"/>
        <v>2258750</v>
      </c>
      <c r="AS223" s="19">
        <f t="shared" si="454"/>
        <v>1292443.6569859425</v>
      </c>
      <c r="AT223" s="178">
        <f t="shared" si="455"/>
        <v>576760.42299999995</v>
      </c>
      <c r="AU223" s="178">
        <f t="shared" si="412"/>
        <v>694996.30971499998</v>
      </c>
      <c r="AV223" s="137">
        <f>VLOOKUP(B223,[1]Hoja1!$B$9:$Z$244,25,0)</f>
        <v>333505</v>
      </c>
      <c r="AW223" s="137">
        <v>1220000</v>
      </c>
      <c r="AX223" s="20">
        <v>2692120</v>
      </c>
      <c r="AY223" s="79">
        <v>2611400</v>
      </c>
      <c r="AZ223" s="20">
        <f t="shared" si="456"/>
        <v>1714256.25</v>
      </c>
      <c r="BA223" s="20">
        <f t="shared" si="457"/>
        <v>1915700</v>
      </c>
      <c r="BB223" s="20">
        <f t="shared" si="458"/>
        <v>874791.38285340311</v>
      </c>
      <c r="BC223" s="179">
        <f t="shared" si="459"/>
        <v>350513.755</v>
      </c>
      <c r="BD223" s="179">
        <f t="shared" si="413"/>
        <v>422369.07477499999</v>
      </c>
      <c r="BE223" s="139">
        <f>VLOOKUP(B223,[1]Hoja1!$B$9:$AB$244,27,0)</f>
        <v>659802</v>
      </c>
      <c r="BF223" s="139">
        <v>2640000</v>
      </c>
      <c r="BG223" s="21">
        <v>3167200</v>
      </c>
      <c r="BH223" s="80">
        <v>3040500</v>
      </c>
      <c r="BI223" s="21">
        <f t="shared" si="460"/>
        <v>2376875.5</v>
      </c>
      <c r="BJ223" s="21">
        <f t="shared" si="461"/>
        <v>2840250</v>
      </c>
      <c r="BK223" s="21">
        <f t="shared" si="462"/>
        <v>1575408.7224687452</v>
      </c>
      <c r="BL223" s="21">
        <f t="shared" si="463"/>
        <v>693451.902</v>
      </c>
      <c r="BM223" s="21">
        <f t="shared" si="414"/>
        <v>835609.54191000003</v>
      </c>
      <c r="BN223" s="144">
        <f>VLOOKUP(B223,[1]Hoja1!$B$9:$AD$244,29,0)</f>
        <v>360360</v>
      </c>
      <c r="BO223" s="144">
        <v>1287000</v>
      </c>
      <c r="BP223" s="22">
        <v>3167200</v>
      </c>
      <c r="BQ223" s="82">
        <v>3008800</v>
      </c>
      <c r="BR223" s="22">
        <f t="shared" si="464"/>
        <v>1955840</v>
      </c>
      <c r="BS223" s="22">
        <f t="shared" si="465"/>
        <v>2147900</v>
      </c>
      <c r="BT223" s="22">
        <f t="shared" si="466"/>
        <v>952358.67073370307</v>
      </c>
      <c r="BU223" s="22">
        <f t="shared" si="467"/>
        <v>378738.36</v>
      </c>
      <c r="BV223" s="22">
        <f t="shared" si="415"/>
        <v>456379.72379999998</v>
      </c>
      <c r="BW223" s="146">
        <f>VLOOKUP(B223,[1]Hoja1!$B$9:$AF$244,31,0)</f>
        <v>347100</v>
      </c>
      <c r="BX223" s="146">
        <v>1000000</v>
      </c>
      <c r="BY223" s="23">
        <v>2692120</v>
      </c>
      <c r="BZ223" s="84">
        <v>2611400</v>
      </c>
      <c r="CA223" s="23">
        <f t="shared" si="468"/>
        <v>1662655</v>
      </c>
      <c r="CB223" s="23">
        <f t="shared" si="469"/>
        <v>1805700</v>
      </c>
      <c r="CC223" s="23">
        <f t="shared" si="470"/>
        <v>862923.53132577706</v>
      </c>
      <c r="CD223" s="23">
        <f t="shared" si="471"/>
        <v>364802.1</v>
      </c>
      <c r="CE223" s="23">
        <f t="shared" si="416"/>
        <v>439586.53049999999</v>
      </c>
      <c r="CF223" s="158">
        <f>VLOOKUP(B223,[1]Hoja1!$B$9:$AJ$244,35,0)</f>
        <v>327600</v>
      </c>
      <c r="CG223" s="158">
        <v>940000</v>
      </c>
      <c r="CH223" s="24">
        <v>1830600</v>
      </c>
      <c r="CI223" s="25">
        <v>1794000</v>
      </c>
      <c r="CJ223" s="24">
        <f t="shared" si="472"/>
        <v>1223050</v>
      </c>
      <c r="CK223" s="24">
        <f t="shared" si="473"/>
        <v>1367000</v>
      </c>
      <c r="CL223" s="24">
        <f t="shared" si="474"/>
        <v>766281.26078147138</v>
      </c>
      <c r="CM223" s="24">
        <f t="shared" si="475"/>
        <v>344307.6</v>
      </c>
      <c r="CN223" s="24">
        <f t="shared" si="417"/>
        <v>414890.65799999994</v>
      </c>
      <c r="CO223" s="148">
        <f>VLOOKUP(B223,[1]Hoja1!$B$9:$AL$244,37,0)</f>
        <v>389611</v>
      </c>
      <c r="CP223" s="148">
        <v>1400000</v>
      </c>
      <c r="CQ223" s="26">
        <v>2692120</v>
      </c>
      <c r="CR223" s="149">
        <v>2422900</v>
      </c>
      <c r="CS223" s="26">
        <f t="shared" si="476"/>
        <v>1726157.75</v>
      </c>
      <c r="CT223" s="26">
        <f t="shared" si="477"/>
        <v>1911450</v>
      </c>
      <c r="CU223" s="26">
        <f t="shared" si="478"/>
        <v>983978.03923707269</v>
      </c>
      <c r="CV223" s="26">
        <f t="shared" si="479"/>
        <v>409481.16099999996</v>
      </c>
      <c r="CW223" s="26">
        <f t="shared" si="418"/>
        <v>493424.79900499992</v>
      </c>
      <c r="CX223" s="27">
        <f>VLOOKUP(B223,[1]Hoja1!$B$9:$AN$244,39,0)</f>
        <v>677072</v>
      </c>
      <c r="CY223" s="27">
        <v>2230000</v>
      </c>
      <c r="CZ223" s="28">
        <v>3008840</v>
      </c>
      <c r="DA223" s="86">
        <v>2888000</v>
      </c>
      <c r="DB223" s="28">
        <f t="shared" si="480"/>
        <v>2200978</v>
      </c>
      <c r="DC223" s="28">
        <f t="shared" si="481"/>
        <v>2559000</v>
      </c>
      <c r="DD223" s="28">
        <f t="shared" si="482"/>
        <v>1536102.6302965607</v>
      </c>
      <c r="DE223" s="28">
        <f t="shared" si="483"/>
        <v>711602.6719999999</v>
      </c>
      <c r="DF223" s="28">
        <f t="shared" si="419"/>
        <v>857481.21975999989</v>
      </c>
      <c r="DG223" s="150">
        <f>VLOOKUP(B223,[1]Hoja1!$B$9:$AR$244,43,0)</f>
        <v>508798</v>
      </c>
      <c r="DH223" s="150">
        <v>1745000</v>
      </c>
      <c r="DI223" s="29">
        <v>2375400</v>
      </c>
      <c r="DJ223" s="88">
        <v>2280400</v>
      </c>
      <c r="DK223" s="29">
        <f t="shared" si="484"/>
        <v>1727399.5</v>
      </c>
      <c r="DL223" s="29">
        <f t="shared" si="485"/>
        <v>2012700</v>
      </c>
      <c r="DM223" s="29">
        <f t="shared" si="486"/>
        <v>1177168.6767269217</v>
      </c>
      <c r="DN223" s="29">
        <f t="shared" si="487"/>
        <v>534746.69799999997</v>
      </c>
      <c r="DO223" s="29">
        <f t="shared" si="420"/>
        <v>644369.77108999994</v>
      </c>
      <c r="DP223" s="154">
        <f>VLOOKUP(B223,[1]Hoja1!$B$9:$AT$244,45,0)</f>
        <v>831390</v>
      </c>
      <c r="DQ223" s="154">
        <v>3041000</v>
      </c>
      <c r="DR223" s="30">
        <v>2375400</v>
      </c>
      <c r="DS223" s="90">
        <v>2351600</v>
      </c>
      <c r="DT223" s="30">
        <f t="shared" si="488"/>
        <v>2149847.5</v>
      </c>
      <c r="DU223" s="30">
        <f t="shared" si="489"/>
        <v>2363500</v>
      </c>
      <c r="DV223" s="30">
        <f t="shared" si="490"/>
        <v>1682178.9808525802</v>
      </c>
      <c r="DW223" s="30">
        <f t="shared" si="491"/>
        <v>873790.8899999999</v>
      </c>
      <c r="DX223" s="30">
        <f t="shared" si="421"/>
        <v>1052918.0224499998</v>
      </c>
      <c r="DY223" s="158">
        <f>VLOOKUP(B223,[1]Hoja1!$B$9:$AV$244,47,0)</f>
        <v>610558</v>
      </c>
      <c r="DZ223" s="158">
        <v>2100000</v>
      </c>
      <c r="EA223" s="24">
        <v>2692120</v>
      </c>
      <c r="EB223" s="25">
        <v>2665200</v>
      </c>
      <c r="EC223" s="24">
        <f t="shared" si="492"/>
        <v>2016969.5</v>
      </c>
      <c r="ED223" s="24">
        <f t="shared" si="493"/>
        <v>2382600</v>
      </c>
      <c r="EE223" s="24">
        <f t="shared" si="494"/>
        <v>1398260.466167473</v>
      </c>
      <c r="EF223" s="24">
        <f t="shared" si="495"/>
        <v>641696.45799999998</v>
      </c>
      <c r="EG223" s="24">
        <f t="shared" si="422"/>
        <v>773244.23188999994</v>
      </c>
      <c r="EH223" s="126">
        <f>VLOOKUP(B223,[1]Hoja1!$B$9:$AX$244,49,0)</f>
        <v>607145</v>
      </c>
      <c r="EI223" s="126">
        <v>2169000</v>
      </c>
      <c r="EJ223" s="17">
        <v>3563100</v>
      </c>
      <c r="EK223" s="73">
        <v>3456200</v>
      </c>
      <c r="EL223" s="17">
        <f t="shared" si="496"/>
        <v>2448861.25</v>
      </c>
      <c r="EM223" s="17">
        <f t="shared" si="497"/>
        <v>2812600</v>
      </c>
      <c r="EN223" s="17">
        <f t="shared" si="498"/>
        <v>1493604.8176506055</v>
      </c>
      <c r="EO223" s="17">
        <f t="shared" si="499"/>
        <v>638109.3949999999</v>
      </c>
      <c r="EP223" s="17">
        <f t="shared" si="423"/>
        <v>768921.82097499992</v>
      </c>
      <c r="EQ223" s="162">
        <f>VLOOKUP(B223,[1]Hoja1!$B$9:$AZ$244,51,0)</f>
        <v>508798</v>
      </c>
      <c r="ER223" s="162">
        <v>1672000</v>
      </c>
      <c r="ES223" s="32">
        <v>3563100</v>
      </c>
      <c r="ET223" s="94">
        <v>3384900</v>
      </c>
      <c r="EU223" s="32">
        <f t="shared" si="500"/>
        <v>2282199.5</v>
      </c>
      <c r="EV223" s="32">
        <f t="shared" si="501"/>
        <v>2528450</v>
      </c>
      <c r="EW223" s="32">
        <f t="shared" si="502"/>
        <v>1274052.9881447696</v>
      </c>
      <c r="EX223" s="32">
        <f t="shared" si="503"/>
        <v>614678.86379999993</v>
      </c>
      <c r="EY223" s="32">
        <f t="shared" si="424"/>
        <v>740688.03087899997</v>
      </c>
      <c r="EZ223" s="172">
        <f>VLOOKUP(B223,'[2]RESPUESTOS '!$B$11:$BH$246,59,0)</f>
        <v>327807</v>
      </c>
      <c r="FA223" s="162">
        <v>1526000</v>
      </c>
      <c r="FB223" s="32">
        <v>1751200</v>
      </c>
      <c r="FC223" s="94">
        <v>1698700</v>
      </c>
      <c r="FD223" s="32">
        <f t="shared" si="504"/>
        <v>1325926.75</v>
      </c>
      <c r="FE223" s="32">
        <f t="shared" si="505"/>
        <v>1612350</v>
      </c>
      <c r="FF223" s="32">
        <f t="shared" si="506"/>
        <v>822096.98802287795</v>
      </c>
      <c r="FG223" s="32">
        <f t="shared" si="507"/>
        <v>396023.63669999997</v>
      </c>
      <c r="FH223" s="32">
        <f t="shared" si="425"/>
        <v>477208.48222349997</v>
      </c>
      <c r="FI223" s="172">
        <f>VLOOKUP(B223,'[2]RESPUESTOS '!$B$11:$CJ$246,87,0)</f>
        <v>300134</v>
      </c>
      <c r="FJ223" s="162">
        <v>1831200</v>
      </c>
      <c r="FK223" s="32">
        <v>1663200</v>
      </c>
      <c r="FL223" s="94">
        <v>1613300</v>
      </c>
      <c r="FM223" s="32">
        <f t="shared" si="508"/>
        <v>1351958.5</v>
      </c>
      <c r="FN223" s="32">
        <f t="shared" si="509"/>
        <v>1638250</v>
      </c>
      <c r="FO223" s="32">
        <f t="shared" si="510"/>
        <v>784462.43133004534</v>
      </c>
      <c r="FP223" s="32">
        <f t="shared" si="511"/>
        <v>362591.88539999997</v>
      </c>
      <c r="FQ223" s="32">
        <f t="shared" si="426"/>
        <v>436923.22190699994</v>
      </c>
      <c r="FR223" s="172">
        <f>VLOOKUP(B223,'[2]RESPUESTOS '!$B$11:$BX$246,75,0)</f>
        <v>313072</v>
      </c>
      <c r="FS223" s="162">
        <v>1526000</v>
      </c>
      <c r="FT223" s="32">
        <v>1676800</v>
      </c>
      <c r="FU223" s="94">
        <v>1609700</v>
      </c>
      <c r="FV223" s="32">
        <f t="shared" si="512"/>
        <v>1281393</v>
      </c>
      <c r="FW223" s="32">
        <f t="shared" si="513"/>
        <v>1567850</v>
      </c>
      <c r="FX223" s="32">
        <f t="shared" si="514"/>
        <v>789410.96253825759</v>
      </c>
      <c r="FY223" s="32">
        <f t="shared" si="515"/>
        <v>378222.28320000001</v>
      </c>
      <c r="FZ223" s="32">
        <f t="shared" si="427"/>
        <v>455757.85125599999</v>
      </c>
      <c r="GA223" s="172">
        <f>VLOOKUP(B223,'[2]RESPUESTOS '!$B$11:$CN$246,91,0)</f>
        <v>578216</v>
      </c>
      <c r="GB223" s="162">
        <v>1755000</v>
      </c>
      <c r="GC223" s="32">
        <v>3167200</v>
      </c>
      <c r="GD223" s="94">
        <v>3008800</v>
      </c>
      <c r="GE223" s="32">
        <f t="shared" si="516"/>
        <v>2127304</v>
      </c>
      <c r="GF223" s="32">
        <f t="shared" si="517"/>
        <v>2381900</v>
      </c>
      <c r="GG223" s="32">
        <f t="shared" si="518"/>
        <v>1357150.0565165887</v>
      </c>
      <c r="GH223" s="32">
        <f t="shared" si="519"/>
        <v>698542.74959999998</v>
      </c>
      <c r="GI223" s="32">
        <f t="shared" si="428"/>
        <v>841744.01326799998</v>
      </c>
      <c r="GJ223" s="172">
        <f>VLOOKUP(B223,'[2]RESPUESTOS '!$B$11:$T$246,19,0)</f>
        <v>261261</v>
      </c>
      <c r="GK223" s="162">
        <v>2230000</v>
      </c>
      <c r="GL223" s="32">
        <v>1405400</v>
      </c>
      <c r="GM223" s="94">
        <v>1335100</v>
      </c>
      <c r="GN223" s="32">
        <f t="shared" si="520"/>
        <v>1307940.25</v>
      </c>
      <c r="GO223" s="32">
        <f t="shared" si="521"/>
        <v>1370250</v>
      </c>
      <c r="GP223" s="32">
        <f t="shared" si="522"/>
        <v>697280.86546345963</v>
      </c>
      <c r="GQ223" s="32">
        <f t="shared" si="523"/>
        <v>315629.41409999999</v>
      </c>
      <c r="GR223" s="32">
        <f t="shared" si="429"/>
        <v>380333.4439905</v>
      </c>
      <c r="GS223" s="172">
        <f>VLOOKUP(B223,'[2]RESPUESTOS '!$B$11:$H$246,7,0)</f>
        <v>233406</v>
      </c>
      <c r="GT223" s="162">
        <v>940000</v>
      </c>
      <c r="GU223" s="32">
        <v>843200</v>
      </c>
      <c r="GV223" s="94">
        <v>801000</v>
      </c>
      <c r="GW223" s="32">
        <f t="shared" si="524"/>
        <v>704401.5</v>
      </c>
      <c r="GX223" s="32">
        <f t="shared" si="525"/>
        <v>822100</v>
      </c>
      <c r="GY223" s="32">
        <f t="shared" si="526"/>
        <v>513966.55943737645</v>
      </c>
      <c r="GZ223" s="32">
        <f t="shared" si="527"/>
        <v>281977.78859999997</v>
      </c>
      <c r="HA223" s="32">
        <f t="shared" si="430"/>
        <v>339783.23526299995</v>
      </c>
      <c r="HB223" s="172">
        <f>VLOOKUP(B223,'[2]RESPUESTOS '!$B$11:$D$246,3,0)</f>
        <v>230521</v>
      </c>
      <c r="HC223" s="162">
        <v>940000</v>
      </c>
      <c r="HD223" s="32">
        <v>843200</v>
      </c>
      <c r="HE223" s="94">
        <v>826300</v>
      </c>
      <c r="HF223" s="32">
        <f t="shared" si="528"/>
        <v>710005.25</v>
      </c>
      <c r="HG223" s="32">
        <f t="shared" si="529"/>
        <v>834750</v>
      </c>
      <c r="HH223" s="32">
        <f t="shared" si="530"/>
        <v>512951.91898239544</v>
      </c>
      <c r="HI223" s="32">
        <f t="shared" si="531"/>
        <v>278492.42009999999</v>
      </c>
      <c r="HJ223" s="32">
        <f t="shared" si="431"/>
        <v>335583.36622049997</v>
      </c>
      <c r="HK223" s="172">
        <f>VLOOKUP(B223,'[2]RESPUESTOS '!$B$11:$CB$246,79,0)</f>
        <v>595400</v>
      </c>
      <c r="HL223" s="162">
        <v>2169000</v>
      </c>
      <c r="HM223" s="32">
        <v>3167200</v>
      </c>
      <c r="HN223" s="94">
        <v>3072000</v>
      </c>
      <c r="HO223" s="32">
        <f t="shared" si="532"/>
        <v>2250900</v>
      </c>
      <c r="HP223" s="32">
        <f t="shared" si="533"/>
        <v>2620500</v>
      </c>
      <c r="HQ223" s="32">
        <f t="shared" si="534"/>
        <v>1437896.0563933097</v>
      </c>
      <c r="HR223" s="32">
        <f t="shared" si="535"/>
        <v>719302.74</v>
      </c>
      <c r="HS223" s="32">
        <f t="shared" si="432"/>
        <v>866759.80169999995</v>
      </c>
      <c r="HT223" s="172">
        <v>3007969.02</v>
      </c>
      <c r="HU223" s="162">
        <v>2169000</v>
      </c>
      <c r="HV223" s="32">
        <v>3959000</v>
      </c>
      <c r="HW223" s="94">
        <v>3563100</v>
      </c>
      <c r="HX223" s="32">
        <f t="shared" si="536"/>
        <v>3230366.6666666665</v>
      </c>
      <c r="HY223" s="32">
        <f t="shared" si="537"/>
        <v>3563100</v>
      </c>
      <c r="HZ223" s="32">
        <f t="shared" si="433"/>
        <v>3017242.0941672521</v>
      </c>
      <c r="IA223" s="32">
        <f t="shared" si="538"/>
        <v>3633927.3730619997</v>
      </c>
      <c r="IB223" s="32">
        <f t="shared" si="434"/>
        <v>4378882.48453971</v>
      </c>
      <c r="IC223" s="172">
        <v>3206790</v>
      </c>
      <c r="ID223" s="162">
        <v>1526000</v>
      </c>
      <c r="IE223" s="32">
        <v>3959000</v>
      </c>
      <c r="IF223" s="94">
        <v>3879800</v>
      </c>
      <c r="IG223" s="32">
        <f t="shared" si="539"/>
        <v>3121600</v>
      </c>
      <c r="IH223" s="32">
        <f t="shared" si="540"/>
        <v>3879800</v>
      </c>
      <c r="II223" s="32">
        <f t="shared" si="541"/>
        <v>2573688.3941252474</v>
      </c>
      <c r="IJ223" s="32">
        <f t="shared" si="542"/>
        <v>3874122.9989999998</v>
      </c>
      <c r="IK223" s="32">
        <f t="shared" si="435"/>
        <v>4668318.2137949998</v>
      </c>
      <c r="IM223" s="32">
        <f t="shared" si="543"/>
        <v>907772.12449378544</v>
      </c>
    </row>
    <row r="224" spans="1:247" x14ac:dyDescent="0.25">
      <c r="A224" s="12">
        <v>217</v>
      </c>
      <c r="B224" s="46" t="s">
        <v>260</v>
      </c>
      <c r="C224" s="14">
        <f>VLOOKUP(B224,[1]Hoja1!$B$9:$D$244,3,0)</f>
        <v>94112</v>
      </c>
      <c r="D224" s="14">
        <v>345000</v>
      </c>
      <c r="E224" s="15">
        <v>516000</v>
      </c>
      <c r="F224" s="97">
        <v>500500</v>
      </c>
      <c r="G224" s="105">
        <f t="shared" si="436"/>
        <v>363903</v>
      </c>
      <c r="H224" s="105">
        <f t="shared" si="437"/>
        <v>422750</v>
      </c>
      <c r="I224" s="107">
        <f t="shared" si="438"/>
        <v>229092.78146787646</v>
      </c>
      <c r="J224" s="107">
        <f t="shared" si="439"/>
        <v>98911.712</v>
      </c>
      <c r="K224" s="107">
        <f t="shared" si="408"/>
        <v>119188.61296</v>
      </c>
      <c r="L224" s="101">
        <f>VLOOKUP(B224,[1]Hoja1!$B$9:$L$244,11,0)</f>
        <v>83917</v>
      </c>
      <c r="M224" s="101">
        <v>312000</v>
      </c>
      <c r="N224" s="34">
        <v>516000</v>
      </c>
      <c r="O224" s="70">
        <v>490200</v>
      </c>
      <c r="P224" s="34">
        <f t="shared" si="440"/>
        <v>350529.25</v>
      </c>
      <c r="Q224" s="34">
        <f t="shared" si="441"/>
        <v>401100</v>
      </c>
      <c r="R224" s="34">
        <f t="shared" si="442"/>
        <v>209428.10830691771</v>
      </c>
      <c r="S224" s="174">
        <f t="shared" si="443"/>
        <v>88196.766999999993</v>
      </c>
      <c r="T224" s="174">
        <f t="shared" si="409"/>
        <v>106277.10423499999</v>
      </c>
      <c r="U224" s="126">
        <f>VLOOKUP(B224,[1]Hoja1!$B$9:$T$244,19,0)</f>
        <v>90206</v>
      </c>
      <c r="V224" s="126">
        <v>330000</v>
      </c>
      <c r="W224" s="17">
        <v>412800</v>
      </c>
      <c r="X224" s="73">
        <v>392200</v>
      </c>
      <c r="Y224" s="17">
        <f t="shared" si="444"/>
        <v>306301.5</v>
      </c>
      <c r="Z224" s="17">
        <f t="shared" si="445"/>
        <v>361100</v>
      </c>
      <c r="AA224" s="17">
        <f t="shared" si="446"/>
        <v>209553.10405820998</v>
      </c>
      <c r="AB224" s="176">
        <f t="shared" si="447"/>
        <v>94806.505999999994</v>
      </c>
      <c r="AC224" s="176">
        <f t="shared" si="410"/>
        <v>114241.83972999999</v>
      </c>
      <c r="AD224" s="129">
        <f>VLOOKUP(B224,[1]Hoja1!$B$9:$V$244,21,0)</f>
        <v>95818</v>
      </c>
      <c r="AE224" s="129">
        <v>343000</v>
      </c>
      <c r="AF224" s="18">
        <v>392160</v>
      </c>
      <c r="AG224" s="74">
        <v>372600</v>
      </c>
      <c r="AH224" s="18">
        <f t="shared" si="448"/>
        <v>300894.5</v>
      </c>
      <c r="AI224" s="18">
        <f t="shared" si="449"/>
        <v>357800</v>
      </c>
      <c r="AJ224" s="18">
        <f t="shared" si="450"/>
        <v>215218.91271669057</v>
      </c>
      <c r="AK224" s="177">
        <f t="shared" si="451"/>
        <v>100704.71799999999</v>
      </c>
      <c r="AL224" s="177">
        <f t="shared" si="411"/>
        <v>121349.18518999999</v>
      </c>
      <c r="AM224" s="133">
        <f>VLOOKUP(B224,[1]Hoja1!$B$9:$X$244,23,0)</f>
        <v>90400</v>
      </c>
      <c r="AN224" s="133">
        <v>323000</v>
      </c>
      <c r="AO224" s="19">
        <v>350880</v>
      </c>
      <c r="AP224" s="77">
        <v>329800</v>
      </c>
      <c r="AQ224" s="19">
        <f t="shared" si="452"/>
        <v>273520</v>
      </c>
      <c r="AR224" s="19">
        <f t="shared" si="453"/>
        <v>326400</v>
      </c>
      <c r="AS224" s="19">
        <f t="shared" si="454"/>
        <v>199600.39973661918</v>
      </c>
      <c r="AT224" s="178">
        <f t="shared" si="455"/>
        <v>95010.4</v>
      </c>
      <c r="AU224" s="178">
        <f t="shared" si="412"/>
        <v>114487.53199999999</v>
      </c>
      <c r="AV224" s="137">
        <f>VLOOKUP(B224,[1]Hoja1!$B$9:$Z$244,25,0)</f>
        <v>72099</v>
      </c>
      <c r="AW224" s="137">
        <v>264000</v>
      </c>
      <c r="AX224" s="20">
        <v>350880</v>
      </c>
      <c r="AY224" s="79">
        <v>326300</v>
      </c>
      <c r="AZ224" s="20">
        <f t="shared" si="456"/>
        <v>253319.75</v>
      </c>
      <c r="BA224" s="20">
        <f t="shared" si="457"/>
        <v>295150</v>
      </c>
      <c r="BB224" s="20">
        <f t="shared" si="458"/>
        <v>169690.42059680691</v>
      </c>
      <c r="BC224" s="179">
        <f t="shared" si="459"/>
        <v>75776.048999999999</v>
      </c>
      <c r="BD224" s="179">
        <f t="shared" si="413"/>
        <v>91310.139045000004</v>
      </c>
      <c r="BE224" s="139">
        <f>VLOOKUP(B224,[1]Hoja1!$B$9:$AB$244,27,0)</f>
        <v>88613</v>
      </c>
      <c r="BF224" s="139">
        <v>355000</v>
      </c>
      <c r="BG224" s="21">
        <v>412800</v>
      </c>
      <c r="BH224" s="80">
        <v>408700</v>
      </c>
      <c r="BI224" s="21">
        <f t="shared" si="460"/>
        <v>316278.25</v>
      </c>
      <c r="BJ224" s="21">
        <f t="shared" si="461"/>
        <v>381850</v>
      </c>
      <c r="BK224" s="21">
        <f t="shared" si="462"/>
        <v>210846.02040308836</v>
      </c>
      <c r="BL224" s="21">
        <f t="shared" si="463"/>
        <v>93132.262999999992</v>
      </c>
      <c r="BM224" s="21">
        <f t="shared" si="414"/>
        <v>112224.37691499999</v>
      </c>
      <c r="BN224" s="144">
        <f>VLOOKUP(B224,[1]Hoja1!$B$9:$AD$244,29,0)</f>
        <v>76230</v>
      </c>
      <c r="BO224" s="144">
        <v>273000</v>
      </c>
      <c r="BP224" s="22">
        <v>412800</v>
      </c>
      <c r="BQ224" s="82">
        <v>400400</v>
      </c>
      <c r="BR224" s="22">
        <f t="shared" si="464"/>
        <v>290607.5</v>
      </c>
      <c r="BS224" s="22">
        <f t="shared" si="465"/>
        <v>336700</v>
      </c>
      <c r="BT224" s="22">
        <f t="shared" si="466"/>
        <v>184321.75962378742</v>
      </c>
      <c r="BU224" s="22">
        <f t="shared" si="467"/>
        <v>80117.73</v>
      </c>
      <c r="BV224" s="22">
        <f t="shared" si="415"/>
        <v>96541.864650000003</v>
      </c>
      <c r="BW224" s="146">
        <f>VLOOKUP(B224,[1]Hoja1!$B$9:$AF$244,31,0)</f>
        <v>73179</v>
      </c>
      <c r="BX224" s="146">
        <v>210000</v>
      </c>
      <c r="BY224" s="23">
        <v>350880</v>
      </c>
      <c r="BZ224" s="84">
        <v>333300</v>
      </c>
      <c r="CA224" s="23">
        <f t="shared" si="468"/>
        <v>241839.75</v>
      </c>
      <c r="CB224" s="23">
        <f t="shared" si="469"/>
        <v>271650</v>
      </c>
      <c r="CC224" s="23">
        <f t="shared" si="470"/>
        <v>164762.93733574339</v>
      </c>
      <c r="CD224" s="23">
        <f t="shared" si="471"/>
        <v>76911.129000000001</v>
      </c>
      <c r="CE224" s="23">
        <f t="shared" si="416"/>
        <v>92677.910445000001</v>
      </c>
      <c r="CF224" s="158">
        <f>VLOOKUP(B224,[1]Hoja1!$B$9:$AJ$244,35,0)</f>
        <v>69300</v>
      </c>
      <c r="CG224" s="158">
        <v>200000</v>
      </c>
      <c r="CH224" s="24">
        <v>238600</v>
      </c>
      <c r="CI224" s="25">
        <v>219500</v>
      </c>
      <c r="CJ224" s="24">
        <f t="shared" si="472"/>
        <v>181850</v>
      </c>
      <c r="CK224" s="24">
        <f t="shared" si="473"/>
        <v>209750</v>
      </c>
      <c r="CL224" s="24">
        <f t="shared" si="474"/>
        <v>141960.06716514329</v>
      </c>
      <c r="CM224" s="24">
        <f t="shared" si="475"/>
        <v>72834.299999999988</v>
      </c>
      <c r="CN224" s="24">
        <f t="shared" si="417"/>
        <v>87765.331499999986</v>
      </c>
      <c r="CO224" s="148">
        <f>VLOOKUP(B224,[1]Hoja1!$B$9:$AL$244,37,0)</f>
        <v>84359</v>
      </c>
      <c r="CP224" s="148">
        <v>310000</v>
      </c>
      <c r="CQ224" s="26">
        <v>350880</v>
      </c>
      <c r="CR224" s="149">
        <v>336800</v>
      </c>
      <c r="CS224" s="26">
        <f t="shared" si="476"/>
        <v>270509.75</v>
      </c>
      <c r="CT224" s="26">
        <f t="shared" si="477"/>
        <v>323400</v>
      </c>
      <c r="CU224" s="26">
        <f t="shared" si="478"/>
        <v>191396.67603840004</v>
      </c>
      <c r="CV224" s="26">
        <f t="shared" si="479"/>
        <v>88661.308999999994</v>
      </c>
      <c r="CW224" s="26">
        <f t="shared" si="418"/>
        <v>106836.87734499999</v>
      </c>
      <c r="CX224" s="27">
        <f>VLOOKUP(B224,[1]Hoja1!$B$9:$AN$244,39,0)</f>
        <v>88496</v>
      </c>
      <c r="CY224" s="27">
        <v>300000</v>
      </c>
      <c r="CZ224" s="28">
        <v>392160</v>
      </c>
      <c r="DA224" s="86">
        <v>365000</v>
      </c>
      <c r="DB224" s="28">
        <f t="shared" si="480"/>
        <v>286414</v>
      </c>
      <c r="DC224" s="28">
        <f t="shared" si="481"/>
        <v>332500</v>
      </c>
      <c r="DD224" s="28">
        <f t="shared" si="482"/>
        <v>200773.12992931306</v>
      </c>
      <c r="DE224" s="28">
        <f t="shared" si="483"/>
        <v>93009.295999999988</v>
      </c>
      <c r="DF224" s="28">
        <f t="shared" si="419"/>
        <v>112076.20167999998</v>
      </c>
      <c r="DG224" s="150">
        <f>VLOOKUP(B224,[1]Hoja1!$B$9:$AR$244,43,0)</f>
        <v>108163</v>
      </c>
      <c r="DH224" s="150">
        <v>371000</v>
      </c>
      <c r="DI224" s="29">
        <v>309600</v>
      </c>
      <c r="DJ224" s="88">
        <v>278600</v>
      </c>
      <c r="DK224" s="29">
        <f t="shared" si="484"/>
        <v>266840.75</v>
      </c>
      <c r="DL224" s="29">
        <f t="shared" si="485"/>
        <v>294100</v>
      </c>
      <c r="DM224" s="29">
        <f t="shared" si="486"/>
        <v>213218.78543941764</v>
      </c>
      <c r="DN224" s="29">
        <f t="shared" si="487"/>
        <v>113679.31299999999</v>
      </c>
      <c r="DO224" s="29">
        <f t="shared" si="420"/>
        <v>136983.57216499999</v>
      </c>
      <c r="DP224" s="154">
        <f>VLOOKUP(B224,[1]Hoja1!$B$9:$AT$244,45,0)</f>
        <v>108360</v>
      </c>
      <c r="DQ224" s="154">
        <v>397000</v>
      </c>
      <c r="DR224" s="30">
        <v>309600</v>
      </c>
      <c r="DS224" s="90">
        <v>300300</v>
      </c>
      <c r="DT224" s="30">
        <f t="shared" si="488"/>
        <v>278815</v>
      </c>
      <c r="DU224" s="30">
        <f t="shared" si="489"/>
        <v>304950</v>
      </c>
      <c r="DV224" s="30">
        <f t="shared" si="490"/>
        <v>218491.2799533091</v>
      </c>
      <c r="DW224" s="30">
        <f t="shared" si="491"/>
        <v>113886.35999999999</v>
      </c>
      <c r="DX224" s="30">
        <f t="shared" si="421"/>
        <v>137233.06379999997</v>
      </c>
      <c r="DY224" s="158">
        <f>VLOOKUP(B224,[1]Hoja1!$B$9:$AV$244,47,0)</f>
        <v>122808</v>
      </c>
      <c r="DZ224" s="158">
        <v>430000</v>
      </c>
      <c r="EA224" s="24">
        <v>350880</v>
      </c>
      <c r="EB224" s="25">
        <v>340400</v>
      </c>
      <c r="EC224" s="24">
        <f t="shared" si="492"/>
        <v>311022</v>
      </c>
      <c r="ED224" s="24">
        <f t="shared" si="493"/>
        <v>345640</v>
      </c>
      <c r="EE224" s="24">
        <f t="shared" si="494"/>
        <v>246061.91855557746</v>
      </c>
      <c r="EF224" s="24">
        <f t="shared" si="495"/>
        <v>129071.208</v>
      </c>
      <c r="EG224" s="24">
        <f t="shared" si="422"/>
        <v>155530.80564000001</v>
      </c>
      <c r="EH224" s="126">
        <f>VLOOKUP(B224,[1]Hoja1!$B$9:$AX$244,49,0)</f>
        <v>121061</v>
      </c>
      <c r="EI224" s="126">
        <v>433000</v>
      </c>
      <c r="EJ224" s="17">
        <v>464400</v>
      </c>
      <c r="EK224" s="73">
        <v>441200</v>
      </c>
      <c r="EL224" s="17">
        <f t="shared" si="496"/>
        <v>364915.25</v>
      </c>
      <c r="EM224" s="17">
        <f t="shared" si="497"/>
        <v>437100</v>
      </c>
      <c r="EN224" s="17">
        <f t="shared" si="498"/>
        <v>266851.16328442271</v>
      </c>
      <c r="EO224" s="17">
        <f t="shared" si="499"/>
        <v>127235.11099999999</v>
      </c>
      <c r="EP224" s="17">
        <f t="shared" si="423"/>
        <v>153318.30875499998</v>
      </c>
      <c r="EQ224" s="162">
        <f>VLOOKUP(B224,[1]Hoja1!$B$9:$AZ$244,51,0)</f>
        <v>108163</v>
      </c>
      <c r="ER224" s="162">
        <v>356000</v>
      </c>
      <c r="ES224" s="32">
        <v>464400</v>
      </c>
      <c r="ET224" s="94">
        <v>445800</v>
      </c>
      <c r="EU224" s="32">
        <f t="shared" si="500"/>
        <v>343590.75</v>
      </c>
      <c r="EV224" s="32">
        <f t="shared" si="501"/>
        <v>400900</v>
      </c>
      <c r="EW224" s="32">
        <f t="shared" si="502"/>
        <v>243149.7285069896</v>
      </c>
      <c r="EX224" s="32">
        <f t="shared" si="503"/>
        <v>130671.7203</v>
      </c>
      <c r="EY224" s="32">
        <f t="shared" si="424"/>
        <v>157459.42296150001</v>
      </c>
      <c r="EZ224" s="172">
        <f>VLOOKUP(B224,'[2]RESPUESTOS '!$B$11:$BH$246,59,0)</f>
        <v>65082</v>
      </c>
      <c r="FA224" s="162">
        <v>330000</v>
      </c>
      <c r="FB224" s="32">
        <v>346200</v>
      </c>
      <c r="FC224" s="94">
        <v>339300</v>
      </c>
      <c r="FD224" s="32">
        <f t="shared" si="504"/>
        <v>270145.5</v>
      </c>
      <c r="FE224" s="32">
        <f t="shared" si="505"/>
        <v>334650</v>
      </c>
      <c r="FF224" s="32">
        <f t="shared" si="506"/>
        <v>165075.8672226826</v>
      </c>
      <c r="FG224" s="32">
        <f t="shared" si="507"/>
        <v>78625.564199999993</v>
      </c>
      <c r="FH224" s="32">
        <f t="shared" si="425"/>
        <v>94743.804860999997</v>
      </c>
      <c r="FI224" s="172">
        <f>VLOOKUP(B224,'[2]RESPUESTOS '!$B$11:$CJ$246,87,0)</f>
        <v>64935</v>
      </c>
      <c r="FJ224" s="162">
        <v>396000</v>
      </c>
      <c r="FK224" s="32">
        <v>354000</v>
      </c>
      <c r="FL224" s="94">
        <v>346900</v>
      </c>
      <c r="FM224" s="32">
        <f t="shared" si="508"/>
        <v>290458.75</v>
      </c>
      <c r="FN224" s="32">
        <f t="shared" si="509"/>
        <v>350450</v>
      </c>
      <c r="FO224" s="32">
        <f t="shared" si="510"/>
        <v>169256.27494494375</v>
      </c>
      <c r="FP224" s="32">
        <f t="shared" si="511"/>
        <v>78447.973499999993</v>
      </c>
      <c r="FQ224" s="32">
        <f t="shared" si="426"/>
        <v>94529.808067499995</v>
      </c>
      <c r="FR224" s="172">
        <f>VLOOKUP(B224,'[2]RESPUESTOS '!$B$11:$BX$246,75,0)</f>
        <v>64989</v>
      </c>
      <c r="FS224" s="162">
        <v>330000</v>
      </c>
      <c r="FT224" s="32">
        <v>351400</v>
      </c>
      <c r="FU224" s="94">
        <v>340900</v>
      </c>
      <c r="FV224" s="32">
        <f t="shared" si="512"/>
        <v>271822.25</v>
      </c>
      <c r="FW224" s="32">
        <f t="shared" si="513"/>
        <v>335450</v>
      </c>
      <c r="FX224" s="32">
        <f t="shared" si="514"/>
        <v>165311.84120180807</v>
      </c>
      <c r="FY224" s="32">
        <f t="shared" si="515"/>
        <v>78513.210899999991</v>
      </c>
      <c r="FZ224" s="32">
        <f t="shared" si="427"/>
        <v>94608.419134499985</v>
      </c>
      <c r="GA224" s="172">
        <f>VLOOKUP(B224,'[2]RESPUESTOS '!$B$11:$CN$246,91,0)</f>
        <v>75235</v>
      </c>
      <c r="GB224" s="162">
        <v>380000</v>
      </c>
      <c r="GC224" s="32">
        <v>406800</v>
      </c>
      <c r="GD224" s="94">
        <v>390500</v>
      </c>
      <c r="GE224" s="32">
        <f t="shared" si="516"/>
        <v>313133.75</v>
      </c>
      <c r="GF224" s="32">
        <f t="shared" si="517"/>
        <v>385250</v>
      </c>
      <c r="GG224" s="32">
        <f t="shared" si="518"/>
        <v>191001.03510089865</v>
      </c>
      <c r="GH224" s="32">
        <f t="shared" si="519"/>
        <v>90891.4035</v>
      </c>
      <c r="GI224" s="32">
        <f t="shared" si="428"/>
        <v>109524.1412175</v>
      </c>
      <c r="GJ224" s="172">
        <f>VLOOKUP(B224,'[2]RESPUESTOS '!$B$11:$T$246,19,0)</f>
        <v>49913</v>
      </c>
      <c r="GK224" s="162">
        <v>300000</v>
      </c>
      <c r="GL224" s="32">
        <v>260400</v>
      </c>
      <c r="GM224" s="94">
        <v>252600</v>
      </c>
      <c r="GN224" s="32">
        <f t="shared" si="520"/>
        <v>215728.25</v>
      </c>
      <c r="GO224" s="32">
        <f t="shared" si="521"/>
        <v>256500</v>
      </c>
      <c r="GP224" s="32">
        <f t="shared" si="522"/>
        <v>128339.76997831333</v>
      </c>
      <c r="GQ224" s="32">
        <f t="shared" si="523"/>
        <v>60299.895299999996</v>
      </c>
      <c r="GR224" s="32">
        <f t="shared" si="429"/>
        <v>72661.373836499988</v>
      </c>
      <c r="GS224" s="172">
        <f>VLOOKUP(B224,'[2]RESPUESTOS '!$B$11:$H$246,7,0)</f>
        <v>50204</v>
      </c>
      <c r="GT224" s="162">
        <v>200000</v>
      </c>
      <c r="GU224" s="32">
        <v>156200</v>
      </c>
      <c r="GV224" s="94">
        <v>150000</v>
      </c>
      <c r="GW224" s="32">
        <f t="shared" si="524"/>
        <v>139101</v>
      </c>
      <c r="GX224" s="32">
        <f t="shared" si="525"/>
        <v>153100</v>
      </c>
      <c r="GY224" s="32">
        <f t="shared" si="526"/>
        <v>105297.94252302722</v>
      </c>
      <c r="GZ224" s="32">
        <f t="shared" si="527"/>
        <v>60651.452399999995</v>
      </c>
      <c r="HA224" s="32">
        <f t="shared" si="430"/>
        <v>73085.00014199999</v>
      </c>
      <c r="HB224" s="172">
        <f>VLOOKUP(B224,'[2]RESPUESTOS '!$B$11:$D$246,3,0)</f>
        <v>45198</v>
      </c>
      <c r="HC224" s="162">
        <v>200000</v>
      </c>
      <c r="HD224" s="32">
        <v>156200</v>
      </c>
      <c r="HE224" s="94">
        <v>151500</v>
      </c>
      <c r="HF224" s="32">
        <f t="shared" si="528"/>
        <v>138224.5</v>
      </c>
      <c r="HG224" s="32">
        <f t="shared" si="529"/>
        <v>153850</v>
      </c>
      <c r="HH224" s="32">
        <f t="shared" si="530"/>
        <v>99682.060321660363</v>
      </c>
      <c r="HI224" s="32">
        <f t="shared" si="531"/>
        <v>54603.703799999996</v>
      </c>
      <c r="HJ224" s="32">
        <f t="shared" si="431"/>
        <v>65797.463078999994</v>
      </c>
      <c r="HK224" s="172">
        <f>VLOOKUP(B224,'[2]RESPUESTOS '!$B$11:$CB$246,79,0)</f>
        <v>77044</v>
      </c>
      <c r="HL224" s="162">
        <v>433000</v>
      </c>
      <c r="HM224" s="32">
        <v>406800</v>
      </c>
      <c r="HN224" s="94">
        <v>399000</v>
      </c>
      <c r="HO224" s="32">
        <f t="shared" si="532"/>
        <v>328961</v>
      </c>
      <c r="HP224" s="32">
        <f t="shared" si="533"/>
        <v>402900</v>
      </c>
      <c r="HQ224" s="32">
        <f t="shared" si="534"/>
        <v>197496.32931532798</v>
      </c>
      <c r="HR224" s="32">
        <f t="shared" si="535"/>
        <v>93076.85639999999</v>
      </c>
      <c r="HS224" s="32">
        <f t="shared" si="432"/>
        <v>112157.611962</v>
      </c>
      <c r="HT224" s="172">
        <v>418216.68</v>
      </c>
      <c r="HU224" s="162">
        <v>433000</v>
      </c>
      <c r="HV224" s="32">
        <v>516000</v>
      </c>
      <c r="HW224" s="94">
        <v>495400</v>
      </c>
      <c r="HX224" s="32">
        <f t="shared" si="536"/>
        <v>481466.66666666669</v>
      </c>
      <c r="HY224" s="32">
        <f t="shared" si="537"/>
        <v>495400</v>
      </c>
      <c r="HZ224" s="32">
        <f t="shared" si="433"/>
        <v>478772.49090420973</v>
      </c>
      <c r="IA224" s="32">
        <f t="shared" si="538"/>
        <v>505247.57110799995</v>
      </c>
      <c r="IB224" s="32">
        <f t="shared" si="434"/>
        <v>608823.32318513992</v>
      </c>
      <c r="IC224" s="172">
        <v>445860</v>
      </c>
      <c r="ID224" s="162">
        <v>330000</v>
      </c>
      <c r="IE224" s="32">
        <v>516000</v>
      </c>
      <c r="IF224" s="94">
        <v>490200</v>
      </c>
      <c r="IG224" s="32">
        <f t="shared" si="539"/>
        <v>445400</v>
      </c>
      <c r="IH224" s="32">
        <f t="shared" si="540"/>
        <v>490200</v>
      </c>
      <c r="II224" s="32">
        <f t="shared" si="541"/>
        <v>428065.62582693837</v>
      </c>
      <c r="IJ224" s="32">
        <f t="shared" si="542"/>
        <v>538643.46600000001</v>
      </c>
      <c r="IK224" s="32">
        <f t="shared" si="435"/>
        <v>649065.37653000001</v>
      </c>
      <c r="IM224" s="32">
        <f t="shared" si="543"/>
        <v>147796.2396678385</v>
      </c>
    </row>
    <row r="225" spans="1:247" x14ac:dyDescent="0.25">
      <c r="A225" s="12">
        <v>218</v>
      </c>
      <c r="B225" s="48" t="s">
        <v>261</v>
      </c>
      <c r="C225" s="14">
        <f>VLOOKUP(B225,[1]Hoja1!$B$9:$D$244,3,0)</f>
        <v>57538</v>
      </c>
      <c r="D225" s="14">
        <v>211000</v>
      </c>
      <c r="E225" s="15">
        <v>327250</v>
      </c>
      <c r="F225" s="97">
        <v>320700</v>
      </c>
      <c r="G225" s="105">
        <f t="shared" si="436"/>
        <v>229122</v>
      </c>
      <c r="H225" s="105">
        <f t="shared" si="437"/>
        <v>265850</v>
      </c>
      <c r="I225" s="107">
        <f t="shared" si="438"/>
        <v>141377.21729155813</v>
      </c>
      <c r="J225" s="107">
        <f t="shared" si="439"/>
        <v>60472.437999999995</v>
      </c>
      <c r="K225" s="107">
        <f t="shared" si="408"/>
        <v>72869.287789999988</v>
      </c>
      <c r="L225" s="101">
        <f>VLOOKUP(B225,[1]Hoja1!$B$9:$L$244,11,0)</f>
        <v>51471</v>
      </c>
      <c r="M225" s="101">
        <v>192000</v>
      </c>
      <c r="N225" s="34">
        <v>327250</v>
      </c>
      <c r="O225" s="70">
        <v>314200</v>
      </c>
      <c r="P225" s="34">
        <f t="shared" si="440"/>
        <v>221230.25</v>
      </c>
      <c r="Q225" s="34">
        <f t="shared" si="441"/>
        <v>253100</v>
      </c>
      <c r="R225" s="34">
        <f t="shared" si="442"/>
        <v>129553.80287826747</v>
      </c>
      <c r="S225" s="174">
        <f t="shared" si="443"/>
        <v>54096.020999999993</v>
      </c>
      <c r="T225" s="174">
        <f t="shared" si="409"/>
        <v>65185.705304999996</v>
      </c>
      <c r="U225" s="126">
        <f>VLOOKUP(B225,[1]Hoja1!$B$9:$T$244,19,0)</f>
        <v>50829</v>
      </c>
      <c r="V225" s="126">
        <v>186000</v>
      </c>
      <c r="W225" s="17">
        <v>261800</v>
      </c>
      <c r="X225" s="73">
        <v>251300</v>
      </c>
      <c r="Y225" s="17">
        <f t="shared" si="444"/>
        <v>187482.25</v>
      </c>
      <c r="Z225" s="17">
        <f t="shared" si="445"/>
        <v>218650</v>
      </c>
      <c r="AA225" s="17">
        <f t="shared" si="446"/>
        <v>121768.67917539686</v>
      </c>
      <c r="AB225" s="176">
        <f t="shared" si="447"/>
        <v>53421.278999999995</v>
      </c>
      <c r="AC225" s="176">
        <f t="shared" si="410"/>
        <v>64372.641194999989</v>
      </c>
      <c r="AD225" s="129">
        <f>VLOOKUP(B225,[1]Hoja1!$B$9:$V$244,21,0)</f>
        <v>58765</v>
      </c>
      <c r="AE225" s="129">
        <v>210000</v>
      </c>
      <c r="AF225" s="18">
        <v>248710</v>
      </c>
      <c r="AG225" s="74">
        <v>233800</v>
      </c>
      <c r="AH225" s="18">
        <f t="shared" si="448"/>
        <v>187818.75</v>
      </c>
      <c r="AI225" s="18">
        <f t="shared" si="449"/>
        <v>221900</v>
      </c>
      <c r="AJ225" s="18">
        <f t="shared" si="450"/>
        <v>132993.12083948482</v>
      </c>
      <c r="AK225" s="177">
        <f t="shared" si="451"/>
        <v>61762.014999999999</v>
      </c>
      <c r="AL225" s="177">
        <f t="shared" si="411"/>
        <v>74423.228074999992</v>
      </c>
      <c r="AM225" s="133">
        <f>VLOOKUP(B225,[1]Hoja1!$B$9:$X$244,23,0)</f>
        <v>55305</v>
      </c>
      <c r="AN225" s="133">
        <v>198000</v>
      </c>
      <c r="AO225" s="19">
        <v>222530</v>
      </c>
      <c r="AP225" s="77">
        <v>204700</v>
      </c>
      <c r="AQ225" s="19">
        <f t="shared" si="452"/>
        <v>170133.75</v>
      </c>
      <c r="AR225" s="19">
        <f t="shared" si="453"/>
        <v>201350</v>
      </c>
      <c r="AS225" s="19">
        <f t="shared" si="454"/>
        <v>123035.17893828546</v>
      </c>
      <c r="AT225" s="178">
        <f t="shared" si="455"/>
        <v>58125.554999999993</v>
      </c>
      <c r="AU225" s="178">
        <f t="shared" si="412"/>
        <v>70041.293774999998</v>
      </c>
      <c r="AV225" s="137">
        <f>VLOOKUP(B225,[1]Hoja1!$B$9:$Z$244,25,0)</f>
        <v>42000</v>
      </c>
      <c r="AW225" s="137">
        <v>154000</v>
      </c>
      <c r="AX225" s="20">
        <v>222530</v>
      </c>
      <c r="AY225" s="79">
        <v>211400</v>
      </c>
      <c r="AZ225" s="20">
        <f t="shared" si="456"/>
        <v>157482.5</v>
      </c>
      <c r="BA225" s="20">
        <f t="shared" si="457"/>
        <v>182700</v>
      </c>
      <c r="BB225" s="20">
        <f t="shared" si="458"/>
        <v>101196.20135622825</v>
      </c>
      <c r="BC225" s="179">
        <f t="shared" si="459"/>
        <v>44142</v>
      </c>
      <c r="BD225" s="179">
        <f t="shared" si="413"/>
        <v>53191.11</v>
      </c>
      <c r="BE225" s="139">
        <f>VLOOKUP(B225,[1]Hoja1!$B$9:$AB$244,27,0)</f>
        <v>46200</v>
      </c>
      <c r="BF225" s="139">
        <v>185000</v>
      </c>
      <c r="BG225" s="21">
        <v>261800</v>
      </c>
      <c r="BH225" s="80">
        <v>253900</v>
      </c>
      <c r="BI225" s="21">
        <f t="shared" si="460"/>
        <v>186725</v>
      </c>
      <c r="BJ225" s="21">
        <f t="shared" si="461"/>
        <v>219450</v>
      </c>
      <c r="BK225" s="21">
        <f t="shared" si="462"/>
        <v>114913.81599945412</v>
      </c>
      <c r="BL225" s="21">
        <f t="shared" si="463"/>
        <v>48556.2</v>
      </c>
      <c r="BM225" s="21">
        <f t="shared" si="414"/>
        <v>58510.220999999998</v>
      </c>
      <c r="BN225" s="144">
        <f>VLOOKUP(B225,[1]Hoja1!$B$9:$AD$244,29,0)</f>
        <v>46200</v>
      </c>
      <c r="BO225" s="144">
        <v>165000</v>
      </c>
      <c r="BP225" s="22">
        <v>261800</v>
      </c>
      <c r="BQ225" s="82">
        <v>256600</v>
      </c>
      <c r="BR225" s="22">
        <f t="shared" si="464"/>
        <v>182400</v>
      </c>
      <c r="BS225" s="22">
        <f t="shared" si="465"/>
        <v>210800</v>
      </c>
      <c r="BT225" s="22">
        <f t="shared" si="466"/>
        <v>112922.7255612135</v>
      </c>
      <c r="BU225" s="22">
        <f t="shared" si="467"/>
        <v>48556.2</v>
      </c>
      <c r="BV225" s="22">
        <f t="shared" si="415"/>
        <v>58510.220999999998</v>
      </c>
      <c r="BW225" s="146">
        <f>VLOOKUP(B225,[1]Hoja1!$B$9:$AF$244,31,0)</f>
        <v>44398</v>
      </c>
      <c r="BX225" s="146">
        <v>130000</v>
      </c>
      <c r="BY225" s="23">
        <v>222530</v>
      </c>
      <c r="BZ225" s="84">
        <v>207000</v>
      </c>
      <c r="CA225" s="23">
        <f t="shared" si="468"/>
        <v>150982</v>
      </c>
      <c r="CB225" s="23">
        <f t="shared" si="469"/>
        <v>168500</v>
      </c>
      <c r="CC225" s="23">
        <f t="shared" si="470"/>
        <v>101162.00039528526</v>
      </c>
      <c r="CD225" s="23">
        <f t="shared" si="471"/>
        <v>46662.297999999995</v>
      </c>
      <c r="CE225" s="23">
        <f t="shared" si="416"/>
        <v>56228.06908999999</v>
      </c>
      <c r="CF225" s="158">
        <f>VLOOKUP(B225,[1]Hoja1!$B$9:$AJ$244,35,0)</f>
        <v>42000</v>
      </c>
      <c r="CG225" s="158">
        <v>120000</v>
      </c>
      <c r="CH225" s="24">
        <v>151300</v>
      </c>
      <c r="CI225" s="25">
        <v>148300</v>
      </c>
      <c r="CJ225" s="24">
        <f t="shared" si="472"/>
        <v>115400</v>
      </c>
      <c r="CK225" s="24">
        <f t="shared" si="473"/>
        <v>134150</v>
      </c>
      <c r="CL225" s="24">
        <f t="shared" si="474"/>
        <v>87921.110348453833</v>
      </c>
      <c r="CM225" s="24">
        <f t="shared" si="475"/>
        <v>44142</v>
      </c>
      <c r="CN225" s="24">
        <f t="shared" si="417"/>
        <v>53191.11</v>
      </c>
      <c r="CO225" s="148">
        <f>VLOOKUP(B225,[1]Hoja1!$B$9:$AL$244,37,0)</f>
        <v>46294</v>
      </c>
      <c r="CP225" s="148">
        <v>170000</v>
      </c>
      <c r="CQ225" s="26">
        <v>222530</v>
      </c>
      <c r="CR225" s="149">
        <v>211400</v>
      </c>
      <c r="CS225" s="26">
        <f t="shared" si="476"/>
        <v>162556</v>
      </c>
      <c r="CT225" s="26">
        <f t="shared" si="477"/>
        <v>190700</v>
      </c>
      <c r="CU225" s="26">
        <f t="shared" si="478"/>
        <v>108969.35048212684</v>
      </c>
      <c r="CV225" s="26">
        <f t="shared" si="479"/>
        <v>48654.993999999999</v>
      </c>
      <c r="CW225" s="26">
        <f t="shared" si="418"/>
        <v>58629.267769999999</v>
      </c>
      <c r="CX225" s="27">
        <f>VLOOKUP(B225,[1]Hoja1!$B$9:$AN$244,39,0)</f>
        <v>56097</v>
      </c>
      <c r="CY225" s="27">
        <v>190000</v>
      </c>
      <c r="CZ225" s="28">
        <v>248710</v>
      </c>
      <c r="DA225" s="86">
        <v>236000</v>
      </c>
      <c r="DB225" s="28">
        <f t="shared" si="480"/>
        <v>182701.75</v>
      </c>
      <c r="DC225" s="28">
        <f t="shared" si="481"/>
        <v>213000</v>
      </c>
      <c r="DD225" s="28">
        <f t="shared" si="482"/>
        <v>127602.05185281149</v>
      </c>
      <c r="DE225" s="28">
        <f t="shared" si="483"/>
        <v>58957.946999999993</v>
      </c>
      <c r="DF225" s="28">
        <f t="shared" si="419"/>
        <v>71044.326134999996</v>
      </c>
      <c r="DG225" s="150">
        <f>VLOOKUP(B225,[1]Hoja1!$B$9:$AR$244,43,0)</f>
        <v>62847</v>
      </c>
      <c r="DH225" s="150">
        <v>216000</v>
      </c>
      <c r="DI225" s="29">
        <v>196350</v>
      </c>
      <c r="DJ225" s="88">
        <v>188500</v>
      </c>
      <c r="DK225" s="29">
        <f t="shared" si="484"/>
        <v>165924.25</v>
      </c>
      <c r="DL225" s="29">
        <f t="shared" si="485"/>
        <v>192425</v>
      </c>
      <c r="DM225" s="29">
        <f t="shared" si="486"/>
        <v>129285.51521417861</v>
      </c>
      <c r="DN225" s="29">
        <f t="shared" si="487"/>
        <v>66052.197</v>
      </c>
      <c r="DO225" s="29">
        <f t="shared" si="420"/>
        <v>79592.897385000004</v>
      </c>
      <c r="DP225" s="154">
        <f>VLOOKUP(B225,[1]Hoja1!$B$9:$AT$244,45,0)</f>
        <v>68723</v>
      </c>
      <c r="DQ225" s="154">
        <v>252000</v>
      </c>
      <c r="DR225" s="30">
        <v>196350</v>
      </c>
      <c r="DS225" s="90">
        <v>186500</v>
      </c>
      <c r="DT225" s="30">
        <f t="shared" si="488"/>
        <v>175893.25</v>
      </c>
      <c r="DU225" s="30">
        <f t="shared" si="489"/>
        <v>191425</v>
      </c>
      <c r="DV225" s="30">
        <f t="shared" si="490"/>
        <v>138053.37967751018</v>
      </c>
      <c r="DW225" s="30">
        <f t="shared" si="491"/>
        <v>72227.872999999992</v>
      </c>
      <c r="DX225" s="30">
        <f t="shared" si="421"/>
        <v>87034.586964999995</v>
      </c>
      <c r="DY225" s="158">
        <f>VLOOKUP(B225,[1]Hoja1!$B$9:$AV$244,47,0)</f>
        <v>75416</v>
      </c>
      <c r="DZ225" s="158">
        <v>260000</v>
      </c>
      <c r="EA225" s="24">
        <v>222530</v>
      </c>
      <c r="EB225" s="25">
        <v>211400</v>
      </c>
      <c r="EC225" s="24">
        <f t="shared" si="492"/>
        <v>192336.5</v>
      </c>
      <c r="ED225" s="24">
        <f t="shared" si="493"/>
        <v>216965</v>
      </c>
      <c r="EE225" s="24">
        <f t="shared" si="494"/>
        <v>151917.47585043751</v>
      </c>
      <c r="EF225" s="24">
        <f t="shared" si="495"/>
        <v>79262.216</v>
      </c>
      <c r="EG225" s="24">
        <f t="shared" si="422"/>
        <v>95510.970279999994</v>
      </c>
      <c r="EH225" s="126">
        <f>VLOOKUP(B225,[1]Hoja1!$B$9:$AX$244,49,0)</f>
        <v>74178</v>
      </c>
      <c r="EI225" s="126">
        <v>265000</v>
      </c>
      <c r="EJ225" s="17">
        <v>294525</v>
      </c>
      <c r="EK225" s="73">
        <v>273900</v>
      </c>
      <c r="EL225" s="17">
        <f t="shared" si="496"/>
        <v>226900.75</v>
      </c>
      <c r="EM225" s="17">
        <f t="shared" si="497"/>
        <v>269450</v>
      </c>
      <c r="EN225" s="17">
        <f t="shared" si="498"/>
        <v>164602.7135075191</v>
      </c>
      <c r="EO225" s="17">
        <f t="shared" si="499"/>
        <v>77961.077999999994</v>
      </c>
      <c r="EP225" s="17">
        <f t="shared" si="423"/>
        <v>93943.098989999999</v>
      </c>
      <c r="EQ225" s="162">
        <f>VLOOKUP(B225,[1]Hoja1!$B$9:$AZ$244,51,0)</f>
        <v>62847</v>
      </c>
      <c r="ER225" s="162">
        <v>207000</v>
      </c>
      <c r="ES225" s="32">
        <v>294525</v>
      </c>
      <c r="ET225" s="94">
        <v>273900</v>
      </c>
      <c r="EU225" s="32">
        <f t="shared" si="500"/>
        <v>209568</v>
      </c>
      <c r="EV225" s="32">
        <f t="shared" si="501"/>
        <v>240450</v>
      </c>
      <c r="EW225" s="32">
        <f t="shared" si="502"/>
        <v>143942.66919345301</v>
      </c>
      <c r="EX225" s="32">
        <f t="shared" si="503"/>
        <v>75925.460699999996</v>
      </c>
      <c r="EY225" s="32">
        <f t="shared" si="424"/>
        <v>91490.180143499994</v>
      </c>
      <c r="EZ225" s="172">
        <f>VLOOKUP(B225,'[2]RESPUESTOS '!$B$11:$BH$246,59,0)</f>
        <v>39403</v>
      </c>
      <c r="FA225" s="162">
        <v>186000</v>
      </c>
      <c r="FB225" s="32">
        <v>211600</v>
      </c>
      <c r="FC225" s="94">
        <v>201000</v>
      </c>
      <c r="FD225" s="32">
        <f t="shared" si="504"/>
        <v>159500.75</v>
      </c>
      <c r="FE225" s="32">
        <f t="shared" si="505"/>
        <v>193500</v>
      </c>
      <c r="FF225" s="32">
        <f t="shared" si="506"/>
        <v>98872.495997103819</v>
      </c>
      <c r="FG225" s="32">
        <f t="shared" si="507"/>
        <v>47602.764299999995</v>
      </c>
      <c r="FH225" s="32">
        <f t="shared" si="425"/>
        <v>57361.330981499996</v>
      </c>
      <c r="FI225" s="172">
        <f>VLOOKUP(B225,'[2]RESPUESTOS '!$B$11:$CJ$246,87,0)</f>
        <v>38589</v>
      </c>
      <c r="FJ225" s="162">
        <v>223200</v>
      </c>
      <c r="FK225" s="32">
        <v>212400</v>
      </c>
      <c r="FL225" s="94">
        <v>201800</v>
      </c>
      <c r="FM225" s="32">
        <f t="shared" si="508"/>
        <v>168997.25</v>
      </c>
      <c r="FN225" s="32">
        <f t="shared" si="509"/>
        <v>207100</v>
      </c>
      <c r="FO225" s="32">
        <f t="shared" si="510"/>
        <v>99855.44262432048</v>
      </c>
      <c r="FP225" s="32">
        <f t="shared" si="511"/>
        <v>46619.370900000002</v>
      </c>
      <c r="FQ225" s="32">
        <f t="shared" si="426"/>
        <v>56176.3419345</v>
      </c>
      <c r="FR225" s="172">
        <f>VLOOKUP(B225,'[2]RESPUESTOS '!$B$11:$BX$246,75,0)</f>
        <v>35730</v>
      </c>
      <c r="FS225" s="162">
        <v>186000</v>
      </c>
      <c r="FT225" s="32">
        <v>192400</v>
      </c>
      <c r="FU225" s="94">
        <v>188600</v>
      </c>
      <c r="FV225" s="32">
        <f t="shared" si="512"/>
        <v>150682.5</v>
      </c>
      <c r="FW225" s="32">
        <f t="shared" si="513"/>
        <v>187300</v>
      </c>
      <c r="FX225" s="32">
        <f t="shared" si="514"/>
        <v>91191.449403706021</v>
      </c>
      <c r="FY225" s="32">
        <f t="shared" si="515"/>
        <v>43165.413</v>
      </c>
      <c r="FZ225" s="32">
        <f t="shared" si="427"/>
        <v>52014.322665</v>
      </c>
      <c r="GA225" s="172">
        <f>VLOOKUP(B225,'[2]RESPUESTOS '!$B$11:$CN$246,91,0)</f>
        <v>50408</v>
      </c>
      <c r="GB225" s="162">
        <v>214000</v>
      </c>
      <c r="GC225" s="32">
        <v>261800</v>
      </c>
      <c r="GD225" s="94">
        <v>253900</v>
      </c>
      <c r="GE225" s="32">
        <f t="shared" si="516"/>
        <v>195027</v>
      </c>
      <c r="GF225" s="32">
        <f t="shared" si="517"/>
        <v>233950</v>
      </c>
      <c r="GG225" s="32">
        <f t="shared" si="518"/>
        <v>123956.87839033621</v>
      </c>
      <c r="GH225" s="32">
        <f t="shared" si="519"/>
        <v>60897.904799999997</v>
      </c>
      <c r="GI225" s="32">
        <f t="shared" si="428"/>
        <v>73381.975284</v>
      </c>
      <c r="GJ225" s="172">
        <f>VLOOKUP(B225,'[2]RESPUESTOS '!$B$11:$T$246,19,0)</f>
        <v>33506</v>
      </c>
      <c r="GK225" s="162">
        <v>190000</v>
      </c>
      <c r="GL225" s="32">
        <v>183800</v>
      </c>
      <c r="GM225" s="94">
        <v>180100</v>
      </c>
      <c r="GN225" s="32">
        <f t="shared" si="520"/>
        <v>146851.5</v>
      </c>
      <c r="GO225" s="32">
        <f t="shared" si="521"/>
        <v>181950</v>
      </c>
      <c r="GP225" s="32">
        <f t="shared" si="522"/>
        <v>86764.647423039787</v>
      </c>
      <c r="GQ225" s="32">
        <f t="shared" si="523"/>
        <v>40478.598599999998</v>
      </c>
      <c r="GR225" s="32">
        <f t="shared" si="429"/>
        <v>48776.711312999993</v>
      </c>
      <c r="GS225" s="172">
        <f>VLOOKUP(B225,'[2]RESPUESTOS '!$B$11:$H$246,7,0)</f>
        <v>34591</v>
      </c>
      <c r="GT225" s="162">
        <v>120000</v>
      </c>
      <c r="GU225" s="32">
        <v>110300</v>
      </c>
      <c r="GV225" s="94">
        <v>102600</v>
      </c>
      <c r="GW225" s="32">
        <f t="shared" si="524"/>
        <v>91872.75</v>
      </c>
      <c r="GX225" s="32">
        <f t="shared" si="525"/>
        <v>106450</v>
      </c>
      <c r="GY225" s="32">
        <f t="shared" si="526"/>
        <v>71358.030172163315</v>
      </c>
      <c r="GZ225" s="32">
        <f t="shared" si="527"/>
        <v>41789.3871</v>
      </c>
      <c r="HA225" s="32">
        <f t="shared" si="430"/>
        <v>50356.211455500001</v>
      </c>
      <c r="HB225" s="172">
        <f>VLOOKUP(B225,'[2]RESPUESTOS '!$B$11:$D$246,3,0)</f>
        <v>33823</v>
      </c>
      <c r="HC225" s="162">
        <v>120000</v>
      </c>
      <c r="HD225" s="32">
        <v>110300</v>
      </c>
      <c r="HE225" s="94">
        <v>108100</v>
      </c>
      <c r="HF225" s="32">
        <f t="shared" si="528"/>
        <v>93055.75</v>
      </c>
      <c r="HG225" s="32">
        <f t="shared" si="529"/>
        <v>109200</v>
      </c>
      <c r="HH225" s="32">
        <f t="shared" si="530"/>
        <v>71154.258508600004</v>
      </c>
      <c r="HI225" s="32">
        <f t="shared" si="531"/>
        <v>40861.566299999999</v>
      </c>
      <c r="HJ225" s="32">
        <f t="shared" si="431"/>
        <v>49238.187391499996</v>
      </c>
      <c r="HK225" s="172">
        <f>VLOOKUP(B225,'[2]RESPUESTOS '!$B$11:$CB$246,79,0)</f>
        <v>47630</v>
      </c>
      <c r="HL225" s="162">
        <v>265000</v>
      </c>
      <c r="HM225" s="32">
        <v>261800</v>
      </c>
      <c r="HN225" s="94">
        <v>249000</v>
      </c>
      <c r="HO225" s="32">
        <f t="shared" si="532"/>
        <v>205857.5</v>
      </c>
      <c r="HP225" s="32">
        <f t="shared" si="533"/>
        <v>255400</v>
      </c>
      <c r="HQ225" s="32">
        <f t="shared" si="534"/>
        <v>122682.33901910302</v>
      </c>
      <c r="HR225" s="32">
        <f t="shared" si="535"/>
        <v>57541.803</v>
      </c>
      <c r="HS225" s="32">
        <f t="shared" si="432"/>
        <v>69337.872615</v>
      </c>
      <c r="HT225" s="172">
        <v>262461.78000000003</v>
      </c>
      <c r="HU225" s="162">
        <v>265000</v>
      </c>
      <c r="HV225" s="32">
        <v>327250</v>
      </c>
      <c r="HW225" s="94">
        <v>310900</v>
      </c>
      <c r="HX225" s="32">
        <f t="shared" si="536"/>
        <v>301050</v>
      </c>
      <c r="HY225" s="32">
        <f t="shared" si="537"/>
        <v>310900</v>
      </c>
      <c r="HZ225" s="32">
        <f t="shared" si="433"/>
        <v>298631.64040553174</v>
      </c>
      <c r="IA225" s="32">
        <f t="shared" si="538"/>
        <v>317080.07641800004</v>
      </c>
      <c r="IB225" s="32">
        <f t="shared" si="434"/>
        <v>382081.49208369001</v>
      </c>
      <c r="IC225" s="172">
        <v>279810</v>
      </c>
      <c r="ID225" s="162">
        <v>186000</v>
      </c>
      <c r="IE225" s="32">
        <v>327250</v>
      </c>
      <c r="IF225" s="94">
        <v>314200</v>
      </c>
      <c r="IG225" s="32">
        <f t="shared" si="539"/>
        <v>275816.66666666669</v>
      </c>
      <c r="IH225" s="32">
        <f t="shared" si="540"/>
        <v>314200</v>
      </c>
      <c r="II225" s="32">
        <f t="shared" si="541"/>
        <v>258291.18948155295</v>
      </c>
      <c r="IJ225" s="32">
        <f t="shared" si="542"/>
        <v>338038.46100000001</v>
      </c>
      <c r="IK225" s="32">
        <f t="shared" si="435"/>
        <v>407336.34550499998</v>
      </c>
      <c r="IM225" s="32">
        <f t="shared" si="543"/>
        <v>90734.407634340387</v>
      </c>
    </row>
    <row r="226" spans="1:247" x14ac:dyDescent="0.25">
      <c r="A226" s="12">
        <v>219</v>
      </c>
      <c r="B226" s="48" t="s">
        <v>262</v>
      </c>
      <c r="C226" s="14">
        <f>VLOOKUP(B226,[1]Hoja1!$B$9:$D$244,3,0)</f>
        <v>59826</v>
      </c>
      <c r="D226" s="14">
        <v>219000</v>
      </c>
      <c r="E226" s="15">
        <v>324250</v>
      </c>
      <c r="F226" s="97">
        <v>308000</v>
      </c>
      <c r="G226" s="105">
        <f t="shared" si="436"/>
        <v>227769</v>
      </c>
      <c r="H226" s="105">
        <f t="shared" si="437"/>
        <v>263500</v>
      </c>
      <c r="I226" s="107">
        <f t="shared" si="438"/>
        <v>144863.79637526444</v>
      </c>
      <c r="J226" s="107">
        <f t="shared" si="439"/>
        <v>62877.125999999997</v>
      </c>
      <c r="K226" s="107">
        <f t="shared" si="408"/>
        <v>75766.936829999991</v>
      </c>
      <c r="L226" s="101">
        <f>VLOOKUP(B226,[1]Hoja1!$B$9:$L$244,11,0)</f>
        <v>51741</v>
      </c>
      <c r="M226" s="101">
        <v>193000</v>
      </c>
      <c r="N226" s="34">
        <v>324250</v>
      </c>
      <c r="O226" s="70">
        <v>301600</v>
      </c>
      <c r="P226" s="34">
        <f t="shared" si="440"/>
        <v>217647.75</v>
      </c>
      <c r="Q226" s="34">
        <f t="shared" si="441"/>
        <v>247300</v>
      </c>
      <c r="R226" s="34">
        <f t="shared" si="442"/>
        <v>129416.03994990692</v>
      </c>
      <c r="S226" s="174">
        <f t="shared" si="443"/>
        <v>54379.790999999997</v>
      </c>
      <c r="T226" s="174">
        <f t="shared" si="409"/>
        <v>65527.648154999995</v>
      </c>
      <c r="U226" s="126">
        <f>VLOOKUP(B226,[1]Hoja1!$B$9:$T$244,19,0)</f>
        <v>45815</v>
      </c>
      <c r="V226" s="126">
        <v>168000</v>
      </c>
      <c r="W226" s="17">
        <v>259400</v>
      </c>
      <c r="X226" s="73">
        <v>256800</v>
      </c>
      <c r="Y226" s="17">
        <f t="shared" si="444"/>
        <v>182503.75</v>
      </c>
      <c r="Z226" s="17">
        <f t="shared" si="445"/>
        <v>212400</v>
      </c>
      <c r="AA226" s="17">
        <f t="shared" si="446"/>
        <v>112585.90944054924</v>
      </c>
      <c r="AB226" s="176">
        <f t="shared" si="447"/>
        <v>48151.564999999995</v>
      </c>
      <c r="AC226" s="176">
        <f t="shared" si="410"/>
        <v>58022.63582499999</v>
      </c>
      <c r="AD226" s="129">
        <f>VLOOKUP(B226,[1]Hoja1!$B$9:$V$244,21,0)</f>
        <v>57066</v>
      </c>
      <c r="AE226" s="129">
        <v>204000</v>
      </c>
      <c r="AF226" s="18">
        <v>246430</v>
      </c>
      <c r="AG226" s="74">
        <v>226700</v>
      </c>
      <c r="AH226" s="18">
        <f t="shared" si="448"/>
        <v>183549</v>
      </c>
      <c r="AI226" s="18">
        <f t="shared" si="449"/>
        <v>215350</v>
      </c>
      <c r="AJ226" s="18">
        <f t="shared" si="450"/>
        <v>129472.49173650627</v>
      </c>
      <c r="AK226" s="177">
        <f t="shared" si="451"/>
        <v>59976.365999999995</v>
      </c>
      <c r="AL226" s="177">
        <f t="shared" si="411"/>
        <v>72271.521029999989</v>
      </c>
      <c r="AM226" s="133">
        <f>VLOOKUP(B226,[1]Hoja1!$B$9:$X$244,23,0)</f>
        <v>53556</v>
      </c>
      <c r="AN226" s="133">
        <v>192000</v>
      </c>
      <c r="AO226" s="19">
        <v>220490</v>
      </c>
      <c r="AP226" s="77">
        <v>216100</v>
      </c>
      <c r="AQ226" s="19">
        <f t="shared" si="452"/>
        <v>170536.5</v>
      </c>
      <c r="AR226" s="19">
        <f t="shared" si="453"/>
        <v>204050</v>
      </c>
      <c r="AS226" s="19">
        <f t="shared" si="454"/>
        <v>121053.58540016368</v>
      </c>
      <c r="AT226" s="178">
        <f t="shared" si="455"/>
        <v>56287.356</v>
      </c>
      <c r="AU226" s="178">
        <f t="shared" si="412"/>
        <v>67826.263980000003</v>
      </c>
      <c r="AV226" s="137">
        <f>VLOOKUP(B226,[1]Hoja1!$B$9:$Z$244,25,0)</f>
        <v>41650</v>
      </c>
      <c r="AW226" s="137">
        <v>153000</v>
      </c>
      <c r="AX226" s="20">
        <v>220490</v>
      </c>
      <c r="AY226" s="79">
        <v>198400</v>
      </c>
      <c r="AZ226" s="20">
        <f t="shared" si="456"/>
        <v>153385</v>
      </c>
      <c r="BA226" s="20">
        <f t="shared" si="457"/>
        <v>175700</v>
      </c>
      <c r="BB226" s="20">
        <f t="shared" si="458"/>
        <v>99697.847697436926</v>
      </c>
      <c r="BC226" s="179">
        <f t="shared" si="459"/>
        <v>43774.149999999994</v>
      </c>
      <c r="BD226" s="179">
        <f t="shared" si="413"/>
        <v>52747.850749999991</v>
      </c>
      <c r="BE226" s="139">
        <f>VLOOKUP(B226,[1]Hoja1!$B$9:$AB$244,27,0)</f>
        <v>45815</v>
      </c>
      <c r="BF226" s="139">
        <v>184000</v>
      </c>
      <c r="BG226" s="21">
        <v>259400</v>
      </c>
      <c r="BH226" s="80">
        <v>246400</v>
      </c>
      <c r="BI226" s="21">
        <f t="shared" si="460"/>
        <v>183903.75</v>
      </c>
      <c r="BJ226" s="21">
        <f t="shared" si="461"/>
        <v>215200</v>
      </c>
      <c r="BK226" s="21">
        <f t="shared" si="462"/>
        <v>113716.52452729193</v>
      </c>
      <c r="BL226" s="21">
        <f t="shared" si="463"/>
        <v>48151.564999999995</v>
      </c>
      <c r="BM226" s="21">
        <f t="shared" si="414"/>
        <v>58022.63582499999</v>
      </c>
      <c r="BN226" s="144">
        <f>VLOOKUP(B226,[1]Hoja1!$B$9:$AD$244,29,0)</f>
        <v>45815</v>
      </c>
      <c r="BO226" s="144">
        <v>164000</v>
      </c>
      <c r="BP226" s="22">
        <v>259400</v>
      </c>
      <c r="BQ226" s="82">
        <v>256800</v>
      </c>
      <c r="BR226" s="22">
        <f t="shared" si="464"/>
        <v>181503.75</v>
      </c>
      <c r="BS226" s="22">
        <f t="shared" si="465"/>
        <v>210400</v>
      </c>
      <c r="BT226" s="22">
        <f t="shared" si="466"/>
        <v>112127.72123393559</v>
      </c>
      <c r="BU226" s="22">
        <f t="shared" si="467"/>
        <v>48151.564999999995</v>
      </c>
      <c r="BV226" s="22">
        <f t="shared" si="415"/>
        <v>58022.63582499999</v>
      </c>
      <c r="BW226" s="146">
        <f>VLOOKUP(B226,[1]Hoja1!$B$9:$AF$244,31,0)</f>
        <v>44082</v>
      </c>
      <c r="BX226" s="146">
        <v>130000</v>
      </c>
      <c r="BY226" s="23">
        <v>220490</v>
      </c>
      <c r="BZ226" s="84">
        <v>207300</v>
      </c>
      <c r="CA226" s="23">
        <f t="shared" si="468"/>
        <v>150468</v>
      </c>
      <c r="CB226" s="23">
        <f t="shared" si="469"/>
        <v>168650</v>
      </c>
      <c r="CC226" s="23">
        <f t="shared" si="470"/>
        <v>100662.90653799508</v>
      </c>
      <c r="CD226" s="23">
        <f t="shared" si="471"/>
        <v>46330.182000000001</v>
      </c>
      <c r="CE226" s="23">
        <f t="shared" si="416"/>
        <v>55827.869310000002</v>
      </c>
      <c r="CF226" s="158">
        <f>VLOOKUP(B226,[1]Hoja1!$B$9:$AJ$244,35,0)</f>
        <v>41650</v>
      </c>
      <c r="CG226" s="158">
        <v>120000</v>
      </c>
      <c r="CH226" s="24">
        <v>149900</v>
      </c>
      <c r="CI226" s="25">
        <v>145400</v>
      </c>
      <c r="CJ226" s="24">
        <f t="shared" si="472"/>
        <v>114237.5</v>
      </c>
      <c r="CK226" s="24">
        <f t="shared" si="473"/>
        <v>132700</v>
      </c>
      <c r="CL226" s="24">
        <f t="shared" si="474"/>
        <v>87161.863069507221</v>
      </c>
      <c r="CM226" s="24">
        <f t="shared" si="475"/>
        <v>43774.149999999994</v>
      </c>
      <c r="CN226" s="24">
        <f t="shared" si="417"/>
        <v>52747.850749999991</v>
      </c>
      <c r="CO226" s="148">
        <f>VLOOKUP(B226,[1]Hoja1!$B$9:$AL$244,37,0)</f>
        <v>45021</v>
      </c>
      <c r="CP226" s="148">
        <v>170000</v>
      </c>
      <c r="CQ226" s="26">
        <v>220490</v>
      </c>
      <c r="CR226" s="149">
        <v>211700</v>
      </c>
      <c r="CS226" s="26">
        <f t="shared" si="476"/>
        <v>161802.75</v>
      </c>
      <c r="CT226" s="26">
        <f t="shared" si="477"/>
        <v>190850</v>
      </c>
      <c r="CU226" s="26">
        <f t="shared" si="478"/>
        <v>107085.79110949926</v>
      </c>
      <c r="CV226" s="26">
        <f t="shared" si="479"/>
        <v>47317.070999999996</v>
      </c>
      <c r="CW226" s="26">
        <f t="shared" si="418"/>
        <v>57017.070554999998</v>
      </c>
      <c r="CX226" s="27">
        <f>VLOOKUP(B226,[1]Hoja1!$B$9:$AN$244,39,0)</f>
        <v>63566</v>
      </c>
      <c r="CY226" s="27">
        <v>210000</v>
      </c>
      <c r="CZ226" s="28">
        <v>246430</v>
      </c>
      <c r="DA226" s="86">
        <v>237000</v>
      </c>
      <c r="DB226" s="28">
        <f t="shared" si="480"/>
        <v>189249</v>
      </c>
      <c r="DC226" s="28">
        <f t="shared" si="481"/>
        <v>223500</v>
      </c>
      <c r="DD226" s="28">
        <f t="shared" si="482"/>
        <v>139029.16355644914</v>
      </c>
      <c r="DE226" s="28">
        <f t="shared" si="483"/>
        <v>66807.865999999995</v>
      </c>
      <c r="DF226" s="28">
        <f t="shared" si="419"/>
        <v>80503.478529999993</v>
      </c>
      <c r="DG226" s="150">
        <f>VLOOKUP(B226,[1]Hoja1!$B$9:$AR$244,43,0)</f>
        <v>58157</v>
      </c>
      <c r="DH226" s="150">
        <v>200000</v>
      </c>
      <c r="DI226" s="29">
        <v>194550</v>
      </c>
      <c r="DJ226" s="88">
        <v>184800</v>
      </c>
      <c r="DK226" s="29">
        <f t="shared" si="484"/>
        <v>159376.75</v>
      </c>
      <c r="DL226" s="29">
        <f t="shared" si="485"/>
        <v>189675</v>
      </c>
      <c r="DM226" s="29">
        <f t="shared" si="486"/>
        <v>122151.73865294717</v>
      </c>
      <c r="DN226" s="29">
        <f t="shared" si="487"/>
        <v>61123.006999999998</v>
      </c>
      <c r="DO226" s="29">
        <f t="shared" si="420"/>
        <v>73653.223434999993</v>
      </c>
      <c r="DP226" s="154">
        <f>VLOOKUP(B226,[1]Hoja1!$B$9:$AT$244,45,0)</f>
        <v>68093</v>
      </c>
      <c r="DQ226" s="154">
        <v>250000</v>
      </c>
      <c r="DR226" s="30">
        <v>194550</v>
      </c>
      <c r="DS226" s="90">
        <v>186800</v>
      </c>
      <c r="DT226" s="30">
        <f t="shared" si="488"/>
        <v>174860.75</v>
      </c>
      <c r="DU226" s="30">
        <f t="shared" si="489"/>
        <v>190675</v>
      </c>
      <c r="DV226" s="30">
        <f t="shared" si="490"/>
        <v>137084.0289306354</v>
      </c>
      <c r="DW226" s="30">
        <f t="shared" si="491"/>
        <v>71565.743000000002</v>
      </c>
      <c r="DX226" s="30">
        <f t="shared" si="421"/>
        <v>86236.720314999999</v>
      </c>
      <c r="DY226" s="158">
        <f>VLOOKUP(B226,[1]Hoja1!$B$9:$AV$244,47,0)</f>
        <v>69788</v>
      </c>
      <c r="DZ226" s="158">
        <v>240000</v>
      </c>
      <c r="EA226" s="24">
        <v>220490</v>
      </c>
      <c r="EB226" s="25">
        <v>211700</v>
      </c>
      <c r="EC226" s="24">
        <f t="shared" si="492"/>
        <v>185494.5</v>
      </c>
      <c r="ED226" s="24">
        <f t="shared" si="493"/>
        <v>216095</v>
      </c>
      <c r="EE226" s="24">
        <f t="shared" si="494"/>
        <v>144119.23447005419</v>
      </c>
      <c r="EF226" s="24">
        <f t="shared" si="495"/>
        <v>73347.187999999995</v>
      </c>
      <c r="EG226" s="24">
        <f t="shared" si="422"/>
        <v>88383.361539999998</v>
      </c>
      <c r="EH226" s="126">
        <f>VLOOKUP(B226,[1]Hoja1!$B$9:$AX$244,49,0)</f>
        <v>75895</v>
      </c>
      <c r="EI226" s="126">
        <v>272000</v>
      </c>
      <c r="EJ226" s="17">
        <v>291825</v>
      </c>
      <c r="EK226" s="73">
        <v>274300</v>
      </c>
      <c r="EL226" s="17">
        <f t="shared" si="496"/>
        <v>228505</v>
      </c>
      <c r="EM226" s="17">
        <f t="shared" si="497"/>
        <v>273150</v>
      </c>
      <c r="EN226" s="17">
        <f t="shared" si="498"/>
        <v>167189.6650897353</v>
      </c>
      <c r="EO226" s="17">
        <f t="shared" si="499"/>
        <v>79765.64499999999</v>
      </c>
      <c r="EP226" s="17">
        <f t="shared" si="423"/>
        <v>96117.602224999981</v>
      </c>
      <c r="EQ226" s="162">
        <f>VLOOKUP(B226,[1]Hoja1!$B$9:$AZ$244,51,0)</f>
        <v>58157</v>
      </c>
      <c r="ER226" s="162">
        <v>192000</v>
      </c>
      <c r="ES226" s="32">
        <v>291825</v>
      </c>
      <c r="ET226" s="94">
        <v>268500</v>
      </c>
      <c r="EU226" s="32">
        <f t="shared" si="500"/>
        <v>202620.5</v>
      </c>
      <c r="EV226" s="32">
        <f t="shared" si="501"/>
        <v>230250</v>
      </c>
      <c r="EW226" s="32">
        <f t="shared" si="502"/>
        <v>135344.21449012996</v>
      </c>
      <c r="EX226" s="32">
        <f t="shared" si="503"/>
        <v>70259.471699999995</v>
      </c>
      <c r="EY226" s="32">
        <f t="shared" si="424"/>
        <v>84662.663398499993</v>
      </c>
      <c r="EZ226" s="172">
        <f>VLOOKUP(B226,'[2]RESPUESTOS '!$B$11:$BH$246,59,0)</f>
        <v>39448</v>
      </c>
      <c r="FA226" s="162">
        <v>168000</v>
      </c>
      <c r="FB226" s="32">
        <v>214600</v>
      </c>
      <c r="FC226" s="94">
        <v>206000</v>
      </c>
      <c r="FD226" s="32">
        <f t="shared" si="504"/>
        <v>157012</v>
      </c>
      <c r="FE226" s="32">
        <f t="shared" si="505"/>
        <v>187000</v>
      </c>
      <c r="FF226" s="32">
        <f t="shared" si="506"/>
        <v>97999.800186741108</v>
      </c>
      <c r="FG226" s="32">
        <f t="shared" si="507"/>
        <v>47657.128799999999</v>
      </c>
      <c r="FH226" s="32">
        <f t="shared" si="425"/>
        <v>57426.840204</v>
      </c>
      <c r="FI226" s="172">
        <f>VLOOKUP(B226,'[2]RESPUESTOS '!$B$11:$CJ$246,87,0)</f>
        <v>38797</v>
      </c>
      <c r="FJ226" s="162">
        <v>201600</v>
      </c>
      <c r="FK226" s="32">
        <v>207800</v>
      </c>
      <c r="FL226" s="94">
        <v>195300</v>
      </c>
      <c r="FM226" s="32">
        <f t="shared" si="508"/>
        <v>160874.25</v>
      </c>
      <c r="FN226" s="32">
        <f t="shared" si="509"/>
        <v>198450</v>
      </c>
      <c r="FO226" s="32">
        <f t="shared" si="510"/>
        <v>98357.05965228178</v>
      </c>
      <c r="FP226" s="32">
        <f t="shared" si="511"/>
        <v>46870.655699999996</v>
      </c>
      <c r="FQ226" s="32">
        <f t="shared" si="426"/>
        <v>56479.140118499992</v>
      </c>
      <c r="FR226" s="172">
        <f>VLOOKUP(B226,'[2]RESPUESTOS '!$B$11:$BX$246,75,0)</f>
        <v>35351</v>
      </c>
      <c r="FS226" s="162">
        <v>168000</v>
      </c>
      <c r="FT226" s="32">
        <v>184400</v>
      </c>
      <c r="FU226" s="94">
        <v>175200</v>
      </c>
      <c r="FV226" s="32">
        <f t="shared" si="512"/>
        <v>140737.75</v>
      </c>
      <c r="FW226" s="32">
        <f t="shared" si="513"/>
        <v>171600</v>
      </c>
      <c r="FX226" s="32">
        <f t="shared" si="514"/>
        <v>88162.275159770987</v>
      </c>
      <c r="FY226" s="32">
        <f t="shared" si="515"/>
        <v>42707.543099999995</v>
      </c>
      <c r="FZ226" s="32">
        <f t="shared" si="427"/>
        <v>51462.589435499991</v>
      </c>
      <c r="GA226" s="172">
        <f>VLOOKUP(B226,'[2]RESPUESTOS '!$B$11:$CN$246,91,0)</f>
        <v>47422</v>
      </c>
      <c r="GB226" s="162">
        <v>194000</v>
      </c>
      <c r="GC226" s="32">
        <v>251600</v>
      </c>
      <c r="GD226" s="94">
        <v>246600</v>
      </c>
      <c r="GE226" s="32">
        <f t="shared" si="516"/>
        <v>184905.5</v>
      </c>
      <c r="GF226" s="32">
        <f t="shared" si="517"/>
        <v>220300</v>
      </c>
      <c r="GG226" s="32">
        <f t="shared" si="518"/>
        <v>116714.67644944273</v>
      </c>
      <c r="GH226" s="32">
        <f t="shared" si="519"/>
        <v>57290.518199999999</v>
      </c>
      <c r="GI226" s="32">
        <f t="shared" si="428"/>
        <v>69035.074431000001</v>
      </c>
      <c r="GJ226" s="172">
        <f>VLOOKUP(B226,'[2]RESPUESTOS '!$B$11:$T$246,19,0)</f>
        <v>33199</v>
      </c>
      <c r="GK226" s="162">
        <v>210000</v>
      </c>
      <c r="GL226" s="32">
        <v>181600</v>
      </c>
      <c r="GM226" s="94">
        <v>179800</v>
      </c>
      <c r="GN226" s="32">
        <f t="shared" si="520"/>
        <v>151149.75</v>
      </c>
      <c r="GO226" s="32">
        <f t="shared" si="521"/>
        <v>180700</v>
      </c>
      <c r="GP226" s="32">
        <f t="shared" si="522"/>
        <v>87048.041113973042</v>
      </c>
      <c r="GQ226" s="32">
        <f t="shared" si="523"/>
        <v>40107.711899999995</v>
      </c>
      <c r="GR226" s="32">
        <f t="shared" si="429"/>
        <v>48329.792839499991</v>
      </c>
      <c r="GS226" s="172">
        <f>VLOOKUP(B226,'[2]RESPUESTOS '!$B$11:$H$246,7,0)</f>
        <v>33919</v>
      </c>
      <c r="GT226" s="162">
        <v>120000</v>
      </c>
      <c r="GU226" s="32">
        <v>109000</v>
      </c>
      <c r="GV226" s="94">
        <v>100300</v>
      </c>
      <c r="GW226" s="32">
        <f t="shared" si="524"/>
        <v>90804.75</v>
      </c>
      <c r="GX226" s="32">
        <f t="shared" si="525"/>
        <v>104650</v>
      </c>
      <c r="GY226" s="32">
        <f t="shared" si="526"/>
        <v>70225.044300049674</v>
      </c>
      <c r="GZ226" s="32">
        <f t="shared" si="527"/>
        <v>40977.543899999997</v>
      </c>
      <c r="HA226" s="32">
        <f t="shared" si="430"/>
        <v>49377.940399499996</v>
      </c>
      <c r="HB226" s="172">
        <f>VLOOKUP(B226,'[2]RESPUESTOS '!$B$11:$D$246,3,0)</f>
        <v>34510</v>
      </c>
      <c r="HC226" s="162">
        <v>120000</v>
      </c>
      <c r="HD226" s="32">
        <v>109000</v>
      </c>
      <c r="HE226" s="94">
        <v>103600</v>
      </c>
      <c r="HF226" s="32">
        <f t="shared" si="528"/>
        <v>91777.5</v>
      </c>
      <c r="HG226" s="32">
        <f t="shared" si="529"/>
        <v>106300</v>
      </c>
      <c r="HH226" s="32">
        <f t="shared" si="530"/>
        <v>71253.919169685367</v>
      </c>
      <c r="HI226" s="32">
        <f t="shared" si="531"/>
        <v>41691.530999999995</v>
      </c>
      <c r="HJ226" s="32">
        <f t="shared" si="431"/>
        <v>50238.294854999993</v>
      </c>
      <c r="HK226" s="172">
        <f>VLOOKUP(B226,'[2]RESPUESTOS '!$B$11:$CB$246,79,0)</f>
        <v>46771</v>
      </c>
      <c r="HL226" s="162">
        <v>272000</v>
      </c>
      <c r="HM226" s="32">
        <v>251600</v>
      </c>
      <c r="HN226" s="94">
        <v>242000</v>
      </c>
      <c r="HO226" s="32">
        <f t="shared" si="532"/>
        <v>203092.75</v>
      </c>
      <c r="HP226" s="32">
        <f t="shared" si="533"/>
        <v>246800</v>
      </c>
      <c r="HQ226" s="32">
        <f t="shared" si="534"/>
        <v>120612.58555690745</v>
      </c>
      <c r="HR226" s="32">
        <f t="shared" si="535"/>
        <v>56504.045099999996</v>
      </c>
      <c r="HS226" s="32">
        <f t="shared" si="432"/>
        <v>68087.374345499993</v>
      </c>
      <c r="HT226" s="172">
        <v>262799.46000000002</v>
      </c>
      <c r="HU226" s="162">
        <v>272000</v>
      </c>
      <c r="HV226" s="32">
        <v>324250</v>
      </c>
      <c r="HW226" s="94">
        <v>311300</v>
      </c>
      <c r="HX226" s="32">
        <f t="shared" si="536"/>
        <v>302516.66666666669</v>
      </c>
      <c r="HY226" s="32">
        <f t="shared" si="537"/>
        <v>311300</v>
      </c>
      <c r="HZ226" s="32">
        <f t="shared" si="433"/>
        <v>300816.83657700702</v>
      </c>
      <c r="IA226" s="32">
        <f t="shared" si="538"/>
        <v>317488.027626</v>
      </c>
      <c r="IB226" s="32">
        <f t="shared" si="434"/>
        <v>382573.07328933</v>
      </c>
      <c r="IC226" s="172">
        <v>280170</v>
      </c>
      <c r="ID226" s="162">
        <v>168000</v>
      </c>
      <c r="IE226" s="32">
        <v>324250</v>
      </c>
      <c r="IF226" s="94">
        <v>321000</v>
      </c>
      <c r="IG226" s="32">
        <f t="shared" si="539"/>
        <v>271083.33333333331</v>
      </c>
      <c r="IH226" s="32">
        <f t="shared" si="540"/>
        <v>321000</v>
      </c>
      <c r="II226" s="32">
        <f t="shared" si="541"/>
        <v>246879.32513280271</v>
      </c>
      <c r="IJ226" s="32">
        <f t="shared" si="542"/>
        <v>338473.37699999998</v>
      </c>
      <c r="IK226" s="32">
        <f t="shared" si="435"/>
        <v>407860.41928499995</v>
      </c>
      <c r="IM226" s="32">
        <f t="shared" si="543"/>
        <v>89786.241017827037</v>
      </c>
    </row>
    <row r="227" spans="1:247" x14ac:dyDescent="0.25">
      <c r="A227" s="12">
        <v>220</v>
      </c>
      <c r="B227" s="48" t="s">
        <v>263</v>
      </c>
      <c r="C227" s="14">
        <f>VLOOKUP(B227,[1]Hoja1!$B$9:$D$244,3,0)</f>
        <v>56564</v>
      </c>
      <c r="D227" s="14">
        <v>207000</v>
      </c>
      <c r="E227" s="15">
        <v>311500</v>
      </c>
      <c r="F227" s="97">
        <v>299000</v>
      </c>
      <c r="G227" s="105">
        <f t="shared" si="436"/>
        <v>218516</v>
      </c>
      <c r="H227" s="105">
        <f t="shared" si="437"/>
        <v>253000</v>
      </c>
      <c r="I227" s="107">
        <f t="shared" si="438"/>
        <v>137623.6992822045</v>
      </c>
      <c r="J227" s="107">
        <f t="shared" si="439"/>
        <v>59448.763999999996</v>
      </c>
      <c r="K227" s="107">
        <f t="shared" si="408"/>
        <v>71635.760619999986</v>
      </c>
      <c r="L227" s="101">
        <f>VLOOKUP(B227,[1]Hoja1!$B$9:$L$244,11,0)</f>
        <v>50386</v>
      </c>
      <c r="M227" s="101">
        <v>188000</v>
      </c>
      <c r="N227" s="34">
        <v>311500</v>
      </c>
      <c r="O227" s="70">
        <v>292800</v>
      </c>
      <c r="P227" s="34">
        <f t="shared" si="440"/>
        <v>210671.5</v>
      </c>
      <c r="Q227" s="34">
        <f t="shared" si="441"/>
        <v>240400</v>
      </c>
      <c r="R227" s="34">
        <f t="shared" si="442"/>
        <v>125819.77404979743</v>
      </c>
      <c r="S227" s="174">
        <f t="shared" si="443"/>
        <v>52955.685999999994</v>
      </c>
      <c r="T227" s="174">
        <f t="shared" si="409"/>
        <v>63811.60162999999</v>
      </c>
      <c r="U227" s="126">
        <f>VLOOKUP(B227,[1]Hoja1!$B$9:$T$244,19,0)</f>
        <v>52637</v>
      </c>
      <c r="V227" s="126">
        <v>193000</v>
      </c>
      <c r="W227" s="17">
        <v>249200</v>
      </c>
      <c r="X227" s="73">
        <v>241700</v>
      </c>
      <c r="Y227" s="17">
        <f t="shared" si="444"/>
        <v>184134.25</v>
      </c>
      <c r="Z227" s="17">
        <f t="shared" si="445"/>
        <v>217350</v>
      </c>
      <c r="AA227" s="17">
        <f t="shared" si="446"/>
        <v>123725.65740485757</v>
      </c>
      <c r="AB227" s="176">
        <f t="shared" si="447"/>
        <v>55321.486999999994</v>
      </c>
      <c r="AC227" s="176">
        <f t="shared" si="410"/>
        <v>66662.391834999988</v>
      </c>
      <c r="AD227" s="129">
        <f>VLOOKUP(B227,[1]Hoja1!$B$9:$V$244,21,0)</f>
        <v>57742</v>
      </c>
      <c r="AE227" s="129">
        <v>207000</v>
      </c>
      <c r="AF227" s="18">
        <v>236740</v>
      </c>
      <c r="AG227" s="74">
        <v>232000</v>
      </c>
      <c r="AH227" s="18">
        <f t="shared" si="448"/>
        <v>183370.5</v>
      </c>
      <c r="AI227" s="18">
        <f t="shared" si="449"/>
        <v>219500</v>
      </c>
      <c r="AJ227" s="18">
        <f t="shared" si="450"/>
        <v>130362.27981223739</v>
      </c>
      <c r="AK227" s="177">
        <f t="shared" si="451"/>
        <v>60686.841999999997</v>
      </c>
      <c r="AL227" s="177">
        <f t="shared" si="411"/>
        <v>73127.644609999988</v>
      </c>
      <c r="AM227" s="133">
        <f>VLOOKUP(B227,[1]Hoja1!$B$9:$X$244,23,0)</f>
        <v>54372</v>
      </c>
      <c r="AN227" s="133">
        <v>195000</v>
      </c>
      <c r="AO227" s="19">
        <v>211820</v>
      </c>
      <c r="AP227" s="77">
        <v>201200</v>
      </c>
      <c r="AQ227" s="19">
        <f t="shared" si="452"/>
        <v>165598</v>
      </c>
      <c r="AR227" s="19">
        <f t="shared" si="453"/>
        <v>198100</v>
      </c>
      <c r="AS227" s="19">
        <f t="shared" si="454"/>
        <v>120441.32268627902</v>
      </c>
      <c r="AT227" s="178">
        <f t="shared" si="455"/>
        <v>57144.971999999994</v>
      </c>
      <c r="AU227" s="178">
        <f t="shared" si="412"/>
        <v>68859.691259999992</v>
      </c>
      <c r="AV227" s="137">
        <f>VLOOKUP(B227,[1]Hoja1!$B$9:$Z$244,25,0)</f>
        <v>43400</v>
      </c>
      <c r="AW227" s="137">
        <v>159000</v>
      </c>
      <c r="AX227" s="20">
        <v>211820</v>
      </c>
      <c r="AY227" s="79">
        <v>203300</v>
      </c>
      <c r="AZ227" s="20">
        <f t="shared" si="456"/>
        <v>154380</v>
      </c>
      <c r="BA227" s="20">
        <f t="shared" si="457"/>
        <v>181150</v>
      </c>
      <c r="BB227" s="20">
        <f t="shared" si="458"/>
        <v>102641.44814883667</v>
      </c>
      <c r="BC227" s="179">
        <f t="shared" si="459"/>
        <v>45613.399999999994</v>
      </c>
      <c r="BD227" s="179">
        <f t="shared" si="413"/>
        <v>54964.14699999999</v>
      </c>
      <c r="BE227" s="139">
        <f>VLOOKUP(B227,[1]Hoja1!$B$9:$AB$244,27,0)</f>
        <v>47740</v>
      </c>
      <c r="BF227" s="139">
        <v>191000</v>
      </c>
      <c r="BG227" s="21">
        <v>249200</v>
      </c>
      <c r="BH227" s="80">
        <v>239200</v>
      </c>
      <c r="BI227" s="21">
        <f t="shared" si="460"/>
        <v>181785</v>
      </c>
      <c r="BJ227" s="21">
        <f t="shared" si="461"/>
        <v>215100</v>
      </c>
      <c r="BK227" s="21">
        <f t="shared" si="462"/>
        <v>116360.79180258786</v>
      </c>
      <c r="BL227" s="21">
        <f t="shared" si="463"/>
        <v>50174.74</v>
      </c>
      <c r="BM227" s="21">
        <f t="shared" si="414"/>
        <v>60460.561699999998</v>
      </c>
      <c r="BN227" s="144">
        <f>VLOOKUP(B227,[1]Hoja1!$B$9:$AD$244,29,0)</f>
        <v>47740</v>
      </c>
      <c r="BO227" s="144">
        <v>171000</v>
      </c>
      <c r="BP227" s="22">
        <v>249200</v>
      </c>
      <c r="BQ227" s="82">
        <v>236700</v>
      </c>
      <c r="BR227" s="22">
        <f t="shared" si="464"/>
        <v>176160</v>
      </c>
      <c r="BS227" s="22">
        <f t="shared" si="465"/>
        <v>203850</v>
      </c>
      <c r="BT227" s="22">
        <f t="shared" si="466"/>
        <v>114180.19050428677</v>
      </c>
      <c r="BU227" s="22">
        <f t="shared" si="467"/>
        <v>50174.74</v>
      </c>
      <c r="BV227" s="22">
        <f t="shared" si="415"/>
        <v>60460.561699999998</v>
      </c>
      <c r="BW227" s="146">
        <f>VLOOKUP(B227,[1]Hoja1!$B$9:$AF$244,31,0)</f>
        <v>45931</v>
      </c>
      <c r="BX227" s="146">
        <v>140000</v>
      </c>
      <c r="BY227" s="23">
        <v>211820</v>
      </c>
      <c r="BZ227" s="84">
        <v>201200</v>
      </c>
      <c r="CA227" s="23">
        <f t="shared" si="468"/>
        <v>149737.75</v>
      </c>
      <c r="CB227" s="23">
        <f t="shared" si="469"/>
        <v>170600</v>
      </c>
      <c r="CC227" s="23">
        <f t="shared" si="470"/>
        <v>103611.33767305051</v>
      </c>
      <c r="CD227" s="23">
        <f t="shared" si="471"/>
        <v>48273.481</v>
      </c>
      <c r="CE227" s="23">
        <f t="shared" si="416"/>
        <v>58169.544605000003</v>
      </c>
      <c r="CF227" s="158">
        <f>VLOOKUP(B227,[1]Hoja1!$B$9:$AJ$244,35,0)</f>
        <v>47583</v>
      </c>
      <c r="CG227" s="158">
        <v>140000</v>
      </c>
      <c r="CH227" s="24">
        <v>144000</v>
      </c>
      <c r="CI227" s="25">
        <v>141100</v>
      </c>
      <c r="CJ227" s="24">
        <f t="shared" si="472"/>
        <v>118170.75</v>
      </c>
      <c r="CK227" s="24">
        <f t="shared" si="473"/>
        <v>140550</v>
      </c>
      <c r="CL227" s="24">
        <f t="shared" si="474"/>
        <v>94808.33616375213</v>
      </c>
      <c r="CM227" s="24">
        <f t="shared" si="475"/>
        <v>50009.733</v>
      </c>
      <c r="CN227" s="24">
        <f t="shared" si="417"/>
        <v>60261.728264999998</v>
      </c>
      <c r="CO227" s="148">
        <f>VLOOKUP(B227,[1]Hoja1!$B$9:$AL$244,37,0)</f>
        <v>47591</v>
      </c>
      <c r="CP227" s="148">
        <v>170000</v>
      </c>
      <c r="CQ227" s="26">
        <v>211820</v>
      </c>
      <c r="CR227" s="149">
        <v>197000</v>
      </c>
      <c r="CS227" s="26">
        <f t="shared" si="476"/>
        <v>156602.75</v>
      </c>
      <c r="CT227" s="26">
        <f t="shared" si="477"/>
        <v>183500</v>
      </c>
      <c r="CU227" s="26">
        <f t="shared" si="478"/>
        <v>109016.00256369488</v>
      </c>
      <c r="CV227" s="26">
        <f t="shared" si="479"/>
        <v>50018.140999999996</v>
      </c>
      <c r="CW227" s="26">
        <f t="shared" si="418"/>
        <v>60271.85990499999</v>
      </c>
      <c r="CX227" s="27">
        <f>VLOOKUP(B227,[1]Hoja1!$B$9:$AN$244,39,0)</f>
        <v>57973</v>
      </c>
      <c r="CY227" s="27">
        <v>200000</v>
      </c>
      <c r="CZ227" s="28">
        <v>236740</v>
      </c>
      <c r="DA227" s="86">
        <v>230000</v>
      </c>
      <c r="DB227" s="28">
        <f t="shared" si="480"/>
        <v>181178.25</v>
      </c>
      <c r="DC227" s="28">
        <f t="shared" si="481"/>
        <v>215000</v>
      </c>
      <c r="DD227" s="28">
        <f t="shared" si="482"/>
        <v>129780.46947839958</v>
      </c>
      <c r="DE227" s="28">
        <f t="shared" si="483"/>
        <v>60929.623</v>
      </c>
      <c r="DF227" s="28">
        <f t="shared" si="419"/>
        <v>73420.195714999994</v>
      </c>
      <c r="DG227" s="150">
        <f>VLOOKUP(B227,[1]Hoja1!$B$9:$AR$244,43,0)</f>
        <v>65415</v>
      </c>
      <c r="DH227" s="150">
        <v>225000</v>
      </c>
      <c r="DI227" s="29">
        <v>186900</v>
      </c>
      <c r="DJ227" s="88">
        <v>179400</v>
      </c>
      <c r="DK227" s="29">
        <f t="shared" si="484"/>
        <v>164178.75</v>
      </c>
      <c r="DL227" s="29">
        <f t="shared" si="485"/>
        <v>183150</v>
      </c>
      <c r="DM227" s="29">
        <f t="shared" si="486"/>
        <v>130479.95878170314</v>
      </c>
      <c r="DN227" s="29">
        <f t="shared" si="487"/>
        <v>68751.164999999994</v>
      </c>
      <c r="DO227" s="29">
        <f t="shared" si="420"/>
        <v>82845.153824999987</v>
      </c>
      <c r="DP227" s="154">
        <f>VLOOKUP(B227,[1]Hoja1!$B$9:$AT$244,45,0)</f>
        <v>65415</v>
      </c>
      <c r="DQ227" s="154">
        <v>240000</v>
      </c>
      <c r="DR227" s="30">
        <v>186900</v>
      </c>
      <c r="DS227" s="90">
        <v>181300</v>
      </c>
      <c r="DT227" s="30">
        <f t="shared" si="488"/>
        <v>168403.75</v>
      </c>
      <c r="DU227" s="30">
        <f t="shared" si="489"/>
        <v>184100</v>
      </c>
      <c r="DV227" s="30">
        <f t="shared" si="490"/>
        <v>131926.7525552375</v>
      </c>
      <c r="DW227" s="30">
        <f t="shared" si="491"/>
        <v>68751.164999999994</v>
      </c>
      <c r="DX227" s="30">
        <f t="shared" si="421"/>
        <v>82845.153824999987</v>
      </c>
      <c r="DY227" s="158">
        <f>VLOOKUP(B227,[1]Hoja1!$B$9:$AV$244,47,0)</f>
        <v>74137</v>
      </c>
      <c r="DZ227" s="158">
        <v>260000</v>
      </c>
      <c r="EA227" s="24">
        <v>211820</v>
      </c>
      <c r="EB227" s="25">
        <v>205500</v>
      </c>
      <c r="EC227" s="24">
        <f t="shared" si="492"/>
        <v>187864.25</v>
      </c>
      <c r="ED227" s="24">
        <f t="shared" si="493"/>
        <v>208660</v>
      </c>
      <c r="EE227" s="24">
        <f t="shared" si="494"/>
        <v>148578.11727088949</v>
      </c>
      <c r="EF227" s="24">
        <f t="shared" si="495"/>
        <v>77917.986999999994</v>
      </c>
      <c r="EG227" s="24">
        <f t="shared" si="422"/>
        <v>93891.174334999989</v>
      </c>
      <c r="EH227" s="126">
        <f>VLOOKUP(B227,[1]Hoja1!$B$9:$AX$244,49,0)</f>
        <v>80849</v>
      </c>
      <c r="EI227" s="126">
        <v>289000</v>
      </c>
      <c r="EJ227" s="17">
        <v>280350</v>
      </c>
      <c r="EK227" s="73">
        <v>266300</v>
      </c>
      <c r="EL227" s="17">
        <f t="shared" si="496"/>
        <v>229124.75</v>
      </c>
      <c r="EM227" s="17">
        <f t="shared" si="497"/>
        <v>273325</v>
      </c>
      <c r="EN227" s="17">
        <f t="shared" si="498"/>
        <v>172778.13451070941</v>
      </c>
      <c r="EO227" s="17">
        <f t="shared" si="499"/>
        <v>84972.298999999999</v>
      </c>
      <c r="EP227" s="17">
        <f t="shared" si="423"/>
        <v>102391.620295</v>
      </c>
      <c r="EQ227" s="162">
        <f>VLOOKUP(B227,[1]Hoja1!$B$9:$AZ$244,51,0)</f>
        <v>68223</v>
      </c>
      <c r="ER227" s="162">
        <v>225000</v>
      </c>
      <c r="ES227" s="32">
        <v>280350</v>
      </c>
      <c r="ET227" s="94">
        <v>252300</v>
      </c>
      <c r="EU227" s="32">
        <f t="shared" si="500"/>
        <v>206468.25</v>
      </c>
      <c r="EV227" s="32">
        <f t="shared" si="501"/>
        <v>238650</v>
      </c>
      <c r="EW227" s="32">
        <f t="shared" si="502"/>
        <v>150190.9501949437</v>
      </c>
      <c r="EX227" s="32">
        <f t="shared" si="503"/>
        <v>82420.206299999991</v>
      </c>
      <c r="EY227" s="32">
        <f t="shared" si="424"/>
        <v>99316.348591499991</v>
      </c>
      <c r="EZ227" s="172">
        <f>VLOOKUP(B227,'[2]RESPUESTOS '!$B$11:$BH$246,59,0)</f>
        <v>38960</v>
      </c>
      <c r="FA227" s="162">
        <v>193000</v>
      </c>
      <c r="FB227" s="32">
        <v>206000</v>
      </c>
      <c r="FC227" s="94">
        <v>203900</v>
      </c>
      <c r="FD227" s="32">
        <f t="shared" si="504"/>
        <v>160465</v>
      </c>
      <c r="FE227" s="32">
        <f t="shared" si="505"/>
        <v>198450</v>
      </c>
      <c r="FF227" s="32">
        <f t="shared" si="506"/>
        <v>98504.1356592886</v>
      </c>
      <c r="FG227" s="32">
        <f t="shared" si="507"/>
        <v>47067.576000000001</v>
      </c>
      <c r="FH227" s="32">
        <f t="shared" si="425"/>
        <v>56716.429080000002</v>
      </c>
      <c r="FI227" s="172">
        <f>VLOOKUP(B227,'[2]RESPUESTOS '!$B$11:$CJ$246,87,0)</f>
        <v>41168</v>
      </c>
      <c r="FJ227" s="162">
        <v>231600</v>
      </c>
      <c r="FK227" s="32">
        <v>222600</v>
      </c>
      <c r="FL227" s="94">
        <v>204800</v>
      </c>
      <c r="FM227" s="32">
        <f t="shared" si="508"/>
        <v>175042</v>
      </c>
      <c r="FN227" s="32">
        <f t="shared" si="509"/>
        <v>213700</v>
      </c>
      <c r="FO227" s="32">
        <f t="shared" si="510"/>
        <v>105308.39614575652</v>
      </c>
      <c r="FP227" s="32">
        <f t="shared" si="511"/>
        <v>49735.060799999999</v>
      </c>
      <c r="FQ227" s="32">
        <f t="shared" si="426"/>
        <v>59930.748263999994</v>
      </c>
      <c r="FR227" s="172">
        <f>VLOOKUP(B227,'[2]RESPUESTOS '!$B$11:$BX$246,75,0)</f>
        <v>35767</v>
      </c>
      <c r="FS227" s="162">
        <v>193000</v>
      </c>
      <c r="FT227" s="32">
        <v>197800</v>
      </c>
      <c r="FU227" s="94">
        <v>185900</v>
      </c>
      <c r="FV227" s="32">
        <f t="shared" si="512"/>
        <v>153116.75</v>
      </c>
      <c r="FW227" s="32">
        <f t="shared" si="513"/>
        <v>189450</v>
      </c>
      <c r="FX227" s="32">
        <f t="shared" si="514"/>
        <v>91795.906253571477</v>
      </c>
      <c r="FY227" s="32">
        <f t="shared" si="515"/>
        <v>43210.112699999998</v>
      </c>
      <c r="FZ227" s="32">
        <f t="shared" si="427"/>
        <v>52068.185803499997</v>
      </c>
      <c r="GA227" s="172">
        <f>VLOOKUP(B227,'[2]RESPUESTOS '!$B$11:$CN$246,91,0)</f>
        <v>44563</v>
      </c>
      <c r="GB227" s="162">
        <v>222000</v>
      </c>
      <c r="GC227" s="32">
        <v>241600</v>
      </c>
      <c r="GD227" s="94">
        <v>229500</v>
      </c>
      <c r="GE227" s="32">
        <f t="shared" si="516"/>
        <v>184415.75</v>
      </c>
      <c r="GF227" s="32">
        <f t="shared" si="517"/>
        <v>225750</v>
      </c>
      <c r="GG227" s="32">
        <f t="shared" si="518"/>
        <v>112863.57917095105</v>
      </c>
      <c r="GH227" s="32">
        <f t="shared" si="519"/>
        <v>53836.560299999997</v>
      </c>
      <c r="GI227" s="32">
        <f t="shared" si="428"/>
        <v>64873.0551615</v>
      </c>
      <c r="GJ227" s="172">
        <f>VLOOKUP(B227,'[2]RESPUESTOS '!$B$11:$T$246,19,0)</f>
        <v>39314</v>
      </c>
      <c r="GK227" s="162">
        <v>200000</v>
      </c>
      <c r="GL227" s="32">
        <v>204000</v>
      </c>
      <c r="GM227" s="94">
        <v>193800</v>
      </c>
      <c r="GN227" s="32">
        <f t="shared" si="520"/>
        <v>159278.5</v>
      </c>
      <c r="GO227" s="32">
        <f t="shared" si="521"/>
        <v>196900</v>
      </c>
      <c r="GP227" s="32">
        <f t="shared" si="522"/>
        <v>98769.941684074598</v>
      </c>
      <c r="GQ227" s="32">
        <f t="shared" si="523"/>
        <v>47495.243399999999</v>
      </c>
      <c r="GR227" s="32">
        <f t="shared" si="429"/>
        <v>57231.768297000002</v>
      </c>
      <c r="GS227" s="172">
        <f>VLOOKUP(B227,'[2]RESPUESTOS '!$B$11:$H$246,7,0)</f>
        <v>33500</v>
      </c>
      <c r="GT227" s="162">
        <v>140000</v>
      </c>
      <c r="GU227" s="32">
        <v>122400</v>
      </c>
      <c r="GV227" s="94">
        <v>110200</v>
      </c>
      <c r="GW227" s="32">
        <f t="shared" si="524"/>
        <v>101525</v>
      </c>
      <c r="GX227" s="32">
        <f t="shared" si="525"/>
        <v>116300</v>
      </c>
      <c r="GY227" s="32">
        <f t="shared" si="526"/>
        <v>73749.102457124754</v>
      </c>
      <c r="GZ227" s="32">
        <f t="shared" si="527"/>
        <v>40471.35</v>
      </c>
      <c r="HA227" s="32">
        <f t="shared" si="430"/>
        <v>48767.976750000002</v>
      </c>
      <c r="HB227" s="172">
        <f>VLOOKUP(B227,'[2]RESPUESTOS '!$B$11:$D$246,3,0)</f>
        <v>33409</v>
      </c>
      <c r="HC227" s="162">
        <v>140000</v>
      </c>
      <c r="HD227" s="32">
        <v>122400</v>
      </c>
      <c r="HE227" s="94">
        <v>117500</v>
      </c>
      <c r="HF227" s="32">
        <f t="shared" si="528"/>
        <v>103327.25</v>
      </c>
      <c r="HG227" s="32">
        <f t="shared" si="529"/>
        <v>119950</v>
      </c>
      <c r="HH227" s="32">
        <f t="shared" si="530"/>
        <v>74411.012210908186</v>
      </c>
      <c r="HI227" s="32">
        <f t="shared" si="531"/>
        <v>40361.412899999996</v>
      </c>
      <c r="HJ227" s="32">
        <f t="shared" si="431"/>
        <v>48635.502544499992</v>
      </c>
      <c r="HK227" s="172">
        <f>VLOOKUP(B227,'[2]RESPUESTOS '!$B$11:$CB$246,79,0)</f>
        <v>45825</v>
      </c>
      <c r="HL227" s="162">
        <v>289000</v>
      </c>
      <c r="HM227" s="32">
        <v>241600</v>
      </c>
      <c r="HN227" s="94">
        <v>239000</v>
      </c>
      <c r="HO227" s="32">
        <f t="shared" si="532"/>
        <v>203856.25</v>
      </c>
      <c r="HP227" s="32">
        <f t="shared" si="533"/>
        <v>240300</v>
      </c>
      <c r="HQ227" s="32">
        <f t="shared" si="534"/>
        <v>119028.02774178631</v>
      </c>
      <c r="HR227" s="32">
        <f t="shared" si="535"/>
        <v>55361.182499999995</v>
      </c>
      <c r="HS227" s="32">
        <f t="shared" si="432"/>
        <v>66710.224912499994</v>
      </c>
      <c r="HT227" s="172">
        <v>244564.74</v>
      </c>
      <c r="HU227" s="162">
        <v>289000</v>
      </c>
      <c r="HV227" s="32">
        <v>311500</v>
      </c>
      <c r="HW227" s="94">
        <v>289700</v>
      </c>
      <c r="HX227" s="32">
        <f t="shared" si="536"/>
        <v>296733.33333333331</v>
      </c>
      <c r="HY227" s="32">
        <f t="shared" si="537"/>
        <v>289700</v>
      </c>
      <c r="HZ227" s="32">
        <f t="shared" si="433"/>
        <v>296374.53262615571</v>
      </c>
      <c r="IA227" s="32">
        <f t="shared" si="538"/>
        <v>295458.66239399998</v>
      </c>
      <c r="IB227" s="32">
        <f t="shared" si="434"/>
        <v>356027.68818477</v>
      </c>
      <c r="IC227" s="172">
        <v>260730</v>
      </c>
      <c r="ID227" s="162">
        <v>193000</v>
      </c>
      <c r="IE227" s="32">
        <v>311500</v>
      </c>
      <c r="IF227" s="94">
        <v>302200</v>
      </c>
      <c r="IG227" s="32">
        <f t="shared" si="539"/>
        <v>268900</v>
      </c>
      <c r="IH227" s="32">
        <f t="shared" si="540"/>
        <v>302200</v>
      </c>
      <c r="II227" s="32">
        <f t="shared" si="541"/>
        <v>256395.2043330633</v>
      </c>
      <c r="IJ227" s="32">
        <f t="shared" si="542"/>
        <v>314987.913</v>
      </c>
      <c r="IK227" s="32">
        <f t="shared" si="435"/>
        <v>379560.43516499997</v>
      </c>
      <c r="IM227" s="32">
        <f t="shared" si="543"/>
        <v>89774.709402935929</v>
      </c>
    </row>
    <row r="228" spans="1:247" x14ac:dyDescent="0.25">
      <c r="A228" s="12">
        <v>221</v>
      </c>
      <c r="B228" s="48" t="s">
        <v>264</v>
      </c>
      <c r="C228" s="14">
        <f>VLOOKUP(B228,[1]Hoja1!$B$9:$D$244,3,0)</f>
        <v>150745</v>
      </c>
      <c r="D228" s="14">
        <v>552000</v>
      </c>
      <c r="E228" s="15">
        <v>832250</v>
      </c>
      <c r="F228" s="97">
        <v>823900</v>
      </c>
      <c r="G228" s="105">
        <f t="shared" si="436"/>
        <v>589723.75</v>
      </c>
      <c r="H228" s="105">
        <f t="shared" si="437"/>
        <v>687950</v>
      </c>
      <c r="I228" s="107">
        <f t="shared" si="438"/>
        <v>368303.26964376343</v>
      </c>
      <c r="J228" s="107">
        <f t="shared" si="439"/>
        <v>158432.995</v>
      </c>
      <c r="K228" s="107">
        <f t="shared" si="408"/>
        <v>190911.758975</v>
      </c>
      <c r="L228" s="101">
        <f>VLOOKUP(B228,[1]Hoja1!$B$9:$L$244,11,0)</f>
        <v>127820</v>
      </c>
      <c r="M228" s="101">
        <v>475000</v>
      </c>
      <c r="N228" s="34">
        <v>832250</v>
      </c>
      <c r="O228" s="70">
        <v>807300</v>
      </c>
      <c r="P228" s="34">
        <f t="shared" si="440"/>
        <v>560592.5</v>
      </c>
      <c r="Q228" s="34">
        <f t="shared" si="441"/>
        <v>641150</v>
      </c>
      <c r="R228" s="34">
        <f t="shared" si="442"/>
        <v>323388.49364276417</v>
      </c>
      <c r="S228" s="174">
        <f t="shared" si="443"/>
        <v>134338.81999999998</v>
      </c>
      <c r="T228" s="174">
        <f t="shared" si="409"/>
        <v>161878.27809999997</v>
      </c>
      <c r="U228" s="126">
        <f>VLOOKUP(B228,[1]Hoja1!$B$9:$T$244,19,0)</f>
        <v>141243</v>
      </c>
      <c r="V228" s="126">
        <v>517000</v>
      </c>
      <c r="W228" s="17">
        <v>665800</v>
      </c>
      <c r="X228" s="73">
        <v>632500</v>
      </c>
      <c r="Y228" s="17">
        <f t="shared" si="444"/>
        <v>489135.75</v>
      </c>
      <c r="Z228" s="17">
        <f t="shared" si="445"/>
        <v>574750</v>
      </c>
      <c r="AA228" s="17">
        <f t="shared" si="446"/>
        <v>330654.67042342509</v>
      </c>
      <c r="AB228" s="176">
        <f t="shared" si="447"/>
        <v>148446.39299999998</v>
      </c>
      <c r="AC228" s="176">
        <f t="shared" si="410"/>
        <v>178877.90356499999</v>
      </c>
      <c r="AD228" s="129">
        <f>VLOOKUP(B228,[1]Hoja1!$B$9:$V$244,21,0)</f>
        <v>155429</v>
      </c>
      <c r="AE228" s="129">
        <v>556000</v>
      </c>
      <c r="AF228" s="18">
        <v>632510</v>
      </c>
      <c r="AG228" s="74">
        <v>600900</v>
      </c>
      <c r="AH228" s="18">
        <f t="shared" si="448"/>
        <v>486209.75</v>
      </c>
      <c r="AI228" s="18">
        <f t="shared" si="449"/>
        <v>578450</v>
      </c>
      <c r="AJ228" s="18">
        <f t="shared" si="450"/>
        <v>348506.73506063316</v>
      </c>
      <c r="AK228" s="177">
        <f t="shared" si="451"/>
        <v>163355.87899999999</v>
      </c>
      <c r="AL228" s="177">
        <f t="shared" si="411"/>
        <v>196843.83419499997</v>
      </c>
      <c r="AM228" s="133">
        <f>VLOOKUP(B228,[1]Hoja1!$B$9:$X$244,23,0)</f>
        <v>146493</v>
      </c>
      <c r="AN228" s="133">
        <v>524000</v>
      </c>
      <c r="AO228" s="19">
        <v>565930</v>
      </c>
      <c r="AP228" s="77">
        <v>549000</v>
      </c>
      <c r="AQ228" s="19">
        <f t="shared" si="452"/>
        <v>446355.75</v>
      </c>
      <c r="AR228" s="19">
        <f t="shared" si="453"/>
        <v>536500</v>
      </c>
      <c r="AS228" s="19">
        <f t="shared" si="454"/>
        <v>324592.11385946447</v>
      </c>
      <c r="AT228" s="178">
        <f t="shared" si="455"/>
        <v>153964.14299999998</v>
      </c>
      <c r="AU228" s="178">
        <f t="shared" si="412"/>
        <v>185526.79231499997</v>
      </c>
      <c r="AV228" s="137">
        <f>VLOOKUP(B228,[1]Hoja1!$B$9:$Z$244,25,0)</f>
        <v>116200</v>
      </c>
      <c r="AW228" s="137">
        <v>425000</v>
      </c>
      <c r="AX228" s="20">
        <v>565930</v>
      </c>
      <c r="AY228" s="79">
        <v>509300</v>
      </c>
      <c r="AZ228" s="20">
        <f t="shared" si="456"/>
        <v>404107.5</v>
      </c>
      <c r="BA228" s="20">
        <f t="shared" si="457"/>
        <v>467150</v>
      </c>
      <c r="BB228" s="20">
        <f t="shared" si="458"/>
        <v>272307.5089567533</v>
      </c>
      <c r="BC228" s="179">
        <f t="shared" si="459"/>
        <v>122126.2</v>
      </c>
      <c r="BD228" s="179">
        <f t="shared" si="413"/>
        <v>147162.071</v>
      </c>
      <c r="BE228" s="139">
        <f>VLOOKUP(B228,[1]Hoja1!$B$9:$AB$244,27,0)</f>
        <v>127820</v>
      </c>
      <c r="BF228" s="139">
        <v>512000</v>
      </c>
      <c r="BG228" s="21">
        <v>665800</v>
      </c>
      <c r="BH228" s="80">
        <v>645800</v>
      </c>
      <c r="BI228" s="21">
        <f t="shared" si="460"/>
        <v>487855</v>
      </c>
      <c r="BJ228" s="21">
        <f t="shared" si="461"/>
        <v>578900</v>
      </c>
      <c r="BK228" s="21">
        <f t="shared" si="462"/>
        <v>311841.08088369388</v>
      </c>
      <c r="BL228" s="21">
        <f t="shared" si="463"/>
        <v>134338.81999999998</v>
      </c>
      <c r="BM228" s="21">
        <f t="shared" si="414"/>
        <v>161878.27809999997</v>
      </c>
      <c r="BN228" s="144">
        <f>VLOOKUP(B228,[1]Hoja1!$B$9:$AD$244,29,0)</f>
        <v>127820</v>
      </c>
      <c r="BO228" s="144">
        <v>457000</v>
      </c>
      <c r="BP228" s="22">
        <v>665800</v>
      </c>
      <c r="BQ228" s="82">
        <v>645800</v>
      </c>
      <c r="BR228" s="22">
        <f t="shared" si="464"/>
        <v>474105</v>
      </c>
      <c r="BS228" s="22">
        <f t="shared" si="465"/>
        <v>551400</v>
      </c>
      <c r="BT228" s="22">
        <f t="shared" si="466"/>
        <v>306229.35201842361</v>
      </c>
      <c r="BU228" s="22">
        <f t="shared" si="467"/>
        <v>134338.81999999998</v>
      </c>
      <c r="BV228" s="22">
        <f t="shared" si="415"/>
        <v>161878.27809999997</v>
      </c>
      <c r="BW228" s="146">
        <f>VLOOKUP(B228,[1]Hoja1!$B$9:$AF$244,31,0)</f>
        <v>123098</v>
      </c>
      <c r="BX228" s="146">
        <v>360000</v>
      </c>
      <c r="BY228" s="23">
        <v>565930</v>
      </c>
      <c r="BZ228" s="84">
        <v>543300</v>
      </c>
      <c r="CA228" s="23">
        <f t="shared" si="468"/>
        <v>398082</v>
      </c>
      <c r="CB228" s="23">
        <f t="shared" si="469"/>
        <v>451650</v>
      </c>
      <c r="CC228" s="23">
        <f t="shared" si="470"/>
        <v>275691.0774874264</v>
      </c>
      <c r="CD228" s="23">
        <f t="shared" si="471"/>
        <v>129375.99799999999</v>
      </c>
      <c r="CE228" s="23">
        <f t="shared" si="416"/>
        <v>155898.07759</v>
      </c>
      <c r="CF228" s="158">
        <f>VLOOKUP(B228,[1]Hoja1!$B$9:$AJ$244,35,0)</f>
        <v>124279</v>
      </c>
      <c r="CG228" s="158">
        <v>360000</v>
      </c>
      <c r="CH228" s="24">
        <v>384800</v>
      </c>
      <c r="CI228" s="25">
        <v>365600</v>
      </c>
      <c r="CJ228" s="24">
        <f t="shared" si="472"/>
        <v>308669.75</v>
      </c>
      <c r="CK228" s="24">
        <f t="shared" si="473"/>
        <v>362800</v>
      </c>
      <c r="CL228" s="24">
        <f t="shared" si="474"/>
        <v>247552.75782260593</v>
      </c>
      <c r="CM228" s="24">
        <f t="shared" si="475"/>
        <v>130617.22899999999</v>
      </c>
      <c r="CN228" s="24">
        <f t="shared" si="417"/>
        <v>157393.76094499999</v>
      </c>
      <c r="CO228" s="148">
        <f>VLOOKUP(B228,[1]Hoja1!$B$9:$AL$244,37,0)</f>
        <v>121206</v>
      </c>
      <c r="CP228" s="148">
        <v>440000</v>
      </c>
      <c r="CQ228" s="26">
        <v>565930</v>
      </c>
      <c r="CR228" s="149">
        <v>532000</v>
      </c>
      <c r="CS228" s="26">
        <f t="shared" si="476"/>
        <v>414784</v>
      </c>
      <c r="CT228" s="26">
        <f t="shared" si="477"/>
        <v>486000</v>
      </c>
      <c r="CU228" s="26">
        <f t="shared" si="478"/>
        <v>282289.58570014819</v>
      </c>
      <c r="CV228" s="26">
        <f t="shared" si="479"/>
        <v>127387.50599999999</v>
      </c>
      <c r="CW228" s="26">
        <f t="shared" si="418"/>
        <v>153501.94472999999</v>
      </c>
      <c r="CX228" s="27">
        <f>VLOOKUP(B228,[1]Hoja1!$B$9:$AN$244,39,0)</f>
        <v>146004</v>
      </c>
      <c r="CY228" s="27">
        <v>480000</v>
      </c>
      <c r="CZ228" s="28">
        <v>632510</v>
      </c>
      <c r="DA228" s="86">
        <v>588000</v>
      </c>
      <c r="DB228" s="28">
        <f t="shared" si="480"/>
        <v>461628.5</v>
      </c>
      <c r="DC228" s="28">
        <f t="shared" si="481"/>
        <v>534000</v>
      </c>
      <c r="DD228" s="28">
        <f t="shared" si="482"/>
        <v>327489.18784131989</v>
      </c>
      <c r="DE228" s="28">
        <f t="shared" si="483"/>
        <v>153450.204</v>
      </c>
      <c r="DF228" s="28">
        <f t="shared" si="419"/>
        <v>184907.49582000001</v>
      </c>
      <c r="DG228" s="150">
        <f>VLOOKUP(B228,[1]Hoja1!$B$9:$AR$244,43,0)</f>
        <v>173055</v>
      </c>
      <c r="DH228" s="150">
        <v>594000</v>
      </c>
      <c r="DI228" s="29">
        <v>499350</v>
      </c>
      <c r="DJ228" s="88">
        <v>464400</v>
      </c>
      <c r="DK228" s="29">
        <f t="shared" si="484"/>
        <v>432701.25</v>
      </c>
      <c r="DL228" s="29">
        <f t="shared" si="485"/>
        <v>481875</v>
      </c>
      <c r="DM228" s="29">
        <f t="shared" si="486"/>
        <v>344295.38576582435</v>
      </c>
      <c r="DN228" s="29">
        <f t="shared" si="487"/>
        <v>181880.80499999999</v>
      </c>
      <c r="DO228" s="29">
        <f t="shared" si="420"/>
        <v>219166.37002499998</v>
      </c>
      <c r="DP228" s="154">
        <f>VLOOKUP(B228,[1]Hoja1!$B$9:$AT$244,45,0)</f>
        <v>174773</v>
      </c>
      <c r="DQ228" s="154">
        <v>640000</v>
      </c>
      <c r="DR228" s="30">
        <v>499350</v>
      </c>
      <c r="DS228" s="90">
        <v>489400</v>
      </c>
      <c r="DT228" s="30">
        <f t="shared" si="488"/>
        <v>450880.75</v>
      </c>
      <c r="DU228" s="30">
        <f t="shared" si="489"/>
        <v>494375</v>
      </c>
      <c r="DV228" s="30">
        <f t="shared" si="490"/>
        <v>353040.98365462187</v>
      </c>
      <c r="DW228" s="30">
        <f t="shared" si="491"/>
        <v>183686.42299999998</v>
      </c>
      <c r="DX228" s="30">
        <f t="shared" si="421"/>
        <v>221342.13971499997</v>
      </c>
      <c r="DY228" s="158">
        <f>VLOOKUP(B228,[1]Hoja1!$B$9:$AV$244,47,0)</f>
        <v>198076</v>
      </c>
      <c r="DZ228" s="158">
        <v>680000</v>
      </c>
      <c r="EA228" s="24">
        <v>565930</v>
      </c>
      <c r="EB228" s="25">
        <v>554600</v>
      </c>
      <c r="EC228" s="24">
        <f t="shared" si="492"/>
        <v>499651.5</v>
      </c>
      <c r="ED228" s="24">
        <f t="shared" si="493"/>
        <v>560265</v>
      </c>
      <c r="EE228" s="24">
        <f t="shared" si="494"/>
        <v>396461.19638263946</v>
      </c>
      <c r="EF228" s="24">
        <f t="shared" si="495"/>
        <v>208177.87599999999</v>
      </c>
      <c r="EG228" s="24">
        <f t="shared" si="422"/>
        <v>250854.34057999999</v>
      </c>
      <c r="EH228" s="126">
        <f>VLOOKUP(B228,[1]Hoja1!$B$9:$AX$244,49,0)</f>
        <v>206743</v>
      </c>
      <c r="EI228" s="126">
        <v>739000</v>
      </c>
      <c r="EJ228" s="17">
        <v>749025</v>
      </c>
      <c r="EK228" s="73">
        <v>719100</v>
      </c>
      <c r="EL228" s="17">
        <f t="shared" si="496"/>
        <v>603467</v>
      </c>
      <c r="EM228" s="17">
        <f t="shared" si="497"/>
        <v>729050</v>
      </c>
      <c r="EN228" s="17">
        <f t="shared" si="498"/>
        <v>448641.77713608777</v>
      </c>
      <c r="EO228" s="17">
        <f t="shared" si="499"/>
        <v>217286.89299999998</v>
      </c>
      <c r="EP228" s="17">
        <f t="shared" si="423"/>
        <v>261830.70606499998</v>
      </c>
      <c r="EQ228" s="162">
        <f>VLOOKUP(B228,[1]Hoja1!$B$9:$AZ$244,51,0)</f>
        <v>173055</v>
      </c>
      <c r="ER228" s="162">
        <v>569000</v>
      </c>
      <c r="ES228" s="32">
        <v>749025</v>
      </c>
      <c r="ET228" s="94">
        <v>719100</v>
      </c>
      <c r="EU228" s="32">
        <f t="shared" si="500"/>
        <v>552545</v>
      </c>
      <c r="EV228" s="32">
        <f t="shared" si="501"/>
        <v>644050</v>
      </c>
      <c r="EW228" s="32">
        <f t="shared" si="502"/>
        <v>389799.90846222511</v>
      </c>
      <c r="EX228" s="32">
        <f t="shared" si="503"/>
        <v>209067.74549999999</v>
      </c>
      <c r="EY228" s="32">
        <f t="shared" si="424"/>
        <v>251926.63332749999</v>
      </c>
      <c r="EZ228" s="172">
        <f>VLOOKUP(B228,'[2]RESPUESTOS '!$B$11:$BH$246,59,0)</f>
        <v>98093</v>
      </c>
      <c r="FA228" s="162">
        <v>517000</v>
      </c>
      <c r="FB228" s="32">
        <v>530000</v>
      </c>
      <c r="FC228" s="94">
        <v>514100</v>
      </c>
      <c r="FD228" s="32">
        <f t="shared" si="504"/>
        <v>414798.25</v>
      </c>
      <c r="FE228" s="32">
        <f t="shared" si="505"/>
        <v>515550</v>
      </c>
      <c r="FF228" s="32">
        <f t="shared" si="506"/>
        <v>250617.41736755689</v>
      </c>
      <c r="FG228" s="32">
        <f t="shared" si="507"/>
        <v>118506.15329999999</v>
      </c>
      <c r="FH228" s="32">
        <f t="shared" si="425"/>
        <v>142799.91472649999</v>
      </c>
      <c r="FI228" s="172">
        <f>VLOOKUP(B228,'[2]RESPUESTOS '!$B$11:$CJ$246,87,0)</f>
        <v>110350</v>
      </c>
      <c r="FJ228" s="162">
        <v>620400</v>
      </c>
      <c r="FK228" s="32">
        <v>594200</v>
      </c>
      <c r="FL228" s="94">
        <v>582300</v>
      </c>
      <c r="FM228" s="32">
        <f t="shared" si="508"/>
        <v>476812.5</v>
      </c>
      <c r="FN228" s="32">
        <f t="shared" si="509"/>
        <v>588250</v>
      </c>
      <c r="FO228" s="32">
        <f t="shared" si="510"/>
        <v>284207.9550140301</v>
      </c>
      <c r="FP228" s="32">
        <f t="shared" si="511"/>
        <v>133313.83499999999</v>
      </c>
      <c r="FQ228" s="32">
        <f t="shared" si="426"/>
        <v>160643.171175</v>
      </c>
      <c r="FR228" s="172">
        <f>VLOOKUP(B228,'[2]RESPUESTOS '!$B$11:$BX$246,75,0)</f>
        <v>93741</v>
      </c>
      <c r="FS228" s="162">
        <v>517000</v>
      </c>
      <c r="FT228" s="32">
        <v>519800</v>
      </c>
      <c r="FU228" s="94">
        <v>478200</v>
      </c>
      <c r="FV228" s="32">
        <f t="shared" si="512"/>
        <v>402185.25</v>
      </c>
      <c r="FW228" s="32">
        <f t="shared" si="513"/>
        <v>497600</v>
      </c>
      <c r="FX228" s="32">
        <f t="shared" si="514"/>
        <v>240718.51344674788</v>
      </c>
      <c r="FY228" s="32">
        <f t="shared" si="515"/>
        <v>113248.5021</v>
      </c>
      <c r="FZ228" s="32">
        <f t="shared" si="427"/>
        <v>136464.44503050001</v>
      </c>
      <c r="GA228" s="172">
        <f>VLOOKUP(B228,'[2]RESPUESTOS '!$B$11:$CN$246,91,0)</f>
        <v>117074</v>
      </c>
      <c r="GB228" s="162">
        <v>595000</v>
      </c>
      <c r="GC228" s="32">
        <v>640800</v>
      </c>
      <c r="GD228" s="94">
        <v>602400</v>
      </c>
      <c r="GE228" s="32">
        <f t="shared" si="516"/>
        <v>488818.5</v>
      </c>
      <c r="GF228" s="32">
        <f t="shared" si="517"/>
        <v>598700</v>
      </c>
      <c r="GG228" s="32">
        <f t="shared" si="518"/>
        <v>297555.85449745448</v>
      </c>
      <c r="GH228" s="32">
        <f t="shared" si="519"/>
        <v>141437.09940000001</v>
      </c>
      <c r="GI228" s="32">
        <f t="shared" si="428"/>
        <v>170431.70477700001</v>
      </c>
      <c r="GJ228" s="172">
        <f>VLOOKUP(B228,'[2]RESPUESTOS '!$B$11:$T$246,19,0)</f>
        <v>104266</v>
      </c>
      <c r="GK228" s="162">
        <v>480000</v>
      </c>
      <c r="GL228" s="32">
        <v>536000</v>
      </c>
      <c r="GM228" s="94">
        <v>519900</v>
      </c>
      <c r="GN228" s="32">
        <f t="shared" si="520"/>
        <v>410041.5</v>
      </c>
      <c r="GO228" s="32">
        <f t="shared" si="521"/>
        <v>499950</v>
      </c>
      <c r="GP228" s="32">
        <f t="shared" si="522"/>
        <v>258676.89691210954</v>
      </c>
      <c r="GQ228" s="32">
        <f t="shared" si="523"/>
        <v>125963.7546</v>
      </c>
      <c r="GR228" s="32">
        <f t="shared" si="429"/>
        <v>151786.32429299998</v>
      </c>
      <c r="GS228" s="172">
        <f>VLOOKUP(B228,'[2]RESPUESTOS '!$B$11:$H$246,7,0)</f>
        <v>88826</v>
      </c>
      <c r="GT228" s="162">
        <v>360000</v>
      </c>
      <c r="GU228" s="32">
        <v>321600</v>
      </c>
      <c r="GV228" s="94">
        <v>308700</v>
      </c>
      <c r="GW228" s="32">
        <f t="shared" si="524"/>
        <v>269781.5</v>
      </c>
      <c r="GX228" s="32">
        <f t="shared" si="525"/>
        <v>315150</v>
      </c>
      <c r="GY228" s="32">
        <f t="shared" si="526"/>
        <v>196226.6929625613</v>
      </c>
      <c r="GZ228" s="32">
        <f t="shared" si="527"/>
        <v>107310.6906</v>
      </c>
      <c r="HA228" s="32">
        <f t="shared" si="430"/>
        <v>129309.38217300001</v>
      </c>
      <c r="HB228" s="172">
        <f>VLOOKUP(B228,'[2]RESPUESTOS '!$B$11:$D$246,3,0)</f>
        <v>92324</v>
      </c>
      <c r="HC228" s="162">
        <v>360000</v>
      </c>
      <c r="HD228" s="32">
        <v>321600</v>
      </c>
      <c r="HE228" s="94">
        <v>318400</v>
      </c>
      <c r="HF228" s="32">
        <f t="shared" si="528"/>
        <v>273081</v>
      </c>
      <c r="HG228" s="32">
        <f t="shared" si="529"/>
        <v>320000</v>
      </c>
      <c r="HH228" s="32">
        <f t="shared" si="530"/>
        <v>201416.42257977489</v>
      </c>
      <c r="HI228" s="32">
        <f t="shared" si="531"/>
        <v>111536.6244</v>
      </c>
      <c r="HJ228" s="32">
        <f t="shared" si="431"/>
        <v>134401.63240199999</v>
      </c>
      <c r="HK228" s="172">
        <f>VLOOKUP(B228,'[2]RESPUESTOS '!$B$11:$CB$246,79,0)</f>
        <v>115636</v>
      </c>
      <c r="HL228" s="162">
        <v>739000</v>
      </c>
      <c r="HM228" s="32">
        <v>640800</v>
      </c>
      <c r="HN228" s="94">
        <v>622000</v>
      </c>
      <c r="HO228" s="32">
        <f t="shared" si="532"/>
        <v>529359</v>
      </c>
      <c r="HP228" s="32">
        <f t="shared" si="533"/>
        <v>631400</v>
      </c>
      <c r="HQ228" s="32">
        <f t="shared" si="534"/>
        <v>303737.36069954513</v>
      </c>
      <c r="HR228" s="32">
        <f t="shared" si="535"/>
        <v>139699.85159999999</v>
      </c>
      <c r="HS228" s="32">
        <f t="shared" si="432"/>
        <v>168338.32117799998</v>
      </c>
      <c r="HT228" s="172">
        <v>660417.66</v>
      </c>
      <c r="HU228" s="162">
        <v>739000</v>
      </c>
      <c r="HV228" s="32">
        <v>832250</v>
      </c>
      <c r="HW228" s="94">
        <v>782300</v>
      </c>
      <c r="HX228" s="32">
        <f t="shared" si="536"/>
        <v>784516.66666666663</v>
      </c>
      <c r="HY228" s="32">
        <f t="shared" si="537"/>
        <v>782300</v>
      </c>
      <c r="HZ228" s="32">
        <f t="shared" si="433"/>
        <v>782671.85538234853</v>
      </c>
      <c r="IA228" s="32">
        <f t="shared" si="538"/>
        <v>797850.57504599995</v>
      </c>
      <c r="IB228" s="32">
        <f t="shared" si="434"/>
        <v>961409.94293042994</v>
      </c>
      <c r="IC228" s="172">
        <v>704070</v>
      </c>
      <c r="ID228" s="162">
        <v>517000</v>
      </c>
      <c r="IE228" s="32">
        <v>832250</v>
      </c>
      <c r="IF228" s="94">
        <v>790600</v>
      </c>
      <c r="IG228" s="32">
        <f t="shared" si="539"/>
        <v>713283.33333333337</v>
      </c>
      <c r="IH228" s="32">
        <f t="shared" si="540"/>
        <v>790600</v>
      </c>
      <c r="II228" s="32">
        <f t="shared" si="541"/>
        <v>681715.90313577862</v>
      </c>
      <c r="IJ228" s="32">
        <f t="shared" si="542"/>
        <v>850586.96699999995</v>
      </c>
      <c r="IK228" s="32">
        <f t="shared" si="435"/>
        <v>1024957.2952349999</v>
      </c>
      <c r="IM228" s="32">
        <f t="shared" si="543"/>
        <v>237863.73322473816</v>
      </c>
    </row>
    <row r="229" spans="1:247" x14ac:dyDescent="0.25">
      <c r="A229" s="12">
        <v>222</v>
      </c>
      <c r="B229" s="48" t="s">
        <v>265</v>
      </c>
      <c r="C229" s="14">
        <f>VLOOKUP(B229,[1]Hoja1!$B$9:$D$244,3,0)</f>
        <v>70063</v>
      </c>
      <c r="D229" s="14">
        <v>257000</v>
      </c>
      <c r="E229" s="15">
        <v>393500</v>
      </c>
      <c r="F229" s="97">
        <v>381700</v>
      </c>
      <c r="G229" s="105">
        <f t="shared" si="436"/>
        <v>275565.75</v>
      </c>
      <c r="H229" s="105">
        <f t="shared" si="437"/>
        <v>319350</v>
      </c>
      <c r="I229" s="107">
        <f t="shared" si="438"/>
        <v>171489.27464220219</v>
      </c>
      <c r="J229" s="107">
        <f t="shared" si="439"/>
        <v>73636.212999999989</v>
      </c>
      <c r="K229" s="107">
        <f t="shared" si="408"/>
        <v>88731.636664999984</v>
      </c>
      <c r="L229" s="101">
        <f>VLOOKUP(B229,[1]Hoja1!$B$9:$L$244,11,0)</f>
        <v>63140</v>
      </c>
      <c r="M229" s="101">
        <v>235000</v>
      </c>
      <c r="N229" s="34">
        <v>393500</v>
      </c>
      <c r="O229" s="70">
        <v>373800</v>
      </c>
      <c r="P229" s="34">
        <f t="shared" si="440"/>
        <v>266360</v>
      </c>
      <c r="Q229" s="34">
        <f t="shared" si="441"/>
        <v>304400</v>
      </c>
      <c r="R229" s="34">
        <f t="shared" si="442"/>
        <v>158042.40259566592</v>
      </c>
      <c r="S229" s="174">
        <f t="shared" si="443"/>
        <v>66360.14</v>
      </c>
      <c r="T229" s="174">
        <f t="shared" si="409"/>
        <v>79963.968699999998</v>
      </c>
      <c r="U229" s="126">
        <f>VLOOKUP(B229,[1]Hoja1!$B$9:$T$244,19,0)</f>
        <v>70172</v>
      </c>
      <c r="V229" s="126">
        <v>257000</v>
      </c>
      <c r="W229" s="17">
        <v>314800</v>
      </c>
      <c r="X229" s="73">
        <v>302200</v>
      </c>
      <c r="Y229" s="17">
        <f t="shared" si="444"/>
        <v>236043</v>
      </c>
      <c r="Z229" s="17">
        <f t="shared" si="445"/>
        <v>279600</v>
      </c>
      <c r="AA229" s="17">
        <f t="shared" si="446"/>
        <v>162420.48236580155</v>
      </c>
      <c r="AB229" s="176">
        <f t="shared" si="447"/>
        <v>73750.771999999997</v>
      </c>
      <c r="AC229" s="176">
        <f t="shared" si="410"/>
        <v>88869.680259999994</v>
      </c>
      <c r="AD229" s="129">
        <f>VLOOKUP(B229,[1]Hoja1!$B$9:$V$244,21,0)</f>
        <v>75061</v>
      </c>
      <c r="AE229" s="129">
        <v>269000</v>
      </c>
      <c r="AF229" s="18">
        <v>299060</v>
      </c>
      <c r="AG229" s="74">
        <v>290100</v>
      </c>
      <c r="AH229" s="18">
        <f t="shared" si="448"/>
        <v>233305.25</v>
      </c>
      <c r="AI229" s="18">
        <f t="shared" si="449"/>
        <v>279550</v>
      </c>
      <c r="AJ229" s="18">
        <f t="shared" si="450"/>
        <v>167849.53282623651</v>
      </c>
      <c r="AK229" s="177">
        <f t="shared" si="451"/>
        <v>78889.11099999999</v>
      </c>
      <c r="AL229" s="177">
        <f t="shared" si="411"/>
        <v>95061.378754999983</v>
      </c>
      <c r="AM229" s="133">
        <f>VLOOKUP(B229,[1]Hoja1!$B$9:$X$244,23,0)</f>
        <v>70801</v>
      </c>
      <c r="AN229" s="133">
        <v>253000</v>
      </c>
      <c r="AO229" s="19">
        <v>267580</v>
      </c>
      <c r="AP229" s="77">
        <v>262200</v>
      </c>
      <c r="AQ229" s="19">
        <f t="shared" si="452"/>
        <v>213395.25</v>
      </c>
      <c r="AR229" s="19">
        <f t="shared" si="453"/>
        <v>257600</v>
      </c>
      <c r="AS229" s="19">
        <f t="shared" si="454"/>
        <v>156080.83468625383</v>
      </c>
      <c r="AT229" s="178">
        <f t="shared" si="455"/>
        <v>74411.850999999995</v>
      </c>
      <c r="AU229" s="178">
        <f t="shared" si="412"/>
        <v>89666.280455</v>
      </c>
      <c r="AV229" s="137">
        <f>VLOOKUP(B229,[1]Hoja1!$B$9:$Z$244,25,0)</f>
        <v>57400</v>
      </c>
      <c r="AW229" s="137">
        <v>210000</v>
      </c>
      <c r="AX229" s="20">
        <v>267580</v>
      </c>
      <c r="AY229" s="79">
        <v>256900</v>
      </c>
      <c r="AZ229" s="20">
        <f t="shared" si="456"/>
        <v>197970</v>
      </c>
      <c r="BA229" s="20">
        <f t="shared" si="457"/>
        <v>233450</v>
      </c>
      <c r="BB229" s="20">
        <f t="shared" si="458"/>
        <v>134168.42966323087</v>
      </c>
      <c r="BC229" s="179">
        <f t="shared" si="459"/>
        <v>60327.399999999994</v>
      </c>
      <c r="BD229" s="179">
        <f t="shared" si="413"/>
        <v>72694.516999999993</v>
      </c>
      <c r="BE229" s="139">
        <f>VLOOKUP(B229,[1]Hoja1!$B$9:$AB$244,27,0)</f>
        <v>63140</v>
      </c>
      <c r="BF229" s="139">
        <v>253000</v>
      </c>
      <c r="BG229" s="21">
        <v>314800</v>
      </c>
      <c r="BH229" s="80">
        <v>308500</v>
      </c>
      <c r="BI229" s="21">
        <f t="shared" si="460"/>
        <v>234860</v>
      </c>
      <c r="BJ229" s="21">
        <f t="shared" si="461"/>
        <v>280750</v>
      </c>
      <c r="BK229" s="21">
        <f t="shared" si="462"/>
        <v>152622.23477332646</v>
      </c>
      <c r="BL229" s="21">
        <f t="shared" si="463"/>
        <v>66360.14</v>
      </c>
      <c r="BM229" s="21">
        <f t="shared" si="414"/>
        <v>79963.968699999998</v>
      </c>
      <c r="BN229" s="144">
        <f>VLOOKUP(B229,[1]Hoja1!$B$9:$AD$244,29,0)</f>
        <v>63140</v>
      </c>
      <c r="BO229" s="144">
        <v>226000</v>
      </c>
      <c r="BP229" s="22">
        <v>314800</v>
      </c>
      <c r="BQ229" s="82">
        <v>289600</v>
      </c>
      <c r="BR229" s="22">
        <f t="shared" si="464"/>
        <v>223385</v>
      </c>
      <c r="BS229" s="22">
        <f t="shared" si="465"/>
        <v>257800</v>
      </c>
      <c r="BT229" s="22">
        <f t="shared" si="466"/>
        <v>148741.69235641614</v>
      </c>
      <c r="BU229" s="22">
        <f t="shared" si="467"/>
        <v>66360.14</v>
      </c>
      <c r="BV229" s="22">
        <f t="shared" si="415"/>
        <v>79963.968699999998</v>
      </c>
      <c r="BW229" s="146">
        <f>VLOOKUP(B229,[1]Hoja1!$B$9:$AF$244,31,0)</f>
        <v>60703</v>
      </c>
      <c r="BX229" s="146">
        <v>180000</v>
      </c>
      <c r="BY229" s="23">
        <v>267580</v>
      </c>
      <c r="BZ229" s="84">
        <v>248800</v>
      </c>
      <c r="CA229" s="23">
        <f t="shared" si="468"/>
        <v>189270.75</v>
      </c>
      <c r="CB229" s="23">
        <f t="shared" si="469"/>
        <v>214400</v>
      </c>
      <c r="CC229" s="23">
        <f t="shared" si="470"/>
        <v>134292.63646112458</v>
      </c>
      <c r="CD229" s="23">
        <f t="shared" si="471"/>
        <v>63798.852999999996</v>
      </c>
      <c r="CE229" s="23">
        <f t="shared" si="416"/>
        <v>76877.617864999993</v>
      </c>
      <c r="CF229" s="158">
        <f>VLOOKUP(B229,[1]Hoja1!$B$9:$AJ$244,35,0)</f>
        <v>57432</v>
      </c>
      <c r="CG229" s="158">
        <v>170000</v>
      </c>
      <c r="CH229" s="24">
        <v>182000</v>
      </c>
      <c r="CI229" s="25">
        <v>174700</v>
      </c>
      <c r="CJ229" s="24">
        <f t="shared" si="472"/>
        <v>146033</v>
      </c>
      <c r="CK229" s="24">
        <f t="shared" si="473"/>
        <v>172350</v>
      </c>
      <c r="CL229" s="24">
        <f t="shared" si="474"/>
        <v>115898.85180086533</v>
      </c>
      <c r="CM229" s="24">
        <f t="shared" si="475"/>
        <v>60361.031999999999</v>
      </c>
      <c r="CN229" s="24">
        <f t="shared" si="417"/>
        <v>72735.043559999991</v>
      </c>
      <c r="CO229" s="148">
        <f>VLOOKUP(B229,[1]Hoja1!$B$9:$AL$244,37,0)</f>
        <v>60675</v>
      </c>
      <c r="CP229" s="148">
        <v>220000</v>
      </c>
      <c r="CQ229" s="26">
        <v>267580</v>
      </c>
      <c r="CR229" s="149">
        <v>259600</v>
      </c>
      <c r="CS229" s="26">
        <f t="shared" si="476"/>
        <v>201963.75</v>
      </c>
      <c r="CT229" s="26">
        <f t="shared" si="477"/>
        <v>239800</v>
      </c>
      <c r="CU229" s="26">
        <f t="shared" si="478"/>
        <v>139782.00204547824</v>
      </c>
      <c r="CV229" s="26">
        <f t="shared" si="479"/>
        <v>63769.424999999996</v>
      </c>
      <c r="CW229" s="26">
        <f t="shared" si="418"/>
        <v>76842.157124999998</v>
      </c>
      <c r="CX229" s="27">
        <f>VLOOKUP(B229,[1]Hoja1!$B$9:$AN$244,39,0)</f>
        <v>67085</v>
      </c>
      <c r="CY229" s="27">
        <v>230000</v>
      </c>
      <c r="CZ229" s="28">
        <v>299060</v>
      </c>
      <c r="DA229" s="86">
        <v>284000</v>
      </c>
      <c r="DB229" s="28">
        <f t="shared" si="480"/>
        <v>220036.25</v>
      </c>
      <c r="DC229" s="28">
        <f t="shared" si="481"/>
        <v>257000</v>
      </c>
      <c r="DD229" s="28">
        <f t="shared" si="482"/>
        <v>153143.89833251908</v>
      </c>
      <c r="DE229" s="28">
        <f t="shared" si="483"/>
        <v>70506.334999999992</v>
      </c>
      <c r="DF229" s="28">
        <f t="shared" si="419"/>
        <v>84960.13367499999</v>
      </c>
      <c r="DG229" s="150">
        <f>VLOOKUP(B229,[1]Hoja1!$B$9:$AR$244,43,0)</f>
        <v>82635</v>
      </c>
      <c r="DH229" s="150">
        <v>284000</v>
      </c>
      <c r="DI229" s="29">
        <v>236100</v>
      </c>
      <c r="DJ229" s="88">
        <v>221900</v>
      </c>
      <c r="DK229" s="29">
        <f t="shared" si="484"/>
        <v>206158.75</v>
      </c>
      <c r="DL229" s="29">
        <f t="shared" si="485"/>
        <v>229000</v>
      </c>
      <c r="DM229" s="29">
        <f t="shared" si="486"/>
        <v>164172.85039092755</v>
      </c>
      <c r="DN229" s="29">
        <f t="shared" si="487"/>
        <v>86849.384999999995</v>
      </c>
      <c r="DO229" s="29">
        <f t="shared" si="420"/>
        <v>104653.50892499999</v>
      </c>
      <c r="DP229" s="154">
        <f>VLOOKUP(B229,[1]Hoja1!$B$9:$AT$244,45,0)</f>
        <v>82635</v>
      </c>
      <c r="DQ229" s="154">
        <v>303000</v>
      </c>
      <c r="DR229" s="30">
        <v>236100</v>
      </c>
      <c r="DS229" s="90">
        <v>224300</v>
      </c>
      <c r="DT229" s="30">
        <f t="shared" si="488"/>
        <v>211508.75</v>
      </c>
      <c r="DU229" s="30">
        <f t="shared" si="489"/>
        <v>230200</v>
      </c>
      <c r="DV229" s="30">
        <f t="shared" si="490"/>
        <v>166005.76975811724</v>
      </c>
      <c r="DW229" s="30">
        <f t="shared" si="491"/>
        <v>86849.384999999995</v>
      </c>
      <c r="DX229" s="30">
        <f t="shared" si="421"/>
        <v>104653.50892499999</v>
      </c>
      <c r="DY229" s="158">
        <f>VLOOKUP(B229,[1]Hoja1!$B$9:$AV$244,47,0)</f>
        <v>93653</v>
      </c>
      <c r="DZ229" s="158">
        <v>330000</v>
      </c>
      <c r="EA229" s="24">
        <v>267580</v>
      </c>
      <c r="EB229" s="25">
        <v>254200</v>
      </c>
      <c r="EC229" s="24">
        <f t="shared" si="492"/>
        <v>236358.25</v>
      </c>
      <c r="ED229" s="24">
        <f t="shared" si="493"/>
        <v>260890</v>
      </c>
      <c r="EE229" s="24">
        <f t="shared" si="494"/>
        <v>187098.37023444904</v>
      </c>
      <c r="EF229" s="24">
        <f t="shared" si="495"/>
        <v>98429.303</v>
      </c>
      <c r="EG229" s="24">
        <f t="shared" si="422"/>
        <v>118607.310115</v>
      </c>
      <c r="EH229" s="126">
        <f>VLOOKUP(B229,[1]Hoja1!$B$9:$AX$244,49,0)</f>
        <v>93560</v>
      </c>
      <c r="EI229" s="126">
        <v>335000</v>
      </c>
      <c r="EJ229" s="17">
        <v>354150</v>
      </c>
      <c r="EK229" s="73">
        <v>329400</v>
      </c>
      <c r="EL229" s="17">
        <f t="shared" si="496"/>
        <v>278027.5</v>
      </c>
      <c r="EM229" s="17">
        <f t="shared" si="497"/>
        <v>332200</v>
      </c>
      <c r="EN229" s="17">
        <f t="shared" si="498"/>
        <v>204782.82607727926</v>
      </c>
      <c r="EO229" s="17">
        <f t="shared" si="499"/>
        <v>98331.56</v>
      </c>
      <c r="EP229" s="17">
        <f t="shared" si="423"/>
        <v>118489.52979999999</v>
      </c>
      <c r="EQ229" s="162">
        <f>VLOOKUP(B229,[1]Hoja1!$B$9:$AZ$244,51,0)</f>
        <v>89209</v>
      </c>
      <c r="ER229" s="162">
        <v>294000</v>
      </c>
      <c r="ES229" s="32">
        <v>354150</v>
      </c>
      <c r="ET229" s="94">
        <v>329400</v>
      </c>
      <c r="EU229" s="32">
        <f t="shared" si="500"/>
        <v>266689.75</v>
      </c>
      <c r="EV229" s="32">
        <f t="shared" si="501"/>
        <v>311700</v>
      </c>
      <c r="EW229" s="32">
        <f t="shared" si="502"/>
        <v>195403.36201579095</v>
      </c>
      <c r="EX229" s="32">
        <f t="shared" si="503"/>
        <v>107773.39289999999</v>
      </c>
      <c r="EY229" s="32">
        <f t="shared" si="424"/>
        <v>129866.93844449999</v>
      </c>
      <c r="EZ229" s="172">
        <f>VLOOKUP(B229,'[2]RESPUESTOS '!$B$11:$BH$246,59,0)</f>
        <v>48161</v>
      </c>
      <c r="FA229" s="162">
        <v>257000</v>
      </c>
      <c r="FB229" s="32">
        <v>256400</v>
      </c>
      <c r="FC229" s="94">
        <v>243600</v>
      </c>
      <c r="FD229" s="32">
        <f t="shared" si="504"/>
        <v>201290.25</v>
      </c>
      <c r="FE229" s="32">
        <f t="shared" si="505"/>
        <v>250000</v>
      </c>
      <c r="FF229" s="32">
        <f t="shared" si="506"/>
        <v>122474.029166894</v>
      </c>
      <c r="FG229" s="32">
        <f t="shared" si="507"/>
        <v>58183.304100000001</v>
      </c>
      <c r="FH229" s="32">
        <f t="shared" si="425"/>
        <v>70110.881440500001</v>
      </c>
      <c r="FI229" s="172">
        <f>VLOOKUP(B229,'[2]RESPUESTOS '!$B$11:$CJ$246,87,0)</f>
        <v>56248</v>
      </c>
      <c r="FJ229" s="162">
        <v>308400</v>
      </c>
      <c r="FK229" s="32">
        <v>293400</v>
      </c>
      <c r="FL229" s="94">
        <v>278700</v>
      </c>
      <c r="FM229" s="32">
        <f t="shared" si="508"/>
        <v>234187</v>
      </c>
      <c r="FN229" s="32">
        <f t="shared" si="509"/>
        <v>286050</v>
      </c>
      <c r="FO229" s="32">
        <f t="shared" si="510"/>
        <v>142768.64723616885</v>
      </c>
      <c r="FP229" s="32">
        <f t="shared" si="511"/>
        <v>67953.208799999993</v>
      </c>
      <c r="FQ229" s="32">
        <f t="shared" si="426"/>
        <v>81883.616603999995</v>
      </c>
      <c r="FR229" s="172">
        <f>VLOOKUP(B229,'[2]RESPUESTOS '!$B$11:$BX$246,75,0)</f>
        <v>47739</v>
      </c>
      <c r="FS229" s="162">
        <v>257000</v>
      </c>
      <c r="FT229" s="32">
        <v>262400</v>
      </c>
      <c r="FU229" s="94">
        <v>257200</v>
      </c>
      <c r="FV229" s="32">
        <f t="shared" si="512"/>
        <v>206084.75</v>
      </c>
      <c r="FW229" s="32">
        <f t="shared" si="513"/>
        <v>257100</v>
      </c>
      <c r="FX229" s="32">
        <f t="shared" si="514"/>
        <v>122935.88726508543</v>
      </c>
      <c r="FY229" s="32">
        <f t="shared" si="515"/>
        <v>57673.4859</v>
      </c>
      <c r="FZ229" s="32">
        <f t="shared" si="427"/>
        <v>69496.550509499997</v>
      </c>
      <c r="GA229" s="172">
        <f>VLOOKUP(B229,'[2]RESPUESTOS '!$B$11:$CN$246,91,0)</f>
        <v>57745</v>
      </c>
      <c r="GB229" s="162">
        <v>296000</v>
      </c>
      <c r="GC229" s="32">
        <v>314800</v>
      </c>
      <c r="GD229" s="94">
        <v>289600</v>
      </c>
      <c r="GE229" s="32">
        <f t="shared" si="516"/>
        <v>239536.25</v>
      </c>
      <c r="GF229" s="32">
        <f t="shared" si="517"/>
        <v>292800</v>
      </c>
      <c r="GG229" s="32">
        <f t="shared" si="518"/>
        <v>146383.12656903049</v>
      </c>
      <c r="GH229" s="32">
        <f t="shared" si="519"/>
        <v>69761.734499999991</v>
      </c>
      <c r="GI229" s="32">
        <f t="shared" si="428"/>
        <v>84062.890072499984</v>
      </c>
      <c r="GJ229" s="172">
        <f>VLOOKUP(B229,'[2]RESPUESTOS '!$B$11:$T$246,19,0)</f>
        <v>50624</v>
      </c>
      <c r="GK229" s="162">
        <v>230000</v>
      </c>
      <c r="GL229" s="32">
        <v>268200</v>
      </c>
      <c r="GM229" s="94">
        <v>246700</v>
      </c>
      <c r="GN229" s="32">
        <f t="shared" si="520"/>
        <v>198881</v>
      </c>
      <c r="GO229" s="32">
        <f t="shared" si="521"/>
        <v>238350</v>
      </c>
      <c r="GP229" s="32">
        <f t="shared" si="522"/>
        <v>125457.25343483199</v>
      </c>
      <c r="GQ229" s="32">
        <f t="shared" si="523"/>
        <v>61158.854399999997</v>
      </c>
      <c r="GR229" s="32">
        <f t="shared" si="429"/>
        <v>73696.419551999992</v>
      </c>
      <c r="GS229" s="172">
        <f>VLOOKUP(B229,'[2]RESPUESTOS '!$B$11:$H$246,7,0)</f>
        <v>44719</v>
      </c>
      <c r="GT229" s="162">
        <v>170000</v>
      </c>
      <c r="GU229" s="32">
        <v>160900</v>
      </c>
      <c r="GV229" s="94">
        <v>149600</v>
      </c>
      <c r="GW229" s="32">
        <f t="shared" si="524"/>
        <v>131304.75</v>
      </c>
      <c r="GX229" s="32">
        <f t="shared" si="525"/>
        <v>155250</v>
      </c>
      <c r="GY229" s="32">
        <f t="shared" si="526"/>
        <v>97220.124391336591</v>
      </c>
      <c r="GZ229" s="32">
        <f t="shared" si="527"/>
        <v>54025.0239</v>
      </c>
      <c r="HA229" s="32">
        <f t="shared" si="430"/>
        <v>65100.153799499996</v>
      </c>
      <c r="HB229" s="172">
        <f>VLOOKUP(B229,'[2]RESPUESTOS '!$B$11:$D$246,3,0)</f>
        <v>47393</v>
      </c>
      <c r="HC229" s="162">
        <v>170000</v>
      </c>
      <c r="HD229" s="32">
        <v>160900</v>
      </c>
      <c r="HE229" s="94">
        <v>156100</v>
      </c>
      <c r="HF229" s="32">
        <f t="shared" si="528"/>
        <v>133598.25</v>
      </c>
      <c r="HG229" s="32">
        <f t="shared" si="529"/>
        <v>158500</v>
      </c>
      <c r="HH229" s="32">
        <f t="shared" si="530"/>
        <v>101000.64950679879</v>
      </c>
      <c r="HI229" s="32">
        <f t="shared" si="531"/>
        <v>57255.4833</v>
      </c>
      <c r="HJ229" s="32">
        <f t="shared" si="431"/>
        <v>68992.857376500004</v>
      </c>
      <c r="HK229" s="172">
        <f>VLOOKUP(B229,'[2]RESPUESTOS '!$B$11:$CB$246,79,0)</f>
        <v>57355</v>
      </c>
      <c r="HL229" s="162">
        <v>335000</v>
      </c>
      <c r="HM229" s="32">
        <v>314800</v>
      </c>
      <c r="HN229" s="94">
        <v>299000</v>
      </c>
      <c r="HO229" s="32">
        <f t="shared" si="532"/>
        <v>251538.75</v>
      </c>
      <c r="HP229" s="32">
        <f t="shared" si="533"/>
        <v>306900</v>
      </c>
      <c r="HQ229" s="32">
        <f t="shared" si="534"/>
        <v>148470.12010522184</v>
      </c>
      <c r="HR229" s="32">
        <f t="shared" si="535"/>
        <v>69290.575499999992</v>
      </c>
      <c r="HS229" s="32">
        <f t="shared" si="432"/>
        <v>83495.143477499994</v>
      </c>
      <c r="HT229" s="172">
        <v>322231.14</v>
      </c>
      <c r="HU229" s="162">
        <v>335000</v>
      </c>
      <c r="HV229" s="32">
        <v>393500</v>
      </c>
      <c r="HW229" s="94">
        <v>381700</v>
      </c>
      <c r="HX229" s="32">
        <f t="shared" si="536"/>
        <v>370066.66666666669</v>
      </c>
      <c r="HY229" s="32">
        <f t="shared" si="537"/>
        <v>381700</v>
      </c>
      <c r="HZ229" s="32">
        <f t="shared" si="433"/>
        <v>368268.54740266898</v>
      </c>
      <c r="IA229" s="32">
        <f t="shared" si="538"/>
        <v>389287.44023399998</v>
      </c>
      <c r="IB229" s="32">
        <f t="shared" si="434"/>
        <v>469091.36548196996</v>
      </c>
      <c r="IC229" s="172">
        <v>343530</v>
      </c>
      <c r="ID229" s="162">
        <v>257000</v>
      </c>
      <c r="IE229" s="32">
        <v>393500</v>
      </c>
      <c r="IF229" s="94">
        <v>377800</v>
      </c>
      <c r="IG229" s="32">
        <f t="shared" si="539"/>
        <v>342766.66666666669</v>
      </c>
      <c r="IH229" s="32">
        <f t="shared" si="540"/>
        <v>377800</v>
      </c>
      <c r="II229" s="32">
        <f t="shared" si="541"/>
        <v>330423.77692652738</v>
      </c>
      <c r="IJ229" s="32">
        <f t="shared" si="542"/>
        <v>415018.59299999999</v>
      </c>
      <c r="IK229" s="32">
        <f t="shared" si="435"/>
        <v>500097.40456499998</v>
      </c>
      <c r="IM229" s="32">
        <f t="shared" si="543"/>
        <v>115875.12705735074</v>
      </c>
    </row>
    <row r="230" spans="1:247" x14ac:dyDescent="0.25">
      <c r="A230" s="12">
        <v>223</v>
      </c>
      <c r="B230" s="48" t="s">
        <v>266</v>
      </c>
      <c r="C230" s="14">
        <f>VLOOKUP(B230,[1]Hoja1!$B$9:$D$244,3,0)</f>
        <v>73384</v>
      </c>
      <c r="D230" s="14">
        <v>269000</v>
      </c>
      <c r="E230" s="15">
        <v>407500</v>
      </c>
      <c r="F230" s="97">
        <v>387100</v>
      </c>
      <c r="G230" s="105">
        <f t="shared" si="436"/>
        <v>284246</v>
      </c>
      <c r="H230" s="105">
        <f t="shared" si="437"/>
        <v>328050</v>
      </c>
      <c r="I230" s="107">
        <f t="shared" si="438"/>
        <v>178717.27217038241</v>
      </c>
      <c r="J230" s="107">
        <f t="shared" si="439"/>
        <v>77126.583999999988</v>
      </c>
      <c r="K230" s="107">
        <f t="shared" si="408"/>
        <v>92937.533719999978</v>
      </c>
      <c r="L230" s="101">
        <f>VLOOKUP(B230,[1]Hoja1!$B$9:$L$244,11,0)</f>
        <v>66037</v>
      </c>
      <c r="M230" s="101">
        <v>246000</v>
      </c>
      <c r="N230" s="34">
        <v>407500</v>
      </c>
      <c r="O230" s="70">
        <v>379000</v>
      </c>
      <c r="P230" s="34">
        <f t="shared" si="440"/>
        <v>274634.25</v>
      </c>
      <c r="Q230" s="34">
        <f t="shared" si="441"/>
        <v>312500</v>
      </c>
      <c r="R230" s="34">
        <f t="shared" si="442"/>
        <v>164605.14709035479</v>
      </c>
      <c r="S230" s="174">
        <f t="shared" si="443"/>
        <v>69404.887000000002</v>
      </c>
      <c r="T230" s="174">
        <f t="shared" si="409"/>
        <v>83632.888835000005</v>
      </c>
      <c r="U230" s="126">
        <f>VLOOKUP(B230,[1]Hoja1!$B$9:$T$244,19,0)</f>
        <v>68014</v>
      </c>
      <c r="V230" s="126">
        <v>249000</v>
      </c>
      <c r="W230" s="17">
        <v>326000</v>
      </c>
      <c r="X230" s="73">
        <v>316200</v>
      </c>
      <c r="Y230" s="17">
        <f t="shared" si="444"/>
        <v>239803.5</v>
      </c>
      <c r="Z230" s="17">
        <f t="shared" si="445"/>
        <v>282600</v>
      </c>
      <c r="AA230" s="17">
        <f t="shared" si="446"/>
        <v>160327.32710032666</v>
      </c>
      <c r="AB230" s="176">
        <f t="shared" si="447"/>
        <v>71482.713999999993</v>
      </c>
      <c r="AC230" s="176">
        <f t="shared" si="410"/>
        <v>86136.670369999993</v>
      </c>
      <c r="AD230" s="129">
        <f>VLOOKUP(B230,[1]Hoja1!$B$9:$V$244,21,0)</f>
        <v>76358</v>
      </c>
      <c r="AE230" s="129">
        <v>273000</v>
      </c>
      <c r="AF230" s="18">
        <v>309700</v>
      </c>
      <c r="AG230" s="74">
        <v>303500</v>
      </c>
      <c r="AH230" s="18">
        <f t="shared" si="448"/>
        <v>240639.5</v>
      </c>
      <c r="AI230" s="18">
        <f t="shared" si="449"/>
        <v>288250</v>
      </c>
      <c r="AJ230" s="18">
        <f t="shared" si="450"/>
        <v>171798.92679846298</v>
      </c>
      <c r="AK230" s="177">
        <f t="shared" si="451"/>
        <v>80252.258000000002</v>
      </c>
      <c r="AL230" s="177">
        <f t="shared" si="411"/>
        <v>96703.970889999997</v>
      </c>
      <c r="AM230" s="133">
        <f>VLOOKUP(B230,[1]Hoja1!$B$9:$X$244,23,0)</f>
        <v>71909</v>
      </c>
      <c r="AN230" s="133">
        <v>257000</v>
      </c>
      <c r="AO230" s="19">
        <v>277100</v>
      </c>
      <c r="AP230" s="77">
        <v>274300</v>
      </c>
      <c r="AQ230" s="19">
        <f t="shared" si="452"/>
        <v>220077.25</v>
      </c>
      <c r="AR230" s="19">
        <f t="shared" si="453"/>
        <v>265650</v>
      </c>
      <c r="AS230" s="19">
        <f t="shared" si="454"/>
        <v>159668.11614824229</v>
      </c>
      <c r="AT230" s="178">
        <f t="shared" si="455"/>
        <v>75576.358999999997</v>
      </c>
      <c r="AU230" s="178">
        <f t="shared" si="412"/>
        <v>91069.512594999993</v>
      </c>
      <c r="AV230" s="137">
        <f>VLOOKUP(B230,[1]Hoja1!$B$9:$Z$244,25,0)</f>
        <v>58450</v>
      </c>
      <c r="AW230" s="137">
        <v>214000</v>
      </c>
      <c r="AX230" s="20">
        <v>277100</v>
      </c>
      <c r="AY230" s="79">
        <v>263200</v>
      </c>
      <c r="AZ230" s="20">
        <f t="shared" si="456"/>
        <v>203187.5</v>
      </c>
      <c r="BA230" s="20">
        <f t="shared" si="457"/>
        <v>238600</v>
      </c>
      <c r="BB230" s="20">
        <f t="shared" si="458"/>
        <v>137034.47629972239</v>
      </c>
      <c r="BC230" s="179">
        <f t="shared" si="459"/>
        <v>61430.95</v>
      </c>
      <c r="BD230" s="179">
        <f t="shared" si="413"/>
        <v>74024.294750000001</v>
      </c>
      <c r="BE230" s="139">
        <f>VLOOKUP(B230,[1]Hoja1!$B$9:$AB$244,27,0)</f>
        <v>64295</v>
      </c>
      <c r="BF230" s="139">
        <v>258000</v>
      </c>
      <c r="BG230" s="21">
        <v>326000</v>
      </c>
      <c r="BH230" s="80">
        <v>309700</v>
      </c>
      <c r="BI230" s="21">
        <f t="shared" si="460"/>
        <v>239498.75</v>
      </c>
      <c r="BJ230" s="21">
        <f t="shared" si="461"/>
        <v>283850</v>
      </c>
      <c r="BK230" s="21">
        <f t="shared" si="462"/>
        <v>155486.57400998307</v>
      </c>
      <c r="BL230" s="21">
        <f t="shared" si="463"/>
        <v>67574.044999999998</v>
      </c>
      <c r="BM230" s="21">
        <f t="shared" si="414"/>
        <v>81426.724224999998</v>
      </c>
      <c r="BN230" s="144">
        <f>VLOOKUP(B230,[1]Hoja1!$B$9:$AD$244,29,0)</f>
        <v>64295</v>
      </c>
      <c r="BO230" s="144">
        <v>230000</v>
      </c>
      <c r="BP230" s="22">
        <v>326000</v>
      </c>
      <c r="BQ230" s="82">
        <v>319500</v>
      </c>
      <c r="BR230" s="22">
        <f t="shared" si="464"/>
        <v>234948.75</v>
      </c>
      <c r="BS230" s="22">
        <f t="shared" si="465"/>
        <v>274750</v>
      </c>
      <c r="BT230" s="22">
        <f t="shared" si="466"/>
        <v>153265.4536204508</v>
      </c>
      <c r="BU230" s="22">
        <f t="shared" si="467"/>
        <v>67574.044999999998</v>
      </c>
      <c r="BV230" s="22">
        <f t="shared" si="415"/>
        <v>81426.724224999998</v>
      </c>
      <c r="BW230" s="146">
        <f>VLOOKUP(B230,[1]Hoja1!$B$9:$AF$244,31,0)</f>
        <v>61683</v>
      </c>
      <c r="BX230" s="146">
        <v>180000</v>
      </c>
      <c r="BY230" s="23">
        <v>277100</v>
      </c>
      <c r="BZ230" s="84">
        <v>254900</v>
      </c>
      <c r="CA230" s="23">
        <f t="shared" si="468"/>
        <v>193420.75</v>
      </c>
      <c r="CB230" s="23">
        <f t="shared" si="469"/>
        <v>217450</v>
      </c>
      <c r="CC230" s="23">
        <f t="shared" si="470"/>
        <v>136521.61177555507</v>
      </c>
      <c r="CD230" s="23">
        <f t="shared" si="471"/>
        <v>64828.832999999999</v>
      </c>
      <c r="CE230" s="23">
        <f t="shared" si="416"/>
        <v>78118.743764999992</v>
      </c>
      <c r="CF230" s="158">
        <f>VLOOKUP(B230,[1]Hoja1!$B$9:$AJ$244,35,0)</f>
        <v>58450</v>
      </c>
      <c r="CG230" s="158">
        <v>170000</v>
      </c>
      <c r="CH230" s="24">
        <v>188400</v>
      </c>
      <c r="CI230" s="25">
        <v>186500</v>
      </c>
      <c r="CJ230" s="24">
        <f t="shared" si="472"/>
        <v>150837.5</v>
      </c>
      <c r="CK230" s="24">
        <f t="shared" si="473"/>
        <v>178250</v>
      </c>
      <c r="CL230" s="24">
        <f t="shared" si="474"/>
        <v>118832.66375429861</v>
      </c>
      <c r="CM230" s="24">
        <f t="shared" si="475"/>
        <v>61430.95</v>
      </c>
      <c r="CN230" s="24">
        <f t="shared" si="417"/>
        <v>74024.294750000001</v>
      </c>
      <c r="CO230" s="148">
        <f>VLOOKUP(B230,[1]Hoja1!$B$9:$AL$244,37,0)</f>
        <v>58590</v>
      </c>
      <c r="CP230" s="148">
        <v>210000</v>
      </c>
      <c r="CQ230" s="26">
        <v>277100</v>
      </c>
      <c r="CR230" s="149">
        <v>263200</v>
      </c>
      <c r="CS230" s="26">
        <f t="shared" si="476"/>
        <v>202222.5</v>
      </c>
      <c r="CT230" s="26">
        <f t="shared" si="477"/>
        <v>236600</v>
      </c>
      <c r="CU230" s="26">
        <f t="shared" si="478"/>
        <v>136808.91199319783</v>
      </c>
      <c r="CV230" s="26">
        <f t="shared" si="479"/>
        <v>61578.09</v>
      </c>
      <c r="CW230" s="26">
        <f t="shared" si="418"/>
        <v>74201.59844999999</v>
      </c>
      <c r="CX230" s="27">
        <f>VLOOKUP(B230,[1]Hoja1!$B$9:$AN$244,39,0)</f>
        <v>69431</v>
      </c>
      <c r="CY230" s="27">
        <v>230000</v>
      </c>
      <c r="CZ230" s="28">
        <v>309700</v>
      </c>
      <c r="DA230" s="86">
        <v>279000</v>
      </c>
      <c r="DB230" s="28">
        <f t="shared" si="480"/>
        <v>222032.75</v>
      </c>
      <c r="DC230" s="28">
        <f t="shared" si="481"/>
        <v>254500</v>
      </c>
      <c r="DD230" s="28">
        <f t="shared" si="482"/>
        <v>156471.41266457675</v>
      </c>
      <c r="DE230" s="28">
        <f t="shared" si="483"/>
        <v>72971.981</v>
      </c>
      <c r="DF230" s="28">
        <f t="shared" si="419"/>
        <v>87931.237104999993</v>
      </c>
      <c r="DG230" s="150">
        <f>VLOOKUP(B230,[1]Hoja1!$B$9:$AR$244,43,0)</f>
        <v>85575</v>
      </c>
      <c r="DH230" s="150">
        <v>294000</v>
      </c>
      <c r="DI230" s="29">
        <v>244500</v>
      </c>
      <c r="DJ230" s="88">
        <v>237200</v>
      </c>
      <c r="DK230" s="29">
        <f t="shared" si="484"/>
        <v>215318.75</v>
      </c>
      <c r="DL230" s="29">
        <f t="shared" si="485"/>
        <v>240850</v>
      </c>
      <c r="DM230" s="29">
        <f t="shared" si="486"/>
        <v>170992.43650454591</v>
      </c>
      <c r="DN230" s="29">
        <f t="shared" si="487"/>
        <v>89939.324999999997</v>
      </c>
      <c r="DO230" s="29">
        <f t="shared" si="420"/>
        <v>108376.886625</v>
      </c>
      <c r="DP230" s="154">
        <f>VLOOKUP(B230,[1]Hoja1!$B$9:$AT$244,45,0)</f>
        <v>85575</v>
      </c>
      <c r="DQ230" s="154">
        <v>313000</v>
      </c>
      <c r="DR230" s="30">
        <v>244500</v>
      </c>
      <c r="DS230" s="90">
        <v>229800</v>
      </c>
      <c r="DT230" s="30">
        <f t="shared" si="488"/>
        <v>218218.75</v>
      </c>
      <c r="DU230" s="30">
        <f t="shared" si="489"/>
        <v>237150</v>
      </c>
      <c r="DV230" s="30">
        <f t="shared" si="490"/>
        <v>171510.89409350333</v>
      </c>
      <c r="DW230" s="30">
        <f t="shared" si="491"/>
        <v>89939.324999999997</v>
      </c>
      <c r="DX230" s="30">
        <f t="shared" si="421"/>
        <v>108376.886625</v>
      </c>
      <c r="DY230" s="158">
        <f>VLOOKUP(B230,[1]Hoja1!$B$9:$AV$244,47,0)</f>
        <v>96985</v>
      </c>
      <c r="DZ230" s="158">
        <v>340000</v>
      </c>
      <c r="EA230" s="24">
        <v>277100</v>
      </c>
      <c r="EB230" s="25">
        <v>260500</v>
      </c>
      <c r="EC230" s="24">
        <f t="shared" si="492"/>
        <v>243646.25</v>
      </c>
      <c r="ED230" s="24">
        <f t="shared" si="493"/>
        <v>268800</v>
      </c>
      <c r="EE230" s="24">
        <f t="shared" si="494"/>
        <v>193240.20296667505</v>
      </c>
      <c r="EF230" s="24">
        <f t="shared" si="495"/>
        <v>101931.235</v>
      </c>
      <c r="EG230" s="24">
        <f t="shared" si="422"/>
        <v>122827.138175</v>
      </c>
      <c r="EH230" s="126">
        <f>VLOOKUP(B230,[1]Hoja1!$B$9:$AX$244,49,0)</f>
        <v>98270</v>
      </c>
      <c r="EI230" s="126">
        <v>351000</v>
      </c>
      <c r="EJ230" s="17">
        <v>366750</v>
      </c>
      <c r="EK230" s="73">
        <v>337400</v>
      </c>
      <c r="EL230" s="17">
        <f t="shared" si="496"/>
        <v>288355</v>
      </c>
      <c r="EM230" s="17">
        <f t="shared" si="497"/>
        <v>344200</v>
      </c>
      <c r="EN230" s="17">
        <f t="shared" si="498"/>
        <v>213726.10367347585</v>
      </c>
      <c r="EO230" s="17">
        <f t="shared" si="499"/>
        <v>103281.76999999999</v>
      </c>
      <c r="EP230" s="17">
        <f t="shared" si="423"/>
        <v>124454.53284999999</v>
      </c>
      <c r="EQ230" s="162">
        <f>VLOOKUP(B230,[1]Hoja1!$B$9:$AZ$244,51,0)</f>
        <v>85905</v>
      </c>
      <c r="ER230" s="162">
        <v>283000</v>
      </c>
      <c r="ES230" s="32">
        <v>366750</v>
      </c>
      <c r="ET230" s="94">
        <v>348400</v>
      </c>
      <c r="EU230" s="32">
        <f t="shared" si="500"/>
        <v>271013.75</v>
      </c>
      <c r="EV230" s="32">
        <f t="shared" si="501"/>
        <v>315700</v>
      </c>
      <c r="EW230" s="32">
        <f t="shared" si="502"/>
        <v>192573.85191802122</v>
      </c>
      <c r="EX230" s="32">
        <f t="shared" si="503"/>
        <v>103781.8305</v>
      </c>
      <c r="EY230" s="32">
        <f t="shared" si="424"/>
        <v>125057.10575249999</v>
      </c>
      <c r="EZ230" s="172">
        <f>VLOOKUP(B230,'[2]RESPUESTOS '!$B$11:$BH$246,59,0)</f>
        <v>50163</v>
      </c>
      <c r="FA230" s="162">
        <v>249000</v>
      </c>
      <c r="FB230" s="32">
        <v>269600</v>
      </c>
      <c r="FC230" s="94">
        <v>258800</v>
      </c>
      <c r="FD230" s="32">
        <f t="shared" si="504"/>
        <v>206890.75</v>
      </c>
      <c r="FE230" s="32">
        <f t="shared" si="505"/>
        <v>253900</v>
      </c>
      <c r="FF230" s="32">
        <f t="shared" si="506"/>
        <v>126886.39398121512</v>
      </c>
      <c r="FG230" s="32">
        <f t="shared" si="507"/>
        <v>60601.920299999998</v>
      </c>
      <c r="FH230" s="32">
        <f t="shared" si="425"/>
        <v>73025.313961499996</v>
      </c>
      <c r="FI230" s="172">
        <f>VLOOKUP(B230,'[2]RESPUESTOS '!$B$11:$CJ$246,87,0)</f>
        <v>55726</v>
      </c>
      <c r="FJ230" s="162">
        <v>298800</v>
      </c>
      <c r="FK230" s="32">
        <v>293800</v>
      </c>
      <c r="FL230" s="94">
        <v>285000</v>
      </c>
      <c r="FM230" s="32">
        <f t="shared" si="508"/>
        <v>233331.5</v>
      </c>
      <c r="FN230" s="32">
        <f t="shared" si="509"/>
        <v>289400</v>
      </c>
      <c r="FO230" s="32">
        <f t="shared" si="510"/>
        <v>141823.28643792184</v>
      </c>
      <c r="FP230" s="32">
        <f t="shared" si="511"/>
        <v>67322.580600000001</v>
      </c>
      <c r="FQ230" s="32">
        <f t="shared" si="426"/>
        <v>81123.709623000002</v>
      </c>
      <c r="FR230" s="172">
        <f>VLOOKUP(B230,'[2]RESPUESTOS '!$B$11:$BX$246,75,0)</f>
        <v>47775</v>
      </c>
      <c r="FS230" s="162">
        <v>249000</v>
      </c>
      <c r="FT230" s="32">
        <v>257000</v>
      </c>
      <c r="FU230" s="94">
        <v>244200</v>
      </c>
      <c r="FV230" s="32">
        <f t="shared" si="512"/>
        <v>199493.75</v>
      </c>
      <c r="FW230" s="32">
        <f t="shared" si="513"/>
        <v>246600</v>
      </c>
      <c r="FX230" s="32">
        <f t="shared" si="514"/>
        <v>121456.62282122079</v>
      </c>
      <c r="FY230" s="32">
        <f t="shared" si="515"/>
        <v>57716.977500000001</v>
      </c>
      <c r="FZ230" s="32">
        <f t="shared" si="427"/>
        <v>69548.957887500001</v>
      </c>
      <c r="GA230" s="172">
        <f>VLOOKUP(B230,'[2]RESPUESTOS '!$B$11:$CN$246,91,0)</f>
        <v>61363</v>
      </c>
      <c r="GB230" s="162">
        <v>287000</v>
      </c>
      <c r="GC230" s="32">
        <v>326000</v>
      </c>
      <c r="GD230" s="94">
        <v>319500</v>
      </c>
      <c r="GE230" s="32">
        <f t="shared" si="516"/>
        <v>248465.75</v>
      </c>
      <c r="GF230" s="32">
        <f t="shared" si="517"/>
        <v>303250</v>
      </c>
      <c r="GG230" s="32">
        <f t="shared" si="518"/>
        <v>153975.48750775988</v>
      </c>
      <c r="GH230" s="32">
        <f t="shared" si="519"/>
        <v>74132.640299999999</v>
      </c>
      <c r="GI230" s="32">
        <f t="shared" si="428"/>
        <v>89329.831561500003</v>
      </c>
      <c r="GJ230" s="172">
        <f>VLOOKUP(B230,'[2]RESPUESTOS '!$B$11:$T$246,19,0)</f>
        <v>48946</v>
      </c>
      <c r="GK230" s="162">
        <v>230000</v>
      </c>
      <c r="GL230" s="32">
        <v>258800</v>
      </c>
      <c r="GM230" s="94">
        <v>253600</v>
      </c>
      <c r="GN230" s="32">
        <f t="shared" si="520"/>
        <v>197836.5</v>
      </c>
      <c r="GO230" s="32">
        <f t="shared" si="521"/>
        <v>241800</v>
      </c>
      <c r="GP230" s="32">
        <f t="shared" si="522"/>
        <v>122753.19421745351</v>
      </c>
      <c r="GQ230" s="32">
        <f t="shared" si="523"/>
        <v>59131.662599999996</v>
      </c>
      <c r="GR230" s="32">
        <f t="shared" si="429"/>
        <v>71253.653432999999</v>
      </c>
      <c r="GS230" s="172">
        <f>VLOOKUP(B230,'[2]RESPUESTOS '!$B$11:$H$246,7,0)</f>
        <v>43388</v>
      </c>
      <c r="GT230" s="162">
        <v>170000</v>
      </c>
      <c r="GU230" s="32">
        <v>155300</v>
      </c>
      <c r="GV230" s="94">
        <v>147500</v>
      </c>
      <c r="GW230" s="32">
        <f t="shared" si="524"/>
        <v>129047</v>
      </c>
      <c r="GX230" s="32">
        <f t="shared" si="525"/>
        <v>151400</v>
      </c>
      <c r="GY230" s="32">
        <f t="shared" si="526"/>
        <v>94901.395657908259</v>
      </c>
      <c r="GZ230" s="32">
        <f t="shared" si="527"/>
        <v>52417.042799999996</v>
      </c>
      <c r="HA230" s="32">
        <f t="shared" si="430"/>
        <v>63162.536573999998</v>
      </c>
      <c r="HB230" s="172">
        <f>VLOOKUP(B230,'[2]RESPUESTOS '!$B$11:$D$246,3,0)</f>
        <v>46329</v>
      </c>
      <c r="HC230" s="162">
        <v>170000</v>
      </c>
      <c r="HD230" s="32">
        <v>155300</v>
      </c>
      <c r="HE230" s="94">
        <v>147500</v>
      </c>
      <c r="HF230" s="32">
        <f t="shared" si="528"/>
        <v>129782.25</v>
      </c>
      <c r="HG230" s="32">
        <f t="shared" si="529"/>
        <v>151400</v>
      </c>
      <c r="HH230" s="32">
        <f t="shared" si="530"/>
        <v>98314.118054149469</v>
      </c>
      <c r="HI230" s="32">
        <f t="shared" si="531"/>
        <v>55970.064899999998</v>
      </c>
      <c r="HJ230" s="32">
        <f t="shared" si="431"/>
        <v>67443.9282045</v>
      </c>
      <c r="HK230" s="172">
        <f>VLOOKUP(B230,'[2]RESPUESTOS '!$B$11:$CB$246,79,0)</f>
        <v>59428</v>
      </c>
      <c r="HL230" s="162">
        <v>351000</v>
      </c>
      <c r="HM230" s="32">
        <v>326000</v>
      </c>
      <c r="HN230" s="94">
        <v>313000</v>
      </c>
      <c r="HO230" s="32">
        <f t="shared" si="532"/>
        <v>262357</v>
      </c>
      <c r="HP230" s="32">
        <f t="shared" si="533"/>
        <v>319500</v>
      </c>
      <c r="HQ230" s="32">
        <f t="shared" si="534"/>
        <v>154211.15643213879</v>
      </c>
      <c r="HR230" s="32">
        <f t="shared" si="535"/>
        <v>71794.966799999995</v>
      </c>
      <c r="HS230" s="32">
        <f t="shared" si="432"/>
        <v>86512.934993999996</v>
      </c>
      <c r="HT230" s="172">
        <v>326789.82</v>
      </c>
      <c r="HU230" s="162">
        <v>351000</v>
      </c>
      <c r="HV230" s="32">
        <v>407500</v>
      </c>
      <c r="HW230" s="94">
        <v>387100</v>
      </c>
      <c r="HX230" s="32">
        <f t="shared" si="536"/>
        <v>381866.66666666669</v>
      </c>
      <c r="HY230" s="32">
        <f t="shared" si="537"/>
        <v>387100</v>
      </c>
      <c r="HZ230" s="32">
        <f t="shared" si="433"/>
        <v>380406.41274198412</v>
      </c>
      <c r="IA230" s="32">
        <f t="shared" si="538"/>
        <v>394794.78154200001</v>
      </c>
      <c r="IB230" s="32">
        <f t="shared" si="434"/>
        <v>475727.71175810997</v>
      </c>
      <c r="IC230" s="172">
        <v>348390</v>
      </c>
      <c r="ID230" s="162">
        <v>249000</v>
      </c>
      <c r="IE230" s="32">
        <v>407500</v>
      </c>
      <c r="IF230" s="94">
        <v>395300</v>
      </c>
      <c r="IG230" s="32">
        <f t="shared" si="539"/>
        <v>350600</v>
      </c>
      <c r="IH230" s="32">
        <f t="shared" si="540"/>
        <v>395300</v>
      </c>
      <c r="II230" s="32">
        <f t="shared" si="541"/>
        <v>333341.62068214215</v>
      </c>
      <c r="IJ230" s="32">
        <f t="shared" si="542"/>
        <v>420889.95899999997</v>
      </c>
      <c r="IK230" s="32">
        <f t="shared" si="435"/>
        <v>507172.40059499996</v>
      </c>
      <c r="IM230" s="32">
        <f t="shared" si="543"/>
        <v>117593.61934443002</v>
      </c>
    </row>
    <row r="231" spans="1:247" x14ac:dyDescent="0.25">
      <c r="A231" s="12">
        <v>224</v>
      </c>
      <c r="B231" s="48" t="s">
        <v>267</v>
      </c>
      <c r="C231" s="14">
        <f>VLOOKUP(B231,[1]Hoja1!$B$9:$D$244,3,0)</f>
        <v>73003</v>
      </c>
      <c r="D231" s="14">
        <v>267000</v>
      </c>
      <c r="E231" s="15">
        <v>402500</v>
      </c>
      <c r="F231" s="97">
        <v>386400</v>
      </c>
      <c r="G231" s="105">
        <f t="shared" si="436"/>
        <v>282225.75</v>
      </c>
      <c r="H231" s="105">
        <f t="shared" si="437"/>
        <v>326700</v>
      </c>
      <c r="I231" s="107">
        <f t="shared" si="438"/>
        <v>177652.63671101662</v>
      </c>
      <c r="J231" s="107">
        <f t="shared" si="439"/>
        <v>76726.152999999991</v>
      </c>
      <c r="K231" s="107">
        <f t="shared" si="408"/>
        <v>92455.014364999981</v>
      </c>
      <c r="L231" s="101">
        <f>VLOOKUP(B231,[1]Hoja1!$B$9:$L$244,11,0)</f>
        <v>67375</v>
      </c>
      <c r="M231" s="101">
        <v>251000</v>
      </c>
      <c r="N231" s="34">
        <v>402500</v>
      </c>
      <c r="O231" s="70">
        <v>378400</v>
      </c>
      <c r="P231" s="34">
        <f t="shared" si="440"/>
        <v>274818.75</v>
      </c>
      <c r="Q231" s="34">
        <f t="shared" si="441"/>
        <v>314700</v>
      </c>
      <c r="R231" s="34">
        <f t="shared" si="442"/>
        <v>166989.91403644736</v>
      </c>
      <c r="S231" s="174">
        <f t="shared" si="443"/>
        <v>70811.125</v>
      </c>
      <c r="T231" s="174">
        <f t="shared" si="409"/>
        <v>85327.405624999999</v>
      </c>
      <c r="U231" s="126">
        <f>VLOOKUP(B231,[1]Hoja1!$B$9:$T$244,19,0)</f>
        <v>68808</v>
      </c>
      <c r="V231" s="126">
        <v>252000</v>
      </c>
      <c r="W231" s="17">
        <v>322000</v>
      </c>
      <c r="X231" s="73">
        <v>315600</v>
      </c>
      <c r="Y231" s="17">
        <f t="shared" si="444"/>
        <v>239602</v>
      </c>
      <c r="Z231" s="17">
        <f t="shared" si="445"/>
        <v>283800</v>
      </c>
      <c r="AA231" s="17">
        <f t="shared" si="446"/>
        <v>161449.13089598712</v>
      </c>
      <c r="AB231" s="176">
        <f t="shared" si="447"/>
        <v>72317.207999999999</v>
      </c>
      <c r="AC231" s="176">
        <f t="shared" si="410"/>
        <v>87142.235639999999</v>
      </c>
      <c r="AD231" s="129">
        <f>VLOOKUP(B231,[1]Hoja1!$B$9:$V$244,21,0)</f>
        <v>77292</v>
      </c>
      <c r="AE231" s="129">
        <v>277000</v>
      </c>
      <c r="AF231" s="18">
        <v>305900</v>
      </c>
      <c r="AG231" s="74">
        <v>302800</v>
      </c>
      <c r="AH231" s="18">
        <f t="shared" si="448"/>
        <v>240748</v>
      </c>
      <c r="AI231" s="18">
        <f t="shared" si="449"/>
        <v>289900</v>
      </c>
      <c r="AJ231" s="18">
        <f t="shared" si="450"/>
        <v>173013.29928557237</v>
      </c>
      <c r="AK231" s="177">
        <f t="shared" si="451"/>
        <v>81233.891999999993</v>
      </c>
      <c r="AL231" s="177">
        <f t="shared" si="411"/>
        <v>97886.839859999993</v>
      </c>
      <c r="AM231" s="133">
        <f>VLOOKUP(B231,[1]Hoja1!$B$9:$X$244,23,0)</f>
        <v>72820</v>
      </c>
      <c r="AN231" s="133">
        <v>261000</v>
      </c>
      <c r="AO231" s="19">
        <v>273700</v>
      </c>
      <c r="AP231" s="77">
        <v>260000</v>
      </c>
      <c r="AQ231" s="19">
        <f t="shared" si="452"/>
        <v>216880</v>
      </c>
      <c r="AR231" s="19">
        <f t="shared" si="453"/>
        <v>260500</v>
      </c>
      <c r="AS231" s="19">
        <f t="shared" si="454"/>
        <v>159593.36942556288</v>
      </c>
      <c r="AT231" s="178">
        <f t="shared" si="455"/>
        <v>76533.819999999992</v>
      </c>
      <c r="AU231" s="178">
        <f t="shared" si="412"/>
        <v>92223.253099999987</v>
      </c>
      <c r="AV231" s="137">
        <f>VLOOKUP(B231,[1]Hoja1!$B$9:$Z$244,25,0)</f>
        <v>61250</v>
      </c>
      <c r="AW231" s="137">
        <v>224000</v>
      </c>
      <c r="AX231" s="20">
        <v>273700</v>
      </c>
      <c r="AY231" s="79">
        <v>262800</v>
      </c>
      <c r="AZ231" s="20">
        <f t="shared" si="456"/>
        <v>205437.5</v>
      </c>
      <c r="BA231" s="20">
        <f t="shared" si="457"/>
        <v>243400</v>
      </c>
      <c r="BB231" s="20">
        <f t="shared" si="458"/>
        <v>141594.79125085744</v>
      </c>
      <c r="BC231" s="179">
        <f t="shared" si="459"/>
        <v>64373.749999999993</v>
      </c>
      <c r="BD231" s="179">
        <f t="shared" si="413"/>
        <v>77570.368749999994</v>
      </c>
      <c r="BE231" s="139">
        <f>VLOOKUP(B231,[1]Hoja1!$B$9:$AB$244,27,0)</f>
        <v>67375</v>
      </c>
      <c r="BF231" s="139">
        <v>270000</v>
      </c>
      <c r="BG231" s="21">
        <v>322000</v>
      </c>
      <c r="BH231" s="80">
        <v>302700</v>
      </c>
      <c r="BI231" s="21">
        <f t="shared" si="460"/>
        <v>240518.75</v>
      </c>
      <c r="BJ231" s="21">
        <f t="shared" si="461"/>
        <v>286350</v>
      </c>
      <c r="BK231" s="21">
        <f t="shared" si="462"/>
        <v>160287.26525051487</v>
      </c>
      <c r="BL231" s="21">
        <f t="shared" si="463"/>
        <v>70811.125</v>
      </c>
      <c r="BM231" s="21">
        <f t="shared" si="414"/>
        <v>85327.405624999999</v>
      </c>
      <c r="BN231" s="144">
        <f>VLOOKUP(B231,[1]Hoja1!$B$9:$AD$244,29,0)</f>
        <v>67375</v>
      </c>
      <c r="BO231" s="144">
        <v>241000</v>
      </c>
      <c r="BP231" s="22">
        <v>322000</v>
      </c>
      <c r="BQ231" s="82">
        <v>296200</v>
      </c>
      <c r="BR231" s="22">
        <f t="shared" si="464"/>
        <v>231643.75</v>
      </c>
      <c r="BS231" s="22">
        <f t="shared" si="465"/>
        <v>268600</v>
      </c>
      <c r="BT231" s="22">
        <f t="shared" si="466"/>
        <v>157026.75835460343</v>
      </c>
      <c r="BU231" s="22">
        <f t="shared" si="467"/>
        <v>70811.125</v>
      </c>
      <c r="BV231" s="22">
        <f t="shared" si="415"/>
        <v>85327.405624999999</v>
      </c>
      <c r="BW231" s="146">
        <f>VLOOKUP(B231,[1]Hoja1!$B$9:$AF$244,31,0)</f>
        <v>64639</v>
      </c>
      <c r="BX231" s="146">
        <v>190000</v>
      </c>
      <c r="BY231" s="23">
        <v>273700</v>
      </c>
      <c r="BZ231" s="84">
        <v>246300</v>
      </c>
      <c r="CA231" s="23">
        <f t="shared" si="468"/>
        <v>193659.75</v>
      </c>
      <c r="CB231" s="23">
        <f t="shared" si="469"/>
        <v>218150</v>
      </c>
      <c r="CC231" s="23">
        <f t="shared" si="470"/>
        <v>140610.29604822106</v>
      </c>
      <c r="CD231" s="23">
        <f t="shared" si="471"/>
        <v>67935.588999999993</v>
      </c>
      <c r="CE231" s="23">
        <f t="shared" si="416"/>
        <v>81862.384744999988</v>
      </c>
      <c r="CF231" s="158">
        <f>VLOOKUP(B231,[1]Hoja1!$B$9:$AJ$244,35,0)</f>
        <v>61250</v>
      </c>
      <c r="CG231" s="158">
        <v>180000</v>
      </c>
      <c r="CH231" s="24">
        <v>186100</v>
      </c>
      <c r="CI231" s="25">
        <v>180500</v>
      </c>
      <c r="CJ231" s="24">
        <f t="shared" si="472"/>
        <v>151962.5</v>
      </c>
      <c r="CK231" s="24">
        <f t="shared" si="473"/>
        <v>180250</v>
      </c>
      <c r="CL231" s="24">
        <f t="shared" si="474"/>
        <v>121967.18120683699</v>
      </c>
      <c r="CM231" s="24">
        <f t="shared" si="475"/>
        <v>64373.749999999993</v>
      </c>
      <c r="CN231" s="24">
        <f t="shared" si="417"/>
        <v>77570.368749999994</v>
      </c>
      <c r="CO231" s="148">
        <f>VLOOKUP(B231,[1]Hoja1!$B$9:$AL$244,37,0)</f>
        <v>67951</v>
      </c>
      <c r="CP231" s="148">
        <v>250000</v>
      </c>
      <c r="CQ231" s="26">
        <v>273700</v>
      </c>
      <c r="CR231" s="149">
        <v>254500</v>
      </c>
      <c r="CS231" s="26">
        <f t="shared" si="476"/>
        <v>211537.75</v>
      </c>
      <c r="CT231" s="26">
        <f t="shared" si="477"/>
        <v>252250</v>
      </c>
      <c r="CU231" s="26">
        <f t="shared" si="478"/>
        <v>152094.75159091892</v>
      </c>
      <c r="CV231" s="26">
        <f t="shared" si="479"/>
        <v>71416.500999999989</v>
      </c>
      <c r="CW231" s="26">
        <f t="shared" si="418"/>
        <v>86056.883704999986</v>
      </c>
      <c r="CX231" s="27">
        <f>VLOOKUP(B231,[1]Hoja1!$B$9:$AN$244,39,0)</f>
        <v>67384</v>
      </c>
      <c r="CY231" s="27">
        <v>230000</v>
      </c>
      <c r="CZ231" s="28">
        <v>305900</v>
      </c>
      <c r="DA231" s="86">
        <v>294000</v>
      </c>
      <c r="DB231" s="28">
        <f t="shared" si="480"/>
        <v>224321</v>
      </c>
      <c r="DC231" s="28">
        <f t="shared" si="481"/>
        <v>262000</v>
      </c>
      <c r="DD231" s="28">
        <f t="shared" si="482"/>
        <v>154687.73258474341</v>
      </c>
      <c r="DE231" s="28">
        <f t="shared" si="483"/>
        <v>70820.584000000003</v>
      </c>
      <c r="DF231" s="28">
        <f t="shared" si="419"/>
        <v>85338.803719999996</v>
      </c>
      <c r="DG231" s="150">
        <f>VLOOKUP(B231,[1]Hoja1!$B$9:$AR$244,43,0)</f>
        <v>84525</v>
      </c>
      <c r="DH231" s="150">
        <v>290000</v>
      </c>
      <c r="DI231" s="29">
        <v>241500</v>
      </c>
      <c r="DJ231" s="88">
        <v>229400</v>
      </c>
      <c r="DK231" s="29">
        <f t="shared" si="484"/>
        <v>211356.25</v>
      </c>
      <c r="DL231" s="29">
        <f t="shared" si="485"/>
        <v>235450</v>
      </c>
      <c r="DM231" s="29">
        <f t="shared" si="486"/>
        <v>168215.08792921461</v>
      </c>
      <c r="DN231" s="29">
        <f t="shared" si="487"/>
        <v>88835.774999999994</v>
      </c>
      <c r="DO231" s="29">
        <f t="shared" si="420"/>
        <v>107047.10887499999</v>
      </c>
      <c r="DP231" s="154">
        <f>VLOOKUP(B231,[1]Hoja1!$B$9:$AT$244,45,0)</f>
        <v>84525</v>
      </c>
      <c r="DQ231" s="154">
        <v>310000</v>
      </c>
      <c r="DR231" s="30">
        <v>241500</v>
      </c>
      <c r="DS231" s="90">
        <v>222200</v>
      </c>
      <c r="DT231" s="30">
        <f t="shared" si="488"/>
        <v>214556.25</v>
      </c>
      <c r="DU231" s="30">
        <f t="shared" si="489"/>
        <v>231850</v>
      </c>
      <c r="DV231" s="30">
        <f t="shared" si="490"/>
        <v>168791.59438450061</v>
      </c>
      <c r="DW231" s="30">
        <f t="shared" si="491"/>
        <v>88835.774999999994</v>
      </c>
      <c r="DX231" s="30">
        <f t="shared" si="421"/>
        <v>107047.10887499999</v>
      </c>
      <c r="DY231" s="158">
        <f>VLOOKUP(B231,[1]Hoja1!$B$9:$AV$244,47,0)</f>
        <v>95795</v>
      </c>
      <c r="DZ231" s="158">
        <v>330000</v>
      </c>
      <c r="EA231" s="24">
        <v>273700</v>
      </c>
      <c r="EB231" s="25">
        <v>251800</v>
      </c>
      <c r="EC231" s="24">
        <f t="shared" si="492"/>
        <v>237823.75</v>
      </c>
      <c r="ED231" s="24">
        <f t="shared" si="493"/>
        <v>262750</v>
      </c>
      <c r="EE231" s="24">
        <f t="shared" si="494"/>
        <v>189624.66316342191</v>
      </c>
      <c r="EF231" s="24">
        <f t="shared" si="495"/>
        <v>100680.545</v>
      </c>
      <c r="EG231" s="24">
        <f t="shared" si="422"/>
        <v>121320.056725</v>
      </c>
      <c r="EH231" s="126">
        <f>VLOOKUP(B231,[1]Hoja1!$B$9:$AX$244,49,0)</f>
        <v>91412</v>
      </c>
      <c r="EI231" s="126">
        <v>327000</v>
      </c>
      <c r="EJ231" s="17">
        <v>362250</v>
      </c>
      <c r="EK231" s="73">
        <v>326000</v>
      </c>
      <c r="EL231" s="17">
        <f t="shared" si="496"/>
        <v>276665.5</v>
      </c>
      <c r="EM231" s="17">
        <f t="shared" si="497"/>
        <v>326500</v>
      </c>
      <c r="EN231" s="17">
        <f t="shared" si="498"/>
        <v>201759.38298845064</v>
      </c>
      <c r="EO231" s="17">
        <f t="shared" si="499"/>
        <v>96074.011999999988</v>
      </c>
      <c r="EP231" s="17">
        <f t="shared" si="423"/>
        <v>115769.18445999999</v>
      </c>
      <c r="EQ231" s="162">
        <f>VLOOKUP(B231,[1]Hoja1!$B$9:$AZ$244,51,0)</f>
        <v>86228</v>
      </c>
      <c r="ER231" s="162">
        <v>284000</v>
      </c>
      <c r="ES231" s="32">
        <v>362250</v>
      </c>
      <c r="ET231" s="94">
        <v>347800</v>
      </c>
      <c r="EU231" s="32">
        <f t="shared" si="500"/>
        <v>270069.5</v>
      </c>
      <c r="EV231" s="32">
        <f t="shared" si="501"/>
        <v>315900</v>
      </c>
      <c r="EW231" s="32">
        <f t="shared" si="502"/>
        <v>192733.67156088282</v>
      </c>
      <c r="EX231" s="32">
        <f t="shared" si="503"/>
        <v>104172.0468</v>
      </c>
      <c r="EY231" s="32">
        <f t="shared" si="424"/>
        <v>125527.31639399999</v>
      </c>
      <c r="EZ231" s="172">
        <f>VLOOKUP(B231,'[2]RESPUESTOS '!$B$11:$BH$246,59,0)</f>
        <v>49365</v>
      </c>
      <c r="FA231" s="162">
        <v>252000</v>
      </c>
      <c r="FB231" s="32">
        <v>264200</v>
      </c>
      <c r="FC231" s="94">
        <v>256300</v>
      </c>
      <c r="FD231" s="32">
        <f t="shared" si="504"/>
        <v>205466.25</v>
      </c>
      <c r="FE231" s="32">
        <f t="shared" si="505"/>
        <v>254150</v>
      </c>
      <c r="FF231" s="32">
        <f t="shared" si="506"/>
        <v>125343.87174891782</v>
      </c>
      <c r="FG231" s="32">
        <f t="shared" si="507"/>
        <v>59637.856499999994</v>
      </c>
      <c r="FH231" s="32">
        <f t="shared" si="425"/>
        <v>71863.617082499986</v>
      </c>
      <c r="FI231" s="172">
        <f>VLOOKUP(B231,'[2]RESPUESTOS '!$B$11:$CJ$246,87,0)</f>
        <v>55814</v>
      </c>
      <c r="FJ231" s="162">
        <v>302400</v>
      </c>
      <c r="FK231" s="32">
        <v>307600</v>
      </c>
      <c r="FL231" s="94">
        <v>301400</v>
      </c>
      <c r="FM231" s="32">
        <f t="shared" si="508"/>
        <v>241803.5</v>
      </c>
      <c r="FN231" s="32">
        <f t="shared" si="509"/>
        <v>301900</v>
      </c>
      <c r="FO231" s="32">
        <f t="shared" si="510"/>
        <v>143924.46940625369</v>
      </c>
      <c r="FP231" s="32">
        <f t="shared" si="511"/>
        <v>67428.893400000001</v>
      </c>
      <c r="FQ231" s="32">
        <f t="shared" si="426"/>
        <v>81251.816546999995</v>
      </c>
      <c r="FR231" s="172">
        <f>VLOOKUP(B231,'[2]RESPUESTOS '!$B$11:$BX$246,75,0)</f>
        <v>51317</v>
      </c>
      <c r="FS231" s="162">
        <v>252000</v>
      </c>
      <c r="FT231" s="32">
        <v>275800</v>
      </c>
      <c r="FU231" s="94">
        <v>267500</v>
      </c>
      <c r="FV231" s="32">
        <f t="shared" si="512"/>
        <v>211654.25</v>
      </c>
      <c r="FW231" s="32">
        <f t="shared" si="513"/>
        <v>259750</v>
      </c>
      <c r="FX231" s="32">
        <f t="shared" si="514"/>
        <v>129789.61254829407</v>
      </c>
      <c r="FY231" s="32">
        <f t="shared" si="515"/>
        <v>61996.0677</v>
      </c>
      <c r="FZ231" s="32">
        <f t="shared" si="427"/>
        <v>74705.261578499994</v>
      </c>
      <c r="GA231" s="172">
        <f>VLOOKUP(B231,'[2]RESPUESTOS '!$B$11:$CN$246,91,0)</f>
        <v>59651</v>
      </c>
      <c r="GB231" s="162">
        <v>290000</v>
      </c>
      <c r="GC231" s="32">
        <v>322000</v>
      </c>
      <c r="GD231" s="94">
        <v>305900</v>
      </c>
      <c r="GE231" s="32">
        <f t="shared" si="516"/>
        <v>244387.75</v>
      </c>
      <c r="GF231" s="32">
        <f t="shared" si="517"/>
        <v>297950</v>
      </c>
      <c r="GG231" s="32">
        <f t="shared" si="518"/>
        <v>150448.9788774612</v>
      </c>
      <c r="GH231" s="32">
        <f t="shared" si="519"/>
        <v>72064.373099999997</v>
      </c>
      <c r="GI231" s="32">
        <f t="shared" si="428"/>
        <v>86837.569585499994</v>
      </c>
      <c r="GJ231" s="172">
        <f>VLOOKUP(B231,'[2]RESPUESTOS '!$B$11:$T$246,19,0)</f>
        <v>55197</v>
      </c>
      <c r="GK231" s="162">
        <v>230000</v>
      </c>
      <c r="GL231" s="32">
        <v>267600</v>
      </c>
      <c r="GM231" s="94">
        <v>246200</v>
      </c>
      <c r="GN231" s="32">
        <f t="shared" si="520"/>
        <v>199749.25</v>
      </c>
      <c r="GO231" s="32">
        <f t="shared" si="521"/>
        <v>238100</v>
      </c>
      <c r="GP231" s="32">
        <f t="shared" si="522"/>
        <v>132172.80354495361</v>
      </c>
      <c r="GQ231" s="32">
        <f t="shared" si="523"/>
        <v>66683.495699999999</v>
      </c>
      <c r="GR231" s="32">
        <f t="shared" si="429"/>
        <v>80353.612318500003</v>
      </c>
      <c r="GS231" s="172">
        <f>VLOOKUP(B231,'[2]RESPUESTOS '!$B$11:$H$246,7,0)</f>
        <v>43904</v>
      </c>
      <c r="GT231" s="162">
        <v>180000</v>
      </c>
      <c r="GU231" s="32">
        <v>160600</v>
      </c>
      <c r="GV231" s="94">
        <v>154200</v>
      </c>
      <c r="GW231" s="32">
        <f t="shared" si="524"/>
        <v>134676</v>
      </c>
      <c r="GX231" s="32">
        <f t="shared" si="525"/>
        <v>157400</v>
      </c>
      <c r="GY231" s="32">
        <f t="shared" si="526"/>
        <v>97455.776012169343</v>
      </c>
      <c r="GZ231" s="32">
        <f t="shared" si="527"/>
        <v>53040.422399999996</v>
      </c>
      <c r="HA231" s="32">
        <f t="shared" si="430"/>
        <v>63913.708991999993</v>
      </c>
      <c r="HB231" s="172">
        <f>VLOOKUP(B231,'[2]RESPUESTOS '!$B$11:$D$246,3,0)</f>
        <v>49660</v>
      </c>
      <c r="HC231" s="162">
        <v>180000</v>
      </c>
      <c r="HD231" s="32">
        <v>160600</v>
      </c>
      <c r="HE231" s="94">
        <v>154200</v>
      </c>
      <c r="HF231" s="32">
        <f t="shared" si="528"/>
        <v>136115</v>
      </c>
      <c r="HG231" s="32">
        <f t="shared" si="529"/>
        <v>157400</v>
      </c>
      <c r="HH231" s="32">
        <f t="shared" si="530"/>
        <v>104155.21757901448</v>
      </c>
      <c r="HI231" s="32">
        <f t="shared" si="531"/>
        <v>59994.245999999999</v>
      </c>
      <c r="HJ231" s="32">
        <f t="shared" si="431"/>
        <v>72293.066430000006</v>
      </c>
      <c r="HK231" s="172">
        <f>VLOOKUP(B231,'[2]RESPUESTOS '!$B$11:$CB$246,79,0)</f>
        <v>59191</v>
      </c>
      <c r="HL231" s="162">
        <v>327000</v>
      </c>
      <c r="HM231" s="32">
        <v>322000</v>
      </c>
      <c r="HN231" s="94">
        <v>312000</v>
      </c>
      <c r="HO231" s="32">
        <f t="shared" si="532"/>
        <v>255047.75</v>
      </c>
      <c r="HP231" s="32">
        <f t="shared" si="533"/>
        <v>317000</v>
      </c>
      <c r="HQ231" s="32">
        <f t="shared" si="534"/>
        <v>152303.88632877296</v>
      </c>
      <c r="HR231" s="32">
        <f t="shared" si="535"/>
        <v>71508.647100000002</v>
      </c>
      <c r="HS231" s="32">
        <f t="shared" si="432"/>
        <v>86167.919755499999</v>
      </c>
      <c r="HT231" s="172">
        <v>315984.06</v>
      </c>
      <c r="HU231" s="162">
        <v>327000</v>
      </c>
      <c r="HV231" s="32">
        <v>402500</v>
      </c>
      <c r="HW231" s="94">
        <v>374300</v>
      </c>
      <c r="HX231" s="32">
        <f t="shared" si="536"/>
        <v>367933.33333333331</v>
      </c>
      <c r="HY231" s="32">
        <f t="shared" si="537"/>
        <v>374300</v>
      </c>
      <c r="HZ231" s="32">
        <f t="shared" si="433"/>
        <v>365219.87827840185</v>
      </c>
      <c r="IA231" s="32">
        <f t="shared" si="538"/>
        <v>381740.342886</v>
      </c>
      <c r="IB231" s="32">
        <f t="shared" si="434"/>
        <v>459997.11317763</v>
      </c>
      <c r="IC231" s="172">
        <v>336870</v>
      </c>
      <c r="ID231" s="162">
        <v>252000</v>
      </c>
      <c r="IE231" s="32">
        <v>402500</v>
      </c>
      <c r="IF231" s="94">
        <v>394500</v>
      </c>
      <c r="IG231" s="32">
        <f t="shared" si="539"/>
        <v>349666.66666666669</v>
      </c>
      <c r="IH231" s="32">
        <f t="shared" si="540"/>
        <v>394500</v>
      </c>
      <c r="II231" s="32">
        <f t="shared" si="541"/>
        <v>333793.95921227423</v>
      </c>
      <c r="IJ231" s="32">
        <f t="shared" si="542"/>
        <v>406972.647</v>
      </c>
      <c r="IK231" s="32">
        <f t="shared" si="435"/>
        <v>490402.03963499999</v>
      </c>
      <c r="IM231" s="32">
        <f t="shared" si="543"/>
        <v>117725.36555337516</v>
      </c>
    </row>
    <row r="232" spans="1:247" x14ac:dyDescent="0.25">
      <c r="A232" s="12">
        <v>225</v>
      </c>
      <c r="B232" s="48" t="s">
        <v>268</v>
      </c>
      <c r="C232" s="14">
        <f>VLOOKUP(B232,[1]Hoja1!$B$9:$D$244,3,0)</f>
        <v>247823</v>
      </c>
      <c r="D232" s="14">
        <v>907000</v>
      </c>
      <c r="E232" s="15">
        <v>1319000</v>
      </c>
      <c r="F232" s="97">
        <v>1279400</v>
      </c>
      <c r="G232" s="105">
        <f t="shared" si="436"/>
        <v>938305.75</v>
      </c>
      <c r="H232" s="105">
        <f t="shared" si="437"/>
        <v>1093200</v>
      </c>
      <c r="I232" s="107">
        <f t="shared" si="438"/>
        <v>599031.93650330207</v>
      </c>
      <c r="J232" s="107">
        <f t="shared" si="439"/>
        <v>260461.973</v>
      </c>
      <c r="K232" s="107">
        <f t="shared" si="408"/>
        <v>313856.67746500002</v>
      </c>
      <c r="L232" s="101">
        <f>VLOOKUP(B232,[1]Hoja1!$B$9:$L$244,11,0)</f>
        <v>211619</v>
      </c>
      <c r="M232" s="101">
        <v>787000</v>
      </c>
      <c r="N232" s="34">
        <v>1319000</v>
      </c>
      <c r="O232" s="70">
        <v>1253100</v>
      </c>
      <c r="P232" s="34">
        <f t="shared" si="440"/>
        <v>892679.75</v>
      </c>
      <c r="Q232" s="34">
        <f t="shared" si="441"/>
        <v>1020050</v>
      </c>
      <c r="R232" s="34">
        <f t="shared" si="442"/>
        <v>529640.49176996097</v>
      </c>
      <c r="S232" s="174">
        <f t="shared" si="443"/>
        <v>222411.56899999999</v>
      </c>
      <c r="T232" s="174">
        <f t="shared" si="409"/>
        <v>268005.94064499997</v>
      </c>
      <c r="U232" s="126">
        <f>VLOOKUP(B232,[1]Hoja1!$B$9:$T$244,19,0)</f>
        <v>196554</v>
      </c>
      <c r="V232" s="126">
        <v>719000</v>
      </c>
      <c r="W232" s="17">
        <v>1055200</v>
      </c>
      <c r="X232" s="73">
        <v>1002400</v>
      </c>
      <c r="Y232" s="17">
        <f t="shared" si="444"/>
        <v>743288.5</v>
      </c>
      <c r="Z232" s="17">
        <f t="shared" si="445"/>
        <v>860700</v>
      </c>
      <c r="AA232" s="17">
        <f t="shared" si="446"/>
        <v>474846.52705308824</v>
      </c>
      <c r="AB232" s="176">
        <f t="shared" si="447"/>
        <v>206578.25399999999</v>
      </c>
      <c r="AC232" s="176">
        <f t="shared" si="410"/>
        <v>248926.79606999998</v>
      </c>
      <c r="AD232" s="129">
        <f>VLOOKUP(B232,[1]Hoja1!$B$9:$V$244,21,0)</f>
        <v>245985</v>
      </c>
      <c r="AE232" s="129">
        <v>879000</v>
      </c>
      <c r="AF232" s="18">
        <v>1002440</v>
      </c>
      <c r="AG232" s="74">
        <v>952300</v>
      </c>
      <c r="AH232" s="18">
        <f t="shared" si="448"/>
        <v>769931.25</v>
      </c>
      <c r="AI232" s="18">
        <f t="shared" si="449"/>
        <v>915650</v>
      </c>
      <c r="AJ232" s="18">
        <f t="shared" si="450"/>
        <v>551678.46973559388</v>
      </c>
      <c r="AK232" s="177">
        <f t="shared" si="451"/>
        <v>258530.23499999999</v>
      </c>
      <c r="AL232" s="177">
        <f t="shared" si="411"/>
        <v>311528.93317499995</v>
      </c>
      <c r="AM232" s="133">
        <f>VLOOKUP(B232,[1]Hoja1!$B$9:$X$244,23,0)</f>
        <v>232480</v>
      </c>
      <c r="AN232" s="133">
        <v>831000</v>
      </c>
      <c r="AO232" s="19">
        <v>896920</v>
      </c>
      <c r="AP232" s="77">
        <v>870000</v>
      </c>
      <c r="AQ232" s="19">
        <f t="shared" si="452"/>
        <v>707600</v>
      </c>
      <c r="AR232" s="19">
        <f t="shared" si="453"/>
        <v>850500</v>
      </c>
      <c r="AS232" s="19">
        <f t="shared" si="454"/>
        <v>514855.73455463571</v>
      </c>
      <c r="AT232" s="178">
        <f t="shared" si="455"/>
        <v>244336.47999999998</v>
      </c>
      <c r="AU232" s="178">
        <f t="shared" si="412"/>
        <v>294425.4584</v>
      </c>
      <c r="AV232" s="137">
        <f>VLOOKUP(B232,[1]Hoja1!$B$9:$Z$244,25,0)</f>
        <v>172550</v>
      </c>
      <c r="AW232" s="137">
        <v>632000</v>
      </c>
      <c r="AX232" s="20">
        <v>896920</v>
      </c>
      <c r="AY232" s="79">
        <v>834100</v>
      </c>
      <c r="AZ232" s="20">
        <f t="shared" si="456"/>
        <v>633892.5</v>
      </c>
      <c r="BA232" s="20">
        <f t="shared" si="457"/>
        <v>733050</v>
      </c>
      <c r="BB232" s="20">
        <f t="shared" si="458"/>
        <v>412731.79563636094</v>
      </c>
      <c r="BC232" s="179">
        <f t="shared" si="459"/>
        <v>181350.05</v>
      </c>
      <c r="BD232" s="179">
        <f t="shared" si="413"/>
        <v>218526.81024999998</v>
      </c>
      <c r="BE232" s="139">
        <f>VLOOKUP(B232,[1]Hoja1!$B$9:$AB$244,27,0)</f>
        <v>189805</v>
      </c>
      <c r="BF232" s="139">
        <v>760000</v>
      </c>
      <c r="BG232" s="21">
        <v>1055200</v>
      </c>
      <c r="BH232" s="80">
        <v>970800</v>
      </c>
      <c r="BI232" s="21">
        <f t="shared" si="460"/>
        <v>743951.25</v>
      </c>
      <c r="BJ232" s="21">
        <f t="shared" si="461"/>
        <v>865400</v>
      </c>
      <c r="BK232" s="21">
        <f t="shared" si="462"/>
        <v>467173.98992750118</v>
      </c>
      <c r="BL232" s="21">
        <f t="shared" si="463"/>
        <v>199485.05499999999</v>
      </c>
      <c r="BM232" s="21">
        <f t="shared" si="414"/>
        <v>240379.49127499998</v>
      </c>
      <c r="BN232" s="144">
        <f>VLOOKUP(B232,[1]Hoja1!$B$9:$AD$244,29,0)</f>
        <v>189805</v>
      </c>
      <c r="BO232" s="144">
        <v>678000</v>
      </c>
      <c r="BP232" s="22">
        <v>1055200</v>
      </c>
      <c r="BQ232" s="82">
        <v>1034100</v>
      </c>
      <c r="BR232" s="22">
        <f t="shared" si="464"/>
        <v>739276.25</v>
      </c>
      <c r="BS232" s="22">
        <f t="shared" si="465"/>
        <v>856050</v>
      </c>
      <c r="BT232" s="22">
        <f t="shared" si="466"/>
        <v>461989.60498580302</v>
      </c>
      <c r="BU232" s="22">
        <f t="shared" si="467"/>
        <v>199485.05499999999</v>
      </c>
      <c r="BV232" s="22">
        <f t="shared" si="415"/>
        <v>240379.49127499998</v>
      </c>
      <c r="BW232" s="146">
        <f>VLOOKUP(B232,[1]Hoja1!$B$9:$AF$244,31,0)</f>
        <v>182804</v>
      </c>
      <c r="BX232" s="146">
        <v>530000</v>
      </c>
      <c r="BY232" s="23">
        <v>896920</v>
      </c>
      <c r="BZ232" s="84">
        <v>861000</v>
      </c>
      <c r="CA232" s="23">
        <f t="shared" si="468"/>
        <v>617681</v>
      </c>
      <c r="CB232" s="23">
        <f t="shared" si="469"/>
        <v>695500</v>
      </c>
      <c r="CC232" s="23">
        <f t="shared" si="470"/>
        <v>415217.76884708722</v>
      </c>
      <c r="CD232" s="23">
        <f t="shared" si="471"/>
        <v>192127.00399999999</v>
      </c>
      <c r="CE232" s="23">
        <f t="shared" si="416"/>
        <v>231513.03981999998</v>
      </c>
      <c r="CF232" s="158">
        <f>VLOOKUP(B232,[1]Hoja1!$B$9:$AJ$244,35,0)</f>
        <v>172550</v>
      </c>
      <c r="CG232" s="158">
        <v>500000</v>
      </c>
      <c r="CH232" s="24">
        <v>609900</v>
      </c>
      <c r="CI232" s="25">
        <v>579400</v>
      </c>
      <c r="CJ232" s="24">
        <f t="shared" si="472"/>
        <v>465462.5</v>
      </c>
      <c r="CK232" s="24">
        <f t="shared" si="473"/>
        <v>539700</v>
      </c>
      <c r="CL232" s="24">
        <f t="shared" si="474"/>
        <v>358392.17266579682</v>
      </c>
      <c r="CM232" s="24">
        <f t="shared" si="475"/>
        <v>181350.05</v>
      </c>
      <c r="CN232" s="24">
        <f t="shared" si="417"/>
        <v>218526.81024999998</v>
      </c>
      <c r="CO232" s="148">
        <f>VLOOKUP(B232,[1]Hoja1!$B$9:$AL$244,37,0)</f>
        <v>198017</v>
      </c>
      <c r="CP232" s="148">
        <v>710000</v>
      </c>
      <c r="CQ232" s="26">
        <v>896920</v>
      </c>
      <c r="CR232" s="149">
        <v>843100</v>
      </c>
      <c r="CS232" s="26">
        <f t="shared" si="476"/>
        <v>662009.25</v>
      </c>
      <c r="CT232" s="26">
        <f t="shared" si="477"/>
        <v>776550</v>
      </c>
      <c r="CU232" s="26">
        <f t="shared" si="478"/>
        <v>456644.58112521924</v>
      </c>
      <c r="CV232" s="26">
        <f t="shared" si="479"/>
        <v>208115.867</v>
      </c>
      <c r="CW232" s="26">
        <f t="shared" si="418"/>
        <v>250779.61973499999</v>
      </c>
      <c r="CX232" s="27">
        <f>VLOOKUP(B232,[1]Hoja1!$B$9:$AN$244,39,0)</f>
        <v>222045</v>
      </c>
      <c r="CY232" s="27">
        <v>730000</v>
      </c>
      <c r="CZ232" s="28">
        <v>1002440</v>
      </c>
      <c r="DA232" s="86">
        <v>902000</v>
      </c>
      <c r="DB232" s="28">
        <f t="shared" si="480"/>
        <v>714121.25</v>
      </c>
      <c r="DC232" s="28">
        <f t="shared" si="481"/>
        <v>816000</v>
      </c>
      <c r="DD232" s="28">
        <f t="shared" si="482"/>
        <v>501273.98675769544</v>
      </c>
      <c r="DE232" s="28">
        <f t="shared" si="483"/>
        <v>233369.29499999998</v>
      </c>
      <c r="DF232" s="28">
        <f t="shared" si="419"/>
        <v>281210.00047500001</v>
      </c>
      <c r="DG232" s="150">
        <f>VLOOKUP(B232,[1]Hoja1!$B$9:$AR$244,43,0)</f>
        <v>247676</v>
      </c>
      <c r="DH232" s="150">
        <v>850000</v>
      </c>
      <c r="DI232" s="29">
        <v>791400</v>
      </c>
      <c r="DJ232" s="88">
        <v>736000</v>
      </c>
      <c r="DK232" s="29">
        <f t="shared" si="484"/>
        <v>656269</v>
      </c>
      <c r="DL232" s="29">
        <f t="shared" si="485"/>
        <v>763700</v>
      </c>
      <c r="DM232" s="29">
        <f t="shared" si="486"/>
        <v>510446.10931856674</v>
      </c>
      <c r="DN232" s="29">
        <f t="shared" si="487"/>
        <v>260307.476</v>
      </c>
      <c r="DO232" s="29">
        <f t="shared" si="420"/>
        <v>313670.50858000002</v>
      </c>
      <c r="DP232" s="154">
        <f>VLOOKUP(B232,[1]Hoja1!$B$9:$AT$244,45,0)</f>
        <v>276990</v>
      </c>
      <c r="DQ232" s="154">
        <v>1013000</v>
      </c>
      <c r="DR232" s="30">
        <v>791400</v>
      </c>
      <c r="DS232" s="90">
        <v>775600</v>
      </c>
      <c r="DT232" s="30">
        <f t="shared" si="488"/>
        <v>714247.5</v>
      </c>
      <c r="DU232" s="30">
        <f t="shared" si="489"/>
        <v>783500</v>
      </c>
      <c r="DV232" s="30">
        <f t="shared" si="490"/>
        <v>559416.0402076043</v>
      </c>
      <c r="DW232" s="30">
        <f t="shared" si="491"/>
        <v>291116.49</v>
      </c>
      <c r="DX232" s="30">
        <f t="shared" si="421"/>
        <v>350795.37044999999</v>
      </c>
      <c r="DY232" s="158">
        <f>VLOOKUP(B232,[1]Hoja1!$B$9:$AV$244,47,0)</f>
        <v>297211</v>
      </c>
      <c r="DZ232" s="158">
        <v>1020000</v>
      </c>
      <c r="EA232" s="24">
        <v>896920</v>
      </c>
      <c r="EB232" s="25">
        <v>879000</v>
      </c>
      <c r="EC232" s="24">
        <f t="shared" si="492"/>
        <v>773282.75</v>
      </c>
      <c r="ED232" s="24">
        <f t="shared" si="493"/>
        <v>887960</v>
      </c>
      <c r="EE232" s="24">
        <f t="shared" si="494"/>
        <v>606282.15244624624</v>
      </c>
      <c r="EF232" s="24">
        <f t="shared" si="495"/>
        <v>312368.761</v>
      </c>
      <c r="EG232" s="24">
        <f t="shared" si="422"/>
        <v>376404.357005</v>
      </c>
      <c r="EH232" s="126">
        <f>VLOOKUP(B232,[1]Hoja1!$B$9:$AX$244,49,0)</f>
        <v>303483</v>
      </c>
      <c r="EI232" s="126">
        <v>1084000</v>
      </c>
      <c r="EJ232" s="17">
        <v>1187100</v>
      </c>
      <c r="EK232" s="73">
        <v>1139600</v>
      </c>
      <c r="EL232" s="17">
        <f t="shared" si="496"/>
        <v>928545.75</v>
      </c>
      <c r="EM232" s="17">
        <f t="shared" si="497"/>
        <v>1111800</v>
      </c>
      <c r="EN232" s="17">
        <f t="shared" si="498"/>
        <v>673686.86538159824</v>
      </c>
      <c r="EO232" s="17">
        <f t="shared" si="499"/>
        <v>318960.63299999997</v>
      </c>
      <c r="EP232" s="17">
        <f t="shared" si="423"/>
        <v>384347.56276499998</v>
      </c>
      <c r="EQ232" s="162">
        <f>VLOOKUP(B232,[1]Hoja1!$B$9:$AZ$244,51,0)</f>
        <v>247676</v>
      </c>
      <c r="ER232" s="162">
        <v>814000</v>
      </c>
      <c r="ES232" s="32">
        <v>1187100</v>
      </c>
      <c r="ET232" s="94">
        <v>1151500</v>
      </c>
      <c r="EU232" s="32">
        <f t="shared" si="500"/>
        <v>850069</v>
      </c>
      <c r="EV232" s="32">
        <f t="shared" si="501"/>
        <v>982750</v>
      </c>
      <c r="EW232" s="32">
        <f t="shared" si="502"/>
        <v>573324.17534400558</v>
      </c>
      <c r="EX232" s="32">
        <f t="shared" si="503"/>
        <v>299217.37559999997</v>
      </c>
      <c r="EY232" s="32">
        <f t="shared" si="424"/>
        <v>360556.93759799993</v>
      </c>
      <c r="EZ232" s="172">
        <f>VLOOKUP(B232,'[2]RESPUESTOS '!$B$11:$BH$246,59,0)</f>
        <v>165529</v>
      </c>
      <c r="FA232" s="162">
        <v>719000</v>
      </c>
      <c r="FB232" s="32">
        <v>879400</v>
      </c>
      <c r="FC232" s="94">
        <v>861800</v>
      </c>
      <c r="FD232" s="32">
        <f t="shared" si="504"/>
        <v>656432.25</v>
      </c>
      <c r="FE232" s="32">
        <f t="shared" si="505"/>
        <v>790400</v>
      </c>
      <c r="FF232" s="32">
        <f t="shared" si="506"/>
        <v>411118.32245200087</v>
      </c>
      <c r="FG232" s="32">
        <f t="shared" si="507"/>
        <v>199975.58489999999</v>
      </c>
      <c r="FH232" s="32">
        <f t="shared" si="425"/>
        <v>240970.57980449998</v>
      </c>
      <c r="FI232" s="172">
        <f>VLOOKUP(B232,'[2]RESPUESTOS '!$B$11:$CJ$246,87,0)</f>
        <v>158586</v>
      </c>
      <c r="FJ232" s="162">
        <v>862800</v>
      </c>
      <c r="FK232" s="32">
        <v>882400</v>
      </c>
      <c r="FL232" s="94">
        <v>873600</v>
      </c>
      <c r="FM232" s="32">
        <f t="shared" si="508"/>
        <v>694346.5</v>
      </c>
      <c r="FN232" s="32">
        <f t="shared" si="509"/>
        <v>868200</v>
      </c>
      <c r="FO232" s="32">
        <f t="shared" si="510"/>
        <v>410563.57280850247</v>
      </c>
      <c r="FP232" s="32">
        <f t="shared" si="511"/>
        <v>191587.74659999998</v>
      </c>
      <c r="FQ232" s="32">
        <f t="shared" si="426"/>
        <v>230863.23465299996</v>
      </c>
      <c r="FR232" s="172">
        <f>VLOOKUP(B232,'[2]RESPUESTOS '!$B$11:$BX$246,75,0)</f>
        <v>169625</v>
      </c>
      <c r="FS232" s="162">
        <v>719000</v>
      </c>
      <c r="FT232" s="32">
        <v>813600</v>
      </c>
      <c r="FU232" s="94">
        <v>797300</v>
      </c>
      <c r="FV232" s="32">
        <f t="shared" si="512"/>
        <v>624881.25</v>
      </c>
      <c r="FW232" s="32">
        <f t="shared" si="513"/>
        <v>758150</v>
      </c>
      <c r="FX232" s="32">
        <f t="shared" si="514"/>
        <v>409436.85465242062</v>
      </c>
      <c r="FY232" s="32">
        <f t="shared" si="515"/>
        <v>204923.96249999999</v>
      </c>
      <c r="FZ232" s="32">
        <f t="shared" si="427"/>
        <v>246933.3748125</v>
      </c>
      <c r="GA232" s="172">
        <f>VLOOKUP(B232,'[2]RESPUESTOS '!$B$11:$CN$246,91,0)</f>
        <v>193545</v>
      </c>
      <c r="GB232" s="162">
        <v>827000</v>
      </c>
      <c r="GC232" s="32">
        <v>1047400</v>
      </c>
      <c r="GD232" s="94">
        <v>1016000</v>
      </c>
      <c r="GE232" s="32">
        <f t="shared" si="516"/>
        <v>770986.25</v>
      </c>
      <c r="GF232" s="32">
        <f t="shared" si="517"/>
        <v>921500</v>
      </c>
      <c r="GG232" s="32">
        <f t="shared" si="518"/>
        <v>481061.56938205182</v>
      </c>
      <c r="GH232" s="32">
        <f t="shared" si="519"/>
        <v>233821.7145</v>
      </c>
      <c r="GI232" s="32">
        <f t="shared" si="428"/>
        <v>281755.16597249999</v>
      </c>
      <c r="GJ232" s="172">
        <f>VLOOKUP(B232,'[2]RESPUESTOS '!$B$11:$T$246,19,0)</f>
        <v>158347</v>
      </c>
      <c r="GK232" s="162">
        <v>730000</v>
      </c>
      <c r="GL232" s="32">
        <v>783200</v>
      </c>
      <c r="GM232" s="94">
        <v>767500</v>
      </c>
      <c r="GN232" s="32">
        <f t="shared" si="520"/>
        <v>609761.75</v>
      </c>
      <c r="GO232" s="32">
        <f t="shared" si="521"/>
        <v>748750</v>
      </c>
      <c r="GP232" s="32">
        <f t="shared" si="522"/>
        <v>389679.2646839582</v>
      </c>
      <c r="GQ232" s="32">
        <f t="shared" si="523"/>
        <v>191299.01069999998</v>
      </c>
      <c r="GR232" s="32">
        <f t="shared" si="429"/>
        <v>230515.30789349996</v>
      </c>
      <c r="GS232" s="172">
        <f>VLOOKUP(B232,'[2]RESPUESTOS '!$B$11:$H$246,7,0)</f>
        <v>141078</v>
      </c>
      <c r="GT232" s="162">
        <v>500000</v>
      </c>
      <c r="GU232" s="32">
        <v>469900</v>
      </c>
      <c r="GV232" s="94">
        <v>455800</v>
      </c>
      <c r="GW232" s="32">
        <f t="shared" si="524"/>
        <v>391694.5</v>
      </c>
      <c r="GX232" s="32">
        <f t="shared" si="525"/>
        <v>462850</v>
      </c>
      <c r="GY232" s="32">
        <f t="shared" si="526"/>
        <v>298277.42215131229</v>
      </c>
      <c r="GZ232" s="32">
        <f t="shared" si="527"/>
        <v>170436.33179999999</v>
      </c>
      <c r="HA232" s="32">
        <f t="shared" si="430"/>
        <v>205375.77981899999</v>
      </c>
      <c r="HB232" s="172">
        <f>VLOOKUP(B232,'[2]RESPUESTOS '!$B$11:$D$246,3,0)</f>
        <v>143236</v>
      </c>
      <c r="HC232" s="162">
        <v>500000</v>
      </c>
      <c r="HD232" s="32">
        <v>469900</v>
      </c>
      <c r="HE232" s="94">
        <v>455800</v>
      </c>
      <c r="HF232" s="32">
        <f t="shared" si="528"/>
        <v>392234</v>
      </c>
      <c r="HG232" s="32">
        <f t="shared" si="529"/>
        <v>462850</v>
      </c>
      <c r="HH232" s="32">
        <f t="shared" si="530"/>
        <v>300671.80201701651</v>
      </c>
      <c r="HI232" s="32">
        <f t="shared" si="531"/>
        <v>173043.41159999999</v>
      </c>
      <c r="HJ232" s="32">
        <f t="shared" si="431"/>
        <v>208517.31097799999</v>
      </c>
      <c r="HK232" s="172">
        <f>VLOOKUP(B232,'[2]RESPUESTOS '!$B$11:$CB$246,79,0)</f>
        <v>195386</v>
      </c>
      <c r="HL232" s="162">
        <v>1084000</v>
      </c>
      <c r="HM232" s="32">
        <v>1047400</v>
      </c>
      <c r="HN232" s="94">
        <v>1026000</v>
      </c>
      <c r="HO232" s="32">
        <f t="shared" si="532"/>
        <v>838196.5</v>
      </c>
      <c r="HP232" s="32">
        <f t="shared" si="533"/>
        <v>1036700</v>
      </c>
      <c r="HQ232" s="32">
        <f t="shared" si="534"/>
        <v>501882.8672808471</v>
      </c>
      <c r="HR232" s="32">
        <f t="shared" si="535"/>
        <v>236045.8266</v>
      </c>
      <c r="HS232" s="32">
        <f t="shared" si="432"/>
        <v>284435.22105300002</v>
      </c>
      <c r="HT232" s="172">
        <v>1046723.58</v>
      </c>
      <c r="HU232" s="162">
        <v>1084000</v>
      </c>
      <c r="HV232" s="32">
        <v>1319000</v>
      </c>
      <c r="HW232" s="94">
        <v>1239900</v>
      </c>
      <c r="HX232" s="32">
        <f t="shared" si="536"/>
        <v>1214300</v>
      </c>
      <c r="HY232" s="32">
        <f t="shared" si="537"/>
        <v>1239900</v>
      </c>
      <c r="HZ232" s="32">
        <f t="shared" si="433"/>
        <v>1206187.2613681199</v>
      </c>
      <c r="IA232" s="32">
        <f t="shared" si="538"/>
        <v>1264546.756998</v>
      </c>
      <c r="IB232" s="32">
        <f t="shared" si="434"/>
        <v>1523778.8421825899</v>
      </c>
      <c r="IC232" s="172">
        <v>1115910</v>
      </c>
      <c r="ID232" s="162">
        <v>719000</v>
      </c>
      <c r="IE232" s="32">
        <v>1319000</v>
      </c>
      <c r="IF232" s="94">
        <v>1253100</v>
      </c>
      <c r="IG232" s="32">
        <f t="shared" si="539"/>
        <v>1097033.3333333333</v>
      </c>
      <c r="IH232" s="32">
        <f t="shared" si="540"/>
        <v>1253100</v>
      </c>
      <c r="II232" s="32">
        <f t="shared" si="541"/>
        <v>1017987.2904547307</v>
      </c>
      <c r="IJ232" s="32">
        <f t="shared" si="542"/>
        <v>1348130.871</v>
      </c>
      <c r="IK232" s="32">
        <f t="shared" si="435"/>
        <v>1624497.6995550001</v>
      </c>
      <c r="IM232" s="32">
        <f t="shared" si="543"/>
        <v>369684.30822061439</v>
      </c>
    </row>
    <row r="233" spans="1:247" x14ac:dyDescent="0.25">
      <c r="A233" s="12">
        <v>226</v>
      </c>
      <c r="B233" s="48" t="s">
        <v>269</v>
      </c>
      <c r="C233" s="14">
        <f>VLOOKUP(B233,[1]Hoja1!$B$9:$D$244,3,0)</f>
        <v>269641</v>
      </c>
      <c r="D233" s="14">
        <v>987000</v>
      </c>
      <c r="E233" s="15">
        <v>1509000</v>
      </c>
      <c r="F233" s="97">
        <v>1478800</v>
      </c>
      <c r="G233" s="105">
        <f t="shared" si="436"/>
        <v>1061110.25</v>
      </c>
      <c r="H233" s="105">
        <f t="shared" si="437"/>
        <v>1232900</v>
      </c>
      <c r="I233" s="107">
        <f t="shared" si="438"/>
        <v>659987.53459701093</v>
      </c>
      <c r="J233" s="107">
        <f t="shared" si="439"/>
        <v>283392.69099999999</v>
      </c>
      <c r="K233" s="107">
        <f t="shared" si="408"/>
        <v>341488.19265499996</v>
      </c>
      <c r="L233" s="101">
        <f>VLOOKUP(B233,[1]Hoja1!$B$9:$L$244,11,0)</f>
        <v>267290</v>
      </c>
      <c r="M233" s="101">
        <v>993000</v>
      </c>
      <c r="N233" s="34">
        <v>1509000</v>
      </c>
      <c r="O233" s="70">
        <v>1448600</v>
      </c>
      <c r="P233" s="34">
        <f t="shared" si="440"/>
        <v>1054472.5</v>
      </c>
      <c r="Q233" s="34">
        <f t="shared" si="441"/>
        <v>1220800</v>
      </c>
      <c r="R233" s="34">
        <f t="shared" si="442"/>
        <v>655596.22771245928</v>
      </c>
      <c r="S233" s="174">
        <f t="shared" si="443"/>
        <v>280921.78999999998</v>
      </c>
      <c r="T233" s="174">
        <f t="shared" si="409"/>
        <v>338510.75694999995</v>
      </c>
      <c r="U233" s="126">
        <f>VLOOKUP(B233,[1]Hoja1!$B$9:$T$244,19,0)</f>
        <v>225195</v>
      </c>
      <c r="V233" s="126">
        <v>824000</v>
      </c>
      <c r="W233" s="17">
        <v>1207200</v>
      </c>
      <c r="X233" s="73">
        <v>1134800</v>
      </c>
      <c r="Y233" s="17">
        <f t="shared" si="444"/>
        <v>847798.75</v>
      </c>
      <c r="Z233" s="17">
        <f t="shared" si="445"/>
        <v>979400</v>
      </c>
      <c r="AA233" s="17">
        <f t="shared" si="446"/>
        <v>543200.47111138224</v>
      </c>
      <c r="AB233" s="176">
        <f t="shared" si="447"/>
        <v>236679.94499999998</v>
      </c>
      <c r="AC233" s="176">
        <f t="shared" si="410"/>
        <v>285199.33372499997</v>
      </c>
      <c r="AD233" s="129">
        <f>VLOOKUP(B233,[1]Hoja1!$B$9:$V$244,21,0)</f>
        <v>276828</v>
      </c>
      <c r="AE233" s="129">
        <v>989000</v>
      </c>
      <c r="AF233" s="18">
        <v>1146840</v>
      </c>
      <c r="AG233" s="74">
        <v>1112400</v>
      </c>
      <c r="AH233" s="18">
        <f t="shared" si="448"/>
        <v>881267</v>
      </c>
      <c r="AI233" s="18">
        <f t="shared" si="449"/>
        <v>1050700</v>
      </c>
      <c r="AJ233" s="18">
        <f t="shared" si="450"/>
        <v>625548.12458567321</v>
      </c>
      <c r="AK233" s="177">
        <f t="shared" si="451"/>
        <v>290946.228</v>
      </c>
      <c r="AL233" s="177">
        <f t="shared" si="411"/>
        <v>350590.20474000002</v>
      </c>
      <c r="AM233" s="133">
        <f>VLOOKUP(B233,[1]Hoja1!$B$9:$X$244,23,0)</f>
        <v>261163</v>
      </c>
      <c r="AN233" s="133">
        <v>933000</v>
      </c>
      <c r="AO233" s="19">
        <v>1026120</v>
      </c>
      <c r="AP233" s="77">
        <v>944000</v>
      </c>
      <c r="AQ233" s="19">
        <f t="shared" si="452"/>
        <v>791070.75</v>
      </c>
      <c r="AR233" s="19">
        <f t="shared" si="453"/>
        <v>938500</v>
      </c>
      <c r="AS233" s="19">
        <f t="shared" si="454"/>
        <v>576808.99634408613</v>
      </c>
      <c r="AT233" s="178">
        <f t="shared" si="455"/>
        <v>274482.31299999997</v>
      </c>
      <c r="AU233" s="178">
        <f t="shared" si="412"/>
        <v>330751.18716499995</v>
      </c>
      <c r="AV233" s="137">
        <f>VLOOKUP(B233,[1]Hoja1!$B$9:$Z$244,25,0)</f>
        <v>195650</v>
      </c>
      <c r="AW233" s="137">
        <v>716000</v>
      </c>
      <c r="AX233" s="20">
        <v>1026120</v>
      </c>
      <c r="AY233" s="79">
        <v>964600</v>
      </c>
      <c r="AZ233" s="20">
        <f t="shared" si="456"/>
        <v>725592.5</v>
      </c>
      <c r="BA233" s="20">
        <f t="shared" si="457"/>
        <v>840300</v>
      </c>
      <c r="BB233" s="20">
        <f t="shared" si="458"/>
        <v>469535.37215507083</v>
      </c>
      <c r="BC233" s="179">
        <f t="shared" si="459"/>
        <v>205628.15</v>
      </c>
      <c r="BD233" s="179">
        <f t="shared" si="413"/>
        <v>247781.92074999999</v>
      </c>
      <c r="BE233" s="139">
        <f>VLOOKUP(B233,[1]Hoja1!$B$9:$AB$244,27,0)</f>
        <v>234640</v>
      </c>
      <c r="BF233" s="139">
        <v>939000</v>
      </c>
      <c r="BG233" s="21">
        <v>1207200</v>
      </c>
      <c r="BH233" s="80">
        <v>1183100</v>
      </c>
      <c r="BI233" s="21">
        <f t="shared" si="460"/>
        <v>890985</v>
      </c>
      <c r="BJ233" s="21">
        <f t="shared" si="461"/>
        <v>1061050</v>
      </c>
      <c r="BK233" s="21">
        <f t="shared" si="462"/>
        <v>571395.02997050597</v>
      </c>
      <c r="BL233" s="21">
        <f t="shared" si="463"/>
        <v>246606.63999999998</v>
      </c>
      <c r="BM233" s="21">
        <f t="shared" si="414"/>
        <v>297161.0012</v>
      </c>
      <c r="BN233" s="144">
        <f>VLOOKUP(B233,[1]Hoja1!$B$9:$AD$244,29,0)</f>
        <v>215215</v>
      </c>
      <c r="BO233" s="144">
        <v>769000</v>
      </c>
      <c r="BP233" s="22">
        <v>1207200</v>
      </c>
      <c r="BQ233" s="82">
        <v>1171000</v>
      </c>
      <c r="BR233" s="22">
        <f t="shared" si="464"/>
        <v>840603.75</v>
      </c>
      <c r="BS233" s="22">
        <f t="shared" si="465"/>
        <v>970000</v>
      </c>
      <c r="BT233" s="22">
        <f t="shared" si="466"/>
        <v>524298.58441480238</v>
      </c>
      <c r="BU233" s="22">
        <f t="shared" si="467"/>
        <v>226190.965</v>
      </c>
      <c r="BV233" s="22">
        <f t="shared" si="415"/>
        <v>272560.11282500002</v>
      </c>
      <c r="BW233" s="146">
        <f>VLOOKUP(B233,[1]Hoja1!$B$9:$AF$244,31,0)</f>
        <v>207355</v>
      </c>
      <c r="BX233" s="146">
        <v>600000</v>
      </c>
      <c r="BY233" s="23">
        <v>1026120</v>
      </c>
      <c r="BZ233" s="84">
        <v>954300</v>
      </c>
      <c r="CA233" s="23">
        <f t="shared" si="468"/>
        <v>696943.75</v>
      </c>
      <c r="CB233" s="23">
        <f t="shared" si="469"/>
        <v>777150</v>
      </c>
      <c r="CC233" s="23">
        <f t="shared" si="470"/>
        <v>469938.76831222355</v>
      </c>
      <c r="CD233" s="23">
        <f t="shared" si="471"/>
        <v>217930.10499999998</v>
      </c>
      <c r="CE233" s="23">
        <f t="shared" si="416"/>
        <v>262605.77652499999</v>
      </c>
      <c r="CF233" s="158">
        <f>VLOOKUP(B233,[1]Hoja1!$B$9:$AJ$244,35,0)</f>
        <v>198548</v>
      </c>
      <c r="CG233" s="158">
        <v>570000</v>
      </c>
      <c r="CH233" s="24">
        <v>697800</v>
      </c>
      <c r="CI233" s="25">
        <v>669900</v>
      </c>
      <c r="CJ233" s="24">
        <f t="shared" si="472"/>
        <v>534062</v>
      </c>
      <c r="CK233" s="24">
        <f t="shared" si="473"/>
        <v>619950</v>
      </c>
      <c r="CL233" s="24">
        <f t="shared" si="474"/>
        <v>411658.71306338423</v>
      </c>
      <c r="CM233" s="24">
        <f t="shared" si="475"/>
        <v>208673.94799999997</v>
      </c>
      <c r="CN233" s="24">
        <f t="shared" si="417"/>
        <v>251452.10733999996</v>
      </c>
      <c r="CO233" s="148">
        <f>VLOOKUP(B233,[1]Hoja1!$B$9:$AL$244,37,0)</f>
        <v>218928</v>
      </c>
      <c r="CP233" s="148">
        <v>790000</v>
      </c>
      <c r="CQ233" s="26">
        <v>1026120</v>
      </c>
      <c r="CR233" s="149">
        <v>974800</v>
      </c>
      <c r="CS233" s="26">
        <f t="shared" si="476"/>
        <v>752462</v>
      </c>
      <c r="CT233" s="26">
        <f t="shared" si="477"/>
        <v>882400</v>
      </c>
      <c r="CU233" s="26">
        <f t="shared" si="478"/>
        <v>510599.3475176575</v>
      </c>
      <c r="CV233" s="26">
        <f t="shared" si="479"/>
        <v>230093.32799999998</v>
      </c>
      <c r="CW233" s="26">
        <f t="shared" si="418"/>
        <v>277262.46023999999</v>
      </c>
      <c r="CX233" s="27">
        <f>VLOOKUP(B233,[1]Hoja1!$B$9:$AN$244,39,0)</f>
        <v>259825</v>
      </c>
      <c r="CY233" s="27">
        <v>860000</v>
      </c>
      <c r="CZ233" s="28">
        <v>1146840</v>
      </c>
      <c r="DA233" s="86">
        <v>1101000</v>
      </c>
      <c r="DB233" s="28">
        <f t="shared" si="480"/>
        <v>841916.25</v>
      </c>
      <c r="DC233" s="28">
        <f t="shared" si="481"/>
        <v>980500</v>
      </c>
      <c r="DD233" s="28">
        <f t="shared" si="482"/>
        <v>588948.83391345327</v>
      </c>
      <c r="DE233" s="28">
        <f t="shared" si="483"/>
        <v>273076.07500000001</v>
      </c>
      <c r="DF233" s="28">
        <f t="shared" si="419"/>
        <v>329056.67037499999</v>
      </c>
      <c r="DG233" s="150">
        <f>VLOOKUP(B233,[1]Hoja1!$B$9:$AR$244,43,0)</f>
        <v>276306</v>
      </c>
      <c r="DH233" s="150">
        <v>948000</v>
      </c>
      <c r="DI233" s="29">
        <v>905400</v>
      </c>
      <c r="DJ233" s="88">
        <v>851100</v>
      </c>
      <c r="DK233" s="29">
        <f t="shared" si="484"/>
        <v>745201.5</v>
      </c>
      <c r="DL233" s="29">
        <f t="shared" si="485"/>
        <v>878250</v>
      </c>
      <c r="DM233" s="29">
        <f t="shared" si="486"/>
        <v>575252.98207302776</v>
      </c>
      <c r="DN233" s="29">
        <f t="shared" si="487"/>
        <v>290397.60599999997</v>
      </c>
      <c r="DO233" s="29">
        <f t="shared" si="420"/>
        <v>349929.11522999994</v>
      </c>
      <c r="DP233" s="154">
        <f>VLOOKUP(B233,[1]Hoja1!$B$9:$AT$244,45,0)</f>
        <v>316890</v>
      </c>
      <c r="DQ233" s="154">
        <v>1159000</v>
      </c>
      <c r="DR233" s="30">
        <v>905400</v>
      </c>
      <c r="DS233" s="90">
        <v>860100</v>
      </c>
      <c r="DT233" s="30">
        <f t="shared" si="488"/>
        <v>810347.5</v>
      </c>
      <c r="DU233" s="30">
        <f t="shared" si="489"/>
        <v>882750</v>
      </c>
      <c r="DV233" s="30">
        <f t="shared" si="490"/>
        <v>636373.01589057094</v>
      </c>
      <c r="DW233" s="30">
        <f t="shared" si="491"/>
        <v>333051.38999999996</v>
      </c>
      <c r="DX233" s="30">
        <f t="shared" si="421"/>
        <v>401326.92494999996</v>
      </c>
      <c r="DY233" s="158">
        <f>VLOOKUP(B233,[1]Hoja1!$B$9:$AV$244,47,0)</f>
        <v>331568</v>
      </c>
      <c r="DZ233" s="158">
        <v>1140000</v>
      </c>
      <c r="EA233" s="24">
        <v>1026120</v>
      </c>
      <c r="EB233" s="25">
        <v>974800</v>
      </c>
      <c r="EC233" s="24">
        <f t="shared" si="492"/>
        <v>868122</v>
      </c>
      <c r="ED233" s="24">
        <f t="shared" si="493"/>
        <v>1000460</v>
      </c>
      <c r="EE233" s="24">
        <f t="shared" si="494"/>
        <v>678706.70673585183</v>
      </c>
      <c r="EF233" s="24">
        <f t="shared" si="495"/>
        <v>348477.96799999999</v>
      </c>
      <c r="EG233" s="24">
        <f t="shared" si="422"/>
        <v>419915.95143999998</v>
      </c>
      <c r="EH233" s="126">
        <f>VLOOKUP(B233,[1]Hoja1!$B$9:$AX$244,49,0)</f>
        <v>343884</v>
      </c>
      <c r="EI233" s="126">
        <v>1229000</v>
      </c>
      <c r="EJ233" s="17">
        <v>1358100</v>
      </c>
      <c r="EK233" s="73">
        <v>1263000</v>
      </c>
      <c r="EL233" s="17">
        <f t="shared" si="496"/>
        <v>1048496</v>
      </c>
      <c r="EM233" s="17">
        <f t="shared" si="497"/>
        <v>1246000</v>
      </c>
      <c r="EN233" s="17">
        <f t="shared" si="498"/>
        <v>761946.06288478163</v>
      </c>
      <c r="EO233" s="17">
        <f t="shared" si="499"/>
        <v>361422.08399999997</v>
      </c>
      <c r="EP233" s="17">
        <f t="shared" si="423"/>
        <v>435513.61121999996</v>
      </c>
      <c r="EQ233" s="162">
        <f>VLOOKUP(B233,[1]Hoja1!$B$9:$AZ$244,51,0)</f>
        <v>276306</v>
      </c>
      <c r="ER233" s="162">
        <v>908000</v>
      </c>
      <c r="ES233" s="32">
        <v>1358100</v>
      </c>
      <c r="ET233" s="94">
        <v>1263000</v>
      </c>
      <c r="EU233" s="32">
        <f t="shared" si="500"/>
        <v>951351.5</v>
      </c>
      <c r="EV233" s="32">
        <f t="shared" si="501"/>
        <v>1085500</v>
      </c>
      <c r="EW233" s="32">
        <f t="shared" si="502"/>
        <v>640144.83984037954</v>
      </c>
      <c r="EX233" s="32">
        <f t="shared" si="503"/>
        <v>333805.27859999996</v>
      </c>
      <c r="EY233" s="32">
        <f t="shared" si="424"/>
        <v>402235.36071299994</v>
      </c>
      <c r="EZ233" s="172">
        <f>VLOOKUP(B233,'[2]RESPUESTOS '!$B$11:$BH$246,59,0)</f>
        <v>186363</v>
      </c>
      <c r="FA233" s="162">
        <v>824000</v>
      </c>
      <c r="FB233" s="32">
        <v>1006000</v>
      </c>
      <c r="FC233" s="94">
        <v>955700</v>
      </c>
      <c r="FD233" s="32">
        <f t="shared" si="504"/>
        <v>743015.75</v>
      </c>
      <c r="FE233" s="32">
        <f t="shared" si="505"/>
        <v>889850</v>
      </c>
      <c r="FF233" s="32">
        <f t="shared" si="506"/>
        <v>464045.01186841546</v>
      </c>
      <c r="FG233" s="32">
        <f t="shared" si="507"/>
        <v>225145.1403</v>
      </c>
      <c r="FH233" s="32">
        <f t="shared" si="425"/>
        <v>271299.89406149997</v>
      </c>
      <c r="FI233" s="172">
        <f>VLOOKUP(B233,'[2]RESPUESTOS '!$B$11:$CJ$246,87,0)</f>
        <v>182352</v>
      </c>
      <c r="FJ233" s="162">
        <v>988800</v>
      </c>
      <c r="FK233" s="32">
        <v>992000</v>
      </c>
      <c r="FL233" s="94">
        <v>942400</v>
      </c>
      <c r="FM233" s="32">
        <f t="shared" si="508"/>
        <v>776388</v>
      </c>
      <c r="FN233" s="32">
        <f t="shared" si="509"/>
        <v>965600</v>
      </c>
      <c r="FO233" s="32">
        <f t="shared" si="510"/>
        <v>467049.03703541163</v>
      </c>
      <c r="FP233" s="32">
        <f t="shared" si="511"/>
        <v>220299.45119999998</v>
      </c>
      <c r="FQ233" s="32">
        <f t="shared" si="426"/>
        <v>265460.83869599999</v>
      </c>
      <c r="FR233" s="172">
        <f>VLOOKUP(B233,'[2]RESPUESTOS '!$B$11:$BX$246,75,0)</f>
        <v>185467</v>
      </c>
      <c r="FS233" s="162">
        <v>824000</v>
      </c>
      <c r="FT233" s="32">
        <v>907600</v>
      </c>
      <c r="FU233" s="94">
        <v>898500</v>
      </c>
      <c r="FV233" s="32">
        <f t="shared" si="512"/>
        <v>703891.75</v>
      </c>
      <c r="FW233" s="32">
        <f t="shared" si="513"/>
        <v>861250</v>
      </c>
      <c r="FX233" s="32">
        <f t="shared" si="514"/>
        <v>453506.51144399866</v>
      </c>
      <c r="FY233" s="32">
        <f t="shared" si="515"/>
        <v>224062.6827</v>
      </c>
      <c r="FZ233" s="32">
        <f t="shared" si="427"/>
        <v>269995.53265349998</v>
      </c>
      <c r="GA233" s="172">
        <f>VLOOKUP(B233,'[2]RESPUESTOS '!$B$11:$CN$246,91,0)</f>
        <v>216023</v>
      </c>
      <c r="GB233" s="162">
        <v>948000</v>
      </c>
      <c r="GC233" s="32">
        <v>1180200</v>
      </c>
      <c r="GD233" s="94">
        <v>1156600</v>
      </c>
      <c r="GE233" s="32">
        <f t="shared" si="516"/>
        <v>875205.75</v>
      </c>
      <c r="GF233" s="32">
        <f t="shared" si="517"/>
        <v>1052300</v>
      </c>
      <c r="GG233" s="32">
        <f t="shared" si="518"/>
        <v>540839.74224376364</v>
      </c>
      <c r="GH233" s="32">
        <f t="shared" si="519"/>
        <v>260977.38629999998</v>
      </c>
      <c r="GI233" s="32">
        <f t="shared" si="428"/>
        <v>314477.75049149996</v>
      </c>
      <c r="GJ233" s="172">
        <f>VLOOKUP(B233,'[2]RESPUESTOS '!$B$11:$T$246,19,0)</f>
        <v>163875</v>
      </c>
      <c r="GK233" s="162">
        <v>860000</v>
      </c>
      <c r="GL233" s="32">
        <v>866000</v>
      </c>
      <c r="GM233" s="94">
        <v>840000</v>
      </c>
      <c r="GN233" s="32">
        <f t="shared" si="520"/>
        <v>682468.75</v>
      </c>
      <c r="GO233" s="32">
        <f t="shared" si="521"/>
        <v>850000</v>
      </c>
      <c r="GP233" s="32">
        <f t="shared" si="522"/>
        <v>416223.84996688238</v>
      </c>
      <c r="GQ233" s="32">
        <f t="shared" si="523"/>
        <v>197977.38749999998</v>
      </c>
      <c r="GR233" s="32">
        <f t="shared" si="429"/>
        <v>238562.75193749997</v>
      </c>
      <c r="GS233" s="172">
        <f>VLOOKUP(B233,'[2]RESPUESTOS '!$B$11:$H$246,7,0)</f>
        <v>176708</v>
      </c>
      <c r="GT233" s="162">
        <v>570000</v>
      </c>
      <c r="GU233" s="32">
        <v>519600</v>
      </c>
      <c r="GV233" s="94">
        <v>483200</v>
      </c>
      <c r="GW233" s="32">
        <f t="shared" si="524"/>
        <v>437377</v>
      </c>
      <c r="GX233" s="32">
        <f t="shared" si="525"/>
        <v>501400</v>
      </c>
      <c r="GY233" s="32">
        <f t="shared" si="526"/>
        <v>350645.48724059301</v>
      </c>
      <c r="GZ233" s="32">
        <f t="shared" si="527"/>
        <v>213480.93479999999</v>
      </c>
      <c r="HA233" s="32">
        <f t="shared" si="430"/>
        <v>257244.526434</v>
      </c>
      <c r="HB233" s="172">
        <f>VLOOKUP(B233,'[2]RESPUESTOS '!$B$11:$D$246,3,0)</f>
        <v>162129</v>
      </c>
      <c r="HC233" s="162">
        <v>570000</v>
      </c>
      <c r="HD233" s="32">
        <v>519600</v>
      </c>
      <c r="HE233" s="94">
        <v>509200</v>
      </c>
      <c r="HF233" s="32">
        <f t="shared" si="528"/>
        <v>440232.25</v>
      </c>
      <c r="HG233" s="32">
        <f t="shared" si="529"/>
        <v>514400</v>
      </c>
      <c r="HH233" s="32">
        <f t="shared" si="530"/>
        <v>338674.90803455183</v>
      </c>
      <c r="HI233" s="32">
        <f t="shared" si="531"/>
        <v>195868.04489999998</v>
      </c>
      <c r="HJ233" s="32">
        <f t="shared" si="431"/>
        <v>236020.99410449999</v>
      </c>
      <c r="HK233" s="172">
        <f>VLOOKUP(B233,'[2]RESPUESTOS '!$B$11:$CB$246,79,0)</f>
        <v>215461</v>
      </c>
      <c r="HL233" s="162">
        <v>1229000</v>
      </c>
      <c r="HM233" s="32">
        <v>1180200</v>
      </c>
      <c r="HN233" s="94">
        <v>1121000</v>
      </c>
      <c r="HO233" s="32">
        <f t="shared" si="532"/>
        <v>936415.25</v>
      </c>
      <c r="HP233" s="32">
        <f t="shared" si="533"/>
        <v>1150600</v>
      </c>
      <c r="HQ233" s="32">
        <f t="shared" si="534"/>
        <v>555999.15830345312</v>
      </c>
      <c r="HR233" s="32">
        <f t="shared" si="535"/>
        <v>260298.43409999998</v>
      </c>
      <c r="HS233" s="32">
        <f t="shared" si="432"/>
        <v>313659.6130905</v>
      </c>
      <c r="HT233" s="172">
        <v>1210245.1200000001</v>
      </c>
      <c r="HU233" s="162">
        <v>1229000</v>
      </c>
      <c r="HV233" s="32">
        <v>1509000</v>
      </c>
      <c r="HW233" s="94">
        <v>1433600</v>
      </c>
      <c r="HX233" s="32">
        <f t="shared" si="536"/>
        <v>1390533.3333333333</v>
      </c>
      <c r="HY233" s="32">
        <f t="shared" si="537"/>
        <v>1433600</v>
      </c>
      <c r="HZ233" s="32">
        <f t="shared" si="433"/>
        <v>1380005.2225025762</v>
      </c>
      <c r="IA233" s="32">
        <f t="shared" si="538"/>
        <v>1462097.1294720001</v>
      </c>
      <c r="IB233" s="32">
        <f t="shared" si="434"/>
        <v>1761827.04101376</v>
      </c>
      <c r="IC233" s="172">
        <v>1290240</v>
      </c>
      <c r="ID233" s="162">
        <v>824000</v>
      </c>
      <c r="IE233" s="32">
        <v>1509000</v>
      </c>
      <c r="IF233" s="94">
        <v>1418500</v>
      </c>
      <c r="IG233" s="32">
        <f t="shared" si="539"/>
        <v>1250500</v>
      </c>
      <c r="IH233" s="32">
        <f t="shared" si="540"/>
        <v>1418500</v>
      </c>
      <c r="II233" s="32">
        <f t="shared" si="541"/>
        <v>1162226.3442978149</v>
      </c>
      <c r="IJ233" s="32">
        <f t="shared" si="542"/>
        <v>1558738.9439999999</v>
      </c>
      <c r="IK233" s="32">
        <f t="shared" si="435"/>
        <v>1878280.4275199999</v>
      </c>
      <c r="IM233" s="32">
        <f t="shared" si="543"/>
        <v>422228.52066836145</v>
      </c>
    </row>
    <row r="234" spans="1:247" x14ac:dyDescent="0.25">
      <c r="A234" s="12">
        <v>227</v>
      </c>
      <c r="B234" s="48" t="s">
        <v>270</v>
      </c>
      <c r="C234" s="14">
        <f>VLOOKUP(B234,[1]Hoja1!$B$9:$D$244,3,0)</f>
        <v>262868</v>
      </c>
      <c r="D234" s="14">
        <v>962000</v>
      </c>
      <c r="E234" s="15">
        <v>1442500</v>
      </c>
      <c r="F234" s="97">
        <v>1370400</v>
      </c>
      <c r="G234" s="105">
        <f t="shared" si="436"/>
        <v>1009442</v>
      </c>
      <c r="H234" s="105">
        <f t="shared" si="437"/>
        <v>1166200</v>
      </c>
      <c r="I234" s="107">
        <f t="shared" si="438"/>
        <v>638299.91734645818</v>
      </c>
      <c r="J234" s="107">
        <f t="shared" si="439"/>
        <v>276274.26799999998</v>
      </c>
      <c r="K234" s="107">
        <f t="shared" si="408"/>
        <v>332910.49293999997</v>
      </c>
      <c r="L234" s="101">
        <f>VLOOKUP(B234,[1]Hoja1!$B$9:$L$244,11,0)</f>
        <v>254058</v>
      </c>
      <c r="M234" s="101">
        <v>944000</v>
      </c>
      <c r="N234" s="34">
        <v>1442500</v>
      </c>
      <c r="O234" s="70">
        <v>1341500</v>
      </c>
      <c r="P234" s="34">
        <f t="shared" si="440"/>
        <v>995514.5</v>
      </c>
      <c r="Q234" s="34">
        <f t="shared" si="441"/>
        <v>1142750</v>
      </c>
      <c r="R234" s="34">
        <f t="shared" si="442"/>
        <v>621686.9691387444</v>
      </c>
      <c r="S234" s="174">
        <f t="shared" si="443"/>
        <v>267014.95799999998</v>
      </c>
      <c r="T234" s="174">
        <f t="shared" si="409"/>
        <v>321753.02438999998</v>
      </c>
      <c r="U234" s="126">
        <f>VLOOKUP(B234,[1]Hoja1!$B$9:$T$244,19,0)</f>
        <v>221393</v>
      </c>
      <c r="V234" s="126">
        <v>810000</v>
      </c>
      <c r="W234" s="17">
        <v>1154000</v>
      </c>
      <c r="X234" s="73">
        <v>1061700</v>
      </c>
      <c r="Y234" s="17">
        <f t="shared" si="444"/>
        <v>811773.25</v>
      </c>
      <c r="Z234" s="17">
        <f t="shared" si="445"/>
        <v>935850</v>
      </c>
      <c r="AA234" s="17">
        <f t="shared" si="446"/>
        <v>529110.37461748207</v>
      </c>
      <c r="AB234" s="176">
        <f t="shared" si="447"/>
        <v>232684.04299999998</v>
      </c>
      <c r="AC234" s="176">
        <f t="shared" si="410"/>
        <v>280384.27181499999</v>
      </c>
      <c r="AD234" s="129">
        <f>VLOOKUP(B234,[1]Hoja1!$B$9:$V$244,21,0)</f>
        <v>263954</v>
      </c>
      <c r="AE234" s="129">
        <v>943000</v>
      </c>
      <c r="AF234" s="18">
        <v>1096300</v>
      </c>
      <c r="AG234" s="74">
        <v>1008600</v>
      </c>
      <c r="AH234" s="18">
        <f t="shared" si="448"/>
        <v>827963.5</v>
      </c>
      <c r="AI234" s="18">
        <f t="shared" si="449"/>
        <v>975800</v>
      </c>
      <c r="AJ234" s="18">
        <f t="shared" si="450"/>
        <v>592362.95681273832</v>
      </c>
      <c r="AK234" s="177">
        <f t="shared" si="451"/>
        <v>277415.65399999998</v>
      </c>
      <c r="AL234" s="177">
        <f t="shared" si="411"/>
        <v>334285.86306999996</v>
      </c>
      <c r="AM234" s="133">
        <f>VLOOKUP(B234,[1]Hoja1!$B$9:$X$244,23,0)</f>
        <v>248385</v>
      </c>
      <c r="AN234" s="133">
        <v>888000</v>
      </c>
      <c r="AO234" s="19">
        <v>980900</v>
      </c>
      <c r="AP234" s="77">
        <v>961300</v>
      </c>
      <c r="AQ234" s="19">
        <f t="shared" si="452"/>
        <v>769646.25</v>
      </c>
      <c r="AR234" s="19">
        <f t="shared" si="453"/>
        <v>924650</v>
      </c>
      <c r="AS234" s="19">
        <f t="shared" si="454"/>
        <v>554641.62668065471</v>
      </c>
      <c r="AT234" s="178">
        <f t="shared" si="455"/>
        <v>261052.63499999998</v>
      </c>
      <c r="AU234" s="178">
        <f t="shared" si="412"/>
        <v>314568.42517499998</v>
      </c>
      <c r="AV234" s="137">
        <f>VLOOKUP(B234,[1]Hoja1!$B$9:$Z$244,25,0)</f>
        <v>196350</v>
      </c>
      <c r="AW234" s="137">
        <v>719000</v>
      </c>
      <c r="AX234" s="20">
        <v>980900</v>
      </c>
      <c r="AY234" s="79">
        <v>951500</v>
      </c>
      <c r="AZ234" s="20">
        <f t="shared" si="456"/>
        <v>711937.5</v>
      </c>
      <c r="BA234" s="20">
        <f t="shared" si="457"/>
        <v>835250</v>
      </c>
      <c r="BB234" s="20">
        <f t="shared" si="458"/>
        <v>467605.95911370654</v>
      </c>
      <c r="BC234" s="179">
        <f t="shared" si="459"/>
        <v>206363.84999999998</v>
      </c>
      <c r="BD234" s="179">
        <f t="shared" si="413"/>
        <v>248668.43924999997</v>
      </c>
      <c r="BE234" s="139">
        <f>VLOOKUP(B234,[1]Hoja1!$B$9:$AB$244,27,0)</f>
        <v>222987</v>
      </c>
      <c r="BF234" s="139">
        <v>892000</v>
      </c>
      <c r="BG234" s="21">
        <v>1154000</v>
      </c>
      <c r="BH234" s="80">
        <v>1096300</v>
      </c>
      <c r="BI234" s="21">
        <f t="shared" si="460"/>
        <v>841321.75</v>
      </c>
      <c r="BJ234" s="21">
        <f t="shared" si="461"/>
        <v>994150</v>
      </c>
      <c r="BK234" s="21">
        <f t="shared" si="462"/>
        <v>541685.92774139543</v>
      </c>
      <c r="BL234" s="21">
        <f t="shared" si="463"/>
        <v>234359.337</v>
      </c>
      <c r="BM234" s="21">
        <f t="shared" si="414"/>
        <v>282403.001085</v>
      </c>
      <c r="BN234" s="144">
        <f>VLOOKUP(B234,[1]Hoja1!$B$9:$AD$244,29,0)</f>
        <v>215985</v>
      </c>
      <c r="BO234" s="144">
        <v>772000</v>
      </c>
      <c r="BP234" s="22">
        <v>1154000</v>
      </c>
      <c r="BQ234" s="82">
        <v>1130900</v>
      </c>
      <c r="BR234" s="22">
        <f t="shared" si="464"/>
        <v>818221.25</v>
      </c>
      <c r="BS234" s="22">
        <f t="shared" si="465"/>
        <v>951450</v>
      </c>
      <c r="BT234" s="22">
        <f t="shared" si="466"/>
        <v>521098.59496219852</v>
      </c>
      <c r="BU234" s="22">
        <f t="shared" si="467"/>
        <v>227000.23499999999</v>
      </c>
      <c r="BV234" s="22">
        <f t="shared" si="415"/>
        <v>273535.28317499999</v>
      </c>
      <c r="BW234" s="146">
        <f>VLOOKUP(B234,[1]Hoja1!$B$9:$AF$244,31,0)</f>
        <v>208101</v>
      </c>
      <c r="BX234" s="146">
        <v>600000</v>
      </c>
      <c r="BY234" s="23">
        <v>980900</v>
      </c>
      <c r="BZ234" s="84">
        <v>931900</v>
      </c>
      <c r="CA234" s="23">
        <f t="shared" si="468"/>
        <v>680225.25</v>
      </c>
      <c r="CB234" s="23">
        <f t="shared" si="469"/>
        <v>765950</v>
      </c>
      <c r="CC234" s="23">
        <f t="shared" si="470"/>
        <v>467040.15721704211</v>
      </c>
      <c r="CD234" s="23">
        <f t="shared" si="471"/>
        <v>218714.15099999998</v>
      </c>
      <c r="CE234" s="23">
        <f t="shared" si="416"/>
        <v>263550.55195499997</v>
      </c>
      <c r="CF234" s="158">
        <f>VLOOKUP(B234,[1]Hoja1!$B$9:$AJ$244,35,0)</f>
        <v>201216</v>
      </c>
      <c r="CG234" s="158">
        <v>580000</v>
      </c>
      <c r="CH234" s="24">
        <v>667000</v>
      </c>
      <c r="CI234" s="25">
        <v>647000</v>
      </c>
      <c r="CJ234" s="24">
        <f t="shared" si="472"/>
        <v>523804</v>
      </c>
      <c r="CK234" s="24">
        <f t="shared" si="473"/>
        <v>613500</v>
      </c>
      <c r="CL234" s="24">
        <f t="shared" si="474"/>
        <v>410729.60973534995</v>
      </c>
      <c r="CM234" s="24">
        <f t="shared" si="475"/>
        <v>211478.01599999997</v>
      </c>
      <c r="CN234" s="24">
        <f t="shared" si="417"/>
        <v>254831.00927999997</v>
      </c>
      <c r="CO234" s="148">
        <f>VLOOKUP(B234,[1]Hoja1!$B$9:$AL$244,37,0)</f>
        <v>230421</v>
      </c>
      <c r="CP234" s="148">
        <v>830000</v>
      </c>
      <c r="CQ234" s="26">
        <v>980900</v>
      </c>
      <c r="CR234" s="149">
        <v>941700</v>
      </c>
      <c r="CS234" s="26">
        <f t="shared" si="476"/>
        <v>745755.25</v>
      </c>
      <c r="CT234" s="26">
        <f t="shared" si="477"/>
        <v>885850</v>
      </c>
      <c r="CU234" s="26">
        <f t="shared" si="478"/>
        <v>524515.68482597952</v>
      </c>
      <c r="CV234" s="26">
        <f t="shared" si="479"/>
        <v>242172.47099999999</v>
      </c>
      <c r="CW234" s="26">
        <f t="shared" si="418"/>
        <v>291817.82755499997</v>
      </c>
      <c r="CX234" s="27">
        <f>VLOOKUP(B234,[1]Hoja1!$B$9:$AN$244,39,0)</f>
        <v>256430</v>
      </c>
      <c r="CY234" s="27">
        <v>850000</v>
      </c>
      <c r="CZ234" s="28">
        <v>1096300</v>
      </c>
      <c r="DA234" s="86">
        <v>1041000</v>
      </c>
      <c r="DB234" s="28">
        <f t="shared" si="480"/>
        <v>810932.5</v>
      </c>
      <c r="DC234" s="28">
        <f t="shared" si="481"/>
        <v>945500</v>
      </c>
      <c r="DD234" s="28">
        <f t="shared" si="482"/>
        <v>575627.01516908547</v>
      </c>
      <c r="DE234" s="28">
        <f t="shared" si="483"/>
        <v>269507.93</v>
      </c>
      <c r="DF234" s="28">
        <f t="shared" si="419"/>
        <v>324757.05564999999</v>
      </c>
      <c r="DG234" s="150">
        <f>VLOOKUP(B234,[1]Hoja1!$B$9:$AR$244,43,0)</f>
        <v>301540</v>
      </c>
      <c r="DH234" s="150">
        <v>1034000</v>
      </c>
      <c r="DI234" s="29">
        <v>865500</v>
      </c>
      <c r="DJ234" s="88">
        <v>822200</v>
      </c>
      <c r="DK234" s="29">
        <f t="shared" si="484"/>
        <v>755810</v>
      </c>
      <c r="DL234" s="29">
        <f t="shared" si="485"/>
        <v>843850</v>
      </c>
      <c r="DM234" s="29">
        <f t="shared" si="486"/>
        <v>601044.77910937532</v>
      </c>
      <c r="DN234" s="29">
        <f t="shared" si="487"/>
        <v>316918.53999999998</v>
      </c>
      <c r="DO234" s="29">
        <f t="shared" si="420"/>
        <v>381886.84069999994</v>
      </c>
      <c r="DP234" s="154">
        <f>VLOOKUP(B234,[1]Hoja1!$B$9:$AT$244,45,0)</f>
        <v>302925</v>
      </c>
      <c r="DQ234" s="154">
        <v>1108000</v>
      </c>
      <c r="DR234" s="30">
        <v>865500</v>
      </c>
      <c r="DS234" s="90">
        <v>839500</v>
      </c>
      <c r="DT234" s="30">
        <f t="shared" si="488"/>
        <v>778981.25</v>
      </c>
      <c r="DU234" s="30">
        <f t="shared" si="489"/>
        <v>852500</v>
      </c>
      <c r="DV234" s="30">
        <f t="shared" si="490"/>
        <v>610662.6937474208</v>
      </c>
      <c r="DW234" s="30">
        <f t="shared" si="491"/>
        <v>318374.17499999999</v>
      </c>
      <c r="DX234" s="30">
        <f t="shared" si="421"/>
        <v>383640.88087499997</v>
      </c>
      <c r="DY234" s="158">
        <f>VLOOKUP(B234,[1]Hoja1!$B$9:$AV$244,47,0)</f>
        <v>343315</v>
      </c>
      <c r="DZ234" s="158">
        <v>1180000</v>
      </c>
      <c r="EA234" s="24">
        <v>980900</v>
      </c>
      <c r="EB234" s="25">
        <v>951500</v>
      </c>
      <c r="EC234" s="24">
        <f t="shared" si="492"/>
        <v>863928.75</v>
      </c>
      <c r="ED234" s="24">
        <f t="shared" si="493"/>
        <v>966200</v>
      </c>
      <c r="EE234" s="24">
        <f t="shared" si="494"/>
        <v>686026.49608736997</v>
      </c>
      <c r="EF234" s="24">
        <f t="shared" si="495"/>
        <v>360824.065</v>
      </c>
      <c r="EG234" s="24">
        <f t="shared" si="422"/>
        <v>434792.99832499999</v>
      </c>
      <c r="EH234" s="126">
        <f>VLOOKUP(B234,[1]Hoja1!$B$9:$AX$244,49,0)</f>
        <v>336215</v>
      </c>
      <c r="EI234" s="126">
        <v>1201000</v>
      </c>
      <c r="EJ234" s="17">
        <v>1298250</v>
      </c>
      <c r="EK234" s="73">
        <v>1233300</v>
      </c>
      <c r="EL234" s="17">
        <f t="shared" si="496"/>
        <v>1017191.25</v>
      </c>
      <c r="EM234" s="17">
        <f t="shared" si="497"/>
        <v>1217150</v>
      </c>
      <c r="EN234" s="17">
        <f t="shared" si="498"/>
        <v>742386.75698169693</v>
      </c>
      <c r="EO234" s="17">
        <f t="shared" si="499"/>
        <v>353361.96499999997</v>
      </c>
      <c r="EP234" s="17">
        <f t="shared" si="423"/>
        <v>425801.16782499995</v>
      </c>
      <c r="EQ234" s="162">
        <f>VLOOKUP(B234,[1]Hoja1!$B$9:$AZ$244,51,0)</f>
        <v>301540</v>
      </c>
      <c r="ER234" s="162">
        <v>991000</v>
      </c>
      <c r="ES234" s="32">
        <v>1298250</v>
      </c>
      <c r="ET234" s="94">
        <v>1233300</v>
      </c>
      <c r="EU234" s="32">
        <f t="shared" si="500"/>
        <v>956022.5</v>
      </c>
      <c r="EV234" s="32">
        <f t="shared" si="501"/>
        <v>1112150</v>
      </c>
      <c r="EW234" s="32">
        <f t="shared" si="502"/>
        <v>677220.95897358155</v>
      </c>
      <c r="EX234" s="32">
        <f t="shared" si="503"/>
        <v>364290.47399999999</v>
      </c>
      <c r="EY234" s="32">
        <f t="shared" si="424"/>
        <v>438970.02116999996</v>
      </c>
      <c r="EZ234" s="172">
        <f>VLOOKUP(B234,'[2]RESPUESTOS '!$B$11:$BH$246,59,0)</f>
        <v>174520</v>
      </c>
      <c r="FA234" s="162">
        <v>810000</v>
      </c>
      <c r="FB234" s="32">
        <v>961800</v>
      </c>
      <c r="FC234" s="94">
        <v>904100</v>
      </c>
      <c r="FD234" s="32">
        <f t="shared" si="504"/>
        <v>712605</v>
      </c>
      <c r="FE234" s="32">
        <f t="shared" si="505"/>
        <v>857050</v>
      </c>
      <c r="FF234" s="32">
        <f t="shared" si="506"/>
        <v>439060.59911318053</v>
      </c>
      <c r="FG234" s="32">
        <f t="shared" si="507"/>
        <v>210837.61199999999</v>
      </c>
      <c r="FH234" s="32">
        <f t="shared" si="425"/>
        <v>254059.32246</v>
      </c>
      <c r="FI234" s="172">
        <f>VLOOKUP(B234,'[2]RESPUESTOS '!$B$11:$CJ$246,87,0)</f>
        <v>186183</v>
      </c>
      <c r="FJ234" s="162">
        <v>972000</v>
      </c>
      <c r="FK234" s="32">
        <v>991200</v>
      </c>
      <c r="FL234" s="94">
        <v>961500</v>
      </c>
      <c r="FM234" s="32">
        <f t="shared" si="508"/>
        <v>777720.75</v>
      </c>
      <c r="FN234" s="32">
        <f t="shared" si="509"/>
        <v>966750</v>
      </c>
      <c r="FO234" s="32">
        <f t="shared" si="510"/>
        <v>473440.80134669977</v>
      </c>
      <c r="FP234" s="32">
        <f t="shared" si="511"/>
        <v>224927.68229999999</v>
      </c>
      <c r="FQ234" s="32">
        <f t="shared" si="426"/>
        <v>271037.85717149999</v>
      </c>
      <c r="FR234" s="172">
        <f>VLOOKUP(B234,'[2]RESPUESTOS '!$B$11:$BX$246,75,0)</f>
        <v>175654</v>
      </c>
      <c r="FS234" s="162">
        <v>810000</v>
      </c>
      <c r="FT234" s="32">
        <v>918600</v>
      </c>
      <c r="FU234" s="94">
        <v>872700</v>
      </c>
      <c r="FV234" s="32">
        <f t="shared" si="512"/>
        <v>694238.5</v>
      </c>
      <c r="FW234" s="32">
        <f t="shared" si="513"/>
        <v>841350</v>
      </c>
      <c r="FX234" s="32">
        <f t="shared" si="514"/>
        <v>436583.02622189175</v>
      </c>
      <c r="FY234" s="32">
        <f t="shared" si="515"/>
        <v>212207.5974</v>
      </c>
      <c r="FZ234" s="32">
        <f t="shared" si="427"/>
        <v>255710.154867</v>
      </c>
      <c r="GA234" s="172">
        <f>VLOOKUP(B234,'[2]RESPUESTOS '!$B$11:$CN$246,91,0)</f>
        <v>234405</v>
      </c>
      <c r="GB234" s="162">
        <v>932000</v>
      </c>
      <c r="GC234" s="32">
        <v>1136400</v>
      </c>
      <c r="GD234" s="94">
        <v>1125000</v>
      </c>
      <c r="GE234" s="32">
        <f t="shared" si="516"/>
        <v>856951.25</v>
      </c>
      <c r="GF234" s="32">
        <f t="shared" si="517"/>
        <v>1028500</v>
      </c>
      <c r="GG234" s="32">
        <f t="shared" si="518"/>
        <v>562750.73748030816</v>
      </c>
      <c r="GH234" s="32">
        <f t="shared" si="519"/>
        <v>283184.68050000002</v>
      </c>
      <c r="GI234" s="32">
        <f t="shared" si="428"/>
        <v>341237.5400025</v>
      </c>
      <c r="GJ234" s="172">
        <f>VLOOKUP(B234,'[2]RESPUESTOS '!$B$11:$T$246,19,0)</f>
        <v>170605</v>
      </c>
      <c r="GK234" s="162">
        <v>850000</v>
      </c>
      <c r="GL234" s="32">
        <v>911400</v>
      </c>
      <c r="GM234" s="94">
        <v>893200</v>
      </c>
      <c r="GN234" s="32">
        <f t="shared" si="520"/>
        <v>706301.25</v>
      </c>
      <c r="GO234" s="32">
        <f t="shared" si="521"/>
        <v>871600</v>
      </c>
      <c r="GP234" s="32">
        <f t="shared" si="522"/>
        <v>432210.64181975753</v>
      </c>
      <c r="GQ234" s="32">
        <f t="shared" si="523"/>
        <v>206107.90049999999</v>
      </c>
      <c r="GR234" s="32">
        <f t="shared" si="429"/>
        <v>248360.02010249998</v>
      </c>
      <c r="GS234" s="172">
        <f>VLOOKUP(B234,'[2]RESPUESTOS '!$B$11:$H$246,7,0)</f>
        <v>157919</v>
      </c>
      <c r="GT234" s="162">
        <v>580000</v>
      </c>
      <c r="GU234" s="32">
        <v>546800</v>
      </c>
      <c r="GV234" s="94">
        <v>519500</v>
      </c>
      <c r="GW234" s="32">
        <f t="shared" si="524"/>
        <v>451054.75</v>
      </c>
      <c r="GX234" s="32">
        <f t="shared" si="525"/>
        <v>533150</v>
      </c>
      <c r="GY234" s="32">
        <f t="shared" si="526"/>
        <v>338688.90110515588</v>
      </c>
      <c r="GZ234" s="32">
        <f t="shared" si="527"/>
        <v>190781.94389999998</v>
      </c>
      <c r="HA234" s="32">
        <f t="shared" si="430"/>
        <v>229892.24239949998</v>
      </c>
      <c r="HB234" s="172">
        <f>VLOOKUP(B234,'[2]RESPUESTOS '!$B$11:$D$246,3,0)</f>
        <v>149773</v>
      </c>
      <c r="HC234" s="162">
        <v>580000</v>
      </c>
      <c r="HD234" s="32">
        <v>546800</v>
      </c>
      <c r="HE234" s="94">
        <v>519500</v>
      </c>
      <c r="HF234" s="32">
        <f t="shared" si="528"/>
        <v>449018.25</v>
      </c>
      <c r="HG234" s="32">
        <f t="shared" si="529"/>
        <v>533150</v>
      </c>
      <c r="HH234" s="32">
        <f t="shared" si="530"/>
        <v>329091.91903520009</v>
      </c>
      <c r="HI234" s="32">
        <f t="shared" si="531"/>
        <v>180940.76129999998</v>
      </c>
      <c r="HJ234" s="32">
        <f t="shared" si="431"/>
        <v>218033.61736649997</v>
      </c>
      <c r="HK234" s="172">
        <f>VLOOKUP(B234,'[2]RESPUESTOS '!$B$11:$CB$246,79,0)</f>
        <v>212722</v>
      </c>
      <c r="HL234" s="162">
        <v>1201000</v>
      </c>
      <c r="HM234" s="32">
        <v>1136400</v>
      </c>
      <c r="HN234" s="94">
        <v>1068000</v>
      </c>
      <c r="HO234" s="32">
        <f t="shared" si="532"/>
        <v>904530.5</v>
      </c>
      <c r="HP234" s="32">
        <f t="shared" si="533"/>
        <v>1102200</v>
      </c>
      <c r="HQ234" s="32">
        <f t="shared" si="534"/>
        <v>544224.19431679952</v>
      </c>
      <c r="HR234" s="32">
        <f t="shared" si="535"/>
        <v>256989.44819999998</v>
      </c>
      <c r="HS234" s="32">
        <f t="shared" si="432"/>
        <v>309672.28508099995</v>
      </c>
      <c r="HT234" s="172">
        <v>1169048.1599999999</v>
      </c>
      <c r="HU234" s="162">
        <v>1201000</v>
      </c>
      <c r="HV234" s="32">
        <v>1442500</v>
      </c>
      <c r="HW234" s="94">
        <v>1384800</v>
      </c>
      <c r="HX234" s="32">
        <f t="shared" si="536"/>
        <v>1342766.6666666667</v>
      </c>
      <c r="HY234" s="32">
        <f t="shared" si="537"/>
        <v>1384800</v>
      </c>
      <c r="HZ234" s="32">
        <f t="shared" si="433"/>
        <v>1334515.8287774557</v>
      </c>
      <c r="IA234" s="32">
        <f t="shared" si="538"/>
        <v>1412327.0820959997</v>
      </c>
      <c r="IB234" s="32">
        <f t="shared" si="434"/>
        <v>1701854.1339256796</v>
      </c>
      <c r="IC234" s="172">
        <v>1246320</v>
      </c>
      <c r="ID234" s="162">
        <v>810000</v>
      </c>
      <c r="IE234" s="32">
        <v>1442500</v>
      </c>
      <c r="IF234" s="94">
        <v>1327100</v>
      </c>
      <c r="IG234" s="32">
        <f t="shared" si="539"/>
        <v>1193200</v>
      </c>
      <c r="IH234" s="32">
        <f t="shared" si="540"/>
        <v>1327100</v>
      </c>
      <c r="II234" s="32">
        <f t="shared" si="541"/>
        <v>1118847.1012732887</v>
      </c>
      <c r="IJ234" s="32">
        <f t="shared" si="542"/>
        <v>1505679.192</v>
      </c>
      <c r="IK234" s="32">
        <f t="shared" si="435"/>
        <v>1814343.4263599999</v>
      </c>
      <c r="IM234" s="32">
        <f t="shared" si="543"/>
        <v>416028.06496189546</v>
      </c>
    </row>
    <row r="235" spans="1:247" x14ac:dyDescent="0.25">
      <c r="A235" s="12">
        <v>228</v>
      </c>
      <c r="B235" s="48" t="s">
        <v>271</v>
      </c>
      <c r="C235" s="14">
        <f>VLOOKUP(B235,[1]Hoja1!$B$9:$D$244,3,0)</f>
        <v>257948</v>
      </c>
      <c r="D235" s="14">
        <v>944000</v>
      </c>
      <c r="E235" s="15">
        <v>1463250</v>
      </c>
      <c r="F235" s="97">
        <v>1375500</v>
      </c>
      <c r="G235" s="105">
        <f t="shared" si="436"/>
        <v>1010174.5</v>
      </c>
      <c r="H235" s="105">
        <f t="shared" si="437"/>
        <v>1159750</v>
      </c>
      <c r="I235" s="107">
        <f t="shared" si="438"/>
        <v>630269.54935016891</v>
      </c>
      <c r="J235" s="107">
        <f t="shared" si="439"/>
        <v>271103.348</v>
      </c>
      <c r="K235" s="107">
        <f t="shared" si="408"/>
        <v>326679.53434000001</v>
      </c>
      <c r="L235" s="101">
        <f>VLOOKUP(B235,[1]Hoja1!$B$9:$L$244,11,0)</f>
        <v>244817</v>
      </c>
      <c r="M235" s="101">
        <v>910000</v>
      </c>
      <c r="N235" s="34">
        <v>1463250</v>
      </c>
      <c r="O235" s="70">
        <v>1346200</v>
      </c>
      <c r="P235" s="34">
        <f t="shared" si="440"/>
        <v>991066.75</v>
      </c>
      <c r="Q235" s="34">
        <f t="shared" si="441"/>
        <v>1128100</v>
      </c>
      <c r="R235" s="34">
        <f t="shared" si="442"/>
        <v>605159.59202198451</v>
      </c>
      <c r="S235" s="174">
        <f t="shared" si="443"/>
        <v>257302.66699999999</v>
      </c>
      <c r="T235" s="174">
        <f t="shared" si="409"/>
        <v>310049.713735</v>
      </c>
      <c r="U235" s="126">
        <f>VLOOKUP(B235,[1]Hoja1!$B$9:$T$244,19,0)</f>
        <v>219835</v>
      </c>
      <c r="V235" s="126">
        <v>804000</v>
      </c>
      <c r="W235" s="17">
        <v>1170600</v>
      </c>
      <c r="X235" s="73">
        <v>1147200</v>
      </c>
      <c r="Y235" s="17">
        <f t="shared" si="444"/>
        <v>835408.75</v>
      </c>
      <c r="Z235" s="17">
        <f t="shared" si="445"/>
        <v>975600</v>
      </c>
      <c r="AA235" s="17">
        <f t="shared" si="446"/>
        <v>532014.10519028141</v>
      </c>
      <c r="AB235" s="176">
        <f t="shared" si="447"/>
        <v>231046.58499999999</v>
      </c>
      <c r="AC235" s="176">
        <f t="shared" si="410"/>
        <v>278411.13492499996</v>
      </c>
      <c r="AD235" s="129">
        <f>VLOOKUP(B235,[1]Hoja1!$B$9:$V$244,21,0)</f>
        <v>264917</v>
      </c>
      <c r="AE235" s="129">
        <v>947000</v>
      </c>
      <c r="AF235" s="18">
        <v>1112070</v>
      </c>
      <c r="AG235" s="74">
        <v>1089800</v>
      </c>
      <c r="AH235" s="18">
        <f t="shared" si="448"/>
        <v>853446.75</v>
      </c>
      <c r="AI235" s="18">
        <f t="shared" si="449"/>
        <v>1018400</v>
      </c>
      <c r="AJ235" s="18">
        <f t="shared" si="450"/>
        <v>601724.82046754577</v>
      </c>
      <c r="AK235" s="177">
        <f t="shared" si="451"/>
        <v>278427.76699999999</v>
      </c>
      <c r="AL235" s="177">
        <f t="shared" si="411"/>
        <v>335505.45923499996</v>
      </c>
      <c r="AM235" s="133">
        <f>VLOOKUP(B235,[1]Hoja1!$B$9:$X$244,23,0)</f>
        <v>248889</v>
      </c>
      <c r="AN235" s="133">
        <v>889000</v>
      </c>
      <c r="AO235" s="19">
        <v>995010</v>
      </c>
      <c r="AP235" s="77">
        <v>915400</v>
      </c>
      <c r="AQ235" s="19">
        <f t="shared" si="452"/>
        <v>762074.75</v>
      </c>
      <c r="AR235" s="19">
        <f t="shared" si="453"/>
        <v>902200</v>
      </c>
      <c r="AS235" s="19">
        <f t="shared" si="454"/>
        <v>552474.8650457483</v>
      </c>
      <c r="AT235" s="178">
        <f t="shared" si="455"/>
        <v>261582.33899999998</v>
      </c>
      <c r="AU235" s="178">
        <f t="shared" si="412"/>
        <v>315206.71849499998</v>
      </c>
      <c r="AV235" s="137">
        <f>VLOOKUP(B235,[1]Hoja1!$B$9:$Z$244,25,0)</f>
        <v>199850</v>
      </c>
      <c r="AW235" s="137">
        <v>731000</v>
      </c>
      <c r="AX235" s="20">
        <v>995010</v>
      </c>
      <c r="AY235" s="79">
        <v>945300</v>
      </c>
      <c r="AZ235" s="20">
        <f t="shared" si="456"/>
        <v>717790</v>
      </c>
      <c r="BA235" s="20">
        <f t="shared" si="457"/>
        <v>838150</v>
      </c>
      <c r="BB235" s="20">
        <f t="shared" si="458"/>
        <v>474235.82720885624</v>
      </c>
      <c r="BC235" s="179">
        <f t="shared" si="459"/>
        <v>210042.34999999998</v>
      </c>
      <c r="BD235" s="179">
        <f t="shared" si="413"/>
        <v>253101.03174999997</v>
      </c>
      <c r="BE235" s="139">
        <f>VLOOKUP(B235,[1]Hoja1!$B$9:$AB$244,27,0)</f>
        <v>219835</v>
      </c>
      <c r="BF235" s="139">
        <v>880000</v>
      </c>
      <c r="BG235" s="21">
        <v>1170600</v>
      </c>
      <c r="BH235" s="80">
        <v>1135500</v>
      </c>
      <c r="BI235" s="21">
        <f t="shared" si="460"/>
        <v>851483.75</v>
      </c>
      <c r="BJ235" s="21">
        <f t="shared" si="461"/>
        <v>1007750</v>
      </c>
      <c r="BK235" s="21">
        <f t="shared" si="462"/>
        <v>539071.79489871848</v>
      </c>
      <c r="BL235" s="21">
        <f t="shared" si="463"/>
        <v>231046.58499999999</v>
      </c>
      <c r="BM235" s="21">
        <f t="shared" si="414"/>
        <v>278411.13492499996</v>
      </c>
      <c r="BN235" s="144">
        <f>VLOOKUP(B235,[1]Hoja1!$B$9:$AD$244,29,0)</f>
        <v>219835</v>
      </c>
      <c r="BO235" s="144">
        <v>786000</v>
      </c>
      <c r="BP235" s="22">
        <v>1170600</v>
      </c>
      <c r="BQ235" s="82">
        <v>1112100</v>
      </c>
      <c r="BR235" s="22">
        <f t="shared" si="464"/>
        <v>822133.75</v>
      </c>
      <c r="BS235" s="22">
        <f t="shared" si="465"/>
        <v>949050</v>
      </c>
      <c r="BT235" s="22">
        <f t="shared" si="466"/>
        <v>528081.15716460859</v>
      </c>
      <c r="BU235" s="22">
        <f t="shared" si="467"/>
        <v>231046.58499999999</v>
      </c>
      <c r="BV235" s="22">
        <f t="shared" si="415"/>
        <v>278411.13492499996</v>
      </c>
      <c r="BW235" s="146">
        <f>VLOOKUP(B235,[1]Hoja1!$B$9:$AF$244,31,0)</f>
        <v>211654</v>
      </c>
      <c r="BX235" s="146">
        <v>610000</v>
      </c>
      <c r="BY235" s="23">
        <v>995010</v>
      </c>
      <c r="BZ235" s="84">
        <v>955200</v>
      </c>
      <c r="CA235" s="23">
        <f t="shared" si="468"/>
        <v>692966</v>
      </c>
      <c r="CB235" s="23">
        <f t="shared" si="469"/>
        <v>782600</v>
      </c>
      <c r="CC235" s="23">
        <f t="shared" si="470"/>
        <v>475287.84538161091</v>
      </c>
      <c r="CD235" s="23">
        <f t="shared" si="471"/>
        <v>222448.35399999999</v>
      </c>
      <c r="CE235" s="23">
        <f t="shared" si="416"/>
        <v>268050.26656999998</v>
      </c>
      <c r="CF235" s="158">
        <f>VLOOKUP(B235,[1]Hoja1!$B$9:$AJ$244,35,0)</f>
        <v>199850</v>
      </c>
      <c r="CG235" s="158">
        <v>580000</v>
      </c>
      <c r="CH235" s="24">
        <v>676600</v>
      </c>
      <c r="CI235" s="25">
        <v>663100</v>
      </c>
      <c r="CJ235" s="24">
        <f t="shared" si="472"/>
        <v>529887.5</v>
      </c>
      <c r="CK235" s="24">
        <f t="shared" si="473"/>
        <v>621550</v>
      </c>
      <c r="CL235" s="24">
        <f t="shared" si="474"/>
        <v>411779.48601817188</v>
      </c>
      <c r="CM235" s="24">
        <f t="shared" si="475"/>
        <v>210042.34999999998</v>
      </c>
      <c r="CN235" s="24">
        <f t="shared" si="417"/>
        <v>253101.03174999997</v>
      </c>
      <c r="CO235" s="148">
        <f>VLOOKUP(B235,[1]Hoja1!$B$9:$AL$244,37,0)</f>
        <v>258719</v>
      </c>
      <c r="CP235" s="148">
        <v>930000</v>
      </c>
      <c r="CQ235" s="26">
        <v>995010</v>
      </c>
      <c r="CR235" s="149">
        <v>925400</v>
      </c>
      <c r="CS235" s="26">
        <f t="shared" si="476"/>
        <v>777282.25</v>
      </c>
      <c r="CT235" s="26">
        <f t="shared" si="477"/>
        <v>927700</v>
      </c>
      <c r="CU235" s="26">
        <f t="shared" si="478"/>
        <v>569306.27837361279</v>
      </c>
      <c r="CV235" s="26">
        <f t="shared" si="479"/>
        <v>271913.66899999999</v>
      </c>
      <c r="CW235" s="26">
        <f t="shared" si="418"/>
        <v>327655.97114499996</v>
      </c>
      <c r="CX235" s="27">
        <f>VLOOKUP(B235,[1]Hoja1!$B$9:$AN$244,39,0)</f>
        <v>251575</v>
      </c>
      <c r="CY235" s="27">
        <v>830000</v>
      </c>
      <c r="CZ235" s="28">
        <v>1112070</v>
      </c>
      <c r="DA235" s="86">
        <v>1068000</v>
      </c>
      <c r="DB235" s="28">
        <f t="shared" si="480"/>
        <v>815411.25</v>
      </c>
      <c r="DC235" s="28">
        <f t="shared" si="481"/>
        <v>949000</v>
      </c>
      <c r="DD235" s="28">
        <f t="shared" si="482"/>
        <v>570179.82865702757</v>
      </c>
      <c r="DE235" s="28">
        <f t="shared" si="483"/>
        <v>264405.32500000001</v>
      </c>
      <c r="DF235" s="28">
        <f t="shared" si="419"/>
        <v>318608.41662500001</v>
      </c>
      <c r="DG235" s="150">
        <f>VLOOKUP(B235,[1]Hoja1!$B$9:$AR$244,43,0)</f>
        <v>293761</v>
      </c>
      <c r="DH235" s="150">
        <v>1008000</v>
      </c>
      <c r="DI235" s="29">
        <v>877950</v>
      </c>
      <c r="DJ235" s="88">
        <v>842800</v>
      </c>
      <c r="DK235" s="29">
        <f t="shared" si="484"/>
        <v>755627.75</v>
      </c>
      <c r="DL235" s="29">
        <f t="shared" si="485"/>
        <v>860375</v>
      </c>
      <c r="DM235" s="29">
        <f t="shared" si="486"/>
        <v>595084.94181578245</v>
      </c>
      <c r="DN235" s="29">
        <f t="shared" si="487"/>
        <v>308742.81099999999</v>
      </c>
      <c r="DO235" s="29">
        <f t="shared" si="420"/>
        <v>372035.08725499996</v>
      </c>
      <c r="DP235" s="154">
        <f>VLOOKUP(B235,[1]Hoja1!$B$9:$AT$244,45,0)</f>
        <v>307283</v>
      </c>
      <c r="DQ235" s="154">
        <v>1124000</v>
      </c>
      <c r="DR235" s="30">
        <v>877950</v>
      </c>
      <c r="DS235" s="90">
        <v>860400</v>
      </c>
      <c r="DT235" s="30">
        <f t="shared" si="488"/>
        <v>792408.25</v>
      </c>
      <c r="DU235" s="30">
        <f t="shared" si="489"/>
        <v>869175</v>
      </c>
      <c r="DV235" s="30">
        <f t="shared" si="490"/>
        <v>620609.58177321951</v>
      </c>
      <c r="DW235" s="30">
        <f t="shared" si="491"/>
        <v>322954.43299999996</v>
      </c>
      <c r="DX235" s="30">
        <f t="shared" si="421"/>
        <v>389160.09176499996</v>
      </c>
      <c r="DY235" s="158">
        <f>VLOOKUP(B235,[1]Hoja1!$B$9:$AV$244,47,0)</f>
        <v>348254</v>
      </c>
      <c r="DZ235" s="158">
        <v>1200000</v>
      </c>
      <c r="EA235" s="24">
        <v>995010</v>
      </c>
      <c r="EB235" s="25">
        <v>975100</v>
      </c>
      <c r="EC235" s="24">
        <f t="shared" si="492"/>
        <v>879591</v>
      </c>
      <c r="ED235" s="24">
        <f t="shared" si="493"/>
        <v>985055</v>
      </c>
      <c r="EE235" s="24">
        <f t="shared" si="494"/>
        <v>697428.91007975978</v>
      </c>
      <c r="EF235" s="24">
        <f t="shared" si="495"/>
        <v>366014.95399999997</v>
      </c>
      <c r="EG235" s="24">
        <f t="shared" si="422"/>
        <v>441048.01956999995</v>
      </c>
      <c r="EH235" s="126">
        <f>VLOOKUP(B235,[1]Hoja1!$B$9:$AX$244,49,0)</f>
        <v>357285</v>
      </c>
      <c r="EI235" s="126">
        <v>1277000</v>
      </c>
      <c r="EJ235" s="17">
        <v>1316925</v>
      </c>
      <c r="EK235" s="73">
        <v>1264200</v>
      </c>
      <c r="EL235" s="17">
        <f t="shared" si="496"/>
        <v>1053852.5</v>
      </c>
      <c r="EM235" s="17">
        <f t="shared" si="497"/>
        <v>1270600</v>
      </c>
      <c r="EN235" s="17">
        <f t="shared" si="498"/>
        <v>779373.08614450658</v>
      </c>
      <c r="EO235" s="17">
        <f t="shared" si="499"/>
        <v>375506.53499999997</v>
      </c>
      <c r="EP235" s="17">
        <f t="shared" si="423"/>
        <v>452485.37467499997</v>
      </c>
      <c r="EQ235" s="162">
        <f>VLOOKUP(B235,[1]Hoja1!$B$9:$AZ$244,51,0)</f>
        <v>293761</v>
      </c>
      <c r="ER235" s="162">
        <v>966000</v>
      </c>
      <c r="ES235" s="32">
        <v>1316925</v>
      </c>
      <c r="ET235" s="94">
        <v>1185200</v>
      </c>
      <c r="EU235" s="32">
        <f t="shared" si="500"/>
        <v>940471.5</v>
      </c>
      <c r="EV235" s="32">
        <f t="shared" si="501"/>
        <v>1075600</v>
      </c>
      <c r="EW235" s="32">
        <f t="shared" si="502"/>
        <v>661987.66376190551</v>
      </c>
      <c r="EX235" s="32">
        <f t="shared" si="503"/>
        <v>354892.66409999999</v>
      </c>
      <c r="EY235" s="32">
        <f t="shared" si="424"/>
        <v>427645.6602405</v>
      </c>
      <c r="EZ235" s="172">
        <f>VLOOKUP(B235,'[2]RESPUESTOS '!$B$11:$BH$246,59,0)</f>
        <v>176703</v>
      </c>
      <c r="FA235" s="162">
        <v>804000</v>
      </c>
      <c r="FB235" s="32">
        <v>983200</v>
      </c>
      <c r="FC235" s="94">
        <v>904500</v>
      </c>
      <c r="FD235" s="32">
        <f t="shared" si="504"/>
        <v>717100.75</v>
      </c>
      <c r="FE235" s="32">
        <f t="shared" si="505"/>
        <v>854250</v>
      </c>
      <c r="FF235" s="32">
        <f t="shared" si="506"/>
        <v>443180.64909368072</v>
      </c>
      <c r="FG235" s="32">
        <f t="shared" si="507"/>
        <v>213474.89429999999</v>
      </c>
      <c r="FH235" s="32">
        <f t="shared" si="425"/>
        <v>257237.24763149998</v>
      </c>
      <c r="FI235" s="172">
        <f>VLOOKUP(B235,'[2]RESPUESTOS '!$B$11:$CJ$246,87,0)</f>
        <v>191923</v>
      </c>
      <c r="FJ235" s="162">
        <v>964800</v>
      </c>
      <c r="FK235" s="32">
        <v>1007200</v>
      </c>
      <c r="FL235" s="94">
        <v>926600</v>
      </c>
      <c r="FM235" s="32">
        <f t="shared" si="508"/>
        <v>772630.75</v>
      </c>
      <c r="FN235" s="32">
        <f t="shared" si="509"/>
        <v>945700</v>
      </c>
      <c r="FO235" s="32">
        <f t="shared" si="510"/>
        <v>480828.58438519755</v>
      </c>
      <c r="FP235" s="32">
        <f t="shared" si="511"/>
        <v>231862.17629999999</v>
      </c>
      <c r="FQ235" s="32">
        <f t="shared" si="426"/>
        <v>279393.92244150001</v>
      </c>
      <c r="FR235" s="172">
        <f>VLOOKUP(B235,'[2]RESPUESTOS '!$B$11:$BX$246,75,0)</f>
        <v>165326</v>
      </c>
      <c r="FS235" s="162">
        <v>804000</v>
      </c>
      <c r="FT235" s="32">
        <v>883200</v>
      </c>
      <c r="FU235" s="94">
        <v>856700</v>
      </c>
      <c r="FV235" s="32">
        <f t="shared" si="512"/>
        <v>677306.5</v>
      </c>
      <c r="FW235" s="32">
        <f t="shared" si="513"/>
        <v>830350</v>
      </c>
      <c r="FX235" s="32">
        <f t="shared" si="514"/>
        <v>417016.23872628721</v>
      </c>
      <c r="FY235" s="32">
        <f t="shared" si="515"/>
        <v>199730.3406</v>
      </c>
      <c r="FZ235" s="32">
        <f t="shared" si="427"/>
        <v>240675.06042299999</v>
      </c>
      <c r="GA235" s="172">
        <f>VLOOKUP(B235,'[2]RESPUESTOS '!$B$11:$CN$246,91,0)</f>
        <v>230993</v>
      </c>
      <c r="GB235" s="162">
        <v>925000</v>
      </c>
      <c r="GC235" s="32">
        <v>1134400</v>
      </c>
      <c r="GD235" s="94">
        <v>1077700</v>
      </c>
      <c r="GE235" s="32">
        <f t="shared" si="516"/>
        <v>842023.25</v>
      </c>
      <c r="GF235" s="32">
        <f t="shared" si="517"/>
        <v>1001350</v>
      </c>
      <c r="GG235" s="32">
        <f t="shared" si="518"/>
        <v>554044.10156398383</v>
      </c>
      <c r="GH235" s="32">
        <f t="shared" si="519"/>
        <v>279062.6433</v>
      </c>
      <c r="GI235" s="32">
        <f t="shared" si="428"/>
        <v>336270.48517649999</v>
      </c>
      <c r="GJ235" s="172">
        <f>VLOOKUP(B235,'[2]RESPUESTOS '!$B$11:$T$246,19,0)</f>
        <v>162720</v>
      </c>
      <c r="GK235" s="162">
        <v>830000</v>
      </c>
      <c r="GL235" s="32">
        <v>876200</v>
      </c>
      <c r="GM235" s="94">
        <v>832400</v>
      </c>
      <c r="GN235" s="32">
        <f t="shared" si="520"/>
        <v>675330</v>
      </c>
      <c r="GO235" s="32">
        <f t="shared" si="521"/>
        <v>831200</v>
      </c>
      <c r="GP235" s="32">
        <f t="shared" si="522"/>
        <v>412669.66931724281</v>
      </c>
      <c r="GQ235" s="32">
        <f t="shared" si="523"/>
        <v>196582.03200000001</v>
      </c>
      <c r="GR235" s="32">
        <f t="shared" si="429"/>
        <v>236881.34856000001</v>
      </c>
      <c r="GS235" s="172">
        <f>VLOOKUP(B235,'[2]RESPUESTOS '!$B$11:$H$246,7,0)</f>
        <v>148545</v>
      </c>
      <c r="GT235" s="162">
        <v>580000</v>
      </c>
      <c r="GU235" s="32">
        <v>525700</v>
      </c>
      <c r="GV235" s="94">
        <v>473100</v>
      </c>
      <c r="GW235" s="32">
        <f t="shared" si="524"/>
        <v>431836.25</v>
      </c>
      <c r="GX235" s="32">
        <f t="shared" si="525"/>
        <v>499400</v>
      </c>
      <c r="GY235" s="32">
        <f t="shared" si="526"/>
        <v>320717.16696964839</v>
      </c>
      <c r="GZ235" s="32">
        <f t="shared" si="527"/>
        <v>179457.2145</v>
      </c>
      <c r="HA235" s="32">
        <f t="shared" si="430"/>
        <v>216245.94347250002</v>
      </c>
      <c r="HB235" s="172">
        <f>VLOOKUP(B235,'[2]RESPUESTOS '!$B$11:$D$246,3,0)</f>
        <v>148859</v>
      </c>
      <c r="HC235" s="162">
        <v>580000</v>
      </c>
      <c r="HD235" s="32">
        <v>525700</v>
      </c>
      <c r="HE235" s="94">
        <v>494200</v>
      </c>
      <c r="HF235" s="32">
        <f t="shared" si="528"/>
        <v>437189.75</v>
      </c>
      <c r="HG235" s="32">
        <f t="shared" si="529"/>
        <v>509950</v>
      </c>
      <c r="HH235" s="32">
        <f t="shared" si="530"/>
        <v>323425.66538524354</v>
      </c>
      <c r="HI235" s="32">
        <f t="shared" si="531"/>
        <v>179836.55789999999</v>
      </c>
      <c r="HJ235" s="32">
        <f t="shared" si="431"/>
        <v>216703.05226949998</v>
      </c>
      <c r="HK235" s="172">
        <f>VLOOKUP(B235,'[2]RESPUESTOS '!$B$11:$CB$246,79,0)</f>
        <v>213255</v>
      </c>
      <c r="HL235" s="162">
        <v>1277000</v>
      </c>
      <c r="HM235" s="32">
        <v>1134400</v>
      </c>
      <c r="HN235" s="94">
        <v>1044000</v>
      </c>
      <c r="HO235" s="32">
        <f t="shared" si="532"/>
        <v>917163.75</v>
      </c>
      <c r="HP235" s="32">
        <f t="shared" si="533"/>
        <v>1089200</v>
      </c>
      <c r="HQ235" s="32">
        <f t="shared" si="534"/>
        <v>547069.5301461895</v>
      </c>
      <c r="HR235" s="32">
        <f t="shared" si="535"/>
        <v>257633.36549999999</v>
      </c>
      <c r="HS235" s="32">
        <f t="shared" si="432"/>
        <v>310448.20542749995</v>
      </c>
      <c r="HT235" s="172">
        <v>1148787.3600000001</v>
      </c>
      <c r="HU235" s="162">
        <v>1277000</v>
      </c>
      <c r="HV235" s="32">
        <v>1463250</v>
      </c>
      <c r="HW235" s="94">
        <v>1360800</v>
      </c>
      <c r="HX235" s="32">
        <f t="shared" si="536"/>
        <v>1367016.6666666667</v>
      </c>
      <c r="HY235" s="32">
        <f t="shared" si="537"/>
        <v>1360800</v>
      </c>
      <c r="HZ235" s="32">
        <f t="shared" si="433"/>
        <v>1362795.5068782507</v>
      </c>
      <c r="IA235" s="32">
        <f t="shared" si="538"/>
        <v>1387850.0096160001</v>
      </c>
      <c r="IB235" s="32">
        <f t="shared" si="434"/>
        <v>1672359.2615872801</v>
      </c>
      <c r="IC235" s="172">
        <v>1224720</v>
      </c>
      <c r="ID235" s="162">
        <v>804000</v>
      </c>
      <c r="IE235" s="32">
        <v>1463250</v>
      </c>
      <c r="IF235" s="94">
        <v>1434000</v>
      </c>
      <c r="IG235" s="32">
        <f t="shared" si="539"/>
        <v>1233750</v>
      </c>
      <c r="IH235" s="32">
        <f t="shared" si="540"/>
        <v>1434000</v>
      </c>
      <c r="II235" s="32">
        <f t="shared" si="541"/>
        <v>1143056.8484985228</v>
      </c>
      <c r="IJ235" s="32">
        <f t="shared" si="542"/>
        <v>1479584.2319999998</v>
      </c>
      <c r="IK235" s="32">
        <f t="shared" si="435"/>
        <v>1782898.9995599999</v>
      </c>
      <c r="IM235" s="32">
        <f t="shared" si="543"/>
        <v>413877.01142499183</v>
      </c>
    </row>
    <row r="236" spans="1:247" x14ac:dyDescent="0.25">
      <c r="A236" s="12">
        <v>229</v>
      </c>
      <c r="B236" s="48" t="s">
        <v>272</v>
      </c>
      <c r="C236" s="14">
        <f>VLOOKUP(B236,[1]Hoja1!$B$9:$D$244,3,0)</f>
        <v>218545</v>
      </c>
      <c r="D236" s="14">
        <v>800000</v>
      </c>
      <c r="E236" s="15">
        <v>1250500</v>
      </c>
      <c r="F236" s="97">
        <v>1150500</v>
      </c>
      <c r="G236" s="105">
        <f t="shared" si="436"/>
        <v>854886.25</v>
      </c>
      <c r="H236" s="105">
        <f t="shared" si="437"/>
        <v>975250</v>
      </c>
      <c r="I236" s="107">
        <f t="shared" si="438"/>
        <v>533718.74163942924</v>
      </c>
      <c r="J236" s="107">
        <f t="shared" si="439"/>
        <v>229690.79499999998</v>
      </c>
      <c r="K236" s="107">
        <f t="shared" si="408"/>
        <v>276777.40797499998</v>
      </c>
      <c r="L236" s="101">
        <f>VLOOKUP(B236,[1]Hoja1!$B$9:$L$244,11,0)</f>
        <v>200515</v>
      </c>
      <c r="M236" s="101">
        <v>745000</v>
      </c>
      <c r="N236" s="34">
        <v>1250500</v>
      </c>
      <c r="O236" s="70">
        <v>1125500</v>
      </c>
      <c r="P236" s="34">
        <f t="shared" si="440"/>
        <v>830378.75</v>
      </c>
      <c r="Q236" s="34">
        <f t="shared" si="441"/>
        <v>935250</v>
      </c>
      <c r="R236" s="34">
        <f t="shared" si="442"/>
        <v>498901.53868638392</v>
      </c>
      <c r="S236" s="174">
        <f t="shared" si="443"/>
        <v>210741.26499999998</v>
      </c>
      <c r="T236" s="174">
        <f t="shared" si="409"/>
        <v>253943.22432499999</v>
      </c>
      <c r="U236" s="126">
        <f>VLOOKUP(B236,[1]Hoja1!$B$9:$T$244,19,0)</f>
        <v>194925</v>
      </c>
      <c r="V236" s="126">
        <v>713000</v>
      </c>
      <c r="W236" s="17">
        <v>1000400</v>
      </c>
      <c r="X236" s="73">
        <v>950400</v>
      </c>
      <c r="Y236" s="17">
        <f t="shared" si="444"/>
        <v>714681.25</v>
      </c>
      <c r="Z236" s="17">
        <f t="shared" si="445"/>
        <v>831700</v>
      </c>
      <c r="AA236" s="17">
        <f t="shared" si="446"/>
        <v>465956.54338078352</v>
      </c>
      <c r="AB236" s="176">
        <f t="shared" si="447"/>
        <v>204866.17499999999</v>
      </c>
      <c r="AC236" s="176">
        <f t="shared" si="410"/>
        <v>246863.74087499999</v>
      </c>
      <c r="AD236" s="129">
        <f>VLOOKUP(B236,[1]Hoja1!$B$9:$V$244,21,0)</f>
        <v>225162</v>
      </c>
      <c r="AE236" s="129">
        <v>805000</v>
      </c>
      <c r="AF236" s="18">
        <v>950380</v>
      </c>
      <c r="AG236" s="74">
        <v>874300</v>
      </c>
      <c r="AH236" s="18">
        <f t="shared" si="448"/>
        <v>713710.5</v>
      </c>
      <c r="AI236" s="18">
        <f t="shared" si="449"/>
        <v>839650</v>
      </c>
      <c r="AJ236" s="18">
        <f t="shared" si="450"/>
        <v>507648.63880503003</v>
      </c>
      <c r="AK236" s="177">
        <f t="shared" si="451"/>
        <v>236645.26199999999</v>
      </c>
      <c r="AL236" s="177">
        <f t="shared" si="411"/>
        <v>285157.54070999997</v>
      </c>
      <c r="AM236" s="133">
        <f>VLOOKUP(B236,[1]Hoja1!$B$9:$X$244,23,0)</f>
        <v>211851</v>
      </c>
      <c r="AN236" s="133">
        <v>757000</v>
      </c>
      <c r="AO236" s="19">
        <v>850340</v>
      </c>
      <c r="AP236" s="77">
        <v>833300</v>
      </c>
      <c r="AQ236" s="19">
        <f t="shared" si="452"/>
        <v>663122.75</v>
      </c>
      <c r="AR236" s="19">
        <f t="shared" si="453"/>
        <v>795150</v>
      </c>
      <c r="AS236" s="19">
        <f t="shared" si="454"/>
        <v>475208.89524192899</v>
      </c>
      <c r="AT236" s="178">
        <f t="shared" si="455"/>
        <v>222655.40099999998</v>
      </c>
      <c r="AU236" s="178">
        <f t="shared" si="412"/>
        <v>268299.75820499996</v>
      </c>
      <c r="AV236" s="137">
        <f>VLOOKUP(B236,[1]Hoja1!$B$9:$Z$244,25,0)</f>
        <v>162750</v>
      </c>
      <c r="AW236" s="137">
        <v>596000</v>
      </c>
      <c r="AX236" s="20">
        <v>850340</v>
      </c>
      <c r="AY236" s="79">
        <v>790800</v>
      </c>
      <c r="AZ236" s="20">
        <f t="shared" si="456"/>
        <v>599972.5</v>
      </c>
      <c r="BA236" s="20">
        <f t="shared" si="457"/>
        <v>693400</v>
      </c>
      <c r="BB236" s="20">
        <f t="shared" si="458"/>
        <v>389757.63647569693</v>
      </c>
      <c r="BC236" s="179">
        <f t="shared" si="459"/>
        <v>171050.25</v>
      </c>
      <c r="BD236" s="179">
        <f t="shared" si="413"/>
        <v>206115.55124999999</v>
      </c>
      <c r="BE236" s="139">
        <f>VLOOKUP(B236,[1]Hoja1!$B$9:$AB$244,27,0)</f>
        <v>179025</v>
      </c>
      <c r="BF236" s="139">
        <v>717000</v>
      </c>
      <c r="BG236" s="21">
        <v>1000400</v>
      </c>
      <c r="BH236" s="80">
        <v>980400</v>
      </c>
      <c r="BI236" s="21">
        <f t="shared" si="460"/>
        <v>719206.25</v>
      </c>
      <c r="BJ236" s="21">
        <f t="shared" si="461"/>
        <v>848700</v>
      </c>
      <c r="BK236" s="21">
        <f t="shared" si="462"/>
        <v>444439.2999659059</v>
      </c>
      <c r="BL236" s="21">
        <f t="shared" si="463"/>
        <v>188155.27499999999</v>
      </c>
      <c r="BM236" s="21">
        <f t="shared" si="414"/>
        <v>226727.10637499997</v>
      </c>
      <c r="BN236" s="144">
        <f>VLOOKUP(B236,[1]Hoja1!$B$9:$AD$244,29,0)</f>
        <v>179025</v>
      </c>
      <c r="BO236" s="144">
        <v>640000</v>
      </c>
      <c r="BP236" s="22">
        <v>1000400</v>
      </c>
      <c r="BQ236" s="82">
        <v>960400</v>
      </c>
      <c r="BR236" s="22">
        <f t="shared" si="464"/>
        <v>694956.25</v>
      </c>
      <c r="BS236" s="22">
        <f t="shared" si="465"/>
        <v>800200</v>
      </c>
      <c r="BT236" s="22">
        <f t="shared" si="466"/>
        <v>435296.21010349726</v>
      </c>
      <c r="BU236" s="22">
        <f t="shared" si="467"/>
        <v>188155.27499999999</v>
      </c>
      <c r="BV236" s="22">
        <f t="shared" si="415"/>
        <v>226727.10637499997</v>
      </c>
      <c r="BW236" s="146">
        <f>VLOOKUP(B236,[1]Hoja1!$B$9:$AF$244,31,0)</f>
        <v>172365</v>
      </c>
      <c r="BX236" s="146">
        <v>500000</v>
      </c>
      <c r="BY236" s="23">
        <v>850340</v>
      </c>
      <c r="BZ236" s="84">
        <v>824800</v>
      </c>
      <c r="CA236" s="23">
        <f t="shared" si="468"/>
        <v>586876.25</v>
      </c>
      <c r="CB236" s="23">
        <f t="shared" si="469"/>
        <v>662400</v>
      </c>
      <c r="CC236" s="23">
        <f t="shared" si="470"/>
        <v>392539.50472224358</v>
      </c>
      <c r="CD236" s="23">
        <f t="shared" si="471"/>
        <v>181155.61499999999</v>
      </c>
      <c r="CE236" s="23">
        <f t="shared" si="416"/>
        <v>218292.51607499999</v>
      </c>
      <c r="CF236" s="158">
        <f>VLOOKUP(B236,[1]Hoja1!$B$9:$AJ$244,35,0)</f>
        <v>175333</v>
      </c>
      <c r="CG236" s="158">
        <v>510000</v>
      </c>
      <c r="CH236" s="24">
        <v>578200</v>
      </c>
      <c r="CI236" s="25">
        <v>549300</v>
      </c>
      <c r="CJ236" s="24">
        <f t="shared" si="472"/>
        <v>453208.25</v>
      </c>
      <c r="CK236" s="24">
        <f t="shared" si="473"/>
        <v>529650</v>
      </c>
      <c r="CL236" s="24">
        <f t="shared" si="474"/>
        <v>356689.94409496617</v>
      </c>
      <c r="CM236" s="24">
        <f t="shared" si="475"/>
        <v>184274.98299999998</v>
      </c>
      <c r="CN236" s="24">
        <f t="shared" si="417"/>
        <v>222051.35451499996</v>
      </c>
      <c r="CO236" s="148">
        <f>VLOOKUP(B236,[1]Hoja1!$B$9:$AL$244,37,0)</f>
        <v>207416</v>
      </c>
      <c r="CP236" s="148">
        <v>750000</v>
      </c>
      <c r="CQ236" s="26">
        <v>850340</v>
      </c>
      <c r="CR236" s="149">
        <v>782300</v>
      </c>
      <c r="CS236" s="26">
        <f t="shared" si="476"/>
        <v>647514</v>
      </c>
      <c r="CT236" s="26">
        <f t="shared" si="477"/>
        <v>766150</v>
      </c>
      <c r="CU236" s="26">
        <f t="shared" si="478"/>
        <v>464638.43920946494</v>
      </c>
      <c r="CV236" s="26">
        <f t="shared" si="479"/>
        <v>217994.21599999999</v>
      </c>
      <c r="CW236" s="26">
        <f t="shared" si="418"/>
        <v>262683.03027999995</v>
      </c>
      <c r="CX236" s="27">
        <f>VLOOKUP(B236,[1]Hoja1!$B$9:$AN$244,39,0)</f>
        <v>210486</v>
      </c>
      <c r="CY236" s="27">
        <v>700000</v>
      </c>
      <c r="CZ236" s="28">
        <v>950380</v>
      </c>
      <c r="DA236" s="86">
        <v>884000</v>
      </c>
      <c r="DB236" s="28">
        <f t="shared" si="480"/>
        <v>686216.5</v>
      </c>
      <c r="DC236" s="28">
        <f t="shared" si="481"/>
        <v>792000</v>
      </c>
      <c r="DD236" s="28">
        <f t="shared" si="482"/>
        <v>478302.20079607447</v>
      </c>
      <c r="DE236" s="28">
        <f t="shared" si="483"/>
        <v>221220.78599999999</v>
      </c>
      <c r="DF236" s="28">
        <f t="shared" si="419"/>
        <v>266571.04712999996</v>
      </c>
      <c r="DG236" s="150">
        <f>VLOOKUP(B236,[1]Hoja1!$B$9:$AR$244,43,0)</f>
        <v>252223</v>
      </c>
      <c r="DH236" s="150">
        <v>865000</v>
      </c>
      <c r="DI236" s="29">
        <v>750300</v>
      </c>
      <c r="DJ236" s="88">
        <v>697800</v>
      </c>
      <c r="DK236" s="29">
        <f t="shared" si="484"/>
        <v>641330.75</v>
      </c>
      <c r="DL236" s="29">
        <f t="shared" si="485"/>
        <v>724050</v>
      </c>
      <c r="DM236" s="29">
        <f t="shared" si="486"/>
        <v>507183.59370883129</v>
      </c>
      <c r="DN236" s="29">
        <f t="shared" si="487"/>
        <v>265086.37299999996</v>
      </c>
      <c r="DO236" s="29">
        <f t="shared" si="420"/>
        <v>319429.07946499996</v>
      </c>
      <c r="DP236" s="154">
        <f>VLOOKUP(B236,[1]Hoja1!$B$9:$AT$244,45,0)</f>
        <v>262605</v>
      </c>
      <c r="DQ236" s="154">
        <v>961000</v>
      </c>
      <c r="DR236" s="30">
        <v>750300</v>
      </c>
      <c r="DS236" s="90">
        <v>742800</v>
      </c>
      <c r="DT236" s="30">
        <f t="shared" si="488"/>
        <v>679176.25</v>
      </c>
      <c r="DU236" s="30">
        <f t="shared" si="489"/>
        <v>746550</v>
      </c>
      <c r="DV236" s="30">
        <f t="shared" si="490"/>
        <v>531374.97189768136</v>
      </c>
      <c r="DW236" s="30">
        <f t="shared" si="491"/>
        <v>275997.85499999998</v>
      </c>
      <c r="DX236" s="30">
        <f t="shared" si="421"/>
        <v>332577.41527499998</v>
      </c>
      <c r="DY236" s="158">
        <f>VLOOKUP(B236,[1]Hoja1!$B$9:$AV$244,47,0)</f>
        <v>297619</v>
      </c>
      <c r="DZ236" s="158">
        <v>1030000</v>
      </c>
      <c r="EA236" s="24">
        <v>850340</v>
      </c>
      <c r="EB236" s="25">
        <v>841800</v>
      </c>
      <c r="EC236" s="24">
        <f t="shared" si="492"/>
        <v>754939.75</v>
      </c>
      <c r="ED236" s="24">
        <f t="shared" si="493"/>
        <v>846070</v>
      </c>
      <c r="EE236" s="24">
        <f t="shared" si="494"/>
        <v>597478.18168473965</v>
      </c>
      <c r="EF236" s="24">
        <f t="shared" si="495"/>
        <v>312797.56899999996</v>
      </c>
      <c r="EG236" s="24">
        <f t="shared" si="422"/>
        <v>376921.07064499997</v>
      </c>
      <c r="EH236" s="126">
        <f>VLOOKUP(B236,[1]Hoja1!$B$9:$AX$244,49,0)</f>
        <v>291127</v>
      </c>
      <c r="EI236" s="126">
        <v>1040000</v>
      </c>
      <c r="EJ236" s="17">
        <v>1125450</v>
      </c>
      <c r="EK236" s="73">
        <v>1091700</v>
      </c>
      <c r="EL236" s="17">
        <f t="shared" si="496"/>
        <v>887069.25</v>
      </c>
      <c r="EM236" s="17">
        <f t="shared" si="497"/>
        <v>1065850</v>
      </c>
      <c r="EN236" s="17">
        <f t="shared" si="498"/>
        <v>645057.09000389231</v>
      </c>
      <c r="EO236" s="17">
        <f t="shared" si="499"/>
        <v>305974.47699999996</v>
      </c>
      <c r="EP236" s="17">
        <f t="shared" si="423"/>
        <v>368699.24478499993</v>
      </c>
      <c r="EQ236" s="162">
        <f>VLOOKUP(B236,[1]Hoja1!$B$9:$AZ$244,51,0)</f>
        <v>252223</v>
      </c>
      <c r="ER236" s="162">
        <v>829000</v>
      </c>
      <c r="ES236" s="32">
        <v>1125450</v>
      </c>
      <c r="ET236" s="94">
        <v>1080400</v>
      </c>
      <c r="EU236" s="32">
        <f t="shared" si="500"/>
        <v>821768.25</v>
      </c>
      <c r="EV236" s="32">
        <f t="shared" si="501"/>
        <v>954700</v>
      </c>
      <c r="EW236" s="32">
        <f t="shared" si="502"/>
        <v>572644.6483048083</v>
      </c>
      <c r="EX236" s="32">
        <f t="shared" si="503"/>
        <v>304710.60629999998</v>
      </c>
      <c r="EY236" s="32">
        <f t="shared" si="424"/>
        <v>367176.28059149999</v>
      </c>
      <c r="EZ236" s="172">
        <f>VLOOKUP(B236,'[2]RESPUESTOS '!$B$11:$BH$246,59,0)</f>
        <v>149668</v>
      </c>
      <c r="FA236" s="162">
        <v>713000</v>
      </c>
      <c r="FB236" s="32">
        <v>814200</v>
      </c>
      <c r="FC236" s="94">
        <v>797900</v>
      </c>
      <c r="FD236" s="32">
        <f t="shared" si="504"/>
        <v>618692</v>
      </c>
      <c r="FE236" s="32">
        <f t="shared" si="505"/>
        <v>755450</v>
      </c>
      <c r="FF236" s="32">
        <f t="shared" si="506"/>
        <v>378591.81256461411</v>
      </c>
      <c r="FG236" s="32">
        <f t="shared" si="507"/>
        <v>180813.91079999998</v>
      </c>
      <c r="FH236" s="32">
        <f t="shared" si="425"/>
        <v>217880.76251399997</v>
      </c>
      <c r="FI236" s="172">
        <f>VLOOKUP(B236,'[2]RESPUESTOS '!$B$11:$CJ$246,87,0)</f>
        <v>149507</v>
      </c>
      <c r="FJ236" s="162">
        <v>855600</v>
      </c>
      <c r="FK236" s="32">
        <v>816800</v>
      </c>
      <c r="FL236" s="94">
        <v>800500</v>
      </c>
      <c r="FM236" s="32">
        <f t="shared" si="508"/>
        <v>655601.75</v>
      </c>
      <c r="FN236" s="32">
        <f t="shared" si="509"/>
        <v>808650</v>
      </c>
      <c r="FO236" s="32">
        <f t="shared" si="510"/>
        <v>387186.84010719275</v>
      </c>
      <c r="FP236" s="32">
        <f t="shared" si="511"/>
        <v>180619.40669999999</v>
      </c>
      <c r="FQ236" s="32">
        <f t="shared" si="426"/>
        <v>217646.38507349999</v>
      </c>
      <c r="FR236" s="172">
        <f>VLOOKUP(B236,'[2]RESPUESTOS '!$B$11:$BX$246,75,0)</f>
        <v>141066</v>
      </c>
      <c r="FS236" s="162">
        <v>713000</v>
      </c>
      <c r="FT236" s="32">
        <v>759600</v>
      </c>
      <c r="FU236" s="94">
        <v>698800</v>
      </c>
      <c r="FV236" s="32">
        <f t="shared" si="512"/>
        <v>578116.5</v>
      </c>
      <c r="FW236" s="32">
        <f t="shared" si="513"/>
        <v>705900</v>
      </c>
      <c r="FX236" s="32">
        <f t="shared" si="514"/>
        <v>355906.34003410942</v>
      </c>
      <c r="FY236" s="32">
        <f t="shared" si="515"/>
        <v>170421.8346</v>
      </c>
      <c r="FZ236" s="32">
        <f t="shared" si="427"/>
        <v>205358.31069300001</v>
      </c>
      <c r="GA236" s="172">
        <f>VLOOKUP(B236,'[2]RESPUESTOS '!$B$11:$CN$246,91,0)</f>
        <v>192621</v>
      </c>
      <c r="GB236" s="162">
        <v>820000</v>
      </c>
      <c r="GC236" s="32">
        <v>1000400</v>
      </c>
      <c r="GD236" s="94">
        <v>970400</v>
      </c>
      <c r="GE236" s="32">
        <f t="shared" si="516"/>
        <v>745855.25</v>
      </c>
      <c r="GF236" s="32">
        <f t="shared" si="517"/>
        <v>895200</v>
      </c>
      <c r="GG236" s="32">
        <f t="shared" si="518"/>
        <v>473868.67873013759</v>
      </c>
      <c r="GH236" s="32">
        <f t="shared" si="519"/>
        <v>232705.4301</v>
      </c>
      <c r="GI236" s="32">
        <f t="shared" si="428"/>
        <v>280410.04327049997</v>
      </c>
      <c r="GJ236" s="172">
        <f>VLOOKUP(B236,'[2]RESPUESTOS '!$B$11:$T$246,19,0)</f>
        <v>148446</v>
      </c>
      <c r="GK236" s="162">
        <v>700000</v>
      </c>
      <c r="GL236" s="32">
        <v>807000</v>
      </c>
      <c r="GM236" s="94">
        <v>774700</v>
      </c>
      <c r="GN236" s="32">
        <f t="shared" si="520"/>
        <v>607536.5</v>
      </c>
      <c r="GO236" s="32">
        <f t="shared" si="521"/>
        <v>737350</v>
      </c>
      <c r="GP236" s="32">
        <f t="shared" si="522"/>
        <v>374006.28599120898</v>
      </c>
      <c r="GQ236" s="32">
        <f t="shared" si="523"/>
        <v>179337.61259999999</v>
      </c>
      <c r="GR236" s="32">
        <f t="shared" si="429"/>
        <v>216101.82318299997</v>
      </c>
      <c r="GS236" s="172">
        <f>VLOOKUP(B236,'[2]RESPUESTOS '!$B$11:$H$246,7,0)</f>
        <v>128749</v>
      </c>
      <c r="GT236" s="162">
        <v>510000</v>
      </c>
      <c r="GU236" s="32">
        <v>484200</v>
      </c>
      <c r="GV236" s="94">
        <v>464800</v>
      </c>
      <c r="GW236" s="32">
        <f t="shared" si="524"/>
        <v>396937.25</v>
      </c>
      <c r="GX236" s="32">
        <f t="shared" si="525"/>
        <v>474500</v>
      </c>
      <c r="GY236" s="32">
        <f t="shared" si="526"/>
        <v>286850.2081386121</v>
      </c>
      <c r="GZ236" s="32">
        <f t="shared" si="527"/>
        <v>155541.66689999998</v>
      </c>
      <c r="HA236" s="32">
        <f t="shared" si="430"/>
        <v>187427.70861449998</v>
      </c>
      <c r="HB236" s="172">
        <f>VLOOKUP(B236,'[2]RESPUESTOS '!$B$11:$D$246,3,0)</f>
        <v>130049</v>
      </c>
      <c r="HC236" s="162">
        <v>510000</v>
      </c>
      <c r="HD236" s="32">
        <v>484200</v>
      </c>
      <c r="HE236" s="94">
        <v>445500</v>
      </c>
      <c r="HF236" s="32">
        <f t="shared" si="528"/>
        <v>392437.25</v>
      </c>
      <c r="HG236" s="32">
        <f t="shared" si="529"/>
        <v>464850</v>
      </c>
      <c r="HH236" s="32">
        <f t="shared" si="530"/>
        <v>286530.38791306742</v>
      </c>
      <c r="HI236" s="32">
        <f t="shared" si="531"/>
        <v>157112.19689999998</v>
      </c>
      <c r="HJ236" s="32">
        <f t="shared" si="431"/>
        <v>189320.19726449996</v>
      </c>
      <c r="HK236" s="172">
        <f>VLOOKUP(B236,'[2]RESPUESTOS '!$B$11:$CB$246,79,0)</f>
        <v>186290</v>
      </c>
      <c r="HL236" s="162">
        <v>1040000</v>
      </c>
      <c r="HM236" s="32">
        <v>1000400</v>
      </c>
      <c r="HN236" s="94">
        <v>980000</v>
      </c>
      <c r="HO236" s="32">
        <f t="shared" si="532"/>
        <v>801672.5</v>
      </c>
      <c r="HP236" s="32">
        <f t="shared" si="533"/>
        <v>990200</v>
      </c>
      <c r="HQ236" s="32">
        <f t="shared" si="534"/>
        <v>479069.37241371383</v>
      </c>
      <c r="HR236" s="32">
        <f t="shared" si="535"/>
        <v>225056.94899999999</v>
      </c>
      <c r="HS236" s="32">
        <f t="shared" si="432"/>
        <v>271193.62354499998</v>
      </c>
      <c r="HT236" s="172">
        <v>971252.1</v>
      </c>
      <c r="HU236" s="162">
        <v>1040000</v>
      </c>
      <c r="HV236" s="32">
        <v>1250500</v>
      </c>
      <c r="HW236" s="94">
        <v>1150500</v>
      </c>
      <c r="HX236" s="32">
        <f t="shared" si="536"/>
        <v>1147000</v>
      </c>
      <c r="HY236" s="32">
        <f t="shared" si="537"/>
        <v>1150500</v>
      </c>
      <c r="HZ236" s="32">
        <f t="shared" si="433"/>
        <v>1140508.3910199613</v>
      </c>
      <c r="IA236" s="32">
        <f t="shared" si="538"/>
        <v>1173369.6620099999</v>
      </c>
      <c r="IB236" s="32">
        <f t="shared" si="434"/>
        <v>1413910.4427220498</v>
      </c>
      <c r="IC236" s="172">
        <v>1035450</v>
      </c>
      <c r="ID236" s="162">
        <v>713000</v>
      </c>
      <c r="IE236" s="32">
        <v>1250500</v>
      </c>
      <c r="IF236" s="94">
        <v>1188000</v>
      </c>
      <c r="IG236" s="32">
        <f t="shared" si="539"/>
        <v>1050500</v>
      </c>
      <c r="IH236" s="32">
        <f t="shared" si="540"/>
        <v>1188000</v>
      </c>
      <c r="II236" s="32">
        <f t="shared" si="541"/>
        <v>985559.73841313832</v>
      </c>
      <c r="IJ236" s="32">
        <f t="shared" si="542"/>
        <v>1250927.145</v>
      </c>
      <c r="IK236" s="32">
        <f t="shared" si="435"/>
        <v>1507367.209725</v>
      </c>
      <c r="IM236" s="32">
        <f t="shared" si="543"/>
        <v>349319.59190579812</v>
      </c>
    </row>
    <row r="237" spans="1:247" x14ac:dyDescent="0.25">
      <c r="A237" s="12">
        <v>230</v>
      </c>
      <c r="B237" s="47" t="s">
        <v>273</v>
      </c>
      <c r="C237" s="14">
        <f>VLOOKUP(B237,[1]Hoja1!$B$9:$D$244,3,0)</f>
        <v>694552</v>
      </c>
      <c r="D237" s="14">
        <v>2541000</v>
      </c>
      <c r="E237" s="15">
        <v>3831250</v>
      </c>
      <c r="F237" s="97">
        <v>3754600</v>
      </c>
      <c r="G237" s="105">
        <f t="shared" si="436"/>
        <v>2705350.5</v>
      </c>
      <c r="H237" s="105">
        <f t="shared" si="437"/>
        <v>3147800</v>
      </c>
      <c r="I237" s="107">
        <f t="shared" si="438"/>
        <v>1694431.1703307501</v>
      </c>
      <c r="J237" s="107">
        <f t="shared" si="439"/>
        <v>729974.152</v>
      </c>
      <c r="K237" s="107">
        <f t="shared" si="408"/>
        <v>879618.85315999994</v>
      </c>
      <c r="L237" s="101">
        <f>VLOOKUP(B237,[1]Hoja1!$B$9:$L$244,11,0)</f>
        <v>653241</v>
      </c>
      <c r="M237" s="101">
        <v>2427000</v>
      </c>
      <c r="N237" s="34">
        <v>3831250</v>
      </c>
      <c r="O237" s="70">
        <v>3678000</v>
      </c>
      <c r="P237" s="34">
        <f t="shared" si="440"/>
        <v>2647372.75</v>
      </c>
      <c r="Q237" s="34">
        <f t="shared" si="441"/>
        <v>3052500</v>
      </c>
      <c r="R237" s="34">
        <f t="shared" si="442"/>
        <v>1615666.6540560091</v>
      </c>
      <c r="S237" s="174">
        <f t="shared" si="443"/>
        <v>686556.29099999997</v>
      </c>
      <c r="T237" s="174">
        <f t="shared" si="409"/>
        <v>827300.33065499994</v>
      </c>
      <c r="U237" s="126">
        <f>VLOOKUP(B237,[1]Hoja1!$B$9:$T$244,19,0)</f>
        <v>619275</v>
      </c>
      <c r="V237" s="126">
        <v>2265000</v>
      </c>
      <c r="W237" s="17">
        <v>3065000</v>
      </c>
      <c r="X237" s="73">
        <v>2973100</v>
      </c>
      <c r="Y237" s="17">
        <f t="shared" si="444"/>
        <v>2230593.75</v>
      </c>
      <c r="Z237" s="17">
        <f t="shared" si="445"/>
        <v>2619050</v>
      </c>
      <c r="AA237" s="17">
        <f t="shared" si="446"/>
        <v>1471179.8805919294</v>
      </c>
      <c r="AB237" s="176">
        <f t="shared" si="447"/>
        <v>650858.02499999991</v>
      </c>
      <c r="AC237" s="176">
        <f t="shared" si="410"/>
        <v>784283.92012499995</v>
      </c>
      <c r="AD237" s="129">
        <f>VLOOKUP(B237,[1]Hoja1!$B$9:$V$244,21,0)</f>
        <v>682947</v>
      </c>
      <c r="AE237" s="129">
        <v>2440000</v>
      </c>
      <c r="AF237" s="18">
        <v>2911750</v>
      </c>
      <c r="AG237" s="74">
        <v>2853500</v>
      </c>
      <c r="AH237" s="18">
        <f t="shared" si="448"/>
        <v>2222049.25</v>
      </c>
      <c r="AI237" s="18">
        <f t="shared" si="449"/>
        <v>2646750</v>
      </c>
      <c r="AJ237" s="18">
        <f t="shared" si="450"/>
        <v>1557655.7938780845</v>
      </c>
      <c r="AK237" s="177">
        <f t="shared" si="451"/>
        <v>717777.2969999999</v>
      </c>
      <c r="AL237" s="177">
        <f t="shared" si="411"/>
        <v>864921.64288499986</v>
      </c>
      <c r="AM237" s="133">
        <f>VLOOKUP(B237,[1]Hoja1!$B$9:$X$244,23,0)</f>
        <v>643118</v>
      </c>
      <c r="AN237" s="133">
        <v>2297000</v>
      </c>
      <c r="AO237" s="19">
        <v>2605250</v>
      </c>
      <c r="AP237" s="77">
        <v>2527100</v>
      </c>
      <c r="AQ237" s="19">
        <f t="shared" si="452"/>
        <v>2018117</v>
      </c>
      <c r="AR237" s="19">
        <f t="shared" si="453"/>
        <v>2412050</v>
      </c>
      <c r="AS237" s="19">
        <f t="shared" si="454"/>
        <v>1444134.098709156</v>
      </c>
      <c r="AT237" s="178">
        <f t="shared" si="455"/>
        <v>675917.01799999992</v>
      </c>
      <c r="AU237" s="178">
        <f t="shared" si="412"/>
        <v>814480.00668999995</v>
      </c>
      <c r="AV237" s="137">
        <f>VLOOKUP(B237,[1]Hoja1!$B$9:$Z$244,25,0)</f>
        <v>483225</v>
      </c>
      <c r="AW237" s="137">
        <v>1768000</v>
      </c>
      <c r="AX237" s="20">
        <v>2605250</v>
      </c>
      <c r="AY237" s="79">
        <v>2448900</v>
      </c>
      <c r="AZ237" s="20">
        <f t="shared" si="456"/>
        <v>1826343.75</v>
      </c>
      <c r="BA237" s="20">
        <f t="shared" si="457"/>
        <v>2108450</v>
      </c>
      <c r="BB237" s="20">
        <f t="shared" si="458"/>
        <v>1167124.2770689384</v>
      </c>
      <c r="BC237" s="179">
        <f t="shared" si="459"/>
        <v>507869.47499999998</v>
      </c>
      <c r="BD237" s="179">
        <f t="shared" si="413"/>
        <v>611982.71737500001</v>
      </c>
      <c r="BE237" s="139">
        <f>VLOOKUP(B237,[1]Hoja1!$B$9:$AB$244,27,0)</f>
        <v>523464</v>
      </c>
      <c r="BF237" s="139">
        <v>2094000</v>
      </c>
      <c r="BG237" s="21">
        <v>3065000</v>
      </c>
      <c r="BH237" s="80">
        <v>3034400</v>
      </c>
      <c r="BI237" s="21">
        <f t="shared" si="460"/>
        <v>2179216</v>
      </c>
      <c r="BJ237" s="21">
        <f t="shared" si="461"/>
        <v>2564200</v>
      </c>
      <c r="BK237" s="21">
        <f t="shared" si="462"/>
        <v>1314179.3094724766</v>
      </c>
      <c r="BL237" s="21">
        <f t="shared" si="463"/>
        <v>550160.66399999999</v>
      </c>
      <c r="BM237" s="21">
        <f t="shared" si="414"/>
        <v>662943.60011999996</v>
      </c>
      <c r="BN237" s="144">
        <f>VLOOKUP(B237,[1]Hoja1!$B$9:$AD$244,29,0)</f>
        <v>538182</v>
      </c>
      <c r="BO237" s="144">
        <v>1923000</v>
      </c>
      <c r="BP237" s="22">
        <v>3065000</v>
      </c>
      <c r="BQ237" s="82">
        <v>3034400</v>
      </c>
      <c r="BR237" s="22">
        <f t="shared" si="464"/>
        <v>2140145.5</v>
      </c>
      <c r="BS237" s="22">
        <f t="shared" si="465"/>
        <v>2478700</v>
      </c>
      <c r="BT237" s="22">
        <f t="shared" si="466"/>
        <v>1318414.5942856101</v>
      </c>
      <c r="BU237" s="22">
        <f t="shared" si="467"/>
        <v>565629.28200000001</v>
      </c>
      <c r="BV237" s="22">
        <f t="shared" si="415"/>
        <v>681583.28480999998</v>
      </c>
      <c r="BW237" s="146">
        <f>VLOOKUP(B237,[1]Hoja1!$B$9:$AF$244,31,0)</f>
        <v>502502</v>
      </c>
      <c r="BX237" s="146">
        <v>1440000</v>
      </c>
      <c r="BY237" s="23">
        <v>2605250</v>
      </c>
      <c r="BZ237" s="84">
        <v>2422900</v>
      </c>
      <c r="CA237" s="23">
        <f t="shared" si="468"/>
        <v>1742663</v>
      </c>
      <c r="CB237" s="23">
        <f t="shared" si="469"/>
        <v>1931450</v>
      </c>
      <c r="CC237" s="23">
        <f t="shared" si="470"/>
        <v>1149076.8839486805</v>
      </c>
      <c r="CD237" s="23">
        <f t="shared" si="471"/>
        <v>528129.60199999996</v>
      </c>
      <c r="CE237" s="23">
        <f t="shared" si="416"/>
        <v>636396.1704099999</v>
      </c>
      <c r="CF237" s="158">
        <f>VLOOKUP(B237,[1]Hoja1!$B$9:$AJ$244,35,0)</f>
        <v>474250</v>
      </c>
      <c r="CG237" s="158">
        <v>1360000</v>
      </c>
      <c r="CH237" s="24">
        <v>1771600</v>
      </c>
      <c r="CI237" s="25">
        <v>1665300</v>
      </c>
      <c r="CJ237" s="24">
        <f t="shared" si="472"/>
        <v>1317787.5</v>
      </c>
      <c r="CK237" s="24">
        <f t="shared" si="473"/>
        <v>1512650</v>
      </c>
      <c r="CL237" s="24">
        <f t="shared" si="474"/>
        <v>997794.73901424767</v>
      </c>
      <c r="CM237" s="24">
        <f t="shared" si="475"/>
        <v>498436.74999999994</v>
      </c>
      <c r="CN237" s="24">
        <f t="shared" si="417"/>
        <v>600616.28374999994</v>
      </c>
      <c r="CO237" s="148">
        <f>VLOOKUP(B237,[1]Hoja1!$B$9:$AL$244,37,0)</f>
        <v>536666</v>
      </c>
      <c r="CP237" s="148">
        <v>1920000</v>
      </c>
      <c r="CQ237" s="26">
        <v>2605250</v>
      </c>
      <c r="CR237" s="149">
        <v>2344700</v>
      </c>
      <c r="CS237" s="26">
        <f t="shared" si="476"/>
        <v>1851654</v>
      </c>
      <c r="CT237" s="26">
        <f t="shared" si="477"/>
        <v>2132350</v>
      </c>
      <c r="CU237" s="26">
        <f t="shared" si="478"/>
        <v>1252142.8067487502</v>
      </c>
      <c r="CV237" s="26">
        <f t="shared" si="479"/>
        <v>564035.96600000001</v>
      </c>
      <c r="CW237" s="26">
        <f t="shared" si="418"/>
        <v>679663.33903000003</v>
      </c>
      <c r="CX237" s="27">
        <f>VLOOKUP(B237,[1]Hoja1!$B$9:$AN$244,39,0)</f>
        <v>680931</v>
      </c>
      <c r="CY237" s="27">
        <v>2240000</v>
      </c>
      <c r="CZ237" s="28">
        <v>2911750</v>
      </c>
      <c r="DA237" s="86">
        <v>2737000</v>
      </c>
      <c r="DB237" s="28">
        <f t="shared" si="480"/>
        <v>2142420.25</v>
      </c>
      <c r="DC237" s="28">
        <f t="shared" si="481"/>
        <v>2488500</v>
      </c>
      <c r="DD237" s="28">
        <f t="shared" si="482"/>
        <v>1524503.0908740894</v>
      </c>
      <c r="DE237" s="28">
        <f t="shared" si="483"/>
        <v>715658.48099999991</v>
      </c>
      <c r="DF237" s="28">
        <f t="shared" si="419"/>
        <v>862368.46960499987</v>
      </c>
      <c r="DG237" s="150">
        <f>VLOOKUP(B237,[1]Hoja1!$B$9:$AR$244,43,0)</f>
        <v>783760</v>
      </c>
      <c r="DH237" s="150">
        <v>2688000</v>
      </c>
      <c r="DI237" s="29">
        <v>2298750</v>
      </c>
      <c r="DJ237" s="88">
        <v>2114900</v>
      </c>
      <c r="DK237" s="29">
        <f t="shared" si="484"/>
        <v>1971352.5</v>
      </c>
      <c r="DL237" s="29">
        <f t="shared" si="485"/>
        <v>2206825</v>
      </c>
      <c r="DM237" s="29">
        <f t="shared" si="486"/>
        <v>1565080.4124981312</v>
      </c>
      <c r="DN237" s="29">
        <f t="shared" si="487"/>
        <v>823731.75999999989</v>
      </c>
      <c r="DO237" s="29">
        <f t="shared" si="420"/>
        <v>992596.77079999982</v>
      </c>
      <c r="DP237" s="154">
        <f>VLOOKUP(B237,[1]Hoja1!$B$9:$AT$244,45,0)</f>
        <v>804563</v>
      </c>
      <c r="DQ237" s="154">
        <v>2943000</v>
      </c>
      <c r="DR237" s="30">
        <v>2298750</v>
      </c>
      <c r="DS237" s="90">
        <v>2183800</v>
      </c>
      <c r="DT237" s="30">
        <f t="shared" si="488"/>
        <v>2057528.25</v>
      </c>
      <c r="DU237" s="30">
        <f t="shared" si="489"/>
        <v>2241275</v>
      </c>
      <c r="DV237" s="30">
        <f t="shared" si="490"/>
        <v>1615746.0905142161</v>
      </c>
      <c r="DW237" s="30">
        <f t="shared" si="491"/>
        <v>845595.71299999999</v>
      </c>
      <c r="DX237" s="30">
        <f t="shared" si="421"/>
        <v>1018942.834165</v>
      </c>
      <c r="DY237" s="158">
        <f>VLOOKUP(B237,[1]Hoja1!$B$9:$AV$244,47,0)</f>
        <v>911838</v>
      </c>
      <c r="DZ237" s="158">
        <v>3130000</v>
      </c>
      <c r="EA237" s="24">
        <v>2605250</v>
      </c>
      <c r="EB237" s="25">
        <v>2475000</v>
      </c>
      <c r="EC237" s="24">
        <f t="shared" si="492"/>
        <v>2280522</v>
      </c>
      <c r="ED237" s="24">
        <f t="shared" si="493"/>
        <v>2540125</v>
      </c>
      <c r="EE237" s="24">
        <f t="shared" si="494"/>
        <v>1814836.2677509421</v>
      </c>
      <c r="EF237" s="24">
        <f t="shared" si="495"/>
        <v>958341.7379999999</v>
      </c>
      <c r="EG237" s="24">
        <f t="shared" si="422"/>
        <v>1154801.7942899999</v>
      </c>
      <c r="EH237" s="126">
        <f>VLOOKUP(B237,[1]Hoja1!$B$9:$AX$244,49,0)</f>
        <v>1002023</v>
      </c>
      <c r="EI237" s="126">
        <v>3579000</v>
      </c>
      <c r="EJ237" s="17">
        <v>3448125</v>
      </c>
      <c r="EK237" s="73">
        <v>3206800</v>
      </c>
      <c r="EL237" s="17">
        <f t="shared" si="496"/>
        <v>2808987</v>
      </c>
      <c r="EM237" s="17">
        <f t="shared" si="497"/>
        <v>3327462.5</v>
      </c>
      <c r="EN237" s="17">
        <f t="shared" si="498"/>
        <v>2128521.4289488839</v>
      </c>
      <c r="EO237" s="17">
        <f t="shared" si="499"/>
        <v>1053126.173</v>
      </c>
      <c r="EP237" s="17">
        <f t="shared" si="423"/>
        <v>1269017.038465</v>
      </c>
      <c r="EQ237" s="162">
        <f>VLOOKUP(B237,[1]Hoja1!$B$9:$AZ$244,51,0)</f>
        <v>783760</v>
      </c>
      <c r="ER237" s="162">
        <v>2576000</v>
      </c>
      <c r="ES237" s="32">
        <v>3448125</v>
      </c>
      <c r="ET237" s="94">
        <v>3103300</v>
      </c>
      <c r="EU237" s="32">
        <f t="shared" si="500"/>
        <v>2477796.25</v>
      </c>
      <c r="EV237" s="32">
        <f t="shared" si="501"/>
        <v>2839650</v>
      </c>
      <c r="EW237" s="32">
        <f t="shared" si="502"/>
        <v>1757199.140704528</v>
      </c>
      <c r="EX237" s="32">
        <f t="shared" si="503"/>
        <v>946860.45600000001</v>
      </c>
      <c r="EY237" s="32">
        <f t="shared" si="424"/>
        <v>1140966.8494800001</v>
      </c>
      <c r="EZ237" s="172">
        <f>VLOOKUP(B237,'[2]RESPUESTOS '!$B$11:$BH$246,59,0)</f>
        <v>479771</v>
      </c>
      <c r="FA237" s="162">
        <v>2265000</v>
      </c>
      <c r="FB237" s="32">
        <v>2554200</v>
      </c>
      <c r="FC237" s="94">
        <v>2426500</v>
      </c>
      <c r="FD237" s="32">
        <f t="shared" si="504"/>
        <v>1931367.75</v>
      </c>
      <c r="FE237" s="32">
        <f t="shared" si="505"/>
        <v>2345750</v>
      </c>
      <c r="FF237" s="32">
        <f t="shared" si="506"/>
        <v>1201397.0789652262</v>
      </c>
      <c r="FG237" s="32">
        <f t="shared" si="507"/>
        <v>579611.34510000004</v>
      </c>
      <c r="FH237" s="32">
        <f t="shared" si="425"/>
        <v>698431.67084550008</v>
      </c>
      <c r="FI237" s="172">
        <f>VLOOKUP(B237,'[2]RESPUESTOS '!$B$11:$CJ$246,87,0)</f>
        <v>452242</v>
      </c>
      <c r="FJ237" s="162">
        <v>2718000</v>
      </c>
      <c r="FK237" s="32">
        <v>2404000</v>
      </c>
      <c r="FL237" s="94">
        <v>2211700</v>
      </c>
      <c r="FM237" s="32">
        <f t="shared" si="508"/>
        <v>1946485.5</v>
      </c>
      <c r="FN237" s="32">
        <f t="shared" si="509"/>
        <v>2307850</v>
      </c>
      <c r="FO237" s="32">
        <f t="shared" si="510"/>
        <v>1160349.458591983</v>
      </c>
      <c r="FP237" s="32">
        <f t="shared" si="511"/>
        <v>546353.56019999995</v>
      </c>
      <c r="FQ237" s="32">
        <f t="shared" si="426"/>
        <v>658356.04004099988</v>
      </c>
      <c r="FR237" s="172">
        <f>VLOOKUP(B237,'[2]RESPUESTOS '!$B$11:$BX$246,75,0)</f>
        <v>379639</v>
      </c>
      <c r="FS237" s="162">
        <v>2265000</v>
      </c>
      <c r="FT237" s="32">
        <v>2029400</v>
      </c>
      <c r="FU237" s="94">
        <v>1988800</v>
      </c>
      <c r="FV237" s="32">
        <f t="shared" si="512"/>
        <v>1665709.75</v>
      </c>
      <c r="FW237" s="32">
        <f t="shared" si="513"/>
        <v>2009100</v>
      </c>
      <c r="FX237" s="32">
        <f t="shared" si="514"/>
        <v>982522.23703468381</v>
      </c>
      <c r="FY237" s="32">
        <f t="shared" si="515"/>
        <v>458641.87589999998</v>
      </c>
      <c r="FZ237" s="32">
        <f t="shared" si="427"/>
        <v>552663.46045949997</v>
      </c>
      <c r="GA237" s="172">
        <f>VLOOKUP(B237,'[2]RESPUESTOS '!$B$11:$CN$246,91,0)</f>
        <v>594170</v>
      </c>
      <c r="GB237" s="162">
        <v>2605000</v>
      </c>
      <c r="GC237" s="32">
        <v>2969200</v>
      </c>
      <c r="GD237" s="94">
        <v>2731700</v>
      </c>
      <c r="GE237" s="32">
        <f t="shared" si="516"/>
        <v>2225017.5</v>
      </c>
      <c r="GF237" s="32">
        <f t="shared" si="517"/>
        <v>2668350</v>
      </c>
      <c r="GG237" s="32">
        <f t="shared" si="518"/>
        <v>1444168.1170442302</v>
      </c>
      <c r="GH237" s="32">
        <f t="shared" si="519"/>
        <v>717816.777</v>
      </c>
      <c r="GI237" s="32">
        <f t="shared" si="428"/>
        <v>864969.21628499997</v>
      </c>
      <c r="GJ237" s="172">
        <f>VLOOKUP(B237,'[2]RESPUESTOS '!$B$11:$T$246,19,0)</f>
        <v>398237</v>
      </c>
      <c r="GK237" s="162">
        <v>2240000</v>
      </c>
      <c r="GL237" s="32">
        <v>2193200</v>
      </c>
      <c r="GM237" s="94">
        <v>2171300</v>
      </c>
      <c r="GN237" s="32">
        <f t="shared" si="520"/>
        <v>1750684.25</v>
      </c>
      <c r="GO237" s="32">
        <f t="shared" si="521"/>
        <v>2182250</v>
      </c>
      <c r="GP237" s="32">
        <f t="shared" si="522"/>
        <v>1032523.334745281</v>
      </c>
      <c r="GQ237" s="32">
        <f t="shared" si="523"/>
        <v>481110.11969999998</v>
      </c>
      <c r="GR237" s="32">
        <f t="shared" si="429"/>
        <v>579737.69423849997</v>
      </c>
      <c r="GS237" s="172">
        <f>VLOOKUP(B237,'[2]RESPUESTOS '!$B$11:$H$246,7,0)</f>
        <v>403606</v>
      </c>
      <c r="GT237" s="162">
        <v>1360000</v>
      </c>
      <c r="GU237" s="32">
        <v>1315900</v>
      </c>
      <c r="GV237" s="94">
        <v>1184300</v>
      </c>
      <c r="GW237" s="32">
        <f t="shared" si="524"/>
        <v>1065951.5</v>
      </c>
      <c r="GX237" s="32">
        <f t="shared" si="525"/>
        <v>1250100</v>
      </c>
      <c r="GY237" s="32">
        <f t="shared" si="526"/>
        <v>830344.99261220754</v>
      </c>
      <c r="GZ237" s="32">
        <f t="shared" si="527"/>
        <v>487596.40859999997</v>
      </c>
      <c r="HA237" s="32">
        <f t="shared" si="430"/>
        <v>587553.67236299999</v>
      </c>
      <c r="HB237" s="172">
        <f>VLOOKUP(B237,'[2]RESPUESTOS '!$B$11:$D$246,3,0)</f>
        <v>414589</v>
      </c>
      <c r="HC237" s="162">
        <v>1360000</v>
      </c>
      <c r="HD237" s="32">
        <v>1315900</v>
      </c>
      <c r="HE237" s="94">
        <v>1289600</v>
      </c>
      <c r="HF237" s="32">
        <f t="shared" si="528"/>
        <v>1095022.25</v>
      </c>
      <c r="HG237" s="32">
        <f t="shared" si="529"/>
        <v>1302750</v>
      </c>
      <c r="HH237" s="32">
        <f t="shared" si="530"/>
        <v>854209.52738406579</v>
      </c>
      <c r="HI237" s="32">
        <f t="shared" si="531"/>
        <v>500864.97089999996</v>
      </c>
      <c r="HJ237" s="32">
        <f t="shared" si="431"/>
        <v>603542.28993449989</v>
      </c>
      <c r="HK237" s="172">
        <f>VLOOKUP(B237,'[2]RESPUESTOS '!$B$11:$CB$246,79,0)</f>
        <v>547677</v>
      </c>
      <c r="HL237" s="162">
        <v>3579000</v>
      </c>
      <c r="HM237" s="32">
        <v>2969200</v>
      </c>
      <c r="HN237" s="94">
        <v>2821000</v>
      </c>
      <c r="HO237" s="32">
        <f t="shared" si="532"/>
        <v>2479219.25</v>
      </c>
      <c r="HP237" s="32">
        <f t="shared" si="533"/>
        <v>2895100</v>
      </c>
      <c r="HQ237" s="32">
        <f t="shared" si="534"/>
        <v>1430320.1659054335</v>
      </c>
      <c r="HR237" s="32">
        <f t="shared" si="535"/>
        <v>661648.58369999996</v>
      </c>
      <c r="HS237" s="32">
        <f t="shared" si="432"/>
        <v>797286.54335849988</v>
      </c>
      <c r="HT237" s="172">
        <v>2910886.02</v>
      </c>
      <c r="HU237" s="162">
        <v>3579000</v>
      </c>
      <c r="HV237" s="32">
        <v>3831250</v>
      </c>
      <c r="HW237" s="94">
        <v>3448100</v>
      </c>
      <c r="HX237" s="32">
        <f t="shared" si="536"/>
        <v>3619450</v>
      </c>
      <c r="HY237" s="32">
        <f t="shared" si="537"/>
        <v>3579000</v>
      </c>
      <c r="HZ237" s="32">
        <f t="shared" si="433"/>
        <v>3612569.4334551208</v>
      </c>
      <c r="IA237" s="32">
        <f t="shared" si="538"/>
        <v>3516641.4007619997</v>
      </c>
      <c r="IB237" s="32">
        <f t="shared" si="434"/>
        <v>4237552.8879182097</v>
      </c>
      <c r="IC237" s="172">
        <v>3103290</v>
      </c>
      <c r="ID237" s="162">
        <v>2265000</v>
      </c>
      <c r="IE237" s="32">
        <v>3831250</v>
      </c>
      <c r="IF237" s="94">
        <v>3716300</v>
      </c>
      <c r="IG237" s="32">
        <f t="shared" si="539"/>
        <v>3270850</v>
      </c>
      <c r="IH237" s="32">
        <f t="shared" si="540"/>
        <v>3716300</v>
      </c>
      <c r="II237" s="32">
        <f t="shared" si="541"/>
        <v>3087698.7800401538</v>
      </c>
      <c r="IJ237" s="32">
        <f t="shared" si="542"/>
        <v>3749084.6489999997</v>
      </c>
      <c r="IK237" s="32">
        <f t="shared" si="435"/>
        <v>4517647.002045</v>
      </c>
      <c r="IM237" s="32">
        <f t="shared" si="543"/>
        <v>1058526.8290112484</v>
      </c>
    </row>
    <row r="238" spans="1:247" x14ac:dyDescent="0.25">
      <c r="A238" s="12">
        <v>231</v>
      </c>
      <c r="B238" s="47" t="s">
        <v>274</v>
      </c>
      <c r="C238" s="14">
        <f>VLOOKUP(B238,[1]Hoja1!$B$9:$D$244,3,0)</f>
        <v>781585</v>
      </c>
      <c r="D238" s="14">
        <v>2859000</v>
      </c>
      <c r="E238" s="15">
        <v>4194750</v>
      </c>
      <c r="F238" s="97">
        <v>3985000</v>
      </c>
      <c r="G238" s="105">
        <f t="shared" si="436"/>
        <v>2955083.75</v>
      </c>
      <c r="H238" s="105">
        <f t="shared" si="437"/>
        <v>3422000</v>
      </c>
      <c r="I238" s="107">
        <f t="shared" si="438"/>
        <v>1888076.4538984958</v>
      </c>
      <c r="J238" s="107">
        <f t="shared" si="439"/>
        <v>821445.83499999996</v>
      </c>
      <c r="K238" s="107">
        <f t="shared" si="408"/>
        <v>989842.23117499996</v>
      </c>
      <c r="L238" s="101">
        <f>VLOOKUP(B238,[1]Hoja1!$B$9:$L$244,11,0)</f>
        <v>641753</v>
      </c>
      <c r="M238" s="101">
        <v>2384000</v>
      </c>
      <c r="N238" s="34">
        <v>4194750</v>
      </c>
      <c r="O238" s="70">
        <v>3901100</v>
      </c>
      <c r="P238" s="34">
        <f t="shared" si="440"/>
        <v>2780400.75</v>
      </c>
      <c r="Q238" s="34">
        <f t="shared" si="441"/>
        <v>3142550</v>
      </c>
      <c r="R238" s="34">
        <f t="shared" si="442"/>
        <v>1617844.0574552226</v>
      </c>
      <c r="S238" s="174">
        <f t="shared" si="443"/>
        <v>674482.40299999993</v>
      </c>
      <c r="T238" s="174">
        <f t="shared" si="409"/>
        <v>812751.29561499995</v>
      </c>
      <c r="U238" s="126">
        <f>VLOOKUP(B238,[1]Hoja1!$B$9:$T$244,19,0)</f>
        <v>598351</v>
      </c>
      <c r="V238" s="126">
        <v>2189000</v>
      </c>
      <c r="W238" s="17">
        <v>3355800</v>
      </c>
      <c r="X238" s="73">
        <v>3288700</v>
      </c>
      <c r="Y238" s="17">
        <f t="shared" si="444"/>
        <v>2357962.75</v>
      </c>
      <c r="Z238" s="17">
        <f t="shared" si="445"/>
        <v>2738850</v>
      </c>
      <c r="AA238" s="17">
        <f t="shared" si="446"/>
        <v>1465119.6208131227</v>
      </c>
      <c r="AB238" s="176">
        <f t="shared" si="447"/>
        <v>628866.90099999995</v>
      </c>
      <c r="AC238" s="176">
        <f t="shared" si="410"/>
        <v>757784.61570499989</v>
      </c>
      <c r="AD238" s="129">
        <f>VLOOKUP(B238,[1]Hoja1!$B$9:$V$244,21,0)</f>
        <v>703913</v>
      </c>
      <c r="AE238" s="129">
        <v>2514000</v>
      </c>
      <c r="AF238" s="18">
        <v>3188010</v>
      </c>
      <c r="AG238" s="74">
        <v>3092400</v>
      </c>
      <c r="AH238" s="18">
        <f t="shared" si="448"/>
        <v>2374580.75</v>
      </c>
      <c r="AI238" s="18">
        <f t="shared" si="449"/>
        <v>2803200</v>
      </c>
      <c r="AJ238" s="18">
        <f t="shared" si="450"/>
        <v>1629028.4302741389</v>
      </c>
      <c r="AK238" s="177">
        <f t="shared" si="451"/>
        <v>739812.56299999997</v>
      </c>
      <c r="AL238" s="177">
        <f t="shared" si="411"/>
        <v>891474.13841499994</v>
      </c>
      <c r="AM238" s="133">
        <f>VLOOKUP(B238,[1]Hoja1!$B$9:$X$244,23,0)</f>
        <v>660753</v>
      </c>
      <c r="AN238" s="133">
        <v>2360000</v>
      </c>
      <c r="AO238" s="19">
        <v>2852430</v>
      </c>
      <c r="AP238" s="77">
        <v>2795400</v>
      </c>
      <c r="AQ238" s="19">
        <f t="shared" si="452"/>
        <v>2167145.75</v>
      </c>
      <c r="AR238" s="19">
        <f t="shared" si="453"/>
        <v>2577700</v>
      </c>
      <c r="AS238" s="19">
        <f t="shared" si="454"/>
        <v>1512022.9536510122</v>
      </c>
      <c r="AT238" s="178">
        <f t="shared" si="455"/>
        <v>694451.40299999993</v>
      </c>
      <c r="AU238" s="178">
        <f t="shared" si="412"/>
        <v>836813.94061499997</v>
      </c>
      <c r="AV238" s="137">
        <f>VLOOKUP(B238,[1]Hoja1!$B$9:$Z$244,25,0)</f>
        <v>475465</v>
      </c>
      <c r="AW238" s="137">
        <v>1739000</v>
      </c>
      <c r="AX238" s="20">
        <v>2852430</v>
      </c>
      <c r="AY238" s="79">
        <v>2709800</v>
      </c>
      <c r="AZ238" s="20">
        <f t="shared" si="456"/>
        <v>1944173.75</v>
      </c>
      <c r="BA238" s="20">
        <f t="shared" si="457"/>
        <v>2224400</v>
      </c>
      <c r="BB238" s="20">
        <f t="shared" si="458"/>
        <v>1177212.7296120843</v>
      </c>
      <c r="BC238" s="179">
        <f t="shared" si="459"/>
        <v>499713.71499999997</v>
      </c>
      <c r="BD238" s="179">
        <f t="shared" si="413"/>
        <v>602155.02657499991</v>
      </c>
      <c r="BE238" s="139">
        <f>VLOOKUP(B238,[1]Hoja1!$B$9:$AB$244,27,0)</f>
        <v>517556</v>
      </c>
      <c r="BF238" s="139">
        <v>2071000</v>
      </c>
      <c r="BG238" s="21">
        <v>3355800</v>
      </c>
      <c r="BH238" s="80">
        <v>3188000</v>
      </c>
      <c r="BI238" s="21">
        <f t="shared" si="460"/>
        <v>2283089</v>
      </c>
      <c r="BJ238" s="21">
        <f t="shared" si="461"/>
        <v>2629500</v>
      </c>
      <c r="BK238" s="21">
        <f t="shared" si="462"/>
        <v>1321578.1548719348</v>
      </c>
      <c r="BL238" s="21">
        <f t="shared" si="463"/>
        <v>543951.35599999991</v>
      </c>
      <c r="BM238" s="21">
        <f t="shared" si="414"/>
        <v>655461.38397999993</v>
      </c>
      <c r="BN238" s="144">
        <f>VLOOKUP(B238,[1]Hoja1!$B$9:$AD$244,29,0)</f>
        <v>506642</v>
      </c>
      <c r="BO238" s="144">
        <v>1810000</v>
      </c>
      <c r="BP238" s="22">
        <v>3355800</v>
      </c>
      <c r="BQ238" s="82">
        <v>3255100</v>
      </c>
      <c r="BR238" s="22">
        <f t="shared" si="464"/>
        <v>2231885.5</v>
      </c>
      <c r="BS238" s="22">
        <f t="shared" si="465"/>
        <v>2532550</v>
      </c>
      <c r="BT238" s="22">
        <f t="shared" si="466"/>
        <v>1277356.0767650539</v>
      </c>
      <c r="BU238" s="22">
        <f t="shared" si="467"/>
        <v>532480.74199999997</v>
      </c>
      <c r="BV238" s="22">
        <f t="shared" si="415"/>
        <v>641639.2941099999</v>
      </c>
      <c r="BW238" s="146">
        <f>VLOOKUP(B238,[1]Hoja1!$B$9:$AF$244,31,0)</f>
        <v>487238</v>
      </c>
      <c r="BX238" s="146">
        <v>1400000</v>
      </c>
      <c r="BY238" s="23">
        <v>2852430</v>
      </c>
      <c r="BZ238" s="84">
        <v>2709800</v>
      </c>
      <c r="CA238" s="23">
        <f t="shared" si="468"/>
        <v>1862367</v>
      </c>
      <c r="CB238" s="23">
        <f t="shared" si="469"/>
        <v>2054900</v>
      </c>
      <c r="CC238" s="23">
        <f t="shared" si="470"/>
        <v>1147354.7753316204</v>
      </c>
      <c r="CD238" s="23">
        <f t="shared" si="471"/>
        <v>512087.13799999998</v>
      </c>
      <c r="CE238" s="23">
        <f t="shared" si="416"/>
        <v>617065.00128999993</v>
      </c>
      <c r="CF238" s="158">
        <f>VLOOKUP(B238,[1]Hoja1!$B$9:$AJ$244,35,0)</f>
        <v>514904</v>
      </c>
      <c r="CG238" s="158">
        <v>1480000</v>
      </c>
      <c r="CH238" s="24">
        <v>1939700</v>
      </c>
      <c r="CI238" s="25">
        <v>1784500</v>
      </c>
      <c r="CJ238" s="24">
        <f t="shared" si="472"/>
        <v>1429776</v>
      </c>
      <c r="CK238" s="24">
        <f t="shared" si="473"/>
        <v>1632250</v>
      </c>
      <c r="CL238" s="24">
        <f t="shared" si="474"/>
        <v>1082922.0565692566</v>
      </c>
      <c r="CM238" s="24">
        <f t="shared" si="475"/>
        <v>541164.10399999993</v>
      </c>
      <c r="CN238" s="24">
        <f t="shared" si="417"/>
        <v>652102.74531999987</v>
      </c>
      <c r="CO238" s="148">
        <f>VLOOKUP(B238,[1]Hoja1!$B$9:$AL$244,37,0)</f>
        <v>498051</v>
      </c>
      <c r="CP238" s="148">
        <v>1780000</v>
      </c>
      <c r="CQ238" s="26">
        <v>2852430</v>
      </c>
      <c r="CR238" s="149">
        <v>2738300</v>
      </c>
      <c r="CS238" s="26">
        <f t="shared" si="476"/>
        <v>1967195.25</v>
      </c>
      <c r="CT238" s="26">
        <f t="shared" si="477"/>
        <v>2259150</v>
      </c>
      <c r="CU238" s="26">
        <f t="shared" si="478"/>
        <v>1217510.4961950693</v>
      </c>
      <c r="CV238" s="26">
        <f t="shared" si="479"/>
        <v>523451.60099999997</v>
      </c>
      <c r="CW238" s="26">
        <f t="shared" si="418"/>
        <v>630759.17920499993</v>
      </c>
      <c r="CX238" s="27">
        <f>VLOOKUP(B238,[1]Hoja1!$B$9:$AN$244,39,0)</f>
        <v>646430</v>
      </c>
      <c r="CY238" s="27">
        <v>2130000</v>
      </c>
      <c r="CZ238" s="28">
        <v>3188010</v>
      </c>
      <c r="DA238" s="86">
        <v>3092000</v>
      </c>
      <c r="DB238" s="28">
        <f t="shared" si="480"/>
        <v>2264110</v>
      </c>
      <c r="DC238" s="28">
        <f t="shared" si="481"/>
        <v>2611000</v>
      </c>
      <c r="DD238" s="28">
        <f t="shared" si="482"/>
        <v>1507424.7966992301</v>
      </c>
      <c r="DE238" s="28">
        <f t="shared" si="483"/>
        <v>679397.92999999993</v>
      </c>
      <c r="DF238" s="28">
        <f t="shared" si="419"/>
        <v>818674.50564999995</v>
      </c>
      <c r="DG238" s="150">
        <f>VLOOKUP(B238,[1]Hoja1!$B$9:$AR$244,43,0)</f>
        <v>737828</v>
      </c>
      <c r="DH238" s="150">
        <v>2530000</v>
      </c>
      <c r="DI238" s="29">
        <v>2516850</v>
      </c>
      <c r="DJ238" s="88">
        <v>2265200</v>
      </c>
      <c r="DK238" s="29">
        <f t="shared" si="484"/>
        <v>2012469.5</v>
      </c>
      <c r="DL238" s="29">
        <f t="shared" si="485"/>
        <v>2391025</v>
      </c>
      <c r="DM238" s="29">
        <f t="shared" si="486"/>
        <v>1544776.9936204967</v>
      </c>
      <c r="DN238" s="29">
        <f t="shared" si="487"/>
        <v>775457.228</v>
      </c>
      <c r="DO238" s="29">
        <f t="shared" si="420"/>
        <v>934425.95973999996</v>
      </c>
      <c r="DP238" s="154">
        <f>VLOOKUP(B238,[1]Hoja1!$B$9:$AT$244,45,0)</f>
        <v>880898</v>
      </c>
      <c r="DQ238" s="154">
        <v>3222000</v>
      </c>
      <c r="DR238" s="30">
        <v>2516850</v>
      </c>
      <c r="DS238" s="90">
        <v>2441300</v>
      </c>
      <c r="DT238" s="30">
        <f t="shared" si="488"/>
        <v>2265262</v>
      </c>
      <c r="DU238" s="30">
        <f t="shared" si="489"/>
        <v>2479075</v>
      </c>
      <c r="DV238" s="30">
        <f t="shared" si="490"/>
        <v>1775795.7378437286</v>
      </c>
      <c r="DW238" s="30">
        <f t="shared" si="491"/>
        <v>925823.79799999995</v>
      </c>
      <c r="DX238" s="30">
        <f t="shared" si="421"/>
        <v>1115617.6765899998</v>
      </c>
      <c r="DY238" s="158">
        <f>VLOOKUP(B238,[1]Hoja1!$B$9:$AV$244,47,0)</f>
        <v>885393</v>
      </c>
      <c r="DZ238" s="158">
        <v>3040000</v>
      </c>
      <c r="EA238" s="24">
        <v>2852430</v>
      </c>
      <c r="EB238" s="25">
        <v>2766900</v>
      </c>
      <c r="EC238" s="24">
        <f t="shared" si="492"/>
        <v>2386180.75</v>
      </c>
      <c r="ED238" s="24">
        <f t="shared" si="493"/>
        <v>2809665</v>
      </c>
      <c r="EE238" s="24">
        <f t="shared" si="494"/>
        <v>1842992.7702111329</v>
      </c>
      <c r="EF238" s="24">
        <f t="shared" si="495"/>
        <v>930548.04299999995</v>
      </c>
      <c r="EG238" s="24">
        <f t="shared" si="422"/>
        <v>1121310.391815</v>
      </c>
      <c r="EH238" s="126">
        <f>VLOOKUP(B238,[1]Hoja1!$B$9:$AX$244,49,0)</f>
        <v>980324</v>
      </c>
      <c r="EI238" s="126">
        <v>3502000</v>
      </c>
      <c r="EJ238" s="17">
        <v>3775275</v>
      </c>
      <c r="EK238" s="73">
        <v>3586500</v>
      </c>
      <c r="EL238" s="17">
        <f t="shared" si="496"/>
        <v>2961024.75</v>
      </c>
      <c r="EM238" s="17">
        <f t="shared" si="497"/>
        <v>3544250</v>
      </c>
      <c r="EN238" s="17">
        <f t="shared" si="498"/>
        <v>2162949.2878940874</v>
      </c>
      <c r="EO238" s="17">
        <f t="shared" si="499"/>
        <v>1030320.524</v>
      </c>
      <c r="EP238" s="17">
        <f t="shared" si="423"/>
        <v>1241536.2314200001</v>
      </c>
      <c r="EQ238" s="162">
        <f>VLOOKUP(B238,[1]Hoja1!$B$9:$AZ$244,51,0)</f>
        <v>737828</v>
      </c>
      <c r="ER238" s="162">
        <v>2425000</v>
      </c>
      <c r="ES238" s="32">
        <v>3775275</v>
      </c>
      <c r="ET238" s="94">
        <v>3624300</v>
      </c>
      <c r="EU238" s="32">
        <f t="shared" si="500"/>
        <v>2640600.75</v>
      </c>
      <c r="EV238" s="32">
        <f t="shared" si="501"/>
        <v>3024650</v>
      </c>
      <c r="EW238" s="32">
        <f t="shared" si="502"/>
        <v>1732728.923658462</v>
      </c>
      <c r="EX238" s="32">
        <f t="shared" si="503"/>
        <v>891370.00679999997</v>
      </c>
      <c r="EY238" s="32">
        <f t="shared" si="424"/>
        <v>1074100.8581940001</v>
      </c>
      <c r="EZ238" s="172">
        <f>VLOOKUP(B238,'[2]RESPUESTOS '!$B$11:$BH$246,59,0)</f>
        <v>479298</v>
      </c>
      <c r="FA238" s="162">
        <v>2189000</v>
      </c>
      <c r="FB238" s="32">
        <v>2549600</v>
      </c>
      <c r="FC238" s="94">
        <v>2473100</v>
      </c>
      <c r="FD238" s="32">
        <f t="shared" si="504"/>
        <v>1922749.5</v>
      </c>
      <c r="FE238" s="32">
        <f t="shared" si="505"/>
        <v>2331050</v>
      </c>
      <c r="FF238" s="32">
        <f t="shared" si="506"/>
        <v>1197682.4334325457</v>
      </c>
      <c r="FG238" s="32">
        <f t="shared" si="507"/>
        <v>579039.91379999998</v>
      </c>
      <c r="FH238" s="32">
        <f t="shared" si="425"/>
        <v>697743.09612899995</v>
      </c>
      <c r="FI238" s="172">
        <f>VLOOKUP(B238,'[2]RESPUESTOS '!$B$11:$CJ$246,87,0)</f>
        <v>468669</v>
      </c>
      <c r="FJ238" s="162">
        <v>2626800</v>
      </c>
      <c r="FK238" s="32">
        <v>2296800</v>
      </c>
      <c r="FL238" s="94">
        <v>2250900</v>
      </c>
      <c r="FM238" s="32">
        <f t="shared" si="508"/>
        <v>1910792.25</v>
      </c>
      <c r="FN238" s="32">
        <f t="shared" si="509"/>
        <v>2273850</v>
      </c>
      <c r="FO238" s="32">
        <f t="shared" si="510"/>
        <v>1178533.5499714224</v>
      </c>
      <c r="FP238" s="32">
        <f t="shared" si="511"/>
        <v>566199.01890000002</v>
      </c>
      <c r="FQ238" s="32">
        <f t="shared" si="426"/>
        <v>682269.8177745</v>
      </c>
      <c r="FR238" s="172">
        <f>VLOOKUP(B238,'[2]RESPUESTOS '!$B$11:$BX$246,75,0)</f>
        <v>387912</v>
      </c>
      <c r="FS238" s="162">
        <v>2189000</v>
      </c>
      <c r="FT238" s="32">
        <v>2158400</v>
      </c>
      <c r="FU238" s="94">
        <v>1985700</v>
      </c>
      <c r="FV238" s="32">
        <f t="shared" si="512"/>
        <v>1680253</v>
      </c>
      <c r="FW238" s="32">
        <f t="shared" si="513"/>
        <v>2072050</v>
      </c>
      <c r="FX238" s="32">
        <f t="shared" si="514"/>
        <v>999589.9763033432</v>
      </c>
      <c r="FY238" s="32">
        <f t="shared" si="515"/>
        <v>468636.48719999997</v>
      </c>
      <c r="FZ238" s="32">
        <f t="shared" si="427"/>
        <v>564706.96707599994</v>
      </c>
      <c r="GA238" s="172">
        <f>VLOOKUP(B238,'[2]RESPUESTOS '!$B$11:$CN$246,91,0)</f>
        <v>652792</v>
      </c>
      <c r="GB238" s="162">
        <v>2518000</v>
      </c>
      <c r="GC238" s="32">
        <v>3355800</v>
      </c>
      <c r="GD238" s="94">
        <v>3288700</v>
      </c>
      <c r="GE238" s="32">
        <f t="shared" si="516"/>
        <v>2453823</v>
      </c>
      <c r="GF238" s="32">
        <f t="shared" si="517"/>
        <v>2903350</v>
      </c>
      <c r="GG238" s="32">
        <f t="shared" si="518"/>
        <v>1580349.8287173966</v>
      </c>
      <c r="GH238" s="32">
        <f t="shared" si="519"/>
        <v>788638.01520000002</v>
      </c>
      <c r="GI238" s="32">
        <f t="shared" si="428"/>
        <v>950308.80831600004</v>
      </c>
      <c r="GJ238" s="172">
        <f>VLOOKUP(B238,'[2]RESPUESTOS '!$B$11:$T$246,19,0)</f>
        <v>386095</v>
      </c>
      <c r="GK238" s="162">
        <v>2130000</v>
      </c>
      <c r="GL238" s="32">
        <v>2079000</v>
      </c>
      <c r="GM238" s="94">
        <v>2016600</v>
      </c>
      <c r="GN238" s="32">
        <f t="shared" si="520"/>
        <v>1652923.75</v>
      </c>
      <c r="GO238" s="32">
        <f t="shared" si="521"/>
        <v>2047800</v>
      </c>
      <c r="GP238" s="32">
        <f t="shared" si="522"/>
        <v>990980.99732852215</v>
      </c>
      <c r="GQ238" s="32">
        <f t="shared" si="523"/>
        <v>466441.36949999997</v>
      </c>
      <c r="GR238" s="32">
        <f t="shared" si="429"/>
        <v>562061.8502475</v>
      </c>
      <c r="GS238" s="172">
        <f>VLOOKUP(B238,'[2]RESPUESTOS '!$B$11:$H$246,7,0)</f>
        <v>420980</v>
      </c>
      <c r="GT238" s="162">
        <v>1480000</v>
      </c>
      <c r="GU238" s="32">
        <v>1247400</v>
      </c>
      <c r="GV238" s="94">
        <v>1197500</v>
      </c>
      <c r="GW238" s="32">
        <f t="shared" si="524"/>
        <v>1086470</v>
      </c>
      <c r="GX238" s="32">
        <f t="shared" si="525"/>
        <v>1222450</v>
      </c>
      <c r="GY238" s="32">
        <f t="shared" si="526"/>
        <v>853273.99623429507</v>
      </c>
      <c r="GZ238" s="32">
        <f t="shared" si="527"/>
        <v>508585.93799999997</v>
      </c>
      <c r="HA238" s="32">
        <f t="shared" si="430"/>
        <v>612846.05528999993</v>
      </c>
      <c r="HB238" s="172">
        <f>VLOOKUP(B238,'[2]RESPUESTOS '!$B$11:$D$246,3,0)</f>
        <v>469925</v>
      </c>
      <c r="HC238" s="162">
        <v>1480000</v>
      </c>
      <c r="HD238" s="32">
        <v>1247400</v>
      </c>
      <c r="HE238" s="94">
        <v>1185000</v>
      </c>
      <c r="HF238" s="32">
        <f t="shared" si="528"/>
        <v>1095581.25</v>
      </c>
      <c r="HG238" s="32">
        <f t="shared" si="529"/>
        <v>1216200</v>
      </c>
      <c r="HH238" s="32">
        <f t="shared" si="530"/>
        <v>899033.14954005182</v>
      </c>
      <c r="HI238" s="32">
        <f t="shared" si="531"/>
        <v>567716.39249999996</v>
      </c>
      <c r="HJ238" s="32">
        <f t="shared" si="431"/>
        <v>684098.25296249997</v>
      </c>
      <c r="HK238" s="172">
        <f>VLOOKUP(B238,'[2]RESPUESTOS '!$B$11:$CB$246,79,0)</f>
        <v>623836</v>
      </c>
      <c r="HL238" s="162">
        <v>3502000</v>
      </c>
      <c r="HM238" s="32">
        <v>3355800</v>
      </c>
      <c r="HN238" s="94">
        <v>3255000</v>
      </c>
      <c r="HO238" s="32">
        <f t="shared" si="532"/>
        <v>2684159</v>
      </c>
      <c r="HP238" s="32">
        <f t="shared" si="533"/>
        <v>3305400</v>
      </c>
      <c r="HQ238" s="32">
        <f t="shared" si="534"/>
        <v>1604011.4962462168</v>
      </c>
      <c r="HR238" s="32">
        <f t="shared" si="535"/>
        <v>753656.27159999998</v>
      </c>
      <c r="HS238" s="32">
        <f t="shared" si="432"/>
        <v>908155.80727799993</v>
      </c>
      <c r="HT238" s="172">
        <v>3210727.1</v>
      </c>
      <c r="HU238" s="162">
        <v>3502000</v>
      </c>
      <c r="HV238" s="32">
        <v>4194750</v>
      </c>
      <c r="HW238" s="94">
        <v>4027000</v>
      </c>
      <c r="HX238" s="32">
        <f t="shared" si="536"/>
        <v>3907916.6666666665</v>
      </c>
      <c r="HY238" s="32">
        <f t="shared" si="537"/>
        <v>4027000</v>
      </c>
      <c r="HZ238" s="32">
        <f t="shared" si="433"/>
        <v>3884661.0089092655</v>
      </c>
      <c r="IA238" s="32">
        <f t="shared" si="538"/>
        <v>3878879.4095100001</v>
      </c>
      <c r="IB238" s="32">
        <f t="shared" si="434"/>
        <v>4674049.68845955</v>
      </c>
      <c r="IC238" s="172">
        <v>3422950</v>
      </c>
      <c r="ID238" s="162">
        <v>2189000</v>
      </c>
      <c r="IE238" s="32">
        <v>4194750</v>
      </c>
      <c r="IF238" s="94">
        <v>4110900</v>
      </c>
      <c r="IG238" s="32">
        <f t="shared" si="539"/>
        <v>3498216.6666666665</v>
      </c>
      <c r="IH238" s="32">
        <f t="shared" si="540"/>
        <v>4110900</v>
      </c>
      <c r="II238" s="32">
        <f t="shared" si="541"/>
        <v>3196663.3076847955</v>
      </c>
      <c r="IJ238" s="32">
        <f t="shared" si="542"/>
        <v>4135265.895</v>
      </c>
      <c r="IK238" s="32">
        <f t="shared" si="435"/>
        <v>4982995.4034749996</v>
      </c>
      <c r="IM238" s="32">
        <f t="shared" si="543"/>
        <v>1100472.2304600759</v>
      </c>
    </row>
    <row r="239" spans="1:247" x14ac:dyDescent="0.25">
      <c r="A239" s="12">
        <v>232</v>
      </c>
      <c r="B239" s="46" t="s">
        <v>275</v>
      </c>
      <c r="C239" s="14">
        <f>VLOOKUP(B239,[1]Hoja1!$B$9:$D$244,3,0)</f>
        <v>573274</v>
      </c>
      <c r="D239" s="14">
        <v>2097000</v>
      </c>
      <c r="E239" s="15">
        <v>3095250</v>
      </c>
      <c r="F239" s="98">
        <v>3002400</v>
      </c>
      <c r="G239" s="105">
        <f t="shared" si="436"/>
        <v>2191981</v>
      </c>
      <c r="H239" s="105">
        <f t="shared" si="437"/>
        <v>2549700</v>
      </c>
      <c r="I239" s="107">
        <f t="shared" si="438"/>
        <v>1390153.131805314</v>
      </c>
      <c r="J239" s="107">
        <f t="shared" si="439"/>
        <v>602510.97399999993</v>
      </c>
      <c r="K239" s="107">
        <f t="shared" si="408"/>
        <v>726025.72366999986</v>
      </c>
      <c r="L239" s="101">
        <f>VLOOKUP(B239,[1]Hoja1!$B$9:$L$244,11,0)</f>
        <v>552395</v>
      </c>
      <c r="M239" s="102">
        <v>2052000</v>
      </c>
      <c r="N239" s="34">
        <v>3095250</v>
      </c>
      <c r="O239" s="125">
        <v>2940500</v>
      </c>
      <c r="P239" s="34">
        <f t="shared" si="440"/>
        <v>2160036.25</v>
      </c>
      <c r="Q239" s="34">
        <f t="shared" si="441"/>
        <v>2496250</v>
      </c>
      <c r="R239" s="34">
        <f t="shared" si="442"/>
        <v>1350994.3771114568</v>
      </c>
      <c r="S239" s="174">
        <f t="shared" si="443"/>
        <v>580567.14500000002</v>
      </c>
      <c r="T239" s="174">
        <f t="shared" si="409"/>
        <v>699583.40972500003</v>
      </c>
      <c r="U239" s="126">
        <f>VLOOKUP(B239,[1]Hoja1!$B$9:$T$244,19,0)</f>
        <v>495495</v>
      </c>
      <c r="V239" s="126">
        <v>1813000</v>
      </c>
      <c r="W239" s="17">
        <v>2476200</v>
      </c>
      <c r="X239" s="73">
        <v>2451400</v>
      </c>
      <c r="Y239" s="17">
        <f t="shared" si="444"/>
        <v>1809023.75</v>
      </c>
      <c r="Z239" s="17">
        <f t="shared" si="445"/>
        <v>2132200</v>
      </c>
      <c r="AA239" s="17">
        <f t="shared" si="446"/>
        <v>1182896.296811033</v>
      </c>
      <c r="AB239" s="176">
        <f t="shared" si="447"/>
        <v>520765.245</v>
      </c>
      <c r="AC239" s="176">
        <f t="shared" si="410"/>
        <v>627522.12022499996</v>
      </c>
      <c r="AD239" s="129">
        <f>VLOOKUP(B239,[1]Hoja1!$B$9:$V$244,21,0)</f>
        <v>439611</v>
      </c>
      <c r="AE239" s="129">
        <v>1571000</v>
      </c>
      <c r="AF239" s="18">
        <v>2352390</v>
      </c>
      <c r="AG239" s="74">
        <v>2305300</v>
      </c>
      <c r="AH239" s="18">
        <f t="shared" si="448"/>
        <v>1667075.25</v>
      </c>
      <c r="AI239" s="18">
        <f t="shared" si="449"/>
        <v>1938150</v>
      </c>
      <c r="AJ239" s="18">
        <f t="shared" si="450"/>
        <v>1060963.4401644201</v>
      </c>
      <c r="AK239" s="177">
        <f t="shared" si="451"/>
        <v>462031.16099999996</v>
      </c>
      <c r="AL239" s="177">
        <f t="shared" si="411"/>
        <v>556747.54900499992</v>
      </c>
      <c r="AM239" s="133">
        <f>VLOOKUP(B239,[1]Hoja1!$B$9:$X$244,23,0)</f>
        <v>395707</v>
      </c>
      <c r="AN239" s="133">
        <v>1414000</v>
      </c>
      <c r="AO239" s="19">
        <v>2104770</v>
      </c>
      <c r="AP239" s="77">
        <v>1999500</v>
      </c>
      <c r="AQ239" s="19">
        <f t="shared" si="452"/>
        <v>1478494.25</v>
      </c>
      <c r="AR239" s="19">
        <f t="shared" si="453"/>
        <v>1706750</v>
      </c>
      <c r="AS239" s="19">
        <f t="shared" si="454"/>
        <v>950215.3109872489</v>
      </c>
      <c r="AT239" s="178">
        <f t="shared" si="455"/>
        <v>415888.05699999997</v>
      </c>
      <c r="AU239" s="178">
        <f t="shared" si="412"/>
        <v>501145.10868499998</v>
      </c>
      <c r="AV239" s="137">
        <f>VLOOKUP(B239,[1]Hoja1!$B$9:$Z$244,25,0)</f>
        <v>450450</v>
      </c>
      <c r="AW239" s="137">
        <v>1648000</v>
      </c>
      <c r="AX239" s="20">
        <v>2104770</v>
      </c>
      <c r="AY239" s="79">
        <v>2020600</v>
      </c>
      <c r="AZ239" s="20">
        <f t="shared" si="456"/>
        <v>1555955</v>
      </c>
      <c r="BA239" s="20">
        <f t="shared" si="457"/>
        <v>1834300</v>
      </c>
      <c r="BB239" s="20">
        <f t="shared" si="458"/>
        <v>1053515.3853317623</v>
      </c>
      <c r="BC239" s="179">
        <f t="shared" si="459"/>
        <v>473422.94999999995</v>
      </c>
      <c r="BD239" s="179">
        <f t="shared" si="413"/>
        <v>570474.65474999999</v>
      </c>
      <c r="BE239" s="139">
        <f>VLOOKUP(B239,[1]Hoja1!$B$9:$AB$244,27,0)</f>
        <v>495495</v>
      </c>
      <c r="BF239" s="139">
        <v>1982000</v>
      </c>
      <c r="BG239" s="21">
        <v>2476200</v>
      </c>
      <c r="BH239" s="80">
        <v>2401900</v>
      </c>
      <c r="BI239" s="21">
        <f t="shared" si="460"/>
        <v>1838898.75</v>
      </c>
      <c r="BJ239" s="21">
        <f t="shared" si="461"/>
        <v>2191950</v>
      </c>
      <c r="BK239" s="21">
        <f t="shared" si="462"/>
        <v>1196563.5754522011</v>
      </c>
      <c r="BL239" s="21">
        <f t="shared" si="463"/>
        <v>520765.245</v>
      </c>
      <c r="BM239" s="21">
        <f t="shared" si="414"/>
        <v>627522.12022499996</v>
      </c>
      <c r="BN239" s="144">
        <f>VLOOKUP(B239,[1]Hoja1!$B$9:$AD$244,29,0)</f>
        <v>495495</v>
      </c>
      <c r="BO239" s="144">
        <v>1770000</v>
      </c>
      <c r="BP239" s="22">
        <v>2476200</v>
      </c>
      <c r="BQ239" s="82">
        <v>2352400</v>
      </c>
      <c r="BR239" s="22">
        <f t="shared" si="464"/>
        <v>1773523.75</v>
      </c>
      <c r="BS239" s="22">
        <f t="shared" si="465"/>
        <v>2061200</v>
      </c>
      <c r="BT239" s="22">
        <f t="shared" si="466"/>
        <v>1172299.2850380482</v>
      </c>
      <c r="BU239" s="22">
        <f t="shared" si="467"/>
        <v>520765.245</v>
      </c>
      <c r="BV239" s="22">
        <f t="shared" si="415"/>
        <v>627522.12022499996</v>
      </c>
      <c r="BW239" s="146">
        <f>VLOOKUP(B239,[1]Hoja1!$B$9:$AF$244,31,0)</f>
        <v>477465</v>
      </c>
      <c r="BX239" s="146">
        <v>1370000</v>
      </c>
      <c r="BY239" s="23">
        <v>2104770</v>
      </c>
      <c r="BZ239" s="84">
        <v>1894300</v>
      </c>
      <c r="CA239" s="23">
        <f t="shared" si="468"/>
        <v>1461633.75</v>
      </c>
      <c r="CB239" s="23">
        <f t="shared" si="469"/>
        <v>1632150</v>
      </c>
      <c r="CC239" s="23">
        <f t="shared" si="470"/>
        <v>1045114.4165054152</v>
      </c>
      <c r="CD239" s="23">
        <f t="shared" si="471"/>
        <v>501815.71499999997</v>
      </c>
      <c r="CE239" s="23">
        <f t="shared" si="416"/>
        <v>604687.93657499994</v>
      </c>
      <c r="CF239" s="158">
        <f>VLOOKUP(B239,[1]Hoja1!$B$9:$AJ$244,35,0)</f>
        <v>450450</v>
      </c>
      <c r="CG239" s="158">
        <v>1290000</v>
      </c>
      <c r="CH239" s="24">
        <v>1431200</v>
      </c>
      <c r="CI239" s="25">
        <v>1402600</v>
      </c>
      <c r="CJ239" s="24">
        <f t="shared" si="472"/>
        <v>1143562.5</v>
      </c>
      <c r="CK239" s="24">
        <f t="shared" si="473"/>
        <v>1346300</v>
      </c>
      <c r="CL239" s="24">
        <f t="shared" si="474"/>
        <v>907673.28295006591</v>
      </c>
      <c r="CM239" s="24">
        <f t="shared" si="475"/>
        <v>473422.94999999995</v>
      </c>
      <c r="CN239" s="24">
        <f t="shared" si="417"/>
        <v>570474.65474999999</v>
      </c>
      <c r="CO239" s="148">
        <f>VLOOKUP(B239,[1]Hoja1!$B$9:$AL$244,37,0)</f>
        <v>548331</v>
      </c>
      <c r="CP239" s="148">
        <v>1960000</v>
      </c>
      <c r="CQ239" s="26">
        <v>2104770</v>
      </c>
      <c r="CR239" s="149">
        <v>1957400</v>
      </c>
      <c r="CS239" s="26">
        <f t="shared" si="476"/>
        <v>1642625.25</v>
      </c>
      <c r="CT239" s="26">
        <f t="shared" si="477"/>
        <v>1958700</v>
      </c>
      <c r="CU239" s="26">
        <f t="shared" si="478"/>
        <v>1204850.8044287174</v>
      </c>
      <c r="CV239" s="26">
        <f t="shared" si="479"/>
        <v>576295.88099999994</v>
      </c>
      <c r="CW239" s="26">
        <f t="shared" si="418"/>
        <v>694436.53660499991</v>
      </c>
      <c r="CX239" s="27">
        <f>VLOOKUP(B239,[1]Hoja1!$B$9:$AN$244,39,0)</f>
        <v>495495</v>
      </c>
      <c r="CY239" s="27">
        <v>1630000</v>
      </c>
      <c r="CZ239" s="28">
        <v>2352390</v>
      </c>
      <c r="DA239" s="86">
        <v>2235000</v>
      </c>
      <c r="DB239" s="28">
        <f t="shared" si="480"/>
        <v>1678221.25</v>
      </c>
      <c r="DC239" s="28">
        <f t="shared" si="481"/>
        <v>1932500</v>
      </c>
      <c r="DD239" s="28">
        <f t="shared" si="482"/>
        <v>1141484.8688196514</v>
      </c>
      <c r="DE239" s="28">
        <f t="shared" si="483"/>
        <v>520765.245</v>
      </c>
      <c r="DF239" s="28">
        <f t="shared" si="419"/>
        <v>627522.12022499996</v>
      </c>
      <c r="DG239" s="150">
        <f>VLOOKUP(B239,[1]Hoja1!$B$9:$AR$244,43,0)</f>
        <v>450450</v>
      </c>
      <c r="DH239" s="150">
        <v>1545000</v>
      </c>
      <c r="DI239" s="29">
        <v>1857150</v>
      </c>
      <c r="DJ239" s="88">
        <v>1782900</v>
      </c>
      <c r="DK239" s="29">
        <f t="shared" si="484"/>
        <v>1408875</v>
      </c>
      <c r="DL239" s="29">
        <f t="shared" si="485"/>
        <v>1663950</v>
      </c>
      <c r="DM239" s="29">
        <f t="shared" si="486"/>
        <v>1008421.6235598802</v>
      </c>
      <c r="DN239" s="29">
        <f t="shared" si="487"/>
        <v>473422.94999999995</v>
      </c>
      <c r="DO239" s="29">
        <f t="shared" si="420"/>
        <v>570474.65474999999</v>
      </c>
      <c r="DP239" s="154">
        <f>VLOOKUP(B239,[1]Hoja1!$B$9:$AT$244,45,0)</f>
        <v>650003</v>
      </c>
      <c r="DQ239" s="154">
        <v>2378000</v>
      </c>
      <c r="DR239" s="30">
        <v>1857150</v>
      </c>
      <c r="DS239" s="90">
        <v>1708600</v>
      </c>
      <c r="DT239" s="30">
        <f t="shared" si="488"/>
        <v>1648438.25</v>
      </c>
      <c r="DU239" s="30">
        <f t="shared" si="489"/>
        <v>1782875</v>
      </c>
      <c r="DV239" s="30">
        <f t="shared" si="490"/>
        <v>1297559.6797028189</v>
      </c>
      <c r="DW239" s="30">
        <f t="shared" si="491"/>
        <v>683153.15299999993</v>
      </c>
      <c r="DX239" s="30">
        <f t="shared" si="421"/>
        <v>823199.54936499987</v>
      </c>
      <c r="DY239" s="158">
        <f>VLOOKUP(B239,[1]Hoja1!$B$9:$AV$244,47,0)</f>
        <v>495495</v>
      </c>
      <c r="DZ239" s="158">
        <v>1700000</v>
      </c>
      <c r="EA239" s="24">
        <v>2104770</v>
      </c>
      <c r="EB239" s="25">
        <v>1936400</v>
      </c>
      <c r="EC239" s="24">
        <f t="shared" si="492"/>
        <v>1559166.25</v>
      </c>
      <c r="ED239" s="24">
        <f t="shared" si="493"/>
        <v>1818200</v>
      </c>
      <c r="EE239" s="24">
        <f t="shared" si="494"/>
        <v>1111743.3681754293</v>
      </c>
      <c r="EF239" s="24">
        <f t="shared" si="495"/>
        <v>520765.245</v>
      </c>
      <c r="EG239" s="24">
        <f t="shared" si="422"/>
        <v>627522.12022499996</v>
      </c>
      <c r="EH239" s="126">
        <f>VLOOKUP(B239,[1]Hoja1!$B$9:$AX$244,49,0)</f>
        <v>823970</v>
      </c>
      <c r="EI239" s="126">
        <v>2943000</v>
      </c>
      <c r="EJ239" s="17">
        <v>2785725</v>
      </c>
      <c r="EK239" s="73">
        <v>2507200</v>
      </c>
      <c r="EL239" s="17">
        <f t="shared" si="496"/>
        <v>2264973.75</v>
      </c>
      <c r="EM239" s="17">
        <f t="shared" si="497"/>
        <v>2646462.5</v>
      </c>
      <c r="EN239" s="17">
        <f t="shared" si="498"/>
        <v>1730665.1975202605</v>
      </c>
      <c r="EO239" s="17">
        <f t="shared" si="499"/>
        <v>865992.47</v>
      </c>
      <c r="EP239" s="17">
        <f t="shared" si="423"/>
        <v>1043520.92635</v>
      </c>
      <c r="EQ239" s="162">
        <f>VLOOKUP(B239,[1]Hoja1!$B$9:$AZ$244,51,0)</f>
        <v>450450</v>
      </c>
      <c r="ER239" s="162">
        <v>1481000</v>
      </c>
      <c r="ES239" s="32">
        <v>2785725</v>
      </c>
      <c r="ET239" s="94">
        <v>2646400</v>
      </c>
      <c r="EU239" s="32">
        <f t="shared" si="500"/>
        <v>1840893.75</v>
      </c>
      <c r="EV239" s="32">
        <f t="shared" si="501"/>
        <v>2063700</v>
      </c>
      <c r="EW239" s="32">
        <f t="shared" si="502"/>
        <v>1101301.4305986932</v>
      </c>
      <c r="EX239" s="32">
        <f t="shared" si="503"/>
        <v>544188.64500000002</v>
      </c>
      <c r="EY239" s="32">
        <f t="shared" si="424"/>
        <v>655747.31722500001</v>
      </c>
      <c r="EZ239" s="172">
        <v>551026</v>
      </c>
      <c r="FA239" s="162">
        <v>1813000</v>
      </c>
      <c r="FB239" s="32">
        <v>2289600</v>
      </c>
      <c r="FC239" s="94">
        <v>2243800</v>
      </c>
      <c r="FD239" s="32">
        <f t="shared" si="504"/>
        <v>1724356.5</v>
      </c>
      <c r="FE239" s="32">
        <f t="shared" si="505"/>
        <v>2028400</v>
      </c>
      <c r="FF239" s="32">
        <f>HARMEAN(FA239:FC239)</f>
        <v>2092047.2736205852</v>
      </c>
      <c r="FG239" s="32">
        <f>EZ239*1.2081</f>
        <v>665694.51059999992</v>
      </c>
      <c r="FH239" s="32">
        <f t="shared" si="425"/>
        <v>802161.88527299988</v>
      </c>
      <c r="FI239" s="172">
        <v>551029</v>
      </c>
      <c r="FJ239" s="162">
        <v>2175600</v>
      </c>
      <c r="FK239" s="32">
        <v>2205600</v>
      </c>
      <c r="FL239" s="94">
        <v>2139400</v>
      </c>
      <c r="FM239" s="32">
        <f t="shared" si="508"/>
        <v>1767907.25</v>
      </c>
      <c r="FN239" s="32">
        <f t="shared" si="509"/>
        <v>2157500</v>
      </c>
      <c r="FO239" s="32">
        <f t="shared" ref="FO239:FO241" si="544">HARMEAN(FJ239:FL239)</f>
        <v>2173195.8000566689</v>
      </c>
      <c r="FP239" s="32">
        <f t="shared" si="511"/>
        <v>665698.13489999995</v>
      </c>
      <c r="FQ239" s="32">
        <f t="shared" si="426"/>
        <v>802166.25255449989</v>
      </c>
      <c r="FR239" s="172">
        <v>0</v>
      </c>
      <c r="FS239" s="162">
        <v>1813000</v>
      </c>
      <c r="FT239" s="32" t="s">
        <v>89</v>
      </c>
      <c r="FU239" s="94" t="s">
        <v>89</v>
      </c>
      <c r="FV239" s="32">
        <f t="shared" si="512"/>
        <v>906500</v>
      </c>
      <c r="FW239" s="32">
        <f t="shared" si="513"/>
        <v>906500</v>
      </c>
      <c r="FX239" s="32">
        <f>HARMEAN(FS239:FU239)</f>
        <v>1812999.9999999998</v>
      </c>
      <c r="FY239" s="32">
        <f t="shared" si="515"/>
        <v>0</v>
      </c>
      <c r="FZ239" s="32">
        <f t="shared" si="427"/>
        <v>0</v>
      </c>
      <c r="GA239" s="172">
        <v>0</v>
      </c>
      <c r="GB239" s="162">
        <v>2085000</v>
      </c>
      <c r="GC239" s="32">
        <v>2256000</v>
      </c>
      <c r="GD239" s="94">
        <v>2075500</v>
      </c>
      <c r="GE239" s="32">
        <f t="shared" si="516"/>
        <v>1604125</v>
      </c>
      <c r="GF239" s="32">
        <f t="shared" si="517"/>
        <v>2080250</v>
      </c>
      <c r="GG239" s="32">
        <f t="shared" ref="GG239:GG241" si="545">HARMEAN(GB239:GD239)</f>
        <v>2135702.0376737369</v>
      </c>
      <c r="GH239" s="32">
        <f t="shared" si="519"/>
        <v>0</v>
      </c>
      <c r="GI239" s="32">
        <f t="shared" si="428"/>
        <v>0</v>
      </c>
      <c r="GJ239" s="172">
        <v>0</v>
      </c>
      <c r="GK239" s="162">
        <v>1630000</v>
      </c>
      <c r="GL239" s="32" t="s">
        <v>89</v>
      </c>
      <c r="GM239" s="94" t="s">
        <v>89</v>
      </c>
      <c r="GN239" s="32">
        <f t="shared" si="520"/>
        <v>815000</v>
      </c>
      <c r="GO239" s="32">
        <f t="shared" si="521"/>
        <v>815000</v>
      </c>
      <c r="GP239" s="32">
        <f>HARMEAN(GK239:GM239)</f>
        <v>1630000</v>
      </c>
      <c r="GQ239" s="32">
        <f t="shared" si="523"/>
        <v>0</v>
      </c>
      <c r="GR239" s="32">
        <f t="shared" si="429"/>
        <v>0</v>
      </c>
      <c r="GS239" s="172">
        <v>0</v>
      </c>
      <c r="GT239" s="162">
        <v>1290000</v>
      </c>
      <c r="GU239" s="32" t="s">
        <v>89</v>
      </c>
      <c r="GV239" s="94" t="s">
        <v>89</v>
      </c>
      <c r="GW239" s="32">
        <f t="shared" si="524"/>
        <v>645000</v>
      </c>
      <c r="GX239" s="32">
        <f t="shared" si="525"/>
        <v>645000</v>
      </c>
      <c r="GY239" s="32">
        <f>HARMEAN(GT239:GV239)</f>
        <v>1290000</v>
      </c>
      <c r="GZ239" s="32">
        <f t="shared" si="527"/>
        <v>0</v>
      </c>
      <c r="HA239" s="32">
        <f t="shared" si="430"/>
        <v>0</v>
      </c>
      <c r="HB239" s="172">
        <v>0</v>
      </c>
      <c r="HC239" s="162">
        <v>1290000</v>
      </c>
      <c r="HD239" s="32" t="s">
        <v>89</v>
      </c>
      <c r="HE239" s="94" t="s">
        <v>89</v>
      </c>
      <c r="HF239" s="32">
        <f t="shared" si="528"/>
        <v>645000</v>
      </c>
      <c r="HG239" s="32">
        <f t="shared" si="529"/>
        <v>645000</v>
      </c>
      <c r="HH239" s="32">
        <f t="shared" ref="HH239:HH241" si="546">HARMEAN(HC239:HE239)</f>
        <v>1290000</v>
      </c>
      <c r="HI239" s="32">
        <f t="shared" si="531"/>
        <v>0</v>
      </c>
      <c r="HJ239" s="32">
        <f t="shared" si="431"/>
        <v>0</v>
      </c>
      <c r="HK239" s="172">
        <v>2430114.12</v>
      </c>
      <c r="HL239" s="162">
        <v>2943000</v>
      </c>
      <c r="HM239" s="32">
        <v>2256000</v>
      </c>
      <c r="HN239" s="94">
        <v>2211000</v>
      </c>
      <c r="HO239" s="32">
        <f t="shared" si="532"/>
        <v>2460028.5300000003</v>
      </c>
      <c r="HP239" s="32">
        <f t="shared" si="533"/>
        <v>2343057.06</v>
      </c>
      <c r="HQ239" s="32">
        <f t="shared" ref="HQ239:HQ241" si="547">HARMEAN(HL239:HN239)</f>
        <v>2428489.5309174052</v>
      </c>
      <c r="HR239" s="32">
        <f t="shared" si="535"/>
        <v>2935820.8683719998</v>
      </c>
      <c r="HS239" s="32">
        <f t="shared" si="432"/>
        <v>3537664.1463882597</v>
      </c>
      <c r="HT239" s="172">
        <v>2430114.12</v>
      </c>
      <c r="HU239" s="162">
        <v>2943000</v>
      </c>
      <c r="HV239" s="32">
        <v>3095250</v>
      </c>
      <c r="HW239" s="94">
        <v>2878600</v>
      </c>
      <c r="HX239" s="32">
        <f t="shared" si="536"/>
        <v>2972283.3333333335</v>
      </c>
      <c r="HY239" s="32">
        <f t="shared" si="537"/>
        <v>2943000</v>
      </c>
      <c r="HZ239" s="32">
        <f t="shared" si="433"/>
        <v>2969544.0474595861</v>
      </c>
      <c r="IA239" s="32">
        <f t="shared" si="538"/>
        <v>2935820.8683719998</v>
      </c>
      <c r="IB239" s="32">
        <f t="shared" si="434"/>
        <v>3537664.1463882597</v>
      </c>
      <c r="IC239" s="172">
        <v>2590740</v>
      </c>
      <c r="ID239" s="162">
        <v>1813000</v>
      </c>
      <c r="IE239" s="32">
        <v>3095250</v>
      </c>
      <c r="IF239" s="94">
        <v>3064300</v>
      </c>
      <c r="IG239" s="32">
        <f t="shared" si="539"/>
        <v>2657516.6666666665</v>
      </c>
      <c r="IH239" s="32">
        <f t="shared" si="540"/>
        <v>3064300</v>
      </c>
      <c r="II239" s="32">
        <f t="shared" si="541"/>
        <v>2497946.5514451284</v>
      </c>
      <c r="IJ239" s="32">
        <f t="shared" si="542"/>
        <v>3129872.9939999999</v>
      </c>
      <c r="IK239" s="32">
        <f t="shared" si="435"/>
        <v>3771496.9577699997</v>
      </c>
      <c r="IM239" s="32">
        <f t="shared" si="543"/>
        <v>874269.70410940808</v>
      </c>
    </row>
    <row r="240" spans="1:247" x14ac:dyDescent="0.25">
      <c r="A240" s="12">
        <v>233</v>
      </c>
      <c r="B240" s="46" t="s">
        <v>276</v>
      </c>
      <c r="C240" s="14">
        <f>VLOOKUP(B240,[1]Hoja1!$B$9:$D$244,3,0)</f>
        <v>5199105</v>
      </c>
      <c r="D240" s="14">
        <v>19014000</v>
      </c>
      <c r="E240" s="15">
        <v>30000000</v>
      </c>
      <c r="F240" s="98">
        <v>29400000</v>
      </c>
      <c r="G240" s="105">
        <f t="shared" si="436"/>
        <v>20903276.25</v>
      </c>
      <c r="H240" s="105">
        <f t="shared" si="437"/>
        <v>24207000</v>
      </c>
      <c r="I240" s="107">
        <f t="shared" si="438"/>
        <v>12808994.486915218</v>
      </c>
      <c r="J240" s="107">
        <f t="shared" si="439"/>
        <v>5464259.3549999995</v>
      </c>
      <c r="K240" s="107">
        <f t="shared" si="408"/>
        <v>6584432.522774999</v>
      </c>
      <c r="L240" s="101">
        <f>VLOOKUP(B240,[1]Hoja1!$B$9:$L$244,11,0)</f>
        <v>5365921</v>
      </c>
      <c r="M240" s="102">
        <v>19931000</v>
      </c>
      <c r="N240" s="34">
        <v>30000000</v>
      </c>
      <c r="O240" s="125">
        <v>28800000</v>
      </c>
      <c r="P240" s="34">
        <f t="shared" si="440"/>
        <v>21024230.25</v>
      </c>
      <c r="Q240" s="34">
        <f t="shared" si="441"/>
        <v>24365500</v>
      </c>
      <c r="R240" s="34">
        <f t="shared" si="442"/>
        <v>13132409.642707057</v>
      </c>
      <c r="S240" s="174">
        <f t="shared" si="443"/>
        <v>5639582.9709999999</v>
      </c>
      <c r="T240" s="174">
        <f t="shared" si="409"/>
        <v>6795697.4800549997</v>
      </c>
      <c r="U240" s="126">
        <f>VLOOKUP(B240,[1]Hoja1!$B$9:$T$244,19,0)</f>
        <v>4776695</v>
      </c>
      <c r="V240" s="126">
        <v>17470000</v>
      </c>
      <c r="W240" s="17">
        <v>24000000</v>
      </c>
      <c r="X240" s="73">
        <v>22800000</v>
      </c>
      <c r="Y240" s="17">
        <f t="shared" si="444"/>
        <v>17261673.75</v>
      </c>
      <c r="Z240" s="17">
        <f t="shared" si="445"/>
        <v>20135000</v>
      </c>
      <c r="AA240" s="17">
        <f t="shared" si="446"/>
        <v>11359858.229179401</v>
      </c>
      <c r="AB240" s="176">
        <f t="shared" si="447"/>
        <v>5020306.4449999994</v>
      </c>
      <c r="AC240" s="176">
        <f t="shared" si="410"/>
        <v>6049469.266224999</v>
      </c>
      <c r="AD240" s="129">
        <f>VLOOKUP(B240,[1]Hoja1!$B$9:$V$244,21,0)</f>
        <v>4252232</v>
      </c>
      <c r="AE240" s="129">
        <v>15187000</v>
      </c>
      <c r="AF240" s="18">
        <v>22800000</v>
      </c>
      <c r="AG240" s="74">
        <v>21660000</v>
      </c>
      <c r="AH240" s="18">
        <f t="shared" si="448"/>
        <v>15974808</v>
      </c>
      <c r="AI240" s="18">
        <f t="shared" si="449"/>
        <v>18423500</v>
      </c>
      <c r="AJ240" s="18">
        <f t="shared" si="450"/>
        <v>10229025.278632076</v>
      </c>
      <c r="AK240" s="177">
        <f t="shared" si="451"/>
        <v>4469095.8319999995</v>
      </c>
      <c r="AL240" s="177">
        <f t="shared" si="411"/>
        <v>5385260.4775599996</v>
      </c>
      <c r="AM240" s="133">
        <f>VLOOKUP(B240,[1]Hoja1!$B$9:$X$244,23,0)</f>
        <v>3827483</v>
      </c>
      <c r="AN240" s="133">
        <v>13670000</v>
      </c>
      <c r="AO240" s="19">
        <v>20400000</v>
      </c>
      <c r="AP240" s="77">
        <v>19584000</v>
      </c>
      <c r="AQ240" s="19">
        <f t="shared" si="452"/>
        <v>14370370.75</v>
      </c>
      <c r="AR240" s="19">
        <f t="shared" si="453"/>
        <v>16627000</v>
      </c>
      <c r="AS240" s="19">
        <f t="shared" si="454"/>
        <v>9205922.5525321327</v>
      </c>
      <c r="AT240" s="178">
        <f t="shared" si="455"/>
        <v>4022684.6329999999</v>
      </c>
      <c r="AU240" s="178">
        <f t="shared" si="412"/>
        <v>4847334.9827650003</v>
      </c>
      <c r="AV240" s="137">
        <f>VLOOKUP(B240,[1]Hoja1!$B$9:$Z$244,25,0)</f>
        <v>4342450</v>
      </c>
      <c r="AW240" s="137">
        <v>15881000</v>
      </c>
      <c r="AX240" s="20">
        <v>20400000</v>
      </c>
      <c r="AY240" s="79">
        <v>18972000</v>
      </c>
      <c r="AZ240" s="20">
        <f t="shared" si="456"/>
        <v>14898862.5</v>
      </c>
      <c r="BA240" s="20">
        <f t="shared" si="457"/>
        <v>17426500</v>
      </c>
      <c r="BB240" s="20">
        <f t="shared" si="458"/>
        <v>10127045.363658668</v>
      </c>
      <c r="BC240" s="179">
        <f t="shared" si="459"/>
        <v>4563914.9499999993</v>
      </c>
      <c r="BD240" s="179">
        <f t="shared" si="413"/>
        <v>5499517.5147499992</v>
      </c>
      <c r="BE240" s="139">
        <f>VLOOKUP(B240,[1]Hoja1!$B$9:$AB$244,27,0)</f>
        <v>4776695</v>
      </c>
      <c r="BF240" s="139">
        <v>19107000</v>
      </c>
      <c r="BG240" s="21">
        <v>24000000</v>
      </c>
      <c r="BH240" s="80">
        <v>22080000</v>
      </c>
      <c r="BI240" s="21">
        <f t="shared" si="460"/>
        <v>17490923.75</v>
      </c>
      <c r="BJ240" s="21">
        <f t="shared" si="461"/>
        <v>20593500</v>
      </c>
      <c r="BK240" s="21">
        <f t="shared" si="462"/>
        <v>11473049.763634715</v>
      </c>
      <c r="BL240" s="21">
        <f t="shared" si="463"/>
        <v>5020306.4449999994</v>
      </c>
      <c r="BM240" s="21">
        <f t="shared" si="414"/>
        <v>6049469.266224999</v>
      </c>
      <c r="BN240" s="144">
        <f>VLOOKUP(B240,[1]Hoja1!$B$9:$AD$244,29,0)</f>
        <v>4798688</v>
      </c>
      <c r="BO240" s="144">
        <v>17139000</v>
      </c>
      <c r="BP240" s="22">
        <v>24000000</v>
      </c>
      <c r="BQ240" s="82">
        <v>23040000</v>
      </c>
      <c r="BR240" s="22">
        <f t="shared" si="464"/>
        <v>17244422</v>
      </c>
      <c r="BS240" s="22">
        <f t="shared" si="465"/>
        <v>20089500</v>
      </c>
      <c r="BT240" s="22">
        <f t="shared" si="466"/>
        <v>11369896.296535764</v>
      </c>
      <c r="BU240" s="22">
        <f t="shared" si="467"/>
        <v>5043421.0879999995</v>
      </c>
      <c r="BV240" s="22">
        <f t="shared" si="415"/>
        <v>6077322.4110399997</v>
      </c>
      <c r="BW240" s="146">
        <f>VLOOKUP(B240,[1]Hoja1!$B$9:$AF$244,31,0)</f>
        <v>4602659</v>
      </c>
      <c r="BX240" s="146">
        <v>13160000</v>
      </c>
      <c r="BY240" s="23">
        <v>20400000</v>
      </c>
      <c r="BZ240" s="84">
        <v>19584000</v>
      </c>
      <c r="CA240" s="23">
        <f t="shared" si="468"/>
        <v>14436664.75</v>
      </c>
      <c r="CB240" s="23">
        <f t="shared" si="469"/>
        <v>16372000</v>
      </c>
      <c r="CC240" s="23">
        <f t="shared" si="470"/>
        <v>10169441.800049011</v>
      </c>
      <c r="CD240" s="23">
        <f t="shared" si="471"/>
        <v>4837394.6089999992</v>
      </c>
      <c r="CE240" s="23">
        <f t="shared" si="416"/>
        <v>5829060.5038449988</v>
      </c>
      <c r="CF240" s="158">
        <f>VLOOKUP(B240,[1]Hoja1!$B$9:$AJ$244,35,0)</f>
        <v>4342450</v>
      </c>
      <c r="CG240" s="158">
        <v>12410000</v>
      </c>
      <c r="CH240" s="24">
        <v>13872000</v>
      </c>
      <c r="CI240" s="25">
        <v>13178400</v>
      </c>
      <c r="CJ240" s="24">
        <f t="shared" si="472"/>
        <v>10950712.5</v>
      </c>
      <c r="CK240" s="24">
        <f t="shared" si="473"/>
        <v>12794200</v>
      </c>
      <c r="CL240" s="24">
        <f t="shared" si="474"/>
        <v>8717743.5264233965</v>
      </c>
      <c r="CM240" s="24">
        <f t="shared" si="475"/>
        <v>4563914.9499999993</v>
      </c>
      <c r="CN240" s="24">
        <f t="shared" si="417"/>
        <v>5499517.5147499992</v>
      </c>
      <c r="CO240" s="148">
        <f>VLOOKUP(B240,[1]Hoja1!$B$9:$AL$244,37,0)</f>
        <v>4342450</v>
      </c>
      <c r="CP240" s="148">
        <v>15510000</v>
      </c>
      <c r="CQ240" s="26">
        <v>20400000</v>
      </c>
      <c r="CR240" s="149">
        <v>19380000</v>
      </c>
      <c r="CS240" s="26">
        <f t="shared" si="476"/>
        <v>14908112.5</v>
      </c>
      <c r="CT240" s="26">
        <f t="shared" si="477"/>
        <v>17445000</v>
      </c>
      <c r="CU240" s="26">
        <f t="shared" si="478"/>
        <v>10116888.64214725</v>
      </c>
      <c r="CV240" s="26">
        <f t="shared" si="479"/>
        <v>4563914.9499999993</v>
      </c>
      <c r="CW240" s="26">
        <f t="shared" si="418"/>
        <v>5499517.5147499992</v>
      </c>
      <c r="CX240" s="27">
        <f>VLOOKUP(B240,[1]Hoja1!$B$9:$AN$244,39,0)</f>
        <v>4776695</v>
      </c>
      <c r="CY240" s="27">
        <v>15700000</v>
      </c>
      <c r="CZ240" s="28">
        <v>22800000</v>
      </c>
      <c r="DA240" s="86">
        <v>21204000</v>
      </c>
      <c r="DB240" s="28">
        <f t="shared" si="480"/>
        <v>16120173.75</v>
      </c>
      <c r="DC240" s="28">
        <f t="shared" si="481"/>
        <v>18452000</v>
      </c>
      <c r="DD240" s="28">
        <f t="shared" si="482"/>
        <v>10987061.094885347</v>
      </c>
      <c r="DE240" s="28">
        <f t="shared" si="483"/>
        <v>5020306.4449999994</v>
      </c>
      <c r="DF240" s="28">
        <f t="shared" si="419"/>
        <v>6049469.266224999</v>
      </c>
      <c r="DG240" s="150">
        <f>VLOOKUP(B240,[1]Hoja1!$B$9:$AR$244,43,0)</f>
        <v>6300000</v>
      </c>
      <c r="DH240" s="150">
        <v>21600000</v>
      </c>
      <c r="DI240" s="29">
        <v>18000000</v>
      </c>
      <c r="DJ240" s="88">
        <v>16740000</v>
      </c>
      <c r="DK240" s="29">
        <f t="shared" si="484"/>
        <v>15660000</v>
      </c>
      <c r="DL240" s="29">
        <f t="shared" si="485"/>
        <v>17370000</v>
      </c>
      <c r="DM240" s="29">
        <f t="shared" si="486"/>
        <v>12487544.958039163</v>
      </c>
      <c r="DN240" s="29">
        <f t="shared" si="487"/>
        <v>6621300</v>
      </c>
      <c r="DO240" s="29">
        <f t="shared" si="420"/>
        <v>7978666.5</v>
      </c>
      <c r="DP240" s="154">
        <f>VLOOKUP(B240,[1]Hoja1!$B$9:$AT$244,45,0)</f>
        <v>6300000</v>
      </c>
      <c r="DQ240" s="154">
        <v>23040000</v>
      </c>
      <c r="DR240" s="30">
        <v>18000000</v>
      </c>
      <c r="DS240" s="90">
        <v>17640000</v>
      </c>
      <c r="DT240" s="30">
        <f t="shared" si="488"/>
        <v>16245000</v>
      </c>
      <c r="DU240" s="30">
        <f t="shared" si="489"/>
        <v>17820000</v>
      </c>
      <c r="DV240" s="30">
        <f t="shared" si="490"/>
        <v>12723543.333709005</v>
      </c>
      <c r="DW240" s="30">
        <f t="shared" si="491"/>
        <v>6621300</v>
      </c>
      <c r="DX240" s="30">
        <f t="shared" si="421"/>
        <v>7978666.5</v>
      </c>
      <c r="DY240" s="158">
        <f>VLOOKUP(B240,[1]Hoja1!$B$9:$AV$244,47,0)</f>
        <v>7140000</v>
      </c>
      <c r="DZ240" s="158">
        <v>24480000</v>
      </c>
      <c r="EA240" s="24">
        <v>20400000</v>
      </c>
      <c r="EB240" s="25">
        <v>19992000</v>
      </c>
      <c r="EC240" s="24">
        <f t="shared" si="492"/>
        <v>18003000</v>
      </c>
      <c r="ED240" s="24">
        <f t="shared" si="493"/>
        <v>20196000</v>
      </c>
      <c r="EE240" s="24">
        <f t="shared" si="494"/>
        <v>14288505.062537225</v>
      </c>
      <c r="EF240" s="24">
        <f t="shared" si="495"/>
        <v>7504139.9999999991</v>
      </c>
      <c r="EG240" s="24">
        <f t="shared" si="422"/>
        <v>9042488.6999999993</v>
      </c>
      <c r="EH240" s="126">
        <f>VLOOKUP(B240,[1]Hoja1!$B$9:$AX$244,49,0)</f>
        <v>7899885</v>
      </c>
      <c r="EI240" s="126">
        <v>28214000</v>
      </c>
      <c r="EJ240" s="17">
        <v>27000000</v>
      </c>
      <c r="EK240" s="73">
        <v>25920000</v>
      </c>
      <c r="EL240" s="17">
        <f t="shared" si="496"/>
        <v>22258471.25</v>
      </c>
      <c r="EM240" s="17">
        <f t="shared" si="497"/>
        <v>26460000</v>
      </c>
      <c r="EN240" s="17">
        <f t="shared" si="498"/>
        <v>16831843.011999141</v>
      </c>
      <c r="EO240" s="17">
        <f t="shared" si="499"/>
        <v>8302779.1349999998</v>
      </c>
      <c r="EP240" s="17">
        <f t="shared" si="423"/>
        <v>10004848.857674999</v>
      </c>
      <c r="EQ240" s="162">
        <f>VLOOKUP(B240,[1]Hoja1!$B$9:$AZ$244,51,0)</f>
        <v>6988380</v>
      </c>
      <c r="ER240" s="162">
        <v>22962000</v>
      </c>
      <c r="ES240" s="32">
        <v>27000000</v>
      </c>
      <c r="ET240" s="94">
        <v>25920000</v>
      </c>
      <c r="EU240" s="32">
        <f t="shared" si="500"/>
        <v>20717595</v>
      </c>
      <c r="EV240" s="32">
        <f t="shared" si="501"/>
        <v>24441000</v>
      </c>
      <c r="EW240" s="32">
        <f t="shared" si="502"/>
        <v>15251913.333718691</v>
      </c>
      <c r="EX240" s="32">
        <f t="shared" si="503"/>
        <v>8442661.8780000005</v>
      </c>
      <c r="EY240" s="32">
        <f t="shared" si="424"/>
        <v>10173407.56299</v>
      </c>
      <c r="EZ240" s="172">
        <v>5069996</v>
      </c>
      <c r="FA240" s="162">
        <v>17470000</v>
      </c>
      <c r="FB240" s="32">
        <v>22190400</v>
      </c>
      <c r="FC240" s="94">
        <v>21968500</v>
      </c>
      <c r="FD240" s="32">
        <f t="shared" si="504"/>
        <v>16674724</v>
      </c>
      <c r="FE240" s="32">
        <f t="shared" si="505"/>
        <v>19719250</v>
      </c>
      <c r="FF240" s="32">
        <f>HARMEAN(FA240:FC240)</f>
        <v>20294234.144217975</v>
      </c>
      <c r="FG240" s="32">
        <f>EZ240*1.2081</f>
        <v>6125062.1675999993</v>
      </c>
      <c r="FH240" s="32">
        <f t="shared" si="425"/>
        <v>7380699.9119579997</v>
      </c>
      <c r="FI240" s="172">
        <v>5069996</v>
      </c>
      <c r="FJ240" s="162">
        <v>20964000</v>
      </c>
      <c r="FK240" s="32">
        <v>22356000</v>
      </c>
      <c r="FL240" s="94">
        <v>21908900</v>
      </c>
      <c r="FM240" s="32">
        <f t="shared" si="508"/>
        <v>17574724</v>
      </c>
      <c r="FN240" s="32">
        <f t="shared" si="509"/>
        <v>21436450</v>
      </c>
      <c r="FO240" s="32">
        <f t="shared" si="544"/>
        <v>21727307.510293465</v>
      </c>
      <c r="FP240" s="32">
        <f t="shared" si="511"/>
        <v>6125062.1675999993</v>
      </c>
      <c r="FQ240" s="32">
        <f t="shared" si="426"/>
        <v>7380699.9119579997</v>
      </c>
      <c r="FR240" s="172">
        <v>0</v>
      </c>
      <c r="FS240" s="162">
        <v>17470000</v>
      </c>
      <c r="FT240" s="32" t="s">
        <v>89</v>
      </c>
      <c r="FU240" s="94" t="s">
        <v>89</v>
      </c>
      <c r="FV240" s="32">
        <f t="shared" si="512"/>
        <v>8735000</v>
      </c>
      <c r="FW240" s="32">
        <f t="shared" si="513"/>
        <v>8735000</v>
      </c>
      <c r="FX240" s="32">
        <f>HARMEAN(FS240:FU240)</f>
        <v>17470000</v>
      </c>
      <c r="FY240" s="32">
        <f t="shared" si="515"/>
        <v>0</v>
      </c>
      <c r="FZ240" s="32">
        <f t="shared" si="427"/>
        <v>0</v>
      </c>
      <c r="GA240" s="172">
        <v>0</v>
      </c>
      <c r="GB240" s="162">
        <v>20091000</v>
      </c>
      <c r="GC240" s="32">
        <v>21693600</v>
      </c>
      <c r="GD240" s="94">
        <v>21259700</v>
      </c>
      <c r="GE240" s="32">
        <f t="shared" si="516"/>
        <v>15761075</v>
      </c>
      <c r="GF240" s="32">
        <f t="shared" si="517"/>
        <v>20675350</v>
      </c>
      <c r="GG240" s="32">
        <f t="shared" si="545"/>
        <v>20992610.772994384</v>
      </c>
      <c r="GH240" s="32">
        <f t="shared" si="519"/>
        <v>0</v>
      </c>
      <c r="GI240" s="32">
        <f t="shared" si="428"/>
        <v>0</v>
      </c>
      <c r="GJ240" s="172">
        <v>0</v>
      </c>
      <c r="GK240" s="162">
        <v>15700000</v>
      </c>
      <c r="GL240" s="32" t="s">
        <v>89</v>
      </c>
      <c r="GM240" s="94" t="s">
        <v>89</v>
      </c>
      <c r="GN240" s="32">
        <f t="shared" si="520"/>
        <v>7850000</v>
      </c>
      <c r="GO240" s="32">
        <f t="shared" si="521"/>
        <v>7850000</v>
      </c>
      <c r="GP240" s="32">
        <f>HARMEAN(GK240:GM240)</f>
        <v>15700000.000000002</v>
      </c>
      <c r="GQ240" s="32">
        <f t="shared" si="523"/>
        <v>0</v>
      </c>
      <c r="GR240" s="32">
        <f t="shared" si="429"/>
        <v>0</v>
      </c>
      <c r="GS240" s="172">
        <v>0</v>
      </c>
      <c r="GT240" s="162">
        <v>12410000</v>
      </c>
      <c r="GU240" s="32" t="s">
        <v>89</v>
      </c>
      <c r="GV240" s="94" t="s">
        <v>89</v>
      </c>
      <c r="GW240" s="32">
        <f t="shared" si="524"/>
        <v>6205000</v>
      </c>
      <c r="GX240" s="32">
        <f t="shared" si="525"/>
        <v>6205000</v>
      </c>
      <c r="GY240" s="32">
        <f>HARMEAN(GT240:GV240)</f>
        <v>12410000</v>
      </c>
      <c r="GZ240" s="32">
        <f t="shared" si="527"/>
        <v>0</v>
      </c>
      <c r="HA240" s="32">
        <f t="shared" si="430"/>
        <v>0</v>
      </c>
      <c r="HB240" s="172">
        <v>0</v>
      </c>
      <c r="HC240" s="162">
        <v>12410000</v>
      </c>
      <c r="HD240" s="32" t="s">
        <v>89</v>
      </c>
      <c r="HE240" s="94" t="s">
        <v>89</v>
      </c>
      <c r="HF240" s="32">
        <f t="shared" si="528"/>
        <v>6205000</v>
      </c>
      <c r="HG240" s="32">
        <f t="shared" si="529"/>
        <v>6205000</v>
      </c>
      <c r="HH240" s="32">
        <f t="shared" si="546"/>
        <v>12410000</v>
      </c>
      <c r="HI240" s="32">
        <f t="shared" si="531"/>
        <v>0</v>
      </c>
      <c r="HJ240" s="32">
        <f t="shared" si="431"/>
        <v>0</v>
      </c>
      <c r="HK240" s="172">
        <v>20049750</v>
      </c>
      <c r="HL240" s="162">
        <v>28214000</v>
      </c>
      <c r="HM240" s="32">
        <v>21693600</v>
      </c>
      <c r="HN240" s="94">
        <v>21477000</v>
      </c>
      <c r="HO240" s="32">
        <f t="shared" si="532"/>
        <v>22858587.5</v>
      </c>
      <c r="HP240" s="32">
        <f t="shared" si="533"/>
        <v>21585300</v>
      </c>
      <c r="HQ240" s="32">
        <f t="shared" si="547"/>
        <v>23418951.583762836</v>
      </c>
      <c r="HR240" s="32">
        <f t="shared" si="535"/>
        <v>24222102.974999998</v>
      </c>
      <c r="HS240" s="32">
        <f t="shared" si="432"/>
        <v>29187634.084874995</v>
      </c>
      <c r="HT240" s="172">
        <v>20049750</v>
      </c>
      <c r="HU240" s="162">
        <v>28214000</v>
      </c>
      <c r="HV240" s="32">
        <v>30000000</v>
      </c>
      <c r="HW240" s="94">
        <v>28500000</v>
      </c>
      <c r="HX240" s="32">
        <f t="shared" si="536"/>
        <v>28904666.666666668</v>
      </c>
      <c r="HY240" s="32">
        <f t="shared" si="537"/>
        <v>28500000</v>
      </c>
      <c r="HZ240" s="32">
        <f t="shared" si="433"/>
        <v>28883800.122848794</v>
      </c>
      <c r="IA240" s="32">
        <f t="shared" si="538"/>
        <v>24222102.974999998</v>
      </c>
      <c r="IB240" s="32">
        <f t="shared" si="434"/>
        <v>29187634.084874995</v>
      </c>
      <c r="IC240" s="172">
        <v>21375000</v>
      </c>
      <c r="ID240" s="162">
        <v>17470000</v>
      </c>
      <c r="IE240" s="32">
        <v>30000000</v>
      </c>
      <c r="IF240" s="94">
        <v>28500000</v>
      </c>
      <c r="IG240" s="32">
        <f t="shared" si="539"/>
        <v>25323333.333333332</v>
      </c>
      <c r="IH240" s="32">
        <f t="shared" si="540"/>
        <v>28500000</v>
      </c>
      <c r="II240" s="32">
        <f t="shared" si="541"/>
        <v>23873558.533720121</v>
      </c>
      <c r="IJ240" s="32">
        <f t="shared" si="542"/>
        <v>25823137.5</v>
      </c>
      <c r="IK240" s="32">
        <f t="shared" si="435"/>
        <v>31116880.6875</v>
      </c>
      <c r="IM240" s="32">
        <f t="shared" si="543"/>
        <v>8133247.9823257755</v>
      </c>
    </row>
    <row r="241" spans="1:247" x14ac:dyDescent="0.25">
      <c r="A241" s="12">
        <v>234</v>
      </c>
      <c r="B241" s="48" t="s">
        <v>277</v>
      </c>
      <c r="C241" s="14">
        <f>VLOOKUP(B241,[1]Hoja1!$B$9:$D$244,3,0)</f>
        <v>5061461</v>
      </c>
      <c r="D241" s="14">
        <v>18511000</v>
      </c>
      <c r="E241" s="15">
        <v>30000000</v>
      </c>
      <c r="F241" s="98">
        <v>29700000</v>
      </c>
      <c r="G241" s="105">
        <f t="shared" si="436"/>
        <v>20818115.25</v>
      </c>
      <c r="H241" s="105">
        <f t="shared" si="437"/>
        <v>24105500</v>
      </c>
      <c r="I241" s="107">
        <f t="shared" si="438"/>
        <v>12555057.356031209</v>
      </c>
      <c r="J241" s="107">
        <f t="shared" si="439"/>
        <v>5319595.5109999999</v>
      </c>
      <c r="K241" s="107">
        <f t="shared" si="408"/>
        <v>6410112.5907549998</v>
      </c>
      <c r="L241" s="101">
        <f>VLOOKUP(B241,[1]Hoja1!$B$9:$L$244,11,0)</f>
        <v>5287519</v>
      </c>
      <c r="M241" s="102">
        <v>19640000</v>
      </c>
      <c r="N241" s="34">
        <v>30000000</v>
      </c>
      <c r="O241" s="125">
        <v>29100000</v>
      </c>
      <c r="P241" s="34">
        <f t="shared" si="440"/>
        <v>21006879.75</v>
      </c>
      <c r="Q241" s="34">
        <f t="shared" si="441"/>
        <v>24370000</v>
      </c>
      <c r="R241" s="34">
        <f t="shared" si="442"/>
        <v>12998039.909692412</v>
      </c>
      <c r="S241" s="174">
        <f t="shared" si="443"/>
        <v>5557182.4689999996</v>
      </c>
      <c r="T241" s="174">
        <f t="shared" si="409"/>
        <v>6696404.8751449995</v>
      </c>
      <c r="U241" s="126">
        <f>VLOOKUP(B241,[1]Hoja1!$B$9:$T$244,19,0)</f>
        <v>4907210</v>
      </c>
      <c r="V241" s="126">
        <v>17947000</v>
      </c>
      <c r="W241" s="17">
        <v>24000000</v>
      </c>
      <c r="X241" s="73">
        <v>23280000</v>
      </c>
      <c r="Y241" s="17">
        <f t="shared" si="444"/>
        <v>17533552.5</v>
      </c>
      <c r="Z241" s="17">
        <f t="shared" si="445"/>
        <v>20613500</v>
      </c>
      <c r="AA241" s="17">
        <f t="shared" si="446"/>
        <v>11623737.490705727</v>
      </c>
      <c r="AB241" s="176">
        <f t="shared" si="447"/>
        <v>5157477.71</v>
      </c>
      <c r="AC241" s="176">
        <f t="shared" si="410"/>
        <v>6214760.6405499997</v>
      </c>
      <c r="AD241" s="129">
        <f>VLOOKUP(B241,[1]Hoja1!$B$9:$V$244,21,0)</f>
        <v>4295737</v>
      </c>
      <c r="AE241" s="129">
        <v>15342000</v>
      </c>
      <c r="AF241" s="18">
        <v>22800000</v>
      </c>
      <c r="AG241" s="74">
        <v>21888000</v>
      </c>
      <c r="AH241" s="18">
        <f t="shared" si="448"/>
        <v>16081434.25</v>
      </c>
      <c r="AI241" s="18">
        <f t="shared" si="449"/>
        <v>18615000</v>
      </c>
      <c r="AJ241" s="18">
        <f t="shared" si="450"/>
        <v>10322147.537377551</v>
      </c>
      <c r="AK241" s="177">
        <f t="shared" si="451"/>
        <v>4514819.5869999994</v>
      </c>
      <c r="AL241" s="177">
        <f t="shared" si="411"/>
        <v>5440357.6023349995</v>
      </c>
      <c r="AM241" s="133">
        <f>VLOOKUP(B241,[1]Hoja1!$B$9:$X$244,23,0)</f>
        <v>3867033</v>
      </c>
      <c r="AN241" s="133">
        <v>13811000</v>
      </c>
      <c r="AO241" s="19">
        <v>20400000</v>
      </c>
      <c r="AP241" s="77">
        <v>20196000</v>
      </c>
      <c r="AQ241" s="19">
        <f t="shared" si="452"/>
        <v>14568508.25</v>
      </c>
      <c r="AR241" s="19">
        <f t="shared" si="453"/>
        <v>17003500</v>
      </c>
      <c r="AS241" s="19">
        <f t="shared" si="454"/>
        <v>9312361.1387297697</v>
      </c>
      <c r="AT241" s="178">
        <f t="shared" si="455"/>
        <v>4064251.6829999997</v>
      </c>
      <c r="AU241" s="178">
        <f t="shared" si="412"/>
        <v>4897423.2780149998</v>
      </c>
      <c r="AV241" s="137">
        <f>VLOOKUP(B241,[1]Hoja1!$B$9:$Z$244,25,0)</f>
        <v>4461100</v>
      </c>
      <c r="AW241" s="137">
        <v>16315000</v>
      </c>
      <c r="AX241" s="20">
        <v>20400000</v>
      </c>
      <c r="AY241" s="79">
        <v>18768000</v>
      </c>
      <c r="AZ241" s="20">
        <f t="shared" si="456"/>
        <v>14986025</v>
      </c>
      <c r="BA241" s="20">
        <f t="shared" si="457"/>
        <v>17541500</v>
      </c>
      <c r="BB241" s="20">
        <f t="shared" si="458"/>
        <v>10315791.14511882</v>
      </c>
      <c r="BC241" s="179">
        <f t="shared" si="459"/>
        <v>4688616.0999999996</v>
      </c>
      <c r="BD241" s="179">
        <f t="shared" si="413"/>
        <v>5649782.4004999995</v>
      </c>
      <c r="BE241" s="139">
        <f>VLOOKUP(B241,[1]Hoja1!$B$9:$AB$244,27,0)</f>
        <v>4907210</v>
      </c>
      <c r="BF241" s="139">
        <v>19629000</v>
      </c>
      <c r="BG241" s="21">
        <v>24000000</v>
      </c>
      <c r="BH241" s="80">
        <v>23520000</v>
      </c>
      <c r="BI241" s="21">
        <f t="shared" si="460"/>
        <v>18014052.5</v>
      </c>
      <c r="BJ241" s="21">
        <f t="shared" si="461"/>
        <v>21574500</v>
      </c>
      <c r="BK241" s="21">
        <f t="shared" si="462"/>
        <v>11802526.519773927</v>
      </c>
      <c r="BL241" s="21">
        <f t="shared" si="463"/>
        <v>5157477.71</v>
      </c>
      <c r="BM241" s="21">
        <f t="shared" si="414"/>
        <v>6214760.6405499997</v>
      </c>
      <c r="BN241" s="144">
        <f>VLOOKUP(B241,[1]Hoja1!$B$9:$AD$244,29,0)</f>
        <v>4907210</v>
      </c>
      <c r="BO241" s="144">
        <v>17526000</v>
      </c>
      <c r="BP241" s="22">
        <v>24000000</v>
      </c>
      <c r="BQ241" s="82">
        <v>23280000</v>
      </c>
      <c r="BR241" s="22">
        <f t="shared" si="464"/>
        <v>17428302.5</v>
      </c>
      <c r="BS241" s="22">
        <f t="shared" si="465"/>
        <v>20403000</v>
      </c>
      <c r="BT241" s="22">
        <f t="shared" si="466"/>
        <v>11578702.185397301</v>
      </c>
      <c r="BU241" s="22">
        <f t="shared" si="467"/>
        <v>5157477.71</v>
      </c>
      <c r="BV241" s="22">
        <f t="shared" si="415"/>
        <v>6214760.6405499997</v>
      </c>
      <c r="BW241" s="146">
        <f>VLOOKUP(B241,[1]Hoja1!$B$9:$AF$244,31,0)</f>
        <v>4728663</v>
      </c>
      <c r="BX241" s="146">
        <v>13520000</v>
      </c>
      <c r="BY241" s="23">
        <v>20400000</v>
      </c>
      <c r="BZ241" s="84">
        <v>18360000</v>
      </c>
      <c r="CA241" s="23">
        <f t="shared" si="468"/>
        <v>14252165.75</v>
      </c>
      <c r="CB241" s="23">
        <f t="shared" si="469"/>
        <v>15940000</v>
      </c>
      <c r="CC241" s="23">
        <f t="shared" si="470"/>
        <v>10284716.882606344</v>
      </c>
      <c r="CD241" s="23">
        <f t="shared" si="471"/>
        <v>4969824.8130000001</v>
      </c>
      <c r="CE241" s="23">
        <f t="shared" si="416"/>
        <v>5988638.8996649999</v>
      </c>
      <c r="CF241" s="158">
        <f>VLOOKUP(B241,[1]Hoja1!$B$9:$AJ$244,35,0)</f>
        <v>4461100</v>
      </c>
      <c r="CG241" s="158">
        <v>12750000</v>
      </c>
      <c r="CH241" s="24">
        <v>13872000</v>
      </c>
      <c r="CI241" s="25">
        <v>13455800</v>
      </c>
      <c r="CJ241" s="24">
        <f t="shared" si="472"/>
        <v>11134725</v>
      </c>
      <c r="CK241" s="24">
        <f t="shared" si="473"/>
        <v>13102900</v>
      </c>
      <c r="CL241" s="24">
        <f t="shared" si="474"/>
        <v>8908757.6670742054</v>
      </c>
      <c r="CM241" s="24">
        <f t="shared" si="475"/>
        <v>4688616.0999999996</v>
      </c>
      <c r="CN241" s="24">
        <f t="shared" si="417"/>
        <v>5649782.4004999995</v>
      </c>
      <c r="CO241" s="148">
        <f>VLOOKUP(B241,[1]Hoja1!$B$9:$AL$244,37,0)</f>
        <v>4461100</v>
      </c>
      <c r="CP241" s="148">
        <v>15940000</v>
      </c>
      <c r="CQ241" s="26">
        <v>20400000</v>
      </c>
      <c r="CR241" s="149">
        <v>19584000</v>
      </c>
      <c r="CS241" s="26">
        <f t="shared" si="476"/>
        <v>15096275</v>
      </c>
      <c r="CT241" s="26">
        <f t="shared" si="477"/>
        <v>17762000</v>
      </c>
      <c r="CU241" s="26">
        <f t="shared" si="478"/>
        <v>10336533.842599494</v>
      </c>
      <c r="CV241" s="26">
        <f t="shared" si="479"/>
        <v>4688616.0999999996</v>
      </c>
      <c r="CW241" s="26">
        <f t="shared" si="418"/>
        <v>5649782.4004999995</v>
      </c>
      <c r="CX241" s="27">
        <f>VLOOKUP(B241,[1]Hoja1!$B$9:$AN$244,39,0)</f>
        <v>4907210</v>
      </c>
      <c r="CY241" s="27">
        <v>16130000</v>
      </c>
      <c r="CZ241" s="28">
        <v>22800000</v>
      </c>
      <c r="DA241" s="86">
        <v>21432000</v>
      </c>
      <c r="DB241" s="28">
        <f t="shared" si="480"/>
        <v>16317302.5</v>
      </c>
      <c r="DC241" s="28">
        <f t="shared" si="481"/>
        <v>18781000</v>
      </c>
      <c r="DD241" s="28">
        <f t="shared" si="482"/>
        <v>11226591.799320027</v>
      </c>
      <c r="DE241" s="28">
        <f t="shared" si="483"/>
        <v>5157477.71</v>
      </c>
      <c r="DF241" s="28">
        <f t="shared" si="419"/>
        <v>6214760.6405499997</v>
      </c>
      <c r="DG241" s="150">
        <f>VLOOKUP(B241,[1]Hoja1!$B$9:$AR$244,43,0)</f>
        <v>6300000</v>
      </c>
      <c r="DH241" s="150">
        <v>21600000</v>
      </c>
      <c r="DI241" s="29">
        <v>18000000</v>
      </c>
      <c r="DJ241" s="88">
        <v>17100000</v>
      </c>
      <c r="DK241" s="29">
        <f t="shared" si="484"/>
        <v>15750000</v>
      </c>
      <c r="DL241" s="29">
        <f t="shared" si="485"/>
        <v>17550000</v>
      </c>
      <c r="DM241" s="29">
        <f t="shared" si="486"/>
        <v>12536766.31027711</v>
      </c>
      <c r="DN241" s="29">
        <f t="shared" si="487"/>
        <v>6621300</v>
      </c>
      <c r="DO241" s="29">
        <f t="shared" si="420"/>
        <v>7978666.5</v>
      </c>
      <c r="DP241" s="154">
        <f>VLOOKUP(B241,[1]Hoja1!$B$9:$AT$244,45,0)</f>
        <v>6300000</v>
      </c>
      <c r="DQ241" s="154">
        <v>23040000</v>
      </c>
      <c r="DR241" s="30">
        <v>18000000</v>
      </c>
      <c r="DS241" s="90">
        <v>16560000</v>
      </c>
      <c r="DT241" s="30">
        <f t="shared" si="488"/>
        <v>15975000</v>
      </c>
      <c r="DU241" s="30">
        <f t="shared" si="489"/>
        <v>17280000</v>
      </c>
      <c r="DV241" s="30">
        <f t="shared" si="490"/>
        <v>12575651.761196055</v>
      </c>
      <c r="DW241" s="30">
        <f t="shared" si="491"/>
        <v>6621300</v>
      </c>
      <c r="DX241" s="30">
        <f t="shared" si="421"/>
        <v>7978666.5</v>
      </c>
      <c r="DY241" s="158">
        <f>VLOOKUP(B241,[1]Hoja1!$B$9:$AV$244,47,0)</f>
        <v>7140000</v>
      </c>
      <c r="DZ241" s="158">
        <v>24480000</v>
      </c>
      <c r="EA241" s="24">
        <v>20400000</v>
      </c>
      <c r="EB241" s="25">
        <v>18768000</v>
      </c>
      <c r="EC241" s="24">
        <f t="shared" si="492"/>
        <v>17697000</v>
      </c>
      <c r="ED241" s="24">
        <f t="shared" si="493"/>
        <v>19584000</v>
      </c>
      <c r="EE241" s="24">
        <f t="shared" si="494"/>
        <v>14123920.444364807</v>
      </c>
      <c r="EF241" s="24">
        <f t="shared" si="495"/>
        <v>7504139.9999999991</v>
      </c>
      <c r="EG241" s="24">
        <f t="shared" si="422"/>
        <v>9042488.6999999993</v>
      </c>
      <c r="EH241" s="126">
        <f>VLOOKUP(B241,[1]Hoja1!$B$9:$AX$244,49,0)</f>
        <v>7661979</v>
      </c>
      <c r="EI241" s="126">
        <v>27365000</v>
      </c>
      <c r="EJ241" s="17">
        <v>27000000</v>
      </c>
      <c r="EK241" s="73">
        <v>24300000</v>
      </c>
      <c r="EL241" s="17">
        <f t="shared" si="496"/>
        <v>21581744.75</v>
      </c>
      <c r="EM241" s="17">
        <f t="shared" si="497"/>
        <v>25650000</v>
      </c>
      <c r="EN241" s="17">
        <f t="shared" si="498"/>
        <v>16310093.127736215</v>
      </c>
      <c r="EO241" s="17">
        <f t="shared" si="499"/>
        <v>8052739.9289999995</v>
      </c>
      <c r="EP241" s="17">
        <f t="shared" si="423"/>
        <v>9703551.614444999</v>
      </c>
      <c r="EQ241" s="162">
        <f>VLOOKUP(B241,[1]Hoja1!$B$9:$AZ$244,51,0)</f>
        <v>7050750</v>
      </c>
      <c r="ER241" s="162">
        <v>23167000</v>
      </c>
      <c r="ES241" s="32">
        <v>27000000</v>
      </c>
      <c r="ET241" s="94">
        <v>25110000</v>
      </c>
      <c r="EU241" s="32">
        <f t="shared" si="500"/>
        <v>20581937.5</v>
      </c>
      <c r="EV241" s="32">
        <f t="shared" si="501"/>
        <v>24138500</v>
      </c>
      <c r="EW241" s="32">
        <f t="shared" si="502"/>
        <v>15275598.254874675</v>
      </c>
      <c r="EX241" s="32">
        <f t="shared" si="503"/>
        <v>8518011.0749999993</v>
      </c>
      <c r="EY241" s="32">
        <f t="shared" si="424"/>
        <v>10264203.345375</v>
      </c>
      <c r="EZ241" s="351">
        <v>4672461</v>
      </c>
      <c r="FA241" s="162">
        <v>17947000</v>
      </c>
      <c r="FB241" s="32">
        <v>21693600</v>
      </c>
      <c r="FC241" s="94">
        <v>20608900</v>
      </c>
      <c r="FD241" s="32">
        <f t="shared" si="504"/>
        <v>16230490.25</v>
      </c>
      <c r="FE241" s="32">
        <f t="shared" si="505"/>
        <v>19277950</v>
      </c>
      <c r="FF241" s="32">
        <f>HARMEAN(FA241:FC241)</f>
        <v>19954916.641808774</v>
      </c>
      <c r="FG241" s="32">
        <f t="shared" si="507"/>
        <v>5644800.1340999994</v>
      </c>
      <c r="FH241" s="32">
        <f t="shared" si="425"/>
        <v>6801984.1615904998</v>
      </c>
      <c r="FI241" s="172">
        <v>1672961</v>
      </c>
      <c r="FJ241" s="162">
        <v>21536400</v>
      </c>
      <c r="FK241" s="32">
        <v>22521600</v>
      </c>
      <c r="FL241" s="94">
        <v>21395500</v>
      </c>
      <c r="FM241" s="32">
        <f t="shared" si="508"/>
        <v>16781615.25</v>
      </c>
      <c r="FN241" s="32">
        <f t="shared" si="509"/>
        <v>21465950</v>
      </c>
      <c r="FO241" s="32">
        <f t="shared" si="544"/>
        <v>21806503.896922912</v>
      </c>
      <c r="FP241" s="32">
        <f t="shared" si="511"/>
        <v>2021104.1841</v>
      </c>
      <c r="FQ241" s="32">
        <f t="shared" si="426"/>
        <v>2435430.5418404997</v>
      </c>
      <c r="FR241" s="172">
        <v>0</v>
      </c>
      <c r="FS241" s="162">
        <v>17947000</v>
      </c>
      <c r="FT241" s="32" t="s">
        <v>89</v>
      </c>
      <c r="FU241" s="94" t="s">
        <v>89</v>
      </c>
      <c r="FV241" s="32">
        <f t="shared" si="512"/>
        <v>8973500</v>
      </c>
      <c r="FW241" s="32">
        <f t="shared" si="513"/>
        <v>8973500</v>
      </c>
      <c r="FX241" s="32">
        <f>HARMEAN(FS241:FU241)</f>
        <v>17947000</v>
      </c>
      <c r="FY241" s="32">
        <f t="shared" si="515"/>
        <v>0</v>
      </c>
      <c r="FZ241" s="32">
        <f t="shared" si="427"/>
        <v>0</v>
      </c>
      <c r="GA241" s="172">
        <v>0</v>
      </c>
      <c r="GB241" s="162">
        <v>20640000</v>
      </c>
      <c r="GC241" s="32">
        <v>22356000</v>
      </c>
      <c r="GD241" s="94">
        <v>21685300</v>
      </c>
      <c r="GE241" s="32">
        <f t="shared" si="516"/>
        <v>16170325</v>
      </c>
      <c r="GF241" s="32">
        <f t="shared" si="517"/>
        <v>21162650</v>
      </c>
      <c r="GG241" s="32">
        <f t="shared" si="545"/>
        <v>21537099.733249333</v>
      </c>
      <c r="GH241" s="32">
        <f t="shared" si="519"/>
        <v>0</v>
      </c>
      <c r="GI241" s="32">
        <f t="shared" si="428"/>
        <v>0</v>
      </c>
      <c r="GJ241" s="172">
        <v>0</v>
      </c>
      <c r="GK241" s="162">
        <v>16130000</v>
      </c>
      <c r="GL241" s="32" t="s">
        <v>89</v>
      </c>
      <c r="GM241" s="94" t="s">
        <v>89</v>
      </c>
      <c r="GN241" s="32">
        <f t="shared" si="520"/>
        <v>8065000</v>
      </c>
      <c r="GO241" s="32">
        <f t="shared" si="521"/>
        <v>8065000</v>
      </c>
      <c r="GP241" s="32">
        <f>HARMEAN(GK241:GM241)</f>
        <v>16130000</v>
      </c>
      <c r="GQ241" s="32">
        <f t="shared" si="523"/>
        <v>0</v>
      </c>
      <c r="GR241" s="32">
        <f t="shared" si="429"/>
        <v>0</v>
      </c>
      <c r="GS241" s="172">
        <v>0</v>
      </c>
      <c r="GT241" s="162">
        <v>12750000</v>
      </c>
      <c r="GU241" s="32" t="s">
        <v>89</v>
      </c>
      <c r="GV241" s="94" t="s">
        <v>89</v>
      </c>
      <c r="GW241" s="32">
        <f t="shared" si="524"/>
        <v>6375000</v>
      </c>
      <c r="GX241" s="32">
        <f t="shared" si="525"/>
        <v>6375000</v>
      </c>
      <c r="GY241" s="32">
        <f>HARMEAN(GT241:GV241)</f>
        <v>12750000</v>
      </c>
      <c r="GZ241" s="32">
        <f t="shared" si="527"/>
        <v>0</v>
      </c>
      <c r="HA241" s="32">
        <f t="shared" si="430"/>
        <v>0</v>
      </c>
      <c r="HB241" s="172">
        <v>0</v>
      </c>
      <c r="HC241" s="162">
        <v>12750000</v>
      </c>
      <c r="HD241" s="32" t="s">
        <v>89</v>
      </c>
      <c r="HE241" s="94" t="s">
        <v>89</v>
      </c>
      <c r="HF241" s="32">
        <f t="shared" si="528"/>
        <v>6375000</v>
      </c>
      <c r="HG241" s="32">
        <f t="shared" si="529"/>
        <v>6375000</v>
      </c>
      <c r="HH241" s="32">
        <f t="shared" si="546"/>
        <v>12750000</v>
      </c>
      <c r="HI241" s="32">
        <f t="shared" si="531"/>
        <v>0</v>
      </c>
      <c r="HJ241" s="32">
        <f t="shared" si="431"/>
        <v>0</v>
      </c>
      <c r="HK241" s="172">
        <v>20260800</v>
      </c>
      <c r="HL241" s="162">
        <v>27365000</v>
      </c>
      <c r="HM241" s="32">
        <v>22356000</v>
      </c>
      <c r="HN241" s="94">
        <v>21238000</v>
      </c>
      <c r="HO241" s="32">
        <f t="shared" si="532"/>
        <v>22804950</v>
      </c>
      <c r="HP241" s="32">
        <f t="shared" si="533"/>
        <v>21797000</v>
      </c>
      <c r="HQ241" s="32">
        <f t="shared" si="547"/>
        <v>23371919.231745992</v>
      </c>
      <c r="HR241" s="32">
        <f t="shared" si="535"/>
        <v>24477072.48</v>
      </c>
      <c r="HS241" s="32">
        <f t="shared" si="432"/>
        <v>29494872.338399999</v>
      </c>
      <c r="HT241" s="172">
        <v>20260800</v>
      </c>
      <c r="HU241" s="162">
        <v>27365000</v>
      </c>
      <c r="HV241" s="32">
        <v>30000000</v>
      </c>
      <c r="HW241" s="94">
        <v>28800000</v>
      </c>
      <c r="HX241" s="32">
        <f t="shared" si="536"/>
        <v>28721666.666666668</v>
      </c>
      <c r="HY241" s="32">
        <f t="shared" si="537"/>
        <v>28800000</v>
      </c>
      <c r="HZ241" s="32">
        <f t="shared" si="433"/>
        <v>28681076.333711006</v>
      </c>
      <c r="IA241" s="32">
        <f t="shared" si="538"/>
        <v>24477072.48</v>
      </c>
      <c r="IB241" s="32">
        <f t="shared" si="434"/>
        <v>29494872.338399999</v>
      </c>
      <c r="IC241" s="172">
        <v>21600000</v>
      </c>
      <c r="ID241" s="162">
        <v>17947000</v>
      </c>
      <c r="IE241" s="32">
        <v>30000000</v>
      </c>
      <c r="IF241" s="94">
        <v>29100000</v>
      </c>
      <c r="IG241" s="32">
        <f t="shared" si="539"/>
        <v>25682333.333333332</v>
      </c>
      <c r="IH241" s="32">
        <f t="shared" si="540"/>
        <v>29100000</v>
      </c>
      <c r="II241" s="32">
        <f t="shared" si="541"/>
        <v>24307792.388526738</v>
      </c>
      <c r="IJ241" s="32">
        <f t="shared" si="542"/>
        <v>26094960</v>
      </c>
      <c r="IK241" s="32">
        <f t="shared" si="435"/>
        <v>31444426.800000001</v>
      </c>
      <c r="IM241" s="32">
        <f t="shared" si="543"/>
        <v>7995573.6981357792</v>
      </c>
    </row>
    <row r="242" spans="1:247" x14ac:dyDescent="0.25">
      <c r="A242" s="12">
        <v>235</v>
      </c>
      <c r="B242" s="46" t="s">
        <v>278</v>
      </c>
      <c r="C242" s="14">
        <f>VLOOKUP(B242,[1]Hoja1!$B$9:$D$244,3,0)</f>
        <v>358682</v>
      </c>
      <c r="D242" s="14">
        <v>1312000</v>
      </c>
      <c r="E242" s="15">
        <v>1876750</v>
      </c>
      <c r="F242" s="97">
        <v>1782900</v>
      </c>
      <c r="G242" s="105">
        <f t="shared" si="436"/>
        <v>1332583</v>
      </c>
      <c r="H242" s="105">
        <f t="shared" si="437"/>
        <v>1547450</v>
      </c>
      <c r="I242" s="107">
        <f t="shared" si="438"/>
        <v>861344.99112031446</v>
      </c>
      <c r="J242" s="107">
        <f t="shared" si="439"/>
        <v>376974.78199999995</v>
      </c>
      <c r="K242" s="107">
        <f t="shared" si="408"/>
        <v>454254.61230999994</v>
      </c>
      <c r="L242" s="101">
        <f>VLOOKUP(B242,[1]Hoja1!$B$9:$L$244,11,0)</f>
        <v>287860</v>
      </c>
      <c r="M242" s="101">
        <v>1070000</v>
      </c>
      <c r="N242" s="34">
        <v>1876750</v>
      </c>
      <c r="O242" s="70">
        <v>1745400</v>
      </c>
      <c r="P242" s="34">
        <f t="shared" si="440"/>
        <v>1245002.5</v>
      </c>
      <c r="Q242" s="34">
        <f t="shared" si="441"/>
        <v>1407700</v>
      </c>
      <c r="R242" s="34">
        <f t="shared" si="442"/>
        <v>725391.85756948066</v>
      </c>
      <c r="S242" s="174">
        <f t="shared" si="443"/>
        <v>302540.86</v>
      </c>
      <c r="T242" s="174">
        <f t="shared" si="409"/>
        <v>364561.73629999999</v>
      </c>
      <c r="U242" s="126">
        <f>VLOOKUP(B242,[1]Hoja1!$B$9:$T$244,19,0)</f>
        <v>240042</v>
      </c>
      <c r="V242" s="126">
        <v>878000</v>
      </c>
      <c r="W242" s="17">
        <v>1501400</v>
      </c>
      <c r="X242" s="73">
        <v>1381300</v>
      </c>
      <c r="Y242" s="17">
        <f t="shared" si="444"/>
        <v>1000185.5</v>
      </c>
      <c r="Z242" s="17">
        <f t="shared" si="445"/>
        <v>1129650</v>
      </c>
      <c r="AA242" s="17">
        <f t="shared" si="446"/>
        <v>597470.56265341071</v>
      </c>
      <c r="AB242" s="176">
        <f t="shared" si="447"/>
        <v>252284.14199999999</v>
      </c>
      <c r="AC242" s="176">
        <f t="shared" si="410"/>
        <v>304002.39110999997</v>
      </c>
      <c r="AD242" s="129">
        <f>VLOOKUP(B242,[1]Hoja1!$B$9:$V$244,21,0)</f>
        <v>308971</v>
      </c>
      <c r="AE242" s="129">
        <v>1104000</v>
      </c>
      <c r="AF242" s="18">
        <v>1426330</v>
      </c>
      <c r="AG242" s="74">
        <v>1412100</v>
      </c>
      <c r="AH242" s="18">
        <f t="shared" si="448"/>
        <v>1062850.25</v>
      </c>
      <c r="AI242" s="18">
        <f t="shared" si="449"/>
        <v>1258050</v>
      </c>
      <c r="AJ242" s="18">
        <f t="shared" si="450"/>
        <v>720511.4504352971</v>
      </c>
      <c r="AK242" s="177">
        <f t="shared" si="451"/>
        <v>324728.52100000001</v>
      </c>
      <c r="AL242" s="177">
        <f t="shared" si="411"/>
        <v>391297.86780499999</v>
      </c>
      <c r="AM242" s="133">
        <f>VLOOKUP(B242,[1]Hoja1!$B$9:$X$244,23,0)</f>
        <v>289205</v>
      </c>
      <c r="AN242" s="133">
        <v>1033000</v>
      </c>
      <c r="AO242" s="19">
        <v>1276190</v>
      </c>
      <c r="AP242" s="77">
        <v>1237900</v>
      </c>
      <c r="AQ242" s="19">
        <f t="shared" si="452"/>
        <v>959073.75</v>
      </c>
      <c r="AR242" s="19">
        <f t="shared" si="453"/>
        <v>1135450</v>
      </c>
      <c r="AS242" s="19">
        <f t="shared" si="454"/>
        <v>664759.7846808054</v>
      </c>
      <c r="AT242" s="178">
        <f t="shared" si="455"/>
        <v>303954.45499999996</v>
      </c>
      <c r="AU242" s="178">
        <f t="shared" si="412"/>
        <v>366265.11827499996</v>
      </c>
      <c r="AV242" s="137">
        <f>VLOOKUP(B242,[1]Hoja1!$B$9:$Z$244,25,0)</f>
        <v>206500</v>
      </c>
      <c r="AW242" s="137">
        <v>756000</v>
      </c>
      <c r="AX242" s="20">
        <v>1276190</v>
      </c>
      <c r="AY242" s="79">
        <v>1148600</v>
      </c>
      <c r="AZ242" s="20">
        <f t="shared" si="456"/>
        <v>846822.5</v>
      </c>
      <c r="BA242" s="20">
        <f t="shared" si="457"/>
        <v>952300</v>
      </c>
      <c r="BB242" s="20">
        <f t="shared" si="458"/>
        <v>511536.82914209052</v>
      </c>
      <c r="BC242" s="179">
        <f t="shared" si="459"/>
        <v>217031.5</v>
      </c>
      <c r="BD242" s="179">
        <f t="shared" si="413"/>
        <v>261522.95749999999</v>
      </c>
      <c r="BE242" s="139">
        <f>VLOOKUP(B242,[1]Hoja1!$B$9:$AB$244,27,0)</f>
        <v>312110</v>
      </c>
      <c r="BF242" s="139">
        <v>1249000</v>
      </c>
      <c r="BG242" s="21">
        <v>1501400</v>
      </c>
      <c r="BH242" s="80">
        <v>1381300</v>
      </c>
      <c r="BI242" s="21">
        <f t="shared" si="460"/>
        <v>1110952.5</v>
      </c>
      <c r="BJ242" s="21">
        <f t="shared" si="461"/>
        <v>1315150</v>
      </c>
      <c r="BK242" s="21">
        <f t="shared" si="462"/>
        <v>741476.74962032354</v>
      </c>
      <c r="BL242" s="21">
        <f t="shared" si="463"/>
        <v>328027.61</v>
      </c>
      <c r="BM242" s="21">
        <f t="shared" si="414"/>
        <v>395273.27004999999</v>
      </c>
      <c r="BN242" s="144">
        <f>VLOOKUP(B242,[1]Hoja1!$B$9:$AD$244,29,0)</f>
        <v>227150</v>
      </c>
      <c r="BO242" s="144">
        <v>812000</v>
      </c>
      <c r="BP242" s="22">
        <v>1501400</v>
      </c>
      <c r="BQ242" s="82">
        <v>1471400</v>
      </c>
      <c r="BR242" s="22">
        <f t="shared" si="464"/>
        <v>1002987.5</v>
      </c>
      <c r="BS242" s="22">
        <f t="shared" si="465"/>
        <v>1141700</v>
      </c>
      <c r="BT242" s="22">
        <f t="shared" si="466"/>
        <v>573100.85934542981</v>
      </c>
      <c r="BU242" s="22">
        <f t="shared" si="467"/>
        <v>238734.65</v>
      </c>
      <c r="BV242" s="22">
        <f t="shared" si="415"/>
        <v>287675.25325000001</v>
      </c>
      <c r="BW242" s="146">
        <f>VLOOKUP(B242,[1]Hoja1!$B$9:$AF$244,31,0)</f>
        <v>218791</v>
      </c>
      <c r="BX242" s="146">
        <v>630000</v>
      </c>
      <c r="BY242" s="23">
        <v>1276190</v>
      </c>
      <c r="BZ242" s="84">
        <v>1225100</v>
      </c>
      <c r="CA242" s="23">
        <f t="shared" si="468"/>
        <v>837520.25</v>
      </c>
      <c r="CB242" s="23">
        <f t="shared" si="469"/>
        <v>927550</v>
      </c>
      <c r="CC242" s="23">
        <f t="shared" si="470"/>
        <v>515615.69312130631</v>
      </c>
      <c r="CD242" s="23">
        <f t="shared" si="471"/>
        <v>229949.34099999999</v>
      </c>
      <c r="CE242" s="23">
        <f t="shared" si="416"/>
        <v>277088.95590499998</v>
      </c>
      <c r="CF242" s="158">
        <f>VLOOKUP(B242,[1]Hoja1!$B$9:$AJ$244,35,0)</f>
        <v>257170</v>
      </c>
      <c r="CG242" s="158">
        <v>740000</v>
      </c>
      <c r="CH242" s="24">
        <v>867800</v>
      </c>
      <c r="CI242" s="25">
        <v>850400</v>
      </c>
      <c r="CJ242" s="24">
        <f t="shared" si="472"/>
        <v>678842.5</v>
      </c>
      <c r="CK242" s="24">
        <f t="shared" si="473"/>
        <v>795200</v>
      </c>
      <c r="CL242" s="24">
        <f t="shared" si="474"/>
        <v>528535.2024059929</v>
      </c>
      <c r="CM242" s="24">
        <f t="shared" si="475"/>
        <v>270285.67</v>
      </c>
      <c r="CN242" s="24">
        <f t="shared" si="417"/>
        <v>325694.23234999995</v>
      </c>
      <c r="CO242" s="148">
        <f>VLOOKUP(B242,[1]Hoja1!$B$9:$AL$244,37,0)</f>
        <v>263398</v>
      </c>
      <c r="CP242" s="148">
        <v>950000</v>
      </c>
      <c r="CQ242" s="26">
        <v>1276190</v>
      </c>
      <c r="CR242" s="149">
        <v>1237900</v>
      </c>
      <c r="CS242" s="26">
        <f t="shared" si="476"/>
        <v>931872</v>
      </c>
      <c r="CT242" s="26">
        <f t="shared" si="477"/>
        <v>1093950</v>
      </c>
      <c r="CU242" s="26">
        <f t="shared" si="478"/>
        <v>621063.07186742208</v>
      </c>
      <c r="CV242" s="26">
        <f t="shared" si="479"/>
        <v>276831.29800000001</v>
      </c>
      <c r="CW242" s="26">
        <f t="shared" si="418"/>
        <v>333581.71409000002</v>
      </c>
      <c r="CX242" s="27">
        <f>VLOOKUP(B242,[1]Hoja1!$B$9:$AN$244,39,0)</f>
        <v>341411</v>
      </c>
      <c r="CY242" s="27">
        <v>1130000</v>
      </c>
      <c r="CZ242" s="28">
        <v>1426330</v>
      </c>
      <c r="DA242" s="86">
        <v>1355000</v>
      </c>
      <c r="DB242" s="28">
        <f t="shared" si="480"/>
        <v>1063185.25</v>
      </c>
      <c r="DC242" s="28">
        <f t="shared" si="481"/>
        <v>1242500</v>
      </c>
      <c r="DD242" s="28">
        <f t="shared" si="482"/>
        <v>761457.43227414496</v>
      </c>
      <c r="DE242" s="28">
        <f t="shared" si="483"/>
        <v>358822.96099999995</v>
      </c>
      <c r="DF242" s="28">
        <f t="shared" si="419"/>
        <v>432381.66800499993</v>
      </c>
      <c r="DG242" s="150">
        <f>VLOOKUP(B242,[1]Hoja1!$B$9:$AR$244,43,0)</f>
        <v>302731</v>
      </c>
      <c r="DH242" s="150">
        <v>1038000</v>
      </c>
      <c r="DI242" s="29">
        <v>1126050</v>
      </c>
      <c r="DJ242" s="88">
        <v>1081000</v>
      </c>
      <c r="DK242" s="29">
        <f t="shared" si="484"/>
        <v>886945.25</v>
      </c>
      <c r="DL242" s="29">
        <f t="shared" si="485"/>
        <v>1059500</v>
      </c>
      <c r="DM242" s="29">
        <f t="shared" si="486"/>
        <v>657918.19872822508</v>
      </c>
      <c r="DN242" s="29">
        <f t="shared" si="487"/>
        <v>318170.28099999996</v>
      </c>
      <c r="DO242" s="29">
        <f t="shared" si="420"/>
        <v>383395.18860499992</v>
      </c>
      <c r="DP242" s="154">
        <f>VLOOKUP(B242,[1]Hoja1!$B$9:$AT$244,45,0)</f>
        <v>394118</v>
      </c>
      <c r="DQ242" s="154">
        <v>1442000</v>
      </c>
      <c r="DR242" s="30">
        <v>1126050</v>
      </c>
      <c r="DS242" s="90">
        <v>1103500</v>
      </c>
      <c r="DT242" s="30">
        <f t="shared" si="488"/>
        <v>1016417</v>
      </c>
      <c r="DU242" s="30">
        <f t="shared" si="489"/>
        <v>1114775</v>
      </c>
      <c r="DV242" s="30">
        <f t="shared" si="490"/>
        <v>796010.39732095774</v>
      </c>
      <c r="DW242" s="30">
        <f t="shared" si="491"/>
        <v>414218.01799999998</v>
      </c>
      <c r="DX242" s="30">
        <f t="shared" si="421"/>
        <v>499132.71168999997</v>
      </c>
      <c r="DY242" s="158">
        <f>VLOOKUP(B242,[1]Hoja1!$B$9:$AV$244,47,0)</f>
        <v>363292</v>
      </c>
      <c r="DZ242" s="158">
        <v>1250000</v>
      </c>
      <c r="EA242" s="24">
        <v>1276190</v>
      </c>
      <c r="EB242" s="25">
        <v>1250700</v>
      </c>
      <c r="EC242" s="24">
        <f t="shared" si="492"/>
        <v>1035045.5</v>
      </c>
      <c r="ED242" s="24">
        <f t="shared" si="493"/>
        <v>1250350</v>
      </c>
      <c r="EE242" s="24">
        <f t="shared" si="494"/>
        <v>778855.42250633379</v>
      </c>
      <c r="EF242" s="24">
        <f t="shared" si="495"/>
        <v>381819.89199999999</v>
      </c>
      <c r="EG242" s="24">
        <f t="shared" si="422"/>
        <v>460092.96985999995</v>
      </c>
      <c r="EH242" s="126">
        <f>VLOOKUP(B242,[1]Hoja1!$B$9:$AX$244,49,0)</f>
        <v>417142</v>
      </c>
      <c r="EI242" s="126">
        <v>1490000</v>
      </c>
      <c r="EJ242" s="17">
        <v>1689075</v>
      </c>
      <c r="EK242" s="73">
        <v>1621500</v>
      </c>
      <c r="EL242" s="17">
        <f t="shared" si="496"/>
        <v>1304429.25</v>
      </c>
      <c r="EM242" s="17">
        <f t="shared" si="497"/>
        <v>1555750</v>
      </c>
      <c r="EN242" s="17">
        <f t="shared" si="498"/>
        <v>935200.19334857853</v>
      </c>
      <c r="EO242" s="17">
        <f t="shared" si="499"/>
        <v>438416.24199999997</v>
      </c>
      <c r="EP242" s="17">
        <f t="shared" si="423"/>
        <v>528291.57160999998</v>
      </c>
      <c r="EQ242" s="162">
        <f>VLOOKUP(B242,[1]Hoja1!$B$9:$AZ$244,51,0)</f>
        <v>302743</v>
      </c>
      <c r="ER242" s="162">
        <v>995000</v>
      </c>
      <c r="ES242" s="32">
        <v>1689075</v>
      </c>
      <c r="ET242" s="94">
        <v>1587700</v>
      </c>
      <c r="EU242" s="32">
        <f t="shared" si="500"/>
        <v>1143629.5</v>
      </c>
      <c r="EV242" s="32">
        <f t="shared" si="501"/>
        <v>1291350</v>
      </c>
      <c r="EW242" s="32">
        <f t="shared" si="502"/>
        <v>723322.23628386983</v>
      </c>
      <c r="EX242" s="32">
        <f t="shared" si="503"/>
        <v>365743.81829999998</v>
      </c>
      <c r="EY242" s="32">
        <f t="shared" si="424"/>
        <v>440721.30105149996</v>
      </c>
      <c r="EZ242" s="172">
        <f>VLOOKUP(B242,'[2]RESPUESTOS '!$B$11:$BH$246,59,0)</f>
        <v>220894</v>
      </c>
      <c r="FA242" s="162">
        <v>878000</v>
      </c>
      <c r="FB242" s="32">
        <v>1192400</v>
      </c>
      <c r="FC242" s="94">
        <v>1156600</v>
      </c>
      <c r="FD242" s="32">
        <f t="shared" si="504"/>
        <v>861973.5</v>
      </c>
      <c r="FE242" s="32">
        <f t="shared" si="505"/>
        <v>1017300</v>
      </c>
      <c r="FF242" s="32">
        <f t="shared" si="506"/>
        <v>542795.46781068307</v>
      </c>
      <c r="FG242" s="32">
        <f t="shared" si="507"/>
        <v>266862.04139999999</v>
      </c>
      <c r="FH242" s="32">
        <f t="shared" si="425"/>
        <v>321568.75988699996</v>
      </c>
      <c r="FI242" s="172">
        <f>VLOOKUP(B242,'[2]RESPUESTOS '!$B$11:$CJ$246,87,0)</f>
        <v>200057</v>
      </c>
      <c r="FJ242" s="162">
        <v>1053600</v>
      </c>
      <c r="FK242" s="32">
        <v>1084600</v>
      </c>
      <c r="FL242" s="94">
        <v>1041200</v>
      </c>
      <c r="FM242" s="32">
        <f t="shared" si="508"/>
        <v>844864.25</v>
      </c>
      <c r="FN242" s="32">
        <f t="shared" si="509"/>
        <v>1047400</v>
      </c>
      <c r="FO242" s="32">
        <f t="shared" si="510"/>
        <v>510847.11201737513</v>
      </c>
      <c r="FP242" s="32">
        <f t="shared" si="511"/>
        <v>241688.86169999998</v>
      </c>
      <c r="FQ242" s="32">
        <f t="shared" si="426"/>
        <v>291235.07834849996</v>
      </c>
      <c r="FR242" s="172">
        <f>VLOOKUP(B242,'[2]RESPUESTOS '!$B$11:$BX$246,75,0)</f>
        <v>193859</v>
      </c>
      <c r="FS242" s="162">
        <v>878000</v>
      </c>
      <c r="FT242" s="32">
        <v>1051000</v>
      </c>
      <c r="FU242" s="94">
        <v>998500</v>
      </c>
      <c r="FV242" s="32">
        <f t="shared" si="512"/>
        <v>780339.75</v>
      </c>
      <c r="FW242" s="32">
        <f t="shared" si="513"/>
        <v>938250</v>
      </c>
      <c r="FX242" s="32">
        <f t="shared" si="514"/>
        <v>484829.82527864497</v>
      </c>
      <c r="FY242" s="32">
        <f t="shared" si="515"/>
        <v>234201.05789999999</v>
      </c>
      <c r="FZ242" s="32">
        <f t="shared" si="427"/>
        <v>282212.27476949996</v>
      </c>
      <c r="GA242" s="172">
        <f>VLOOKUP(B242,'[2]RESPUESTOS '!$B$11:$CN$246,91,0)</f>
        <v>275046</v>
      </c>
      <c r="GB242" s="162">
        <v>1010000</v>
      </c>
      <c r="GC242" s="32">
        <v>1501400</v>
      </c>
      <c r="GD242" s="94">
        <v>1471400</v>
      </c>
      <c r="GE242" s="32">
        <f t="shared" si="516"/>
        <v>1064461.5</v>
      </c>
      <c r="GF242" s="32">
        <f t="shared" si="517"/>
        <v>1240700</v>
      </c>
      <c r="GG242" s="32">
        <f t="shared" si="518"/>
        <v>669845.71476750774</v>
      </c>
      <c r="GH242" s="32">
        <f t="shared" si="519"/>
        <v>332283.07260000001</v>
      </c>
      <c r="GI242" s="32">
        <f t="shared" si="428"/>
        <v>400401.10248300002</v>
      </c>
      <c r="GJ242" s="172">
        <f>VLOOKUP(B242,'[2]RESPUESTOS '!$B$11:$T$246,19,0)</f>
        <v>230948</v>
      </c>
      <c r="GK242" s="162">
        <v>1130000</v>
      </c>
      <c r="GL242" s="32">
        <v>1192400</v>
      </c>
      <c r="GM242" s="94">
        <v>1168600</v>
      </c>
      <c r="GN242" s="32">
        <f t="shared" si="520"/>
        <v>930487</v>
      </c>
      <c r="GO242" s="32">
        <f t="shared" si="521"/>
        <v>1149300</v>
      </c>
      <c r="GP242" s="32">
        <f t="shared" si="522"/>
        <v>578929.48418379028</v>
      </c>
      <c r="GQ242" s="32">
        <f t="shared" si="523"/>
        <v>279008.27879999997</v>
      </c>
      <c r="GR242" s="32">
        <f t="shared" si="429"/>
        <v>336204.97595399996</v>
      </c>
      <c r="GS242" s="172">
        <f>VLOOKUP(B242,'[2]RESPUESTOS '!$B$11:$H$246,7,0)</f>
        <v>106521</v>
      </c>
      <c r="GT242" s="162">
        <v>740000</v>
      </c>
      <c r="GU242" s="32">
        <v>715400</v>
      </c>
      <c r="GV242" s="94">
        <v>672500</v>
      </c>
      <c r="GW242" s="32">
        <f t="shared" si="524"/>
        <v>558605.25</v>
      </c>
      <c r="GX242" s="32">
        <f t="shared" si="525"/>
        <v>693950</v>
      </c>
      <c r="GY242" s="32">
        <f t="shared" si="526"/>
        <v>293599.96463495237</v>
      </c>
      <c r="GZ242" s="32">
        <f t="shared" si="527"/>
        <v>128688.02009999999</v>
      </c>
      <c r="HA242" s="32">
        <f t="shared" si="430"/>
        <v>155069.0642205</v>
      </c>
      <c r="HB242" s="172">
        <f>VLOOKUP(B242,'[2]RESPUESTOS '!$B$11:$D$246,3,0)</f>
        <v>101472</v>
      </c>
      <c r="HC242" s="162">
        <v>740000</v>
      </c>
      <c r="HD242" s="32">
        <v>715400</v>
      </c>
      <c r="HE242" s="94">
        <v>679600</v>
      </c>
      <c r="HF242" s="32">
        <f t="shared" si="528"/>
        <v>559118</v>
      </c>
      <c r="HG242" s="32">
        <f t="shared" si="529"/>
        <v>697500</v>
      </c>
      <c r="HH242" s="32">
        <f t="shared" si="530"/>
        <v>284180.52483289852</v>
      </c>
      <c r="HI242" s="32">
        <f t="shared" si="531"/>
        <v>122588.3232</v>
      </c>
      <c r="HJ242" s="32">
        <f t="shared" si="431"/>
        <v>147718.92945599998</v>
      </c>
      <c r="HK242" s="172">
        <f>VLOOKUP(B242,'[2]RESPUESTOS '!$B$11:$CB$246,79,0)</f>
        <v>271857</v>
      </c>
      <c r="HL242" s="162">
        <v>1490000</v>
      </c>
      <c r="HM242" s="32">
        <v>1501400</v>
      </c>
      <c r="HN242" s="94">
        <v>1456000</v>
      </c>
      <c r="HO242" s="32">
        <f t="shared" si="532"/>
        <v>1179814.25</v>
      </c>
      <c r="HP242" s="32">
        <f t="shared" si="533"/>
        <v>1473000</v>
      </c>
      <c r="HQ242" s="32">
        <f t="shared" si="534"/>
        <v>701458.59117274778</v>
      </c>
      <c r="HR242" s="32">
        <f t="shared" si="535"/>
        <v>328430.44169999997</v>
      </c>
      <c r="HS242" s="32">
        <f t="shared" si="432"/>
        <v>395758.68224849994</v>
      </c>
      <c r="HT242" s="172">
        <v>1536781.68</v>
      </c>
      <c r="HU242" s="162">
        <v>1490000</v>
      </c>
      <c r="HV242" s="32">
        <v>1876750</v>
      </c>
      <c r="HW242" s="94">
        <v>1820400</v>
      </c>
      <c r="HX242" s="32">
        <f t="shared" si="536"/>
        <v>1729050</v>
      </c>
      <c r="HY242" s="32">
        <f t="shared" si="537"/>
        <v>1820400</v>
      </c>
      <c r="HZ242" s="32">
        <f t="shared" si="433"/>
        <v>1711052.5319732155</v>
      </c>
      <c r="IA242" s="32">
        <f t="shared" si="538"/>
        <v>1856585.9476079999</v>
      </c>
      <c r="IB242" s="32">
        <f t="shared" si="434"/>
        <v>2237186.0668676398</v>
      </c>
      <c r="IC242" s="172">
        <v>1638360</v>
      </c>
      <c r="ID242" s="162">
        <v>878000</v>
      </c>
      <c r="IE242" s="32">
        <v>1876750</v>
      </c>
      <c r="IF242" s="94">
        <v>1726600</v>
      </c>
      <c r="IG242" s="32">
        <f t="shared" si="539"/>
        <v>1493783.3333333333</v>
      </c>
      <c r="IH242" s="32">
        <f t="shared" si="540"/>
        <v>1726600</v>
      </c>
      <c r="II242" s="32">
        <f t="shared" si="541"/>
        <v>1332764.0211086338</v>
      </c>
      <c r="IJ242" s="32">
        <f t="shared" si="542"/>
        <v>1979302.716</v>
      </c>
      <c r="IK242" s="32">
        <f t="shared" si="435"/>
        <v>2385059.7727800002</v>
      </c>
      <c r="IM242" s="32">
        <f t="shared" si="543"/>
        <v>498431.4158067088</v>
      </c>
    </row>
    <row r="243" spans="1:247" ht="15.75" thickBot="1" x14ac:dyDescent="0.3">
      <c r="A243" s="50">
        <v>236</v>
      </c>
      <c r="B243" s="51" t="s">
        <v>279</v>
      </c>
      <c r="C243" s="14">
        <f>VLOOKUP(B243,[1]Hoja1!$B$9:$D$244,3,0)</f>
        <v>2667209</v>
      </c>
      <c r="D243" s="52">
        <v>9755000</v>
      </c>
      <c r="E243" s="53">
        <v>14999500</v>
      </c>
      <c r="F243" s="99">
        <v>14549500</v>
      </c>
      <c r="G243" s="105">
        <f t="shared" si="436"/>
        <v>10492802.25</v>
      </c>
      <c r="H243" s="105">
        <f t="shared" si="437"/>
        <v>12152250</v>
      </c>
      <c r="I243" s="107">
        <f t="shared" si="438"/>
        <v>6527041.760008567</v>
      </c>
      <c r="J243" s="107">
        <f t="shared" si="439"/>
        <v>2803236.659</v>
      </c>
      <c r="K243" s="107">
        <f t="shared" si="408"/>
        <v>3377900.1740950001</v>
      </c>
      <c r="L243" s="101">
        <f>VLOOKUP(B243,[1]Hoja1!$B$9:$L$244,11,0)</f>
        <v>2637502</v>
      </c>
      <c r="M243" s="103">
        <v>9797000</v>
      </c>
      <c r="N243" s="54">
        <v>14999500</v>
      </c>
      <c r="O243" s="71">
        <v>14249500</v>
      </c>
      <c r="P243" s="34">
        <f t="shared" si="440"/>
        <v>10420875.5</v>
      </c>
      <c r="Q243" s="34">
        <f t="shared" si="441"/>
        <v>12023250</v>
      </c>
      <c r="R243" s="34">
        <f t="shared" si="442"/>
        <v>6471806.1414639689</v>
      </c>
      <c r="S243" s="174">
        <f t="shared" si="443"/>
        <v>2772014.602</v>
      </c>
      <c r="T243" s="174">
        <f t="shared" si="409"/>
        <v>3340277.5954100001</v>
      </c>
      <c r="U243" s="126">
        <f>VLOOKUP(B243,[1]Hoja1!$B$9:$T$244,19,0)</f>
        <v>2392005</v>
      </c>
      <c r="V243" s="127">
        <v>8748000</v>
      </c>
      <c r="W243" s="17">
        <v>11999600</v>
      </c>
      <c r="X243" s="17">
        <v>11759600</v>
      </c>
      <c r="Y243" s="17">
        <f t="shared" si="444"/>
        <v>8724801.25</v>
      </c>
      <c r="Z243" s="17">
        <f t="shared" si="445"/>
        <v>10253800</v>
      </c>
      <c r="AA243" s="17">
        <f t="shared" si="446"/>
        <v>5708217.1722089192</v>
      </c>
      <c r="AB243" s="176">
        <f t="shared" si="447"/>
        <v>2513997.2549999999</v>
      </c>
      <c r="AC243" s="176">
        <f t="shared" si="410"/>
        <v>3029366.6922749998</v>
      </c>
      <c r="AD243" s="129">
        <f>VLOOKUP(B243,[1]Hoja1!$B$9:$V$244,21,0)</f>
        <v>2605880</v>
      </c>
      <c r="AE243" s="130">
        <v>9307000</v>
      </c>
      <c r="AF243" s="55">
        <v>11399620</v>
      </c>
      <c r="AG243" s="75">
        <v>11057600</v>
      </c>
      <c r="AH243" s="18">
        <f t="shared" si="448"/>
        <v>8592525</v>
      </c>
      <c r="AI243" s="18">
        <f t="shared" si="449"/>
        <v>10182300</v>
      </c>
      <c r="AJ243" s="18">
        <f t="shared" si="450"/>
        <v>5975935.2695165277</v>
      </c>
      <c r="AK243" s="177">
        <f t="shared" si="451"/>
        <v>2738779.88</v>
      </c>
      <c r="AL243" s="177">
        <f t="shared" si="411"/>
        <v>3300229.7553999997</v>
      </c>
      <c r="AM243" s="133">
        <f>VLOOKUP(B243,[1]Hoja1!$B$9:$X$244,23,0)</f>
        <v>2426569</v>
      </c>
      <c r="AN243" s="134">
        <v>8667000</v>
      </c>
      <c r="AO243" s="56">
        <v>6500000</v>
      </c>
      <c r="AP243" s="78">
        <v>9689700</v>
      </c>
      <c r="AQ243" s="19">
        <f t="shared" si="452"/>
        <v>6820817.25</v>
      </c>
      <c r="AR243" s="19">
        <f t="shared" si="453"/>
        <v>7583500</v>
      </c>
      <c r="AS243" s="19">
        <f t="shared" si="454"/>
        <v>5098573.271313061</v>
      </c>
      <c r="AT243" s="178">
        <f t="shared" si="455"/>
        <v>2550324.0189999999</v>
      </c>
      <c r="AU243" s="178">
        <f t="shared" si="412"/>
        <v>3073140.4428949999</v>
      </c>
      <c r="AV243" s="137">
        <f>VLOOKUP(B243,[1]Hoja1!$B$9:$Z$244,25,0)</f>
        <v>2174550</v>
      </c>
      <c r="AW243" s="138">
        <v>7953000</v>
      </c>
      <c r="AX243" s="20">
        <v>10199660</v>
      </c>
      <c r="AY243" s="20">
        <v>9791700</v>
      </c>
      <c r="AZ243" s="20">
        <f t="shared" si="456"/>
        <v>7529727.5</v>
      </c>
      <c r="BA243" s="20">
        <f t="shared" si="457"/>
        <v>8872350</v>
      </c>
      <c r="BB243" s="20">
        <f t="shared" si="458"/>
        <v>5090523.7005601227</v>
      </c>
      <c r="BC243" s="179">
        <f t="shared" si="459"/>
        <v>2285452.0499999998</v>
      </c>
      <c r="BD243" s="179">
        <f t="shared" si="413"/>
        <v>2753969.7202499998</v>
      </c>
      <c r="BE243" s="139">
        <f>VLOOKUP(B243,[1]Hoja1!$B$9:$AB$244,27,0)</f>
        <v>2392005</v>
      </c>
      <c r="BF243" s="140">
        <v>9569000</v>
      </c>
      <c r="BG243" s="57">
        <v>11999600</v>
      </c>
      <c r="BH243" s="81">
        <v>11759600</v>
      </c>
      <c r="BI243" s="21">
        <f t="shared" si="460"/>
        <v>8930051.25</v>
      </c>
      <c r="BJ243" s="21">
        <f t="shared" si="461"/>
        <v>10664300</v>
      </c>
      <c r="BK243" s="21">
        <f t="shared" si="462"/>
        <v>5789244.2539748652</v>
      </c>
      <c r="BL243" s="21">
        <f t="shared" si="463"/>
        <v>2513997.2549999999</v>
      </c>
      <c r="BM243" s="21">
        <f t="shared" si="414"/>
        <v>3029366.6922749998</v>
      </c>
      <c r="BN243" s="144">
        <f>VLOOKUP(B243,[1]Hoja1!$B$9:$AD$244,29,0)</f>
        <v>2392005</v>
      </c>
      <c r="BO243" s="145">
        <v>8543000</v>
      </c>
      <c r="BP243" s="58">
        <v>11999600</v>
      </c>
      <c r="BQ243" s="83">
        <v>11399600</v>
      </c>
      <c r="BR243" s="22">
        <f t="shared" si="464"/>
        <v>8583551.25</v>
      </c>
      <c r="BS243" s="22">
        <f t="shared" si="465"/>
        <v>9971300</v>
      </c>
      <c r="BT243" s="22">
        <f t="shared" si="466"/>
        <v>5664336.6792724002</v>
      </c>
      <c r="BU243" s="22">
        <f t="shared" si="467"/>
        <v>2513997.2549999999</v>
      </c>
      <c r="BV243" s="22">
        <f t="shared" si="415"/>
        <v>3029366.6922749998</v>
      </c>
      <c r="BW243" s="146">
        <f>VLOOKUP(B243,[1]Hoja1!$B$9:$AF$244,31,0)</f>
        <v>2304716</v>
      </c>
      <c r="BX243" s="147">
        <v>6590000</v>
      </c>
      <c r="BY243" s="59">
        <v>10199660</v>
      </c>
      <c r="BZ243" s="85">
        <v>9689700</v>
      </c>
      <c r="CA243" s="23">
        <f t="shared" si="468"/>
        <v>7196019</v>
      </c>
      <c r="CB243" s="23">
        <f t="shared" si="469"/>
        <v>8139850</v>
      </c>
      <c r="CC243" s="23">
        <f t="shared" si="470"/>
        <v>5083348.7393559376</v>
      </c>
      <c r="CD243" s="23">
        <f t="shared" si="471"/>
        <v>2422256.5159999998</v>
      </c>
      <c r="CE243" s="23">
        <f t="shared" si="416"/>
        <v>2918819.1017799997</v>
      </c>
      <c r="CF243" s="158">
        <f>VLOOKUP(B243,[1]Hoja1!$B$9:$AJ$244,35,0)</f>
        <v>2174550</v>
      </c>
      <c r="CG243" s="159">
        <v>6220000</v>
      </c>
      <c r="CH243" s="60">
        <v>6935800</v>
      </c>
      <c r="CI243" s="61">
        <v>6866400</v>
      </c>
      <c r="CJ243" s="24">
        <f t="shared" si="472"/>
        <v>5549187.5</v>
      </c>
      <c r="CK243" s="24">
        <f t="shared" si="473"/>
        <v>6543200</v>
      </c>
      <c r="CL243" s="24">
        <f t="shared" si="474"/>
        <v>4393416.5609376766</v>
      </c>
      <c r="CM243" s="24">
        <f t="shared" si="475"/>
        <v>2285452.0499999998</v>
      </c>
      <c r="CN243" s="24">
        <f t="shared" si="417"/>
        <v>2753969.7202499998</v>
      </c>
      <c r="CO243" s="148">
        <f>VLOOKUP(B243,[1]Hoja1!$B$9:$AL$244,37,0)</f>
        <v>2523789</v>
      </c>
      <c r="CP243" s="148">
        <v>9020000</v>
      </c>
      <c r="CQ243" s="26">
        <v>10199660</v>
      </c>
      <c r="CR243" s="149">
        <v>9485700</v>
      </c>
      <c r="CS243" s="26">
        <f t="shared" si="476"/>
        <v>7807287.25</v>
      </c>
      <c r="CT243" s="26">
        <f t="shared" si="477"/>
        <v>9252850</v>
      </c>
      <c r="CU243" s="26">
        <f t="shared" si="478"/>
        <v>5629372.9637426622</v>
      </c>
      <c r="CV243" s="26">
        <f t="shared" si="479"/>
        <v>2652502.2390000001</v>
      </c>
      <c r="CW243" s="26">
        <f t="shared" si="418"/>
        <v>3196265.1979950001</v>
      </c>
      <c r="CX243" s="27">
        <f>VLOOKUP(B243,[1]Hoja1!$B$9:$AN$244,39,0)</f>
        <v>2538814</v>
      </c>
      <c r="CY243" s="62">
        <v>8350000</v>
      </c>
      <c r="CZ243" s="63">
        <v>11399620</v>
      </c>
      <c r="DA243" s="87">
        <v>10944000</v>
      </c>
      <c r="DB243" s="28">
        <f t="shared" si="480"/>
        <v>8308108.5</v>
      </c>
      <c r="DC243" s="28">
        <f t="shared" si="481"/>
        <v>9647000</v>
      </c>
      <c r="DD243" s="28">
        <f t="shared" si="482"/>
        <v>5774158.1747651184</v>
      </c>
      <c r="DE243" s="28">
        <f t="shared" si="483"/>
        <v>2668293.514</v>
      </c>
      <c r="DF243" s="28">
        <f t="shared" si="419"/>
        <v>3215293.6843699999</v>
      </c>
      <c r="DG243" s="150">
        <f>VLOOKUP(B243,[1]Hoja1!$B$9:$AR$244,43,0)</f>
        <v>2174550</v>
      </c>
      <c r="DH243" s="151">
        <v>7456000</v>
      </c>
      <c r="DI243" s="64">
        <v>8999700</v>
      </c>
      <c r="DJ243" s="89">
        <v>8729700</v>
      </c>
      <c r="DK243" s="29">
        <f t="shared" si="484"/>
        <v>6839987.5</v>
      </c>
      <c r="DL243" s="29">
        <f t="shared" si="485"/>
        <v>8092850</v>
      </c>
      <c r="DM243" s="29">
        <f t="shared" si="486"/>
        <v>4880121.5240500337</v>
      </c>
      <c r="DN243" s="29">
        <f t="shared" si="487"/>
        <v>2285452.0499999998</v>
      </c>
      <c r="DO243" s="29">
        <f t="shared" si="420"/>
        <v>2753969.7202499998</v>
      </c>
      <c r="DP243" s="154">
        <f>VLOOKUP(B243,[1]Hoja1!$B$9:$AT$244,45,0)</f>
        <v>3149895</v>
      </c>
      <c r="DQ243" s="155">
        <v>11520000</v>
      </c>
      <c r="DR243" s="65">
        <v>8999700</v>
      </c>
      <c r="DS243" s="91">
        <v>8729700</v>
      </c>
      <c r="DT243" s="30">
        <f t="shared" si="488"/>
        <v>8099823.75</v>
      </c>
      <c r="DU243" s="30">
        <f t="shared" si="489"/>
        <v>8864700</v>
      </c>
      <c r="DV243" s="30">
        <f t="shared" si="490"/>
        <v>6349783.4334276058</v>
      </c>
      <c r="DW243" s="30">
        <f t="shared" si="491"/>
        <v>3310539.645</v>
      </c>
      <c r="DX243" s="30">
        <f t="shared" si="421"/>
        <v>3989200.272225</v>
      </c>
      <c r="DY243" s="158">
        <f>VLOOKUP(B243,[1]Hoja1!$B$9:$AV$244,47,0)</f>
        <v>2548070</v>
      </c>
      <c r="DZ243" s="159">
        <v>8740000</v>
      </c>
      <c r="EA243" s="60">
        <v>10199660</v>
      </c>
      <c r="EB243" s="61">
        <v>9893700</v>
      </c>
      <c r="EC243" s="24">
        <f t="shared" si="492"/>
        <v>7845357.5</v>
      </c>
      <c r="ED243" s="24">
        <f t="shared" si="493"/>
        <v>9316850</v>
      </c>
      <c r="EE243" s="24">
        <f t="shared" si="494"/>
        <v>5665824.4822838297</v>
      </c>
      <c r="EF243" s="24">
        <f t="shared" si="495"/>
        <v>2678021.5699999998</v>
      </c>
      <c r="EG243" s="24">
        <f t="shared" si="422"/>
        <v>3227015.9918499999</v>
      </c>
      <c r="EH243" s="126">
        <f>VLOOKUP(B243,[1]Hoja1!$B$9:$AX$244,49,0)</f>
        <v>3922908</v>
      </c>
      <c r="EI243" s="127">
        <v>14011000</v>
      </c>
      <c r="EJ243" s="66">
        <v>13499550</v>
      </c>
      <c r="EK243" s="92">
        <v>12824600</v>
      </c>
      <c r="EL243" s="17">
        <f t="shared" si="496"/>
        <v>11064514.5</v>
      </c>
      <c r="EM243" s="17">
        <f t="shared" si="497"/>
        <v>13162075</v>
      </c>
      <c r="EN243" s="17">
        <f t="shared" si="498"/>
        <v>8362303.2281085709</v>
      </c>
      <c r="EO243" s="17">
        <f t="shared" si="499"/>
        <v>4122976.3079999997</v>
      </c>
      <c r="EP243" s="17">
        <f t="shared" si="423"/>
        <v>4968186.4511399996</v>
      </c>
      <c r="EQ243" s="162">
        <f>VLOOKUP(B243,[1]Hoja1!$B$9:$AZ$244,51,0)</f>
        <v>2174550</v>
      </c>
      <c r="ER243" s="163">
        <v>7145000</v>
      </c>
      <c r="ES243" s="67">
        <v>13499550</v>
      </c>
      <c r="ET243" s="95">
        <v>13094600</v>
      </c>
      <c r="EU243" s="32">
        <f t="shared" si="500"/>
        <v>8978425</v>
      </c>
      <c r="EV243" s="32">
        <f t="shared" si="501"/>
        <v>10119800</v>
      </c>
      <c r="EW243" s="32">
        <f t="shared" si="502"/>
        <v>5331434.1136866361</v>
      </c>
      <c r="EX243" s="32">
        <f t="shared" si="503"/>
        <v>2627073.855</v>
      </c>
      <c r="EY243" s="32">
        <f t="shared" si="424"/>
        <v>3165623.9952750001</v>
      </c>
      <c r="EZ243" s="172">
        <f>VLOOKUP(B243,'[2]RESPUESTOS '!$B$11:$BH$246,59,0)</f>
        <v>2039554</v>
      </c>
      <c r="FA243" s="163">
        <v>8748000</v>
      </c>
      <c r="FB243" s="67">
        <v>11095200</v>
      </c>
      <c r="FC243" s="95">
        <v>10207600</v>
      </c>
      <c r="FD243" s="32">
        <f t="shared" si="504"/>
        <v>8022588.5</v>
      </c>
      <c r="FE243" s="32">
        <f t="shared" si="505"/>
        <v>9477800</v>
      </c>
      <c r="FF243" s="32">
        <f t="shared" si="506"/>
        <v>5045978.9541713251</v>
      </c>
      <c r="FG243" s="32">
        <f t="shared" si="507"/>
        <v>2463985.1873999997</v>
      </c>
      <c r="FH243" s="32">
        <f t="shared" si="425"/>
        <v>2969102.1508169994</v>
      </c>
      <c r="FI243" s="172">
        <f>VLOOKUP(B243,'[2]RESPUESTOS '!$B$11:$CJ$246,87,0)</f>
        <v>2042228</v>
      </c>
      <c r="FJ243" s="163">
        <v>10497600</v>
      </c>
      <c r="FK243" s="67">
        <v>11178000</v>
      </c>
      <c r="FL243" s="95">
        <v>11066200</v>
      </c>
      <c r="FM243" s="32">
        <f t="shared" si="508"/>
        <v>8696007</v>
      </c>
      <c r="FN243" s="32">
        <f t="shared" si="509"/>
        <v>10781900</v>
      </c>
      <c r="FO243" s="32">
        <f t="shared" si="510"/>
        <v>5230482.1170223597</v>
      </c>
      <c r="FP243" s="32">
        <f t="shared" si="511"/>
        <v>2467215.6467999998</v>
      </c>
      <c r="FQ243" s="32">
        <f t="shared" si="426"/>
        <v>2972994.8543939996</v>
      </c>
      <c r="FR243" s="172">
        <f>VLOOKUP(B243,'[2]RESPUESTOS '!$B$11:$BX$246,75,0)</f>
        <v>1172164</v>
      </c>
      <c r="FS243" s="163">
        <v>8748000</v>
      </c>
      <c r="FT243" s="67">
        <v>6327400</v>
      </c>
      <c r="FU243" s="95">
        <v>6074300</v>
      </c>
      <c r="FV243" s="32">
        <f t="shared" si="512"/>
        <v>5580466</v>
      </c>
      <c r="FW243" s="32">
        <f t="shared" si="513"/>
        <v>6200850</v>
      </c>
      <c r="FX243" s="32">
        <f t="shared" si="514"/>
        <v>3100521.3704106398</v>
      </c>
      <c r="FY243" s="32">
        <f t="shared" si="515"/>
        <v>1416091.3284</v>
      </c>
      <c r="FZ243" s="32">
        <f t="shared" si="427"/>
        <v>1706390.050722</v>
      </c>
      <c r="GA243" s="172">
        <f>VLOOKUP(B243,'[2]RESPUESTOS '!$B$11:$CN$246,91,0)</f>
        <v>2016400</v>
      </c>
      <c r="GB243" s="163">
        <v>10061000</v>
      </c>
      <c r="GC243" s="67">
        <v>10846800</v>
      </c>
      <c r="GD243" s="95">
        <v>10304500</v>
      </c>
      <c r="GE243" s="32">
        <f t="shared" si="516"/>
        <v>8307175</v>
      </c>
      <c r="GF243" s="32">
        <f t="shared" si="517"/>
        <v>10182750</v>
      </c>
      <c r="GG243" s="32">
        <f t="shared" si="518"/>
        <v>5098365.8663987638</v>
      </c>
      <c r="GH243" s="32">
        <f t="shared" si="519"/>
        <v>2436012.84</v>
      </c>
      <c r="GI243" s="32">
        <f t="shared" si="428"/>
        <v>2935395.4721999997</v>
      </c>
      <c r="GJ243" s="172">
        <f>VLOOKUP(B243,'[2]RESPUESTOS '!$B$11:$T$246,19,0)</f>
        <v>1177881</v>
      </c>
      <c r="GK243" s="163">
        <v>8350000</v>
      </c>
      <c r="GL243" s="67">
        <v>6375600</v>
      </c>
      <c r="GM243" s="95">
        <v>6056800</v>
      </c>
      <c r="GN243" s="32">
        <f t="shared" si="520"/>
        <v>5490070.25</v>
      </c>
      <c r="GO243" s="32">
        <f t="shared" si="521"/>
        <v>6216200</v>
      </c>
      <c r="GP243" s="32">
        <f t="shared" si="522"/>
        <v>3099107.0939194784</v>
      </c>
      <c r="GQ243" s="32">
        <f t="shared" si="523"/>
        <v>1422998.0360999999</v>
      </c>
      <c r="GR243" s="32">
        <f t="shared" si="429"/>
        <v>1714712.6335004999</v>
      </c>
      <c r="GS243" s="172">
        <f>VLOOKUP(B243,'[2]RESPUESTOS '!$B$11:$H$246,7,0)</f>
        <v>1224076</v>
      </c>
      <c r="GT243" s="163">
        <v>6220000</v>
      </c>
      <c r="GU243" s="67">
        <v>850000</v>
      </c>
      <c r="GV243" s="95">
        <v>824500</v>
      </c>
      <c r="GW243" s="32">
        <f t="shared" si="524"/>
        <v>2279644</v>
      </c>
      <c r="GX243" s="32">
        <f t="shared" si="525"/>
        <v>1037038</v>
      </c>
      <c r="GY243" s="32">
        <f t="shared" si="526"/>
        <v>1187986.6132732891</v>
      </c>
      <c r="GZ243" s="32">
        <f t="shared" si="527"/>
        <v>1478806.2156</v>
      </c>
      <c r="HA243" s="32">
        <f t="shared" si="430"/>
        <v>1781961.4897980001</v>
      </c>
      <c r="HB243" s="172">
        <f>VLOOKUP(B243,'[2]RESPUESTOS '!$B$11:$D$246,3,0)</f>
        <v>1181688</v>
      </c>
      <c r="HC243" s="163">
        <v>6220000</v>
      </c>
      <c r="HD243" s="67">
        <v>850000</v>
      </c>
      <c r="HE243" s="95">
        <v>824500</v>
      </c>
      <c r="HF243" s="32">
        <f t="shared" si="528"/>
        <v>2269047</v>
      </c>
      <c r="HG243" s="32">
        <f t="shared" si="529"/>
        <v>1015844</v>
      </c>
      <c r="HH243" s="32">
        <f t="shared" si="530"/>
        <v>1177736.4358208268</v>
      </c>
      <c r="HI243" s="32">
        <f t="shared" si="531"/>
        <v>1427597.2727999999</v>
      </c>
      <c r="HJ243" s="32">
        <f t="shared" si="431"/>
        <v>1720254.7137239999</v>
      </c>
      <c r="HK243" s="172">
        <f>VLOOKUP(B243,'[2]RESPUESTOS '!$B$11:$CB$246,79,0)</f>
        <v>1993892</v>
      </c>
      <c r="HL243" s="163">
        <v>14011000</v>
      </c>
      <c r="HM243" s="67">
        <v>10846800</v>
      </c>
      <c r="HN243" s="95">
        <v>9979000</v>
      </c>
      <c r="HO243" s="32">
        <f t="shared" si="532"/>
        <v>9207673</v>
      </c>
      <c r="HP243" s="32">
        <f t="shared" si="533"/>
        <v>10412900</v>
      </c>
      <c r="HQ243" s="32">
        <f t="shared" si="534"/>
        <v>5226655.8796802368</v>
      </c>
      <c r="HR243" s="32">
        <f t="shared" si="535"/>
        <v>2408820.9251999999</v>
      </c>
      <c r="HS243" s="32">
        <f t="shared" si="432"/>
        <v>2902629.2148659998</v>
      </c>
      <c r="HT243" s="185">
        <v>9813473.25</v>
      </c>
      <c r="HU243" s="163">
        <v>14011000</v>
      </c>
      <c r="HV243" s="67">
        <v>14999500</v>
      </c>
      <c r="HW243" s="95">
        <v>13949500</v>
      </c>
      <c r="HX243" s="32">
        <f t="shared" si="536"/>
        <v>14320000</v>
      </c>
      <c r="HY243" s="32">
        <f t="shared" si="537"/>
        <v>14011000</v>
      </c>
      <c r="HZ243" s="32">
        <f t="shared" si="433"/>
        <v>14304204.905680463</v>
      </c>
      <c r="IA243" s="32">
        <f t="shared" si="538"/>
        <v>11855657.033325</v>
      </c>
      <c r="IB243" s="32">
        <f t="shared" si="434"/>
        <v>14286066.725156624</v>
      </c>
      <c r="IC243" s="185">
        <v>10462125</v>
      </c>
      <c r="ID243" s="163">
        <v>8748000</v>
      </c>
      <c r="IE243" s="67">
        <v>14999500</v>
      </c>
      <c r="IF243" s="95">
        <v>14699500</v>
      </c>
      <c r="IG243" s="32">
        <f t="shared" si="539"/>
        <v>12815666.666666666</v>
      </c>
      <c r="IH243" s="32">
        <f t="shared" si="540"/>
        <v>14699500</v>
      </c>
      <c r="II243" s="32">
        <f t="shared" si="541"/>
        <v>12047696.518063352</v>
      </c>
      <c r="IJ243" s="32">
        <f t="shared" si="542"/>
        <v>12639293.2125</v>
      </c>
      <c r="IK243" s="32">
        <f t="shared" si="435"/>
        <v>15230348.3210625</v>
      </c>
      <c r="IM243" s="32">
        <f t="shared" si="543"/>
        <v>3827474.7231944678</v>
      </c>
    </row>
    <row r="244" spans="1:247" x14ac:dyDescent="0.25">
      <c r="E244" s="96"/>
      <c r="G244" s="106">
        <f>SUM(G8:G243)</f>
        <v>616317193.5</v>
      </c>
      <c r="H244" s="106">
        <f>SUM(H8:H243)</f>
        <v>706921750</v>
      </c>
      <c r="I244" s="106">
        <f>SUM(I8:I243)</f>
        <v>392566241.5100776</v>
      </c>
      <c r="J244" s="106">
        <f>SUM(J8:J243)</f>
        <v>169641252.07399991</v>
      </c>
      <c r="K244" s="108"/>
      <c r="L244" s="108"/>
      <c r="P244" s="128">
        <f>SUM(P8:P243)</f>
        <v>605565305.75</v>
      </c>
      <c r="Q244" s="128">
        <f t="shared" ref="Q244:R244" si="548">SUM(Q8:Q243)</f>
        <v>683363950</v>
      </c>
      <c r="R244" s="128">
        <f t="shared" si="548"/>
        <v>370496280.66600722</v>
      </c>
      <c r="S244" s="128">
        <f>SUM(S8:S243)</f>
        <v>156990206.37299997</v>
      </c>
      <c r="T244" s="108"/>
      <c r="U244" s="171"/>
      <c r="Y244" s="106">
        <f>SUM(Y8:Y243)</f>
        <v>519503900</v>
      </c>
      <c r="Z244" s="106">
        <f t="shared" ref="Z244:AA244" si="549">SUM(Z8:Z243)</f>
        <v>590460400</v>
      </c>
      <c r="AA244" s="106">
        <f t="shared" si="549"/>
        <v>341174770.57002282</v>
      </c>
      <c r="AB244" s="106">
        <f>SUM(AB8:AB243)</f>
        <v>154948509.59999999</v>
      </c>
      <c r="AC244" s="108"/>
      <c r="AD244" s="108"/>
      <c r="AH244" s="106">
        <f>SUM(AH8:AH243)</f>
        <v>517301536.5</v>
      </c>
      <c r="AI244" s="106">
        <f t="shared" ref="AI244:AJ244" si="550">SUM(AI8:AI243)</f>
        <v>594597365</v>
      </c>
      <c r="AJ244" s="106">
        <f t="shared" si="550"/>
        <v>364284611.85768616</v>
      </c>
      <c r="AK244" s="106">
        <f>SUM(AK8:AK243)</f>
        <v>172377847.97599977</v>
      </c>
      <c r="AL244" s="108"/>
      <c r="AM244" s="108"/>
      <c r="AQ244" s="106">
        <f>SUM(AQ8:AQ243)</f>
        <v>471386178.25</v>
      </c>
      <c r="AR244" s="106">
        <f t="shared" ref="AR244:AS244" si="551">SUM(AR8:AR243)</f>
        <v>543846615</v>
      </c>
      <c r="AS244" s="106">
        <f t="shared" si="551"/>
        <v>337067334.97875077</v>
      </c>
      <c r="AT244" s="106">
        <f>SUM(AT8:AT243)</f>
        <v>161159039.91300002</v>
      </c>
      <c r="AU244" s="108"/>
      <c r="AV244" s="108"/>
      <c r="AZ244" s="106">
        <f>SUM(AZ8:AZ243)</f>
        <v>438686328.25</v>
      </c>
      <c r="BA244" s="106">
        <f t="shared" ref="BA244:BB244" si="552">SUM(BA8:BA243)</f>
        <v>496824495</v>
      </c>
      <c r="BB244" s="106">
        <f t="shared" si="552"/>
        <v>290983587.9257406</v>
      </c>
      <c r="BC244" s="106">
        <f>SUM(BC8:BC243)</f>
        <v>133139632.15300003</v>
      </c>
      <c r="BD244" s="108"/>
      <c r="BE244" s="108"/>
      <c r="BI244" s="106">
        <f>SUM(BI8:BI243)</f>
        <v>531681221.5</v>
      </c>
      <c r="BJ244" s="106">
        <f t="shared" ref="BJ244:BK244" si="553">SUM(BJ8:BJ243)</f>
        <v>608099250</v>
      </c>
      <c r="BK244" s="106">
        <f t="shared" si="553"/>
        <v>346733458.88702846</v>
      </c>
      <c r="BL244" s="106">
        <f>SUM(BL8:BL243)</f>
        <v>156768406.48600009</v>
      </c>
      <c r="BM244" s="108"/>
      <c r="BN244" s="108"/>
      <c r="BR244" s="106">
        <f>SUM(BR8:BR243)</f>
        <v>496313342.5</v>
      </c>
      <c r="BS244" s="106">
        <f t="shared" ref="BS244:BT244" si="554">SUM(BS8:BS243)</f>
        <v>571151500</v>
      </c>
      <c r="BT244" s="106">
        <f t="shared" si="554"/>
        <v>317683668.25313801</v>
      </c>
      <c r="BU244" s="108">
        <f>SUM(BU8:BU243)</f>
        <v>138824666.67000008</v>
      </c>
      <c r="BV244" s="108"/>
      <c r="BW244" s="108"/>
      <c r="CA244" s="106">
        <f>SUM(CA8:CA243)</f>
        <v>406908998.5</v>
      </c>
      <c r="CB244" s="106">
        <f t="shared" ref="CB244:CC244" si="555">SUM(CB8:CB243)</f>
        <v>452997832.5</v>
      </c>
      <c r="CC244" s="106">
        <f t="shared" si="555"/>
        <v>266546688.30359632</v>
      </c>
      <c r="CD244" s="106">
        <f>SUM(CD8:CD243)</f>
        <v>132118145.28399986</v>
      </c>
      <c r="CE244" s="108"/>
      <c r="CF244" s="108"/>
      <c r="CJ244" s="106">
        <f>SUM(CJ8:CJ243)</f>
        <v>312163075.75</v>
      </c>
      <c r="CK244" s="106">
        <f t="shared" ref="CK244:CL244" si="556">SUM(CK8:CK243)</f>
        <v>356553450</v>
      </c>
      <c r="CL244" s="106">
        <f t="shared" si="556"/>
        <v>239815291.73104301</v>
      </c>
      <c r="CM244" s="106">
        <f>SUM(CM8:CM243)</f>
        <v>126111174.75300002</v>
      </c>
      <c r="CN244" s="108"/>
      <c r="CO244" s="108"/>
      <c r="CS244" s="106">
        <f>SUM(CS8:CS243)</f>
        <v>441747858</v>
      </c>
      <c r="CT244" s="106">
        <f t="shared" ref="CT244:CU244" si="557">SUM(CT8:CT243)</f>
        <v>511945800</v>
      </c>
      <c r="CU244" s="106">
        <f t="shared" si="557"/>
        <v>303714367.25544602</v>
      </c>
      <c r="CV244" s="106">
        <f>SUM(CV8:CV243)</f>
        <v>138639640.22199988</v>
      </c>
      <c r="CW244" s="108"/>
      <c r="CX244" s="108"/>
      <c r="DB244" s="106">
        <f>SUM(DB8:DB243)</f>
        <v>493438522.5</v>
      </c>
      <c r="DC244" s="106">
        <f t="shared" ref="DC244:DD244" si="558">SUM(DC8:DC243)</f>
        <v>563445265</v>
      </c>
      <c r="DD244" s="106">
        <f t="shared" si="558"/>
        <v>345662750.90192395</v>
      </c>
      <c r="DE244" s="106">
        <f>SUM(DE8:DE243)</f>
        <v>160160124.3199999</v>
      </c>
      <c r="DF244" s="108"/>
      <c r="DG244" s="108"/>
      <c r="DK244" s="106">
        <f>SUM(DK8:DK243)</f>
        <v>448399185.5</v>
      </c>
      <c r="DL244" s="106">
        <f t="shared" ref="DL244:DM244" si="559">SUM(DL8:DL243)</f>
        <v>508599950</v>
      </c>
      <c r="DM244" s="106">
        <f t="shared" si="559"/>
        <v>342268936.4542219</v>
      </c>
      <c r="DN244" s="106">
        <f>SUM(DN8:DN243)</f>
        <v>173166219.8919999</v>
      </c>
      <c r="DO244" s="108"/>
      <c r="DP244" s="108"/>
      <c r="DT244" s="106">
        <f>SUM(DT8:DT243)</f>
        <v>488124981.5</v>
      </c>
      <c r="DU244" s="106">
        <f t="shared" ref="DU244:DV244" si="560">SUM(DU8:DU243)</f>
        <v>532257276</v>
      </c>
      <c r="DV244" s="106">
        <f t="shared" si="560"/>
        <v>362511688.86369419</v>
      </c>
      <c r="DW244" s="106">
        <f>SUM(DW8:DW243)</f>
        <v>204156934.97599983</v>
      </c>
      <c r="DX244" s="108"/>
      <c r="DY244" s="108"/>
      <c r="EC244" s="106">
        <f>SUM(EC8:EC243)</f>
        <v>514868328.75</v>
      </c>
      <c r="ED244" s="106">
        <f t="shared" ref="ED244:EE244" si="561">SUM(ED8:ED243)</f>
        <v>581467550</v>
      </c>
      <c r="EE244" s="106">
        <f t="shared" si="561"/>
        <v>393730603.55984521</v>
      </c>
      <c r="EF244" s="106">
        <f>SUM(EF8:EF243)</f>
        <v>201456736.25499991</v>
      </c>
      <c r="EG244" s="108"/>
      <c r="EH244" s="108"/>
      <c r="EL244" s="106">
        <f>SUM(EL8:EL243)</f>
        <v>644326440.75</v>
      </c>
      <c r="EM244" s="106">
        <f t="shared" ref="EM244:EN244" si="562">SUM(EM8:EM243)</f>
        <v>740554862.5</v>
      </c>
      <c r="EN244" s="106">
        <f t="shared" si="562"/>
        <v>460568583.97466427</v>
      </c>
      <c r="EO244" s="106">
        <f>SUM(EO8:EO243)</f>
        <v>220926283.18799999</v>
      </c>
      <c r="EP244" s="108"/>
      <c r="EQ244" s="108"/>
      <c r="EU244" s="106">
        <f>SUM(EU8:EU243)</f>
        <v>588138659.75</v>
      </c>
      <c r="EV244" s="106">
        <f t="shared" ref="EV244:EW244" si="563">SUM(EV8:EV243)</f>
        <v>652367400</v>
      </c>
      <c r="EW244" s="106">
        <f t="shared" si="563"/>
        <v>386823360.99215907</v>
      </c>
      <c r="EX244" s="106">
        <f>SUM(EX8:EX243)</f>
        <v>204138170.76839983</v>
      </c>
      <c r="EY244" s="108"/>
      <c r="EZ244" s="108"/>
      <c r="FD244" s="106">
        <f>SUM(FD8:FD243)</f>
        <v>467612616.25</v>
      </c>
      <c r="FE244" s="106">
        <f t="shared" ref="FE244:FF244" si="564">SUM(FE8:FE243)</f>
        <v>556799850</v>
      </c>
      <c r="FF244" s="106">
        <f t="shared" si="564"/>
        <v>319316847.98569489</v>
      </c>
      <c r="FG244" s="106">
        <f>SUM(FG8:FG243)</f>
        <v>142174722.97650006</v>
      </c>
      <c r="FH244" s="108"/>
      <c r="FI244" s="108"/>
      <c r="FM244" s="106">
        <f>SUM(FM8:FM243)</f>
        <v>482272586</v>
      </c>
      <c r="FN244" s="106">
        <f t="shared" ref="FN244:FO244" si="565">SUM(FN8:FN243)</f>
        <v>577662250</v>
      </c>
      <c r="FO244" s="106">
        <f t="shared" si="565"/>
        <v>323218539.68669146</v>
      </c>
      <c r="FP244" s="106">
        <f>SUM(FP8:FP243)</f>
        <v>134508940.67640004</v>
      </c>
      <c r="FQ244" s="108"/>
      <c r="FR244" s="108"/>
      <c r="FV244" s="106">
        <f>SUM(FV8:FV243)</f>
        <v>400628355.25</v>
      </c>
      <c r="FW244" s="106">
        <f t="shared" ref="FW244:FX244" si="566">SUM(FW8:FW243)</f>
        <v>468055500</v>
      </c>
      <c r="FX244" s="106">
        <f t="shared" si="566"/>
        <v>300479735.197514</v>
      </c>
      <c r="FY244" s="106">
        <f>SUM(FY8:FY243)</f>
        <v>106977521.99009998</v>
      </c>
      <c r="FZ244" s="108"/>
      <c r="GA244" s="108"/>
      <c r="GE244" s="106">
        <f>SUM(GE8:GE243)</f>
        <v>523209311.25</v>
      </c>
      <c r="GF244" s="106">
        <f t="shared" ref="GF244:GG244" si="567">SUM(GF8:GF243)</f>
        <v>619593150</v>
      </c>
      <c r="GG244" s="106">
        <f t="shared" si="567"/>
        <v>360049951.0471099</v>
      </c>
      <c r="GH244" s="106">
        <f>SUM(GH8:GH243)</f>
        <v>143163891.09450004</v>
      </c>
      <c r="GI244" s="108"/>
      <c r="GJ244" s="108"/>
      <c r="GN244" s="106">
        <f>SUM(GN8:GN243)</f>
        <v>375005392.25</v>
      </c>
      <c r="GO244" s="106">
        <f t="shared" ref="GO244:GP244" si="568">SUM(GO8:GO243)</f>
        <v>442780400</v>
      </c>
      <c r="GP244" s="106">
        <f t="shared" si="568"/>
        <v>281272503.21547467</v>
      </c>
      <c r="GQ244" s="106">
        <f>SUM(GQ8:GQ243)</f>
        <v>98170651.788900077</v>
      </c>
      <c r="GR244" s="108"/>
      <c r="GS244" s="108"/>
      <c r="GW244" s="106">
        <f>SUM(GW8:GW243)</f>
        <v>211538625.25</v>
      </c>
      <c r="GX244" s="106">
        <f t="shared" ref="GX244:GY244" si="569">SUM(GX8:GX243)</f>
        <v>217095072.5</v>
      </c>
      <c r="GY244" s="106">
        <f t="shared" si="569"/>
        <v>189484384.16229972</v>
      </c>
      <c r="GZ244" s="106">
        <f>SUM(GZ8:GZ243)</f>
        <v>82835310.668099925</v>
      </c>
      <c r="HA244" s="108"/>
      <c r="HB244" s="108"/>
      <c r="HF244" s="106">
        <f>SUM(HF8:HF243)</f>
        <v>212393070.25</v>
      </c>
      <c r="HG244" s="106">
        <f t="shared" ref="HG244:HH244" si="570">SUM(HG8:HG243)</f>
        <v>218665202.5</v>
      </c>
      <c r="HH244" s="106">
        <f t="shared" si="570"/>
        <v>190140291.04524726</v>
      </c>
      <c r="HI244" s="106">
        <f>SUM(HI8:HI243)</f>
        <v>82932055.316099986</v>
      </c>
      <c r="HJ244" s="108"/>
      <c r="HK244" s="108"/>
      <c r="HO244" s="106">
        <f>SUM(HO8:HO243)</f>
        <v>572086899.83749998</v>
      </c>
      <c r="HP244" s="106">
        <f t="shared" ref="HP244:HQ244" si="571">SUM(HP8:HP243)</f>
        <v>668925397.46499991</v>
      </c>
      <c r="HQ244" s="106">
        <f t="shared" si="571"/>
        <v>374441318.44876271</v>
      </c>
      <c r="HR244" s="106">
        <f>SUM(HR8:HR243)</f>
        <v>216572945.15473512</v>
      </c>
      <c r="HS244" s="108"/>
      <c r="HT244" s="108"/>
      <c r="HX244" s="106">
        <f>SUM(HX8:HX243)</f>
        <v>831668450</v>
      </c>
      <c r="HY244" s="106">
        <f t="shared" ref="HY244:HZ244" si="572">SUM(HY8:HY243)</f>
        <v>852418050</v>
      </c>
      <c r="HZ244" s="106">
        <f t="shared" si="572"/>
        <v>818495153.48144031</v>
      </c>
      <c r="IA244" s="108"/>
      <c r="IB244" s="108"/>
      <c r="IC244" s="108"/>
      <c r="IG244" s="106">
        <f t="shared" ref="IG244:IH244" si="573">SUM(IG8:IG243)</f>
        <v>767606016.66666675</v>
      </c>
      <c r="IH244" s="106">
        <f t="shared" si="573"/>
        <v>866785300</v>
      </c>
      <c r="II244" s="106">
        <f t="shared" ref="II244" si="574">SUM(II8:II243)</f>
        <v>710292397.62339997</v>
      </c>
      <c r="IJ244" s="108"/>
      <c r="IK244" s="108"/>
      <c r="IM244" s="108"/>
    </row>
    <row r="246" spans="1:247" x14ac:dyDescent="0.25">
      <c r="B246" t="s">
        <v>280</v>
      </c>
    </row>
    <row r="248" spans="1:247" x14ac:dyDescent="0.25">
      <c r="B248" t="s">
        <v>281</v>
      </c>
      <c r="D248" s="237">
        <f>G244+P244+Y244+AH244+AQ244+AZ244+BI244+CA244+CJ244+CS244+DK244+DT244+EC244+EL244+EU244+FD244+FM244+FV244+GE244+GN244+GW244+HF244+HO244+HX244+IG244</f>
        <v>12389140515.254166</v>
      </c>
      <c r="E248" s="237"/>
    </row>
    <row r="249" spans="1:247" x14ac:dyDescent="0.25">
      <c r="B249" t="s">
        <v>282</v>
      </c>
      <c r="D249" s="237">
        <f>H244+Q244+Z244+AI244+AR244+BA244+BJ244+BS244+CB244+CK244+CT244+DC244+DL244+DU244+ED244+EM244+EV244+FE244+FN244+FW244+GF244+GO244+GX244+HG244+HP244+HY244+IH244</f>
        <v>15184234883.465</v>
      </c>
      <c r="E249" s="237"/>
    </row>
    <row r="250" spans="1:247" x14ac:dyDescent="0.25">
      <c r="B250" t="s">
        <v>283</v>
      </c>
      <c r="D250" s="237">
        <f>I244+R244+AA244+AJ244+AS244+BB244+BK244+BT244+CC244+CL244+CU244+DD244+DM244+DV244+EE244+EN244+EW244+FF244+FO244+FX244+GG244+GP244+GY244+HH244+HQ244+HZ244+II244</f>
        <v>9729823348.57868</v>
      </c>
      <c r="E250" s="237"/>
    </row>
    <row r="251" spans="1:247" x14ac:dyDescent="0.25">
      <c r="B251" t="s">
        <v>284</v>
      </c>
      <c r="D251" s="235">
        <f>+J244+S244+AB244+AK244+AT244+BC244+BL244+BU244+CD244+CM244+CV244+DE244+DN244+DW244+EF244+EO244+EX244+FG244+FP244+FY244+GH244+GQ244+GZ244+HI244+HR244</f>
        <v>3812059030.5687346</v>
      </c>
      <c r="E251" s="236"/>
    </row>
  </sheetData>
  <mergeCells count="35">
    <mergeCell ref="HB6:HJ6"/>
    <mergeCell ref="HK6:HS6"/>
    <mergeCell ref="HT6:IB6"/>
    <mergeCell ref="IC6:IK6"/>
    <mergeCell ref="FI6:FQ6"/>
    <mergeCell ref="FR6:FZ6"/>
    <mergeCell ref="GA6:GI6"/>
    <mergeCell ref="GJ6:GR6"/>
    <mergeCell ref="GS6:HA6"/>
    <mergeCell ref="DP6:DX6"/>
    <mergeCell ref="DY6:EG6"/>
    <mergeCell ref="EH6:EP6"/>
    <mergeCell ref="EQ6:EY6"/>
    <mergeCell ref="EZ6:FH6"/>
    <mergeCell ref="BW6:CE6"/>
    <mergeCell ref="CF6:CN6"/>
    <mergeCell ref="CO6:CW6"/>
    <mergeCell ref="CX6:DF6"/>
    <mergeCell ref="DG6:DO6"/>
    <mergeCell ref="D251:E251"/>
    <mergeCell ref="D248:E248"/>
    <mergeCell ref="D249:E249"/>
    <mergeCell ref="D250:E250"/>
    <mergeCell ref="BN6:BV6"/>
    <mergeCell ref="U6:AC6"/>
    <mergeCell ref="AD6:AL6"/>
    <mergeCell ref="AM6:AU6"/>
    <mergeCell ref="AV6:BD6"/>
    <mergeCell ref="BE6:BM6"/>
    <mergeCell ref="A1:F1"/>
    <mergeCell ref="A2:F2"/>
    <mergeCell ref="A3:F3"/>
    <mergeCell ref="A4:F4"/>
    <mergeCell ref="L6:T6"/>
    <mergeCell ref="C6:K6"/>
  </mergeCells>
  <conditionalFormatting sqref="B16">
    <cfRule type="duplicateValues" dxfId="29" priority="14"/>
  </conditionalFormatting>
  <conditionalFormatting sqref="B17:B18 B139:B144 B146:B197 B36:B37 B82:B93 B26:B34 B21:B24 B95:B137 B43:B79 B40 B6:B15">
    <cfRule type="duplicateValues" dxfId="28" priority="17"/>
  </conditionalFormatting>
  <conditionalFormatting sqref="B19">
    <cfRule type="duplicateValues" dxfId="27" priority="7"/>
  </conditionalFormatting>
  <conditionalFormatting sqref="B20">
    <cfRule type="duplicateValues" dxfId="26" priority="8"/>
  </conditionalFormatting>
  <conditionalFormatting sqref="B25">
    <cfRule type="duplicateValues" dxfId="25" priority="9"/>
  </conditionalFormatting>
  <conditionalFormatting sqref="B35">
    <cfRule type="duplicateValues" dxfId="24" priority="11"/>
  </conditionalFormatting>
  <conditionalFormatting sqref="B38">
    <cfRule type="duplicateValues" dxfId="23" priority="1"/>
  </conditionalFormatting>
  <conditionalFormatting sqref="B39">
    <cfRule type="duplicateValues" dxfId="22" priority="2"/>
  </conditionalFormatting>
  <conditionalFormatting sqref="B41">
    <cfRule type="duplicateValues" dxfId="21" priority="3"/>
  </conditionalFormatting>
  <conditionalFormatting sqref="B42">
    <cfRule type="duplicateValues" dxfId="20" priority="4"/>
  </conditionalFormatting>
  <conditionalFormatting sqref="B80">
    <cfRule type="duplicateValues" dxfId="19" priority="5"/>
  </conditionalFormatting>
  <conditionalFormatting sqref="B81">
    <cfRule type="duplicateValues" dxfId="18" priority="10"/>
  </conditionalFormatting>
  <conditionalFormatting sqref="B94">
    <cfRule type="duplicateValues" dxfId="17" priority="6"/>
  </conditionalFormatting>
  <conditionalFormatting sqref="B138">
    <cfRule type="duplicateValues" dxfId="16" priority="13"/>
  </conditionalFormatting>
  <conditionalFormatting sqref="B145">
    <cfRule type="duplicateValues" dxfId="15" priority="12"/>
  </conditionalFormatting>
  <conditionalFormatting sqref="B198:B243">
    <cfRule type="duplicateValues" dxfId="14" priority="1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E0293-03C9-44FF-AEC2-4F3D8B1D9914}">
  <dimension ref="A1:IM152"/>
  <sheetViews>
    <sheetView topLeftCell="A78" workbookViewId="0">
      <selection activeCell="IM100" sqref="IM100"/>
    </sheetView>
  </sheetViews>
  <sheetFormatPr baseColWidth="10" defaultColWidth="11.42578125" defaultRowHeight="15" x14ac:dyDescent="0.25"/>
  <cols>
    <col min="1" max="1" width="3.28515625" bestFit="1" customWidth="1"/>
    <col min="2" max="2" width="56.42578125" customWidth="1"/>
    <col min="3" max="3" width="13.7109375" hidden="1" customWidth="1"/>
    <col min="4" max="4" width="13.140625" hidden="1" customWidth="1"/>
    <col min="5" max="6" width="0" hidden="1" customWidth="1"/>
    <col min="7" max="10" width="14" hidden="1" customWidth="1"/>
    <col min="11" max="11" width="17.7109375" hidden="1" customWidth="1"/>
    <col min="12" max="13" width="14.28515625" hidden="1" customWidth="1"/>
    <col min="14" max="15" width="11.42578125" hidden="1" customWidth="1"/>
    <col min="16" max="19" width="14" hidden="1" customWidth="1"/>
    <col min="20" max="20" width="17.7109375" hidden="1" customWidth="1"/>
    <col min="21" max="22" width="13.42578125" hidden="1" customWidth="1"/>
    <col min="23" max="24" width="11.42578125" hidden="1" customWidth="1"/>
    <col min="25" max="28" width="14" hidden="1" customWidth="1"/>
    <col min="29" max="29" width="17.7109375" hidden="1" customWidth="1"/>
    <col min="30" max="30" width="14" hidden="1" customWidth="1"/>
    <col min="31" max="31" width="11.85546875" hidden="1" customWidth="1"/>
    <col min="32" max="33" width="11.42578125" hidden="1" customWidth="1"/>
    <col min="34" max="37" width="14" hidden="1" customWidth="1"/>
    <col min="38" max="38" width="17.7109375" hidden="1" customWidth="1"/>
    <col min="39" max="39" width="14" hidden="1" customWidth="1"/>
    <col min="40" max="40" width="12" hidden="1" customWidth="1"/>
    <col min="41" max="42" width="11.42578125" hidden="1" customWidth="1"/>
    <col min="43" max="46" width="14" hidden="1" customWidth="1"/>
    <col min="47" max="47" width="17.7109375" hidden="1" customWidth="1"/>
    <col min="48" max="48" width="13.85546875" hidden="1" customWidth="1"/>
    <col min="49" max="49" width="12.5703125" hidden="1" customWidth="1"/>
    <col min="50" max="51" width="11.42578125" hidden="1" customWidth="1"/>
    <col min="52" max="55" width="14" hidden="1" customWidth="1"/>
    <col min="56" max="56" width="17.7109375" hidden="1" customWidth="1"/>
    <col min="57" max="57" width="13.85546875" hidden="1" customWidth="1"/>
    <col min="58" max="58" width="12.42578125" hidden="1" customWidth="1"/>
    <col min="59" max="60" width="11.42578125" hidden="1" customWidth="1"/>
    <col min="61" max="64" width="14" hidden="1" customWidth="1"/>
    <col min="65" max="65" width="17.7109375" hidden="1" customWidth="1"/>
    <col min="66" max="66" width="13.42578125" hidden="1" customWidth="1"/>
    <col min="67" max="67" width="12.140625" hidden="1" customWidth="1"/>
    <col min="68" max="69" width="11.42578125" hidden="1" customWidth="1"/>
    <col min="70" max="73" width="14" hidden="1" customWidth="1"/>
    <col min="74" max="74" width="17.7109375" hidden="1" customWidth="1"/>
    <col min="75" max="75" width="14.140625" hidden="1" customWidth="1"/>
    <col min="76" max="76" width="12.85546875" hidden="1" customWidth="1"/>
    <col min="77" max="78" width="11.42578125" hidden="1" customWidth="1"/>
    <col min="79" max="82" width="14" hidden="1" customWidth="1"/>
    <col min="83" max="83" width="17.7109375" hidden="1" customWidth="1"/>
    <col min="84" max="84" width="13.42578125" hidden="1" customWidth="1"/>
    <col min="85" max="85" width="13" hidden="1" customWidth="1"/>
    <col min="86" max="87" width="11.42578125" hidden="1" customWidth="1"/>
    <col min="88" max="91" width="14" hidden="1" customWidth="1"/>
    <col min="92" max="92" width="17.7109375" hidden="1" customWidth="1"/>
    <col min="93" max="93" width="14.7109375" hidden="1" customWidth="1"/>
    <col min="94" max="94" width="13.28515625" hidden="1" customWidth="1"/>
    <col min="95" max="96" width="11.42578125" hidden="1" customWidth="1"/>
    <col min="97" max="100" width="14" hidden="1" customWidth="1"/>
    <col min="101" max="101" width="17.7109375" hidden="1" customWidth="1"/>
    <col min="102" max="102" width="15" hidden="1" customWidth="1"/>
    <col min="103" max="103" width="12.7109375" hidden="1" customWidth="1"/>
    <col min="104" max="105" width="11.42578125" hidden="1" customWidth="1"/>
    <col min="106" max="109" width="14" hidden="1" customWidth="1"/>
    <col min="110" max="110" width="17.7109375" hidden="1" customWidth="1"/>
    <col min="111" max="111" width="14.42578125" hidden="1" customWidth="1"/>
    <col min="112" max="112" width="12.85546875" hidden="1" customWidth="1"/>
    <col min="113" max="114" width="11.42578125" hidden="1" customWidth="1"/>
    <col min="115" max="118" width="14" hidden="1" customWidth="1"/>
    <col min="119" max="119" width="17.7109375" hidden="1" customWidth="1"/>
    <col min="120" max="120" width="14.85546875" hidden="1" customWidth="1"/>
    <col min="121" max="121" width="13" hidden="1" customWidth="1"/>
    <col min="122" max="123" width="11.42578125" hidden="1" customWidth="1"/>
    <col min="124" max="127" width="14" hidden="1" customWidth="1"/>
    <col min="128" max="128" width="17.7109375" hidden="1" customWidth="1"/>
    <col min="129" max="129" width="13.5703125" hidden="1" customWidth="1"/>
    <col min="130" max="130" width="12.140625" hidden="1" customWidth="1"/>
    <col min="131" max="132" width="11.42578125" hidden="1" customWidth="1"/>
    <col min="133" max="136" width="14" hidden="1" customWidth="1"/>
    <col min="137" max="137" width="17.7109375" hidden="1" customWidth="1"/>
    <col min="138" max="138" width="14.7109375" hidden="1" customWidth="1"/>
    <col min="139" max="139" width="12.85546875" hidden="1" customWidth="1"/>
    <col min="140" max="141" width="11.42578125" hidden="1" customWidth="1"/>
    <col min="142" max="145" width="14" hidden="1" customWidth="1"/>
    <col min="146" max="146" width="17.7109375" hidden="1" customWidth="1"/>
    <col min="147" max="147" width="14" hidden="1" customWidth="1"/>
    <col min="148" max="148" width="12.7109375" hidden="1" customWidth="1"/>
    <col min="149" max="150" width="11.42578125" hidden="1" customWidth="1"/>
    <col min="151" max="152" width="14" hidden="1" customWidth="1"/>
    <col min="153" max="153" width="17.7109375" hidden="1" customWidth="1"/>
    <col min="154" max="156" width="14" hidden="1" customWidth="1"/>
    <col min="157" max="157" width="12.140625" hidden="1" customWidth="1"/>
    <col min="158" max="159" width="11.42578125" hidden="1" customWidth="1"/>
    <col min="160" max="163" width="14" hidden="1" customWidth="1"/>
    <col min="164" max="164" width="17.7109375" hidden="1" customWidth="1"/>
    <col min="165" max="165" width="14" hidden="1" customWidth="1"/>
    <col min="166" max="166" width="13.7109375" hidden="1" customWidth="1"/>
    <col min="167" max="168" width="11.42578125" hidden="1" customWidth="1"/>
    <col min="169" max="172" width="14" hidden="1" customWidth="1"/>
    <col min="173" max="173" width="17.7109375" hidden="1" customWidth="1"/>
    <col min="174" max="174" width="14" hidden="1" customWidth="1"/>
    <col min="175" max="175" width="13.28515625" hidden="1" customWidth="1"/>
    <col min="176" max="177" width="11.42578125" hidden="1" customWidth="1"/>
    <col min="178" max="181" width="14" hidden="1" customWidth="1"/>
    <col min="182" max="182" width="17.7109375" hidden="1" customWidth="1"/>
    <col min="183" max="183" width="14" hidden="1" customWidth="1"/>
    <col min="184" max="184" width="12.85546875" hidden="1" customWidth="1"/>
    <col min="185" max="186" width="11.42578125" hidden="1" customWidth="1"/>
    <col min="187" max="190" width="14" hidden="1" customWidth="1"/>
    <col min="191" max="191" width="17.7109375" hidden="1" customWidth="1"/>
    <col min="192" max="192" width="14" hidden="1" customWidth="1"/>
    <col min="193" max="193" width="13.140625" hidden="1" customWidth="1"/>
    <col min="194" max="195" width="11.42578125" hidden="1" customWidth="1"/>
    <col min="196" max="199" width="14" hidden="1" customWidth="1"/>
    <col min="200" max="200" width="17.7109375" hidden="1" customWidth="1"/>
    <col min="201" max="201" width="14" hidden="1" customWidth="1"/>
    <col min="202" max="202" width="12.85546875" hidden="1" customWidth="1"/>
    <col min="203" max="204" width="11.42578125" hidden="1" customWidth="1"/>
    <col min="205" max="208" width="14" hidden="1" customWidth="1"/>
    <col min="209" max="209" width="17.7109375" hidden="1" customWidth="1"/>
    <col min="210" max="210" width="14" hidden="1" customWidth="1"/>
    <col min="211" max="211" width="12.7109375" hidden="1" customWidth="1"/>
    <col min="212" max="213" width="11.42578125" hidden="1" customWidth="1"/>
    <col min="214" max="217" width="14" hidden="1" customWidth="1"/>
    <col min="218" max="218" width="17.7109375" hidden="1" customWidth="1"/>
    <col min="219" max="219" width="14" hidden="1" customWidth="1"/>
    <col min="220" max="220" width="12.28515625" hidden="1" customWidth="1"/>
    <col min="221" max="222" width="11.42578125" hidden="1" customWidth="1"/>
    <col min="223" max="226" width="14" hidden="1" customWidth="1"/>
    <col min="227" max="227" width="17.7109375" hidden="1" customWidth="1"/>
    <col min="228" max="228" width="14" hidden="1" customWidth="1"/>
    <col min="229" max="229" width="12.140625" hidden="1" customWidth="1"/>
    <col min="230" max="231" width="11.42578125" hidden="1" customWidth="1"/>
    <col min="232" max="235" width="14" hidden="1" customWidth="1"/>
    <col min="236" max="236" width="17.7109375" hidden="1" customWidth="1"/>
    <col min="237" max="237" width="14" hidden="1" customWidth="1"/>
    <col min="238" max="238" width="12.7109375" hidden="1" customWidth="1"/>
    <col min="239" max="240" width="11.42578125" hidden="1" customWidth="1"/>
    <col min="241" max="244" width="14" hidden="1" customWidth="1"/>
    <col min="245" max="245" width="17.7109375" hidden="1" customWidth="1"/>
    <col min="247" max="247" width="14" customWidth="1"/>
  </cols>
  <sheetData>
    <row r="1" spans="1:247" ht="17.25" customHeight="1" x14ac:dyDescent="0.25">
      <c r="A1" s="229" t="s">
        <v>0</v>
      </c>
      <c r="B1" s="230"/>
      <c r="C1" s="230"/>
      <c r="D1" s="230"/>
      <c r="E1" s="230"/>
      <c r="F1" s="230"/>
      <c r="N1" s="1"/>
      <c r="O1" s="1"/>
      <c r="P1" s="1"/>
      <c r="Q1" s="1"/>
      <c r="R1" s="1"/>
      <c r="U1" s="1"/>
      <c r="V1" s="1"/>
      <c r="W1" s="1"/>
      <c r="X1" s="1"/>
      <c r="Y1" s="1"/>
      <c r="Z1" s="1"/>
      <c r="AA1" s="1"/>
      <c r="AD1" s="1"/>
      <c r="AE1" s="1"/>
      <c r="AF1" s="1"/>
      <c r="AG1" s="1"/>
      <c r="AH1" s="1"/>
      <c r="AI1" s="1"/>
      <c r="AJ1" s="1"/>
      <c r="AM1" s="1"/>
      <c r="AN1" s="1"/>
      <c r="AO1" s="1"/>
      <c r="AP1" s="1"/>
      <c r="AQ1" s="1"/>
      <c r="AR1" s="1"/>
      <c r="AS1" s="1"/>
      <c r="AV1" s="1"/>
      <c r="AW1" s="1"/>
      <c r="AX1" s="1"/>
      <c r="AY1" s="1"/>
      <c r="AZ1" s="1"/>
      <c r="BA1" s="1"/>
      <c r="BB1" s="1"/>
      <c r="BE1" s="1"/>
      <c r="BF1" s="1"/>
      <c r="BG1" s="1"/>
      <c r="BH1" s="1"/>
      <c r="BI1" s="1"/>
      <c r="BJ1" s="1"/>
      <c r="BK1" s="1"/>
      <c r="BN1" s="1"/>
      <c r="BO1" s="1"/>
      <c r="BP1" s="1"/>
      <c r="BQ1" s="1"/>
      <c r="BR1" s="1"/>
      <c r="BS1" s="1"/>
      <c r="BT1" s="1"/>
      <c r="BW1" s="1"/>
      <c r="BX1" s="1"/>
      <c r="BY1" s="1"/>
      <c r="BZ1" s="1"/>
      <c r="CA1" s="1"/>
      <c r="CB1" s="1"/>
      <c r="CC1" s="1"/>
      <c r="CF1" s="1"/>
      <c r="CG1" s="1"/>
      <c r="CH1" s="1"/>
      <c r="CI1" s="1"/>
      <c r="CJ1" s="1"/>
      <c r="CK1" s="1"/>
      <c r="CL1" s="1"/>
      <c r="CO1" s="1"/>
      <c r="CP1" s="1"/>
      <c r="CQ1" s="1"/>
      <c r="CR1" s="1"/>
      <c r="CS1" s="1"/>
      <c r="CT1" s="1"/>
      <c r="CU1" s="1"/>
      <c r="CX1" s="1"/>
      <c r="CY1" s="1"/>
      <c r="CZ1" s="1"/>
      <c r="DA1" s="1"/>
      <c r="DB1" s="1"/>
      <c r="DC1" s="1"/>
      <c r="DD1" s="1"/>
      <c r="DG1" s="1"/>
      <c r="DH1" s="1"/>
      <c r="DI1" s="1"/>
      <c r="DJ1" s="1"/>
      <c r="DK1" s="1"/>
      <c r="DL1" s="1"/>
      <c r="DM1" s="1"/>
      <c r="DP1" s="1"/>
      <c r="DQ1" s="1"/>
      <c r="DR1" s="1"/>
      <c r="DS1" s="1"/>
      <c r="DT1" s="1"/>
      <c r="DU1" s="1"/>
      <c r="DV1" s="1"/>
      <c r="DY1" s="1"/>
      <c r="DZ1" s="1"/>
      <c r="EA1" s="1"/>
      <c r="EB1" s="1"/>
      <c r="EC1" s="1"/>
      <c r="ED1" s="1"/>
      <c r="EE1" s="1"/>
      <c r="EH1" s="1"/>
      <c r="EI1" s="1"/>
      <c r="EJ1" s="1"/>
      <c r="EK1" s="1"/>
      <c r="EL1" s="1"/>
      <c r="EM1" s="1"/>
      <c r="EN1" s="1"/>
      <c r="EQ1" s="1"/>
      <c r="ER1" s="1"/>
      <c r="ES1" s="1"/>
      <c r="ET1" s="1"/>
      <c r="EU1" s="1"/>
      <c r="EV1" s="1"/>
      <c r="EW1" s="1"/>
      <c r="EX1" s="1"/>
      <c r="EZ1" s="1"/>
      <c r="FA1" s="1"/>
      <c r="FB1" s="1"/>
      <c r="FC1" s="1"/>
      <c r="FD1" s="1"/>
      <c r="FE1" s="1"/>
      <c r="FF1" s="1"/>
      <c r="FG1" s="1"/>
      <c r="FI1" s="1"/>
      <c r="FJ1" s="1"/>
      <c r="FK1" s="1"/>
      <c r="FL1" s="1"/>
      <c r="FM1" s="1"/>
      <c r="FN1" s="1"/>
      <c r="FO1" s="1"/>
      <c r="FP1" s="1"/>
      <c r="FR1" s="1"/>
      <c r="FS1" s="1"/>
      <c r="FT1" s="1"/>
      <c r="FU1" s="1"/>
      <c r="FV1" s="1"/>
      <c r="FW1" s="1"/>
      <c r="FX1" s="1"/>
      <c r="FY1" s="1"/>
      <c r="GA1" s="1"/>
      <c r="GB1" s="1"/>
      <c r="GC1" s="1"/>
      <c r="GD1" s="1"/>
      <c r="GE1" s="1"/>
      <c r="GF1" s="1"/>
      <c r="GG1" s="1"/>
      <c r="GH1" s="1"/>
      <c r="GJ1" s="1"/>
      <c r="GK1" s="1"/>
      <c r="GL1" s="1"/>
      <c r="GM1" s="1"/>
      <c r="GN1" s="1"/>
      <c r="GO1" s="1"/>
      <c r="GP1" s="1"/>
      <c r="GQ1" s="1"/>
      <c r="GS1" s="1"/>
      <c r="GT1" s="1"/>
      <c r="GU1" s="1"/>
      <c r="GV1" s="1"/>
      <c r="GW1" s="1"/>
      <c r="GX1" s="1"/>
      <c r="GY1" s="1"/>
      <c r="GZ1" s="1"/>
      <c r="HB1" s="1"/>
      <c r="HC1" s="1"/>
      <c r="HD1" s="1"/>
      <c r="HE1" s="1"/>
      <c r="HF1" s="1"/>
      <c r="HG1" s="1"/>
      <c r="HH1" s="1"/>
      <c r="HI1" s="1"/>
      <c r="HK1" s="1"/>
      <c r="HL1" s="1"/>
      <c r="HM1" s="1"/>
      <c r="HN1" s="1"/>
      <c r="HO1" s="1"/>
      <c r="HP1" s="1"/>
      <c r="HQ1" s="1"/>
      <c r="HR1" s="1"/>
      <c r="HU1" s="1"/>
      <c r="HV1" s="2"/>
      <c r="HW1" s="2"/>
      <c r="HX1" s="1"/>
      <c r="HY1" s="1"/>
      <c r="HZ1" s="1"/>
      <c r="IA1" s="1"/>
      <c r="IH1" s="1"/>
      <c r="II1" s="1"/>
      <c r="IJ1" s="1"/>
    </row>
    <row r="2" spans="1:247" ht="17.25" customHeight="1" x14ac:dyDescent="0.25">
      <c r="A2" s="229" t="s">
        <v>1</v>
      </c>
      <c r="B2" s="230"/>
      <c r="C2" s="230"/>
      <c r="D2" s="230"/>
      <c r="E2" s="230"/>
      <c r="F2" s="230"/>
      <c r="N2" s="1"/>
      <c r="O2" s="1"/>
      <c r="P2" s="1"/>
      <c r="Q2" s="1"/>
      <c r="R2" s="1"/>
      <c r="U2" s="1"/>
      <c r="V2" s="1"/>
      <c r="W2" s="1"/>
      <c r="X2" s="1"/>
      <c r="Y2" s="1"/>
      <c r="Z2" s="1"/>
      <c r="AA2" s="1"/>
      <c r="AD2" s="1"/>
      <c r="AE2" s="1"/>
      <c r="AF2" s="1"/>
      <c r="AG2" s="1"/>
      <c r="AH2" s="1"/>
      <c r="AI2" s="1"/>
      <c r="AJ2" s="1"/>
      <c r="AM2" s="1"/>
      <c r="AN2" s="1"/>
      <c r="AO2" s="1"/>
      <c r="AP2" s="1"/>
      <c r="AQ2" s="1"/>
      <c r="AR2" s="1"/>
      <c r="AS2" s="1"/>
      <c r="AV2" s="1"/>
      <c r="AW2" s="1"/>
      <c r="AX2" s="1"/>
      <c r="AY2" s="1"/>
      <c r="AZ2" s="1"/>
      <c r="BA2" s="1"/>
      <c r="BB2" s="1"/>
      <c r="BE2" s="1"/>
      <c r="BF2" s="1"/>
      <c r="BG2" s="1"/>
      <c r="BH2" s="1"/>
      <c r="BI2" s="1"/>
      <c r="BJ2" s="1"/>
      <c r="BK2" s="1"/>
      <c r="BN2" s="1"/>
      <c r="BO2" s="1"/>
      <c r="BP2" s="1"/>
      <c r="BQ2" s="1"/>
      <c r="BR2" s="1"/>
      <c r="BS2" s="1"/>
      <c r="BT2" s="1"/>
      <c r="BW2" s="1"/>
      <c r="BX2" s="1"/>
      <c r="BY2" s="1"/>
      <c r="BZ2" s="1"/>
      <c r="CA2" s="1"/>
      <c r="CB2" s="1"/>
      <c r="CC2" s="1"/>
      <c r="CF2" s="1"/>
      <c r="CG2" s="1"/>
      <c r="CH2" s="1"/>
      <c r="CI2" s="1"/>
      <c r="CJ2" s="1"/>
      <c r="CK2" s="1"/>
      <c r="CL2" s="1"/>
      <c r="CO2" s="1"/>
      <c r="CP2" s="1"/>
      <c r="CQ2" s="1"/>
      <c r="CR2" s="1"/>
      <c r="CS2" s="1"/>
      <c r="CT2" s="1"/>
      <c r="CU2" s="1"/>
      <c r="CX2" s="1"/>
      <c r="CY2" s="1"/>
      <c r="CZ2" s="1"/>
      <c r="DA2" s="1"/>
      <c r="DB2" s="1"/>
      <c r="DC2" s="1"/>
      <c r="DD2" s="1"/>
      <c r="DG2" s="1"/>
      <c r="DH2" s="1"/>
      <c r="DI2" s="1"/>
      <c r="DJ2" s="1"/>
      <c r="DK2" s="1"/>
      <c r="DL2" s="1"/>
      <c r="DM2" s="1"/>
      <c r="DP2" s="1"/>
      <c r="DQ2" s="1"/>
      <c r="DR2" s="1"/>
      <c r="DS2" s="1"/>
      <c r="DT2" s="1"/>
      <c r="DU2" s="1"/>
      <c r="DV2" s="1"/>
      <c r="DY2" s="1"/>
      <c r="DZ2" s="1"/>
      <c r="EA2" s="1"/>
      <c r="EB2" s="1"/>
      <c r="EC2" s="1"/>
      <c r="ED2" s="1"/>
      <c r="EE2" s="1"/>
      <c r="EH2" s="1"/>
      <c r="EI2" s="1"/>
      <c r="EJ2" s="1"/>
      <c r="EK2" s="1"/>
      <c r="EL2" s="1"/>
      <c r="EM2" s="1"/>
      <c r="EN2" s="1"/>
      <c r="EQ2" s="1"/>
      <c r="ER2" s="1"/>
      <c r="ES2" s="1"/>
      <c r="ET2" s="1"/>
      <c r="EU2" s="1"/>
      <c r="EV2" s="1"/>
      <c r="EW2" s="1"/>
      <c r="EX2" s="1"/>
      <c r="EZ2" s="1"/>
      <c r="FA2" s="1"/>
      <c r="FB2" s="1"/>
      <c r="FC2" s="1"/>
      <c r="FD2" s="1"/>
      <c r="FE2" s="1"/>
      <c r="FF2" s="1"/>
      <c r="FG2" s="1"/>
      <c r="FI2" s="1"/>
      <c r="FJ2" s="1"/>
      <c r="FK2" s="1"/>
      <c r="FL2" s="1"/>
      <c r="FM2" s="1"/>
      <c r="FN2" s="1"/>
      <c r="FO2" s="1"/>
      <c r="FP2" s="1"/>
      <c r="FR2" s="1"/>
      <c r="FS2" s="1"/>
      <c r="FT2" s="1"/>
      <c r="FU2" s="1"/>
      <c r="FV2" s="1"/>
      <c r="FW2" s="1"/>
      <c r="FX2" s="1"/>
      <c r="FY2" s="1"/>
      <c r="GA2" s="1"/>
      <c r="GB2" s="1"/>
      <c r="GC2" s="1"/>
      <c r="GD2" s="1"/>
      <c r="GE2" s="1"/>
      <c r="GF2" s="1"/>
      <c r="GG2" s="1"/>
      <c r="GH2" s="1"/>
      <c r="GJ2" s="1"/>
      <c r="GK2" s="1"/>
      <c r="GL2" s="1"/>
      <c r="GM2" s="1"/>
      <c r="GN2" s="1"/>
      <c r="GO2" s="1"/>
      <c r="GP2" s="1"/>
      <c r="GQ2" s="1"/>
      <c r="GS2" s="1"/>
      <c r="GT2" s="1"/>
      <c r="GU2" s="1"/>
      <c r="GV2" s="1"/>
      <c r="GW2" s="1"/>
      <c r="GX2" s="1"/>
      <c r="GY2" s="1"/>
      <c r="GZ2" s="1"/>
      <c r="HB2" s="1"/>
      <c r="HC2" s="1"/>
      <c r="HD2" s="1"/>
      <c r="HE2" s="1"/>
      <c r="HF2" s="1"/>
      <c r="HG2" s="1"/>
      <c r="HH2" s="1"/>
      <c r="HI2" s="1"/>
      <c r="HK2" s="1"/>
      <c r="HL2" s="1"/>
      <c r="HM2" s="1"/>
      <c r="HN2" s="1"/>
      <c r="HO2" s="1"/>
      <c r="HP2" s="1"/>
      <c r="HQ2" s="1"/>
      <c r="HR2" s="1"/>
      <c r="HU2" s="1"/>
      <c r="HV2" s="2"/>
      <c r="HW2" s="2"/>
      <c r="HX2" s="1"/>
      <c r="HY2" s="1"/>
      <c r="HZ2" s="1"/>
      <c r="IA2" s="1"/>
      <c r="IH2" s="1"/>
      <c r="II2" s="1"/>
      <c r="IJ2" s="1"/>
    </row>
    <row r="3" spans="1:247" ht="17.25" customHeight="1" x14ac:dyDescent="0.25">
      <c r="A3" s="231" t="s">
        <v>2</v>
      </c>
      <c r="B3" s="230"/>
      <c r="C3" s="230"/>
      <c r="D3" s="230"/>
      <c r="E3" s="230"/>
      <c r="F3" s="230"/>
      <c r="N3" s="1"/>
      <c r="O3" s="1"/>
      <c r="P3" s="1"/>
      <c r="Q3" s="1"/>
      <c r="R3" s="1"/>
      <c r="U3" s="1"/>
      <c r="V3" s="1"/>
      <c r="W3" s="1"/>
      <c r="X3" s="1"/>
      <c r="Y3" s="1"/>
      <c r="Z3" s="1"/>
      <c r="AA3" s="1"/>
      <c r="AD3" s="1"/>
      <c r="AE3" s="1"/>
      <c r="AF3" s="1"/>
      <c r="AG3" s="1"/>
      <c r="AH3" s="1"/>
      <c r="AI3" s="1"/>
      <c r="AJ3" s="1"/>
      <c r="AM3" s="1"/>
      <c r="AN3" s="1"/>
      <c r="AO3" s="1"/>
      <c r="AP3" s="1"/>
      <c r="AQ3" s="1"/>
      <c r="AR3" s="1"/>
      <c r="AS3" s="1"/>
      <c r="AV3" s="1"/>
      <c r="AW3" s="1"/>
      <c r="AX3" s="1"/>
      <c r="AY3" s="1"/>
      <c r="AZ3" s="1"/>
      <c r="BA3" s="1"/>
      <c r="BB3" s="1"/>
      <c r="BE3" s="1"/>
      <c r="BF3" s="1"/>
      <c r="BG3" s="1"/>
      <c r="BH3" s="1"/>
      <c r="BI3" s="1"/>
      <c r="BJ3" s="1"/>
      <c r="BK3" s="1"/>
      <c r="BN3" s="1"/>
      <c r="BO3" s="1"/>
      <c r="BP3" s="1"/>
      <c r="BQ3" s="1"/>
      <c r="BR3" s="1"/>
      <c r="BS3" s="1"/>
      <c r="BT3" s="1"/>
      <c r="BW3" s="1"/>
      <c r="BX3" s="1"/>
      <c r="BY3" s="1"/>
      <c r="BZ3" s="1"/>
      <c r="CA3" s="1"/>
      <c r="CB3" s="1"/>
      <c r="CC3" s="1"/>
      <c r="CF3" s="1"/>
      <c r="CG3" s="1"/>
      <c r="CH3" s="1"/>
      <c r="CI3" s="1"/>
      <c r="CJ3" s="1"/>
      <c r="CK3" s="1"/>
      <c r="CL3" s="1"/>
      <c r="CO3" s="1"/>
      <c r="CP3" s="1"/>
      <c r="CQ3" s="1"/>
      <c r="CR3" s="1"/>
      <c r="CS3" s="1"/>
      <c r="CT3" s="1"/>
      <c r="CU3" s="1"/>
      <c r="CX3" s="1"/>
      <c r="CY3" s="1"/>
      <c r="CZ3" s="1"/>
      <c r="DA3" s="1"/>
      <c r="DB3" s="1"/>
      <c r="DC3" s="1"/>
      <c r="DD3" s="1"/>
      <c r="DG3" s="1"/>
      <c r="DH3" s="1"/>
      <c r="DI3" s="1"/>
      <c r="DJ3" s="1"/>
      <c r="DK3" s="1"/>
      <c r="DL3" s="1"/>
      <c r="DM3" s="1"/>
      <c r="DP3" s="1"/>
      <c r="DQ3" s="1"/>
      <c r="DR3" s="1"/>
      <c r="DS3" s="1"/>
      <c r="DT3" s="1"/>
      <c r="DU3" s="1"/>
      <c r="DV3" s="1"/>
      <c r="DY3" s="1"/>
      <c r="DZ3" s="1"/>
      <c r="EA3" s="1"/>
      <c r="EB3" s="1"/>
      <c r="EC3" s="1"/>
      <c r="ED3" s="1"/>
      <c r="EE3" s="1"/>
      <c r="EH3" s="1"/>
      <c r="EI3" s="1"/>
      <c r="EJ3" s="1"/>
      <c r="EK3" s="1"/>
      <c r="EL3" s="1"/>
      <c r="EM3" s="1"/>
      <c r="EN3" s="1"/>
      <c r="EQ3" s="1"/>
      <c r="ER3" s="1"/>
      <c r="ES3" s="1"/>
      <c r="ET3" s="1"/>
      <c r="EU3" s="1"/>
      <c r="EV3" s="1"/>
      <c r="EW3" s="1"/>
      <c r="EX3" s="1"/>
      <c r="EZ3" s="1"/>
      <c r="FA3" s="1"/>
      <c r="FB3" s="1"/>
      <c r="FC3" s="1"/>
      <c r="FD3" s="1"/>
      <c r="FE3" s="1"/>
      <c r="FF3" s="1"/>
      <c r="FG3" s="1"/>
      <c r="FI3" s="1"/>
      <c r="FJ3" s="1"/>
      <c r="FK3" s="1"/>
      <c r="FL3" s="1"/>
      <c r="FM3" s="1"/>
      <c r="FN3" s="1"/>
      <c r="FO3" s="1"/>
      <c r="FP3" s="1"/>
      <c r="FR3" s="1"/>
      <c r="FS3" s="1"/>
      <c r="FT3" s="1"/>
      <c r="FU3" s="1"/>
      <c r="FV3" s="1"/>
      <c r="FW3" s="1"/>
      <c r="FX3" s="1"/>
      <c r="FY3" s="1"/>
      <c r="GA3" s="1"/>
      <c r="GB3" s="1"/>
      <c r="GC3" s="1"/>
      <c r="GD3" s="1"/>
      <c r="GE3" s="1"/>
      <c r="GF3" s="1"/>
      <c r="GG3" s="1"/>
      <c r="GH3" s="1"/>
      <c r="GJ3" s="1"/>
      <c r="GK3" s="1"/>
      <c r="GL3" s="1"/>
      <c r="GM3" s="1"/>
      <c r="GN3" s="1"/>
      <c r="GO3" s="1"/>
      <c r="GP3" s="1"/>
      <c r="GQ3" s="1"/>
      <c r="GS3" s="1"/>
      <c r="GT3" s="1"/>
      <c r="GU3" s="1"/>
      <c r="GV3" s="1"/>
      <c r="GW3" s="1"/>
      <c r="GX3" s="1"/>
      <c r="GY3" s="1"/>
      <c r="GZ3" s="1"/>
      <c r="HB3" s="1"/>
      <c r="HC3" s="1"/>
      <c r="HD3" s="1"/>
      <c r="HE3" s="1"/>
      <c r="HF3" s="1"/>
      <c r="HG3" s="1"/>
      <c r="HH3" s="1"/>
      <c r="HI3" s="1"/>
      <c r="HK3" s="1"/>
      <c r="HL3" s="1"/>
      <c r="HM3" s="1"/>
      <c r="HN3" s="1"/>
      <c r="HO3" s="1"/>
      <c r="HP3" s="1"/>
      <c r="HQ3" s="1"/>
      <c r="HR3" s="1"/>
      <c r="HU3" s="1"/>
      <c r="HV3" s="2"/>
      <c r="HW3" s="2"/>
      <c r="HX3" s="1"/>
      <c r="HY3" s="1"/>
      <c r="HZ3" s="1"/>
      <c r="IA3" s="1"/>
      <c r="IH3" s="1"/>
      <c r="II3" s="1"/>
      <c r="IJ3" s="1"/>
    </row>
    <row r="4" spans="1:247" ht="17.25" customHeight="1" x14ac:dyDescent="0.25">
      <c r="A4" s="229" t="s">
        <v>3</v>
      </c>
      <c r="B4" s="230"/>
      <c r="C4" s="230"/>
      <c r="D4" s="230"/>
      <c r="E4" s="230"/>
      <c r="F4" s="230"/>
      <c r="N4" s="1"/>
      <c r="O4" s="1"/>
      <c r="P4" s="1"/>
      <c r="Q4" s="1"/>
      <c r="R4" s="1"/>
      <c r="U4" s="1"/>
      <c r="V4" s="1"/>
      <c r="W4" s="1"/>
      <c r="X4" s="1"/>
      <c r="Y4" s="1"/>
      <c r="Z4" s="1"/>
      <c r="AA4" s="1"/>
      <c r="AD4" s="1"/>
      <c r="AE4" s="1"/>
      <c r="AF4" s="1"/>
      <c r="AG4" s="1"/>
      <c r="AH4" s="1"/>
      <c r="AI4" s="1"/>
      <c r="AJ4" s="1"/>
      <c r="AM4" s="1"/>
      <c r="AN4" s="1"/>
      <c r="AO4" s="1"/>
      <c r="AP4" s="1"/>
      <c r="AQ4" s="1"/>
      <c r="AR4" s="1"/>
      <c r="AS4" s="1"/>
      <c r="AV4" s="1"/>
      <c r="AW4" s="1"/>
      <c r="AX4" s="1"/>
      <c r="AY4" s="1"/>
      <c r="AZ4" s="1"/>
      <c r="BA4" s="1"/>
      <c r="BB4" s="1"/>
      <c r="BE4" s="1"/>
      <c r="BF4" s="1"/>
      <c r="BG4" s="1"/>
      <c r="BH4" s="1"/>
      <c r="BI4" s="1"/>
      <c r="BJ4" s="1"/>
      <c r="BK4" s="1"/>
      <c r="BN4" s="1"/>
      <c r="BO4" s="1"/>
      <c r="BP4" s="1"/>
      <c r="BQ4" s="1"/>
      <c r="BR4" s="1"/>
      <c r="BS4" s="1"/>
      <c r="BT4" s="1"/>
      <c r="BW4" s="1"/>
      <c r="BX4" s="1"/>
      <c r="BY4" s="1"/>
      <c r="BZ4" s="1"/>
      <c r="CA4" s="1"/>
      <c r="CB4" s="1"/>
      <c r="CC4" s="1"/>
      <c r="CF4" s="1"/>
      <c r="CG4" s="1"/>
      <c r="CH4" s="1"/>
      <c r="CI4" s="1"/>
      <c r="CJ4" s="1"/>
      <c r="CK4" s="1"/>
      <c r="CL4" s="1"/>
      <c r="CO4" s="1"/>
      <c r="CP4" s="1"/>
      <c r="CQ4" s="1"/>
      <c r="CR4" s="1"/>
      <c r="CS4" s="1"/>
      <c r="CT4" s="1"/>
      <c r="CU4" s="1"/>
      <c r="CX4" s="1"/>
      <c r="CY4" s="1"/>
      <c r="CZ4" s="1"/>
      <c r="DA4" s="1"/>
      <c r="DB4" s="1"/>
      <c r="DC4" s="1"/>
      <c r="DD4" s="1"/>
      <c r="DG4" s="1"/>
      <c r="DH4" s="1"/>
      <c r="DI4" s="1"/>
      <c r="DJ4" s="1"/>
      <c r="DK4" s="1"/>
      <c r="DL4" s="1"/>
      <c r="DM4" s="1"/>
      <c r="DP4" s="1"/>
      <c r="DQ4" s="1"/>
      <c r="DR4" s="1"/>
      <c r="DS4" s="1"/>
      <c r="DT4" s="1"/>
      <c r="DU4" s="1"/>
      <c r="DV4" s="1"/>
      <c r="DY4" s="1"/>
      <c r="DZ4" s="1"/>
      <c r="EA4" s="1"/>
      <c r="EB4" s="1"/>
      <c r="EC4" s="1"/>
      <c r="ED4" s="1"/>
      <c r="EE4" s="1"/>
      <c r="EH4" s="1"/>
      <c r="EI4" s="1"/>
      <c r="EJ4" s="1"/>
      <c r="EK4" s="1"/>
      <c r="EL4" s="1"/>
      <c r="EM4" s="1"/>
      <c r="EN4" s="1"/>
      <c r="EQ4" s="1"/>
      <c r="ER4" s="1"/>
      <c r="ES4" s="1"/>
      <c r="ET4" s="1"/>
      <c r="EU4" s="1"/>
      <c r="EV4" s="1"/>
      <c r="EW4" s="1"/>
      <c r="EX4" s="1"/>
      <c r="EZ4" s="1"/>
      <c r="FA4" s="1"/>
      <c r="FB4" s="1"/>
      <c r="FC4" s="1"/>
      <c r="FD4" s="1"/>
      <c r="FE4" s="1"/>
      <c r="FF4" s="1"/>
      <c r="FG4" s="1"/>
      <c r="FI4" s="1"/>
      <c r="FJ4" s="1"/>
      <c r="FK4" s="1"/>
      <c r="FL4" s="1"/>
      <c r="FM4" s="1"/>
      <c r="FN4" s="1"/>
      <c r="FO4" s="1"/>
      <c r="FP4" s="1"/>
      <c r="FR4" s="1"/>
      <c r="FS4" s="1"/>
      <c r="FT4" s="1"/>
      <c r="FU4" s="1"/>
      <c r="FV4" s="1"/>
      <c r="FW4" s="1"/>
      <c r="FX4" s="1"/>
      <c r="FY4" s="1"/>
      <c r="GA4" s="1"/>
      <c r="GB4" s="1"/>
      <c r="GC4" s="1"/>
      <c r="GD4" s="1"/>
      <c r="GE4" s="1"/>
      <c r="GF4" s="1"/>
      <c r="GG4" s="1"/>
      <c r="GH4" s="1"/>
      <c r="GJ4" s="1"/>
      <c r="GK4" s="1"/>
      <c r="GL4" s="1"/>
      <c r="GM4" s="1"/>
      <c r="GN4" s="1"/>
      <c r="GO4" s="1"/>
      <c r="GP4" s="1"/>
      <c r="GQ4" s="1"/>
      <c r="GS4" s="1"/>
      <c r="GT4" s="1"/>
      <c r="GU4" s="1"/>
      <c r="GV4" s="1"/>
      <c r="GW4" s="1"/>
      <c r="GX4" s="1"/>
      <c r="GY4" s="1"/>
      <c r="GZ4" s="1"/>
      <c r="HB4" s="1"/>
      <c r="HC4" s="1"/>
      <c r="HD4" s="1"/>
      <c r="HE4" s="1"/>
      <c r="HF4" s="1"/>
      <c r="HG4" s="1"/>
      <c r="HH4" s="1"/>
      <c r="HI4" s="1"/>
      <c r="HK4" s="1"/>
      <c r="HL4" s="1"/>
      <c r="HM4" s="1"/>
      <c r="HN4" s="1"/>
      <c r="HO4" s="1"/>
      <c r="HP4" s="1"/>
      <c r="HQ4" s="1"/>
      <c r="HR4" s="1"/>
      <c r="HU4" s="1"/>
      <c r="HV4" s="2"/>
      <c r="HW4" s="2"/>
      <c r="HX4" s="1"/>
      <c r="HY4" s="1"/>
      <c r="HZ4" s="1"/>
      <c r="IA4" s="1"/>
      <c r="IH4" s="1"/>
      <c r="II4" s="1"/>
      <c r="IJ4" s="1"/>
    </row>
    <row r="5" spans="1:247" ht="15.75" thickBot="1" x14ac:dyDescent="0.3"/>
    <row r="6" spans="1:247" s="334" customFormat="1" ht="33" customHeight="1" thickBot="1" x14ac:dyDescent="0.3">
      <c r="A6" s="3" t="s">
        <v>4</v>
      </c>
      <c r="B6" s="182" t="s">
        <v>5</v>
      </c>
      <c r="C6" s="335" t="s">
        <v>6</v>
      </c>
      <c r="D6" s="336"/>
      <c r="E6" s="336"/>
      <c r="F6" s="336"/>
      <c r="G6" s="336"/>
      <c r="H6" s="336"/>
      <c r="I6" s="336"/>
      <c r="J6" s="336"/>
      <c r="K6" s="337"/>
      <c r="L6" s="269" t="s">
        <v>7</v>
      </c>
      <c r="M6" s="270"/>
      <c r="N6" s="270"/>
      <c r="O6" s="270"/>
      <c r="P6" s="270"/>
      <c r="Q6" s="270"/>
      <c r="R6" s="270"/>
      <c r="S6" s="270"/>
      <c r="T6" s="271"/>
      <c r="U6" s="338" t="s">
        <v>8</v>
      </c>
      <c r="V6" s="339"/>
      <c r="W6" s="339"/>
      <c r="X6" s="339"/>
      <c r="Y6" s="339"/>
      <c r="Z6" s="339"/>
      <c r="AA6" s="339"/>
      <c r="AB6" s="339"/>
      <c r="AC6" s="340"/>
      <c r="AD6" s="341" t="s">
        <v>9</v>
      </c>
      <c r="AE6" s="342"/>
      <c r="AF6" s="342"/>
      <c r="AG6" s="342"/>
      <c r="AH6" s="342"/>
      <c r="AI6" s="342"/>
      <c r="AJ6" s="342"/>
      <c r="AK6" s="342"/>
      <c r="AL6" s="343"/>
      <c r="AM6" s="272" t="s">
        <v>10</v>
      </c>
      <c r="AN6" s="273"/>
      <c r="AO6" s="273"/>
      <c r="AP6" s="273"/>
      <c r="AQ6" s="273"/>
      <c r="AR6" s="273"/>
      <c r="AS6" s="273"/>
      <c r="AT6" s="273"/>
      <c r="AU6" s="274"/>
      <c r="AV6" s="344" t="s">
        <v>11</v>
      </c>
      <c r="AW6" s="345"/>
      <c r="AX6" s="345"/>
      <c r="AY6" s="345"/>
      <c r="AZ6" s="345"/>
      <c r="BA6" s="345"/>
      <c r="BB6" s="345"/>
      <c r="BC6" s="345"/>
      <c r="BD6" s="346"/>
      <c r="BE6" s="347" t="s">
        <v>12</v>
      </c>
      <c r="BF6" s="348"/>
      <c r="BG6" s="348"/>
      <c r="BH6" s="348"/>
      <c r="BI6" s="348"/>
      <c r="BJ6" s="348"/>
      <c r="BK6" s="348"/>
      <c r="BL6" s="348"/>
      <c r="BM6" s="349"/>
      <c r="BN6" s="275" t="s">
        <v>13</v>
      </c>
      <c r="BO6" s="276"/>
      <c r="BP6" s="276"/>
      <c r="BQ6" s="276"/>
      <c r="BR6" s="276"/>
      <c r="BS6" s="276"/>
      <c r="BT6" s="276"/>
      <c r="BU6" s="276"/>
      <c r="BV6" s="277"/>
      <c r="BW6" s="259" t="s">
        <v>14</v>
      </c>
      <c r="BX6" s="260"/>
      <c r="BY6" s="260"/>
      <c r="BZ6" s="260"/>
      <c r="CA6" s="260"/>
      <c r="CB6" s="260"/>
      <c r="CC6" s="260"/>
      <c r="CD6" s="260"/>
      <c r="CE6" s="261"/>
      <c r="CF6" s="262" t="s">
        <v>15</v>
      </c>
      <c r="CG6" s="263"/>
      <c r="CH6" s="263"/>
      <c r="CI6" s="263"/>
      <c r="CJ6" s="263"/>
      <c r="CK6" s="263"/>
      <c r="CL6" s="263"/>
      <c r="CM6" s="263"/>
      <c r="CN6" s="264"/>
      <c r="CO6" s="265" t="s">
        <v>16</v>
      </c>
      <c r="CP6" s="266"/>
      <c r="CQ6" s="266"/>
      <c r="CR6" s="266"/>
      <c r="CS6" s="266"/>
      <c r="CT6" s="266"/>
      <c r="CU6" s="266"/>
      <c r="CV6" s="266"/>
      <c r="CW6" s="267"/>
      <c r="CX6" s="275" t="s">
        <v>17</v>
      </c>
      <c r="CY6" s="276"/>
      <c r="CZ6" s="276"/>
      <c r="DA6" s="276"/>
      <c r="DB6" s="276"/>
      <c r="DC6" s="276"/>
      <c r="DD6" s="276"/>
      <c r="DE6" s="276"/>
      <c r="DF6" s="277"/>
      <c r="DG6" s="278" t="s">
        <v>18</v>
      </c>
      <c r="DH6" s="279"/>
      <c r="DI6" s="279"/>
      <c r="DJ6" s="279"/>
      <c r="DK6" s="279"/>
      <c r="DL6" s="279"/>
      <c r="DM6" s="279"/>
      <c r="DN6" s="279"/>
      <c r="DO6" s="280"/>
      <c r="DP6" s="281" t="s">
        <v>19</v>
      </c>
      <c r="DQ6" s="282"/>
      <c r="DR6" s="282"/>
      <c r="DS6" s="282"/>
      <c r="DT6" s="282"/>
      <c r="DU6" s="282"/>
      <c r="DV6" s="282"/>
      <c r="DW6" s="282"/>
      <c r="DX6" s="283"/>
      <c r="DY6" s="262" t="s">
        <v>20</v>
      </c>
      <c r="DZ6" s="263"/>
      <c r="EA6" s="263"/>
      <c r="EB6" s="263"/>
      <c r="EC6" s="263"/>
      <c r="ED6" s="263"/>
      <c r="EE6" s="263"/>
      <c r="EF6" s="263"/>
      <c r="EG6" s="264"/>
      <c r="EH6" s="284" t="s">
        <v>21</v>
      </c>
      <c r="EI6" s="285"/>
      <c r="EJ6" s="285"/>
      <c r="EK6" s="285"/>
      <c r="EL6" s="285"/>
      <c r="EM6" s="285"/>
      <c r="EN6" s="285"/>
      <c r="EO6" s="285"/>
      <c r="EP6" s="285"/>
      <c r="EQ6" s="330" t="s">
        <v>22</v>
      </c>
      <c r="ER6" s="330"/>
      <c r="ES6" s="330"/>
      <c r="ET6" s="330"/>
      <c r="EU6" s="330"/>
      <c r="EV6" s="330"/>
      <c r="EW6" s="330"/>
      <c r="EX6" s="330"/>
      <c r="EY6" s="330"/>
      <c r="EZ6" s="330" t="s">
        <v>23</v>
      </c>
      <c r="FA6" s="330"/>
      <c r="FB6" s="330"/>
      <c r="FC6" s="330"/>
      <c r="FD6" s="330"/>
      <c r="FE6" s="330"/>
      <c r="FF6" s="330"/>
      <c r="FG6" s="330"/>
      <c r="FH6" s="330"/>
      <c r="FI6" s="330" t="s">
        <v>24</v>
      </c>
      <c r="FJ6" s="330"/>
      <c r="FK6" s="330"/>
      <c r="FL6" s="330"/>
      <c r="FM6" s="330"/>
      <c r="FN6" s="330"/>
      <c r="FO6" s="330"/>
      <c r="FP6" s="330"/>
      <c r="FQ6" s="330"/>
      <c r="FR6" s="330" t="s">
        <v>25</v>
      </c>
      <c r="FS6" s="330"/>
      <c r="FT6" s="330"/>
      <c r="FU6" s="330"/>
      <c r="FV6" s="330"/>
      <c r="FW6" s="330"/>
      <c r="FX6" s="330"/>
      <c r="FY6" s="330"/>
      <c r="FZ6" s="330"/>
      <c r="GA6" s="331" t="s">
        <v>26</v>
      </c>
      <c r="GB6" s="332"/>
      <c r="GC6" s="332"/>
      <c r="GD6" s="332"/>
      <c r="GE6" s="332"/>
      <c r="GF6" s="332"/>
      <c r="GG6" s="332"/>
      <c r="GH6" s="332"/>
      <c r="GI6" s="333"/>
      <c r="GJ6" s="331" t="s">
        <v>27</v>
      </c>
      <c r="GK6" s="332"/>
      <c r="GL6" s="332"/>
      <c r="GM6" s="332"/>
      <c r="GN6" s="332"/>
      <c r="GO6" s="332"/>
      <c r="GP6" s="332"/>
      <c r="GQ6" s="332"/>
      <c r="GR6" s="333"/>
      <c r="GS6" s="331" t="s">
        <v>28</v>
      </c>
      <c r="GT6" s="332"/>
      <c r="GU6" s="332"/>
      <c r="GV6" s="332"/>
      <c r="GW6" s="332"/>
      <c r="GX6" s="332"/>
      <c r="GY6" s="332"/>
      <c r="GZ6" s="332"/>
      <c r="HA6" s="333"/>
      <c r="HB6" s="331" t="s">
        <v>29</v>
      </c>
      <c r="HC6" s="332"/>
      <c r="HD6" s="332"/>
      <c r="HE6" s="332"/>
      <c r="HF6" s="332"/>
      <c r="HG6" s="332"/>
      <c r="HH6" s="332"/>
      <c r="HI6" s="332"/>
      <c r="HJ6" s="333"/>
      <c r="HK6" s="331" t="s">
        <v>30</v>
      </c>
      <c r="HL6" s="332"/>
      <c r="HM6" s="332"/>
      <c r="HN6" s="332"/>
      <c r="HO6" s="332"/>
      <c r="HP6" s="332"/>
      <c r="HQ6" s="332"/>
      <c r="HR6" s="332"/>
      <c r="HS6" s="333"/>
      <c r="HT6" s="331" t="s">
        <v>31</v>
      </c>
      <c r="HU6" s="332"/>
      <c r="HV6" s="332"/>
      <c r="HW6" s="332"/>
      <c r="HX6" s="332"/>
      <c r="HY6" s="332"/>
      <c r="HZ6" s="332"/>
      <c r="IA6" s="332"/>
      <c r="IB6" s="333"/>
      <c r="IC6" s="330" t="s">
        <v>32</v>
      </c>
      <c r="ID6" s="330"/>
      <c r="IE6" s="330"/>
      <c r="IF6" s="330"/>
      <c r="IG6" s="330"/>
      <c r="IH6" s="330"/>
      <c r="II6" s="330"/>
      <c r="IJ6" s="330"/>
      <c r="IK6" s="330"/>
    </row>
    <row r="7" spans="1:247" ht="38.25" x14ac:dyDescent="0.25">
      <c r="A7" s="5"/>
      <c r="B7" s="109"/>
      <c r="C7" s="104" t="s">
        <v>33</v>
      </c>
      <c r="D7" s="104" t="s">
        <v>34</v>
      </c>
      <c r="E7" s="110" t="s">
        <v>35</v>
      </c>
      <c r="F7" s="104" t="s">
        <v>36</v>
      </c>
      <c r="G7" s="104" t="s">
        <v>37</v>
      </c>
      <c r="H7" s="104" t="s">
        <v>38</v>
      </c>
      <c r="I7" s="104" t="s">
        <v>39</v>
      </c>
      <c r="J7" s="104" t="s">
        <v>40</v>
      </c>
      <c r="K7" s="104" t="s">
        <v>285</v>
      </c>
      <c r="L7" s="100" t="s">
        <v>33</v>
      </c>
      <c r="M7" s="100" t="s">
        <v>34</v>
      </c>
      <c r="N7" s="6" t="s">
        <v>35</v>
      </c>
      <c r="O7" s="68" t="s">
        <v>36</v>
      </c>
      <c r="P7" s="6" t="s">
        <v>37</v>
      </c>
      <c r="Q7" s="6" t="s">
        <v>38</v>
      </c>
      <c r="R7" s="6" t="s">
        <v>39</v>
      </c>
      <c r="S7" s="6" t="s">
        <v>40</v>
      </c>
      <c r="T7" s="6" t="s">
        <v>285</v>
      </c>
      <c r="U7" s="112" t="s">
        <v>33</v>
      </c>
      <c r="V7" s="112" t="s">
        <v>34</v>
      </c>
      <c r="W7" s="112" t="s">
        <v>35</v>
      </c>
      <c r="X7" s="112" t="s">
        <v>36</v>
      </c>
      <c r="Y7" s="112" t="s">
        <v>37</v>
      </c>
      <c r="Z7" s="112" t="s">
        <v>38</v>
      </c>
      <c r="AA7" s="112" t="s">
        <v>39</v>
      </c>
      <c r="AB7" s="112" t="s">
        <v>40</v>
      </c>
      <c r="AC7" s="112" t="s">
        <v>285</v>
      </c>
      <c r="AD7" s="113" t="s">
        <v>33</v>
      </c>
      <c r="AE7" s="113" t="s">
        <v>34</v>
      </c>
      <c r="AF7" s="113" t="s">
        <v>35</v>
      </c>
      <c r="AG7" s="113" t="s">
        <v>36</v>
      </c>
      <c r="AH7" s="113" t="s">
        <v>37</v>
      </c>
      <c r="AI7" s="113" t="s">
        <v>38</v>
      </c>
      <c r="AJ7" s="113" t="s">
        <v>39</v>
      </c>
      <c r="AK7" s="113" t="s">
        <v>40</v>
      </c>
      <c r="AL7" s="113" t="s">
        <v>285</v>
      </c>
      <c r="AM7" s="166" t="s">
        <v>33</v>
      </c>
      <c r="AN7" s="166" t="s">
        <v>34</v>
      </c>
      <c r="AO7" s="8" t="s">
        <v>35</v>
      </c>
      <c r="AP7" s="76" t="s">
        <v>36</v>
      </c>
      <c r="AQ7" s="114" t="s">
        <v>37</v>
      </c>
      <c r="AR7" s="114" t="s">
        <v>38</v>
      </c>
      <c r="AS7" s="135" t="s">
        <v>39</v>
      </c>
      <c r="AT7" s="135" t="s">
        <v>40</v>
      </c>
      <c r="AU7" s="135" t="s">
        <v>285</v>
      </c>
      <c r="AV7" s="115" t="s">
        <v>33</v>
      </c>
      <c r="AW7" s="115" t="s">
        <v>34</v>
      </c>
      <c r="AX7" s="115" t="s">
        <v>35</v>
      </c>
      <c r="AY7" s="115" t="s">
        <v>36</v>
      </c>
      <c r="AZ7" s="115" t="s">
        <v>37</v>
      </c>
      <c r="BA7" s="115" t="s">
        <v>38</v>
      </c>
      <c r="BB7" s="115" t="s">
        <v>39</v>
      </c>
      <c r="BC7" s="115" t="s">
        <v>40</v>
      </c>
      <c r="BD7" s="115" t="s">
        <v>285</v>
      </c>
      <c r="BE7" s="116" t="s">
        <v>33</v>
      </c>
      <c r="BF7" s="116" t="s">
        <v>34</v>
      </c>
      <c r="BG7" s="116" t="s">
        <v>35</v>
      </c>
      <c r="BH7" s="116" t="s">
        <v>36</v>
      </c>
      <c r="BI7" s="116" t="s">
        <v>37</v>
      </c>
      <c r="BJ7" s="116" t="s">
        <v>38</v>
      </c>
      <c r="BK7" s="116" t="s">
        <v>39</v>
      </c>
      <c r="BL7" s="116" t="s">
        <v>40</v>
      </c>
      <c r="BM7" s="116" t="s">
        <v>285</v>
      </c>
      <c r="BN7" s="117" t="s">
        <v>33</v>
      </c>
      <c r="BO7" s="117" t="s">
        <v>34</v>
      </c>
      <c r="BP7" s="117" t="s">
        <v>35</v>
      </c>
      <c r="BQ7" s="117" t="s">
        <v>36</v>
      </c>
      <c r="BR7" s="117" t="s">
        <v>37</v>
      </c>
      <c r="BS7" s="117" t="s">
        <v>38</v>
      </c>
      <c r="BT7" s="117" t="s">
        <v>39</v>
      </c>
      <c r="BU7" s="117" t="s">
        <v>40</v>
      </c>
      <c r="BV7" s="117" t="s">
        <v>285</v>
      </c>
      <c r="BW7" s="118" t="s">
        <v>33</v>
      </c>
      <c r="BX7" s="118" t="s">
        <v>34</v>
      </c>
      <c r="BY7" s="118" t="s">
        <v>35</v>
      </c>
      <c r="BZ7" s="118" t="s">
        <v>36</v>
      </c>
      <c r="CA7" s="118" t="s">
        <v>37</v>
      </c>
      <c r="CB7" s="118" t="s">
        <v>38</v>
      </c>
      <c r="CC7" s="118" t="s">
        <v>39</v>
      </c>
      <c r="CD7" s="118" t="s">
        <v>40</v>
      </c>
      <c r="CE7" s="118" t="s">
        <v>285</v>
      </c>
      <c r="CF7" s="119" t="s">
        <v>33</v>
      </c>
      <c r="CG7" s="119" t="s">
        <v>34</v>
      </c>
      <c r="CH7" s="119" t="s">
        <v>35</v>
      </c>
      <c r="CI7" s="119" t="s">
        <v>36</v>
      </c>
      <c r="CJ7" s="119" t="s">
        <v>37</v>
      </c>
      <c r="CK7" s="167" t="s">
        <v>38</v>
      </c>
      <c r="CL7" s="167" t="s">
        <v>39</v>
      </c>
      <c r="CM7" s="167" t="s">
        <v>40</v>
      </c>
      <c r="CN7" s="167" t="s">
        <v>285</v>
      </c>
      <c r="CO7" s="120" t="s">
        <v>33</v>
      </c>
      <c r="CP7" s="120" t="s">
        <v>34</v>
      </c>
      <c r="CQ7" s="120" t="s">
        <v>35</v>
      </c>
      <c r="CR7" s="120" t="s">
        <v>36</v>
      </c>
      <c r="CS7" s="120" t="s">
        <v>37</v>
      </c>
      <c r="CT7" s="120" t="s">
        <v>38</v>
      </c>
      <c r="CU7" s="120" t="s">
        <v>39</v>
      </c>
      <c r="CV7" s="120" t="s">
        <v>40</v>
      </c>
      <c r="CW7" s="120" t="s">
        <v>285</v>
      </c>
      <c r="CX7" s="121" t="s">
        <v>33</v>
      </c>
      <c r="CY7" s="121" t="s">
        <v>34</v>
      </c>
      <c r="CZ7" s="121" t="s">
        <v>35</v>
      </c>
      <c r="DA7" s="121" t="s">
        <v>36</v>
      </c>
      <c r="DB7" s="121" t="s">
        <v>37</v>
      </c>
      <c r="DC7" s="121" t="s">
        <v>38</v>
      </c>
      <c r="DD7" s="121" t="s">
        <v>39</v>
      </c>
      <c r="DE7" s="121" t="s">
        <v>40</v>
      </c>
      <c r="DF7" s="121" t="s">
        <v>285</v>
      </c>
      <c r="DG7" s="122" t="s">
        <v>33</v>
      </c>
      <c r="DH7" s="122" t="s">
        <v>34</v>
      </c>
      <c r="DI7" s="122" t="s">
        <v>35</v>
      </c>
      <c r="DJ7" s="122" t="s">
        <v>36</v>
      </c>
      <c r="DK7" s="122" t="s">
        <v>37</v>
      </c>
      <c r="DL7" s="122" t="s">
        <v>38</v>
      </c>
      <c r="DM7" s="122" t="s">
        <v>39</v>
      </c>
      <c r="DN7" s="122" t="s">
        <v>40</v>
      </c>
      <c r="DO7" s="122" t="s">
        <v>285</v>
      </c>
      <c r="DP7" s="123" t="s">
        <v>33</v>
      </c>
      <c r="DQ7" s="123" t="s">
        <v>34</v>
      </c>
      <c r="DR7" s="123" t="s">
        <v>35</v>
      </c>
      <c r="DS7" s="123" t="s">
        <v>36</v>
      </c>
      <c r="DT7" s="123" t="s">
        <v>37</v>
      </c>
      <c r="DU7" s="123" t="s">
        <v>38</v>
      </c>
      <c r="DV7" s="123" t="s">
        <v>39</v>
      </c>
      <c r="DW7" s="123" t="s">
        <v>40</v>
      </c>
      <c r="DX7" s="123" t="s">
        <v>285</v>
      </c>
      <c r="DY7" s="119" t="s">
        <v>33</v>
      </c>
      <c r="DZ7" s="119" t="s">
        <v>34</v>
      </c>
      <c r="EA7" s="119" t="s">
        <v>35</v>
      </c>
      <c r="EB7" s="119" t="s">
        <v>36</v>
      </c>
      <c r="EC7" s="119" t="s">
        <v>37</v>
      </c>
      <c r="ED7" s="119" t="s">
        <v>38</v>
      </c>
      <c r="EE7" s="119" t="s">
        <v>39</v>
      </c>
      <c r="EF7" s="119" t="s">
        <v>40</v>
      </c>
      <c r="EG7" s="119" t="s">
        <v>285</v>
      </c>
      <c r="EH7" s="165" t="s">
        <v>33</v>
      </c>
      <c r="EI7" s="165" t="s">
        <v>34</v>
      </c>
      <c r="EJ7" s="7" t="s">
        <v>35</v>
      </c>
      <c r="EK7" s="72" t="s">
        <v>36</v>
      </c>
      <c r="EL7" s="112" t="s">
        <v>37</v>
      </c>
      <c r="EM7" s="112" t="s">
        <v>38</v>
      </c>
      <c r="EN7" s="112" t="s">
        <v>39</v>
      </c>
      <c r="EO7" s="112" t="s">
        <v>40</v>
      </c>
      <c r="EP7" s="112" t="s">
        <v>285</v>
      </c>
      <c r="EQ7" s="124" t="s">
        <v>42</v>
      </c>
      <c r="ER7" s="124" t="s">
        <v>34</v>
      </c>
      <c r="ES7" s="124" t="s">
        <v>35</v>
      </c>
      <c r="ET7" s="124" t="s">
        <v>36</v>
      </c>
      <c r="EU7" s="124" t="s">
        <v>37</v>
      </c>
      <c r="EV7" s="124" t="s">
        <v>38</v>
      </c>
      <c r="EW7" s="124" t="s">
        <v>39</v>
      </c>
      <c r="EX7" s="124" t="s">
        <v>40</v>
      </c>
      <c r="EY7" s="124" t="s">
        <v>285</v>
      </c>
      <c r="EZ7" s="124" t="s">
        <v>42</v>
      </c>
      <c r="FA7" s="124" t="s">
        <v>34</v>
      </c>
      <c r="FB7" s="124" t="s">
        <v>35</v>
      </c>
      <c r="FC7" s="124" t="s">
        <v>36</v>
      </c>
      <c r="FD7" s="124" t="s">
        <v>37</v>
      </c>
      <c r="FE7" s="124" t="s">
        <v>38</v>
      </c>
      <c r="FF7" s="124" t="s">
        <v>39</v>
      </c>
      <c r="FG7" s="124" t="s">
        <v>40</v>
      </c>
      <c r="FH7" s="124" t="s">
        <v>285</v>
      </c>
      <c r="FI7" s="10" t="s">
        <v>42</v>
      </c>
      <c r="FJ7" s="10" t="s">
        <v>34</v>
      </c>
      <c r="FK7" s="10" t="s">
        <v>35</v>
      </c>
      <c r="FL7" s="10" t="s">
        <v>36</v>
      </c>
      <c r="FM7" s="10" t="s">
        <v>37</v>
      </c>
      <c r="FN7" s="10" t="s">
        <v>38</v>
      </c>
      <c r="FO7" s="10" t="s">
        <v>39</v>
      </c>
      <c r="FP7" s="124" t="s">
        <v>40</v>
      </c>
      <c r="FQ7" s="124" t="s">
        <v>285</v>
      </c>
      <c r="FR7" s="124" t="s">
        <v>42</v>
      </c>
      <c r="FS7" s="124" t="s">
        <v>34</v>
      </c>
      <c r="FT7" s="124" t="s">
        <v>35</v>
      </c>
      <c r="FU7" s="124" t="s">
        <v>36</v>
      </c>
      <c r="FV7" s="124" t="s">
        <v>37</v>
      </c>
      <c r="FW7" s="124" t="s">
        <v>38</v>
      </c>
      <c r="FX7" s="124" t="s">
        <v>39</v>
      </c>
      <c r="FY7" s="124" t="s">
        <v>40</v>
      </c>
      <c r="FZ7" s="124" t="s">
        <v>285</v>
      </c>
      <c r="GA7" s="124" t="s">
        <v>42</v>
      </c>
      <c r="GB7" s="124" t="s">
        <v>34</v>
      </c>
      <c r="GC7" s="124" t="s">
        <v>35</v>
      </c>
      <c r="GD7" s="124" t="s">
        <v>36</v>
      </c>
      <c r="GE7" s="124" t="s">
        <v>37</v>
      </c>
      <c r="GF7" s="124" t="s">
        <v>38</v>
      </c>
      <c r="GG7" s="124" t="s">
        <v>39</v>
      </c>
      <c r="GH7" s="124" t="s">
        <v>40</v>
      </c>
      <c r="GI7" s="124" t="s">
        <v>285</v>
      </c>
      <c r="GJ7" s="124" t="s">
        <v>42</v>
      </c>
      <c r="GK7" s="124" t="s">
        <v>34</v>
      </c>
      <c r="GL7" s="124" t="s">
        <v>35</v>
      </c>
      <c r="GM7" s="124" t="s">
        <v>36</v>
      </c>
      <c r="GN7" s="124" t="s">
        <v>37</v>
      </c>
      <c r="GO7" s="124" t="s">
        <v>38</v>
      </c>
      <c r="GP7" s="124" t="s">
        <v>39</v>
      </c>
      <c r="GQ7" s="124" t="s">
        <v>40</v>
      </c>
      <c r="GR7" s="124" t="s">
        <v>285</v>
      </c>
      <c r="GS7" s="124" t="s">
        <v>33</v>
      </c>
      <c r="GT7" s="124" t="s">
        <v>34</v>
      </c>
      <c r="GU7" s="124" t="s">
        <v>35</v>
      </c>
      <c r="GV7" s="124" t="s">
        <v>36</v>
      </c>
      <c r="GW7" s="124" t="s">
        <v>37</v>
      </c>
      <c r="GX7" s="124" t="s">
        <v>38</v>
      </c>
      <c r="GY7" s="124" t="s">
        <v>39</v>
      </c>
      <c r="GZ7" s="124" t="s">
        <v>40</v>
      </c>
      <c r="HA7" s="124" t="s">
        <v>285</v>
      </c>
      <c r="HB7" s="124" t="s">
        <v>42</v>
      </c>
      <c r="HC7" s="124" t="s">
        <v>34</v>
      </c>
      <c r="HD7" s="124" t="s">
        <v>35</v>
      </c>
      <c r="HE7" s="124" t="s">
        <v>36</v>
      </c>
      <c r="HF7" s="124" t="s">
        <v>37</v>
      </c>
      <c r="HG7" s="124" t="s">
        <v>38</v>
      </c>
      <c r="HH7" s="124" t="s">
        <v>39</v>
      </c>
      <c r="HI7" s="124" t="s">
        <v>40</v>
      </c>
      <c r="HJ7" s="124" t="s">
        <v>285</v>
      </c>
      <c r="HK7" s="124" t="s">
        <v>42</v>
      </c>
      <c r="HL7" s="124" t="s">
        <v>34</v>
      </c>
      <c r="HM7" s="124" t="s">
        <v>35</v>
      </c>
      <c r="HN7" s="124" t="s">
        <v>36</v>
      </c>
      <c r="HO7" s="124" t="s">
        <v>37</v>
      </c>
      <c r="HP7" s="124" t="s">
        <v>38</v>
      </c>
      <c r="HQ7" s="124" t="s">
        <v>39</v>
      </c>
      <c r="HR7" s="124" t="s">
        <v>40</v>
      </c>
      <c r="HS7" s="124" t="s">
        <v>285</v>
      </c>
      <c r="HT7" s="124" t="s">
        <v>42</v>
      </c>
      <c r="HU7" s="169" t="s">
        <v>34</v>
      </c>
      <c r="HV7" s="10" t="s">
        <v>35</v>
      </c>
      <c r="HW7" s="93" t="s">
        <v>36</v>
      </c>
      <c r="HX7" s="11" t="s">
        <v>37</v>
      </c>
      <c r="HY7" s="10" t="s">
        <v>38</v>
      </c>
      <c r="HZ7" s="10" t="s">
        <v>39</v>
      </c>
      <c r="IA7" s="124" t="s">
        <v>40</v>
      </c>
      <c r="IB7" s="124" t="s">
        <v>285</v>
      </c>
      <c r="IC7" s="124" t="s">
        <v>42</v>
      </c>
      <c r="ID7" s="9" t="s">
        <v>34</v>
      </c>
      <c r="IE7" s="10" t="s">
        <v>35</v>
      </c>
      <c r="IF7" s="93" t="s">
        <v>36</v>
      </c>
      <c r="IG7" s="11" t="s">
        <v>37</v>
      </c>
      <c r="IH7" s="10" t="s">
        <v>38</v>
      </c>
      <c r="II7" s="10" t="s">
        <v>39</v>
      </c>
      <c r="IJ7" s="124" t="s">
        <v>40</v>
      </c>
      <c r="IK7" s="124" t="s">
        <v>285</v>
      </c>
      <c r="IM7" s="124" t="s">
        <v>37</v>
      </c>
    </row>
    <row r="8" spans="1:247" x14ac:dyDescent="0.25">
      <c r="A8" s="12">
        <v>1</v>
      </c>
      <c r="B8" s="354" t="s">
        <v>286</v>
      </c>
      <c r="C8" s="14">
        <f>VLOOKUP(B8,'[3]MANO DE OBRA'!$B$9:$D$144,3,0)</f>
        <v>178850</v>
      </c>
      <c r="D8" s="14">
        <v>639000</v>
      </c>
      <c r="E8" s="15">
        <v>775880</v>
      </c>
      <c r="F8" s="97">
        <v>722000</v>
      </c>
      <c r="G8" s="105">
        <f>AVERAGE(C8:F8)</f>
        <v>578932.5</v>
      </c>
      <c r="H8" s="105">
        <f>MEDIAN(C8:F8)</f>
        <v>680500</v>
      </c>
      <c r="I8" s="105">
        <f>HARMEAN(C8:F8)</f>
        <v>406912.48744553636</v>
      </c>
      <c r="J8" s="107">
        <f t="shared" ref="J8:J39" si="0">C8*1.051</f>
        <v>187971.34999999998</v>
      </c>
      <c r="K8" s="107">
        <f>J8+(J8*23%)</f>
        <v>231204.76049999997</v>
      </c>
      <c r="L8" s="101">
        <f>VLOOKUP(B8,'[3]MANO DE OBRA'!$B$9:$F$144,5,0)</f>
        <v>194794</v>
      </c>
      <c r="M8" s="101">
        <v>639000</v>
      </c>
      <c r="N8" s="16">
        <v>775880</v>
      </c>
      <c r="O8" s="69">
        <v>737100</v>
      </c>
      <c r="P8" s="34">
        <f>AVERAGE(L8:O8)</f>
        <v>586693.5</v>
      </c>
      <c r="Q8" s="34">
        <f>MEDIAN(L8:O8)</f>
        <v>688050</v>
      </c>
      <c r="R8" s="34">
        <f>HARMEAN(L8:O8)</f>
        <v>428077.57849280006</v>
      </c>
      <c r="S8" s="34">
        <f>L8*1.051</f>
        <v>204728.49399999998</v>
      </c>
      <c r="T8" s="34">
        <f>S8+(S8*23%)</f>
        <v>251816.04761999997</v>
      </c>
      <c r="U8" s="175">
        <f>VLOOKUP(B8,'[3]MANO DE OBRA'!$B$9:$H$144,7,0)</f>
        <v>185030</v>
      </c>
      <c r="V8" s="175">
        <v>639000</v>
      </c>
      <c r="W8" s="17">
        <v>775880</v>
      </c>
      <c r="X8" s="17">
        <v>722000</v>
      </c>
      <c r="Y8" s="17">
        <f>AVERAGE(U8:X8)</f>
        <v>580477.5</v>
      </c>
      <c r="Z8" s="17">
        <f>MEDIAN(U8:X8)</f>
        <v>680500</v>
      </c>
      <c r="AA8" s="17">
        <f>HARMEAN(U8:X8)</f>
        <v>414792.54427931353</v>
      </c>
      <c r="AB8" s="17">
        <f>U8*1.051</f>
        <v>194466.53</v>
      </c>
      <c r="AC8" s="17">
        <f>AB8+(AB8*23%)</f>
        <v>239193.83189999999</v>
      </c>
      <c r="AD8" s="129">
        <f>VLOOKUP(B8,'[3]MANO DE OBRA'!$B$9:$J$144,9,0)</f>
        <v>178850</v>
      </c>
      <c r="AE8" s="129">
        <v>639000</v>
      </c>
      <c r="AF8" s="18">
        <v>775880</v>
      </c>
      <c r="AG8" s="74">
        <v>737100</v>
      </c>
      <c r="AH8" s="18">
        <f>AVERAGE(AD8:AG8)</f>
        <v>582707.5</v>
      </c>
      <c r="AI8" s="18">
        <f>MEDIAN(AD8:AG8)</f>
        <v>688050</v>
      </c>
      <c r="AJ8" s="18">
        <f>HARMEAN(AD8:AG8)</f>
        <v>408090.39372435218</v>
      </c>
      <c r="AK8" s="18">
        <f>AD8*1.051</f>
        <v>187971.34999999998</v>
      </c>
      <c r="AL8" s="18">
        <f>AK8+(AK8*23%)</f>
        <v>231204.76049999997</v>
      </c>
      <c r="AM8" s="133">
        <f>VLOOKUP(B8,'[3]MANO DE OBRA'!$B$9:$L$144,11,0)</f>
        <v>194991</v>
      </c>
      <c r="AN8" s="133">
        <v>639000</v>
      </c>
      <c r="AO8" s="19">
        <v>775880</v>
      </c>
      <c r="AP8" s="77">
        <v>753000</v>
      </c>
      <c r="AQ8" s="19">
        <f>AVERAGE(AM8:AP8)</f>
        <v>590717.75</v>
      </c>
      <c r="AR8" s="19">
        <f>MEDIAN(AM8:AP8)</f>
        <v>696000</v>
      </c>
      <c r="AS8" s="19">
        <f>HARMEAN(AM8:AP8)</f>
        <v>429633.2024620389</v>
      </c>
      <c r="AT8" s="19">
        <f>AM8*1.051</f>
        <v>204935.541</v>
      </c>
      <c r="AU8" s="19">
        <f>AT8+(AT8*23%)</f>
        <v>252070.71542999998</v>
      </c>
      <c r="AV8" s="137">
        <f>VLOOKUP(B8,'[3]MANO DE OBRA'!$B$9:$N$144,13,0)</f>
        <v>210977</v>
      </c>
      <c r="AW8" s="137">
        <v>639000</v>
      </c>
      <c r="AX8" s="20">
        <v>775880</v>
      </c>
      <c r="AY8" s="79">
        <v>753000</v>
      </c>
      <c r="AZ8" s="20">
        <f>AVERAGE(AV8:AY8)</f>
        <v>594714.25</v>
      </c>
      <c r="BA8" s="20">
        <f>MEDIAN(AV8:AY8)</f>
        <v>696000</v>
      </c>
      <c r="BB8" s="20">
        <f>HARMEAN(AV8:AY8)</f>
        <v>448346.1149102248</v>
      </c>
      <c r="BC8" s="20">
        <f>AV8*1.051</f>
        <v>221736.82699999999</v>
      </c>
      <c r="BD8" s="20">
        <f>BC8+(BC8*23%)</f>
        <v>272736.29720999999</v>
      </c>
      <c r="BE8" s="139">
        <f>VLOOKUP(B8,'[3]MANO DE OBRA'!$B$9:$P$144,15,0)</f>
        <v>208074</v>
      </c>
      <c r="BF8" s="139">
        <v>639000</v>
      </c>
      <c r="BG8" s="21">
        <v>775880</v>
      </c>
      <c r="BH8" s="80">
        <v>729000</v>
      </c>
      <c r="BI8" s="21">
        <f>AVERAGE(BE8:BH8)</f>
        <v>587988.5</v>
      </c>
      <c r="BJ8" s="21">
        <f>MEDIAN(BE8:BH8)</f>
        <v>684000</v>
      </c>
      <c r="BK8" s="21">
        <f>HARMEAN(BE8:BH8)</f>
        <v>442892.89573729585</v>
      </c>
      <c r="BL8" s="21">
        <f>BE8*1.051</f>
        <v>218685.77399999998</v>
      </c>
      <c r="BM8" s="21">
        <f>BL8+(BL8*23%)</f>
        <v>268983.50201999996</v>
      </c>
      <c r="BN8" s="144">
        <f>VLOOKUP(B8,'[3]MANO DE OBRA'!$B$9:$R$144,17,0)</f>
        <v>247373</v>
      </c>
      <c r="BO8" s="144">
        <v>639000</v>
      </c>
      <c r="BP8" s="22">
        <v>775880</v>
      </c>
      <c r="BQ8" s="82">
        <v>745000</v>
      </c>
      <c r="BR8" s="22">
        <f>AVERAGE(BN8:BQ8)</f>
        <v>601813.25</v>
      </c>
      <c r="BS8" s="22">
        <f>MEDIAN(BN8:BQ8)</f>
        <v>692000</v>
      </c>
      <c r="BT8" s="22">
        <f>HARMEAN(BN8:BQ8)</f>
        <v>485521.47230122075</v>
      </c>
      <c r="BU8" s="22">
        <f>BN8*1.051</f>
        <v>259989.02299999999</v>
      </c>
      <c r="BV8" s="22">
        <f>BU8+(BU8*23%)</f>
        <v>319786.49829000002</v>
      </c>
      <c r="BW8" s="146">
        <f>VLOOKUP(B8,'[3]MANO DE OBRA'!$B$9:$T$144,19,0)</f>
        <v>262009</v>
      </c>
      <c r="BX8" s="146">
        <v>639000</v>
      </c>
      <c r="BY8" s="23">
        <v>775880</v>
      </c>
      <c r="BZ8" s="84">
        <v>729000</v>
      </c>
      <c r="CA8" s="23">
        <f>AVERAGE(BW8:BZ8)</f>
        <v>601472.25</v>
      </c>
      <c r="CB8" s="23">
        <f>MEDIAN(BW8:BZ8)</f>
        <v>684000</v>
      </c>
      <c r="CC8" s="84">
        <f>HARMEAN(BW8:BZ8)</f>
        <v>497375.76911265502</v>
      </c>
      <c r="CD8" s="84">
        <f>BW8*1.051</f>
        <v>275371.45899999997</v>
      </c>
      <c r="CE8" s="84">
        <f>CD8+(CD8*23%)</f>
        <v>338706.89456999995</v>
      </c>
      <c r="CF8" s="168">
        <f>VLOOKUP(B8,'[3]MANO DE OBRA'!$B$9:$X$144,23,0)</f>
        <v>186464</v>
      </c>
      <c r="CG8" s="168">
        <v>639000</v>
      </c>
      <c r="CH8" s="24">
        <v>775880</v>
      </c>
      <c r="CI8" s="24">
        <v>692600</v>
      </c>
      <c r="CJ8" s="24">
        <f>AVERAGE(CF8:CI8)</f>
        <v>573486</v>
      </c>
      <c r="CK8" s="24">
        <f>MEDIAN(CF8:CI8)</f>
        <v>665800</v>
      </c>
      <c r="CL8" s="24">
        <f>HARMEAN(CF8:CI8)</f>
        <v>414052.75766555191</v>
      </c>
      <c r="CM8" s="24">
        <f>CF8*1.051</f>
        <v>195973.66399999999</v>
      </c>
      <c r="CN8" s="24">
        <f>CM8+(CM8*23%)</f>
        <v>241047.60671999998</v>
      </c>
      <c r="CO8" s="148">
        <f>VLOOKUP(B8,'[3]MANO DE OBRA'!$B$9:$Z$144,25,0)</f>
        <v>201977</v>
      </c>
      <c r="CP8" s="148">
        <v>639000</v>
      </c>
      <c r="CQ8" s="26">
        <v>775880</v>
      </c>
      <c r="CR8" s="149">
        <v>753000</v>
      </c>
      <c r="CS8" s="26">
        <f>AVERAGE(CO8:CR8)</f>
        <v>592464.25</v>
      </c>
      <c r="CT8" s="26">
        <f>MEDIAN(CO8:CR8)</f>
        <v>696000</v>
      </c>
      <c r="CU8" s="26">
        <f>HARMEAN(CO8:CR8)</f>
        <v>437977.73428917123</v>
      </c>
      <c r="CV8" s="26">
        <f>CO8*1.051</f>
        <v>212277.82699999999</v>
      </c>
      <c r="CW8" s="26">
        <f>CV8+(CV8*23%)</f>
        <v>261101.72720999998</v>
      </c>
      <c r="CX8" s="27">
        <f>VLOOKUP(B8,'[3]MANO DE OBRA'!$B$9:$AB$144,27,0)</f>
        <v>266853</v>
      </c>
      <c r="CY8" s="27">
        <v>639000</v>
      </c>
      <c r="CZ8" s="28">
        <v>775880</v>
      </c>
      <c r="DA8" s="86">
        <v>745000</v>
      </c>
      <c r="DB8" s="28">
        <f>AVERAGE(CX8:DA8)</f>
        <v>606683.25</v>
      </c>
      <c r="DC8" s="28">
        <f>MEDIAN(CX8:DA8)</f>
        <v>692000</v>
      </c>
      <c r="DD8" s="28">
        <f>HARMEAN(CX8:DA8)</f>
        <v>503558.41282146284</v>
      </c>
      <c r="DE8" s="28">
        <f>CX8*1.051</f>
        <v>280462.50299999997</v>
      </c>
      <c r="DF8" s="28">
        <f>DE8+(DE8*23%)</f>
        <v>344968.87868999998</v>
      </c>
      <c r="DG8" s="150">
        <f>VLOOKUP(B8,'[3]MANO DE OBRA'!$B$9:$AF$144,31,0)</f>
        <v>271558</v>
      </c>
      <c r="DH8" s="150">
        <v>639000</v>
      </c>
      <c r="DI8" s="29">
        <v>775880</v>
      </c>
      <c r="DJ8" s="88">
        <v>760000</v>
      </c>
      <c r="DK8" s="29">
        <f>AVERAGE(DG8:DJ8)</f>
        <v>611609.5</v>
      </c>
      <c r="DL8" s="29">
        <f>MEDIAN(DG8:DJ8)</f>
        <v>699500</v>
      </c>
      <c r="DM8" s="29">
        <f>HARMEAN(DG8:DJ8)</f>
        <v>509421.21172739001</v>
      </c>
      <c r="DN8" s="29">
        <f>DG8*1.051</f>
        <v>285407.45799999998</v>
      </c>
      <c r="DO8" s="29">
        <f>DN8+(DN8*23%)</f>
        <v>351051.17333999998</v>
      </c>
      <c r="DP8" s="154">
        <f>VLOOKUP(B8,'[3]MANO DE OBRA'!$B$9:$AH$144,33,0)</f>
        <v>271558</v>
      </c>
      <c r="DQ8" s="154">
        <v>639000</v>
      </c>
      <c r="DR8" s="30">
        <v>775880</v>
      </c>
      <c r="DS8" s="90">
        <v>752600</v>
      </c>
      <c r="DT8" s="30">
        <f>AVERAGE(DP8:DS8)</f>
        <v>609759.5</v>
      </c>
      <c r="DU8" s="30">
        <f>MEDIAN(DP8:DS8)</f>
        <v>695800</v>
      </c>
      <c r="DV8" s="30">
        <f>HARMEAN(DP8:DS8)</f>
        <v>508583.23301738873</v>
      </c>
      <c r="DW8" s="30">
        <f>DP8*1.051</f>
        <v>285407.45799999998</v>
      </c>
      <c r="DX8" s="30">
        <f>DW8+(DW8*23%)</f>
        <v>351051.17333999998</v>
      </c>
      <c r="DY8" s="158">
        <f>VLOOKUP(B8,'[3]MANO DE OBRA'!$B$9:$AJ$144,35,0)</f>
        <v>271558</v>
      </c>
      <c r="DZ8" s="158">
        <v>639000</v>
      </c>
      <c r="EA8" s="24">
        <v>775880</v>
      </c>
      <c r="EB8" s="25">
        <v>752600</v>
      </c>
      <c r="EC8" s="24">
        <f>AVERAGE(DY8:EB8)</f>
        <v>609759.5</v>
      </c>
      <c r="ED8" s="24">
        <f>MEDIAN(DY8:EB8)</f>
        <v>695800</v>
      </c>
      <c r="EE8" s="24">
        <f>HARMEAN(DY8:EB8)</f>
        <v>508583.23301738873</v>
      </c>
      <c r="EF8" s="24">
        <f>DY8*1.051</f>
        <v>285407.45799999998</v>
      </c>
      <c r="EG8" s="24">
        <f>EF8+(EF8*23%)</f>
        <v>351051.17333999998</v>
      </c>
      <c r="EH8" s="126">
        <f>VLOOKUP(B8,'[3]MANO DE OBRA'!$B$9:$AN$144,37,0)</f>
        <v>271558</v>
      </c>
      <c r="EI8" s="126">
        <v>639000</v>
      </c>
      <c r="EJ8" s="17">
        <v>775880</v>
      </c>
      <c r="EK8" s="73">
        <v>737000</v>
      </c>
      <c r="EL8" s="17">
        <f>AVERAGE(EH8:EK8)</f>
        <v>605859.5</v>
      </c>
      <c r="EM8" s="17">
        <f>MEDIAN(EH8:EK8)</f>
        <v>688000</v>
      </c>
      <c r="EN8" s="17">
        <f>HARMEAN(EH8:EK8)</f>
        <v>506771.03052244603</v>
      </c>
      <c r="EO8" s="17">
        <f>EH8*1.051</f>
        <v>285407.45799999998</v>
      </c>
      <c r="EP8" s="17">
        <f>EO8+(EO8*23%)</f>
        <v>351051.17333999998</v>
      </c>
      <c r="EQ8" s="350">
        <v>271558</v>
      </c>
      <c r="ER8" s="170">
        <v>639000</v>
      </c>
      <c r="ES8" s="32">
        <v>775880</v>
      </c>
      <c r="ET8" s="32">
        <v>698000</v>
      </c>
      <c r="EU8" s="32">
        <f>AVERAGE(ER8:ET8)</f>
        <v>704293.33333333337</v>
      </c>
      <c r="EV8" s="32">
        <f>MEDIAN(ER8:ET8)</f>
        <v>698000</v>
      </c>
      <c r="EW8" s="32">
        <f>HARMEAN(ER8:ET8)</f>
        <v>699876.73777871567</v>
      </c>
      <c r="EX8" s="32">
        <f>EQ8*1.2081</f>
        <v>328069.21979999996</v>
      </c>
      <c r="EY8" s="32">
        <f>EX8+(EX8*23%)</f>
        <v>403525.14035399997</v>
      </c>
      <c r="EZ8" s="94">
        <f>VLOOKUP(B8,'[2]MANO DE OBRA '!$B$11:$AT$11,45,0)</f>
        <v>162385</v>
      </c>
      <c r="FA8" s="170">
        <v>639000</v>
      </c>
      <c r="FB8" s="32">
        <v>775880</v>
      </c>
      <c r="FC8" s="32">
        <v>745000</v>
      </c>
      <c r="FD8" s="32">
        <f>AVERAGE(FA8:FC8)</f>
        <v>719960</v>
      </c>
      <c r="FE8" s="32">
        <f>MEDIAN(FA8:FC8)</f>
        <v>745000</v>
      </c>
      <c r="FF8" s="32">
        <f>HARMEAN(FA8:FC8)</f>
        <v>714951.94599567552</v>
      </c>
      <c r="FG8" s="172">
        <f>EZ8*1.2081</f>
        <v>196177.31849999999</v>
      </c>
      <c r="FH8" s="32">
        <f>FG8+(FG8*23%)</f>
        <v>241298.10175500001</v>
      </c>
      <c r="FI8" s="172">
        <f>VLOOKUP(B8,'[2]MANO DE OBRA '!$B$11:$BO$145,66,0)</f>
        <v>166296</v>
      </c>
      <c r="FJ8" s="162">
        <v>639000</v>
      </c>
      <c r="FK8" s="32">
        <v>775880</v>
      </c>
      <c r="FL8" s="94">
        <v>698300</v>
      </c>
      <c r="FM8" s="32">
        <f>AVERAGE(FJ8:FL8)</f>
        <v>704393.33333333337</v>
      </c>
      <c r="FN8" s="32">
        <f>MEDIAN(FJ8:FL8)</f>
        <v>698300</v>
      </c>
      <c r="FO8" s="94">
        <f>HARMEAN(FJ8:FL8)</f>
        <v>699977.24748823361</v>
      </c>
      <c r="FP8" s="172">
        <f>FI8*1.2081</f>
        <v>200902.19759999998</v>
      </c>
      <c r="FQ8" s="32">
        <f>FP8+(FP8*23%)</f>
        <v>247109.703048</v>
      </c>
      <c r="FR8" s="94">
        <f>VLOOKUP(B8,'[2]MANO DE OBRA '!$B$11:$BF$145,57,0)</f>
        <v>135641</v>
      </c>
      <c r="FS8" s="170">
        <v>639000</v>
      </c>
      <c r="FT8" s="32">
        <v>775880</v>
      </c>
      <c r="FU8" s="32">
        <v>753000</v>
      </c>
      <c r="FV8" s="32">
        <f>AVERAGE(FS8:FU8)</f>
        <v>722626.66666666663</v>
      </c>
      <c r="FW8" s="32">
        <f>MEDIAN(FS8:FU8)</f>
        <v>753000</v>
      </c>
      <c r="FX8" s="32">
        <f>HARMEAN(FS8:FU8)</f>
        <v>717390.03567504929</v>
      </c>
      <c r="FY8" s="172">
        <f>FR8*1.2081</f>
        <v>163867.8921</v>
      </c>
      <c r="FZ8" s="32">
        <f>FY8+(FY8*23%)</f>
        <v>201557.50728299998</v>
      </c>
      <c r="GA8" s="172">
        <f>VLOOKUP(B8,'[2]MANO DE OBRA '!$B$11:$BR$145,69,0)</f>
        <v>162855</v>
      </c>
      <c r="GB8" s="162">
        <v>639000</v>
      </c>
      <c r="GC8" s="32">
        <v>775880</v>
      </c>
      <c r="GD8" s="94">
        <v>737000</v>
      </c>
      <c r="GE8" s="32">
        <f>AVERAGE(GB8:GD8)</f>
        <v>717293.33333333337</v>
      </c>
      <c r="GF8" s="32">
        <f>MEDIAN(GB8:GD8)</f>
        <v>737000</v>
      </c>
      <c r="GG8" s="32">
        <f>HARMEAN(GB8:GD8)</f>
        <v>712477.98258452932</v>
      </c>
      <c r="GH8" s="172">
        <f>GA8*1.2081</f>
        <v>196745.12549999999</v>
      </c>
      <c r="GI8" s="32">
        <f>GH8+(GH8*23%)</f>
        <v>241996.504365</v>
      </c>
      <c r="GJ8" s="172">
        <f>VLOOKUP(B8,'[2]MANO DE OBRA '!$B$11:$P$145,15,0)</f>
        <v>137742</v>
      </c>
      <c r="GK8" s="162">
        <v>639000</v>
      </c>
      <c r="GL8" s="32">
        <v>775880</v>
      </c>
      <c r="GM8" s="94">
        <v>521400</v>
      </c>
      <c r="GN8" s="32">
        <f>AVERAGE(GK8:GM8)</f>
        <v>645426.66666666663</v>
      </c>
      <c r="GO8" s="32">
        <f>MEDIAN(GK8:GM8)</f>
        <v>639000</v>
      </c>
      <c r="GP8" s="32">
        <f>HARMEAN(GK8:GM8)</f>
        <v>628704.42613387993</v>
      </c>
      <c r="GQ8" s="172">
        <f>GJ8*1.2081</f>
        <v>166406.1102</v>
      </c>
      <c r="GR8" s="32">
        <f>GQ8+(GQ8*23%)</f>
        <v>204679.51554599998</v>
      </c>
      <c r="GS8" s="172">
        <f>VLOOKUP(B8,'[2]MANO DE OBRA '!$B$11:$G$145,6,0)</f>
        <v>125783</v>
      </c>
      <c r="GT8" s="162">
        <v>639000</v>
      </c>
      <c r="GU8" s="32">
        <v>775880</v>
      </c>
      <c r="GV8" s="94">
        <v>521400</v>
      </c>
      <c r="GW8" s="33">
        <f>AVERAGE(GT8:GV8)</f>
        <v>645426.66666666663</v>
      </c>
      <c r="GX8" s="32">
        <f>MEDIAN(GT8:GV8)</f>
        <v>639000</v>
      </c>
      <c r="GY8" s="32">
        <f>HARMEAN(GT8:GV8)</f>
        <v>628704.42613387993</v>
      </c>
      <c r="GZ8" s="172">
        <f>GS8*1.2081</f>
        <v>151958.4423</v>
      </c>
      <c r="HA8" s="32">
        <f>GZ8+(GZ8*23%)</f>
        <v>186908.88402900001</v>
      </c>
      <c r="HB8" s="172">
        <f>VLOOKUP(B8,'[2]MANO DE OBRA '!$B$11:$D$145,3,0)</f>
        <v>130778</v>
      </c>
      <c r="HC8" s="31">
        <v>639000</v>
      </c>
      <c r="HD8" s="32">
        <v>775880</v>
      </c>
      <c r="HE8" s="94">
        <v>521400</v>
      </c>
      <c r="HF8" s="33">
        <f>AVERAGE(HC8:HE8)</f>
        <v>645426.66666666663</v>
      </c>
      <c r="HG8" s="32">
        <f>MEDIAN(HC8:HE8)</f>
        <v>639000</v>
      </c>
      <c r="HH8" s="32">
        <f>HARMEAN(HC8:HE8)</f>
        <v>628704.42613387993</v>
      </c>
      <c r="HI8" s="172">
        <f>HB8*1.2081</f>
        <v>157992.90179999999</v>
      </c>
      <c r="HJ8" s="32">
        <f>HI8+(HI8*23%)</f>
        <v>194331.269214</v>
      </c>
      <c r="HK8" s="172">
        <f>VLOOKUP(B8,'[2]MANO DE OBRA '!$B$11:$BI$145,60,0)</f>
        <v>156678</v>
      </c>
      <c r="HL8" s="31">
        <v>639000</v>
      </c>
      <c r="HM8" s="32">
        <v>775880</v>
      </c>
      <c r="HN8" s="94">
        <v>737100</v>
      </c>
      <c r="HO8" s="33">
        <f>AVERAGE(HL8:HN8)</f>
        <v>717326.66666666663</v>
      </c>
      <c r="HP8" s="32">
        <f>MEDIAN(HL8:HN8)</f>
        <v>737100</v>
      </c>
      <c r="HQ8" s="32">
        <f>HARMEAN(HL8:HN8)</f>
        <v>712509.13177246926</v>
      </c>
      <c r="HR8" s="172">
        <f>HK8*1.2081</f>
        <v>189282.6918</v>
      </c>
      <c r="HS8" s="32">
        <f>HR8+(HR8*23%)</f>
        <v>232817.710914</v>
      </c>
      <c r="HT8" s="172">
        <v>306720</v>
      </c>
      <c r="HU8" s="31">
        <v>639000</v>
      </c>
      <c r="HV8" s="32">
        <v>775880</v>
      </c>
      <c r="HW8" s="94">
        <v>698000</v>
      </c>
      <c r="HX8" s="33">
        <f>AVERAGE(HU8:HW8)</f>
        <v>704293.33333333337</v>
      </c>
      <c r="HY8" s="32">
        <f>MEDIAN(HU8:HW8)</f>
        <v>698000</v>
      </c>
      <c r="HZ8" s="32">
        <f>HARMEAN(HU8:HW8)</f>
        <v>699876.73777871567</v>
      </c>
      <c r="IA8" s="172">
        <f>HT8*1.2081</f>
        <v>370548.43199999997</v>
      </c>
      <c r="IB8" s="32">
        <f>IA8+(IA8*23%)</f>
        <v>455774.57135999994</v>
      </c>
      <c r="IC8" s="172">
        <v>351450</v>
      </c>
      <c r="ID8" s="31">
        <v>639000</v>
      </c>
      <c r="IE8" s="32">
        <v>775880</v>
      </c>
      <c r="IF8" s="94">
        <v>698000</v>
      </c>
      <c r="IG8" s="33">
        <f>AVERAGE(ID8:IF8)</f>
        <v>704293.33333333337</v>
      </c>
      <c r="IH8" s="32">
        <f>MEDIAN(ID8:IF8)</f>
        <v>698000</v>
      </c>
      <c r="II8" s="32">
        <f>HARMEAN(ID8:IF8)</f>
        <v>699876.73777871567</v>
      </c>
      <c r="IJ8" s="172">
        <f>IC8*1.2081</f>
        <v>424586.745</v>
      </c>
      <c r="IK8" s="32">
        <f>IJ8+(IJ8*23%)</f>
        <v>522241.69634999998</v>
      </c>
      <c r="IM8" s="32">
        <f>(K8+T8+AC8+AL8+AU8+BD8+BM8+BV8+CE8+CN8+CW8+DF8+DO8+DX8+EG8+EP8+EY8+FH8+FQ8+FZ8+GI8+GR8+HA8+HJ8+HS8+IB8+IK8)/27</f>
        <v>288491.36363844445</v>
      </c>
    </row>
    <row r="9" spans="1:247" x14ac:dyDescent="0.25">
      <c r="A9" s="12">
        <v>2</v>
      </c>
      <c r="B9" s="13" t="s">
        <v>287</v>
      </c>
      <c r="C9" s="14">
        <f>VLOOKUP(B9,'[3]MANO DE OBRA'!$B$9:$D$144,3,0)</f>
        <v>99166</v>
      </c>
      <c r="D9" s="14">
        <v>355000</v>
      </c>
      <c r="E9" s="15">
        <v>404430</v>
      </c>
      <c r="F9" s="97">
        <v>380000</v>
      </c>
      <c r="G9" s="105">
        <f t="shared" ref="G9:G72" si="1">AVERAGE(C9:F9)</f>
        <v>309649</v>
      </c>
      <c r="H9" s="105">
        <f t="shared" ref="H9:H72" si="2">MEDIAN(C9:F9)</f>
        <v>367500</v>
      </c>
      <c r="I9" s="105">
        <f t="shared" ref="I9:I72" si="3">HARMEAN(C9:F9)</f>
        <v>222158.07356286721</v>
      </c>
      <c r="J9" s="107">
        <f t="shared" si="0"/>
        <v>104223.466</v>
      </c>
      <c r="K9" s="107">
        <f t="shared" ref="K9:K72" si="4">J9+(J9*23%)</f>
        <v>128194.86318</v>
      </c>
      <c r="L9" s="101">
        <f>VLOOKUP(B9,'[3]MANO DE OBRA'!$B$9:$F$144,5,0)</f>
        <v>100581</v>
      </c>
      <c r="M9" s="101">
        <v>355000</v>
      </c>
      <c r="N9" s="34">
        <v>404430</v>
      </c>
      <c r="O9" s="70">
        <v>388300</v>
      </c>
      <c r="P9" s="34">
        <f t="shared" ref="P9:P72" si="5">AVERAGE(L9:O9)</f>
        <v>312077.75</v>
      </c>
      <c r="Q9" s="34">
        <f t="shared" ref="Q9:Q72" si="6">MEDIAN(L9:O9)</f>
        <v>371650</v>
      </c>
      <c r="R9" s="34">
        <f t="shared" ref="R9:R72" si="7">HARMEAN(L9:O9)</f>
        <v>224629.73944878904</v>
      </c>
      <c r="S9" s="34">
        <f t="shared" ref="S9:S72" si="8">L9*1.051</f>
        <v>105710.63099999999</v>
      </c>
      <c r="T9" s="34">
        <f t="shared" ref="T9:T72" si="9">S9+(S9*23%)</f>
        <v>130024.07613</v>
      </c>
      <c r="U9" s="175">
        <f>VLOOKUP(B9,'[3]MANO DE OBRA'!$B$9:$H$144,7,0)</f>
        <v>94383</v>
      </c>
      <c r="V9" s="175">
        <v>355000</v>
      </c>
      <c r="W9" s="17">
        <v>404430</v>
      </c>
      <c r="X9" s="17">
        <v>380000</v>
      </c>
      <c r="Y9" s="17">
        <f t="shared" ref="Y9:Y72" si="10">AVERAGE(U9:X9)</f>
        <v>308453.25</v>
      </c>
      <c r="Z9" s="17">
        <f t="shared" ref="Z9:Z72" si="11">MEDIAN(U9:X9)</f>
        <v>367500</v>
      </c>
      <c r="AA9" s="17">
        <f t="shared" ref="AA9:AA72" si="12">HARMEAN(U9:X9)</f>
        <v>216026.76079332226</v>
      </c>
      <c r="AB9" s="17">
        <f t="shared" ref="AB9:AB72" si="13">U9*1.051</f>
        <v>99196.532999999996</v>
      </c>
      <c r="AC9" s="17">
        <f t="shared" ref="AC9:AC72" si="14">AB9+(AB9*23%)</f>
        <v>122011.73559</v>
      </c>
      <c r="AD9" s="129">
        <f>VLOOKUP(B9,'[3]MANO DE OBRA'!$B$9:$J$144,9,0)</f>
        <v>92400</v>
      </c>
      <c r="AE9" s="129">
        <v>355000</v>
      </c>
      <c r="AF9" s="18">
        <v>404430</v>
      </c>
      <c r="AG9" s="74">
        <v>388300</v>
      </c>
      <c r="AH9" s="18">
        <f t="shared" ref="AH9:AH72" si="15">AVERAGE(AD9:AG9)</f>
        <v>310032.5</v>
      </c>
      <c r="AI9" s="18">
        <f t="shared" ref="AI9:AI72" si="16">MEDIAN(AD9:AG9)</f>
        <v>371650</v>
      </c>
      <c r="AJ9" s="18">
        <f t="shared" ref="AJ9:AJ72" si="17">HARMEAN(AD9:AG9)</f>
        <v>214048.46794550875</v>
      </c>
      <c r="AK9" s="18">
        <f t="shared" ref="AK9:AK72" si="18">AD9*1.051</f>
        <v>97112.4</v>
      </c>
      <c r="AL9" s="18">
        <f t="shared" ref="AL9:AL72" si="19">AK9+(AK9*23%)</f>
        <v>119448.25199999999</v>
      </c>
      <c r="AM9" s="133">
        <f>VLOOKUP(B9,'[3]MANO DE OBRA'!$B$9:$L$144,11,0)</f>
        <v>101360</v>
      </c>
      <c r="AN9" s="133">
        <v>355000</v>
      </c>
      <c r="AO9" s="19">
        <v>404430</v>
      </c>
      <c r="AP9" s="77">
        <v>384000</v>
      </c>
      <c r="AQ9" s="19">
        <f t="shared" ref="AQ9:AQ72" si="20">AVERAGE(AM9:AP9)</f>
        <v>311197.5</v>
      </c>
      <c r="AR9" s="19">
        <f t="shared" ref="AR9:AR72" si="21">MEDIAN(AM9:AP9)</f>
        <v>369500</v>
      </c>
      <c r="AS9" s="19">
        <f t="shared" ref="AS9:AS72" si="22">HARMEAN(AM9:AP9)</f>
        <v>225231.45665037879</v>
      </c>
      <c r="AT9" s="19">
        <f t="shared" ref="AT9:AT72" si="23">AM9*1.051</f>
        <v>106529.36</v>
      </c>
      <c r="AU9" s="19">
        <f t="shared" ref="AU9:AU72" si="24">AT9+(AT9*23%)</f>
        <v>131031.1128</v>
      </c>
      <c r="AV9" s="137">
        <f>VLOOKUP(B9,'[3]MANO DE OBRA'!$B$9:$N$144,13,0)</f>
        <v>107538</v>
      </c>
      <c r="AW9" s="137">
        <v>355000</v>
      </c>
      <c r="AX9" s="20">
        <v>404430</v>
      </c>
      <c r="AY9" s="79">
        <v>384000</v>
      </c>
      <c r="AZ9" s="20">
        <f t="shared" ref="AZ9:AZ72" si="25">AVERAGE(AV9:AY9)</f>
        <v>312742</v>
      </c>
      <c r="BA9" s="20">
        <f t="shared" ref="BA9:BA72" si="26">MEDIAN(AV9:AY9)</f>
        <v>369500</v>
      </c>
      <c r="BB9" s="20">
        <f t="shared" ref="BB9:BB72" si="27">HARMEAN(AV9:AY9)</f>
        <v>232656.58120412653</v>
      </c>
      <c r="BC9" s="20">
        <f t="shared" ref="BC9:BC72" si="28">AV9*1.051</f>
        <v>113022.43799999999</v>
      </c>
      <c r="BD9" s="20">
        <f t="shared" ref="BD9:BD72" si="29">BC9+(BC9*23%)</f>
        <v>139017.59873999999</v>
      </c>
      <c r="BE9" s="139">
        <f>VLOOKUP(B9,'[3]MANO DE OBRA'!$B$9:$P$144,15,0)</f>
        <v>110679</v>
      </c>
      <c r="BF9" s="139">
        <v>355000</v>
      </c>
      <c r="BG9" s="21">
        <v>404430</v>
      </c>
      <c r="BH9" s="80">
        <v>384000</v>
      </c>
      <c r="BI9" s="21">
        <f t="shared" ref="BI9:BI72" si="30">AVERAGE(BE9:BH9)</f>
        <v>313527.25</v>
      </c>
      <c r="BJ9" s="21">
        <f t="shared" ref="BJ9:BJ72" si="31">MEDIAN(BE9:BH9)</f>
        <v>369500</v>
      </c>
      <c r="BK9" s="21">
        <f t="shared" ref="BK9:BK72" si="32">HARMEAN(BE9:BH9)</f>
        <v>236283.42933732708</v>
      </c>
      <c r="BL9" s="21">
        <f t="shared" ref="BL9:BL72" si="33">BE9*1.051</f>
        <v>116323.62899999999</v>
      </c>
      <c r="BM9" s="21">
        <f t="shared" ref="BM9:BM72" si="34">BL9+(BL9*23%)</f>
        <v>143078.06366999997</v>
      </c>
      <c r="BN9" s="144">
        <f>VLOOKUP(B9,'[3]MANO DE OBRA'!$B$9:$R$144,17,0)</f>
        <v>125196</v>
      </c>
      <c r="BO9" s="144">
        <v>355000</v>
      </c>
      <c r="BP9" s="22">
        <v>404430</v>
      </c>
      <c r="BQ9" s="82">
        <v>392000</v>
      </c>
      <c r="BR9" s="22">
        <f t="shared" ref="BR9:BR72" si="35">AVERAGE(BN9:BQ9)</f>
        <v>319156.5</v>
      </c>
      <c r="BS9" s="22">
        <f t="shared" ref="BS9:BS72" si="36">MEDIAN(BN9:BQ9)</f>
        <v>373500</v>
      </c>
      <c r="BT9" s="22">
        <f t="shared" ref="BT9:BT72" si="37">HARMEAN(BN9:BQ9)</f>
        <v>252716.49325785242</v>
      </c>
      <c r="BU9" s="22">
        <f t="shared" ref="BU9:BU72" si="38">BN9*1.051</f>
        <v>131580.99599999998</v>
      </c>
      <c r="BV9" s="22">
        <f t="shared" ref="BV9:BV72" si="39">BU9+(BU9*23%)</f>
        <v>161844.62507999997</v>
      </c>
      <c r="BW9" s="146">
        <f>VLOOKUP(B9,'[3]MANO DE OBRA'!$B$9:$T$144,19,0)</f>
        <v>134645</v>
      </c>
      <c r="BX9" s="146">
        <v>355000</v>
      </c>
      <c r="BY9" s="23">
        <v>404430</v>
      </c>
      <c r="BZ9" s="84">
        <v>384000</v>
      </c>
      <c r="CA9" s="23">
        <f t="shared" ref="CA9:CA72" si="40">AVERAGE(BW9:BZ9)</f>
        <v>319518.75</v>
      </c>
      <c r="CB9" s="23">
        <f t="shared" ref="CB9:CB72" si="41">MEDIAN(BW9:BZ9)</f>
        <v>369500</v>
      </c>
      <c r="CC9" s="84">
        <f t="shared" ref="CC9:CC72" si="42">HARMEAN(BW9:BZ9)</f>
        <v>261086.01646217803</v>
      </c>
      <c r="CD9" s="84">
        <f t="shared" ref="CD9:CD72" si="43">BW9*1.051</f>
        <v>141511.89499999999</v>
      </c>
      <c r="CE9" s="84">
        <f t="shared" ref="CE9:CE72" si="44">CD9+(CD9*23%)</f>
        <v>174059.63084999999</v>
      </c>
      <c r="CF9" s="168">
        <f>VLOOKUP(B9,'[3]MANO DE OBRA'!$B$9:$X$144,23,0)</f>
        <v>95035</v>
      </c>
      <c r="CG9" s="168">
        <v>355000</v>
      </c>
      <c r="CH9" s="24">
        <v>404430</v>
      </c>
      <c r="CI9" s="24">
        <v>368600</v>
      </c>
      <c r="CJ9" s="24">
        <f t="shared" ref="CJ9:CJ72" si="45">AVERAGE(CF9:CI9)</f>
        <v>305766.25</v>
      </c>
      <c r="CK9" s="24">
        <f t="shared" ref="CK9:CK72" si="46">MEDIAN(CF9:CI9)</f>
        <v>361800</v>
      </c>
      <c r="CL9" s="24">
        <f t="shared" ref="CL9:CL72" si="47">HARMEAN(CF9:CI9)</f>
        <v>215925.30906894637</v>
      </c>
      <c r="CM9" s="24">
        <f t="shared" ref="CM9:CM72" si="48">CF9*1.051</f>
        <v>99881.784999999989</v>
      </c>
      <c r="CN9" s="24">
        <f t="shared" ref="CN9:CN72" si="49">CM9+(CM9*23%)</f>
        <v>122854.59554999998</v>
      </c>
      <c r="CO9" s="148">
        <f>VLOOKUP(B9,'[3]MANO DE OBRA'!$B$9:$Z$144,25,0)</f>
        <v>113842</v>
      </c>
      <c r="CP9" s="148">
        <v>355000</v>
      </c>
      <c r="CQ9" s="26">
        <v>404430</v>
      </c>
      <c r="CR9" s="149">
        <v>396000</v>
      </c>
      <c r="CS9" s="26">
        <f t="shared" ref="CS9:CS72" si="50">AVERAGE(CO9:CR9)</f>
        <v>317318</v>
      </c>
      <c r="CT9" s="26">
        <f t="shared" ref="CT9:CT72" si="51">MEDIAN(CO9:CR9)</f>
        <v>375500</v>
      </c>
      <c r="CU9" s="26">
        <f t="shared" ref="CU9:CU72" si="52">HARMEAN(CO9:CR9)</f>
        <v>240980.20144520543</v>
      </c>
      <c r="CV9" s="26">
        <f t="shared" ref="CV9:CV72" si="53">CO9*1.051</f>
        <v>119647.942</v>
      </c>
      <c r="CW9" s="26">
        <f t="shared" ref="CW9:CW72" si="54">CV9+(CV9*23%)</f>
        <v>147166.96865999998</v>
      </c>
      <c r="CX9" s="27">
        <f>VLOOKUP(B9,'[3]MANO DE OBRA'!$B$9:$AB$144,27,0)</f>
        <v>137597</v>
      </c>
      <c r="CY9" s="27">
        <v>355000</v>
      </c>
      <c r="CZ9" s="28">
        <v>404430</v>
      </c>
      <c r="DA9" s="86">
        <v>384000</v>
      </c>
      <c r="DB9" s="28">
        <f t="shared" ref="DB9:DB72" si="55">AVERAGE(CX9:DA9)</f>
        <v>320256.75</v>
      </c>
      <c r="DC9" s="28">
        <f t="shared" ref="DC9:DC72" si="56">MEDIAN(CX9:DA9)</f>
        <v>369500</v>
      </c>
      <c r="DD9" s="28">
        <f t="shared" ref="DD9:DD72" si="57">HARMEAN(CX9:DA9)</f>
        <v>263829.89436102501</v>
      </c>
      <c r="DE9" s="28">
        <f t="shared" ref="DE9:DE72" si="58">CX9*1.051</f>
        <v>144614.44699999999</v>
      </c>
      <c r="DF9" s="28">
        <f t="shared" ref="DF9:DF72" si="59">DE9+(DE9*23%)</f>
        <v>177875.76980999997</v>
      </c>
      <c r="DG9" s="150">
        <f>VLOOKUP(B9,'[3]MANO DE OBRA'!$B$9:$AF$144,31,0)</f>
        <v>141551</v>
      </c>
      <c r="DH9" s="150">
        <v>355000</v>
      </c>
      <c r="DI9" s="29">
        <v>404430</v>
      </c>
      <c r="DJ9" s="88">
        <v>384000</v>
      </c>
      <c r="DK9" s="29">
        <f t="shared" ref="DK9:DK72" si="60">AVERAGE(DG9:DJ9)</f>
        <v>321245.25</v>
      </c>
      <c r="DL9" s="29">
        <f t="shared" ref="DL9:DL72" si="61">MEDIAN(DG9:DJ9)</f>
        <v>369500</v>
      </c>
      <c r="DM9" s="29">
        <f t="shared" ref="DM9:DM72" si="62">HARMEAN(DG9:DJ9)</f>
        <v>267410.50614190806</v>
      </c>
      <c r="DN9" s="29">
        <f t="shared" ref="DN9:DN72" si="63">DG9*1.051</f>
        <v>148770.101</v>
      </c>
      <c r="DO9" s="29">
        <f t="shared" ref="DO9:DO72" si="64">DN9+(DN9*23%)</f>
        <v>182987.22422999999</v>
      </c>
      <c r="DP9" s="154">
        <f>VLOOKUP(B9,'[3]MANO DE OBRA'!$B$9:$AH$144,33,0)</f>
        <v>141551</v>
      </c>
      <c r="DQ9" s="154">
        <v>355000</v>
      </c>
      <c r="DR9" s="30">
        <v>404430</v>
      </c>
      <c r="DS9" s="90">
        <v>396300</v>
      </c>
      <c r="DT9" s="30">
        <f t="shared" ref="DT9:DT72" si="65">AVERAGE(DP9:DS9)</f>
        <v>324320.25</v>
      </c>
      <c r="DU9" s="30">
        <f t="shared" ref="DU9:DU72" si="66">MEDIAN(DP9:DS9)</f>
        <v>375650</v>
      </c>
      <c r="DV9" s="30">
        <f t="shared" ref="DV9:DV72" si="67">HARMEAN(DP9:DS9)</f>
        <v>268863.2859382293</v>
      </c>
      <c r="DW9" s="30">
        <f t="shared" ref="DW9:DW72" si="68">DP9*1.051</f>
        <v>148770.101</v>
      </c>
      <c r="DX9" s="30">
        <f t="shared" ref="DX9:DX72" si="69">DW9+(DW9*23%)</f>
        <v>182987.22422999999</v>
      </c>
      <c r="DY9" s="158">
        <f>VLOOKUP(B9,'[3]MANO DE OBRA'!$B$9:$AJ$144,35,0)</f>
        <v>141551</v>
      </c>
      <c r="DZ9" s="158">
        <v>355000</v>
      </c>
      <c r="EA9" s="24">
        <v>404430</v>
      </c>
      <c r="EB9" s="25">
        <v>372100</v>
      </c>
      <c r="EC9" s="24">
        <f t="shared" ref="EC9:EC72" si="70">AVERAGE(DY9:EB9)</f>
        <v>318270.25</v>
      </c>
      <c r="ED9" s="24">
        <f t="shared" ref="ED9:ED72" si="71">MEDIAN(DY9:EB9)</f>
        <v>363550</v>
      </c>
      <c r="EE9" s="24">
        <f t="shared" ref="EE9:EE72" si="72">HARMEAN(DY9:EB9)</f>
        <v>265929.89265873155</v>
      </c>
      <c r="EF9" s="24">
        <f t="shared" ref="EF9:EF72" si="73">DY9*1.051</f>
        <v>148770.101</v>
      </c>
      <c r="EG9" s="24">
        <f t="shared" ref="EG9:EG72" si="74">EF9+(EF9*23%)</f>
        <v>182987.22422999999</v>
      </c>
      <c r="EH9" s="126">
        <f>VLOOKUP(B9,'[3]MANO DE OBRA'!$B$9:$AN$144,37,0)</f>
        <v>149993</v>
      </c>
      <c r="EI9" s="126">
        <v>355000</v>
      </c>
      <c r="EJ9" s="17">
        <v>404430</v>
      </c>
      <c r="EK9" s="73">
        <v>388000</v>
      </c>
      <c r="EL9" s="17">
        <f t="shared" ref="EL9:EL72" si="75">AVERAGE(EH9:EK9)</f>
        <v>324355.75</v>
      </c>
      <c r="EM9" s="17">
        <f t="shared" ref="EM9:EM72" si="76">MEDIAN(EH9:EK9)</f>
        <v>371500</v>
      </c>
      <c r="EN9" s="17">
        <f t="shared" ref="EN9:EN72" si="77">HARMEAN(EH9:EK9)</f>
        <v>275220.24456256919</v>
      </c>
      <c r="EO9" s="17">
        <f t="shared" ref="EO9:EO72" si="78">EH9*1.051</f>
        <v>157642.64299999998</v>
      </c>
      <c r="EP9" s="17">
        <f t="shared" ref="EP9:EP72" si="79">EO9+(EO9*23%)</f>
        <v>193900.45088999998</v>
      </c>
      <c r="EQ9" s="350">
        <v>141551</v>
      </c>
      <c r="ER9" s="170">
        <v>355000</v>
      </c>
      <c r="ES9" s="32">
        <v>404430</v>
      </c>
      <c r="ET9" s="32">
        <v>388000</v>
      </c>
      <c r="EU9" s="32">
        <f t="shared" ref="EU9:EU72" si="80">AVERAGE(ER9:ET9)</f>
        <v>382476.66666666669</v>
      </c>
      <c r="EV9" s="32">
        <f t="shared" ref="EV9:EV72" si="81">MEDIAN(ER9:ET9)</f>
        <v>388000</v>
      </c>
      <c r="EW9" s="32">
        <f t="shared" ref="EW9:EW72" si="82">HARMEAN(ER9:ET9)</f>
        <v>381347.68589997949</v>
      </c>
      <c r="EX9" s="32">
        <f t="shared" ref="EX9:EX72" si="83">EQ9*1.2081</f>
        <v>171007.76309999998</v>
      </c>
      <c r="EY9" s="32">
        <f t="shared" ref="EY9:EY72" si="84">EX9+(EX9*23%)</f>
        <v>210339.54861299996</v>
      </c>
      <c r="EZ9" s="94">
        <f>VLOOKUP(B9,'[2]MANO DE OBRA '!$B$11:$AT$145,45,0)</f>
        <v>81769</v>
      </c>
      <c r="FA9" s="170">
        <v>355000</v>
      </c>
      <c r="FB9" s="32">
        <v>404430</v>
      </c>
      <c r="FC9" s="32">
        <v>376000</v>
      </c>
      <c r="FD9" s="32">
        <f t="shared" ref="FD9:FD72" si="85">AVERAGE(FA9:FC9)</f>
        <v>378476.66666666669</v>
      </c>
      <c r="FE9" s="32">
        <f t="shared" ref="FE9:FE72" si="86">MEDIAN(FA9:FC9)</f>
        <v>376000</v>
      </c>
      <c r="FF9" s="32">
        <f t="shared" ref="FF9:FF72" si="87">HARMEAN(FA9:FC9)</f>
        <v>377401.61134575628</v>
      </c>
      <c r="FG9" s="172">
        <f t="shared" ref="FG9:FG72" si="88">EZ9*1.2081</f>
        <v>98785.128899999996</v>
      </c>
      <c r="FH9" s="32">
        <f t="shared" ref="FH9:FH72" si="89">FG9+(FG9*23%)</f>
        <v>121505.70854699999</v>
      </c>
      <c r="FI9" s="172">
        <f>VLOOKUP(B9,'[2]MANO DE OBRA '!$B$11:$BO$145,66,0)</f>
        <v>79725</v>
      </c>
      <c r="FJ9" s="162">
        <v>355000</v>
      </c>
      <c r="FK9" s="32">
        <v>404430</v>
      </c>
      <c r="FL9" s="94">
        <v>388300</v>
      </c>
      <c r="FM9" s="32">
        <f t="shared" ref="FM9:FM72" si="90">AVERAGE(FJ9:FL9)</f>
        <v>382576.66666666669</v>
      </c>
      <c r="FN9" s="32">
        <f t="shared" ref="FN9:FN72" si="91">MEDIAN(FJ9:FL9)</f>
        <v>388300</v>
      </c>
      <c r="FO9" s="94">
        <f t="shared" ref="FO9:FO72" si="92">HARMEAN(FJ9:FL9)</f>
        <v>381444.23607290233</v>
      </c>
      <c r="FP9" s="172">
        <f t="shared" ref="FP9:FP72" si="93">FI9*1.2081</f>
        <v>96315.772499999992</v>
      </c>
      <c r="FQ9" s="32">
        <f t="shared" ref="FQ9:FQ72" si="94">FP9+(FP9*23%)</f>
        <v>118468.40017499999</v>
      </c>
      <c r="FR9" s="94">
        <f>VLOOKUP(B9,'[2]MANO DE OBRA '!$B$11:$BF$145,57,0)</f>
        <v>72771</v>
      </c>
      <c r="FS9" s="170">
        <v>355000</v>
      </c>
      <c r="FT9" s="32">
        <v>404430</v>
      </c>
      <c r="FU9" s="32">
        <v>384000</v>
      </c>
      <c r="FV9" s="32">
        <f t="shared" ref="FV9:FV72" si="95">AVERAGE(FS9:FU9)</f>
        <v>381143.33333333331</v>
      </c>
      <c r="FW9" s="32">
        <f t="shared" ref="FW9:FW72" si="96">MEDIAN(FS9:FU9)</f>
        <v>384000</v>
      </c>
      <c r="FX9" s="32">
        <f t="shared" ref="FX9:FX72" si="97">HARMEAN(FS9:FU9)</f>
        <v>380050.690523442</v>
      </c>
      <c r="FY9" s="172">
        <f t="shared" ref="FY9:FY72" si="98">FR9*1.2081</f>
        <v>87914.645099999994</v>
      </c>
      <c r="FZ9" s="32">
        <f t="shared" ref="FZ9:FZ72" si="99">FY9+(FY9*23%)</f>
        <v>108135.013473</v>
      </c>
      <c r="GA9" s="172">
        <f>VLOOKUP(B9,'[2]MANO DE OBRA '!$B$11:$BR$145,69,0)</f>
        <v>79183</v>
      </c>
      <c r="GB9" s="162">
        <v>355000</v>
      </c>
      <c r="GC9" s="32">
        <v>404430</v>
      </c>
      <c r="GD9" s="94">
        <v>388000</v>
      </c>
      <c r="GE9" s="32">
        <f t="shared" ref="GE9:GE72" si="100">AVERAGE(GB9:GD9)</f>
        <v>382476.66666666669</v>
      </c>
      <c r="GF9" s="32">
        <f t="shared" ref="GF9:GF72" si="101">MEDIAN(GB9:GD9)</f>
        <v>388000</v>
      </c>
      <c r="GG9" s="32">
        <f t="shared" ref="GG9:GG72" si="102">HARMEAN(GB9:GD9)</f>
        <v>381347.68589997949</v>
      </c>
      <c r="GH9" s="172">
        <f t="shared" ref="GH9:GH72" si="103">GA9*1.2081</f>
        <v>95660.982300000003</v>
      </c>
      <c r="GI9" s="32">
        <f t="shared" ref="GI9:GI72" si="104">GH9+(GH9*23%)</f>
        <v>117663.008229</v>
      </c>
      <c r="GJ9" s="172">
        <f>VLOOKUP(B9,'[2]MANO DE OBRA '!$B$11:$P$145,15,0)</f>
        <v>70597</v>
      </c>
      <c r="GK9" s="162">
        <v>355000</v>
      </c>
      <c r="GL9" s="32">
        <v>404430</v>
      </c>
      <c r="GM9" s="94">
        <v>263300</v>
      </c>
      <c r="GN9" s="32">
        <f t="shared" ref="GN9:GN72" si="105">AVERAGE(GK9:GM9)</f>
        <v>340910</v>
      </c>
      <c r="GO9" s="32">
        <f t="shared" ref="GO9:GO72" si="106">MEDIAN(GK9:GM9)</f>
        <v>355000</v>
      </c>
      <c r="GP9" s="32">
        <f t="shared" ref="GP9:GP72" si="107">HARMEAN(GK9:GM9)</f>
        <v>330125.02079545648</v>
      </c>
      <c r="GQ9" s="172">
        <f t="shared" ref="GQ9:GQ72" si="108">GJ9*1.2081</f>
        <v>85288.23569999999</v>
      </c>
      <c r="GR9" s="32">
        <f t="shared" ref="GR9:GR72" si="109">GQ9+(GQ9*23%)</f>
        <v>104904.52991099999</v>
      </c>
      <c r="GS9" s="172">
        <f>VLOOKUP(B9,'[2]MANO DE OBRA '!$B$11:$G$145,6,0)</f>
        <v>65391</v>
      </c>
      <c r="GT9" s="162">
        <v>355000</v>
      </c>
      <c r="GU9" s="32">
        <v>404430</v>
      </c>
      <c r="GV9" s="94">
        <v>263300</v>
      </c>
      <c r="GW9" s="33">
        <f t="shared" ref="GW9:GW72" si="110">AVERAGE(GT9:GV9)</f>
        <v>340910</v>
      </c>
      <c r="GX9" s="32">
        <f t="shared" ref="GX9:GX72" si="111">MEDIAN(GT9:GV9)</f>
        <v>355000</v>
      </c>
      <c r="GY9" s="32">
        <f t="shared" ref="GY9:GY72" si="112">HARMEAN(GT9:GV9)</f>
        <v>330125.02079545648</v>
      </c>
      <c r="GZ9" s="172">
        <f t="shared" ref="GZ9:GZ72" si="113">GS9*1.2081</f>
        <v>78998.867100000003</v>
      </c>
      <c r="HA9" s="32">
        <f t="shared" ref="HA9:HA72" si="114">GZ9+(GZ9*23%)</f>
        <v>97168.606533000013</v>
      </c>
      <c r="HB9" s="172">
        <f>VLOOKUP(B9,'[2]MANO DE OBRA '!$B$11:$D$145,3,0)</f>
        <v>67874</v>
      </c>
      <c r="HC9" s="31">
        <v>355000</v>
      </c>
      <c r="HD9" s="32">
        <v>404430</v>
      </c>
      <c r="HE9" s="94">
        <v>263300</v>
      </c>
      <c r="HF9" s="33">
        <f t="shared" ref="HF9:HF72" si="115">AVERAGE(HC9:HE9)</f>
        <v>340910</v>
      </c>
      <c r="HG9" s="32">
        <f t="shared" ref="HG9:HG72" si="116">MEDIAN(HC9:HE9)</f>
        <v>355000</v>
      </c>
      <c r="HH9" s="32">
        <f t="shared" ref="HH9:HH72" si="117">HARMEAN(HC9:HE9)</f>
        <v>330125.02079545648</v>
      </c>
      <c r="HI9" s="172">
        <f t="shared" ref="HI9:HI72" si="118">HB9*1.2081</f>
        <v>81998.579400000002</v>
      </c>
      <c r="HJ9" s="32">
        <f t="shared" ref="HJ9:HJ72" si="119">HI9+(HI9*23%)</f>
        <v>100858.252662</v>
      </c>
      <c r="HK9" s="172">
        <f>VLOOKUP(B9,'[2]MANO DE OBRA '!$B$11:$BI$145,60,0)</f>
        <v>86031</v>
      </c>
      <c r="HL9" s="31">
        <v>355000</v>
      </c>
      <c r="HM9" s="32">
        <v>404430</v>
      </c>
      <c r="HN9" s="94">
        <v>388300</v>
      </c>
      <c r="HO9" s="33">
        <f t="shared" ref="HO9:HO72" si="120">AVERAGE(HL9:HN9)</f>
        <v>382576.66666666669</v>
      </c>
      <c r="HP9" s="32">
        <f t="shared" ref="HP9:HP72" si="121">MEDIAN(HL9:HN9)</f>
        <v>388300</v>
      </c>
      <c r="HQ9" s="32">
        <f t="shared" ref="HQ9:HQ72" si="122">HARMEAN(HL9:HN9)</f>
        <v>381444.23607290233</v>
      </c>
      <c r="HR9" s="172">
        <f t="shared" ref="HR9:HR72" si="123">HK9*1.2081</f>
        <v>103934.0511</v>
      </c>
      <c r="HS9" s="32">
        <f t="shared" ref="HS9:HS72" si="124">HR9+(HR9*23%)</f>
        <v>127838.88285299999</v>
      </c>
      <c r="HT9" s="172">
        <v>170400</v>
      </c>
      <c r="HU9" s="31">
        <v>355000</v>
      </c>
      <c r="HV9" s="32">
        <v>404430</v>
      </c>
      <c r="HW9" s="94">
        <v>388000</v>
      </c>
      <c r="HX9" s="33">
        <f t="shared" ref="HX9:HX72" si="125">AVERAGE(HU9:HW9)</f>
        <v>382476.66666666669</v>
      </c>
      <c r="HY9" s="32">
        <f t="shared" ref="HY9:HY72" si="126">MEDIAN(HU9:HW9)</f>
        <v>388000</v>
      </c>
      <c r="HZ9" s="32">
        <f t="shared" ref="HZ9:HZ72" si="127">HARMEAN(HU9:HW9)</f>
        <v>381347.68589997949</v>
      </c>
      <c r="IA9" s="172">
        <f t="shared" ref="IA9:IA72" si="128">HT9*1.2081</f>
        <v>205860.24</v>
      </c>
      <c r="IB9" s="32">
        <f t="shared" ref="IB9:IB72" si="129">IA9+(IA9*23%)</f>
        <v>253208.09519999998</v>
      </c>
      <c r="IC9" s="172">
        <v>195250</v>
      </c>
      <c r="ID9" s="31">
        <v>355000</v>
      </c>
      <c r="IE9" s="32">
        <v>404430</v>
      </c>
      <c r="IF9" s="94">
        <v>388000</v>
      </c>
      <c r="IG9" s="33">
        <f t="shared" ref="IG9:IG72" si="130">AVERAGE(ID9:IF9)</f>
        <v>382476.66666666669</v>
      </c>
      <c r="IH9" s="32">
        <f t="shared" ref="IH9:IH72" si="131">MEDIAN(ID9:IF9)</f>
        <v>388000</v>
      </c>
      <c r="II9" s="32">
        <f t="shared" ref="II9:II72" si="132">HARMEAN(ID9:IF9)</f>
        <v>381347.68589997949</v>
      </c>
      <c r="IJ9" s="172">
        <f t="shared" ref="IJ9:IJ72" si="133">IC9*1.2081</f>
        <v>235881.52499999999</v>
      </c>
      <c r="IK9" s="32">
        <f t="shared" ref="IK9:IK72" si="134">IJ9+(IJ9*23%)</f>
        <v>290134.27574999997</v>
      </c>
      <c r="IM9" s="32">
        <f t="shared" ref="IM9:IM72" si="135">(K9+T9+AC9+AL9+AU9+BD9+BM9+BV9+CE9+CN9+CW9+DF9+DO9+DX9+EG9+EP9+EY9+FH9+FQ9+FZ9+GI9+GR9+HA9+HJ9+HS9+IB9+IK9)/27</f>
        <v>151470.1384291111</v>
      </c>
    </row>
    <row r="10" spans="1:247" x14ac:dyDescent="0.25">
      <c r="A10" s="12">
        <v>3</v>
      </c>
      <c r="B10" s="13" t="s">
        <v>288</v>
      </c>
      <c r="C10" s="14">
        <f>VLOOKUP(B10,'[3]MANO DE OBRA'!$B$9:$D$144,3,0)</f>
        <v>50232</v>
      </c>
      <c r="D10" s="14">
        <v>180000</v>
      </c>
      <c r="E10" s="15">
        <v>201280</v>
      </c>
      <c r="F10" s="97">
        <v>195000</v>
      </c>
      <c r="G10" s="105">
        <f t="shared" si="1"/>
        <v>156628</v>
      </c>
      <c r="H10" s="105">
        <f t="shared" si="2"/>
        <v>187500</v>
      </c>
      <c r="I10" s="105">
        <f t="shared" si="3"/>
        <v>112487.22740508779</v>
      </c>
      <c r="J10" s="107">
        <f t="shared" si="0"/>
        <v>52793.831999999995</v>
      </c>
      <c r="K10" s="107">
        <f t="shared" si="4"/>
        <v>64936.413359999991</v>
      </c>
      <c r="L10" s="101">
        <f>VLOOKUP(B10,'[3]MANO DE OBRA'!$B$9:$F$144,5,0)</f>
        <v>49082</v>
      </c>
      <c r="M10" s="101">
        <v>180000</v>
      </c>
      <c r="N10" s="34">
        <v>201280</v>
      </c>
      <c r="O10" s="70">
        <v>195200</v>
      </c>
      <c r="P10" s="34">
        <f t="shared" si="5"/>
        <v>156390.5</v>
      </c>
      <c r="Q10" s="34">
        <f t="shared" si="6"/>
        <v>187600</v>
      </c>
      <c r="R10" s="34">
        <f t="shared" si="7"/>
        <v>111047.01921585362</v>
      </c>
      <c r="S10" s="34">
        <f t="shared" si="8"/>
        <v>51585.181999999993</v>
      </c>
      <c r="T10" s="34">
        <f t="shared" si="9"/>
        <v>63449.773859999994</v>
      </c>
      <c r="U10" s="175">
        <f>VLOOKUP(B10,'[3]MANO DE OBRA'!$B$9:$H$144,7,0)</f>
        <v>46062</v>
      </c>
      <c r="V10" s="175">
        <v>180000</v>
      </c>
      <c r="W10" s="17">
        <v>201280</v>
      </c>
      <c r="X10" s="17">
        <v>191000</v>
      </c>
      <c r="Y10" s="17">
        <f t="shared" si="10"/>
        <v>154585.5</v>
      </c>
      <c r="Z10" s="17">
        <f t="shared" si="11"/>
        <v>185500</v>
      </c>
      <c r="AA10" s="17">
        <f t="shared" si="12"/>
        <v>106754.26080369767</v>
      </c>
      <c r="AB10" s="17">
        <f t="shared" si="13"/>
        <v>48411.161999999997</v>
      </c>
      <c r="AC10" s="17">
        <f t="shared" si="14"/>
        <v>59545.729259999993</v>
      </c>
      <c r="AD10" s="129">
        <f>VLOOKUP(B10,'[3]MANO DE OBRA'!$B$9:$J$144,9,0)</f>
        <v>45765</v>
      </c>
      <c r="AE10" s="129">
        <v>180000</v>
      </c>
      <c r="AF10" s="18">
        <v>201280</v>
      </c>
      <c r="AG10" s="74">
        <v>195200</v>
      </c>
      <c r="AH10" s="18">
        <f t="shared" si="15"/>
        <v>155561.25</v>
      </c>
      <c r="AI10" s="18">
        <f t="shared" si="16"/>
        <v>187600</v>
      </c>
      <c r="AJ10" s="18">
        <f t="shared" si="17"/>
        <v>106673.86591028009</v>
      </c>
      <c r="AK10" s="18">
        <f t="shared" si="18"/>
        <v>48099.014999999999</v>
      </c>
      <c r="AL10" s="18">
        <f t="shared" si="19"/>
        <v>59161.78845</v>
      </c>
      <c r="AM10" s="133">
        <f>VLOOKUP(B10,'[3]MANO DE OBRA'!$B$9:$L$144,11,0)</f>
        <v>50383</v>
      </c>
      <c r="AN10" s="133">
        <v>180000</v>
      </c>
      <c r="AO10" s="19">
        <v>201280</v>
      </c>
      <c r="AP10" s="77">
        <v>193000</v>
      </c>
      <c r="AQ10" s="19">
        <f t="shared" si="20"/>
        <v>156165.75</v>
      </c>
      <c r="AR10" s="19">
        <f t="shared" si="21"/>
        <v>186500</v>
      </c>
      <c r="AS10" s="19">
        <f t="shared" si="22"/>
        <v>112507.86248822909</v>
      </c>
      <c r="AT10" s="19">
        <f t="shared" si="23"/>
        <v>52952.532999999996</v>
      </c>
      <c r="AU10" s="19">
        <f t="shared" si="24"/>
        <v>65131.615589999994</v>
      </c>
      <c r="AV10" s="137">
        <f>VLOOKUP(B10,'[3]MANO DE OBRA'!$B$9:$N$144,13,0)</f>
        <v>54850</v>
      </c>
      <c r="AW10" s="137">
        <v>180000</v>
      </c>
      <c r="AX10" s="20">
        <v>201280</v>
      </c>
      <c r="AY10" s="79">
        <v>193000</v>
      </c>
      <c r="AZ10" s="20">
        <f t="shared" si="25"/>
        <v>157282.5</v>
      </c>
      <c r="BA10" s="20">
        <f t="shared" si="26"/>
        <v>186500</v>
      </c>
      <c r="BB10" s="20">
        <f t="shared" si="27"/>
        <v>117866.68339018435</v>
      </c>
      <c r="BC10" s="20">
        <f t="shared" si="28"/>
        <v>57647.35</v>
      </c>
      <c r="BD10" s="20">
        <f t="shared" si="29"/>
        <v>70906.2405</v>
      </c>
      <c r="BE10" s="139">
        <f>VLOOKUP(B10,'[3]MANO DE OBRA'!$B$9:$P$144,15,0)</f>
        <v>51147</v>
      </c>
      <c r="BF10" s="139">
        <v>180000</v>
      </c>
      <c r="BG10" s="21">
        <v>201280</v>
      </c>
      <c r="BH10" s="80">
        <v>193000</v>
      </c>
      <c r="BI10" s="21">
        <f t="shared" si="30"/>
        <v>156356.75</v>
      </c>
      <c r="BJ10" s="21">
        <f t="shared" si="31"/>
        <v>186500</v>
      </c>
      <c r="BK10" s="21">
        <f t="shared" si="32"/>
        <v>113453.95079717983</v>
      </c>
      <c r="BL10" s="21">
        <f t="shared" si="33"/>
        <v>53755.496999999996</v>
      </c>
      <c r="BM10" s="21">
        <f t="shared" si="34"/>
        <v>66119.261310000002</v>
      </c>
      <c r="BN10" s="144">
        <f>VLOOKUP(B10,'[3]MANO DE OBRA'!$B$9:$R$144,17,0)</f>
        <v>63918</v>
      </c>
      <c r="BO10" s="144">
        <v>180000</v>
      </c>
      <c r="BP10" s="22">
        <v>201280</v>
      </c>
      <c r="BQ10" s="82">
        <v>197000</v>
      </c>
      <c r="BR10" s="22">
        <f t="shared" si="35"/>
        <v>160549.5</v>
      </c>
      <c r="BS10" s="22">
        <f t="shared" si="36"/>
        <v>188500</v>
      </c>
      <c r="BT10" s="22">
        <f t="shared" si="37"/>
        <v>128020.70289631296</v>
      </c>
      <c r="BU10" s="22">
        <f t="shared" si="38"/>
        <v>67177.817999999999</v>
      </c>
      <c r="BV10" s="22">
        <f t="shared" si="39"/>
        <v>82628.716140000004</v>
      </c>
      <c r="BW10" s="146">
        <f>VLOOKUP(B10,'[3]MANO DE OBRA'!$B$9:$T$144,19,0)</f>
        <v>64898</v>
      </c>
      <c r="BX10" s="146">
        <v>180000</v>
      </c>
      <c r="BY10" s="23">
        <v>201280</v>
      </c>
      <c r="BZ10" s="84">
        <v>193000</v>
      </c>
      <c r="CA10" s="23">
        <f t="shared" si="40"/>
        <v>159794.5</v>
      </c>
      <c r="CB10" s="23">
        <f t="shared" si="41"/>
        <v>186500</v>
      </c>
      <c r="CC10" s="84">
        <f t="shared" si="42"/>
        <v>128559.89771542369</v>
      </c>
      <c r="CD10" s="84">
        <f t="shared" si="43"/>
        <v>68207.797999999995</v>
      </c>
      <c r="CE10" s="84">
        <f t="shared" si="44"/>
        <v>83895.591539999994</v>
      </c>
      <c r="CF10" s="168">
        <f>VLOOKUP(B10,'[3]MANO DE OBRA'!$B$9:$X$144,23,0)</f>
        <v>49066</v>
      </c>
      <c r="CG10" s="168">
        <v>180000</v>
      </c>
      <c r="CH10" s="24">
        <v>201280</v>
      </c>
      <c r="CI10" s="24">
        <v>187200</v>
      </c>
      <c r="CJ10" s="24">
        <f t="shared" si="45"/>
        <v>154386.5</v>
      </c>
      <c r="CK10" s="24">
        <f t="shared" si="46"/>
        <v>183600</v>
      </c>
      <c r="CL10" s="24">
        <f t="shared" si="47"/>
        <v>110355.93597056858</v>
      </c>
      <c r="CM10" s="24">
        <f t="shared" si="48"/>
        <v>51568.365999999995</v>
      </c>
      <c r="CN10" s="24">
        <f t="shared" si="49"/>
        <v>63429.090179999992</v>
      </c>
      <c r="CO10" s="148">
        <f>VLOOKUP(B10,'[3]MANO DE OBRA'!$B$9:$Z$144,25,0)</f>
        <v>57472</v>
      </c>
      <c r="CP10" s="148">
        <v>180000</v>
      </c>
      <c r="CQ10" s="26">
        <v>201280</v>
      </c>
      <c r="CR10" s="149">
        <v>199000</v>
      </c>
      <c r="CS10" s="26">
        <f t="shared" si="50"/>
        <v>159438</v>
      </c>
      <c r="CT10" s="26">
        <f t="shared" si="51"/>
        <v>189500</v>
      </c>
      <c r="CU10" s="26">
        <f t="shared" si="52"/>
        <v>121400.98448764723</v>
      </c>
      <c r="CV10" s="26">
        <f t="shared" si="53"/>
        <v>60403.071999999993</v>
      </c>
      <c r="CW10" s="26">
        <f t="shared" si="54"/>
        <v>74295.778559999992</v>
      </c>
      <c r="CX10" s="27">
        <f>VLOOKUP(B10,'[3]MANO DE OBRA'!$B$9:$AB$144,27,0)</f>
        <v>67251</v>
      </c>
      <c r="CY10" s="27">
        <v>180000</v>
      </c>
      <c r="CZ10" s="28">
        <v>201280</v>
      </c>
      <c r="DA10" s="86">
        <v>193000</v>
      </c>
      <c r="DB10" s="28">
        <f t="shared" si="55"/>
        <v>160382.75</v>
      </c>
      <c r="DC10" s="28">
        <f t="shared" si="56"/>
        <v>186500</v>
      </c>
      <c r="DD10" s="28">
        <f t="shared" si="57"/>
        <v>130826.80697460457</v>
      </c>
      <c r="DE10" s="28">
        <f t="shared" si="58"/>
        <v>70680.800999999992</v>
      </c>
      <c r="DF10" s="28">
        <f t="shared" si="59"/>
        <v>86937.385229999985</v>
      </c>
      <c r="DG10" s="150">
        <f>VLOOKUP(B10,'[3]MANO DE OBRA'!$B$9:$AF$144,31,0)</f>
        <v>70448</v>
      </c>
      <c r="DH10" s="150">
        <v>180000</v>
      </c>
      <c r="DI10" s="29">
        <v>201280</v>
      </c>
      <c r="DJ10" s="88">
        <v>189000</v>
      </c>
      <c r="DK10" s="29">
        <f t="shared" si="60"/>
        <v>160182</v>
      </c>
      <c r="DL10" s="29">
        <f t="shared" si="61"/>
        <v>184500</v>
      </c>
      <c r="DM10" s="29">
        <f t="shared" si="62"/>
        <v>133290.54049319215</v>
      </c>
      <c r="DN10" s="29">
        <f t="shared" si="63"/>
        <v>74040.847999999998</v>
      </c>
      <c r="DO10" s="29">
        <f t="shared" si="64"/>
        <v>91070.243040000001</v>
      </c>
      <c r="DP10" s="154">
        <f>VLOOKUP(B10,'[3]MANO DE OBRA'!$B$9:$AH$144,33,0)</f>
        <v>70448</v>
      </c>
      <c r="DQ10" s="154">
        <v>180000</v>
      </c>
      <c r="DR10" s="30">
        <v>201280</v>
      </c>
      <c r="DS10" s="90">
        <v>199300</v>
      </c>
      <c r="DT10" s="30">
        <f t="shared" si="65"/>
        <v>162757</v>
      </c>
      <c r="DU10" s="30">
        <f t="shared" si="66"/>
        <v>189650</v>
      </c>
      <c r="DV10" s="30">
        <f t="shared" si="67"/>
        <v>134516.23478088592</v>
      </c>
      <c r="DW10" s="30">
        <f t="shared" si="68"/>
        <v>74040.847999999998</v>
      </c>
      <c r="DX10" s="30">
        <f t="shared" si="69"/>
        <v>91070.243040000001</v>
      </c>
      <c r="DY10" s="158">
        <f>VLOOKUP(B10,'[3]MANO DE OBRA'!$B$9:$AJ$144,35,0)</f>
        <v>70448</v>
      </c>
      <c r="DZ10" s="158">
        <v>180000</v>
      </c>
      <c r="EA10" s="24">
        <v>201280</v>
      </c>
      <c r="EB10" s="25">
        <v>197300</v>
      </c>
      <c r="EC10" s="24">
        <f t="shared" si="70"/>
        <v>162257</v>
      </c>
      <c r="ED10" s="24">
        <f t="shared" si="71"/>
        <v>188650</v>
      </c>
      <c r="EE10" s="24">
        <f t="shared" si="72"/>
        <v>134286.54439299408</v>
      </c>
      <c r="EF10" s="24">
        <f t="shared" si="73"/>
        <v>74040.847999999998</v>
      </c>
      <c r="EG10" s="24">
        <f t="shared" si="74"/>
        <v>91070.243040000001</v>
      </c>
      <c r="EH10" s="126">
        <f>VLOOKUP(B10,'[3]MANO DE OBRA'!$B$9:$AN$144,37,0)</f>
        <v>73727</v>
      </c>
      <c r="EI10" s="126">
        <v>180000</v>
      </c>
      <c r="EJ10" s="17">
        <v>201280</v>
      </c>
      <c r="EK10" s="73">
        <v>187000</v>
      </c>
      <c r="EL10" s="17">
        <f t="shared" si="75"/>
        <v>160501.75</v>
      </c>
      <c r="EM10" s="17">
        <f t="shared" si="76"/>
        <v>183500</v>
      </c>
      <c r="EN10" s="17">
        <f t="shared" si="77"/>
        <v>135893.08497279254</v>
      </c>
      <c r="EO10" s="17">
        <f t="shared" si="78"/>
        <v>77487.07699999999</v>
      </c>
      <c r="EP10" s="17">
        <f t="shared" si="79"/>
        <v>95309.104709999985</v>
      </c>
      <c r="EQ10" s="350">
        <v>70448</v>
      </c>
      <c r="ER10" s="170">
        <v>180000</v>
      </c>
      <c r="ES10" s="32">
        <v>201280</v>
      </c>
      <c r="ET10" s="32">
        <v>191000</v>
      </c>
      <c r="EU10" s="32">
        <f t="shared" si="80"/>
        <v>190760</v>
      </c>
      <c r="EV10" s="32">
        <f t="shared" si="81"/>
        <v>191000</v>
      </c>
      <c r="EW10" s="32">
        <f t="shared" si="82"/>
        <v>190363.04656884682</v>
      </c>
      <c r="EX10" s="32">
        <f t="shared" si="83"/>
        <v>85108.228799999997</v>
      </c>
      <c r="EY10" s="32">
        <f t="shared" si="84"/>
        <v>104683.121424</v>
      </c>
      <c r="EZ10" s="94">
        <f>VLOOKUP(B10,'[2]MANO DE OBRA '!$B$11:$AT$145,45,0)</f>
        <v>41582</v>
      </c>
      <c r="FA10" s="170">
        <v>180000</v>
      </c>
      <c r="FB10" s="32">
        <v>201280</v>
      </c>
      <c r="FC10" s="32">
        <v>191000</v>
      </c>
      <c r="FD10" s="32">
        <f t="shared" si="85"/>
        <v>190760</v>
      </c>
      <c r="FE10" s="32">
        <f t="shared" si="86"/>
        <v>191000</v>
      </c>
      <c r="FF10" s="32">
        <f t="shared" si="87"/>
        <v>190363.04656884682</v>
      </c>
      <c r="FG10" s="172">
        <f t="shared" si="88"/>
        <v>50235.214199999995</v>
      </c>
      <c r="FH10" s="32">
        <f t="shared" si="89"/>
        <v>61789.313465999992</v>
      </c>
      <c r="FI10" s="172">
        <f>VLOOKUP(B10,'[2]MANO DE OBRA '!$B$11:$BO$145,66,0)</f>
        <v>41749</v>
      </c>
      <c r="FJ10" s="162">
        <v>180000</v>
      </c>
      <c r="FK10" s="32">
        <v>201280</v>
      </c>
      <c r="FL10" s="94">
        <v>191200</v>
      </c>
      <c r="FM10" s="32">
        <f t="shared" si="90"/>
        <v>190826.66666666666</v>
      </c>
      <c r="FN10" s="32">
        <f t="shared" si="91"/>
        <v>191200</v>
      </c>
      <c r="FO10" s="94">
        <f t="shared" si="92"/>
        <v>190429.22305876116</v>
      </c>
      <c r="FP10" s="172">
        <f t="shared" si="93"/>
        <v>50436.966899999999</v>
      </c>
      <c r="FQ10" s="32">
        <f t="shared" si="94"/>
        <v>62037.469287</v>
      </c>
      <c r="FR10" s="94">
        <f>VLOOKUP(B10,'[2]MANO DE OBRA '!$B$11:$BF$145,57,0)</f>
        <v>35513</v>
      </c>
      <c r="FS10" s="170">
        <v>180000</v>
      </c>
      <c r="FT10" s="32">
        <v>201280</v>
      </c>
      <c r="FU10" s="32">
        <v>187000</v>
      </c>
      <c r="FV10" s="32">
        <f t="shared" si="95"/>
        <v>189426.66666666666</v>
      </c>
      <c r="FW10" s="32">
        <f t="shared" si="96"/>
        <v>187000</v>
      </c>
      <c r="FX10" s="32">
        <f t="shared" si="97"/>
        <v>189019.80623782665</v>
      </c>
      <c r="FY10" s="172">
        <f t="shared" si="98"/>
        <v>42903.255299999997</v>
      </c>
      <c r="FZ10" s="32">
        <f t="shared" si="99"/>
        <v>52771.004019</v>
      </c>
      <c r="GA10" s="172">
        <f>VLOOKUP(B10,'[2]MANO DE OBRA '!$B$11:$BR$145,69,0)</f>
        <v>40904</v>
      </c>
      <c r="GB10" s="162">
        <v>180000</v>
      </c>
      <c r="GC10" s="32">
        <v>201280</v>
      </c>
      <c r="GD10" s="94">
        <v>195000</v>
      </c>
      <c r="GE10" s="32">
        <f t="shared" si="100"/>
        <v>192093.33333333334</v>
      </c>
      <c r="GF10" s="32">
        <f t="shared" si="101"/>
        <v>195000</v>
      </c>
      <c r="GG10" s="32">
        <f t="shared" si="102"/>
        <v>191669.2349430277</v>
      </c>
      <c r="GH10" s="172">
        <f t="shared" si="103"/>
        <v>49416.1224</v>
      </c>
      <c r="GI10" s="32">
        <f t="shared" si="104"/>
        <v>60781.830551999999</v>
      </c>
      <c r="GJ10" s="172">
        <f>VLOOKUP(B10,'[2]MANO DE OBRA '!$B$11:$P$145,15,0)</f>
        <v>36004</v>
      </c>
      <c r="GK10" s="162">
        <v>180000</v>
      </c>
      <c r="GL10" s="32">
        <v>201280</v>
      </c>
      <c r="GM10" s="94">
        <v>132400</v>
      </c>
      <c r="GN10" s="32">
        <f t="shared" si="105"/>
        <v>171226.66666666666</v>
      </c>
      <c r="GO10" s="32">
        <f t="shared" si="106"/>
        <v>180000</v>
      </c>
      <c r="GP10" s="32">
        <f t="shared" si="107"/>
        <v>165960.14534203577</v>
      </c>
      <c r="GQ10" s="172">
        <f t="shared" si="108"/>
        <v>43496.432399999998</v>
      </c>
      <c r="GR10" s="32">
        <f t="shared" si="109"/>
        <v>53500.611852000002</v>
      </c>
      <c r="GS10" s="172">
        <f>VLOOKUP(B10,'[2]MANO DE OBRA '!$B$11:$G$145,6,0)</f>
        <v>32493</v>
      </c>
      <c r="GT10" s="162">
        <v>180000</v>
      </c>
      <c r="GU10" s="32">
        <v>201280</v>
      </c>
      <c r="GV10" s="94">
        <v>132400</v>
      </c>
      <c r="GW10" s="33">
        <f t="shared" si="110"/>
        <v>171226.66666666666</v>
      </c>
      <c r="GX10" s="32">
        <f t="shared" si="111"/>
        <v>180000</v>
      </c>
      <c r="GY10" s="32">
        <f t="shared" si="112"/>
        <v>165960.14534203577</v>
      </c>
      <c r="GZ10" s="172">
        <f t="shared" si="113"/>
        <v>39254.793299999998</v>
      </c>
      <c r="HA10" s="32">
        <f t="shared" si="114"/>
        <v>48283.395758999999</v>
      </c>
      <c r="HB10" s="172">
        <f>VLOOKUP(B10,'[2]MANO DE OBRA '!$B$11:$D$145,3,0)</f>
        <v>34600</v>
      </c>
      <c r="HC10" s="31">
        <v>180000</v>
      </c>
      <c r="HD10" s="32">
        <v>201280</v>
      </c>
      <c r="HE10" s="94">
        <v>132400</v>
      </c>
      <c r="HF10" s="33">
        <f t="shared" si="115"/>
        <v>171226.66666666666</v>
      </c>
      <c r="HG10" s="32">
        <f t="shared" si="116"/>
        <v>180000</v>
      </c>
      <c r="HH10" s="32">
        <f t="shared" si="117"/>
        <v>165960.14534203577</v>
      </c>
      <c r="HI10" s="172">
        <f t="shared" si="118"/>
        <v>41800.259999999995</v>
      </c>
      <c r="HJ10" s="32">
        <f t="shared" si="119"/>
        <v>51414.319799999997</v>
      </c>
      <c r="HK10" s="172">
        <f>VLOOKUP(B10,'[2]MANO DE OBRA '!$B$11:$BI$145,60,0)</f>
        <v>39753</v>
      </c>
      <c r="HL10" s="31">
        <v>180000</v>
      </c>
      <c r="HM10" s="32">
        <v>201280</v>
      </c>
      <c r="HN10" s="94">
        <v>195200</v>
      </c>
      <c r="HO10" s="33">
        <f t="shared" si="120"/>
        <v>192160</v>
      </c>
      <c r="HP10" s="32">
        <f t="shared" si="121"/>
        <v>195200</v>
      </c>
      <c r="HQ10" s="32">
        <f t="shared" si="122"/>
        <v>191733.59922822623</v>
      </c>
      <c r="HR10" s="172">
        <f t="shared" si="123"/>
        <v>48025.599300000002</v>
      </c>
      <c r="HS10" s="32">
        <f t="shared" si="124"/>
        <v>59071.487139000004</v>
      </c>
      <c r="HT10" s="172">
        <v>86400</v>
      </c>
      <c r="HU10" s="31">
        <v>180000</v>
      </c>
      <c r="HV10" s="32">
        <v>201280</v>
      </c>
      <c r="HW10" s="94">
        <v>181000</v>
      </c>
      <c r="HX10" s="33">
        <f t="shared" si="125"/>
        <v>187426.66666666666</v>
      </c>
      <c r="HY10" s="32">
        <f t="shared" si="126"/>
        <v>181000</v>
      </c>
      <c r="HZ10" s="32">
        <f t="shared" si="127"/>
        <v>186931.94965359863</v>
      </c>
      <c r="IA10" s="172">
        <f t="shared" si="128"/>
        <v>104379.84</v>
      </c>
      <c r="IB10" s="32">
        <f t="shared" si="129"/>
        <v>128387.20319999999</v>
      </c>
      <c r="IC10" s="172">
        <v>99000</v>
      </c>
      <c r="ID10" s="31">
        <v>180000</v>
      </c>
      <c r="IE10" s="32">
        <v>201280</v>
      </c>
      <c r="IF10" s="94">
        <v>181000</v>
      </c>
      <c r="IG10" s="33">
        <f t="shared" si="130"/>
        <v>187426.66666666666</v>
      </c>
      <c r="IH10" s="32">
        <f t="shared" si="131"/>
        <v>181000</v>
      </c>
      <c r="II10" s="32">
        <f t="shared" si="132"/>
        <v>186931.94965359863</v>
      </c>
      <c r="IJ10" s="172">
        <f t="shared" si="133"/>
        <v>119601.9</v>
      </c>
      <c r="IK10" s="32">
        <f t="shared" si="134"/>
        <v>147110.337</v>
      </c>
      <c r="IM10" s="32">
        <f t="shared" si="135"/>
        <v>75510.641159555555</v>
      </c>
    </row>
    <row r="11" spans="1:247" x14ac:dyDescent="0.25">
      <c r="A11" s="12">
        <v>4</v>
      </c>
      <c r="B11" s="13" t="s">
        <v>289</v>
      </c>
      <c r="C11" s="14">
        <f>VLOOKUP(B11,'[3]MANO DE OBRA'!$B$9:$D$144,3,0)</f>
        <v>1831500</v>
      </c>
      <c r="D11" s="14">
        <v>6542000</v>
      </c>
      <c r="E11" s="15">
        <v>7619400</v>
      </c>
      <c r="F11" s="97">
        <v>7238000</v>
      </c>
      <c r="G11" s="105">
        <f t="shared" si="1"/>
        <v>5807725</v>
      </c>
      <c r="H11" s="105">
        <f t="shared" si="2"/>
        <v>6890000</v>
      </c>
      <c r="I11" s="105">
        <f t="shared" si="3"/>
        <v>4131110.5353657152</v>
      </c>
      <c r="J11" s="107">
        <f t="shared" si="0"/>
        <v>1924906.4999999998</v>
      </c>
      <c r="K11" s="107">
        <f t="shared" si="4"/>
        <v>2367634.9949999996</v>
      </c>
      <c r="L11" s="101">
        <f>VLOOKUP(B11,'[3]MANO DE OBRA'!$B$9:$F$144,5,0)</f>
        <v>1877400</v>
      </c>
      <c r="M11" s="101">
        <v>6542000</v>
      </c>
      <c r="N11" s="34">
        <v>7619400</v>
      </c>
      <c r="O11" s="70">
        <v>7467000</v>
      </c>
      <c r="P11" s="34">
        <f t="shared" si="5"/>
        <v>5876450</v>
      </c>
      <c r="Q11" s="34">
        <f t="shared" si="6"/>
        <v>7004500</v>
      </c>
      <c r="R11" s="34">
        <f t="shared" si="7"/>
        <v>4207530.0444228901</v>
      </c>
      <c r="S11" s="34">
        <f t="shared" si="8"/>
        <v>1973147.4</v>
      </c>
      <c r="T11" s="34">
        <f t="shared" si="9"/>
        <v>2426971.3020000001</v>
      </c>
      <c r="U11" s="175">
        <f>VLOOKUP(B11,'[3]MANO DE OBRA'!$B$9:$H$144,7,0)</f>
        <v>1782978</v>
      </c>
      <c r="V11" s="175">
        <v>6542000</v>
      </c>
      <c r="W11" s="17">
        <v>7619400</v>
      </c>
      <c r="X11" s="17">
        <v>7315000</v>
      </c>
      <c r="Y11" s="17">
        <f t="shared" si="10"/>
        <v>5814844.5</v>
      </c>
      <c r="Z11" s="17">
        <f t="shared" si="11"/>
        <v>6928500</v>
      </c>
      <c r="AA11" s="17">
        <f t="shared" si="12"/>
        <v>4074700.6766208513</v>
      </c>
      <c r="AB11" s="17">
        <f t="shared" si="13"/>
        <v>1873909.8779999998</v>
      </c>
      <c r="AC11" s="17">
        <f t="shared" si="14"/>
        <v>2304909.1499399999</v>
      </c>
      <c r="AD11" s="129">
        <f>VLOOKUP(B11,'[3]MANO DE OBRA'!$B$9:$J$144,9,0)</f>
        <v>1799132</v>
      </c>
      <c r="AE11" s="129">
        <v>6542000</v>
      </c>
      <c r="AF11" s="18">
        <v>7619400</v>
      </c>
      <c r="AG11" s="74">
        <v>7467000</v>
      </c>
      <c r="AH11" s="18">
        <f t="shared" si="15"/>
        <v>5856883</v>
      </c>
      <c r="AI11" s="18">
        <f t="shared" si="16"/>
        <v>7004500</v>
      </c>
      <c r="AJ11" s="18">
        <f t="shared" si="17"/>
        <v>4107414.8043247759</v>
      </c>
      <c r="AK11" s="18">
        <f t="shared" si="18"/>
        <v>1890887.7319999998</v>
      </c>
      <c r="AL11" s="18">
        <f t="shared" si="19"/>
        <v>2325791.9103599996</v>
      </c>
      <c r="AM11" s="133">
        <f>VLOOKUP(B11,'[3]MANO DE OBRA'!$B$9:$L$144,11,0)</f>
        <v>1980695</v>
      </c>
      <c r="AN11" s="133">
        <v>6542000</v>
      </c>
      <c r="AO11" s="19">
        <v>7619400</v>
      </c>
      <c r="AP11" s="77">
        <v>7391000</v>
      </c>
      <c r="AQ11" s="19">
        <f t="shared" si="20"/>
        <v>5883273.75</v>
      </c>
      <c r="AR11" s="19">
        <f t="shared" si="21"/>
        <v>6966500</v>
      </c>
      <c r="AS11" s="19">
        <f t="shared" si="22"/>
        <v>4327714.6265923716</v>
      </c>
      <c r="AT11" s="19">
        <f t="shared" si="23"/>
        <v>2081710.4449999998</v>
      </c>
      <c r="AU11" s="19">
        <f t="shared" si="24"/>
        <v>2560503.8473499999</v>
      </c>
      <c r="AV11" s="137">
        <f>VLOOKUP(B11,'[3]MANO DE OBRA'!$B$9:$N$144,13,0)</f>
        <v>2006565</v>
      </c>
      <c r="AW11" s="137">
        <v>6542000</v>
      </c>
      <c r="AX11" s="20">
        <v>7619400</v>
      </c>
      <c r="AY11" s="79">
        <v>7391000</v>
      </c>
      <c r="AZ11" s="20">
        <f t="shared" si="25"/>
        <v>5889741.25</v>
      </c>
      <c r="BA11" s="20">
        <f t="shared" si="26"/>
        <v>6966500</v>
      </c>
      <c r="BB11" s="20">
        <f t="shared" si="27"/>
        <v>4358408.5320286816</v>
      </c>
      <c r="BC11" s="20">
        <f t="shared" si="28"/>
        <v>2108899.8149999999</v>
      </c>
      <c r="BD11" s="20">
        <f t="shared" si="29"/>
        <v>2593946.77245</v>
      </c>
      <c r="BE11" s="139">
        <f>VLOOKUP(B11,'[3]MANO DE OBRA'!$B$9:$P$144,15,0)</f>
        <v>1980747</v>
      </c>
      <c r="BF11" s="139">
        <v>6542000</v>
      </c>
      <c r="BG11" s="21">
        <v>7619400</v>
      </c>
      <c r="BH11" s="80">
        <v>7086000</v>
      </c>
      <c r="BI11" s="21">
        <f t="shared" si="30"/>
        <v>5807036.75</v>
      </c>
      <c r="BJ11" s="21">
        <f t="shared" si="31"/>
        <v>6814000</v>
      </c>
      <c r="BK11" s="21">
        <f t="shared" si="32"/>
        <v>4300678.6816419894</v>
      </c>
      <c r="BL11" s="21">
        <f t="shared" si="33"/>
        <v>2081765.0969999998</v>
      </c>
      <c r="BM11" s="21">
        <f t="shared" si="34"/>
        <v>2560571.0693099997</v>
      </c>
      <c r="BN11" s="144">
        <f>VLOOKUP(B11,'[3]MANO DE OBRA'!$B$9:$R$144,17,0)</f>
        <v>2355165</v>
      </c>
      <c r="BO11" s="144">
        <v>6542000</v>
      </c>
      <c r="BP11" s="22">
        <v>7619400</v>
      </c>
      <c r="BQ11" s="82">
        <v>7238000</v>
      </c>
      <c r="BR11" s="22">
        <f t="shared" si="35"/>
        <v>5938641.25</v>
      </c>
      <c r="BS11" s="22">
        <f t="shared" si="36"/>
        <v>6890000</v>
      </c>
      <c r="BT11" s="22">
        <f t="shared" si="37"/>
        <v>4723326.448709338</v>
      </c>
      <c r="BU11" s="22">
        <f t="shared" si="38"/>
        <v>2475278.415</v>
      </c>
      <c r="BV11" s="22">
        <f t="shared" si="39"/>
        <v>3044592.4504500004</v>
      </c>
      <c r="BW11" s="146">
        <f>VLOOKUP(B11,'[3]MANO DE OBRA'!$B$9:$T$144,19,0)</f>
        <v>2491237</v>
      </c>
      <c r="BX11" s="146">
        <v>6542000</v>
      </c>
      <c r="BY11" s="23">
        <v>7619400</v>
      </c>
      <c r="BZ11" s="84">
        <v>7086000</v>
      </c>
      <c r="CA11" s="23">
        <f t="shared" si="40"/>
        <v>5934659.25</v>
      </c>
      <c r="CB11" s="23">
        <f t="shared" si="41"/>
        <v>6814000</v>
      </c>
      <c r="CC11" s="84">
        <f t="shared" si="42"/>
        <v>4838908.2870965628</v>
      </c>
      <c r="CD11" s="84">
        <f t="shared" si="43"/>
        <v>2618290.0869999998</v>
      </c>
      <c r="CE11" s="84">
        <f t="shared" si="44"/>
        <v>3220496.8070099996</v>
      </c>
      <c r="CF11" s="168">
        <f>VLOOKUP(B11,'[3]MANO DE OBRA'!$B$9:$X$144,23,0)</f>
        <v>1783856</v>
      </c>
      <c r="CG11" s="168">
        <v>6542000</v>
      </c>
      <c r="CH11" s="24">
        <v>7619400</v>
      </c>
      <c r="CI11" s="24">
        <v>6590000</v>
      </c>
      <c r="CJ11" s="24">
        <f t="shared" si="45"/>
        <v>5633814</v>
      </c>
      <c r="CK11" s="24">
        <f t="shared" si="46"/>
        <v>6566000</v>
      </c>
      <c r="CL11" s="24">
        <f t="shared" si="47"/>
        <v>4014327.8716009348</v>
      </c>
      <c r="CM11" s="24">
        <f t="shared" si="48"/>
        <v>1874832.656</v>
      </c>
      <c r="CN11" s="24">
        <f t="shared" si="49"/>
        <v>2306044.1668799999</v>
      </c>
      <c r="CO11" s="148">
        <f>VLOOKUP(B11,'[3]MANO DE OBRA'!$B$9:$Z$144,25,0)</f>
        <v>2188794</v>
      </c>
      <c r="CP11" s="148">
        <v>6542000</v>
      </c>
      <c r="CQ11" s="26">
        <v>7619400</v>
      </c>
      <c r="CR11" s="149">
        <v>7238000</v>
      </c>
      <c r="CS11" s="26">
        <f t="shared" si="50"/>
        <v>5897048.5</v>
      </c>
      <c r="CT11" s="26">
        <f t="shared" si="51"/>
        <v>6890000</v>
      </c>
      <c r="CU11" s="26">
        <f t="shared" si="52"/>
        <v>4549928.5052009439</v>
      </c>
      <c r="CV11" s="26">
        <f t="shared" si="53"/>
        <v>2300422.4939999999</v>
      </c>
      <c r="CW11" s="26">
        <f t="shared" si="54"/>
        <v>2829519.66762</v>
      </c>
      <c r="CX11" s="27">
        <f>VLOOKUP(B11,'[3]MANO DE OBRA'!$B$9:$AB$144,27,0)</f>
        <v>2545883</v>
      </c>
      <c r="CY11" s="27">
        <v>6542000</v>
      </c>
      <c r="CZ11" s="28">
        <v>7619400</v>
      </c>
      <c r="DA11" s="86">
        <v>7086000</v>
      </c>
      <c r="DB11" s="28">
        <f t="shared" si="55"/>
        <v>5948320.75</v>
      </c>
      <c r="DC11" s="28">
        <f t="shared" si="56"/>
        <v>6814000</v>
      </c>
      <c r="DD11" s="28">
        <f t="shared" si="57"/>
        <v>4889875.4060020391</v>
      </c>
      <c r="DE11" s="28">
        <f t="shared" si="58"/>
        <v>2675723.0329999998</v>
      </c>
      <c r="DF11" s="28">
        <f t="shared" si="59"/>
        <v>3291139.3305899999</v>
      </c>
      <c r="DG11" s="150">
        <f>VLOOKUP(B11,'[3]MANO DE OBRA'!$B$9:$AF$144,31,0)</f>
        <v>2666790</v>
      </c>
      <c r="DH11" s="150">
        <v>6542000</v>
      </c>
      <c r="DI11" s="29">
        <v>7619400</v>
      </c>
      <c r="DJ11" s="88">
        <v>7010000</v>
      </c>
      <c r="DK11" s="29">
        <f t="shared" si="60"/>
        <v>5959547.5</v>
      </c>
      <c r="DL11" s="29">
        <f t="shared" si="61"/>
        <v>6776000</v>
      </c>
      <c r="DM11" s="29">
        <f t="shared" si="62"/>
        <v>4989158.6054568216</v>
      </c>
      <c r="DN11" s="29">
        <f t="shared" si="63"/>
        <v>2802796.29</v>
      </c>
      <c r="DO11" s="29">
        <f t="shared" si="64"/>
        <v>3447439.4367</v>
      </c>
      <c r="DP11" s="154">
        <f>VLOOKUP(B11,'[3]MANO DE OBRA'!$B$9:$AH$144,33,0)</f>
        <v>2666790</v>
      </c>
      <c r="DQ11" s="154">
        <v>6542000</v>
      </c>
      <c r="DR11" s="30">
        <v>7619400</v>
      </c>
      <c r="DS11" s="90">
        <v>7238400</v>
      </c>
      <c r="DT11" s="30">
        <f t="shared" si="65"/>
        <v>6016647.5</v>
      </c>
      <c r="DU11" s="30">
        <f t="shared" si="66"/>
        <v>6890200</v>
      </c>
      <c r="DV11" s="30">
        <f t="shared" si="67"/>
        <v>5017327.8566558855</v>
      </c>
      <c r="DW11" s="30">
        <f t="shared" si="68"/>
        <v>2802796.29</v>
      </c>
      <c r="DX11" s="30">
        <f t="shared" si="69"/>
        <v>3447439.4367</v>
      </c>
      <c r="DY11" s="158">
        <f>VLOOKUP(B11,'[3]MANO DE OBRA'!$B$9:$AJ$144,35,0)</f>
        <v>2666790</v>
      </c>
      <c r="DZ11" s="158">
        <v>6542000</v>
      </c>
      <c r="EA11" s="24">
        <v>7619400</v>
      </c>
      <c r="EB11" s="25">
        <v>7009800</v>
      </c>
      <c r="EC11" s="24">
        <f t="shared" si="70"/>
        <v>5959497.5</v>
      </c>
      <c r="ED11" s="24">
        <f t="shared" si="71"/>
        <v>6775900</v>
      </c>
      <c r="EE11" s="24">
        <f t="shared" si="72"/>
        <v>4989133.2775805863</v>
      </c>
      <c r="EF11" s="24">
        <f t="shared" si="73"/>
        <v>2802796.29</v>
      </c>
      <c r="EG11" s="24">
        <f t="shared" si="74"/>
        <v>3447439.4367</v>
      </c>
      <c r="EH11" s="126">
        <f>VLOOKUP(B11,'[3]MANO DE OBRA'!$B$9:$AN$144,37,0)</f>
        <v>2795275</v>
      </c>
      <c r="EI11" s="126">
        <v>6542000</v>
      </c>
      <c r="EJ11" s="17">
        <v>7619400</v>
      </c>
      <c r="EK11" s="73">
        <v>7010000</v>
      </c>
      <c r="EL11" s="17">
        <f t="shared" si="75"/>
        <v>5991668.75</v>
      </c>
      <c r="EM11" s="17">
        <f t="shared" si="76"/>
        <v>6776000</v>
      </c>
      <c r="EN11" s="17">
        <f t="shared" si="77"/>
        <v>5098774.1549806809</v>
      </c>
      <c r="EO11" s="17">
        <f t="shared" si="78"/>
        <v>2937834.0249999999</v>
      </c>
      <c r="EP11" s="17">
        <f t="shared" si="79"/>
        <v>3613535.8507499998</v>
      </c>
      <c r="EQ11" s="350">
        <v>2666790</v>
      </c>
      <c r="ER11" s="170">
        <v>6542000</v>
      </c>
      <c r="ES11" s="32">
        <v>7619400</v>
      </c>
      <c r="ET11" s="32">
        <v>7315000</v>
      </c>
      <c r="EU11" s="32">
        <f t="shared" si="80"/>
        <v>7158800</v>
      </c>
      <c r="EV11" s="32">
        <f t="shared" si="81"/>
        <v>7315000</v>
      </c>
      <c r="EW11" s="32">
        <f t="shared" si="82"/>
        <v>7129145.7094663111</v>
      </c>
      <c r="EX11" s="32">
        <f t="shared" si="83"/>
        <v>3221748.9989999998</v>
      </c>
      <c r="EY11" s="32">
        <f t="shared" si="84"/>
        <v>3962751.26877</v>
      </c>
      <c r="EZ11" s="94">
        <f>VLOOKUP(B11,'[2]MANO DE OBRA '!$B$11:$AT$145,45,0)</f>
        <v>1544380</v>
      </c>
      <c r="FA11" s="170">
        <v>6542000</v>
      </c>
      <c r="FB11" s="32">
        <v>7619400</v>
      </c>
      <c r="FC11" s="32">
        <v>7315000</v>
      </c>
      <c r="FD11" s="32">
        <f t="shared" si="85"/>
        <v>7158800</v>
      </c>
      <c r="FE11" s="32">
        <f t="shared" si="86"/>
        <v>7315000</v>
      </c>
      <c r="FF11" s="32">
        <f t="shared" si="87"/>
        <v>7129145.7094663111</v>
      </c>
      <c r="FG11" s="172">
        <f t="shared" si="88"/>
        <v>1865765.4779999999</v>
      </c>
      <c r="FH11" s="32">
        <f t="shared" si="89"/>
        <v>2294891.5379399997</v>
      </c>
      <c r="FI11" s="172">
        <f>VLOOKUP(B11,'[2]MANO DE OBRA '!$B$11:$BO$145,66,0)</f>
        <v>1510870</v>
      </c>
      <c r="FJ11" s="162">
        <v>6542000</v>
      </c>
      <c r="FK11" s="32">
        <v>7619400</v>
      </c>
      <c r="FL11" s="94">
        <v>7314600</v>
      </c>
      <c r="FM11" s="32">
        <f t="shared" si="90"/>
        <v>7158666.666666667</v>
      </c>
      <c r="FN11" s="32">
        <f t="shared" si="91"/>
        <v>7314600</v>
      </c>
      <c r="FO11" s="94">
        <f t="shared" si="92"/>
        <v>7129019.0606627138</v>
      </c>
      <c r="FP11" s="172">
        <f t="shared" si="93"/>
        <v>1825282.047</v>
      </c>
      <c r="FQ11" s="32">
        <f t="shared" si="94"/>
        <v>2245096.91781</v>
      </c>
      <c r="FR11" s="94">
        <f>VLOOKUP(B11,'[2]MANO DE OBRA '!$B$11:$BF$145,57,0)</f>
        <v>1476631</v>
      </c>
      <c r="FS11" s="170">
        <v>6542000</v>
      </c>
      <c r="FT11" s="32">
        <v>7619400</v>
      </c>
      <c r="FU11" s="32">
        <v>7162000</v>
      </c>
      <c r="FV11" s="32">
        <f t="shared" si="95"/>
        <v>7107800</v>
      </c>
      <c r="FW11" s="32">
        <f t="shared" si="96"/>
        <v>7162000</v>
      </c>
      <c r="FX11" s="32">
        <f t="shared" si="97"/>
        <v>7080010.4876324059</v>
      </c>
      <c r="FY11" s="172">
        <f t="shared" si="98"/>
        <v>1783917.9110999999</v>
      </c>
      <c r="FZ11" s="32">
        <f t="shared" si="99"/>
        <v>2194219.0306529999</v>
      </c>
      <c r="GA11" s="172">
        <f>VLOOKUP(B11,'[2]MANO DE OBRA '!$B$11:$BR$145,69,0)</f>
        <v>1510870</v>
      </c>
      <c r="GB11" s="162">
        <v>6542000</v>
      </c>
      <c r="GC11" s="32">
        <v>7619400</v>
      </c>
      <c r="GD11" s="94">
        <v>7467000</v>
      </c>
      <c r="GE11" s="32">
        <f t="shared" si="100"/>
        <v>7209466.666666667</v>
      </c>
      <c r="GF11" s="32">
        <f t="shared" si="101"/>
        <v>7467000</v>
      </c>
      <c r="GG11" s="32">
        <f t="shared" si="102"/>
        <v>7176604.6858498193</v>
      </c>
      <c r="GH11" s="172">
        <f t="shared" si="103"/>
        <v>1825282.047</v>
      </c>
      <c r="GI11" s="32">
        <f t="shared" si="104"/>
        <v>2245096.91781</v>
      </c>
      <c r="GJ11" s="172">
        <f>VLOOKUP(B11,'[2]MANO DE OBRA '!$B$11:$P$145,15,0)</f>
        <v>1336002</v>
      </c>
      <c r="GK11" s="162">
        <v>6542000</v>
      </c>
      <c r="GL11" s="32">
        <v>7619400</v>
      </c>
      <c r="GM11" s="94">
        <v>5173600</v>
      </c>
      <c r="GN11" s="32">
        <f t="shared" si="105"/>
        <v>6445000</v>
      </c>
      <c r="GO11" s="32">
        <f t="shared" si="106"/>
        <v>6542000</v>
      </c>
      <c r="GP11" s="32">
        <f t="shared" si="107"/>
        <v>6284151.8942758385</v>
      </c>
      <c r="GQ11" s="172">
        <f t="shared" si="108"/>
        <v>1614024.0162</v>
      </c>
      <c r="GR11" s="32">
        <f t="shared" si="109"/>
        <v>1985249.5399259999</v>
      </c>
      <c r="GS11" s="172">
        <f>VLOOKUP(B11,'[2]MANO DE OBRA '!$B$11:$G$145,6,0)</f>
        <v>1277685</v>
      </c>
      <c r="GT11" s="162">
        <v>6542000</v>
      </c>
      <c r="GU11" s="32">
        <v>7619400</v>
      </c>
      <c r="GV11" s="94">
        <v>5173600</v>
      </c>
      <c r="GW11" s="33">
        <f t="shared" si="110"/>
        <v>6445000</v>
      </c>
      <c r="GX11" s="32">
        <f t="shared" si="111"/>
        <v>6542000</v>
      </c>
      <c r="GY11" s="32">
        <f t="shared" si="112"/>
        <v>6284151.8942758385</v>
      </c>
      <c r="GZ11" s="172">
        <f t="shared" si="113"/>
        <v>1543571.2485</v>
      </c>
      <c r="HA11" s="32">
        <f t="shared" si="114"/>
        <v>1898592.6356549999</v>
      </c>
      <c r="HB11" s="172">
        <f>VLOOKUP(B11,'[2]MANO DE OBRA '!$B$11:$D$145,3,0)</f>
        <v>1293367</v>
      </c>
      <c r="HC11" s="31">
        <v>6542000</v>
      </c>
      <c r="HD11" s="32">
        <v>7619400</v>
      </c>
      <c r="HE11" s="94">
        <v>5173600</v>
      </c>
      <c r="HF11" s="33">
        <f t="shared" si="115"/>
        <v>6445000</v>
      </c>
      <c r="HG11" s="32">
        <f t="shared" si="116"/>
        <v>6542000</v>
      </c>
      <c r="HH11" s="32">
        <f t="shared" si="117"/>
        <v>6284151.8942758385</v>
      </c>
      <c r="HI11" s="172">
        <f t="shared" si="118"/>
        <v>1562516.6727</v>
      </c>
      <c r="HJ11" s="32">
        <f t="shared" si="119"/>
        <v>1921895.5074209999</v>
      </c>
      <c r="HK11" s="172">
        <f>VLOOKUP(B11,'[2]MANO DE OBRA '!$B$11:$BI$145,60,0)</f>
        <v>1627668</v>
      </c>
      <c r="HL11" s="31">
        <v>6542000</v>
      </c>
      <c r="HM11" s="32">
        <v>7619400</v>
      </c>
      <c r="HN11" s="94">
        <v>7467000</v>
      </c>
      <c r="HO11" s="33">
        <f t="shared" si="120"/>
        <v>7209466.666666667</v>
      </c>
      <c r="HP11" s="32">
        <f t="shared" si="121"/>
        <v>7467000</v>
      </c>
      <c r="HQ11" s="32">
        <f t="shared" si="122"/>
        <v>7176604.6858498193</v>
      </c>
      <c r="HR11" s="172">
        <f t="shared" si="123"/>
        <v>1966385.7108</v>
      </c>
      <c r="HS11" s="32">
        <f t="shared" si="124"/>
        <v>2418654.4242839999</v>
      </c>
      <c r="HT11" s="172">
        <v>3140160</v>
      </c>
      <c r="HU11" s="31">
        <v>6542000</v>
      </c>
      <c r="HV11" s="32">
        <v>7619400</v>
      </c>
      <c r="HW11" s="94">
        <v>7315000</v>
      </c>
      <c r="HX11" s="33">
        <f t="shared" si="125"/>
        <v>7158800</v>
      </c>
      <c r="HY11" s="32">
        <f t="shared" si="126"/>
        <v>7315000</v>
      </c>
      <c r="HZ11" s="32">
        <f t="shared" si="127"/>
        <v>7129145.7094663111</v>
      </c>
      <c r="IA11" s="172">
        <f t="shared" si="128"/>
        <v>3793627.2959999996</v>
      </c>
      <c r="IB11" s="32">
        <f t="shared" si="129"/>
        <v>4666161.5740799997</v>
      </c>
      <c r="IC11" s="172">
        <v>3598100</v>
      </c>
      <c r="ID11" s="31">
        <v>6542000</v>
      </c>
      <c r="IE11" s="32">
        <v>7619400</v>
      </c>
      <c r="IF11" s="94">
        <v>7315000</v>
      </c>
      <c r="IG11" s="33">
        <f t="shared" si="130"/>
        <v>7158800</v>
      </c>
      <c r="IH11" s="32">
        <f t="shared" si="131"/>
        <v>7315000</v>
      </c>
      <c r="II11" s="32">
        <f t="shared" si="132"/>
        <v>7129145.7094663111</v>
      </c>
      <c r="IJ11" s="172">
        <f t="shared" si="133"/>
        <v>4346864.6099999994</v>
      </c>
      <c r="IK11" s="32">
        <f t="shared" si="134"/>
        <v>5346643.4702999992</v>
      </c>
      <c r="IM11" s="32">
        <f t="shared" si="135"/>
        <v>2850638.0909058894</v>
      </c>
    </row>
    <row r="12" spans="1:247" x14ac:dyDescent="0.25">
      <c r="A12" s="12">
        <v>5</v>
      </c>
      <c r="B12" s="35" t="s">
        <v>290</v>
      </c>
      <c r="C12" s="14">
        <f>VLOOKUP(B12,'[3]MANO DE OBRA'!$B$9:$D$144,3,0)</f>
        <v>99139</v>
      </c>
      <c r="D12" s="14">
        <v>355000</v>
      </c>
      <c r="E12" s="15">
        <v>418370</v>
      </c>
      <c r="F12" s="97">
        <v>389000</v>
      </c>
      <c r="G12" s="105">
        <f t="shared" si="1"/>
        <v>315377.25</v>
      </c>
      <c r="H12" s="105">
        <f t="shared" si="2"/>
        <v>372000</v>
      </c>
      <c r="I12" s="105">
        <f t="shared" si="3"/>
        <v>223905.594237093</v>
      </c>
      <c r="J12" s="107">
        <f t="shared" si="0"/>
        <v>104195.08899999999</v>
      </c>
      <c r="K12" s="107">
        <f t="shared" si="4"/>
        <v>128159.95946999999</v>
      </c>
      <c r="L12" s="101">
        <f>VLOOKUP(B12,'[3]MANO DE OBRA'!$B$9:$F$144,5,0)</f>
        <v>99397</v>
      </c>
      <c r="M12" s="101">
        <v>355000</v>
      </c>
      <c r="N12" s="34">
        <v>418370</v>
      </c>
      <c r="O12" s="70">
        <v>397500</v>
      </c>
      <c r="P12" s="34">
        <f t="shared" si="5"/>
        <v>317566.75</v>
      </c>
      <c r="Q12" s="34">
        <f t="shared" si="6"/>
        <v>376250</v>
      </c>
      <c r="R12" s="34">
        <f t="shared" si="7"/>
        <v>224927.35809611724</v>
      </c>
      <c r="S12" s="34">
        <f t="shared" si="8"/>
        <v>104466.24699999999</v>
      </c>
      <c r="T12" s="34">
        <f t="shared" si="9"/>
        <v>128493.48380999999</v>
      </c>
      <c r="U12" s="175">
        <f>VLOOKUP(B12,'[3]MANO DE OBRA'!$B$9:$H$144,7,0)</f>
        <v>91540</v>
      </c>
      <c r="V12" s="175">
        <v>355000</v>
      </c>
      <c r="W12" s="17">
        <v>418370</v>
      </c>
      <c r="X12" s="17">
        <v>389000</v>
      </c>
      <c r="Y12" s="17">
        <f t="shared" si="10"/>
        <v>313477.5</v>
      </c>
      <c r="Z12" s="17">
        <f t="shared" si="11"/>
        <v>372000</v>
      </c>
      <c r="AA12" s="17">
        <f t="shared" si="12"/>
        <v>213880.74954652807</v>
      </c>
      <c r="AB12" s="17">
        <f t="shared" si="13"/>
        <v>96208.54</v>
      </c>
      <c r="AC12" s="17">
        <f t="shared" si="14"/>
        <v>118336.5042</v>
      </c>
      <c r="AD12" s="129">
        <f>VLOOKUP(B12,'[3]MANO DE OBRA'!$B$9:$J$144,9,0)</f>
        <v>92327</v>
      </c>
      <c r="AE12" s="129">
        <v>355000</v>
      </c>
      <c r="AF12" s="18">
        <v>418370</v>
      </c>
      <c r="AG12" s="74">
        <v>397500</v>
      </c>
      <c r="AH12" s="18">
        <f t="shared" si="15"/>
        <v>315799.25</v>
      </c>
      <c r="AI12" s="18">
        <f t="shared" si="16"/>
        <v>376250</v>
      </c>
      <c r="AJ12" s="18">
        <f t="shared" si="17"/>
        <v>215587.85036405802</v>
      </c>
      <c r="AK12" s="18">
        <f t="shared" si="18"/>
        <v>97035.676999999996</v>
      </c>
      <c r="AL12" s="18">
        <f t="shared" si="19"/>
        <v>119353.88270999999</v>
      </c>
      <c r="AM12" s="133">
        <f>VLOOKUP(B12,'[3]MANO DE OBRA'!$B$9:$L$144,11,0)</f>
        <v>101644</v>
      </c>
      <c r="AN12" s="133">
        <v>355000</v>
      </c>
      <c r="AO12" s="19">
        <v>418370</v>
      </c>
      <c r="AP12" s="77">
        <v>410000</v>
      </c>
      <c r="AQ12" s="19">
        <f t="shared" si="20"/>
        <v>321253.5</v>
      </c>
      <c r="AR12" s="19">
        <f t="shared" si="21"/>
        <v>382500</v>
      </c>
      <c r="AS12" s="19">
        <f t="shared" si="22"/>
        <v>228775.18797345238</v>
      </c>
      <c r="AT12" s="19">
        <f t="shared" si="23"/>
        <v>106827.844</v>
      </c>
      <c r="AU12" s="19">
        <f t="shared" si="24"/>
        <v>131398.24812</v>
      </c>
      <c r="AV12" s="137">
        <f>VLOOKUP(B12,'[3]MANO DE OBRA'!$B$9:$N$144,13,0)</f>
        <v>117470</v>
      </c>
      <c r="AW12" s="137">
        <v>355000</v>
      </c>
      <c r="AX12" s="20">
        <v>418370</v>
      </c>
      <c r="AY12" s="79">
        <v>410000</v>
      </c>
      <c r="AZ12" s="20">
        <f t="shared" si="25"/>
        <v>325210</v>
      </c>
      <c r="BA12" s="20">
        <f t="shared" si="26"/>
        <v>382500</v>
      </c>
      <c r="BB12" s="20">
        <f t="shared" si="27"/>
        <v>247540.58641319248</v>
      </c>
      <c r="BC12" s="20">
        <f t="shared" si="28"/>
        <v>123460.96999999999</v>
      </c>
      <c r="BD12" s="20">
        <f t="shared" si="29"/>
        <v>151856.99309999999</v>
      </c>
      <c r="BE12" s="139">
        <f>VLOOKUP(B12,'[3]MANO DE OBRA'!$B$9:$P$144,15,0)</f>
        <v>102319</v>
      </c>
      <c r="BF12" s="139">
        <v>355000</v>
      </c>
      <c r="BG12" s="21">
        <v>418370</v>
      </c>
      <c r="BH12" s="80">
        <v>385000</v>
      </c>
      <c r="BI12" s="21">
        <f t="shared" si="30"/>
        <v>315172.25</v>
      </c>
      <c r="BJ12" s="21">
        <f t="shared" si="31"/>
        <v>370000</v>
      </c>
      <c r="BK12" s="21">
        <f t="shared" si="32"/>
        <v>227558.61552333081</v>
      </c>
      <c r="BL12" s="21">
        <f t="shared" si="33"/>
        <v>107537.269</v>
      </c>
      <c r="BM12" s="21">
        <f t="shared" si="34"/>
        <v>132270.84087000001</v>
      </c>
      <c r="BN12" s="144">
        <f>VLOOKUP(B12,'[3]MANO DE OBRA'!$B$9:$R$144,17,0)</f>
        <v>137431</v>
      </c>
      <c r="BO12" s="144">
        <v>355000</v>
      </c>
      <c r="BP12" s="22">
        <v>418370</v>
      </c>
      <c r="BQ12" s="82">
        <v>393000</v>
      </c>
      <c r="BR12" s="22">
        <f t="shared" si="35"/>
        <v>325950.25</v>
      </c>
      <c r="BS12" s="22">
        <f t="shared" si="36"/>
        <v>374000</v>
      </c>
      <c r="BT12" s="22">
        <f t="shared" si="37"/>
        <v>266169.14140389959</v>
      </c>
      <c r="BU12" s="22">
        <f t="shared" si="38"/>
        <v>144439.981</v>
      </c>
      <c r="BV12" s="22">
        <f t="shared" si="39"/>
        <v>177661.17663</v>
      </c>
      <c r="BW12" s="146">
        <f>VLOOKUP(B12,'[3]MANO DE OBRA'!$B$9:$T$144,19,0)</f>
        <v>129411</v>
      </c>
      <c r="BX12" s="146">
        <v>355000</v>
      </c>
      <c r="BY12" s="23">
        <v>418370</v>
      </c>
      <c r="BZ12" s="84">
        <v>385000</v>
      </c>
      <c r="CA12" s="23">
        <f t="shared" si="40"/>
        <v>321945.25</v>
      </c>
      <c r="CB12" s="23">
        <f t="shared" si="41"/>
        <v>370000</v>
      </c>
      <c r="CC12" s="84">
        <f t="shared" si="42"/>
        <v>257535.30368584587</v>
      </c>
      <c r="CD12" s="84">
        <f t="shared" si="43"/>
        <v>136010.96099999998</v>
      </c>
      <c r="CE12" s="84">
        <f t="shared" si="44"/>
        <v>167293.48202999998</v>
      </c>
      <c r="CF12" s="168">
        <f>VLOOKUP(B12,'[3]MANO DE OBRA'!$B$9:$X$144,23,0)</f>
        <v>103814</v>
      </c>
      <c r="CG12" s="168">
        <v>355000</v>
      </c>
      <c r="CH12" s="24">
        <v>418370</v>
      </c>
      <c r="CI12" s="24">
        <v>365800</v>
      </c>
      <c r="CJ12" s="24">
        <f t="shared" si="45"/>
        <v>310746</v>
      </c>
      <c r="CK12" s="24">
        <f t="shared" si="46"/>
        <v>360400</v>
      </c>
      <c r="CL12" s="24">
        <f t="shared" si="47"/>
        <v>227615.74671017833</v>
      </c>
      <c r="CM12" s="24">
        <f t="shared" si="48"/>
        <v>109108.514</v>
      </c>
      <c r="CN12" s="24">
        <f t="shared" si="49"/>
        <v>134203.47222</v>
      </c>
      <c r="CO12" s="148">
        <f>VLOOKUP(B12,'[3]MANO DE OBRA'!$B$9:$Z$144,25,0)</f>
        <v>111042</v>
      </c>
      <c r="CP12" s="148">
        <v>355000</v>
      </c>
      <c r="CQ12" s="26">
        <v>418370</v>
      </c>
      <c r="CR12" s="149">
        <v>406000</v>
      </c>
      <c r="CS12" s="26">
        <f t="shared" si="50"/>
        <v>322603</v>
      </c>
      <c r="CT12" s="26">
        <f t="shared" si="51"/>
        <v>380500</v>
      </c>
      <c r="CU12" s="26">
        <f t="shared" si="52"/>
        <v>239868.75593506341</v>
      </c>
      <c r="CV12" s="26">
        <f t="shared" si="53"/>
        <v>116705.14199999999</v>
      </c>
      <c r="CW12" s="26">
        <f t="shared" si="54"/>
        <v>143547.32465999998</v>
      </c>
      <c r="CX12" s="27">
        <f>VLOOKUP(B12,'[3]MANO DE OBRA'!$B$9:$AB$144,27,0)</f>
        <v>129320</v>
      </c>
      <c r="CY12" s="27">
        <v>355000</v>
      </c>
      <c r="CZ12" s="28">
        <v>418370</v>
      </c>
      <c r="DA12" s="86">
        <v>393000</v>
      </c>
      <c r="DB12" s="28">
        <f t="shared" si="55"/>
        <v>323922.5</v>
      </c>
      <c r="DC12" s="28">
        <f t="shared" si="56"/>
        <v>374000</v>
      </c>
      <c r="DD12" s="28">
        <f t="shared" si="57"/>
        <v>258324.25083610788</v>
      </c>
      <c r="DE12" s="28">
        <f t="shared" si="58"/>
        <v>135915.31999999998</v>
      </c>
      <c r="DF12" s="28">
        <f t="shared" si="59"/>
        <v>167175.84359999996</v>
      </c>
      <c r="DG12" s="150">
        <f>VLOOKUP(B12,'[3]MANO DE OBRA'!$B$9:$AF$144,31,0)</f>
        <v>146430</v>
      </c>
      <c r="DH12" s="150">
        <v>355000</v>
      </c>
      <c r="DI12" s="29">
        <v>418370</v>
      </c>
      <c r="DJ12" s="88">
        <v>410000</v>
      </c>
      <c r="DK12" s="29">
        <f t="shared" si="60"/>
        <v>332450</v>
      </c>
      <c r="DL12" s="29">
        <f t="shared" si="61"/>
        <v>382500</v>
      </c>
      <c r="DM12" s="29">
        <f t="shared" si="62"/>
        <v>276331.71453572658</v>
      </c>
      <c r="DN12" s="29">
        <f t="shared" si="63"/>
        <v>153897.93</v>
      </c>
      <c r="DO12" s="29">
        <f t="shared" si="64"/>
        <v>189294.45389999999</v>
      </c>
      <c r="DP12" s="154">
        <f>VLOOKUP(B12,'[3]MANO DE OBRA'!$B$9:$AH$144,33,0)</f>
        <v>146430</v>
      </c>
      <c r="DQ12" s="154">
        <v>355000</v>
      </c>
      <c r="DR12" s="30">
        <v>418370</v>
      </c>
      <c r="DS12" s="90">
        <v>405800</v>
      </c>
      <c r="DT12" s="30">
        <f t="shared" si="65"/>
        <v>331400</v>
      </c>
      <c r="DU12" s="30">
        <f t="shared" si="66"/>
        <v>380400</v>
      </c>
      <c r="DV12" s="30">
        <f t="shared" si="67"/>
        <v>275850.65574855672</v>
      </c>
      <c r="DW12" s="30">
        <f t="shared" si="68"/>
        <v>153897.93</v>
      </c>
      <c r="DX12" s="30">
        <f t="shared" si="69"/>
        <v>189294.45389999999</v>
      </c>
      <c r="DY12" s="158">
        <f>VLOOKUP(B12,'[3]MANO DE OBRA'!$B$9:$AJ$144,35,0)</f>
        <v>146430</v>
      </c>
      <c r="DZ12" s="158">
        <v>355000</v>
      </c>
      <c r="EA12" s="24">
        <v>418370</v>
      </c>
      <c r="EB12" s="25">
        <v>410000</v>
      </c>
      <c r="EC12" s="24">
        <f t="shared" si="70"/>
        <v>332450</v>
      </c>
      <c r="ED12" s="24">
        <f t="shared" si="71"/>
        <v>382500</v>
      </c>
      <c r="EE12" s="24">
        <f t="shared" si="72"/>
        <v>276331.71453572658</v>
      </c>
      <c r="EF12" s="24">
        <f t="shared" si="73"/>
        <v>153897.93</v>
      </c>
      <c r="EG12" s="24">
        <f t="shared" si="74"/>
        <v>189294.45389999999</v>
      </c>
      <c r="EH12" s="126">
        <f>VLOOKUP(B12,'[3]MANO DE OBRA'!$B$9:$AN$144,37,0)</f>
        <v>146471</v>
      </c>
      <c r="EI12" s="126">
        <v>355000</v>
      </c>
      <c r="EJ12" s="17">
        <v>418370</v>
      </c>
      <c r="EK12" s="73">
        <v>377000</v>
      </c>
      <c r="EL12" s="17">
        <f t="shared" si="75"/>
        <v>324210.25</v>
      </c>
      <c r="EM12" s="17">
        <f t="shared" si="76"/>
        <v>366000</v>
      </c>
      <c r="EN12" s="17">
        <f t="shared" si="77"/>
        <v>272350.8079433199</v>
      </c>
      <c r="EO12" s="17">
        <f t="shared" si="78"/>
        <v>153941.02099999998</v>
      </c>
      <c r="EP12" s="17">
        <f t="shared" si="79"/>
        <v>189347.45582999999</v>
      </c>
      <c r="EQ12" s="350">
        <v>146430</v>
      </c>
      <c r="ER12" s="170">
        <v>355000</v>
      </c>
      <c r="ES12" s="32">
        <v>418370</v>
      </c>
      <c r="ET12" s="32">
        <v>389000</v>
      </c>
      <c r="EU12" s="32">
        <f t="shared" si="80"/>
        <v>387456.66666666669</v>
      </c>
      <c r="EV12" s="32">
        <f t="shared" si="81"/>
        <v>389000</v>
      </c>
      <c r="EW12" s="32">
        <f t="shared" si="82"/>
        <v>385711.98154415633</v>
      </c>
      <c r="EX12" s="32">
        <f t="shared" si="83"/>
        <v>176902.08299999998</v>
      </c>
      <c r="EY12" s="32">
        <f t="shared" si="84"/>
        <v>217589.56208999999</v>
      </c>
      <c r="EZ12" s="94">
        <f>VLOOKUP(B12,'[2]MANO DE OBRA '!$B$11:$AT$145,45,0)</f>
        <v>86508</v>
      </c>
      <c r="FA12" s="170">
        <v>355000</v>
      </c>
      <c r="FB12" s="32">
        <v>418370</v>
      </c>
      <c r="FC12" s="32">
        <v>406000</v>
      </c>
      <c r="FD12" s="32">
        <f t="shared" si="85"/>
        <v>393123.33333333331</v>
      </c>
      <c r="FE12" s="32">
        <f t="shared" si="86"/>
        <v>406000</v>
      </c>
      <c r="FF12" s="32">
        <f t="shared" si="87"/>
        <v>391124.88915634761</v>
      </c>
      <c r="FG12" s="172">
        <f t="shared" si="88"/>
        <v>104510.31479999999</v>
      </c>
      <c r="FH12" s="32">
        <f t="shared" si="89"/>
        <v>128547.68720399999</v>
      </c>
      <c r="FI12" s="172">
        <f>VLOOKUP(B12,'[2]MANO DE OBRA '!$B$11:$BO$145,66,0)</f>
        <v>87283</v>
      </c>
      <c r="FJ12" s="162">
        <v>355000</v>
      </c>
      <c r="FK12" s="32">
        <v>418370</v>
      </c>
      <c r="FL12" s="94">
        <v>389100</v>
      </c>
      <c r="FM12" s="32">
        <f t="shared" si="90"/>
        <v>387490</v>
      </c>
      <c r="FN12" s="32">
        <f t="shared" si="91"/>
        <v>389100</v>
      </c>
      <c r="FO12" s="94">
        <f t="shared" si="92"/>
        <v>385744.74812041328</v>
      </c>
      <c r="FP12" s="172">
        <f t="shared" si="93"/>
        <v>105446.59229999999</v>
      </c>
      <c r="FQ12" s="32">
        <f t="shared" si="94"/>
        <v>129699.30852899999</v>
      </c>
      <c r="FR12" s="94">
        <f>VLOOKUP(B12,'[2]MANO DE OBRA '!$B$11:$BF$145,57,0)</f>
        <v>79131</v>
      </c>
      <c r="FS12" s="170">
        <v>355000</v>
      </c>
      <c r="FT12" s="32">
        <v>418370</v>
      </c>
      <c r="FU12" s="32">
        <v>397000</v>
      </c>
      <c r="FV12" s="32">
        <f t="shared" si="95"/>
        <v>390123.33333333331</v>
      </c>
      <c r="FW12" s="32">
        <f t="shared" si="96"/>
        <v>397000</v>
      </c>
      <c r="FX12" s="32">
        <f t="shared" si="97"/>
        <v>388298.15158949664</v>
      </c>
      <c r="FY12" s="172">
        <f t="shared" si="98"/>
        <v>95598.161099999998</v>
      </c>
      <c r="FZ12" s="32">
        <f t="shared" si="99"/>
        <v>117585.738153</v>
      </c>
      <c r="GA12" s="172">
        <f>VLOOKUP(B12,'[2]MANO DE OBRA '!$B$11:$BR$145,69,0)</f>
        <v>87283</v>
      </c>
      <c r="GB12" s="162">
        <v>355000</v>
      </c>
      <c r="GC12" s="32">
        <v>418370</v>
      </c>
      <c r="GD12" s="94">
        <v>397000</v>
      </c>
      <c r="GE12" s="32">
        <f t="shared" si="100"/>
        <v>390123.33333333331</v>
      </c>
      <c r="GF12" s="32">
        <f t="shared" si="101"/>
        <v>397000</v>
      </c>
      <c r="GG12" s="32">
        <f t="shared" si="102"/>
        <v>388298.15158949664</v>
      </c>
      <c r="GH12" s="172">
        <f t="shared" si="103"/>
        <v>105446.59229999999</v>
      </c>
      <c r="GI12" s="32">
        <f t="shared" si="104"/>
        <v>129699.30852899999</v>
      </c>
      <c r="GJ12" s="172">
        <f>VLOOKUP(B12,'[2]MANO DE OBRA '!$B$11:$P$145,15,0)</f>
        <v>77011</v>
      </c>
      <c r="GK12" s="162">
        <v>355000</v>
      </c>
      <c r="GL12" s="32">
        <v>418370</v>
      </c>
      <c r="GM12" s="94">
        <v>278300</v>
      </c>
      <c r="GN12" s="32">
        <f t="shared" si="105"/>
        <v>350556.66666666669</v>
      </c>
      <c r="GO12" s="32">
        <f t="shared" si="106"/>
        <v>355000</v>
      </c>
      <c r="GP12" s="32">
        <f t="shared" si="107"/>
        <v>340894.56983450195</v>
      </c>
      <c r="GQ12" s="172">
        <f t="shared" si="108"/>
        <v>93036.989099999992</v>
      </c>
      <c r="GR12" s="32">
        <f t="shared" si="109"/>
        <v>114435.49659299999</v>
      </c>
      <c r="GS12" s="172">
        <f>VLOOKUP(B12,'[2]MANO DE OBRA '!$B$11:$G$145,6,0)</f>
        <v>65571</v>
      </c>
      <c r="GT12" s="162">
        <v>355000</v>
      </c>
      <c r="GU12" s="32">
        <v>418370</v>
      </c>
      <c r="GV12" s="94">
        <v>278300</v>
      </c>
      <c r="GW12" s="33">
        <f t="shared" si="110"/>
        <v>350556.66666666669</v>
      </c>
      <c r="GX12" s="32">
        <f t="shared" si="111"/>
        <v>355000</v>
      </c>
      <c r="GY12" s="32">
        <f t="shared" si="112"/>
        <v>340894.56983450195</v>
      </c>
      <c r="GZ12" s="172">
        <f t="shared" si="113"/>
        <v>79216.325100000002</v>
      </c>
      <c r="HA12" s="32">
        <f t="shared" si="114"/>
        <v>97436.07987300001</v>
      </c>
      <c r="HB12" s="172">
        <f>VLOOKUP(B12,'[2]MANO DE OBRA '!$B$11:$D$145,3,0)</f>
        <v>69154</v>
      </c>
      <c r="HC12" s="31">
        <v>355000</v>
      </c>
      <c r="HD12" s="32">
        <v>418370</v>
      </c>
      <c r="HE12" s="94">
        <v>278300</v>
      </c>
      <c r="HF12" s="33">
        <f t="shared" si="115"/>
        <v>350556.66666666669</v>
      </c>
      <c r="HG12" s="32">
        <f t="shared" si="116"/>
        <v>355000</v>
      </c>
      <c r="HH12" s="32">
        <f t="shared" si="117"/>
        <v>340894.56983450195</v>
      </c>
      <c r="HI12" s="172">
        <f t="shared" si="118"/>
        <v>83544.94739999999</v>
      </c>
      <c r="HJ12" s="32">
        <f t="shared" si="119"/>
        <v>102760.28530199999</v>
      </c>
      <c r="HK12" s="172">
        <f>VLOOKUP(B12,'[2]MANO DE OBRA '!$B$11:$BI$145,60,0)</f>
        <v>85205</v>
      </c>
      <c r="HL12" s="31">
        <v>355000</v>
      </c>
      <c r="HM12" s="32">
        <v>418370</v>
      </c>
      <c r="HN12" s="94">
        <v>397500</v>
      </c>
      <c r="HO12" s="33">
        <f t="shared" si="120"/>
        <v>390290</v>
      </c>
      <c r="HP12" s="32">
        <f t="shared" si="121"/>
        <v>397500</v>
      </c>
      <c r="HQ12" s="32">
        <f t="shared" si="122"/>
        <v>388457.45676873351</v>
      </c>
      <c r="HR12" s="172">
        <f t="shared" si="123"/>
        <v>102936.1605</v>
      </c>
      <c r="HS12" s="32">
        <f t="shared" si="124"/>
        <v>126611.477415</v>
      </c>
      <c r="HT12" s="172">
        <v>170400</v>
      </c>
      <c r="HU12" s="31">
        <v>355000</v>
      </c>
      <c r="HV12" s="32">
        <v>418370</v>
      </c>
      <c r="HW12" s="94">
        <v>397000</v>
      </c>
      <c r="HX12" s="33">
        <f t="shared" si="125"/>
        <v>390123.33333333331</v>
      </c>
      <c r="HY12" s="32">
        <f t="shared" si="126"/>
        <v>397000</v>
      </c>
      <c r="HZ12" s="32">
        <f t="shared" si="127"/>
        <v>388298.15158949664</v>
      </c>
      <c r="IA12" s="172">
        <f t="shared" si="128"/>
        <v>205860.24</v>
      </c>
      <c r="IB12" s="32">
        <f t="shared" si="129"/>
        <v>253208.09519999998</v>
      </c>
      <c r="IC12" s="172">
        <v>195250</v>
      </c>
      <c r="ID12" s="31">
        <v>355000</v>
      </c>
      <c r="IE12" s="32">
        <v>418370</v>
      </c>
      <c r="IF12" s="94">
        <v>397000</v>
      </c>
      <c r="IG12" s="33">
        <f t="shared" si="130"/>
        <v>390123.33333333331</v>
      </c>
      <c r="IH12" s="32">
        <f t="shared" si="131"/>
        <v>397000</v>
      </c>
      <c r="II12" s="32">
        <f t="shared" si="132"/>
        <v>388298.15158949664</v>
      </c>
      <c r="IJ12" s="172">
        <f t="shared" si="133"/>
        <v>235881.52499999999</v>
      </c>
      <c r="IK12" s="32">
        <f t="shared" si="134"/>
        <v>290134.27574999997</v>
      </c>
      <c r="IM12" s="32">
        <f t="shared" si="135"/>
        <v>154247.7534662222</v>
      </c>
    </row>
    <row r="13" spans="1:247" x14ac:dyDescent="0.25">
      <c r="A13" s="12">
        <v>6</v>
      </c>
      <c r="B13" s="35" t="s">
        <v>291</v>
      </c>
      <c r="C13" s="14">
        <f>VLOOKUP(B13,'[3]MANO DE OBRA'!$B$9:$D$144,3,0)</f>
        <v>204012</v>
      </c>
      <c r="D13" s="14">
        <v>729000</v>
      </c>
      <c r="E13" s="15">
        <v>844560</v>
      </c>
      <c r="F13" s="97">
        <v>794000</v>
      </c>
      <c r="G13" s="105">
        <f t="shared" si="1"/>
        <v>642893</v>
      </c>
      <c r="H13" s="105">
        <f t="shared" si="2"/>
        <v>761500</v>
      </c>
      <c r="I13" s="105">
        <f t="shared" si="3"/>
        <v>458878.26101294596</v>
      </c>
      <c r="J13" s="107">
        <f t="shared" si="0"/>
        <v>214416.61199999999</v>
      </c>
      <c r="K13" s="107">
        <f t="shared" si="4"/>
        <v>263732.43276</v>
      </c>
      <c r="L13" s="101">
        <f>VLOOKUP(B13,'[3]MANO DE OBRA'!$B$9:$F$144,5,0)</f>
        <v>218635</v>
      </c>
      <c r="M13" s="101">
        <v>729000</v>
      </c>
      <c r="N13" s="34">
        <v>844560</v>
      </c>
      <c r="O13" s="70">
        <v>793900</v>
      </c>
      <c r="P13" s="34">
        <f t="shared" si="5"/>
        <v>646523.75</v>
      </c>
      <c r="Q13" s="34">
        <f t="shared" si="6"/>
        <v>761450</v>
      </c>
      <c r="R13" s="34">
        <f t="shared" si="7"/>
        <v>476801.90674089914</v>
      </c>
      <c r="S13" s="34">
        <f t="shared" si="8"/>
        <v>229785.38499999998</v>
      </c>
      <c r="T13" s="34">
        <f t="shared" si="9"/>
        <v>282636.02354999998</v>
      </c>
      <c r="U13" s="175">
        <f>VLOOKUP(B13,'[3]MANO DE OBRA'!$B$9:$H$144,7,0)</f>
        <v>199085</v>
      </c>
      <c r="V13" s="175">
        <v>729000</v>
      </c>
      <c r="W13" s="17">
        <v>844560</v>
      </c>
      <c r="X13" s="17">
        <v>777000</v>
      </c>
      <c r="Y13" s="17">
        <f t="shared" si="10"/>
        <v>637411.25</v>
      </c>
      <c r="Z13" s="17">
        <f t="shared" si="11"/>
        <v>753000</v>
      </c>
      <c r="AA13" s="17">
        <f t="shared" si="12"/>
        <v>451173.34231709247</v>
      </c>
      <c r="AB13" s="17">
        <f t="shared" si="13"/>
        <v>209238.33499999999</v>
      </c>
      <c r="AC13" s="17">
        <f t="shared" si="14"/>
        <v>257363.15204999998</v>
      </c>
      <c r="AD13" s="129">
        <f>VLOOKUP(B13,'[3]MANO DE OBRA'!$B$9:$J$144,9,0)</f>
        <v>204342</v>
      </c>
      <c r="AE13" s="129">
        <v>729000</v>
      </c>
      <c r="AF13" s="18">
        <v>844560</v>
      </c>
      <c r="AG13" s="74">
        <v>793900</v>
      </c>
      <c r="AH13" s="18">
        <f t="shared" si="15"/>
        <v>642950.5</v>
      </c>
      <c r="AI13" s="18">
        <f t="shared" si="16"/>
        <v>761450</v>
      </c>
      <c r="AJ13" s="18">
        <f t="shared" si="17"/>
        <v>459286.98511881434</v>
      </c>
      <c r="AK13" s="18">
        <f t="shared" si="18"/>
        <v>214763.44199999998</v>
      </c>
      <c r="AL13" s="18">
        <f t="shared" si="19"/>
        <v>264159.03365999996</v>
      </c>
      <c r="AM13" s="133">
        <f>VLOOKUP(B13,'[3]MANO DE OBRA'!$B$9:$L$144,11,0)</f>
        <v>224964</v>
      </c>
      <c r="AN13" s="133">
        <v>729000</v>
      </c>
      <c r="AO13" s="19">
        <v>844560</v>
      </c>
      <c r="AP13" s="77">
        <v>802000</v>
      </c>
      <c r="AQ13" s="19">
        <f t="shared" si="20"/>
        <v>650131</v>
      </c>
      <c r="AR13" s="19">
        <f t="shared" si="21"/>
        <v>765500</v>
      </c>
      <c r="AS13" s="19">
        <f t="shared" si="22"/>
        <v>484976.10272530548</v>
      </c>
      <c r="AT13" s="19">
        <f t="shared" si="23"/>
        <v>236437.16399999999</v>
      </c>
      <c r="AU13" s="19">
        <f t="shared" si="24"/>
        <v>290817.71172000002</v>
      </c>
      <c r="AV13" s="137">
        <f>VLOOKUP(B13,'[3]MANO DE OBRA'!$B$9:$N$144,13,0)</f>
        <v>236833</v>
      </c>
      <c r="AW13" s="137">
        <v>729000</v>
      </c>
      <c r="AX13" s="20">
        <v>844560</v>
      </c>
      <c r="AY13" s="79">
        <v>802000</v>
      </c>
      <c r="AZ13" s="20">
        <f t="shared" si="25"/>
        <v>653098.25</v>
      </c>
      <c r="BA13" s="20">
        <f t="shared" si="26"/>
        <v>765500</v>
      </c>
      <c r="BB13" s="20">
        <f t="shared" si="27"/>
        <v>498438.76806110161</v>
      </c>
      <c r="BC13" s="20">
        <f t="shared" si="28"/>
        <v>248911.48299999998</v>
      </c>
      <c r="BD13" s="20">
        <f t="shared" si="29"/>
        <v>306161.12409</v>
      </c>
      <c r="BE13" s="139">
        <f>VLOOKUP(B13,'[3]MANO DE OBRA'!$B$9:$P$144,15,0)</f>
        <v>226646</v>
      </c>
      <c r="BF13" s="139">
        <v>729000</v>
      </c>
      <c r="BG13" s="21">
        <v>844560</v>
      </c>
      <c r="BH13" s="80">
        <v>760000</v>
      </c>
      <c r="BI13" s="21">
        <f t="shared" si="30"/>
        <v>640051.5</v>
      </c>
      <c r="BJ13" s="21">
        <f t="shared" si="31"/>
        <v>744500</v>
      </c>
      <c r="BK13" s="21">
        <f t="shared" si="32"/>
        <v>482873.26533090486</v>
      </c>
      <c r="BL13" s="21">
        <f t="shared" si="33"/>
        <v>238204.946</v>
      </c>
      <c r="BM13" s="21">
        <f t="shared" si="34"/>
        <v>292992.08357999998</v>
      </c>
      <c r="BN13" s="144">
        <f>VLOOKUP(B13,'[3]MANO DE OBRA'!$B$9:$R$144,17,0)</f>
        <v>272615</v>
      </c>
      <c r="BO13" s="144">
        <v>729000</v>
      </c>
      <c r="BP13" s="22">
        <v>844560</v>
      </c>
      <c r="BQ13" s="82">
        <v>777000</v>
      </c>
      <c r="BR13" s="22">
        <f t="shared" si="35"/>
        <v>655793.75</v>
      </c>
      <c r="BS13" s="22">
        <f t="shared" si="36"/>
        <v>753000</v>
      </c>
      <c r="BT13" s="22">
        <f t="shared" si="37"/>
        <v>532554.48086447478</v>
      </c>
      <c r="BU13" s="22">
        <f t="shared" si="38"/>
        <v>286518.36499999999</v>
      </c>
      <c r="BV13" s="22">
        <f t="shared" si="39"/>
        <v>352417.58895</v>
      </c>
      <c r="BW13" s="146">
        <f>VLOOKUP(B13,'[3]MANO DE OBRA'!$B$9:$T$144,19,0)</f>
        <v>281130</v>
      </c>
      <c r="BX13" s="146">
        <v>729000</v>
      </c>
      <c r="BY13" s="23">
        <v>844560</v>
      </c>
      <c r="BZ13" s="84">
        <v>760000</v>
      </c>
      <c r="CA13" s="23">
        <f t="shared" si="40"/>
        <v>653672.5</v>
      </c>
      <c r="CB13" s="23">
        <f t="shared" si="41"/>
        <v>744500</v>
      </c>
      <c r="CC13" s="84">
        <f t="shared" si="42"/>
        <v>538455.60225235578</v>
      </c>
      <c r="CD13" s="84">
        <f t="shared" si="43"/>
        <v>295467.63</v>
      </c>
      <c r="CE13" s="84">
        <f t="shared" si="44"/>
        <v>363425.18489999999</v>
      </c>
      <c r="CF13" s="168">
        <f>VLOOKUP(B13,'[3]MANO DE OBRA'!$B$9:$X$144,23,0)</f>
        <v>208143</v>
      </c>
      <c r="CG13" s="168">
        <v>729000</v>
      </c>
      <c r="CH13" s="24">
        <v>844560</v>
      </c>
      <c r="CI13" s="24">
        <v>684000</v>
      </c>
      <c r="CJ13" s="24">
        <f t="shared" si="45"/>
        <v>616425.75</v>
      </c>
      <c r="CK13" s="24">
        <f t="shared" si="46"/>
        <v>706500</v>
      </c>
      <c r="CL13" s="24">
        <f t="shared" si="47"/>
        <v>453403.2798893883</v>
      </c>
      <c r="CM13" s="24">
        <f t="shared" si="48"/>
        <v>218758.29299999998</v>
      </c>
      <c r="CN13" s="24">
        <f t="shared" si="49"/>
        <v>269072.70038999995</v>
      </c>
      <c r="CO13" s="148">
        <f>VLOOKUP(B13,'[3]MANO DE OBRA'!$B$9:$Z$144,25,0)</f>
        <v>224087</v>
      </c>
      <c r="CP13" s="148">
        <v>729000</v>
      </c>
      <c r="CQ13" s="26">
        <v>844560</v>
      </c>
      <c r="CR13" s="149">
        <v>777000</v>
      </c>
      <c r="CS13" s="26">
        <f t="shared" si="50"/>
        <v>643661.75</v>
      </c>
      <c r="CT13" s="26">
        <f t="shared" si="51"/>
        <v>753000</v>
      </c>
      <c r="CU13" s="26">
        <f t="shared" si="52"/>
        <v>481617.5961774094</v>
      </c>
      <c r="CV13" s="26">
        <f t="shared" si="53"/>
        <v>235515.43699999998</v>
      </c>
      <c r="CW13" s="26">
        <f t="shared" si="54"/>
        <v>289683.98750999995</v>
      </c>
      <c r="CX13" s="27">
        <f>VLOOKUP(B13,'[3]MANO DE OBRA'!$B$9:$AB$144,27,0)</f>
        <v>285070</v>
      </c>
      <c r="CY13" s="27">
        <v>729000</v>
      </c>
      <c r="CZ13" s="28">
        <v>844560</v>
      </c>
      <c r="DA13" s="86">
        <v>819000</v>
      </c>
      <c r="DB13" s="28">
        <f t="shared" si="55"/>
        <v>669407.5</v>
      </c>
      <c r="DC13" s="28">
        <f t="shared" si="56"/>
        <v>774000</v>
      </c>
      <c r="DD13" s="28">
        <f t="shared" si="57"/>
        <v>549095.88706529664</v>
      </c>
      <c r="DE13" s="28">
        <f t="shared" si="58"/>
        <v>299608.57</v>
      </c>
      <c r="DF13" s="28">
        <f t="shared" si="59"/>
        <v>368518.54110000003</v>
      </c>
      <c r="DG13" s="150">
        <f>VLOOKUP(B13,'[3]MANO DE OBRA'!$B$9:$AF$144,31,0)</f>
        <v>295596</v>
      </c>
      <c r="DH13" s="150">
        <v>729000</v>
      </c>
      <c r="DI13" s="29">
        <v>844560</v>
      </c>
      <c r="DJ13" s="88">
        <v>802000</v>
      </c>
      <c r="DK13" s="29">
        <f t="shared" si="60"/>
        <v>667789</v>
      </c>
      <c r="DL13" s="29">
        <f t="shared" si="61"/>
        <v>765500</v>
      </c>
      <c r="DM13" s="29">
        <f t="shared" si="62"/>
        <v>556663.53908989753</v>
      </c>
      <c r="DN13" s="29">
        <f t="shared" si="63"/>
        <v>310671.39600000001</v>
      </c>
      <c r="DO13" s="29">
        <f t="shared" si="64"/>
        <v>382125.81708000001</v>
      </c>
      <c r="DP13" s="154">
        <f>VLOOKUP(B13,'[3]MANO DE OBRA'!$B$9:$AH$144,33,0)</f>
        <v>295596</v>
      </c>
      <c r="DQ13" s="154">
        <v>729000</v>
      </c>
      <c r="DR13" s="30">
        <v>844560</v>
      </c>
      <c r="DS13" s="90">
        <v>777000</v>
      </c>
      <c r="DT13" s="30">
        <f t="shared" si="65"/>
        <v>661539</v>
      </c>
      <c r="DU13" s="30">
        <f t="shared" si="66"/>
        <v>753000</v>
      </c>
      <c r="DV13" s="30">
        <f t="shared" si="67"/>
        <v>553572.87215446029</v>
      </c>
      <c r="DW13" s="30">
        <f t="shared" si="68"/>
        <v>310671.39600000001</v>
      </c>
      <c r="DX13" s="30">
        <f t="shared" si="69"/>
        <v>382125.81708000001</v>
      </c>
      <c r="DY13" s="158">
        <f>VLOOKUP(B13,'[3]MANO DE OBRA'!$B$9:$AJ$144,35,0)</f>
        <v>295596</v>
      </c>
      <c r="DZ13" s="158">
        <v>729000</v>
      </c>
      <c r="EA13" s="24">
        <v>844560</v>
      </c>
      <c r="EB13" s="25">
        <v>819200</v>
      </c>
      <c r="EC13" s="24">
        <f t="shared" si="70"/>
        <v>672089</v>
      </c>
      <c r="ED13" s="24">
        <f t="shared" si="71"/>
        <v>774100</v>
      </c>
      <c r="EE13" s="24">
        <f t="shared" si="72"/>
        <v>558699.05667250662</v>
      </c>
      <c r="EF13" s="24">
        <f t="shared" si="73"/>
        <v>310671.39600000001</v>
      </c>
      <c r="EG13" s="24">
        <f t="shared" si="74"/>
        <v>382125.81708000001</v>
      </c>
      <c r="EH13" s="126">
        <f>VLOOKUP(B13,'[3]MANO DE OBRA'!$B$9:$AN$144,37,0)</f>
        <v>313752</v>
      </c>
      <c r="EI13" s="126">
        <v>729000</v>
      </c>
      <c r="EJ13" s="17">
        <v>844560</v>
      </c>
      <c r="EK13" s="73">
        <v>811000</v>
      </c>
      <c r="EL13" s="17">
        <f t="shared" si="75"/>
        <v>674578</v>
      </c>
      <c r="EM13" s="17">
        <f t="shared" si="76"/>
        <v>770000</v>
      </c>
      <c r="EN13" s="17">
        <f t="shared" si="77"/>
        <v>573388.99554672313</v>
      </c>
      <c r="EO13" s="17">
        <f t="shared" si="78"/>
        <v>329753.35199999996</v>
      </c>
      <c r="EP13" s="17">
        <f t="shared" si="79"/>
        <v>405596.62295999995</v>
      </c>
      <c r="EQ13" s="350">
        <v>295596</v>
      </c>
      <c r="ER13" s="170">
        <v>729000</v>
      </c>
      <c r="ES13" s="32">
        <v>844560</v>
      </c>
      <c r="ET13" s="32">
        <v>794000</v>
      </c>
      <c r="EU13" s="32">
        <f t="shared" si="80"/>
        <v>789186.66666666663</v>
      </c>
      <c r="EV13" s="32">
        <f t="shared" si="81"/>
        <v>794000</v>
      </c>
      <c r="EW13" s="32">
        <f t="shared" si="82"/>
        <v>786320.85728712578</v>
      </c>
      <c r="EX13" s="32">
        <f t="shared" si="83"/>
        <v>357109.52759999997</v>
      </c>
      <c r="EY13" s="32">
        <f t="shared" si="84"/>
        <v>439244.71894799999</v>
      </c>
      <c r="EZ13" s="94">
        <f>VLOOKUP(B13,'[2]MANO DE OBRA '!$B$11:$AT$145,45,0)</f>
        <v>172426</v>
      </c>
      <c r="FA13" s="170">
        <v>729000</v>
      </c>
      <c r="FB13" s="32">
        <v>844560</v>
      </c>
      <c r="FC13" s="32">
        <v>785000</v>
      </c>
      <c r="FD13" s="32">
        <f t="shared" si="85"/>
        <v>786186.66666666663</v>
      </c>
      <c r="FE13" s="32">
        <f t="shared" si="86"/>
        <v>785000</v>
      </c>
      <c r="FF13" s="32">
        <f t="shared" si="87"/>
        <v>783356.09336553433</v>
      </c>
      <c r="FG13" s="172">
        <f t="shared" si="88"/>
        <v>208307.85060000001</v>
      </c>
      <c r="FH13" s="32">
        <f t="shared" si="89"/>
        <v>256218.65623800003</v>
      </c>
      <c r="FI13" s="172">
        <f>VLOOKUP(B13,'[2]MANO DE OBRA '!$B$11:$BO$145,66,0)</f>
        <v>172886</v>
      </c>
      <c r="FJ13" s="162">
        <v>729000</v>
      </c>
      <c r="FK13" s="32">
        <v>844560</v>
      </c>
      <c r="FL13" s="94">
        <v>793900</v>
      </c>
      <c r="FM13" s="32">
        <f t="shared" si="90"/>
        <v>789153.33333333337</v>
      </c>
      <c r="FN13" s="32">
        <f t="shared" si="91"/>
        <v>793900</v>
      </c>
      <c r="FO13" s="94">
        <f t="shared" si="92"/>
        <v>786288.16284177639</v>
      </c>
      <c r="FP13" s="172">
        <f t="shared" si="93"/>
        <v>208863.5766</v>
      </c>
      <c r="FQ13" s="32">
        <f t="shared" si="94"/>
        <v>256902.19921799999</v>
      </c>
      <c r="FR13" s="94">
        <f>VLOOKUP(B13,'[2]MANO DE OBRA '!$B$11:$BF$145,57,0)</f>
        <v>149202</v>
      </c>
      <c r="FS13" s="170">
        <v>729000</v>
      </c>
      <c r="FT13" s="32">
        <v>844560</v>
      </c>
      <c r="FU13" s="32">
        <v>811000</v>
      </c>
      <c r="FV13" s="32">
        <f t="shared" si="95"/>
        <v>794853.33333333337</v>
      </c>
      <c r="FW13" s="32">
        <f t="shared" si="96"/>
        <v>811000</v>
      </c>
      <c r="FX13" s="32">
        <f t="shared" si="97"/>
        <v>791799.86013626726</v>
      </c>
      <c r="FY13" s="172">
        <f t="shared" si="98"/>
        <v>180250.9362</v>
      </c>
      <c r="FZ13" s="32">
        <f t="shared" si="99"/>
        <v>221708.651526</v>
      </c>
      <c r="GA13" s="172">
        <f>VLOOKUP(B13,'[2]MANO DE OBRA '!$B$11:$BR$145,69,0)</f>
        <v>172886</v>
      </c>
      <c r="GB13" s="162">
        <v>729000</v>
      </c>
      <c r="GC13" s="32">
        <v>844560</v>
      </c>
      <c r="GD13" s="94">
        <v>794000</v>
      </c>
      <c r="GE13" s="32">
        <f t="shared" si="100"/>
        <v>789186.66666666663</v>
      </c>
      <c r="GF13" s="32">
        <f t="shared" si="101"/>
        <v>794000</v>
      </c>
      <c r="GG13" s="32">
        <f t="shared" si="102"/>
        <v>786320.85728712578</v>
      </c>
      <c r="GH13" s="172">
        <f t="shared" si="103"/>
        <v>208863.5766</v>
      </c>
      <c r="GI13" s="32">
        <f t="shared" si="104"/>
        <v>256902.19921799999</v>
      </c>
      <c r="GJ13" s="172">
        <f>VLOOKUP(B13,'[2]MANO DE OBRA '!$B$11:$P$145,15,0)</f>
        <v>158387</v>
      </c>
      <c r="GK13" s="162">
        <v>729000</v>
      </c>
      <c r="GL13" s="32">
        <v>844560</v>
      </c>
      <c r="GM13" s="94">
        <v>549800</v>
      </c>
      <c r="GN13" s="32">
        <f t="shared" si="105"/>
        <v>707786.66666666663</v>
      </c>
      <c r="GO13" s="32">
        <f t="shared" si="106"/>
        <v>729000</v>
      </c>
      <c r="GP13" s="32">
        <f t="shared" si="107"/>
        <v>685771.68255883479</v>
      </c>
      <c r="GQ13" s="172">
        <f t="shared" si="108"/>
        <v>191347.33470000001</v>
      </c>
      <c r="GR13" s="32">
        <f t="shared" si="109"/>
        <v>235357.22168100002</v>
      </c>
      <c r="GS13" s="172">
        <f>VLOOKUP(B13,'[2]MANO DE OBRA '!$B$11:$G$145,6,0)</f>
        <v>143369</v>
      </c>
      <c r="GT13" s="162">
        <v>729000</v>
      </c>
      <c r="GU13" s="32">
        <v>844560</v>
      </c>
      <c r="GV13" s="94">
        <v>549800</v>
      </c>
      <c r="GW13" s="33">
        <f t="shared" si="110"/>
        <v>707786.66666666663</v>
      </c>
      <c r="GX13" s="32">
        <f t="shared" si="111"/>
        <v>729000</v>
      </c>
      <c r="GY13" s="32">
        <f t="shared" si="112"/>
        <v>685771.68255883479</v>
      </c>
      <c r="GZ13" s="172">
        <f t="shared" si="113"/>
        <v>173204.0889</v>
      </c>
      <c r="HA13" s="32">
        <f t="shared" si="114"/>
        <v>213041.029347</v>
      </c>
      <c r="HB13" s="172">
        <f>VLOOKUP(B13,'[2]MANO DE OBRA '!$B$11:$D$145,3,0)</f>
        <v>141430</v>
      </c>
      <c r="HC13" s="31">
        <v>729000</v>
      </c>
      <c r="HD13" s="32">
        <v>844560</v>
      </c>
      <c r="HE13" s="94">
        <v>549800</v>
      </c>
      <c r="HF13" s="33">
        <f t="shared" si="115"/>
        <v>707786.66666666663</v>
      </c>
      <c r="HG13" s="32">
        <f t="shared" si="116"/>
        <v>729000</v>
      </c>
      <c r="HH13" s="32">
        <f t="shared" si="117"/>
        <v>685771.68255883479</v>
      </c>
      <c r="HI13" s="172">
        <f t="shared" si="118"/>
        <v>170861.58299999998</v>
      </c>
      <c r="HJ13" s="32">
        <f t="shared" si="119"/>
        <v>210159.74708999999</v>
      </c>
      <c r="HK13" s="172">
        <f>VLOOKUP(B13,'[2]MANO DE OBRA '!$B$11:$BI$145,60,0)</f>
        <v>169868</v>
      </c>
      <c r="HL13" s="31">
        <v>729000</v>
      </c>
      <c r="HM13" s="32">
        <v>844560</v>
      </c>
      <c r="HN13" s="94">
        <v>793900</v>
      </c>
      <c r="HO13" s="33">
        <f t="shared" si="120"/>
        <v>789153.33333333337</v>
      </c>
      <c r="HP13" s="32">
        <f t="shared" si="121"/>
        <v>793900</v>
      </c>
      <c r="HQ13" s="32">
        <f t="shared" si="122"/>
        <v>786288.16284177639</v>
      </c>
      <c r="HR13" s="172">
        <f t="shared" si="123"/>
        <v>205217.53079999998</v>
      </c>
      <c r="HS13" s="32">
        <f t="shared" si="124"/>
        <v>252417.56288399998</v>
      </c>
      <c r="HT13" s="172">
        <v>349920</v>
      </c>
      <c r="HU13" s="31">
        <v>729000</v>
      </c>
      <c r="HV13" s="32">
        <v>844560</v>
      </c>
      <c r="HW13" s="94">
        <v>811000</v>
      </c>
      <c r="HX13" s="33">
        <f t="shared" si="125"/>
        <v>794853.33333333337</v>
      </c>
      <c r="HY13" s="32">
        <f t="shared" si="126"/>
        <v>811000</v>
      </c>
      <c r="HZ13" s="32">
        <f t="shared" si="127"/>
        <v>791799.86013626726</v>
      </c>
      <c r="IA13" s="172">
        <f t="shared" si="128"/>
        <v>422738.35199999996</v>
      </c>
      <c r="IB13" s="32">
        <f t="shared" si="129"/>
        <v>519968.17295999994</v>
      </c>
      <c r="IC13" s="172">
        <v>400950</v>
      </c>
      <c r="ID13" s="31">
        <v>729000</v>
      </c>
      <c r="IE13" s="32">
        <v>844560</v>
      </c>
      <c r="IF13" s="94">
        <v>811000</v>
      </c>
      <c r="IG13" s="33">
        <f t="shared" si="130"/>
        <v>794853.33333333337</v>
      </c>
      <c r="IH13" s="32">
        <f t="shared" si="131"/>
        <v>811000</v>
      </c>
      <c r="II13" s="32">
        <f t="shared" si="132"/>
        <v>791799.86013626726</v>
      </c>
      <c r="IJ13" s="172">
        <f t="shared" si="133"/>
        <v>484387.69500000001</v>
      </c>
      <c r="IK13" s="32">
        <f t="shared" si="134"/>
        <v>595796.86485000001</v>
      </c>
      <c r="IM13" s="32">
        <f t="shared" si="135"/>
        <v>318913.72823777783</v>
      </c>
    </row>
    <row r="14" spans="1:247" x14ac:dyDescent="0.25">
      <c r="A14" s="12">
        <v>7</v>
      </c>
      <c r="B14" s="35" t="s">
        <v>292</v>
      </c>
      <c r="C14" s="14">
        <f>VLOOKUP(B14,'[3]MANO DE OBRA'!$B$9:$D$144,3,0)</f>
        <v>106281</v>
      </c>
      <c r="D14" s="14">
        <v>380000</v>
      </c>
      <c r="E14" s="15">
        <v>439110</v>
      </c>
      <c r="F14" s="97">
        <v>417000</v>
      </c>
      <c r="G14" s="105">
        <f t="shared" si="1"/>
        <v>335597.75</v>
      </c>
      <c r="H14" s="105">
        <f t="shared" si="2"/>
        <v>398500</v>
      </c>
      <c r="I14" s="105">
        <f t="shared" si="3"/>
        <v>239291.50094878511</v>
      </c>
      <c r="J14" s="107">
        <f t="shared" si="0"/>
        <v>111701.33099999999</v>
      </c>
      <c r="K14" s="107">
        <f t="shared" si="4"/>
        <v>137392.63712999999</v>
      </c>
      <c r="L14" s="101">
        <f>VLOOKUP(B14,'[3]MANO DE OBRA'!$B$9:$F$144,5,0)</f>
        <v>106278</v>
      </c>
      <c r="M14" s="101">
        <v>380000</v>
      </c>
      <c r="N14" s="34">
        <v>439110</v>
      </c>
      <c r="O14" s="70">
        <v>404000</v>
      </c>
      <c r="P14" s="34">
        <f t="shared" si="5"/>
        <v>332347</v>
      </c>
      <c r="Q14" s="34">
        <f t="shared" si="6"/>
        <v>392000</v>
      </c>
      <c r="R14" s="34">
        <f t="shared" si="7"/>
        <v>238188.17043756758</v>
      </c>
      <c r="S14" s="34">
        <f t="shared" si="8"/>
        <v>111698.178</v>
      </c>
      <c r="T14" s="34">
        <f t="shared" si="9"/>
        <v>137388.75894</v>
      </c>
      <c r="U14" s="175">
        <f>VLOOKUP(B14,'[3]MANO DE OBRA'!$B$9:$H$144,7,0)</f>
        <v>104691</v>
      </c>
      <c r="V14" s="175">
        <v>380000</v>
      </c>
      <c r="W14" s="17">
        <v>439110</v>
      </c>
      <c r="X14" s="17">
        <v>395000</v>
      </c>
      <c r="Y14" s="17">
        <f t="shared" si="10"/>
        <v>329700.25</v>
      </c>
      <c r="Z14" s="17">
        <f t="shared" si="11"/>
        <v>387500</v>
      </c>
      <c r="AA14" s="17">
        <f t="shared" si="12"/>
        <v>235398.27899122768</v>
      </c>
      <c r="AB14" s="17">
        <f t="shared" si="13"/>
        <v>110030.24099999999</v>
      </c>
      <c r="AC14" s="17">
        <f t="shared" si="14"/>
        <v>135337.19642999998</v>
      </c>
      <c r="AD14" s="129">
        <f>VLOOKUP(B14,'[3]MANO DE OBRA'!$B$9:$J$144,9,0)</f>
        <v>105117</v>
      </c>
      <c r="AE14" s="129">
        <v>380000</v>
      </c>
      <c r="AF14" s="18">
        <v>439110</v>
      </c>
      <c r="AG14" s="74">
        <v>404000</v>
      </c>
      <c r="AH14" s="18">
        <f t="shared" si="15"/>
        <v>332056.75</v>
      </c>
      <c r="AI14" s="18">
        <f t="shared" si="16"/>
        <v>392000</v>
      </c>
      <c r="AJ14" s="18">
        <f t="shared" si="17"/>
        <v>236723.2400676125</v>
      </c>
      <c r="AK14" s="18">
        <f t="shared" si="18"/>
        <v>110477.96699999999</v>
      </c>
      <c r="AL14" s="18">
        <f t="shared" si="19"/>
        <v>135887.89940999998</v>
      </c>
      <c r="AM14" s="133">
        <f>VLOOKUP(B14,'[3]MANO DE OBRA'!$B$9:$L$144,11,0)</f>
        <v>115725</v>
      </c>
      <c r="AN14" s="133">
        <v>380000</v>
      </c>
      <c r="AO14" s="19">
        <v>439110</v>
      </c>
      <c r="AP14" s="77">
        <v>413000</v>
      </c>
      <c r="AQ14" s="19">
        <f t="shared" si="20"/>
        <v>336958.75</v>
      </c>
      <c r="AR14" s="19">
        <f t="shared" si="21"/>
        <v>396500</v>
      </c>
      <c r="AS14" s="19">
        <f t="shared" si="22"/>
        <v>250447.74812118552</v>
      </c>
      <c r="AT14" s="19">
        <f t="shared" si="23"/>
        <v>121626.97499999999</v>
      </c>
      <c r="AU14" s="19">
        <f t="shared" si="24"/>
        <v>149601.17924999999</v>
      </c>
      <c r="AV14" s="137">
        <f>VLOOKUP(B14,'[3]MANO DE OBRA'!$B$9:$N$144,13,0)</f>
        <v>114399</v>
      </c>
      <c r="AW14" s="137">
        <v>380000</v>
      </c>
      <c r="AX14" s="20">
        <v>439110</v>
      </c>
      <c r="AY14" s="79">
        <v>413000</v>
      </c>
      <c r="AZ14" s="20">
        <f t="shared" si="25"/>
        <v>336627.25</v>
      </c>
      <c r="BA14" s="20">
        <f t="shared" si="26"/>
        <v>396500</v>
      </c>
      <c r="BB14" s="20">
        <f t="shared" si="27"/>
        <v>248886.92629132755</v>
      </c>
      <c r="BC14" s="20">
        <f t="shared" si="28"/>
        <v>120233.34899999999</v>
      </c>
      <c r="BD14" s="20">
        <f t="shared" si="29"/>
        <v>147887.01926999999</v>
      </c>
      <c r="BE14" s="139">
        <f>VLOOKUP(B14,'[3]MANO DE OBRA'!$B$9:$P$144,15,0)</f>
        <v>116338</v>
      </c>
      <c r="BF14" s="139">
        <v>380000</v>
      </c>
      <c r="BG14" s="21">
        <v>439110</v>
      </c>
      <c r="BH14" s="80">
        <v>422000</v>
      </c>
      <c r="BI14" s="21">
        <f t="shared" si="30"/>
        <v>339362</v>
      </c>
      <c r="BJ14" s="21">
        <f t="shared" si="31"/>
        <v>401000</v>
      </c>
      <c r="BK14" s="21">
        <f t="shared" si="32"/>
        <v>251980.81140555089</v>
      </c>
      <c r="BL14" s="21">
        <f t="shared" si="33"/>
        <v>122271.238</v>
      </c>
      <c r="BM14" s="21">
        <f t="shared" si="34"/>
        <v>150393.62273999999</v>
      </c>
      <c r="BN14" s="144">
        <f>VLOOKUP(B14,'[3]MANO DE OBRA'!$B$9:$R$144,17,0)</f>
        <v>141247</v>
      </c>
      <c r="BO14" s="144">
        <v>380000</v>
      </c>
      <c r="BP14" s="22">
        <v>439110</v>
      </c>
      <c r="BQ14" s="82">
        <v>430000</v>
      </c>
      <c r="BR14" s="22">
        <f t="shared" si="35"/>
        <v>347589.25</v>
      </c>
      <c r="BS14" s="22">
        <f t="shared" si="36"/>
        <v>405000</v>
      </c>
      <c r="BT14" s="22">
        <f t="shared" si="37"/>
        <v>279441.02579334681</v>
      </c>
      <c r="BU14" s="22">
        <f t="shared" si="38"/>
        <v>148450.59699999998</v>
      </c>
      <c r="BV14" s="22">
        <f t="shared" si="39"/>
        <v>182594.23430999997</v>
      </c>
      <c r="BW14" s="146">
        <f>VLOOKUP(B14,'[3]MANO DE OBRA'!$B$9:$T$144,19,0)</f>
        <v>143055</v>
      </c>
      <c r="BX14" s="146">
        <v>380000</v>
      </c>
      <c r="BY14" s="23">
        <v>439110</v>
      </c>
      <c r="BZ14" s="84">
        <v>422000</v>
      </c>
      <c r="CA14" s="23">
        <f t="shared" si="40"/>
        <v>346041.25</v>
      </c>
      <c r="CB14" s="23">
        <f t="shared" si="41"/>
        <v>401000</v>
      </c>
      <c r="CC14" s="84">
        <f t="shared" si="42"/>
        <v>280329.96209126362</v>
      </c>
      <c r="CD14" s="84">
        <f t="shared" si="43"/>
        <v>150350.80499999999</v>
      </c>
      <c r="CE14" s="84">
        <f t="shared" si="44"/>
        <v>184931.49015</v>
      </c>
      <c r="CF14" s="168">
        <f>VLOOKUP(B14,'[3]MANO DE OBRA'!$B$9:$X$144,23,0)</f>
        <v>106161</v>
      </c>
      <c r="CG14" s="168">
        <v>380000</v>
      </c>
      <c r="CH14" s="24">
        <v>439110</v>
      </c>
      <c r="CI14" s="24">
        <v>405100</v>
      </c>
      <c r="CJ14" s="24">
        <f t="shared" si="45"/>
        <v>332592.75</v>
      </c>
      <c r="CK14" s="24">
        <f t="shared" si="46"/>
        <v>392550</v>
      </c>
      <c r="CL14" s="24">
        <f t="shared" si="47"/>
        <v>238136.43021043245</v>
      </c>
      <c r="CM14" s="24">
        <f t="shared" si="48"/>
        <v>111575.211</v>
      </c>
      <c r="CN14" s="24">
        <f t="shared" si="49"/>
        <v>137237.50952999998</v>
      </c>
      <c r="CO14" s="148">
        <f>VLOOKUP(B14,'[3]MANO DE OBRA'!$B$9:$Z$144,25,0)</f>
        <v>113295</v>
      </c>
      <c r="CP14" s="148">
        <v>380000</v>
      </c>
      <c r="CQ14" s="26">
        <v>439110</v>
      </c>
      <c r="CR14" s="149">
        <v>430000</v>
      </c>
      <c r="CS14" s="26">
        <f t="shared" si="50"/>
        <v>340601.25</v>
      </c>
      <c r="CT14" s="26">
        <f t="shared" si="51"/>
        <v>405000</v>
      </c>
      <c r="CU14" s="26">
        <f t="shared" si="52"/>
        <v>249050.35711876614</v>
      </c>
      <c r="CV14" s="26">
        <f t="shared" si="53"/>
        <v>119073.045</v>
      </c>
      <c r="CW14" s="26">
        <f t="shared" si="54"/>
        <v>146459.84534999999</v>
      </c>
      <c r="CX14" s="27">
        <f>VLOOKUP(B14,'[3]MANO DE OBRA'!$B$9:$AB$144,27,0)</f>
        <v>150427</v>
      </c>
      <c r="CY14" s="27">
        <v>380000</v>
      </c>
      <c r="CZ14" s="28">
        <v>439110</v>
      </c>
      <c r="DA14" s="86">
        <v>417000</v>
      </c>
      <c r="DB14" s="28">
        <f t="shared" si="55"/>
        <v>346634.25</v>
      </c>
      <c r="DC14" s="28">
        <f t="shared" si="56"/>
        <v>398500</v>
      </c>
      <c r="DD14" s="28">
        <f t="shared" si="57"/>
        <v>286641.01785252459</v>
      </c>
      <c r="DE14" s="28">
        <f t="shared" si="58"/>
        <v>158098.777</v>
      </c>
      <c r="DF14" s="28">
        <f t="shared" si="59"/>
        <v>194461.49570999999</v>
      </c>
      <c r="DG14" s="150">
        <f>VLOOKUP(B14,'[3]MANO DE OBRA'!$B$9:$AF$144,31,0)</f>
        <v>153689</v>
      </c>
      <c r="DH14" s="150">
        <v>380000</v>
      </c>
      <c r="DI14" s="29">
        <v>439110</v>
      </c>
      <c r="DJ14" s="88">
        <v>426000</v>
      </c>
      <c r="DK14" s="29">
        <f t="shared" si="60"/>
        <v>349699.75</v>
      </c>
      <c r="DL14" s="29">
        <f t="shared" si="61"/>
        <v>403000</v>
      </c>
      <c r="DM14" s="29">
        <f t="shared" si="62"/>
        <v>290634.79454814724</v>
      </c>
      <c r="DN14" s="29">
        <f t="shared" si="63"/>
        <v>161527.139</v>
      </c>
      <c r="DO14" s="29">
        <f t="shared" si="64"/>
        <v>198678.38097</v>
      </c>
      <c r="DP14" s="154">
        <f>VLOOKUP(B14,'[3]MANO DE OBRA'!$B$9:$AH$144,33,0)</f>
        <v>153689</v>
      </c>
      <c r="DQ14" s="154">
        <v>380000</v>
      </c>
      <c r="DR14" s="30">
        <v>439110</v>
      </c>
      <c r="DS14" s="90">
        <v>430300</v>
      </c>
      <c r="DT14" s="30">
        <f t="shared" si="65"/>
        <v>350774.75</v>
      </c>
      <c r="DU14" s="30">
        <f t="shared" si="66"/>
        <v>405150</v>
      </c>
      <c r="DV14" s="30">
        <f t="shared" si="67"/>
        <v>291131.00234171137</v>
      </c>
      <c r="DW14" s="30">
        <f t="shared" si="68"/>
        <v>161527.139</v>
      </c>
      <c r="DX14" s="30">
        <f t="shared" si="69"/>
        <v>198678.38097</v>
      </c>
      <c r="DY14" s="158">
        <f>VLOOKUP(B14,'[3]MANO DE OBRA'!$B$9:$AJ$144,35,0)</f>
        <v>153689</v>
      </c>
      <c r="DZ14" s="158">
        <v>380000</v>
      </c>
      <c r="EA14" s="24">
        <v>439110</v>
      </c>
      <c r="EB14" s="25">
        <v>430300</v>
      </c>
      <c r="EC14" s="24">
        <f t="shared" si="70"/>
        <v>350774.75</v>
      </c>
      <c r="ED14" s="24">
        <f t="shared" si="71"/>
        <v>405150</v>
      </c>
      <c r="EE14" s="24">
        <f t="shared" si="72"/>
        <v>291131.00234171137</v>
      </c>
      <c r="EF14" s="24">
        <f t="shared" si="73"/>
        <v>161527.139</v>
      </c>
      <c r="EG14" s="24">
        <f t="shared" si="74"/>
        <v>198678.38097</v>
      </c>
      <c r="EH14" s="126">
        <f>VLOOKUP(B14,'[3]MANO DE OBRA'!$B$9:$AN$144,37,0)</f>
        <v>162153</v>
      </c>
      <c r="EI14" s="126">
        <v>380000</v>
      </c>
      <c r="EJ14" s="17">
        <v>439110</v>
      </c>
      <c r="EK14" s="73">
        <v>408000</v>
      </c>
      <c r="EL14" s="17">
        <f t="shared" si="75"/>
        <v>347315.75</v>
      </c>
      <c r="EM14" s="17">
        <f t="shared" si="76"/>
        <v>394000</v>
      </c>
      <c r="EN14" s="17">
        <f t="shared" si="77"/>
        <v>295706.89462266746</v>
      </c>
      <c r="EO14" s="17">
        <f t="shared" si="78"/>
        <v>170422.80299999999</v>
      </c>
      <c r="EP14" s="17">
        <f t="shared" si="79"/>
        <v>209620.04768999998</v>
      </c>
      <c r="EQ14" s="350">
        <v>153689</v>
      </c>
      <c r="ER14" s="170">
        <v>380000</v>
      </c>
      <c r="ES14" s="32">
        <v>439110</v>
      </c>
      <c r="ET14" s="32">
        <v>426000</v>
      </c>
      <c r="EU14" s="32">
        <f t="shared" si="80"/>
        <v>415036.66666666669</v>
      </c>
      <c r="EV14" s="32">
        <f t="shared" si="81"/>
        <v>426000</v>
      </c>
      <c r="EW14" s="32">
        <f t="shared" si="82"/>
        <v>413432.106767344</v>
      </c>
      <c r="EX14" s="32">
        <f t="shared" si="83"/>
        <v>185671.68090000001</v>
      </c>
      <c r="EY14" s="32">
        <f t="shared" si="84"/>
        <v>228376.16750700001</v>
      </c>
      <c r="EZ14" s="94">
        <f>VLOOKUP(B14,'[2]MANO DE OBRA '!$B$11:$AT$145,45,0)</f>
        <v>90412</v>
      </c>
      <c r="FA14" s="170">
        <v>380000</v>
      </c>
      <c r="FB14" s="32">
        <v>439110</v>
      </c>
      <c r="FC14" s="32">
        <v>417000</v>
      </c>
      <c r="FD14" s="32">
        <f t="shared" si="85"/>
        <v>412036.66666666669</v>
      </c>
      <c r="FE14" s="32">
        <f t="shared" si="86"/>
        <v>417000</v>
      </c>
      <c r="FF14" s="32">
        <f t="shared" si="87"/>
        <v>410565.53846368083</v>
      </c>
      <c r="FG14" s="172">
        <f t="shared" si="88"/>
        <v>109226.73719999999</v>
      </c>
      <c r="FH14" s="32">
        <f t="shared" si="89"/>
        <v>134348.88675599999</v>
      </c>
      <c r="FI14" s="172">
        <f>VLOOKUP(B14,'[2]MANO DE OBRA '!$B$11:$BO$145,66,0)</f>
        <v>92999</v>
      </c>
      <c r="FJ14" s="162">
        <v>380000</v>
      </c>
      <c r="FK14" s="32">
        <v>439110</v>
      </c>
      <c r="FL14" s="94">
        <v>425900</v>
      </c>
      <c r="FM14" s="32">
        <f t="shared" si="90"/>
        <v>415003.33333333331</v>
      </c>
      <c r="FN14" s="32">
        <f t="shared" si="91"/>
        <v>425900</v>
      </c>
      <c r="FO14" s="94">
        <f t="shared" si="92"/>
        <v>413400.706241509</v>
      </c>
      <c r="FP14" s="172">
        <f t="shared" si="93"/>
        <v>112352.0919</v>
      </c>
      <c r="FQ14" s="32">
        <f t="shared" si="94"/>
        <v>138193.07303699999</v>
      </c>
      <c r="FR14" s="94">
        <f>VLOOKUP(B14,'[2]MANO DE OBRA '!$B$11:$BF$145,57,0)</f>
        <v>78287</v>
      </c>
      <c r="FS14" s="170">
        <v>380000</v>
      </c>
      <c r="FT14" s="32">
        <v>439110</v>
      </c>
      <c r="FU14" s="32">
        <v>408000</v>
      </c>
      <c r="FV14" s="32">
        <f t="shared" si="95"/>
        <v>409036.66666666669</v>
      </c>
      <c r="FW14" s="32">
        <f t="shared" si="96"/>
        <v>408000</v>
      </c>
      <c r="FX14" s="32">
        <f t="shared" si="97"/>
        <v>407614.6195092359</v>
      </c>
      <c r="FY14" s="172">
        <f t="shared" si="98"/>
        <v>94578.524699999994</v>
      </c>
      <c r="FZ14" s="32">
        <f t="shared" si="99"/>
        <v>116331.585381</v>
      </c>
      <c r="GA14" s="172">
        <f>VLOOKUP(B14,'[2]MANO DE OBRA '!$B$11:$BR$145,69,0)</f>
        <v>91348</v>
      </c>
      <c r="GB14" s="162">
        <v>380000</v>
      </c>
      <c r="GC14" s="32">
        <v>439110</v>
      </c>
      <c r="GD14" s="94">
        <v>404000</v>
      </c>
      <c r="GE14" s="32">
        <f t="shared" si="100"/>
        <v>407703.33333333331</v>
      </c>
      <c r="GF14" s="32">
        <f t="shared" si="101"/>
        <v>404000</v>
      </c>
      <c r="GG14" s="32">
        <f t="shared" si="102"/>
        <v>406275.04428442445</v>
      </c>
      <c r="GH14" s="172">
        <f t="shared" si="103"/>
        <v>110357.51879999999</v>
      </c>
      <c r="GI14" s="32">
        <f t="shared" si="104"/>
        <v>135739.74812399998</v>
      </c>
      <c r="GJ14" s="172">
        <f>VLOOKUP(B14,'[2]MANO DE OBRA '!$B$11:$P$145,15,0)</f>
        <v>80105</v>
      </c>
      <c r="GK14" s="162">
        <v>380000</v>
      </c>
      <c r="GL14" s="32">
        <v>439110</v>
      </c>
      <c r="GM14" s="94">
        <v>289000</v>
      </c>
      <c r="GN14" s="32">
        <f t="shared" si="105"/>
        <v>369370</v>
      </c>
      <c r="GO14" s="32">
        <f t="shared" si="106"/>
        <v>380000</v>
      </c>
      <c r="GP14" s="32">
        <f t="shared" si="107"/>
        <v>358460.61565432913</v>
      </c>
      <c r="GQ14" s="172">
        <f t="shared" si="108"/>
        <v>96774.8505</v>
      </c>
      <c r="GR14" s="32">
        <f t="shared" si="109"/>
        <v>119033.06611499999</v>
      </c>
      <c r="GS14" s="172">
        <f>VLOOKUP(B14,'[2]MANO DE OBRA '!$B$11:$G$145,6,0)</f>
        <v>71609</v>
      </c>
      <c r="GT14" s="162">
        <v>380000</v>
      </c>
      <c r="GU14" s="32">
        <v>439110</v>
      </c>
      <c r="GV14" s="94">
        <v>289000</v>
      </c>
      <c r="GW14" s="33">
        <f t="shared" si="110"/>
        <v>369370</v>
      </c>
      <c r="GX14" s="32">
        <f t="shared" si="111"/>
        <v>380000</v>
      </c>
      <c r="GY14" s="32">
        <f t="shared" si="112"/>
        <v>358460.61565432913</v>
      </c>
      <c r="GZ14" s="172">
        <f t="shared" si="113"/>
        <v>86510.832899999994</v>
      </c>
      <c r="HA14" s="32">
        <f t="shared" si="114"/>
        <v>106408.324467</v>
      </c>
      <c r="HB14" s="172">
        <f>VLOOKUP(B14,'[2]MANO DE OBRA '!$B$11:$D$145,3,0)</f>
        <v>74581</v>
      </c>
      <c r="HC14" s="31">
        <v>380000</v>
      </c>
      <c r="HD14" s="32">
        <v>439110</v>
      </c>
      <c r="HE14" s="94">
        <v>289000</v>
      </c>
      <c r="HF14" s="33">
        <f t="shared" si="115"/>
        <v>369370</v>
      </c>
      <c r="HG14" s="32">
        <f t="shared" si="116"/>
        <v>380000</v>
      </c>
      <c r="HH14" s="32">
        <f t="shared" si="117"/>
        <v>358460.61565432913</v>
      </c>
      <c r="HI14" s="172">
        <f t="shared" si="118"/>
        <v>90101.306100000002</v>
      </c>
      <c r="HJ14" s="32">
        <f t="shared" si="119"/>
        <v>110824.606503</v>
      </c>
      <c r="HK14" s="172">
        <f>VLOOKUP(B14,'[2]MANO DE OBRA '!$B$11:$BI$145,60,0)</f>
        <v>91548</v>
      </c>
      <c r="HL14" s="31">
        <v>380000</v>
      </c>
      <c r="HM14" s="32">
        <v>439110</v>
      </c>
      <c r="HN14" s="94">
        <v>404000</v>
      </c>
      <c r="HO14" s="33">
        <f t="shared" si="120"/>
        <v>407703.33333333331</v>
      </c>
      <c r="HP14" s="32">
        <f t="shared" si="121"/>
        <v>404000</v>
      </c>
      <c r="HQ14" s="32">
        <f t="shared" si="122"/>
        <v>406275.04428442445</v>
      </c>
      <c r="HR14" s="172">
        <f t="shared" si="123"/>
        <v>110599.1388</v>
      </c>
      <c r="HS14" s="32">
        <f t="shared" si="124"/>
        <v>136036.94072400001</v>
      </c>
      <c r="HT14" s="172">
        <v>182400</v>
      </c>
      <c r="HU14" s="31">
        <v>380000</v>
      </c>
      <c r="HV14" s="32">
        <v>439110</v>
      </c>
      <c r="HW14" s="94">
        <v>408000</v>
      </c>
      <c r="HX14" s="33">
        <f t="shared" si="125"/>
        <v>409036.66666666669</v>
      </c>
      <c r="HY14" s="32">
        <f t="shared" si="126"/>
        <v>408000</v>
      </c>
      <c r="HZ14" s="32">
        <f t="shared" si="127"/>
        <v>407614.6195092359</v>
      </c>
      <c r="IA14" s="172">
        <f t="shared" si="128"/>
        <v>220357.44</v>
      </c>
      <c r="IB14" s="32">
        <f t="shared" si="129"/>
        <v>271039.65120000002</v>
      </c>
      <c r="IC14" s="172">
        <v>209000</v>
      </c>
      <c r="ID14" s="31">
        <v>380000</v>
      </c>
      <c r="IE14" s="32">
        <v>439110</v>
      </c>
      <c r="IF14" s="94">
        <v>408000</v>
      </c>
      <c r="IG14" s="33">
        <f t="shared" si="130"/>
        <v>409036.66666666669</v>
      </c>
      <c r="IH14" s="32">
        <f t="shared" si="131"/>
        <v>408000</v>
      </c>
      <c r="II14" s="32">
        <f t="shared" si="132"/>
        <v>407614.6195092359</v>
      </c>
      <c r="IJ14" s="172">
        <f t="shared" si="133"/>
        <v>252492.9</v>
      </c>
      <c r="IK14" s="32">
        <f t="shared" si="134"/>
        <v>310566.26699999999</v>
      </c>
      <c r="IM14" s="32">
        <f t="shared" si="135"/>
        <v>164893.57020866664</v>
      </c>
    </row>
    <row r="15" spans="1:247" x14ac:dyDescent="0.25">
      <c r="A15" s="12">
        <v>8</v>
      </c>
      <c r="B15" s="35" t="s">
        <v>293</v>
      </c>
      <c r="C15" s="14">
        <f>VLOOKUP(B15,'[3]MANO DE OBRA'!$B$9:$D$144,3,0)</f>
        <v>101834</v>
      </c>
      <c r="D15" s="14">
        <v>364000</v>
      </c>
      <c r="E15" s="15">
        <v>437580</v>
      </c>
      <c r="F15" s="97">
        <v>420000</v>
      </c>
      <c r="G15" s="105">
        <f t="shared" si="1"/>
        <v>330853.5</v>
      </c>
      <c r="H15" s="105">
        <f t="shared" si="2"/>
        <v>392000</v>
      </c>
      <c r="I15" s="105">
        <f t="shared" si="3"/>
        <v>232107.35856407316</v>
      </c>
      <c r="J15" s="107">
        <f t="shared" si="0"/>
        <v>107027.534</v>
      </c>
      <c r="K15" s="107">
        <f t="shared" si="4"/>
        <v>131643.86682</v>
      </c>
      <c r="L15" s="101">
        <f>VLOOKUP(B15,'[3]MANO DE OBRA'!$B$9:$F$144,5,0)</f>
        <v>106066</v>
      </c>
      <c r="M15" s="101">
        <v>364000</v>
      </c>
      <c r="N15" s="34">
        <v>437580</v>
      </c>
      <c r="O15" s="70">
        <v>428800</v>
      </c>
      <c r="P15" s="34">
        <f t="shared" si="5"/>
        <v>334111.5</v>
      </c>
      <c r="Q15" s="34">
        <f t="shared" si="6"/>
        <v>396400</v>
      </c>
      <c r="R15" s="34">
        <f t="shared" si="7"/>
        <v>238198.30642887705</v>
      </c>
      <c r="S15" s="34">
        <f t="shared" si="8"/>
        <v>111475.36599999999</v>
      </c>
      <c r="T15" s="34">
        <f t="shared" si="9"/>
        <v>137114.70017999999</v>
      </c>
      <c r="U15" s="175">
        <f>VLOOKUP(B15,'[3]MANO DE OBRA'!$B$9:$H$144,7,0)</f>
        <v>103243</v>
      </c>
      <c r="V15" s="175">
        <v>364000</v>
      </c>
      <c r="W15" s="17">
        <v>437580</v>
      </c>
      <c r="X15" s="17">
        <v>420000</v>
      </c>
      <c r="Y15" s="17">
        <f t="shared" si="10"/>
        <v>331205.75</v>
      </c>
      <c r="Z15" s="17">
        <f t="shared" si="11"/>
        <v>392000</v>
      </c>
      <c r="AA15" s="17">
        <f t="shared" si="12"/>
        <v>233926.49767438535</v>
      </c>
      <c r="AB15" s="17">
        <f t="shared" si="13"/>
        <v>108508.393</v>
      </c>
      <c r="AC15" s="17">
        <f t="shared" si="14"/>
        <v>133465.32339000001</v>
      </c>
      <c r="AD15" s="129">
        <f>VLOOKUP(B15,'[3]MANO DE OBRA'!$B$9:$J$144,9,0)</f>
        <v>97537</v>
      </c>
      <c r="AE15" s="129">
        <v>364000</v>
      </c>
      <c r="AF15" s="18">
        <v>437580</v>
      </c>
      <c r="AG15" s="74">
        <v>428800</v>
      </c>
      <c r="AH15" s="18">
        <f t="shared" si="15"/>
        <v>331979.25</v>
      </c>
      <c r="AI15" s="18">
        <f t="shared" si="16"/>
        <v>396400</v>
      </c>
      <c r="AJ15" s="18">
        <f t="shared" si="17"/>
        <v>227051.37464098012</v>
      </c>
      <c r="AK15" s="18">
        <f t="shared" si="18"/>
        <v>102511.38699999999</v>
      </c>
      <c r="AL15" s="18">
        <f t="shared" si="19"/>
        <v>126089.00600999998</v>
      </c>
      <c r="AM15" s="133">
        <f>VLOOKUP(B15,'[3]MANO DE OBRA'!$B$9:$L$144,11,0)</f>
        <v>107381</v>
      </c>
      <c r="AN15" s="133">
        <v>364000</v>
      </c>
      <c r="AO15" s="19">
        <v>437580</v>
      </c>
      <c r="AP15" s="77">
        <v>403000</v>
      </c>
      <c r="AQ15" s="19">
        <f t="shared" si="20"/>
        <v>327990.25</v>
      </c>
      <c r="AR15" s="19">
        <f t="shared" si="21"/>
        <v>383500</v>
      </c>
      <c r="AS15" s="19">
        <f t="shared" si="22"/>
        <v>237719.22882482814</v>
      </c>
      <c r="AT15" s="19">
        <f t="shared" si="23"/>
        <v>112857.431</v>
      </c>
      <c r="AU15" s="19">
        <f t="shared" si="24"/>
        <v>138814.64012999999</v>
      </c>
      <c r="AV15" s="137">
        <f>VLOOKUP(B15,'[3]MANO DE OBRA'!$B$9:$N$144,13,0)</f>
        <v>119187</v>
      </c>
      <c r="AW15" s="137">
        <v>364000</v>
      </c>
      <c r="AX15" s="20">
        <v>437580</v>
      </c>
      <c r="AY15" s="79">
        <v>403000</v>
      </c>
      <c r="AZ15" s="20">
        <f t="shared" si="25"/>
        <v>330941.75</v>
      </c>
      <c r="BA15" s="20">
        <f t="shared" si="26"/>
        <v>383500</v>
      </c>
      <c r="BB15" s="20">
        <f t="shared" si="27"/>
        <v>251507.22765058299</v>
      </c>
      <c r="BC15" s="20">
        <f t="shared" si="28"/>
        <v>125265.537</v>
      </c>
      <c r="BD15" s="20">
        <f t="shared" si="29"/>
        <v>154076.61051</v>
      </c>
      <c r="BE15" s="139">
        <f>VLOOKUP(B15,'[3]MANO DE OBRA'!$B$9:$P$144,15,0)</f>
        <v>114683</v>
      </c>
      <c r="BF15" s="139">
        <v>364000</v>
      </c>
      <c r="BG15" s="21">
        <v>437580</v>
      </c>
      <c r="BH15" s="80">
        <v>407000</v>
      </c>
      <c r="BI15" s="21">
        <f t="shared" si="30"/>
        <v>330815.75</v>
      </c>
      <c r="BJ15" s="21">
        <f t="shared" si="31"/>
        <v>385500</v>
      </c>
      <c r="BK15" s="21">
        <f t="shared" si="32"/>
        <v>246772.83151700516</v>
      </c>
      <c r="BL15" s="21">
        <f t="shared" si="33"/>
        <v>120531.833</v>
      </c>
      <c r="BM15" s="21">
        <f t="shared" si="34"/>
        <v>148254.15458999999</v>
      </c>
      <c r="BN15" s="144">
        <f>VLOOKUP(B15,'[3]MANO DE OBRA'!$B$9:$R$144,17,0)</f>
        <v>147189</v>
      </c>
      <c r="BO15" s="144">
        <v>364000</v>
      </c>
      <c r="BP15" s="22">
        <v>437580</v>
      </c>
      <c r="BQ15" s="82">
        <v>416000</v>
      </c>
      <c r="BR15" s="22">
        <f t="shared" si="35"/>
        <v>341192.25</v>
      </c>
      <c r="BS15" s="22">
        <f t="shared" si="36"/>
        <v>390000</v>
      </c>
      <c r="BT15" s="22">
        <f t="shared" si="37"/>
        <v>281088.74419888813</v>
      </c>
      <c r="BU15" s="22">
        <f t="shared" si="38"/>
        <v>154695.639</v>
      </c>
      <c r="BV15" s="22">
        <f t="shared" si="39"/>
        <v>190275.63597</v>
      </c>
      <c r="BW15" s="146">
        <f>VLOOKUP(B15,'[3]MANO DE OBRA'!$B$9:$T$144,19,0)</f>
        <v>143498</v>
      </c>
      <c r="BX15" s="146">
        <v>364000</v>
      </c>
      <c r="BY15" s="23">
        <v>437580</v>
      </c>
      <c r="BZ15" s="84">
        <v>407000</v>
      </c>
      <c r="CA15" s="23">
        <f t="shared" si="40"/>
        <v>338019.5</v>
      </c>
      <c r="CB15" s="23">
        <f t="shared" si="41"/>
        <v>385500</v>
      </c>
      <c r="CC15" s="84">
        <f t="shared" si="42"/>
        <v>276657.89261408942</v>
      </c>
      <c r="CD15" s="84">
        <f t="shared" si="43"/>
        <v>150816.39799999999</v>
      </c>
      <c r="CE15" s="84">
        <f t="shared" si="44"/>
        <v>185504.16953999997</v>
      </c>
      <c r="CF15" s="168">
        <f>VLOOKUP(B15,'[3]MANO DE OBRA'!$B$9:$X$144,23,0)</f>
        <v>109266</v>
      </c>
      <c r="CG15" s="168">
        <v>364000</v>
      </c>
      <c r="CH15" s="24">
        <v>437580</v>
      </c>
      <c r="CI15" s="24">
        <v>366300</v>
      </c>
      <c r="CJ15" s="24">
        <f t="shared" si="45"/>
        <v>319286.5</v>
      </c>
      <c r="CK15" s="24">
        <f t="shared" si="46"/>
        <v>365150</v>
      </c>
      <c r="CL15" s="24">
        <f t="shared" si="47"/>
        <v>236483.07634035929</v>
      </c>
      <c r="CM15" s="24">
        <f t="shared" si="48"/>
        <v>114838.56599999999</v>
      </c>
      <c r="CN15" s="24">
        <f t="shared" si="49"/>
        <v>141251.43617999999</v>
      </c>
      <c r="CO15" s="148">
        <f>VLOOKUP(B15,'[3]MANO DE OBRA'!$B$9:$Z$144,25,0)</f>
        <v>120957</v>
      </c>
      <c r="CP15" s="148">
        <v>364000</v>
      </c>
      <c r="CQ15" s="26">
        <v>437580</v>
      </c>
      <c r="CR15" s="149">
        <v>403000</v>
      </c>
      <c r="CS15" s="26">
        <f t="shared" si="50"/>
        <v>331384.25</v>
      </c>
      <c r="CT15" s="26">
        <f t="shared" si="51"/>
        <v>383500</v>
      </c>
      <c r="CU15" s="26">
        <f t="shared" si="52"/>
        <v>253463.90842209561</v>
      </c>
      <c r="CV15" s="26">
        <f t="shared" si="53"/>
        <v>127125.80699999999</v>
      </c>
      <c r="CW15" s="26">
        <f t="shared" si="54"/>
        <v>156364.74260999999</v>
      </c>
      <c r="CX15" s="27">
        <f>VLOOKUP(B15,'[3]MANO DE OBRA'!$B$9:$AB$144,27,0)</f>
        <v>146300</v>
      </c>
      <c r="CY15" s="27">
        <v>364000</v>
      </c>
      <c r="CZ15" s="28">
        <v>437580</v>
      </c>
      <c r="DA15" s="86">
        <v>407000</v>
      </c>
      <c r="DB15" s="28">
        <f t="shared" si="55"/>
        <v>338720</v>
      </c>
      <c r="DC15" s="28">
        <f t="shared" si="56"/>
        <v>385500</v>
      </c>
      <c r="DD15" s="28">
        <f t="shared" si="57"/>
        <v>279235.5892165894</v>
      </c>
      <c r="DE15" s="28">
        <f t="shared" si="58"/>
        <v>153761.29999999999</v>
      </c>
      <c r="DF15" s="28">
        <f t="shared" si="59"/>
        <v>189126.39899999998</v>
      </c>
      <c r="DG15" s="150">
        <f>VLOOKUP(B15,'[3]MANO DE OBRA'!$B$9:$AF$144,31,0)</f>
        <v>153153</v>
      </c>
      <c r="DH15" s="150">
        <v>364000</v>
      </c>
      <c r="DI15" s="29">
        <v>437580</v>
      </c>
      <c r="DJ15" s="88">
        <v>429000</v>
      </c>
      <c r="DK15" s="29">
        <f t="shared" si="60"/>
        <v>345933.25</v>
      </c>
      <c r="DL15" s="29">
        <f t="shared" si="61"/>
        <v>396500</v>
      </c>
      <c r="DM15" s="29">
        <f t="shared" si="62"/>
        <v>287915.40359534719</v>
      </c>
      <c r="DN15" s="29">
        <f t="shared" si="63"/>
        <v>160963.80299999999</v>
      </c>
      <c r="DO15" s="29">
        <f t="shared" si="64"/>
        <v>197985.47768999997</v>
      </c>
      <c r="DP15" s="154">
        <f>VLOOKUP(B15,'[3]MANO DE OBRA'!$B$9:$AH$144,33,0)</f>
        <v>153153</v>
      </c>
      <c r="DQ15" s="154">
        <v>364000</v>
      </c>
      <c r="DR15" s="30">
        <v>437580</v>
      </c>
      <c r="DS15" s="90">
        <v>402600</v>
      </c>
      <c r="DT15" s="30">
        <f t="shared" si="65"/>
        <v>339333.25</v>
      </c>
      <c r="DU15" s="30">
        <f t="shared" si="66"/>
        <v>383300</v>
      </c>
      <c r="DV15" s="30">
        <f t="shared" si="67"/>
        <v>284782.18574425159</v>
      </c>
      <c r="DW15" s="30">
        <f t="shared" si="68"/>
        <v>160963.80299999999</v>
      </c>
      <c r="DX15" s="30">
        <f t="shared" si="69"/>
        <v>197985.47768999997</v>
      </c>
      <c r="DY15" s="158">
        <f>VLOOKUP(B15,'[3]MANO DE OBRA'!$B$9:$AJ$144,35,0)</f>
        <v>153153</v>
      </c>
      <c r="DZ15" s="158">
        <v>364000</v>
      </c>
      <c r="EA15" s="24">
        <v>437580</v>
      </c>
      <c r="EB15" s="25">
        <v>415700</v>
      </c>
      <c r="EC15" s="24">
        <f t="shared" si="70"/>
        <v>342608.25</v>
      </c>
      <c r="ED15" s="24">
        <f t="shared" si="71"/>
        <v>389850</v>
      </c>
      <c r="EE15" s="24">
        <f t="shared" si="72"/>
        <v>286378.10213400557</v>
      </c>
      <c r="EF15" s="24">
        <f t="shared" si="73"/>
        <v>160963.80299999999</v>
      </c>
      <c r="EG15" s="24">
        <f t="shared" si="74"/>
        <v>197985.47768999997</v>
      </c>
      <c r="EH15" s="126">
        <f>VLOOKUP(B15,'[3]MANO DE OBRA'!$B$9:$AN$144,37,0)</f>
        <v>159815</v>
      </c>
      <c r="EI15" s="126">
        <v>364000</v>
      </c>
      <c r="EJ15" s="17">
        <v>437580</v>
      </c>
      <c r="EK15" s="73">
        <v>416000</v>
      </c>
      <c r="EL15" s="17">
        <f t="shared" si="75"/>
        <v>344348.75</v>
      </c>
      <c r="EM15" s="17">
        <f t="shared" si="76"/>
        <v>390000</v>
      </c>
      <c r="EN15" s="17">
        <f t="shared" si="77"/>
        <v>292106.61689065467</v>
      </c>
      <c r="EO15" s="17">
        <f t="shared" si="78"/>
        <v>167965.565</v>
      </c>
      <c r="EP15" s="17">
        <f t="shared" si="79"/>
        <v>206597.64494999999</v>
      </c>
      <c r="EQ15" s="350">
        <v>153153</v>
      </c>
      <c r="ER15" s="170">
        <v>364000</v>
      </c>
      <c r="ES15" s="32">
        <v>437580</v>
      </c>
      <c r="ET15" s="32">
        <v>416000</v>
      </c>
      <c r="EU15" s="32">
        <f t="shared" si="80"/>
        <v>405860</v>
      </c>
      <c r="EV15" s="32">
        <f t="shared" si="81"/>
        <v>416000</v>
      </c>
      <c r="EW15" s="32">
        <f t="shared" si="82"/>
        <v>403421.26491974207</v>
      </c>
      <c r="EX15" s="32">
        <f t="shared" si="83"/>
        <v>185024.13929999998</v>
      </c>
      <c r="EY15" s="32">
        <f t="shared" si="84"/>
        <v>227579.69133899998</v>
      </c>
      <c r="EZ15" s="94">
        <f>VLOOKUP(B15,'[2]MANO DE OBRA '!$B$11:$AT$145,45,0)</f>
        <v>93054</v>
      </c>
      <c r="FA15" s="170">
        <v>364000</v>
      </c>
      <c r="FB15" s="32">
        <v>437580</v>
      </c>
      <c r="FC15" s="32">
        <v>394000</v>
      </c>
      <c r="FD15" s="32">
        <f t="shared" si="85"/>
        <v>398526.66666666669</v>
      </c>
      <c r="FE15" s="32">
        <f t="shared" si="86"/>
        <v>394000</v>
      </c>
      <c r="FF15" s="32">
        <f t="shared" si="87"/>
        <v>396268.72228856123</v>
      </c>
      <c r="FG15" s="172">
        <f t="shared" si="88"/>
        <v>112418.5374</v>
      </c>
      <c r="FH15" s="32">
        <f t="shared" si="89"/>
        <v>138274.80100199999</v>
      </c>
      <c r="FI15" s="172">
        <f>VLOOKUP(B15,'[2]MANO DE OBRA '!$B$11:$BO$145,66,0)</f>
        <v>94897</v>
      </c>
      <c r="FJ15" s="162">
        <v>364000</v>
      </c>
      <c r="FK15" s="32">
        <v>437580</v>
      </c>
      <c r="FL15" s="94">
        <v>415700</v>
      </c>
      <c r="FM15" s="32">
        <f t="shared" si="90"/>
        <v>405760</v>
      </c>
      <c r="FN15" s="32">
        <f t="shared" si="91"/>
        <v>415700</v>
      </c>
      <c r="FO15" s="94">
        <f t="shared" si="92"/>
        <v>403327.17503941344</v>
      </c>
      <c r="FP15" s="172">
        <f t="shared" si="93"/>
        <v>114645.06569999999</v>
      </c>
      <c r="FQ15" s="32">
        <f t="shared" si="94"/>
        <v>141013.430811</v>
      </c>
      <c r="FR15" s="94">
        <f>VLOOKUP(B15,'[2]MANO DE OBRA '!$B$11:$BF$145,57,0)</f>
        <v>78538</v>
      </c>
      <c r="FS15" s="170">
        <v>364000</v>
      </c>
      <c r="FT15" s="32">
        <v>437580</v>
      </c>
      <c r="FU15" s="32">
        <v>403000</v>
      </c>
      <c r="FV15" s="32">
        <f t="shared" si="95"/>
        <v>401526.66666666669</v>
      </c>
      <c r="FW15" s="32">
        <f t="shared" si="96"/>
        <v>403000</v>
      </c>
      <c r="FX15" s="32">
        <f t="shared" si="97"/>
        <v>399257.98019579944</v>
      </c>
      <c r="FY15" s="172">
        <f t="shared" si="98"/>
        <v>94881.757799999992</v>
      </c>
      <c r="FZ15" s="32">
        <f t="shared" si="99"/>
        <v>116704.56209399999</v>
      </c>
      <c r="GA15" s="172">
        <f>VLOOKUP(B15,'[2]MANO DE OBRA '!$B$11:$BR$145,69,0)</f>
        <v>101738</v>
      </c>
      <c r="GB15" s="162">
        <v>364000</v>
      </c>
      <c r="GC15" s="32">
        <v>437580</v>
      </c>
      <c r="GD15" s="94">
        <v>429000</v>
      </c>
      <c r="GE15" s="32">
        <f t="shared" si="100"/>
        <v>410193.33333333331</v>
      </c>
      <c r="GF15" s="32">
        <f t="shared" si="101"/>
        <v>429000</v>
      </c>
      <c r="GG15" s="32">
        <f t="shared" si="102"/>
        <v>407412.10374639765</v>
      </c>
      <c r="GH15" s="172">
        <f t="shared" si="103"/>
        <v>122909.67779999999</v>
      </c>
      <c r="GI15" s="32">
        <f t="shared" si="104"/>
        <v>151178.90369399998</v>
      </c>
      <c r="GJ15" s="172">
        <f>VLOOKUP(B15,'[2]MANO DE OBRA '!$B$11:$P$145,15,0)</f>
        <v>80073</v>
      </c>
      <c r="GK15" s="162">
        <v>364000</v>
      </c>
      <c r="GL15" s="32">
        <v>437580</v>
      </c>
      <c r="GM15" s="94">
        <v>291000</v>
      </c>
      <c r="GN15" s="32">
        <f t="shared" si="105"/>
        <v>364193.33333333331</v>
      </c>
      <c r="GO15" s="32">
        <f t="shared" si="106"/>
        <v>364000</v>
      </c>
      <c r="GP15" s="32">
        <f t="shared" si="107"/>
        <v>354234.11987958394</v>
      </c>
      <c r="GQ15" s="172">
        <f t="shared" si="108"/>
        <v>96736.191299999991</v>
      </c>
      <c r="GR15" s="32">
        <f t="shared" si="109"/>
        <v>118985.51529899999</v>
      </c>
      <c r="GS15" s="172">
        <f>VLOOKUP(B15,'[2]MANO DE OBRA '!$B$11:$G$145,6,0)</f>
        <v>71831</v>
      </c>
      <c r="GT15" s="162">
        <v>364000</v>
      </c>
      <c r="GU15" s="32">
        <v>437580</v>
      </c>
      <c r="GV15" s="94">
        <v>291000</v>
      </c>
      <c r="GW15" s="33">
        <f t="shared" si="110"/>
        <v>364193.33333333331</v>
      </c>
      <c r="GX15" s="32">
        <f t="shared" si="111"/>
        <v>364000</v>
      </c>
      <c r="GY15" s="32">
        <f t="shared" si="112"/>
        <v>354234.11987958394</v>
      </c>
      <c r="GZ15" s="172">
        <f t="shared" si="113"/>
        <v>86779.031099999993</v>
      </c>
      <c r="HA15" s="32">
        <f t="shared" si="114"/>
        <v>106738.20825299999</v>
      </c>
      <c r="HB15" s="172">
        <f>VLOOKUP(B15,'[2]MANO DE OBRA '!$B$11:$D$145,3,0)</f>
        <v>68861</v>
      </c>
      <c r="HC15" s="31">
        <v>364000</v>
      </c>
      <c r="HD15" s="32">
        <v>437580</v>
      </c>
      <c r="HE15" s="94">
        <v>291000</v>
      </c>
      <c r="HF15" s="33">
        <f t="shared" si="115"/>
        <v>364193.33333333331</v>
      </c>
      <c r="HG15" s="32">
        <f t="shared" si="116"/>
        <v>364000</v>
      </c>
      <c r="HH15" s="32">
        <f t="shared" si="117"/>
        <v>354234.11987958394</v>
      </c>
      <c r="HI15" s="172">
        <f t="shared" si="118"/>
        <v>83190.974099999992</v>
      </c>
      <c r="HJ15" s="32">
        <f t="shared" si="119"/>
        <v>102324.898143</v>
      </c>
      <c r="HK15" s="172">
        <f>VLOOKUP(B15,'[2]MANO DE OBRA '!$B$11:$BI$145,60,0)</f>
        <v>95887</v>
      </c>
      <c r="HL15" s="31">
        <v>364000</v>
      </c>
      <c r="HM15" s="32">
        <v>437580</v>
      </c>
      <c r="HN15" s="94">
        <v>428800</v>
      </c>
      <c r="HO15" s="33">
        <f t="shared" si="120"/>
        <v>410126.66666666669</v>
      </c>
      <c r="HP15" s="32">
        <f t="shared" si="121"/>
        <v>428800</v>
      </c>
      <c r="HQ15" s="32">
        <f t="shared" si="122"/>
        <v>407351.95862467651</v>
      </c>
      <c r="HR15" s="172">
        <f t="shared" si="123"/>
        <v>115841.08469999999</v>
      </c>
      <c r="HS15" s="32">
        <f t="shared" si="124"/>
        <v>142484.534181</v>
      </c>
      <c r="HT15" s="172">
        <v>174720</v>
      </c>
      <c r="HU15" s="31">
        <v>364000</v>
      </c>
      <c r="HV15" s="32">
        <v>437580</v>
      </c>
      <c r="HW15" s="94">
        <v>411000</v>
      </c>
      <c r="HX15" s="33">
        <f t="shared" si="125"/>
        <v>404193.33333333331</v>
      </c>
      <c r="HY15" s="32">
        <f t="shared" si="126"/>
        <v>411000</v>
      </c>
      <c r="HZ15" s="32">
        <f t="shared" si="127"/>
        <v>401841.01185013761</v>
      </c>
      <c r="IA15" s="172">
        <f t="shared" si="128"/>
        <v>211079.23199999999</v>
      </c>
      <c r="IB15" s="32">
        <f t="shared" si="129"/>
        <v>259627.45535999999</v>
      </c>
      <c r="IC15" s="172">
        <v>200200</v>
      </c>
      <c r="ID15" s="31">
        <v>364000</v>
      </c>
      <c r="IE15" s="32">
        <v>437580</v>
      </c>
      <c r="IF15" s="94">
        <v>411000</v>
      </c>
      <c r="IG15" s="33">
        <f t="shared" si="130"/>
        <v>404193.33333333331</v>
      </c>
      <c r="IH15" s="32">
        <f t="shared" si="131"/>
        <v>411000</v>
      </c>
      <c r="II15" s="32">
        <f t="shared" si="132"/>
        <v>401841.01185013761</v>
      </c>
      <c r="IJ15" s="172">
        <f t="shared" si="133"/>
        <v>241861.62</v>
      </c>
      <c r="IK15" s="32">
        <f t="shared" si="134"/>
        <v>297489.79259999999</v>
      </c>
      <c r="IM15" s="32">
        <f t="shared" si="135"/>
        <v>164256.90947133335</v>
      </c>
    </row>
    <row r="16" spans="1:247" x14ac:dyDescent="0.25">
      <c r="A16" s="12">
        <v>9</v>
      </c>
      <c r="B16" s="35" t="s">
        <v>294</v>
      </c>
      <c r="C16" s="14">
        <f>VLOOKUP(B16,'[3]MANO DE OBRA'!$B$9:$D$144,3,0)</f>
        <v>203266</v>
      </c>
      <c r="D16" s="14">
        <v>726000</v>
      </c>
      <c r="E16" s="15">
        <v>883660</v>
      </c>
      <c r="F16" s="97">
        <v>822000</v>
      </c>
      <c r="G16" s="105">
        <f t="shared" si="1"/>
        <v>658731.5</v>
      </c>
      <c r="H16" s="105">
        <f t="shared" si="2"/>
        <v>774000</v>
      </c>
      <c r="I16" s="105">
        <f t="shared" si="3"/>
        <v>462680.51506626548</v>
      </c>
      <c r="J16" s="107">
        <f t="shared" si="0"/>
        <v>213632.56599999999</v>
      </c>
      <c r="K16" s="107">
        <f t="shared" si="4"/>
        <v>262768.05618000001</v>
      </c>
      <c r="L16" s="101">
        <f>VLOOKUP(B16,'[3]MANO DE OBRA'!$B$9:$F$144,5,0)</f>
        <v>215326</v>
      </c>
      <c r="M16" s="101">
        <v>726000</v>
      </c>
      <c r="N16" s="34">
        <v>883660</v>
      </c>
      <c r="O16" s="70">
        <v>839500</v>
      </c>
      <c r="P16" s="34">
        <f t="shared" si="5"/>
        <v>666121.5</v>
      </c>
      <c r="Q16" s="34">
        <f t="shared" si="6"/>
        <v>782750</v>
      </c>
      <c r="R16" s="34">
        <f t="shared" si="7"/>
        <v>479364.91758941737</v>
      </c>
      <c r="S16" s="34">
        <f t="shared" si="8"/>
        <v>226307.62599999999</v>
      </c>
      <c r="T16" s="34">
        <f t="shared" si="9"/>
        <v>278358.37997999997</v>
      </c>
      <c r="U16" s="175">
        <f>VLOOKUP(B16,'[3]MANO DE OBRA'!$B$9:$H$144,7,0)</f>
        <v>209601</v>
      </c>
      <c r="V16" s="175">
        <v>726000</v>
      </c>
      <c r="W16" s="17">
        <v>883660</v>
      </c>
      <c r="X16" s="17">
        <v>822000</v>
      </c>
      <c r="Y16" s="17">
        <f t="shared" si="10"/>
        <v>660315.25</v>
      </c>
      <c r="Z16" s="17">
        <f t="shared" si="11"/>
        <v>774000</v>
      </c>
      <c r="AA16" s="17">
        <f t="shared" si="12"/>
        <v>470777.54010624607</v>
      </c>
      <c r="AB16" s="17">
        <f t="shared" si="13"/>
        <v>220290.65099999998</v>
      </c>
      <c r="AC16" s="17">
        <f t="shared" si="14"/>
        <v>270957.50072999997</v>
      </c>
      <c r="AD16" s="129">
        <f>VLOOKUP(B16,'[3]MANO DE OBRA'!$B$9:$J$144,9,0)</f>
        <v>200453</v>
      </c>
      <c r="AE16" s="129">
        <v>726000</v>
      </c>
      <c r="AF16" s="18">
        <v>883660</v>
      </c>
      <c r="AG16" s="74">
        <v>839500</v>
      </c>
      <c r="AH16" s="18">
        <f t="shared" si="15"/>
        <v>662403.25</v>
      </c>
      <c r="AI16" s="18">
        <f t="shared" si="16"/>
        <v>782750</v>
      </c>
      <c r="AJ16" s="18">
        <f t="shared" si="17"/>
        <v>460354.64560166904</v>
      </c>
      <c r="AK16" s="18">
        <f t="shared" si="18"/>
        <v>210676.10299999997</v>
      </c>
      <c r="AL16" s="18">
        <f t="shared" si="19"/>
        <v>259131.60668999999</v>
      </c>
      <c r="AM16" s="133">
        <f>VLOOKUP(B16,'[3]MANO DE OBRA'!$B$9:$L$144,11,0)</f>
        <v>220683</v>
      </c>
      <c r="AN16" s="133">
        <v>726000</v>
      </c>
      <c r="AO16" s="19">
        <v>883660</v>
      </c>
      <c r="AP16" s="77">
        <v>866000</v>
      </c>
      <c r="AQ16" s="19">
        <f t="shared" si="20"/>
        <v>674085.75</v>
      </c>
      <c r="AR16" s="19">
        <f t="shared" si="21"/>
        <v>796000</v>
      </c>
      <c r="AS16" s="19">
        <f t="shared" si="22"/>
        <v>488091.27446279308</v>
      </c>
      <c r="AT16" s="19">
        <f t="shared" si="23"/>
        <v>231937.83299999998</v>
      </c>
      <c r="AU16" s="19">
        <f t="shared" si="24"/>
        <v>285283.53459</v>
      </c>
      <c r="AV16" s="137">
        <f>VLOOKUP(B16,'[3]MANO DE OBRA'!$B$9:$N$144,13,0)</f>
        <v>237507</v>
      </c>
      <c r="AW16" s="137">
        <v>726000</v>
      </c>
      <c r="AX16" s="20">
        <v>883660</v>
      </c>
      <c r="AY16" s="79">
        <v>866000</v>
      </c>
      <c r="AZ16" s="20">
        <f t="shared" si="25"/>
        <v>678291.75</v>
      </c>
      <c r="BA16" s="20">
        <f t="shared" si="26"/>
        <v>796000</v>
      </c>
      <c r="BB16" s="20">
        <f t="shared" si="27"/>
        <v>507987.85042867716</v>
      </c>
      <c r="BC16" s="20">
        <f t="shared" si="28"/>
        <v>249619.85699999999</v>
      </c>
      <c r="BD16" s="20">
        <f t="shared" si="29"/>
        <v>307032.42411000002</v>
      </c>
      <c r="BE16" s="139">
        <f>VLOOKUP(B16,'[3]MANO DE OBRA'!$B$9:$P$144,15,0)</f>
        <v>238572</v>
      </c>
      <c r="BF16" s="139">
        <v>726000</v>
      </c>
      <c r="BG16" s="21">
        <v>883660</v>
      </c>
      <c r="BH16" s="80">
        <v>839000</v>
      </c>
      <c r="BI16" s="21">
        <f t="shared" si="30"/>
        <v>671808</v>
      </c>
      <c r="BJ16" s="21">
        <f t="shared" si="31"/>
        <v>782500</v>
      </c>
      <c r="BK16" s="21">
        <f t="shared" si="32"/>
        <v>506805.81416550907</v>
      </c>
      <c r="BL16" s="21">
        <f t="shared" si="33"/>
        <v>250739.17199999999</v>
      </c>
      <c r="BM16" s="21">
        <f t="shared" si="34"/>
        <v>308409.18156</v>
      </c>
      <c r="BN16" s="144">
        <f>VLOOKUP(B16,'[3]MANO DE OBRA'!$B$9:$R$144,17,0)</f>
        <v>281652</v>
      </c>
      <c r="BO16" s="144">
        <v>726000</v>
      </c>
      <c r="BP16" s="22">
        <v>883660</v>
      </c>
      <c r="BQ16" s="82">
        <v>857000</v>
      </c>
      <c r="BR16" s="22">
        <f t="shared" si="35"/>
        <v>687078</v>
      </c>
      <c r="BS16" s="22">
        <f t="shared" si="36"/>
        <v>791500</v>
      </c>
      <c r="BT16" s="22">
        <f t="shared" si="37"/>
        <v>553525.24654841679</v>
      </c>
      <c r="BU16" s="22">
        <f t="shared" si="38"/>
        <v>296016.25199999998</v>
      </c>
      <c r="BV16" s="22">
        <f t="shared" si="39"/>
        <v>364099.98995999998</v>
      </c>
      <c r="BW16" s="146">
        <f>VLOOKUP(B16,'[3]MANO DE OBRA'!$B$9:$T$144,19,0)</f>
        <v>291355</v>
      </c>
      <c r="BX16" s="146">
        <v>726000</v>
      </c>
      <c r="BY16" s="23">
        <v>883660</v>
      </c>
      <c r="BZ16" s="84">
        <v>839000</v>
      </c>
      <c r="CA16" s="23">
        <f t="shared" si="40"/>
        <v>685003.75</v>
      </c>
      <c r="CB16" s="23">
        <f t="shared" si="41"/>
        <v>782500</v>
      </c>
      <c r="CC16" s="84">
        <f t="shared" si="42"/>
        <v>560758.02121216618</v>
      </c>
      <c r="CD16" s="84">
        <f t="shared" si="43"/>
        <v>306214.10499999998</v>
      </c>
      <c r="CE16" s="84">
        <f t="shared" si="44"/>
        <v>376643.34914999997</v>
      </c>
      <c r="CF16" s="168">
        <f>VLOOKUP(B16,'[3]MANO DE OBRA'!$B$9:$X$144,23,0)</f>
        <v>217756</v>
      </c>
      <c r="CG16" s="168">
        <v>726000</v>
      </c>
      <c r="CH16" s="24">
        <v>883660</v>
      </c>
      <c r="CI16" s="24">
        <v>805400</v>
      </c>
      <c r="CJ16" s="24">
        <f t="shared" si="45"/>
        <v>658204</v>
      </c>
      <c r="CK16" s="24">
        <f t="shared" si="46"/>
        <v>765700</v>
      </c>
      <c r="CL16" s="24">
        <f t="shared" si="47"/>
        <v>479444.85218545422</v>
      </c>
      <c r="CM16" s="24">
        <f t="shared" si="48"/>
        <v>228861.55599999998</v>
      </c>
      <c r="CN16" s="24">
        <f t="shared" si="49"/>
        <v>281499.71388</v>
      </c>
      <c r="CO16" s="148">
        <f>VLOOKUP(B16,'[3]MANO DE OBRA'!$B$9:$Z$144,25,0)</f>
        <v>239287</v>
      </c>
      <c r="CP16" s="148">
        <v>726000</v>
      </c>
      <c r="CQ16" s="26">
        <v>883660</v>
      </c>
      <c r="CR16" s="149">
        <v>866000</v>
      </c>
      <c r="CS16" s="26">
        <f t="shared" si="50"/>
        <v>678736.75</v>
      </c>
      <c r="CT16" s="26">
        <f t="shared" si="51"/>
        <v>796000</v>
      </c>
      <c r="CU16" s="26">
        <f t="shared" si="52"/>
        <v>510016.47660031257</v>
      </c>
      <c r="CV16" s="26">
        <f t="shared" si="53"/>
        <v>251490.63699999999</v>
      </c>
      <c r="CW16" s="26">
        <f t="shared" si="54"/>
        <v>309333.48350999999</v>
      </c>
      <c r="CX16" s="27">
        <f>VLOOKUP(B16,'[3]MANO DE OBRA'!$B$9:$AB$144,27,0)</f>
        <v>297037</v>
      </c>
      <c r="CY16" s="27">
        <v>726000</v>
      </c>
      <c r="CZ16" s="28">
        <v>883660</v>
      </c>
      <c r="DA16" s="86">
        <v>831000</v>
      </c>
      <c r="DB16" s="28">
        <f t="shared" si="55"/>
        <v>684424.25</v>
      </c>
      <c r="DC16" s="28">
        <f t="shared" si="56"/>
        <v>778500</v>
      </c>
      <c r="DD16" s="28">
        <f t="shared" si="57"/>
        <v>565049.89782964229</v>
      </c>
      <c r="DE16" s="28">
        <f t="shared" si="58"/>
        <v>312185.88699999999</v>
      </c>
      <c r="DF16" s="28">
        <f t="shared" si="59"/>
        <v>383988.64101000002</v>
      </c>
      <c r="DG16" s="150">
        <f>VLOOKUP(B16,'[3]MANO DE OBRA'!$B$9:$AF$144,31,0)</f>
        <v>309281</v>
      </c>
      <c r="DH16" s="150">
        <v>726000</v>
      </c>
      <c r="DI16" s="29">
        <v>883660</v>
      </c>
      <c r="DJ16" s="88">
        <v>875000</v>
      </c>
      <c r="DK16" s="29">
        <f t="shared" si="60"/>
        <v>698485.25</v>
      </c>
      <c r="DL16" s="29">
        <f t="shared" si="61"/>
        <v>800500</v>
      </c>
      <c r="DM16" s="29">
        <f t="shared" si="62"/>
        <v>580953.70428494248</v>
      </c>
      <c r="DN16" s="29">
        <f t="shared" si="63"/>
        <v>325054.33100000001</v>
      </c>
      <c r="DO16" s="29">
        <f t="shared" si="64"/>
        <v>399816.82712999999</v>
      </c>
      <c r="DP16" s="154">
        <f>VLOOKUP(B16,'[3]MANO DE OBRA'!$B$9:$AH$144,33,0)</f>
        <v>309281</v>
      </c>
      <c r="DQ16" s="154">
        <v>726000</v>
      </c>
      <c r="DR16" s="30">
        <v>883660</v>
      </c>
      <c r="DS16" s="90">
        <v>866000</v>
      </c>
      <c r="DT16" s="30">
        <f t="shared" si="65"/>
        <v>696235.25</v>
      </c>
      <c r="DU16" s="30">
        <f t="shared" si="66"/>
        <v>796000</v>
      </c>
      <c r="DV16" s="30">
        <f t="shared" si="67"/>
        <v>579953.2641746786</v>
      </c>
      <c r="DW16" s="30">
        <f t="shared" si="68"/>
        <v>325054.33100000001</v>
      </c>
      <c r="DX16" s="30">
        <f t="shared" si="69"/>
        <v>399816.82712999999</v>
      </c>
      <c r="DY16" s="158">
        <f>VLOOKUP(B16,'[3]MANO DE OBRA'!$B$9:$AJ$144,35,0)</f>
        <v>309281</v>
      </c>
      <c r="DZ16" s="158">
        <v>726000</v>
      </c>
      <c r="EA16" s="24">
        <v>883660</v>
      </c>
      <c r="EB16" s="25">
        <v>848300</v>
      </c>
      <c r="EC16" s="24">
        <f t="shared" si="70"/>
        <v>691810.25</v>
      </c>
      <c r="ED16" s="24">
        <f t="shared" si="71"/>
        <v>787150</v>
      </c>
      <c r="EE16" s="24">
        <f t="shared" si="72"/>
        <v>577934.35202058696</v>
      </c>
      <c r="EF16" s="24">
        <f t="shared" si="73"/>
        <v>325054.33100000001</v>
      </c>
      <c r="EG16" s="24">
        <f t="shared" si="74"/>
        <v>399816.82712999999</v>
      </c>
      <c r="EH16" s="126">
        <f>VLOOKUP(B16,'[3]MANO DE OBRA'!$B$9:$AN$144,37,0)</f>
        <v>324810</v>
      </c>
      <c r="EI16" s="126">
        <v>726000</v>
      </c>
      <c r="EJ16" s="17">
        <v>883660</v>
      </c>
      <c r="EK16" s="73">
        <v>848000</v>
      </c>
      <c r="EL16" s="17">
        <f t="shared" si="75"/>
        <v>695617.5</v>
      </c>
      <c r="EM16" s="17">
        <f t="shared" si="76"/>
        <v>787000</v>
      </c>
      <c r="EN16" s="17">
        <f t="shared" si="77"/>
        <v>591100.77078600414</v>
      </c>
      <c r="EO16" s="17">
        <f t="shared" si="78"/>
        <v>341375.31</v>
      </c>
      <c r="EP16" s="17">
        <f t="shared" si="79"/>
        <v>419891.63130000001</v>
      </c>
      <c r="EQ16" s="350">
        <v>309281</v>
      </c>
      <c r="ER16" s="170">
        <v>726000</v>
      </c>
      <c r="ES16" s="32">
        <v>883660</v>
      </c>
      <c r="ET16" s="32">
        <v>822000</v>
      </c>
      <c r="EU16" s="32">
        <f t="shared" si="80"/>
        <v>810553.33333333337</v>
      </c>
      <c r="EV16" s="32">
        <f t="shared" si="81"/>
        <v>822000</v>
      </c>
      <c r="EW16" s="32">
        <f t="shared" si="82"/>
        <v>805236.73306045798</v>
      </c>
      <c r="EX16" s="32">
        <f t="shared" si="83"/>
        <v>373642.37609999999</v>
      </c>
      <c r="EY16" s="32">
        <f t="shared" si="84"/>
        <v>459580.12260300003</v>
      </c>
      <c r="EZ16" s="94">
        <f>VLOOKUP(B16,'[2]MANO DE OBRA '!$B$11:$AT$145,45,0)</f>
        <v>188633</v>
      </c>
      <c r="FA16" s="170">
        <v>726000</v>
      </c>
      <c r="FB16" s="32">
        <v>883660</v>
      </c>
      <c r="FC16" s="32">
        <v>848000</v>
      </c>
      <c r="FD16" s="32">
        <f t="shared" si="85"/>
        <v>819220</v>
      </c>
      <c r="FE16" s="32">
        <f t="shared" si="86"/>
        <v>848000</v>
      </c>
      <c r="FF16" s="32">
        <f t="shared" si="87"/>
        <v>813380.05340606021</v>
      </c>
      <c r="FG16" s="172">
        <f t="shared" si="88"/>
        <v>227887.52729999999</v>
      </c>
      <c r="FH16" s="32">
        <f t="shared" si="89"/>
        <v>280301.65857899998</v>
      </c>
      <c r="FI16" s="172">
        <f>VLOOKUP(B16,'[2]MANO DE OBRA '!$B$11:$BO$145,66,0)</f>
        <v>181206</v>
      </c>
      <c r="FJ16" s="162">
        <v>726000</v>
      </c>
      <c r="FK16" s="32">
        <v>883660</v>
      </c>
      <c r="FL16" s="94">
        <v>821800</v>
      </c>
      <c r="FM16" s="32">
        <f t="shared" si="90"/>
        <v>810486.66666666663</v>
      </c>
      <c r="FN16" s="32">
        <f t="shared" si="91"/>
        <v>821800</v>
      </c>
      <c r="FO16" s="94">
        <f t="shared" si="92"/>
        <v>805172.74728589528</v>
      </c>
      <c r="FP16" s="172">
        <f t="shared" si="93"/>
        <v>218914.96859999999</v>
      </c>
      <c r="FQ16" s="32">
        <f t="shared" si="94"/>
        <v>269265.41137799999</v>
      </c>
      <c r="FR16" s="94">
        <f>VLOOKUP(B16,'[2]MANO DE OBRA '!$B$11:$BF$145,57,0)</f>
        <v>154644</v>
      </c>
      <c r="FS16" s="170">
        <v>726000</v>
      </c>
      <c r="FT16" s="32">
        <v>883660</v>
      </c>
      <c r="FU16" s="32">
        <v>795000</v>
      </c>
      <c r="FV16" s="32">
        <f t="shared" si="95"/>
        <v>801553.33333333337</v>
      </c>
      <c r="FW16" s="32">
        <f t="shared" si="96"/>
        <v>795000</v>
      </c>
      <c r="FX16" s="32">
        <f t="shared" si="97"/>
        <v>796404.69457466656</v>
      </c>
      <c r="FY16" s="172">
        <f t="shared" si="98"/>
        <v>186825.41639999999</v>
      </c>
      <c r="FZ16" s="32">
        <f t="shared" si="99"/>
        <v>229795.26217199999</v>
      </c>
      <c r="GA16" s="172">
        <f>VLOOKUP(B16,'[2]MANO DE OBRA '!$B$11:$BR$145,69,0)</f>
        <v>200652</v>
      </c>
      <c r="GB16" s="162">
        <v>726000</v>
      </c>
      <c r="GC16" s="32">
        <v>883660</v>
      </c>
      <c r="GD16" s="94">
        <v>839000</v>
      </c>
      <c r="GE16" s="32">
        <f t="shared" si="100"/>
        <v>816220</v>
      </c>
      <c r="GF16" s="32">
        <f t="shared" si="101"/>
        <v>839000</v>
      </c>
      <c r="GG16" s="32">
        <f t="shared" si="102"/>
        <v>810599.93352549453</v>
      </c>
      <c r="GH16" s="172">
        <f t="shared" si="103"/>
        <v>242407.68119999999</v>
      </c>
      <c r="GI16" s="32">
        <f t="shared" si="104"/>
        <v>298161.44787599996</v>
      </c>
      <c r="GJ16" s="172">
        <f>VLOOKUP(B16,'[2]MANO DE OBRA '!$B$11:$P$145,15,0)</f>
        <v>161759</v>
      </c>
      <c r="GK16" s="162">
        <v>726000</v>
      </c>
      <c r="GL16" s="32">
        <v>883660</v>
      </c>
      <c r="GM16" s="94">
        <v>593900</v>
      </c>
      <c r="GN16" s="32">
        <f t="shared" si="105"/>
        <v>734520</v>
      </c>
      <c r="GO16" s="32">
        <f t="shared" si="106"/>
        <v>726000</v>
      </c>
      <c r="GP16" s="32">
        <f t="shared" si="107"/>
        <v>715503.33239284297</v>
      </c>
      <c r="GQ16" s="172">
        <f t="shared" si="108"/>
        <v>195421.04790000001</v>
      </c>
      <c r="GR16" s="32">
        <f t="shared" si="109"/>
        <v>240367.888917</v>
      </c>
      <c r="GS16" s="172">
        <f>VLOOKUP(B16,'[2]MANO DE OBRA '!$B$11:$G$145,6,0)</f>
        <v>150223</v>
      </c>
      <c r="GT16" s="162">
        <v>726000</v>
      </c>
      <c r="GU16" s="32">
        <v>883660</v>
      </c>
      <c r="GV16" s="94">
        <v>593900</v>
      </c>
      <c r="GW16" s="33">
        <f t="shared" si="110"/>
        <v>734520</v>
      </c>
      <c r="GX16" s="32">
        <f t="shared" si="111"/>
        <v>726000</v>
      </c>
      <c r="GY16" s="32">
        <f t="shared" si="112"/>
        <v>715503.33239284297</v>
      </c>
      <c r="GZ16" s="172">
        <f t="shared" si="113"/>
        <v>181484.4063</v>
      </c>
      <c r="HA16" s="32">
        <f t="shared" si="114"/>
        <v>223225.81974900002</v>
      </c>
      <c r="HB16" s="172">
        <f>VLOOKUP(B16,'[2]MANO DE OBRA '!$B$11:$D$145,3,0)</f>
        <v>136474</v>
      </c>
      <c r="HC16" s="31">
        <v>726000</v>
      </c>
      <c r="HD16" s="32">
        <v>883660</v>
      </c>
      <c r="HE16" s="94">
        <v>593900</v>
      </c>
      <c r="HF16" s="33">
        <f t="shared" si="115"/>
        <v>734520</v>
      </c>
      <c r="HG16" s="32">
        <f t="shared" si="116"/>
        <v>726000</v>
      </c>
      <c r="HH16" s="32">
        <f t="shared" si="117"/>
        <v>715503.33239284297</v>
      </c>
      <c r="HI16" s="172">
        <f t="shared" si="118"/>
        <v>164874.23939999999</v>
      </c>
      <c r="HJ16" s="32">
        <f t="shared" si="119"/>
        <v>202795.31446199998</v>
      </c>
      <c r="HK16" s="172">
        <f>VLOOKUP(B16,'[2]MANO DE OBRA '!$B$11:$BI$145,60,0)</f>
        <v>182073</v>
      </c>
      <c r="HL16" s="31">
        <v>726000</v>
      </c>
      <c r="HM16" s="32">
        <v>883660</v>
      </c>
      <c r="HN16" s="94">
        <v>839500</v>
      </c>
      <c r="HO16" s="33">
        <f t="shared" si="120"/>
        <v>816386.66666666663</v>
      </c>
      <c r="HP16" s="32">
        <f t="shared" si="121"/>
        <v>839500</v>
      </c>
      <c r="HQ16" s="32">
        <f t="shared" si="122"/>
        <v>810755.44503113884</v>
      </c>
      <c r="HR16" s="172">
        <f t="shared" si="123"/>
        <v>219962.39129999999</v>
      </c>
      <c r="HS16" s="32">
        <f t="shared" si="124"/>
        <v>270553.74129899999</v>
      </c>
      <c r="HT16" s="172">
        <v>348480</v>
      </c>
      <c r="HU16" s="31">
        <v>726000</v>
      </c>
      <c r="HV16" s="32">
        <v>883660</v>
      </c>
      <c r="HW16" s="94">
        <v>857000</v>
      </c>
      <c r="HX16" s="33">
        <f t="shared" si="125"/>
        <v>822220</v>
      </c>
      <c r="HY16" s="32">
        <f t="shared" si="126"/>
        <v>857000</v>
      </c>
      <c r="HZ16" s="32">
        <f t="shared" si="127"/>
        <v>816120.31666571158</v>
      </c>
      <c r="IA16" s="172">
        <f t="shared" si="128"/>
        <v>420998.68799999997</v>
      </c>
      <c r="IB16" s="32">
        <f t="shared" si="129"/>
        <v>517828.38623999996</v>
      </c>
      <c r="IC16" s="172">
        <v>399300</v>
      </c>
      <c r="ID16" s="31">
        <v>726000</v>
      </c>
      <c r="IE16" s="32">
        <v>883660</v>
      </c>
      <c r="IF16" s="94">
        <v>857000</v>
      </c>
      <c r="IG16" s="33">
        <f t="shared" si="130"/>
        <v>822220</v>
      </c>
      <c r="IH16" s="32">
        <f t="shared" si="131"/>
        <v>857000</v>
      </c>
      <c r="II16" s="32">
        <f t="shared" si="132"/>
        <v>816120.31666571158</v>
      </c>
      <c r="IJ16" s="172">
        <f t="shared" si="133"/>
        <v>482394.32999999996</v>
      </c>
      <c r="IK16" s="32">
        <f t="shared" si="134"/>
        <v>593345.02590000001</v>
      </c>
      <c r="IM16" s="32">
        <f t="shared" si="135"/>
        <v>329335.85382277775</v>
      </c>
    </row>
    <row r="17" spans="1:247" x14ac:dyDescent="0.25">
      <c r="A17" s="12">
        <v>10</v>
      </c>
      <c r="B17" s="35" t="s">
        <v>295</v>
      </c>
      <c r="C17" s="14">
        <f>VLOOKUP(B17,'[3]MANO DE OBRA'!$B$9:$D$144,3,0)</f>
        <v>160065</v>
      </c>
      <c r="D17" s="14">
        <v>572000</v>
      </c>
      <c r="E17" s="15">
        <v>711110</v>
      </c>
      <c r="F17" s="97">
        <v>654000</v>
      </c>
      <c r="G17" s="105">
        <f t="shared" si="1"/>
        <v>524293.75</v>
      </c>
      <c r="H17" s="105">
        <f t="shared" si="2"/>
        <v>613000</v>
      </c>
      <c r="I17" s="105">
        <f t="shared" si="3"/>
        <v>365931.15443695593</v>
      </c>
      <c r="J17" s="107">
        <f t="shared" si="0"/>
        <v>168228.315</v>
      </c>
      <c r="K17" s="107">
        <f t="shared" si="4"/>
        <v>206920.82745000001</v>
      </c>
      <c r="L17" s="101">
        <f>VLOOKUP(B17,'[3]MANO DE OBRA'!$B$9:$F$144,5,0)</f>
        <v>175922</v>
      </c>
      <c r="M17" s="101">
        <v>572000</v>
      </c>
      <c r="N17" s="34">
        <v>711110</v>
      </c>
      <c r="O17" s="70">
        <v>689800</v>
      </c>
      <c r="P17" s="34">
        <f t="shared" si="5"/>
        <v>537208</v>
      </c>
      <c r="Q17" s="34">
        <f t="shared" si="6"/>
        <v>630900</v>
      </c>
      <c r="R17" s="34">
        <f t="shared" si="7"/>
        <v>388782.19947366323</v>
      </c>
      <c r="S17" s="34">
        <f t="shared" si="8"/>
        <v>184894.022</v>
      </c>
      <c r="T17" s="34">
        <f t="shared" si="9"/>
        <v>227419.64705999999</v>
      </c>
      <c r="U17" s="175">
        <f>VLOOKUP(B17,'[3]MANO DE OBRA'!$B$9:$H$144,7,0)</f>
        <v>167062</v>
      </c>
      <c r="V17" s="175">
        <v>572000</v>
      </c>
      <c r="W17" s="17">
        <v>711110</v>
      </c>
      <c r="X17" s="17">
        <v>676000</v>
      </c>
      <c r="Y17" s="17">
        <f t="shared" si="10"/>
        <v>531543</v>
      </c>
      <c r="Z17" s="17">
        <f t="shared" si="11"/>
        <v>624000</v>
      </c>
      <c r="AA17" s="17">
        <f t="shared" si="12"/>
        <v>376662.178479806</v>
      </c>
      <c r="AB17" s="17">
        <f t="shared" si="13"/>
        <v>175582.16199999998</v>
      </c>
      <c r="AC17" s="17">
        <f t="shared" si="14"/>
        <v>215966.05925999998</v>
      </c>
      <c r="AD17" s="129">
        <f>VLOOKUP(B17,'[3]MANO DE OBRA'!$B$9:$J$144,9,0)</f>
        <v>161956</v>
      </c>
      <c r="AE17" s="129">
        <v>572000</v>
      </c>
      <c r="AF17" s="18">
        <v>711110</v>
      </c>
      <c r="AG17" s="74">
        <v>689800</v>
      </c>
      <c r="AH17" s="18">
        <f t="shared" si="15"/>
        <v>533716.5</v>
      </c>
      <c r="AI17" s="18">
        <f t="shared" si="16"/>
        <v>630900</v>
      </c>
      <c r="AJ17" s="18">
        <f t="shared" si="17"/>
        <v>371101.71409765317</v>
      </c>
      <c r="AK17" s="18">
        <f t="shared" si="18"/>
        <v>170215.75599999999</v>
      </c>
      <c r="AL17" s="18">
        <f t="shared" si="19"/>
        <v>209365.37987999999</v>
      </c>
      <c r="AM17" s="133">
        <f>VLOOKUP(B17,'[3]MANO DE OBRA'!$B$9:$L$144,11,0)</f>
        <v>178301</v>
      </c>
      <c r="AN17" s="133">
        <v>572000</v>
      </c>
      <c r="AO17" s="19">
        <v>711110</v>
      </c>
      <c r="AP17" s="77">
        <v>676000</v>
      </c>
      <c r="AQ17" s="19">
        <f t="shared" si="20"/>
        <v>534352.75</v>
      </c>
      <c r="AR17" s="19">
        <f t="shared" si="21"/>
        <v>624000</v>
      </c>
      <c r="AS17" s="19">
        <f t="shared" si="22"/>
        <v>390537.76252473297</v>
      </c>
      <c r="AT17" s="19">
        <f t="shared" si="23"/>
        <v>187394.351</v>
      </c>
      <c r="AU17" s="19">
        <f t="shared" si="24"/>
        <v>230495.05173000001</v>
      </c>
      <c r="AV17" s="137">
        <f>VLOOKUP(B17,'[3]MANO DE OBRA'!$B$9:$N$144,13,0)</f>
        <v>187092</v>
      </c>
      <c r="AW17" s="137">
        <v>572000</v>
      </c>
      <c r="AX17" s="20">
        <v>711110</v>
      </c>
      <c r="AY17" s="79">
        <v>676000</v>
      </c>
      <c r="AZ17" s="20">
        <f t="shared" si="25"/>
        <v>536550.5</v>
      </c>
      <c r="BA17" s="20">
        <f t="shared" si="26"/>
        <v>624000</v>
      </c>
      <c r="BB17" s="20">
        <f t="shared" si="27"/>
        <v>400851.49430433149</v>
      </c>
      <c r="BC17" s="20">
        <f t="shared" si="28"/>
        <v>196633.69199999998</v>
      </c>
      <c r="BD17" s="20">
        <f t="shared" si="29"/>
        <v>241859.44115999999</v>
      </c>
      <c r="BE17" s="139">
        <f>VLOOKUP(B17,'[3]MANO DE OBRA'!$B$9:$P$144,15,0)</f>
        <v>195952</v>
      </c>
      <c r="BF17" s="139">
        <v>572000</v>
      </c>
      <c r="BG17" s="21">
        <v>711110</v>
      </c>
      <c r="BH17" s="80">
        <v>683000</v>
      </c>
      <c r="BI17" s="21">
        <f t="shared" si="30"/>
        <v>540515.5</v>
      </c>
      <c r="BJ17" s="21">
        <f t="shared" si="31"/>
        <v>627500</v>
      </c>
      <c r="BK17" s="21">
        <f t="shared" si="32"/>
        <v>411441.21788199665</v>
      </c>
      <c r="BL17" s="21">
        <f t="shared" si="33"/>
        <v>205945.552</v>
      </c>
      <c r="BM17" s="21">
        <f t="shared" si="34"/>
        <v>253313.02896</v>
      </c>
      <c r="BN17" s="144">
        <f>VLOOKUP(B17,'[3]MANO DE OBRA'!$B$9:$R$144,17,0)</f>
        <v>219191</v>
      </c>
      <c r="BO17" s="144">
        <v>572000</v>
      </c>
      <c r="BP17" s="22">
        <v>711110</v>
      </c>
      <c r="BQ17" s="82">
        <v>697000</v>
      </c>
      <c r="BR17" s="22">
        <f t="shared" si="35"/>
        <v>549825.25</v>
      </c>
      <c r="BS17" s="22">
        <f t="shared" si="36"/>
        <v>634500</v>
      </c>
      <c r="BT17" s="22">
        <f t="shared" si="37"/>
        <v>437088.95185136801</v>
      </c>
      <c r="BU17" s="22">
        <f t="shared" si="38"/>
        <v>230369.74099999998</v>
      </c>
      <c r="BV17" s="22">
        <f t="shared" si="39"/>
        <v>283354.78142999997</v>
      </c>
      <c r="BW17" s="146">
        <f>VLOOKUP(B17,'[3]MANO DE OBRA'!$B$9:$T$144,19,0)</f>
        <v>235514</v>
      </c>
      <c r="BX17" s="146">
        <v>572000</v>
      </c>
      <c r="BY17" s="23">
        <v>711110</v>
      </c>
      <c r="BZ17" s="84">
        <v>683000</v>
      </c>
      <c r="CA17" s="23">
        <f t="shared" si="40"/>
        <v>550406</v>
      </c>
      <c r="CB17" s="23">
        <f t="shared" si="41"/>
        <v>627500</v>
      </c>
      <c r="CC17" s="84">
        <f t="shared" si="42"/>
        <v>451229.69202025159</v>
      </c>
      <c r="CD17" s="84">
        <f t="shared" si="43"/>
        <v>247525.21399999998</v>
      </c>
      <c r="CE17" s="84">
        <f t="shared" si="44"/>
        <v>304456.01321999996</v>
      </c>
      <c r="CF17" s="168">
        <f>VLOOKUP(B17,'[3]MANO DE OBRA'!$B$9:$X$144,23,0)</f>
        <v>171471</v>
      </c>
      <c r="CG17" s="168">
        <v>572000</v>
      </c>
      <c r="CH17" s="24">
        <v>711110</v>
      </c>
      <c r="CI17" s="24">
        <v>648900</v>
      </c>
      <c r="CJ17" s="24">
        <f t="shared" si="45"/>
        <v>525870.25</v>
      </c>
      <c r="CK17" s="24">
        <f t="shared" si="46"/>
        <v>610450</v>
      </c>
      <c r="CL17" s="24">
        <f t="shared" si="47"/>
        <v>379958.57619744609</v>
      </c>
      <c r="CM17" s="24">
        <f t="shared" si="48"/>
        <v>180216.02099999998</v>
      </c>
      <c r="CN17" s="24">
        <f t="shared" si="49"/>
        <v>221665.70582999999</v>
      </c>
      <c r="CO17" s="148">
        <f>VLOOKUP(B17,'[3]MANO DE OBRA'!$B$9:$Z$144,25,0)</f>
        <v>182757</v>
      </c>
      <c r="CP17" s="148">
        <v>572000</v>
      </c>
      <c r="CQ17" s="26">
        <v>711110</v>
      </c>
      <c r="CR17" s="149">
        <v>690000</v>
      </c>
      <c r="CS17" s="26">
        <f t="shared" si="50"/>
        <v>538966.75</v>
      </c>
      <c r="CT17" s="26">
        <f t="shared" si="51"/>
        <v>631000</v>
      </c>
      <c r="CU17" s="26">
        <f t="shared" si="52"/>
        <v>397001.60787625174</v>
      </c>
      <c r="CV17" s="26">
        <f t="shared" si="53"/>
        <v>192077.60699999999</v>
      </c>
      <c r="CW17" s="26">
        <f t="shared" si="54"/>
        <v>236255.45660999999</v>
      </c>
      <c r="CX17" s="27">
        <f>VLOOKUP(B17,'[3]MANO DE OBRA'!$B$9:$AB$144,27,0)</f>
        <v>248889</v>
      </c>
      <c r="CY17" s="27">
        <v>572000</v>
      </c>
      <c r="CZ17" s="28">
        <v>711110</v>
      </c>
      <c r="DA17" s="86">
        <v>676000</v>
      </c>
      <c r="DB17" s="28">
        <f t="shared" si="55"/>
        <v>551999.75</v>
      </c>
      <c r="DC17" s="28">
        <f t="shared" si="56"/>
        <v>624000</v>
      </c>
      <c r="DD17" s="28">
        <f t="shared" si="57"/>
        <v>462339.5945801026</v>
      </c>
      <c r="DE17" s="28">
        <f t="shared" si="58"/>
        <v>261582.33899999998</v>
      </c>
      <c r="DF17" s="28">
        <f t="shared" si="59"/>
        <v>321746.27697000001</v>
      </c>
      <c r="DG17" s="150">
        <f>VLOOKUP(B17,'[3]MANO DE OBRA'!$B$9:$AF$144,31,0)</f>
        <v>248889</v>
      </c>
      <c r="DH17" s="150">
        <v>572000</v>
      </c>
      <c r="DI17" s="29">
        <v>711110</v>
      </c>
      <c r="DJ17" s="88">
        <v>676000</v>
      </c>
      <c r="DK17" s="29">
        <f t="shared" si="60"/>
        <v>551999.75</v>
      </c>
      <c r="DL17" s="29">
        <f t="shared" si="61"/>
        <v>624000</v>
      </c>
      <c r="DM17" s="29">
        <f t="shared" si="62"/>
        <v>462339.5945801026</v>
      </c>
      <c r="DN17" s="29">
        <f t="shared" si="63"/>
        <v>261582.33899999998</v>
      </c>
      <c r="DO17" s="29">
        <f t="shared" si="64"/>
        <v>321746.27697000001</v>
      </c>
      <c r="DP17" s="154">
        <f>VLOOKUP(B17,'[3]MANO DE OBRA'!$B$9:$AH$144,33,0)</f>
        <v>248889</v>
      </c>
      <c r="DQ17" s="154">
        <v>572000</v>
      </c>
      <c r="DR17" s="30">
        <v>711110</v>
      </c>
      <c r="DS17" s="90">
        <v>689800</v>
      </c>
      <c r="DT17" s="30">
        <f t="shared" si="65"/>
        <v>555449.75</v>
      </c>
      <c r="DU17" s="30">
        <f t="shared" si="66"/>
        <v>630900</v>
      </c>
      <c r="DV17" s="30">
        <f t="shared" si="67"/>
        <v>463926.53092424385</v>
      </c>
      <c r="DW17" s="30">
        <f t="shared" si="68"/>
        <v>261582.33899999998</v>
      </c>
      <c r="DX17" s="30">
        <f t="shared" si="69"/>
        <v>321746.27697000001</v>
      </c>
      <c r="DY17" s="158">
        <f>VLOOKUP(B17,'[3]MANO DE OBRA'!$B$9:$AJ$144,35,0)</f>
        <v>248889</v>
      </c>
      <c r="DZ17" s="158">
        <v>572000</v>
      </c>
      <c r="EA17" s="24">
        <v>711110</v>
      </c>
      <c r="EB17" s="25">
        <v>704000</v>
      </c>
      <c r="EC17" s="24">
        <f t="shared" si="70"/>
        <v>558999.75</v>
      </c>
      <c r="ED17" s="24">
        <f t="shared" si="71"/>
        <v>638000</v>
      </c>
      <c r="EE17" s="24">
        <f t="shared" si="72"/>
        <v>465505.25525309623</v>
      </c>
      <c r="EF17" s="24">
        <f t="shared" si="73"/>
        <v>261582.33899999998</v>
      </c>
      <c r="EG17" s="24">
        <f t="shared" si="74"/>
        <v>321746.27697000001</v>
      </c>
      <c r="EH17" s="126">
        <f>VLOOKUP(B17,'[3]MANO DE OBRA'!$B$9:$AN$144,37,0)</f>
        <v>276599</v>
      </c>
      <c r="EI17" s="126">
        <v>572000</v>
      </c>
      <c r="EJ17" s="17">
        <v>711110</v>
      </c>
      <c r="EK17" s="73">
        <v>690000</v>
      </c>
      <c r="EL17" s="17">
        <f t="shared" si="75"/>
        <v>562427.25</v>
      </c>
      <c r="EM17" s="17">
        <f t="shared" si="76"/>
        <v>631000</v>
      </c>
      <c r="EN17" s="17">
        <f t="shared" si="77"/>
        <v>486670.02447867731</v>
      </c>
      <c r="EO17" s="17">
        <f t="shared" si="78"/>
        <v>290705.549</v>
      </c>
      <c r="EP17" s="17">
        <f t="shared" si="79"/>
        <v>357567.82527000003</v>
      </c>
      <c r="EQ17" s="350">
        <v>248889</v>
      </c>
      <c r="ER17" s="170">
        <v>572000</v>
      </c>
      <c r="ES17" s="32">
        <v>711110</v>
      </c>
      <c r="ET17" s="32">
        <v>668000</v>
      </c>
      <c r="EU17" s="32">
        <f t="shared" si="80"/>
        <v>650370</v>
      </c>
      <c r="EV17" s="32">
        <f t="shared" si="81"/>
        <v>668000</v>
      </c>
      <c r="EW17" s="32">
        <f t="shared" si="82"/>
        <v>644951.86355837819</v>
      </c>
      <c r="EX17" s="32">
        <f t="shared" si="83"/>
        <v>300682.80089999997</v>
      </c>
      <c r="EY17" s="32">
        <f t="shared" si="84"/>
        <v>369839.84510699997</v>
      </c>
      <c r="EZ17" s="94">
        <f>VLOOKUP(B17,'[2]MANO DE OBRA '!$B$11:$AT$145,45,0)</f>
        <v>140598</v>
      </c>
      <c r="FA17" s="170">
        <v>572000</v>
      </c>
      <c r="FB17" s="32">
        <v>711110</v>
      </c>
      <c r="FC17" s="32">
        <v>640000</v>
      </c>
      <c r="FD17" s="32">
        <f t="shared" si="85"/>
        <v>641036.66666666663</v>
      </c>
      <c r="FE17" s="32">
        <f t="shared" si="86"/>
        <v>640000</v>
      </c>
      <c r="FF17" s="32">
        <f t="shared" si="87"/>
        <v>635996.92403241538</v>
      </c>
      <c r="FG17" s="172">
        <f t="shared" si="88"/>
        <v>169856.44379999998</v>
      </c>
      <c r="FH17" s="32">
        <f t="shared" si="89"/>
        <v>208923.42587399998</v>
      </c>
      <c r="FI17" s="172">
        <f>VLOOKUP(B17,'[2]MANO DE OBRA '!$B$11:$BO$145,66,0)</f>
        <v>140226</v>
      </c>
      <c r="FJ17" s="162">
        <v>572000</v>
      </c>
      <c r="FK17" s="32">
        <v>711110</v>
      </c>
      <c r="FL17" s="94">
        <v>668400</v>
      </c>
      <c r="FM17" s="32">
        <f t="shared" si="90"/>
        <v>650503.33333333337</v>
      </c>
      <c r="FN17" s="32">
        <f t="shared" si="91"/>
        <v>668400</v>
      </c>
      <c r="FO17" s="94">
        <f t="shared" si="92"/>
        <v>645076.10431552806</v>
      </c>
      <c r="FP17" s="172">
        <f t="shared" si="93"/>
        <v>169407.0306</v>
      </c>
      <c r="FQ17" s="32">
        <f t="shared" si="94"/>
        <v>208370.64763799999</v>
      </c>
      <c r="FR17" s="94">
        <f>VLOOKUP(B17,'[2]MANO DE OBRA '!$B$11:$BF$145,57,0)</f>
        <v>128907</v>
      </c>
      <c r="FS17" s="170">
        <v>572000</v>
      </c>
      <c r="FT17" s="32">
        <v>711110</v>
      </c>
      <c r="FU17" s="32">
        <v>683000</v>
      </c>
      <c r="FV17" s="32">
        <f t="shared" si="95"/>
        <v>655370</v>
      </c>
      <c r="FW17" s="32">
        <f t="shared" si="96"/>
        <v>683000</v>
      </c>
      <c r="FX17" s="32">
        <f t="shared" si="97"/>
        <v>649542.87061672099</v>
      </c>
      <c r="FY17" s="172">
        <f t="shared" si="98"/>
        <v>155732.54670000001</v>
      </c>
      <c r="FZ17" s="32">
        <f t="shared" si="99"/>
        <v>191551.03244100002</v>
      </c>
      <c r="GA17" s="172">
        <f>VLOOKUP(B17,'[2]MANO DE OBRA '!$B$11:$BR$145,69,0)</f>
        <v>147262</v>
      </c>
      <c r="GB17" s="162">
        <v>572000</v>
      </c>
      <c r="GC17" s="32">
        <v>711110</v>
      </c>
      <c r="GD17" s="94">
        <v>690000</v>
      </c>
      <c r="GE17" s="32">
        <f t="shared" si="100"/>
        <v>657703.33333333337</v>
      </c>
      <c r="GF17" s="32">
        <f t="shared" si="101"/>
        <v>690000</v>
      </c>
      <c r="GG17" s="32">
        <f t="shared" si="102"/>
        <v>651638.53421283327</v>
      </c>
      <c r="GH17" s="172">
        <f t="shared" si="103"/>
        <v>177907.22219999999</v>
      </c>
      <c r="GI17" s="32">
        <f t="shared" si="104"/>
        <v>218825.88330599997</v>
      </c>
      <c r="GJ17" s="172">
        <f>VLOOKUP(B17,'[2]MANO DE OBRA '!$B$11:$P$145,15,0)</f>
        <v>124314</v>
      </c>
      <c r="GK17" s="162">
        <v>572000</v>
      </c>
      <c r="GL17" s="32">
        <v>711110</v>
      </c>
      <c r="GM17" s="94">
        <v>463000</v>
      </c>
      <c r="GN17" s="32">
        <f t="shared" si="105"/>
        <v>582036.66666666663</v>
      </c>
      <c r="GO17" s="32">
        <f t="shared" si="106"/>
        <v>572000</v>
      </c>
      <c r="GP17" s="32">
        <f t="shared" si="107"/>
        <v>564511.30161984265</v>
      </c>
      <c r="GQ17" s="172">
        <f t="shared" si="108"/>
        <v>150183.74340000001</v>
      </c>
      <c r="GR17" s="32">
        <f t="shared" si="109"/>
        <v>184726.00438200001</v>
      </c>
      <c r="GS17" s="172">
        <f>VLOOKUP(B17,'[2]MANO DE OBRA '!$B$11:$G$145,6,0)</f>
        <v>115022</v>
      </c>
      <c r="GT17" s="162">
        <v>572000</v>
      </c>
      <c r="GU17" s="32">
        <v>711110</v>
      </c>
      <c r="GV17" s="94">
        <v>463000</v>
      </c>
      <c r="GW17" s="33">
        <f t="shared" si="110"/>
        <v>582036.66666666663</v>
      </c>
      <c r="GX17" s="32">
        <f t="shared" si="111"/>
        <v>572000</v>
      </c>
      <c r="GY17" s="32">
        <f t="shared" si="112"/>
        <v>564511.30161984265</v>
      </c>
      <c r="GZ17" s="172">
        <f t="shared" si="113"/>
        <v>138958.07819999999</v>
      </c>
      <c r="HA17" s="32">
        <f t="shared" si="114"/>
        <v>170918.43618599998</v>
      </c>
      <c r="HB17" s="172">
        <f>VLOOKUP(B17,'[2]MANO DE OBRA '!$B$11:$D$145,3,0)</f>
        <v>110244</v>
      </c>
      <c r="HC17" s="31">
        <v>572000</v>
      </c>
      <c r="HD17" s="32">
        <v>711110</v>
      </c>
      <c r="HE17" s="94">
        <v>463000</v>
      </c>
      <c r="HF17" s="33">
        <f t="shared" si="115"/>
        <v>582036.66666666663</v>
      </c>
      <c r="HG17" s="32">
        <f t="shared" si="116"/>
        <v>572000</v>
      </c>
      <c r="HH17" s="32">
        <f t="shared" si="117"/>
        <v>564511.30161984265</v>
      </c>
      <c r="HI17" s="172">
        <f t="shared" si="118"/>
        <v>133185.7764</v>
      </c>
      <c r="HJ17" s="32">
        <f t="shared" si="119"/>
        <v>163818.504972</v>
      </c>
      <c r="HK17" s="172">
        <f>VLOOKUP(B17,'[2]MANO DE OBRA '!$B$11:$BI$145,60,0)</f>
        <v>146086</v>
      </c>
      <c r="HL17" s="31">
        <v>572000</v>
      </c>
      <c r="HM17" s="32">
        <v>711110</v>
      </c>
      <c r="HN17" s="94">
        <v>689800</v>
      </c>
      <c r="HO17" s="33">
        <f t="shared" si="120"/>
        <v>657636.66666666663</v>
      </c>
      <c r="HP17" s="32">
        <f t="shared" si="121"/>
        <v>689800</v>
      </c>
      <c r="HQ17" s="32">
        <f t="shared" si="122"/>
        <v>651579.06251478172</v>
      </c>
      <c r="HR17" s="172">
        <f t="shared" si="123"/>
        <v>176486.49659999998</v>
      </c>
      <c r="HS17" s="32">
        <f t="shared" si="124"/>
        <v>217078.39081799999</v>
      </c>
      <c r="HT17" s="172">
        <v>274560</v>
      </c>
      <c r="HU17" s="31">
        <v>572000</v>
      </c>
      <c r="HV17" s="32">
        <v>711110</v>
      </c>
      <c r="HW17" s="94">
        <v>676000</v>
      </c>
      <c r="HX17" s="33">
        <f t="shared" si="125"/>
        <v>653036.66666666663</v>
      </c>
      <c r="HY17" s="32">
        <f t="shared" si="126"/>
        <v>676000</v>
      </c>
      <c r="HZ17" s="32">
        <f t="shared" si="127"/>
        <v>647417.66111733264</v>
      </c>
      <c r="IA17" s="172">
        <f t="shared" si="128"/>
        <v>331695.93599999999</v>
      </c>
      <c r="IB17" s="32">
        <f t="shared" si="129"/>
        <v>407986.00127999997</v>
      </c>
      <c r="IC17" s="172">
        <v>314600</v>
      </c>
      <c r="ID17" s="31">
        <v>572000</v>
      </c>
      <c r="IE17" s="32">
        <v>711110</v>
      </c>
      <c r="IF17" s="94">
        <v>676000</v>
      </c>
      <c r="IG17" s="33">
        <f t="shared" si="130"/>
        <v>653036.66666666663</v>
      </c>
      <c r="IH17" s="32">
        <f t="shared" si="131"/>
        <v>676000</v>
      </c>
      <c r="II17" s="32">
        <f t="shared" si="132"/>
        <v>647417.66111733264</v>
      </c>
      <c r="IJ17" s="172">
        <f t="shared" si="133"/>
        <v>380068.26</v>
      </c>
      <c r="IK17" s="32">
        <f t="shared" si="134"/>
        <v>467483.95980000001</v>
      </c>
      <c r="IM17" s="32">
        <f t="shared" si="135"/>
        <v>262412.83176088886</v>
      </c>
    </row>
    <row r="18" spans="1:247" x14ac:dyDescent="0.25">
      <c r="A18" s="12">
        <v>11</v>
      </c>
      <c r="B18" s="35" t="s">
        <v>296</v>
      </c>
      <c r="C18" s="14">
        <f>VLOOKUP(B18,'[3]MANO DE OBRA'!$B$9:$D$144,3,0)</f>
        <v>122604</v>
      </c>
      <c r="D18" s="14">
        <v>438000</v>
      </c>
      <c r="E18" s="15">
        <v>525130</v>
      </c>
      <c r="F18" s="97">
        <v>473000</v>
      </c>
      <c r="G18" s="105">
        <f t="shared" si="1"/>
        <v>389683.5</v>
      </c>
      <c r="H18" s="105">
        <f t="shared" si="2"/>
        <v>455500</v>
      </c>
      <c r="I18" s="105">
        <f t="shared" si="3"/>
        <v>276665.33273539587</v>
      </c>
      <c r="J18" s="107">
        <f t="shared" si="0"/>
        <v>128856.80399999999</v>
      </c>
      <c r="K18" s="107">
        <f t="shared" si="4"/>
        <v>158493.86891999998</v>
      </c>
      <c r="L18" s="101">
        <f>VLOOKUP(B18,'[3]MANO DE OBRA'!$B$9:$F$144,5,0)</f>
        <v>128319</v>
      </c>
      <c r="M18" s="101">
        <v>438000</v>
      </c>
      <c r="N18" s="34">
        <v>525130</v>
      </c>
      <c r="O18" s="70">
        <v>514600</v>
      </c>
      <c r="P18" s="34">
        <f t="shared" si="5"/>
        <v>401512.25</v>
      </c>
      <c r="Q18" s="34">
        <f t="shared" si="6"/>
        <v>476300</v>
      </c>
      <c r="R18" s="34">
        <f t="shared" si="7"/>
        <v>287279.33272095514</v>
      </c>
      <c r="S18" s="34">
        <f t="shared" si="8"/>
        <v>134863.269</v>
      </c>
      <c r="T18" s="34">
        <f t="shared" si="9"/>
        <v>165881.82087</v>
      </c>
      <c r="U18" s="175">
        <f>VLOOKUP(B18,'[3]MANO DE OBRA'!$B$9:$H$144,7,0)</f>
        <v>123339</v>
      </c>
      <c r="V18" s="175">
        <v>438000</v>
      </c>
      <c r="W18" s="17">
        <v>525130</v>
      </c>
      <c r="X18" s="17">
        <v>504000</v>
      </c>
      <c r="Y18" s="17">
        <f t="shared" si="10"/>
        <v>397617.25</v>
      </c>
      <c r="Z18" s="17">
        <f t="shared" si="11"/>
        <v>471000</v>
      </c>
      <c r="AA18" s="17">
        <f t="shared" si="12"/>
        <v>280126.60112830793</v>
      </c>
      <c r="AB18" s="17">
        <f t="shared" si="13"/>
        <v>129629.28899999999</v>
      </c>
      <c r="AC18" s="17">
        <f t="shared" si="14"/>
        <v>159444.02546999999</v>
      </c>
      <c r="AD18" s="129">
        <f>VLOOKUP(B18,'[3]MANO DE OBRA'!$B$9:$J$144,9,0)</f>
        <v>123994</v>
      </c>
      <c r="AE18" s="129">
        <v>438000</v>
      </c>
      <c r="AF18" s="18">
        <v>525130</v>
      </c>
      <c r="AG18" s="74">
        <v>514600</v>
      </c>
      <c r="AH18" s="18">
        <f t="shared" si="15"/>
        <v>400431</v>
      </c>
      <c r="AI18" s="18">
        <f t="shared" si="16"/>
        <v>476300</v>
      </c>
      <c r="AJ18" s="18">
        <f t="shared" si="17"/>
        <v>281778.27287310007</v>
      </c>
      <c r="AK18" s="18">
        <f t="shared" si="18"/>
        <v>130317.69399999999</v>
      </c>
      <c r="AL18" s="18">
        <f t="shared" si="19"/>
        <v>160290.76361999998</v>
      </c>
      <c r="AM18" s="133">
        <f>VLOOKUP(B18,'[3]MANO DE OBRA'!$B$9:$L$144,11,0)</f>
        <v>136507</v>
      </c>
      <c r="AN18" s="133">
        <v>438000</v>
      </c>
      <c r="AO18" s="19">
        <v>525130</v>
      </c>
      <c r="AP18" s="77">
        <v>509000</v>
      </c>
      <c r="AQ18" s="19">
        <f t="shared" si="20"/>
        <v>402159.25</v>
      </c>
      <c r="AR18" s="19">
        <f t="shared" si="21"/>
        <v>473500</v>
      </c>
      <c r="AS18" s="19">
        <f t="shared" si="22"/>
        <v>296787.34560429497</v>
      </c>
      <c r="AT18" s="19">
        <f t="shared" si="23"/>
        <v>143468.85699999999</v>
      </c>
      <c r="AU18" s="19">
        <f t="shared" si="24"/>
        <v>176466.69410999998</v>
      </c>
      <c r="AV18" s="137">
        <f>VLOOKUP(B18,'[3]MANO DE OBRA'!$B$9:$N$144,13,0)</f>
        <v>144225</v>
      </c>
      <c r="AW18" s="137">
        <v>438000</v>
      </c>
      <c r="AX18" s="20">
        <v>525130</v>
      </c>
      <c r="AY18" s="79">
        <v>509000</v>
      </c>
      <c r="AZ18" s="20">
        <f t="shared" si="25"/>
        <v>404088.75</v>
      </c>
      <c r="BA18" s="20">
        <f t="shared" si="26"/>
        <v>473500</v>
      </c>
      <c r="BB18" s="20">
        <f t="shared" si="27"/>
        <v>305678.53024205926</v>
      </c>
      <c r="BC18" s="20">
        <f t="shared" si="28"/>
        <v>151580.47499999998</v>
      </c>
      <c r="BD18" s="20">
        <f t="shared" si="29"/>
        <v>186443.98424999998</v>
      </c>
      <c r="BE18" s="139">
        <f>VLOOKUP(B18,'[3]MANO DE OBRA'!$B$9:$P$144,15,0)</f>
        <v>135389</v>
      </c>
      <c r="BF18" s="139">
        <v>438000</v>
      </c>
      <c r="BG18" s="21">
        <v>525130</v>
      </c>
      <c r="BH18" s="80">
        <v>509000</v>
      </c>
      <c r="BI18" s="21">
        <f t="shared" si="30"/>
        <v>401879.75</v>
      </c>
      <c r="BJ18" s="21">
        <f t="shared" si="31"/>
        <v>473500</v>
      </c>
      <c r="BK18" s="21">
        <f t="shared" si="32"/>
        <v>295461.20566561329</v>
      </c>
      <c r="BL18" s="21">
        <f t="shared" si="33"/>
        <v>142293.83899999998</v>
      </c>
      <c r="BM18" s="21">
        <f t="shared" si="34"/>
        <v>175021.42196999997</v>
      </c>
      <c r="BN18" s="144">
        <f>VLOOKUP(B18,'[3]MANO DE OBRA'!$B$9:$R$144,17,0)</f>
        <v>166860</v>
      </c>
      <c r="BO18" s="144">
        <v>438000</v>
      </c>
      <c r="BP18" s="22">
        <v>525130</v>
      </c>
      <c r="BQ18" s="82">
        <v>520000</v>
      </c>
      <c r="BR18" s="22">
        <f t="shared" si="35"/>
        <v>412497.5</v>
      </c>
      <c r="BS18" s="22">
        <f t="shared" si="36"/>
        <v>479000</v>
      </c>
      <c r="BT18" s="22">
        <f t="shared" si="37"/>
        <v>330482.36179421056</v>
      </c>
      <c r="BU18" s="22">
        <f t="shared" si="38"/>
        <v>175369.86</v>
      </c>
      <c r="BV18" s="22">
        <f t="shared" si="39"/>
        <v>215704.92779999998</v>
      </c>
      <c r="BW18" s="146">
        <f>VLOOKUP(B18,'[3]MANO DE OBRA'!$B$9:$T$144,19,0)</f>
        <v>173775</v>
      </c>
      <c r="BX18" s="146">
        <v>438000</v>
      </c>
      <c r="BY18" s="23">
        <v>525130</v>
      </c>
      <c r="BZ18" s="84">
        <v>509000</v>
      </c>
      <c r="CA18" s="23">
        <f t="shared" si="40"/>
        <v>411476.25</v>
      </c>
      <c r="CB18" s="23">
        <f t="shared" si="41"/>
        <v>473500</v>
      </c>
      <c r="CC18" s="84">
        <f t="shared" si="42"/>
        <v>335948.14034842385</v>
      </c>
      <c r="CD18" s="84">
        <f t="shared" si="43"/>
        <v>182637.52499999999</v>
      </c>
      <c r="CE18" s="84">
        <f t="shared" si="44"/>
        <v>224644.15575000001</v>
      </c>
      <c r="CF18" s="168">
        <f>VLOOKUP(B18,'[3]MANO DE OBRA'!$B$9:$X$144,23,0)</f>
        <v>134529</v>
      </c>
      <c r="CG18" s="168">
        <v>438000</v>
      </c>
      <c r="CH18" s="24">
        <v>525130</v>
      </c>
      <c r="CI18" s="24">
        <v>488600</v>
      </c>
      <c r="CJ18" s="24">
        <f t="shared" si="45"/>
        <v>396564.75</v>
      </c>
      <c r="CK18" s="24">
        <f t="shared" si="46"/>
        <v>463300</v>
      </c>
      <c r="CL18" s="24">
        <f t="shared" si="47"/>
        <v>292667.20481519925</v>
      </c>
      <c r="CM18" s="24">
        <f t="shared" si="48"/>
        <v>141389.97899999999</v>
      </c>
      <c r="CN18" s="24">
        <f t="shared" si="49"/>
        <v>173909.67416999998</v>
      </c>
      <c r="CO18" s="148">
        <f>VLOOKUP(B18,'[3]MANO DE OBRA'!$B$9:$Z$144,25,0)</f>
        <v>139184</v>
      </c>
      <c r="CP18" s="148">
        <v>438000</v>
      </c>
      <c r="CQ18" s="26">
        <v>525130</v>
      </c>
      <c r="CR18" s="149">
        <v>515000</v>
      </c>
      <c r="CS18" s="26">
        <f t="shared" si="50"/>
        <v>404328.5</v>
      </c>
      <c r="CT18" s="26">
        <f t="shared" si="51"/>
        <v>476500</v>
      </c>
      <c r="CU18" s="26">
        <f t="shared" si="52"/>
        <v>300438.41086114984</v>
      </c>
      <c r="CV18" s="26">
        <f t="shared" si="53"/>
        <v>146282.38399999999</v>
      </c>
      <c r="CW18" s="26">
        <f t="shared" si="54"/>
        <v>179927.33231999999</v>
      </c>
      <c r="CX18" s="27">
        <f>VLOOKUP(B18,'[3]MANO DE OBRA'!$B$9:$AB$144,27,0)</f>
        <v>183796</v>
      </c>
      <c r="CY18" s="27">
        <v>438000</v>
      </c>
      <c r="CZ18" s="28">
        <v>525130</v>
      </c>
      <c r="DA18" s="86">
        <v>504000</v>
      </c>
      <c r="DB18" s="28">
        <f t="shared" si="55"/>
        <v>412731.5</v>
      </c>
      <c r="DC18" s="28">
        <f t="shared" si="56"/>
        <v>471000</v>
      </c>
      <c r="DD18" s="28">
        <f t="shared" si="57"/>
        <v>344461.23417681095</v>
      </c>
      <c r="DE18" s="28">
        <f t="shared" si="58"/>
        <v>193169.59599999999</v>
      </c>
      <c r="DF18" s="28">
        <f t="shared" si="59"/>
        <v>237598.60308</v>
      </c>
      <c r="DG18" s="150">
        <f>VLOOKUP(B18,'[3]MANO DE OBRA'!$B$9:$AF$144,31,0)</f>
        <v>183796</v>
      </c>
      <c r="DH18" s="150">
        <v>438000</v>
      </c>
      <c r="DI18" s="29">
        <v>525130</v>
      </c>
      <c r="DJ18" s="88">
        <v>509000</v>
      </c>
      <c r="DK18" s="29">
        <f t="shared" si="60"/>
        <v>413981.5</v>
      </c>
      <c r="DL18" s="29">
        <f t="shared" si="61"/>
        <v>473500</v>
      </c>
      <c r="DM18" s="29">
        <f t="shared" si="62"/>
        <v>345040.35868464474</v>
      </c>
      <c r="DN18" s="29">
        <f t="shared" si="63"/>
        <v>193169.59599999999</v>
      </c>
      <c r="DO18" s="29">
        <f t="shared" si="64"/>
        <v>237598.60308</v>
      </c>
      <c r="DP18" s="154">
        <f>VLOOKUP(B18,'[3]MANO DE OBRA'!$B$9:$AH$144,33,0)</f>
        <v>183796</v>
      </c>
      <c r="DQ18" s="154">
        <v>438000</v>
      </c>
      <c r="DR18" s="30">
        <v>525130</v>
      </c>
      <c r="DS18" s="90">
        <v>514600</v>
      </c>
      <c r="DT18" s="30">
        <f t="shared" si="65"/>
        <v>415381.5</v>
      </c>
      <c r="DU18" s="30">
        <f t="shared" si="66"/>
        <v>476300</v>
      </c>
      <c r="DV18" s="30">
        <f t="shared" si="67"/>
        <v>345677.86124648864</v>
      </c>
      <c r="DW18" s="30">
        <f t="shared" si="68"/>
        <v>193169.59599999999</v>
      </c>
      <c r="DX18" s="30">
        <f t="shared" si="69"/>
        <v>237598.60308</v>
      </c>
      <c r="DY18" s="158">
        <f>VLOOKUP(B18,'[3]MANO DE OBRA'!$B$9:$AJ$144,35,0)</f>
        <v>183796</v>
      </c>
      <c r="DZ18" s="158">
        <v>438000</v>
      </c>
      <c r="EA18" s="24">
        <v>525130</v>
      </c>
      <c r="EB18" s="25">
        <v>509400</v>
      </c>
      <c r="EC18" s="24">
        <f t="shared" si="70"/>
        <v>414081.5</v>
      </c>
      <c r="ED18" s="24">
        <f t="shared" si="71"/>
        <v>473700</v>
      </c>
      <c r="EE18" s="24">
        <f t="shared" si="72"/>
        <v>345086.28069237957</v>
      </c>
      <c r="EF18" s="24">
        <f t="shared" si="73"/>
        <v>193169.59599999999</v>
      </c>
      <c r="EG18" s="24">
        <f t="shared" si="74"/>
        <v>237598.60308</v>
      </c>
      <c r="EH18" s="126">
        <f>VLOOKUP(B18,'[3]MANO DE OBRA'!$B$9:$AN$144,37,0)</f>
        <v>202210</v>
      </c>
      <c r="EI18" s="126">
        <v>438000</v>
      </c>
      <c r="EJ18" s="17">
        <v>525130</v>
      </c>
      <c r="EK18" s="73">
        <v>488000</v>
      </c>
      <c r="EL18" s="17">
        <f t="shared" si="75"/>
        <v>413335</v>
      </c>
      <c r="EM18" s="17">
        <f t="shared" si="76"/>
        <v>463000</v>
      </c>
      <c r="EN18" s="17">
        <f t="shared" si="77"/>
        <v>357720.01420895045</v>
      </c>
      <c r="EO18" s="17">
        <f t="shared" si="78"/>
        <v>212522.71</v>
      </c>
      <c r="EP18" s="17">
        <f t="shared" si="79"/>
        <v>261402.93329999998</v>
      </c>
      <c r="EQ18" s="350">
        <v>183796</v>
      </c>
      <c r="ER18" s="170">
        <v>438000</v>
      </c>
      <c r="ES18" s="32">
        <v>525130</v>
      </c>
      <c r="ET18" s="32">
        <v>499000</v>
      </c>
      <c r="EU18" s="32">
        <f t="shared" si="80"/>
        <v>487376.66666666669</v>
      </c>
      <c r="EV18" s="32">
        <f t="shared" si="81"/>
        <v>499000</v>
      </c>
      <c r="EW18" s="32">
        <f t="shared" si="82"/>
        <v>484542.80939747987</v>
      </c>
      <c r="EX18" s="32">
        <f t="shared" si="83"/>
        <v>222043.94759999998</v>
      </c>
      <c r="EY18" s="32">
        <f t="shared" si="84"/>
        <v>273114.05554799997</v>
      </c>
      <c r="EZ18" s="94">
        <f>VLOOKUP(B18,'[2]MANO DE OBRA '!$B$11:$AT$145,45,0)</f>
        <v>110423</v>
      </c>
      <c r="FA18" s="170">
        <v>438000</v>
      </c>
      <c r="FB18" s="32">
        <v>525130</v>
      </c>
      <c r="FC18" s="32">
        <v>504000</v>
      </c>
      <c r="FD18" s="32">
        <f t="shared" si="85"/>
        <v>489043.33333333331</v>
      </c>
      <c r="FE18" s="32">
        <f t="shared" si="86"/>
        <v>504000</v>
      </c>
      <c r="FF18" s="32">
        <f t="shared" si="87"/>
        <v>486103.72264878947</v>
      </c>
      <c r="FG18" s="172">
        <f t="shared" si="88"/>
        <v>133402.0263</v>
      </c>
      <c r="FH18" s="32">
        <f t="shared" si="89"/>
        <v>164084.49234900001</v>
      </c>
      <c r="FI18" s="172">
        <f>VLOOKUP(B18,'[2]MANO DE OBRA '!$B$11:$BO$145,66,0)</f>
        <v>106754</v>
      </c>
      <c r="FJ18" s="162">
        <v>438000</v>
      </c>
      <c r="FK18" s="32">
        <v>525130</v>
      </c>
      <c r="FL18" s="94">
        <v>498900</v>
      </c>
      <c r="FM18" s="32">
        <f t="shared" si="90"/>
        <v>487343.33333333331</v>
      </c>
      <c r="FN18" s="32">
        <f t="shared" si="91"/>
        <v>498900</v>
      </c>
      <c r="FO18" s="94">
        <f t="shared" si="92"/>
        <v>484511.37531223462</v>
      </c>
      <c r="FP18" s="172">
        <f t="shared" si="93"/>
        <v>128969.50739999999</v>
      </c>
      <c r="FQ18" s="32">
        <f t="shared" si="94"/>
        <v>158632.494102</v>
      </c>
      <c r="FR18" s="94">
        <f>VLOOKUP(B18,'[2]MANO DE OBRA '!$B$11:$BF$145,57,0)</f>
        <v>98055</v>
      </c>
      <c r="FS18" s="170">
        <v>438000</v>
      </c>
      <c r="FT18" s="32">
        <v>525130</v>
      </c>
      <c r="FU18" s="32">
        <v>488000</v>
      </c>
      <c r="FV18" s="32">
        <f t="shared" si="95"/>
        <v>483710</v>
      </c>
      <c r="FW18" s="32">
        <f t="shared" si="96"/>
        <v>488000</v>
      </c>
      <c r="FX18" s="32">
        <f t="shared" si="97"/>
        <v>481033.20414646342</v>
      </c>
      <c r="FY18" s="172">
        <f t="shared" si="98"/>
        <v>118460.24549999999</v>
      </c>
      <c r="FZ18" s="32">
        <f t="shared" si="99"/>
        <v>145706.10196499998</v>
      </c>
      <c r="GA18" s="172">
        <f>VLOOKUP(B18,'[2]MANO DE OBRA '!$B$11:$BR$145,69,0)</f>
        <v>112342</v>
      </c>
      <c r="GB18" s="162">
        <v>438000</v>
      </c>
      <c r="GC18" s="32">
        <v>525130</v>
      </c>
      <c r="GD18" s="94">
        <v>515000</v>
      </c>
      <c r="GE18" s="32">
        <f t="shared" si="100"/>
        <v>492710</v>
      </c>
      <c r="GF18" s="32">
        <f t="shared" si="101"/>
        <v>515000</v>
      </c>
      <c r="GG18" s="32">
        <f t="shared" si="102"/>
        <v>489464.84340097534</v>
      </c>
      <c r="GH18" s="172">
        <f t="shared" si="103"/>
        <v>135720.3702</v>
      </c>
      <c r="GI18" s="32">
        <f t="shared" si="104"/>
        <v>166936.05534600001</v>
      </c>
      <c r="GJ18" s="172">
        <f>VLOOKUP(B18,'[2]MANO DE OBRA '!$B$11:$P$145,15,0)</f>
        <v>96431</v>
      </c>
      <c r="GK18" s="162">
        <v>438000</v>
      </c>
      <c r="GL18" s="32">
        <v>525130</v>
      </c>
      <c r="GM18" s="94">
        <v>338200</v>
      </c>
      <c r="GN18" s="32">
        <f t="shared" si="105"/>
        <v>433776.66666666669</v>
      </c>
      <c r="GO18" s="32">
        <f t="shared" si="106"/>
        <v>438000</v>
      </c>
      <c r="GP18" s="32">
        <f t="shared" si="107"/>
        <v>419919.54619668942</v>
      </c>
      <c r="GQ18" s="172">
        <f t="shared" si="108"/>
        <v>116498.2911</v>
      </c>
      <c r="GR18" s="32">
        <f t="shared" si="109"/>
        <v>143292.89805300001</v>
      </c>
      <c r="GS18" s="172">
        <f>VLOOKUP(B18,'[2]MANO DE OBRA '!$B$11:$G$145,6,0)</f>
        <v>85900</v>
      </c>
      <c r="GT18" s="162">
        <v>438000</v>
      </c>
      <c r="GU18" s="32">
        <v>525130</v>
      </c>
      <c r="GV18" s="94">
        <v>338200</v>
      </c>
      <c r="GW18" s="33">
        <f t="shared" si="110"/>
        <v>433776.66666666669</v>
      </c>
      <c r="GX18" s="32">
        <f t="shared" si="111"/>
        <v>438000</v>
      </c>
      <c r="GY18" s="32">
        <f t="shared" si="112"/>
        <v>419919.54619668942</v>
      </c>
      <c r="GZ18" s="172">
        <f t="shared" si="113"/>
        <v>103775.79</v>
      </c>
      <c r="HA18" s="32">
        <f t="shared" si="114"/>
        <v>127644.22169999999</v>
      </c>
      <c r="HB18" s="172">
        <f>VLOOKUP(B18,'[2]MANO DE OBRA '!$B$11:$D$145,3,0)</f>
        <v>81823</v>
      </c>
      <c r="HC18" s="31">
        <v>438000</v>
      </c>
      <c r="HD18" s="32">
        <v>525130</v>
      </c>
      <c r="HE18" s="94">
        <v>338200</v>
      </c>
      <c r="HF18" s="33">
        <f t="shared" si="115"/>
        <v>433776.66666666669</v>
      </c>
      <c r="HG18" s="32">
        <f t="shared" si="116"/>
        <v>438000</v>
      </c>
      <c r="HH18" s="32">
        <f t="shared" si="117"/>
        <v>419919.54619668942</v>
      </c>
      <c r="HI18" s="172">
        <f t="shared" si="118"/>
        <v>98850.366299999994</v>
      </c>
      <c r="HJ18" s="32">
        <f t="shared" si="119"/>
        <v>121585.950549</v>
      </c>
      <c r="HK18" s="172">
        <f>VLOOKUP(B18,'[2]MANO DE OBRA '!$B$11:$BI$145,60,0)</f>
        <v>106550</v>
      </c>
      <c r="HL18" s="31">
        <v>438000</v>
      </c>
      <c r="HM18" s="32">
        <v>525130</v>
      </c>
      <c r="HN18" s="94">
        <v>514600</v>
      </c>
      <c r="HO18" s="33">
        <f t="shared" si="120"/>
        <v>492576.66666666669</v>
      </c>
      <c r="HP18" s="32">
        <f t="shared" si="121"/>
        <v>514600</v>
      </c>
      <c r="HQ18" s="32">
        <f t="shared" si="122"/>
        <v>489344.34041769156</v>
      </c>
      <c r="HR18" s="172">
        <f t="shared" si="123"/>
        <v>128723.05499999999</v>
      </c>
      <c r="HS18" s="32">
        <f t="shared" si="124"/>
        <v>158329.35764999999</v>
      </c>
      <c r="HT18" s="172">
        <v>210240</v>
      </c>
      <c r="HU18" s="31">
        <v>438000</v>
      </c>
      <c r="HV18" s="32">
        <v>525130</v>
      </c>
      <c r="HW18" s="94">
        <v>488000</v>
      </c>
      <c r="HX18" s="33">
        <f t="shared" si="125"/>
        <v>483710</v>
      </c>
      <c r="HY18" s="32">
        <f t="shared" si="126"/>
        <v>488000</v>
      </c>
      <c r="HZ18" s="32">
        <f t="shared" si="127"/>
        <v>481033.20414646342</v>
      </c>
      <c r="IA18" s="172">
        <f t="shared" si="128"/>
        <v>253990.94399999999</v>
      </c>
      <c r="IB18" s="32">
        <f t="shared" si="129"/>
        <v>312408.86112000002</v>
      </c>
      <c r="IC18" s="172">
        <v>240900</v>
      </c>
      <c r="ID18" s="31">
        <v>438000</v>
      </c>
      <c r="IE18" s="32">
        <v>525130</v>
      </c>
      <c r="IF18" s="94">
        <v>488000</v>
      </c>
      <c r="IG18" s="33">
        <f t="shared" si="130"/>
        <v>483710</v>
      </c>
      <c r="IH18" s="32">
        <f t="shared" si="131"/>
        <v>488000</v>
      </c>
      <c r="II18" s="32">
        <f t="shared" si="132"/>
        <v>481033.20414646342</v>
      </c>
      <c r="IJ18" s="172">
        <f t="shared" si="133"/>
        <v>291031.28999999998</v>
      </c>
      <c r="IK18" s="32">
        <f t="shared" si="134"/>
        <v>357968.48670000001</v>
      </c>
      <c r="IM18" s="32">
        <f t="shared" si="135"/>
        <v>196952.92555377769</v>
      </c>
    </row>
    <row r="19" spans="1:247" x14ac:dyDescent="0.25">
      <c r="A19" s="12">
        <v>12</v>
      </c>
      <c r="B19" s="36" t="s">
        <v>297</v>
      </c>
      <c r="C19" s="14">
        <f>VLOOKUP(B19,'[3]MANO DE OBRA'!$B$9:$D$144,3,0)</f>
        <v>259844</v>
      </c>
      <c r="D19" s="14">
        <v>929000</v>
      </c>
      <c r="E19" s="15">
        <v>1148690</v>
      </c>
      <c r="F19" s="97">
        <v>1103000</v>
      </c>
      <c r="G19" s="105">
        <f t="shared" si="1"/>
        <v>860133.5</v>
      </c>
      <c r="H19" s="105">
        <f t="shared" si="2"/>
        <v>1016000</v>
      </c>
      <c r="I19" s="105">
        <f t="shared" si="3"/>
        <v>596831.03036216868</v>
      </c>
      <c r="J19" s="107">
        <f t="shared" si="0"/>
        <v>273096.04399999999</v>
      </c>
      <c r="K19" s="107">
        <f t="shared" si="4"/>
        <v>335908.13412</v>
      </c>
      <c r="L19" s="101">
        <f>VLOOKUP(B19,'[3]MANO DE OBRA'!$B$9:$F$144,5,0)</f>
        <v>291378</v>
      </c>
      <c r="M19" s="101">
        <v>929000</v>
      </c>
      <c r="N19" s="34">
        <v>1148690</v>
      </c>
      <c r="O19" s="70">
        <v>1137200</v>
      </c>
      <c r="P19" s="34">
        <f t="shared" si="5"/>
        <v>876567</v>
      </c>
      <c r="Q19" s="34">
        <f t="shared" si="6"/>
        <v>1033100</v>
      </c>
      <c r="R19" s="34">
        <f t="shared" si="7"/>
        <v>639150.7932891068</v>
      </c>
      <c r="S19" s="34">
        <f t="shared" si="8"/>
        <v>306238.27799999999</v>
      </c>
      <c r="T19" s="34">
        <f t="shared" si="9"/>
        <v>376673.08194</v>
      </c>
      <c r="U19" s="175">
        <f>VLOOKUP(B19,'[3]MANO DE OBRA'!$B$9:$H$144,7,0)</f>
        <v>283382</v>
      </c>
      <c r="V19" s="175">
        <v>929000</v>
      </c>
      <c r="W19" s="17">
        <v>1148690</v>
      </c>
      <c r="X19" s="17">
        <v>1114000</v>
      </c>
      <c r="Y19" s="17">
        <f t="shared" si="10"/>
        <v>868768</v>
      </c>
      <c r="Z19" s="17">
        <f t="shared" si="11"/>
        <v>1021500</v>
      </c>
      <c r="AA19" s="17">
        <f t="shared" si="12"/>
        <v>627603.09477301745</v>
      </c>
      <c r="AB19" s="17">
        <f t="shared" si="13"/>
        <v>297834.48199999996</v>
      </c>
      <c r="AC19" s="17">
        <f t="shared" si="14"/>
        <v>366336.41285999992</v>
      </c>
      <c r="AD19" s="129">
        <f>VLOOKUP(B19,'[3]MANO DE OBRA'!$B$9:$J$144,9,0)</f>
        <v>270899</v>
      </c>
      <c r="AE19" s="129">
        <v>929000</v>
      </c>
      <c r="AF19" s="18">
        <v>1148690</v>
      </c>
      <c r="AG19" s="74">
        <v>1137200</v>
      </c>
      <c r="AH19" s="18">
        <f t="shared" si="15"/>
        <v>871447.25</v>
      </c>
      <c r="AI19" s="18">
        <f t="shared" si="16"/>
        <v>1033100</v>
      </c>
      <c r="AJ19" s="18">
        <f t="shared" si="17"/>
        <v>613708.84814766527</v>
      </c>
      <c r="AK19" s="18">
        <f t="shared" si="18"/>
        <v>284714.84899999999</v>
      </c>
      <c r="AL19" s="18">
        <f t="shared" si="19"/>
        <v>350199.26426999999</v>
      </c>
      <c r="AM19" s="133">
        <f>VLOOKUP(B19,'[3]MANO DE OBRA'!$B$9:$L$144,11,0)</f>
        <v>298238</v>
      </c>
      <c r="AN19" s="133">
        <v>929000</v>
      </c>
      <c r="AO19" s="19">
        <v>1148690</v>
      </c>
      <c r="AP19" s="77">
        <v>1126000</v>
      </c>
      <c r="AQ19" s="19">
        <f t="shared" si="20"/>
        <v>875482</v>
      </c>
      <c r="AR19" s="19">
        <f t="shared" si="21"/>
        <v>1027500</v>
      </c>
      <c r="AS19" s="19">
        <f t="shared" si="22"/>
        <v>646400.98268426768</v>
      </c>
      <c r="AT19" s="19">
        <f t="shared" si="23"/>
        <v>313448.13799999998</v>
      </c>
      <c r="AU19" s="19">
        <f t="shared" si="24"/>
        <v>385541.20973999996</v>
      </c>
      <c r="AV19" s="137">
        <f>VLOOKUP(B19,'[3]MANO DE OBRA'!$B$9:$N$144,13,0)</f>
        <v>319372</v>
      </c>
      <c r="AW19" s="137">
        <v>929000</v>
      </c>
      <c r="AX19" s="20">
        <v>1148690</v>
      </c>
      <c r="AY19" s="79">
        <v>1126000</v>
      </c>
      <c r="AZ19" s="20">
        <f t="shared" si="25"/>
        <v>880765.5</v>
      </c>
      <c r="BA19" s="20">
        <f t="shared" si="26"/>
        <v>1027500</v>
      </c>
      <c r="BB19" s="20">
        <f t="shared" si="27"/>
        <v>670440.40822643484</v>
      </c>
      <c r="BC19" s="20">
        <f t="shared" si="28"/>
        <v>335659.97199999995</v>
      </c>
      <c r="BD19" s="20">
        <f t="shared" si="29"/>
        <v>412861.76555999997</v>
      </c>
      <c r="BE19" s="139">
        <f>VLOOKUP(B19,'[3]MANO DE OBRA'!$B$9:$P$144,15,0)</f>
        <v>301838</v>
      </c>
      <c r="BF19" s="139">
        <v>929000</v>
      </c>
      <c r="BG19" s="21">
        <v>1148690</v>
      </c>
      <c r="BH19" s="80">
        <v>1068000</v>
      </c>
      <c r="BI19" s="21">
        <f t="shared" si="30"/>
        <v>861882</v>
      </c>
      <c r="BJ19" s="21">
        <f t="shared" si="31"/>
        <v>998500</v>
      </c>
      <c r="BK19" s="21">
        <f t="shared" si="32"/>
        <v>645541.51245971152</v>
      </c>
      <c r="BL19" s="21">
        <f t="shared" si="33"/>
        <v>317231.73799999995</v>
      </c>
      <c r="BM19" s="21">
        <f t="shared" si="34"/>
        <v>390195.03773999994</v>
      </c>
      <c r="BN19" s="144">
        <f>VLOOKUP(B19,'[3]MANO DE OBRA'!$B$9:$R$144,17,0)</f>
        <v>364749</v>
      </c>
      <c r="BO19" s="144">
        <v>929000</v>
      </c>
      <c r="BP19" s="22">
        <v>1148690</v>
      </c>
      <c r="BQ19" s="82">
        <v>1091000</v>
      </c>
      <c r="BR19" s="22">
        <f t="shared" si="35"/>
        <v>883359.75</v>
      </c>
      <c r="BS19" s="22">
        <f t="shared" si="36"/>
        <v>1010000</v>
      </c>
      <c r="BT19" s="22">
        <f t="shared" si="37"/>
        <v>713624.99962937483</v>
      </c>
      <c r="BU19" s="22">
        <f t="shared" si="38"/>
        <v>383351.19899999996</v>
      </c>
      <c r="BV19" s="22">
        <f t="shared" si="39"/>
        <v>471521.97476999997</v>
      </c>
      <c r="BW19" s="146">
        <f>VLOOKUP(B19,'[3]MANO DE OBRA'!$B$9:$T$144,19,0)</f>
        <v>389009</v>
      </c>
      <c r="BX19" s="146">
        <v>929000</v>
      </c>
      <c r="BY19" s="23">
        <v>1148690</v>
      </c>
      <c r="BZ19" s="84">
        <v>1068000</v>
      </c>
      <c r="CA19" s="23">
        <f t="shared" si="40"/>
        <v>883674.75</v>
      </c>
      <c r="CB19" s="23">
        <f t="shared" si="41"/>
        <v>998500</v>
      </c>
      <c r="CC19" s="84">
        <f t="shared" si="42"/>
        <v>733413.7525557311</v>
      </c>
      <c r="CD19" s="84">
        <f t="shared" si="43"/>
        <v>408848.45899999997</v>
      </c>
      <c r="CE19" s="84">
        <f t="shared" si="44"/>
        <v>502883.60456999997</v>
      </c>
      <c r="CF19" s="168">
        <f>VLOOKUP(B19,'[3]MANO DE OBRA'!$B$9:$X$144,23,0)</f>
        <v>272135</v>
      </c>
      <c r="CG19" s="168">
        <v>929000</v>
      </c>
      <c r="CH19" s="24">
        <v>1148690</v>
      </c>
      <c r="CI19" s="24">
        <v>993200</v>
      </c>
      <c r="CJ19" s="24">
        <f t="shared" si="45"/>
        <v>835756.25</v>
      </c>
      <c r="CK19" s="24">
        <f t="shared" si="46"/>
        <v>961100</v>
      </c>
      <c r="CL19" s="24">
        <f t="shared" si="47"/>
        <v>603456.91884163627</v>
      </c>
      <c r="CM19" s="24">
        <f t="shared" si="48"/>
        <v>286013.88500000001</v>
      </c>
      <c r="CN19" s="24">
        <f t="shared" si="49"/>
        <v>351797.07855000003</v>
      </c>
      <c r="CO19" s="148">
        <f>VLOOKUP(B19,'[3]MANO DE OBRA'!$B$9:$Z$144,25,0)</f>
        <v>303848</v>
      </c>
      <c r="CP19" s="148">
        <v>929000</v>
      </c>
      <c r="CQ19" s="26">
        <v>1148690</v>
      </c>
      <c r="CR19" s="149">
        <v>1091000</v>
      </c>
      <c r="CS19" s="26">
        <f t="shared" si="50"/>
        <v>868134.5</v>
      </c>
      <c r="CT19" s="26">
        <f t="shared" si="51"/>
        <v>1010000</v>
      </c>
      <c r="CU19" s="26">
        <f t="shared" si="52"/>
        <v>649910.59712607774</v>
      </c>
      <c r="CV19" s="26">
        <f t="shared" si="53"/>
        <v>319344.24799999996</v>
      </c>
      <c r="CW19" s="26">
        <f t="shared" si="54"/>
        <v>392793.42503999994</v>
      </c>
      <c r="CX19" s="27">
        <f>VLOOKUP(B19,'[3]MANO DE OBRA'!$B$9:$AB$144,27,0)</f>
        <v>393692</v>
      </c>
      <c r="CY19" s="27">
        <v>929000</v>
      </c>
      <c r="CZ19" s="28">
        <v>1148690</v>
      </c>
      <c r="DA19" s="86">
        <v>1068000</v>
      </c>
      <c r="DB19" s="28">
        <f t="shared" si="55"/>
        <v>884845.5</v>
      </c>
      <c r="DC19" s="28">
        <f t="shared" si="56"/>
        <v>998500</v>
      </c>
      <c r="DD19" s="28">
        <f t="shared" si="57"/>
        <v>737548.86933004658</v>
      </c>
      <c r="DE19" s="28">
        <f t="shared" si="58"/>
        <v>413770.29199999996</v>
      </c>
      <c r="DF19" s="28">
        <f t="shared" si="59"/>
        <v>508937.45915999997</v>
      </c>
      <c r="DG19" s="150">
        <f>VLOOKUP(B19,'[3]MANO DE OBRA'!$B$9:$AF$144,31,0)</f>
        <v>402042</v>
      </c>
      <c r="DH19" s="150">
        <v>929000</v>
      </c>
      <c r="DI19" s="29">
        <v>1148690</v>
      </c>
      <c r="DJ19" s="88">
        <v>1057000</v>
      </c>
      <c r="DK19" s="29">
        <f t="shared" si="60"/>
        <v>884183</v>
      </c>
      <c r="DL19" s="29">
        <f t="shared" si="61"/>
        <v>993000</v>
      </c>
      <c r="DM19" s="29">
        <f t="shared" si="62"/>
        <v>743444.77668082248</v>
      </c>
      <c r="DN19" s="29">
        <f t="shared" si="63"/>
        <v>422546.14199999999</v>
      </c>
      <c r="DO19" s="29">
        <f t="shared" si="64"/>
        <v>519731.75465999998</v>
      </c>
      <c r="DP19" s="154">
        <f>VLOOKUP(B19,'[3]MANO DE OBRA'!$B$9:$AH$144,33,0)</f>
        <v>402042</v>
      </c>
      <c r="DQ19" s="154">
        <v>929000</v>
      </c>
      <c r="DR19" s="30">
        <v>1148690</v>
      </c>
      <c r="DS19" s="90">
        <v>1091300</v>
      </c>
      <c r="DT19" s="30">
        <f t="shared" si="65"/>
        <v>892758</v>
      </c>
      <c r="DU19" s="30">
        <f t="shared" si="66"/>
        <v>1010150</v>
      </c>
      <c r="DV19" s="30">
        <f t="shared" si="67"/>
        <v>747576.38625898131</v>
      </c>
      <c r="DW19" s="30">
        <f t="shared" si="68"/>
        <v>422546.14199999999</v>
      </c>
      <c r="DX19" s="30">
        <f t="shared" si="69"/>
        <v>519731.75465999998</v>
      </c>
      <c r="DY19" s="158">
        <f>VLOOKUP(B19,'[3]MANO DE OBRA'!$B$9:$AJ$144,35,0)</f>
        <v>402042</v>
      </c>
      <c r="DZ19" s="158">
        <v>929000</v>
      </c>
      <c r="EA19" s="24">
        <v>1148690</v>
      </c>
      <c r="EB19" s="25">
        <v>1091300</v>
      </c>
      <c r="EC19" s="24">
        <f t="shared" si="70"/>
        <v>892758</v>
      </c>
      <c r="ED19" s="24">
        <f t="shared" si="71"/>
        <v>1010150</v>
      </c>
      <c r="EE19" s="24">
        <f t="shared" si="72"/>
        <v>747576.38625898131</v>
      </c>
      <c r="EF19" s="24">
        <f t="shared" si="73"/>
        <v>422546.14199999999</v>
      </c>
      <c r="EG19" s="24">
        <f t="shared" si="74"/>
        <v>519731.75465999998</v>
      </c>
      <c r="EH19" s="126">
        <f>VLOOKUP(B19,'[3]MANO DE OBRA'!$B$9:$AN$144,37,0)</f>
        <v>426496</v>
      </c>
      <c r="EI19" s="126">
        <v>929000</v>
      </c>
      <c r="EJ19" s="17">
        <v>1148690</v>
      </c>
      <c r="EK19" s="73">
        <v>1091000</v>
      </c>
      <c r="EL19" s="17">
        <f t="shared" si="75"/>
        <v>898796.5</v>
      </c>
      <c r="EM19" s="17">
        <f t="shared" si="76"/>
        <v>1010000</v>
      </c>
      <c r="EN19" s="17">
        <f t="shared" si="77"/>
        <v>768010.61904225696</v>
      </c>
      <c r="EO19" s="17">
        <f t="shared" si="78"/>
        <v>448247.29599999997</v>
      </c>
      <c r="EP19" s="17">
        <f t="shared" si="79"/>
        <v>551344.17408000003</v>
      </c>
      <c r="EQ19" s="350">
        <v>402042</v>
      </c>
      <c r="ER19" s="170">
        <v>929000</v>
      </c>
      <c r="ES19" s="32">
        <v>1148690</v>
      </c>
      <c r="ET19" s="32">
        <v>1103000</v>
      </c>
      <c r="EU19" s="32">
        <f t="shared" si="80"/>
        <v>1060230</v>
      </c>
      <c r="EV19" s="32">
        <f t="shared" si="81"/>
        <v>1103000</v>
      </c>
      <c r="EW19" s="32">
        <f t="shared" si="82"/>
        <v>1051303.0735408228</v>
      </c>
      <c r="EX19" s="32">
        <f t="shared" si="83"/>
        <v>485706.94019999995</v>
      </c>
      <c r="EY19" s="32">
        <f t="shared" si="84"/>
        <v>597419.53644599998</v>
      </c>
      <c r="EZ19" s="94">
        <f>VLOOKUP(B19,'[2]MANO DE OBRA '!$B$11:$AT$145,45,0)</f>
        <v>239674</v>
      </c>
      <c r="FA19" s="170">
        <v>929000</v>
      </c>
      <c r="FB19" s="32">
        <v>1148690</v>
      </c>
      <c r="FC19" s="32">
        <v>1091000</v>
      </c>
      <c r="FD19" s="32">
        <f t="shared" si="85"/>
        <v>1056230</v>
      </c>
      <c r="FE19" s="32">
        <f t="shared" si="86"/>
        <v>1091000</v>
      </c>
      <c r="FF19" s="32">
        <f t="shared" si="87"/>
        <v>1047642.0662745964</v>
      </c>
      <c r="FG19" s="172">
        <f t="shared" si="88"/>
        <v>289550.1594</v>
      </c>
      <c r="FH19" s="32">
        <f t="shared" si="89"/>
        <v>356146.696062</v>
      </c>
      <c r="FI19" s="172">
        <f>VLOOKUP(B19,'[2]MANO DE OBRA '!$B$11:$BO$145,66,0)</f>
        <v>232278</v>
      </c>
      <c r="FJ19" s="162">
        <v>929000</v>
      </c>
      <c r="FK19" s="32">
        <v>1148690</v>
      </c>
      <c r="FL19" s="94">
        <v>1102700</v>
      </c>
      <c r="FM19" s="32">
        <f t="shared" si="90"/>
        <v>1060130</v>
      </c>
      <c r="FN19" s="32">
        <f t="shared" si="91"/>
        <v>1102700</v>
      </c>
      <c r="FO19" s="94">
        <f t="shared" si="92"/>
        <v>1051212.2108813501</v>
      </c>
      <c r="FP19" s="172">
        <f t="shared" si="93"/>
        <v>280615.05180000002</v>
      </c>
      <c r="FQ19" s="32">
        <f t="shared" si="94"/>
        <v>345156.513714</v>
      </c>
      <c r="FR19" s="94">
        <f>VLOOKUP(B19,'[2]MANO DE OBRA '!$B$11:$BF$145,57,0)</f>
        <v>207766</v>
      </c>
      <c r="FS19" s="170">
        <v>929000</v>
      </c>
      <c r="FT19" s="32">
        <v>1148690</v>
      </c>
      <c r="FU19" s="32">
        <v>1091000</v>
      </c>
      <c r="FV19" s="32">
        <f t="shared" si="95"/>
        <v>1056230</v>
      </c>
      <c r="FW19" s="32">
        <f t="shared" si="96"/>
        <v>1091000</v>
      </c>
      <c r="FX19" s="32">
        <f t="shared" si="97"/>
        <v>1047642.0662745964</v>
      </c>
      <c r="FY19" s="172">
        <f t="shared" si="98"/>
        <v>251002.10459999999</v>
      </c>
      <c r="FZ19" s="32">
        <f t="shared" si="99"/>
        <v>308732.58865799999</v>
      </c>
      <c r="GA19" s="172">
        <f>VLOOKUP(B19,'[2]MANO DE OBRA '!$B$11:$BR$145,69,0)</f>
        <v>233869</v>
      </c>
      <c r="GB19" s="162">
        <v>929000</v>
      </c>
      <c r="GC19" s="32">
        <v>1148690</v>
      </c>
      <c r="GD19" s="94">
        <v>1137000</v>
      </c>
      <c r="GE19" s="32">
        <f t="shared" si="100"/>
        <v>1071563.3333333333</v>
      </c>
      <c r="GF19" s="32">
        <f t="shared" si="101"/>
        <v>1137000</v>
      </c>
      <c r="GG19" s="32">
        <f t="shared" si="102"/>
        <v>1061386.852635687</v>
      </c>
      <c r="GH19" s="172">
        <f t="shared" si="103"/>
        <v>282537.13889999996</v>
      </c>
      <c r="GI19" s="32">
        <f t="shared" si="104"/>
        <v>347520.68084699998</v>
      </c>
      <c r="GJ19" s="172">
        <f>VLOOKUP(B19,'[2]MANO DE OBRA '!$B$11:$P$145,15,0)</f>
        <v>208155</v>
      </c>
      <c r="GK19" s="162">
        <v>929000</v>
      </c>
      <c r="GL19" s="32">
        <v>1148690</v>
      </c>
      <c r="GM19" s="94">
        <v>723700</v>
      </c>
      <c r="GN19" s="32">
        <f t="shared" si="105"/>
        <v>933796.66666666663</v>
      </c>
      <c r="GO19" s="32">
        <f t="shared" si="106"/>
        <v>929000</v>
      </c>
      <c r="GP19" s="32">
        <f t="shared" si="107"/>
        <v>901233.46585717681</v>
      </c>
      <c r="GQ19" s="172">
        <f t="shared" si="108"/>
        <v>251472.05549999999</v>
      </c>
      <c r="GR19" s="32">
        <f t="shared" si="109"/>
        <v>309310.62826500001</v>
      </c>
      <c r="GS19" s="172">
        <f>VLOOKUP(B19,'[2]MANO DE OBRA '!$B$11:$G$145,6,0)</f>
        <v>187691</v>
      </c>
      <c r="GT19" s="162">
        <v>929000</v>
      </c>
      <c r="GU19" s="32">
        <v>1148690</v>
      </c>
      <c r="GV19" s="94">
        <v>723700</v>
      </c>
      <c r="GW19" s="33">
        <f t="shared" si="110"/>
        <v>933796.66666666663</v>
      </c>
      <c r="GX19" s="32">
        <f t="shared" si="111"/>
        <v>929000</v>
      </c>
      <c r="GY19" s="32">
        <f t="shared" si="112"/>
        <v>901233.46585717681</v>
      </c>
      <c r="GZ19" s="172">
        <f t="shared" si="113"/>
        <v>226749.49709999998</v>
      </c>
      <c r="HA19" s="32">
        <f t="shared" si="114"/>
        <v>278901.88143299997</v>
      </c>
      <c r="HB19" s="172">
        <f>VLOOKUP(B19,'[2]MANO DE OBRA '!$B$11:$D$145,3,0)</f>
        <v>191566</v>
      </c>
      <c r="HC19" s="31">
        <v>929000</v>
      </c>
      <c r="HD19" s="32">
        <v>1148690</v>
      </c>
      <c r="HE19" s="94">
        <v>723700</v>
      </c>
      <c r="HF19" s="33">
        <f t="shared" si="115"/>
        <v>933796.66666666663</v>
      </c>
      <c r="HG19" s="32">
        <f t="shared" si="116"/>
        <v>929000</v>
      </c>
      <c r="HH19" s="32">
        <f t="shared" si="117"/>
        <v>901233.46585717681</v>
      </c>
      <c r="HI19" s="172">
        <f t="shared" si="118"/>
        <v>231430.88459999999</v>
      </c>
      <c r="HJ19" s="32">
        <f t="shared" si="119"/>
        <v>284659.98805799999</v>
      </c>
      <c r="HK19" s="172">
        <f>VLOOKUP(B19,'[2]MANO DE OBRA '!$B$11:$BI$145,60,0)</f>
        <v>230357</v>
      </c>
      <c r="HL19" s="31">
        <v>929000</v>
      </c>
      <c r="HM19" s="32">
        <v>1148690</v>
      </c>
      <c r="HN19" s="94">
        <v>1137200</v>
      </c>
      <c r="HO19" s="33">
        <f t="shared" si="120"/>
        <v>1071630</v>
      </c>
      <c r="HP19" s="32">
        <f t="shared" si="121"/>
        <v>1137200</v>
      </c>
      <c r="HQ19" s="32">
        <f t="shared" si="122"/>
        <v>1061444.9401242652</v>
      </c>
      <c r="HR19" s="172">
        <f t="shared" si="123"/>
        <v>278294.2917</v>
      </c>
      <c r="HS19" s="32">
        <f t="shared" si="124"/>
        <v>342301.97879099997</v>
      </c>
      <c r="HT19" s="172">
        <v>445920</v>
      </c>
      <c r="HU19" s="31">
        <v>929000</v>
      </c>
      <c r="HV19" s="32">
        <v>1148690</v>
      </c>
      <c r="HW19" s="94">
        <v>1080000</v>
      </c>
      <c r="HX19" s="33">
        <f t="shared" si="125"/>
        <v>1052563.3333333333</v>
      </c>
      <c r="HY19" s="32">
        <f t="shared" si="126"/>
        <v>1080000</v>
      </c>
      <c r="HZ19" s="32">
        <f t="shared" si="127"/>
        <v>1044237.7082685494</v>
      </c>
      <c r="IA19" s="172">
        <f t="shared" si="128"/>
        <v>538715.95199999993</v>
      </c>
      <c r="IB19" s="32">
        <f t="shared" si="129"/>
        <v>662620.62095999997</v>
      </c>
      <c r="IC19" s="172">
        <v>510950</v>
      </c>
      <c r="ID19" s="31">
        <v>929000</v>
      </c>
      <c r="IE19" s="32">
        <v>1148690</v>
      </c>
      <c r="IF19" s="94">
        <v>1080000</v>
      </c>
      <c r="IG19" s="33">
        <f t="shared" si="130"/>
        <v>1052563.3333333333</v>
      </c>
      <c r="IH19" s="32">
        <f t="shared" si="131"/>
        <v>1080000</v>
      </c>
      <c r="II19" s="32">
        <f t="shared" si="132"/>
        <v>1044237.7082685494</v>
      </c>
      <c r="IJ19" s="172">
        <f t="shared" si="133"/>
        <v>617278.69499999995</v>
      </c>
      <c r="IK19" s="32">
        <f t="shared" si="134"/>
        <v>759252.79484999995</v>
      </c>
      <c r="IM19" s="32">
        <f t="shared" si="135"/>
        <v>427711.54794311122</v>
      </c>
    </row>
    <row r="20" spans="1:247" x14ac:dyDescent="0.25">
      <c r="A20" s="12">
        <v>13</v>
      </c>
      <c r="B20" s="37" t="s">
        <v>298</v>
      </c>
      <c r="C20" s="14">
        <f>VLOOKUP(B20,'[3]MANO DE OBRA'!$B$9:$D$144,3,0)</f>
        <v>348950</v>
      </c>
      <c r="D20" s="14">
        <v>1247000</v>
      </c>
      <c r="E20" s="15">
        <v>1388050</v>
      </c>
      <c r="F20" s="97">
        <v>1291000</v>
      </c>
      <c r="G20" s="105">
        <f t="shared" si="1"/>
        <v>1068750</v>
      </c>
      <c r="H20" s="105">
        <f t="shared" si="2"/>
        <v>1269000</v>
      </c>
      <c r="I20" s="105">
        <f t="shared" si="3"/>
        <v>774789.40976241906</v>
      </c>
      <c r="J20" s="107">
        <f t="shared" si="0"/>
        <v>366746.44999999995</v>
      </c>
      <c r="K20" s="107">
        <f t="shared" si="4"/>
        <v>451098.13349999994</v>
      </c>
      <c r="L20" s="101">
        <f>VLOOKUP(B20,'[3]MANO DE OBRA'!$B$9:$F$144,5,0)</f>
        <v>354745</v>
      </c>
      <c r="M20" s="101">
        <v>1247000</v>
      </c>
      <c r="N20" s="34">
        <v>1388050</v>
      </c>
      <c r="O20" s="70">
        <v>1318600</v>
      </c>
      <c r="P20" s="34">
        <f t="shared" si="5"/>
        <v>1077098.75</v>
      </c>
      <c r="Q20" s="34">
        <f t="shared" si="6"/>
        <v>1282800</v>
      </c>
      <c r="R20" s="34">
        <f t="shared" si="7"/>
        <v>784365.07325737947</v>
      </c>
      <c r="S20" s="34">
        <f t="shared" si="8"/>
        <v>372836.995</v>
      </c>
      <c r="T20" s="34">
        <f t="shared" si="9"/>
        <v>458589.50384999998</v>
      </c>
      <c r="U20" s="175">
        <f>VLOOKUP(B20,'[3]MANO DE OBRA'!$B$9:$H$144,7,0)</f>
        <v>348950</v>
      </c>
      <c r="V20" s="175">
        <v>1247000</v>
      </c>
      <c r="W20" s="17">
        <v>1388050</v>
      </c>
      <c r="X20" s="17">
        <v>1291000</v>
      </c>
      <c r="Y20" s="17">
        <f t="shared" si="10"/>
        <v>1068750</v>
      </c>
      <c r="Z20" s="17">
        <f t="shared" si="11"/>
        <v>1269000</v>
      </c>
      <c r="AA20" s="17">
        <f t="shared" si="12"/>
        <v>774789.40976241906</v>
      </c>
      <c r="AB20" s="17">
        <f t="shared" si="13"/>
        <v>366746.44999999995</v>
      </c>
      <c r="AC20" s="17">
        <f t="shared" si="14"/>
        <v>451098.13349999994</v>
      </c>
      <c r="AD20" s="129">
        <f>VLOOKUP(B20,'[3]MANO DE OBRA'!$B$9:$J$144,9,0)</f>
        <v>348950</v>
      </c>
      <c r="AE20" s="129">
        <v>1247000</v>
      </c>
      <c r="AF20" s="18">
        <v>1388050</v>
      </c>
      <c r="AG20" s="74">
        <v>1318600</v>
      </c>
      <c r="AH20" s="18">
        <f t="shared" si="15"/>
        <v>1075650</v>
      </c>
      <c r="AI20" s="18">
        <f t="shared" si="16"/>
        <v>1282800</v>
      </c>
      <c r="AJ20" s="18">
        <f t="shared" si="17"/>
        <v>777230.27139042935</v>
      </c>
      <c r="AK20" s="18">
        <f t="shared" si="18"/>
        <v>366746.44999999995</v>
      </c>
      <c r="AL20" s="18">
        <f t="shared" si="19"/>
        <v>451098.13349999994</v>
      </c>
      <c r="AM20" s="133">
        <f>VLOOKUP(B20,'[3]MANO DE OBRA'!$B$9:$L$144,11,0)</f>
        <v>354558</v>
      </c>
      <c r="AN20" s="133">
        <v>1247000</v>
      </c>
      <c r="AO20" s="19">
        <v>1388050</v>
      </c>
      <c r="AP20" s="77">
        <v>1374000</v>
      </c>
      <c r="AQ20" s="19">
        <f t="shared" si="20"/>
        <v>1090902</v>
      </c>
      <c r="AR20" s="19">
        <f t="shared" si="21"/>
        <v>1310500</v>
      </c>
      <c r="AS20" s="19">
        <f t="shared" si="22"/>
        <v>788865.19599351741</v>
      </c>
      <c r="AT20" s="19">
        <f t="shared" si="23"/>
        <v>372640.45799999998</v>
      </c>
      <c r="AU20" s="19">
        <f t="shared" si="24"/>
        <v>458347.76334</v>
      </c>
      <c r="AV20" s="137">
        <f>VLOOKUP(B20,'[3]MANO DE OBRA'!$B$9:$N$144,13,0)</f>
        <v>388968</v>
      </c>
      <c r="AW20" s="137">
        <v>1247000</v>
      </c>
      <c r="AX20" s="20">
        <v>1388050</v>
      </c>
      <c r="AY20" s="79">
        <v>1374000</v>
      </c>
      <c r="AZ20" s="20">
        <f t="shared" si="25"/>
        <v>1099504.5</v>
      </c>
      <c r="BA20" s="20">
        <f t="shared" si="26"/>
        <v>1310500</v>
      </c>
      <c r="BB20" s="20">
        <f t="shared" si="27"/>
        <v>829691.78574356658</v>
      </c>
      <c r="BC20" s="20">
        <f t="shared" si="28"/>
        <v>408805.36799999996</v>
      </c>
      <c r="BD20" s="20">
        <f t="shared" si="29"/>
        <v>502830.60263999994</v>
      </c>
      <c r="BE20" s="139">
        <f>VLOOKUP(B20,'[3]MANO DE OBRA'!$B$9:$P$144,15,0)</f>
        <v>374274</v>
      </c>
      <c r="BF20" s="139">
        <v>1247000</v>
      </c>
      <c r="BG20" s="21">
        <v>1388050</v>
      </c>
      <c r="BH20" s="80">
        <v>1319000</v>
      </c>
      <c r="BI20" s="21">
        <f t="shared" si="30"/>
        <v>1082081</v>
      </c>
      <c r="BJ20" s="21">
        <f t="shared" si="31"/>
        <v>1283000</v>
      </c>
      <c r="BK20" s="21">
        <f t="shared" si="32"/>
        <v>807697.48247926054</v>
      </c>
      <c r="BL20" s="21">
        <f t="shared" si="33"/>
        <v>393361.97399999999</v>
      </c>
      <c r="BM20" s="21">
        <f t="shared" si="34"/>
        <v>483835.22801999998</v>
      </c>
      <c r="BN20" s="144">
        <f>VLOOKUP(B20,'[3]MANO DE OBRA'!$B$9:$R$144,17,0)</f>
        <v>448002</v>
      </c>
      <c r="BO20" s="144">
        <v>1247000</v>
      </c>
      <c r="BP20" s="22">
        <v>1388050</v>
      </c>
      <c r="BQ20" s="82">
        <v>1346000</v>
      </c>
      <c r="BR20" s="22">
        <f t="shared" si="35"/>
        <v>1107263</v>
      </c>
      <c r="BS20" s="22">
        <f t="shared" si="36"/>
        <v>1296500</v>
      </c>
      <c r="BT20" s="22">
        <f t="shared" si="37"/>
        <v>889395.90291847731</v>
      </c>
      <c r="BU20" s="22">
        <f t="shared" si="38"/>
        <v>470850.10199999996</v>
      </c>
      <c r="BV20" s="22">
        <f t="shared" si="39"/>
        <v>579145.62546000001</v>
      </c>
      <c r="BW20" s="146">
        <f>VLOOKUP(B20,'[3]MANO DE OBRA'!$B$9:$T$144,19,0)</f>
        <v>476416</v>
      </c>
      <c r="BX20" s="146">
        <v>1247000</v>
      </c>
      <c r="BY20" s="23">
        <v>1388050</v>
      </c>
      <c r="BZ20" s="84">
        <v>1319000</v>
      </c>
      <c r="CA20" s="23">
        <f t="shared" si="40"/>
        <v>1107616.5</v>
      </c>
      <c r="CB20" s="23">
        <f t="shared" si="41"/>
        <v>1283000</v>
      </c>
      <c r="CC20" s="84">
        <f t="shared" si="42"/>
        <v>913342.98015074688</v>
      </c>
      <c r="CD20" s="84">
        <f t="shared" si="43"/>
        <v>500713.21599999996</v>
      </c>
      <c r="CE20" s="84">
        <f t="shared" si="44"/>
        <v>615877.25567999994</v>
      </c>
      <c r="CF20" s="168">
        <f>VLOOKUP(B20,'[3]MANO DE OBRA'!$B$9:$X$144,23,0)</f>
        <v>348950</v>
      </c>
      <c r="CG20" s="168">
        <v>1247000</v>
      </c>
      <c r="CH20" s="24">
        <v>1388050</v>
      </c>
      <c r="CI20" s="24">
        <v>1239900</v>
      </c>
      <c r="CJ20" s="24">
        <f t="shared" si="45"/>
        <v>1055975</v>
      </c>
      <c r="CK20" s="24">
        <f t="shared" si="46"/>
        <v>1243450</v>
      </c>
      <c r="CL20" s="24">
        <f t="shared" si="47"/>
        <v>770027.97121425101</v>
      </c>
      <c r="CM20" s="24">
        <f t="shared" si="48"/>
        <v>366746.44999999995</v>
      </c>
      <c r="CN20" s="24">
        <f t="shared" si="49"/>
        <v>451098.13349999994</v>
      </c>
      <c r="CO20" s="148">
        <f>VLOOKUP(B20,'[3]MANO DE OBRA'!$B$9:$Z$144,25,0)</f>
        <v>378453</v>
      </c>
      <c r="CP20" s="148">
        <v>1247000</v>
      </c>
      <c r="CQ20" s="26">
        <v>1388050</v>
      </c>
      <c r="CR20" s="149">
        <v>1333000</v>
      </c>
      <c r="CS20" s="26">
        <f t="shared" si="50"/>
        <v>1086625.75</v>
      </c>
      <c r="CT20" s="26">
        <f t="shared" si="51"/>
        <v>1290000</v>
      </c>
      <c r="CU20" s="26">
        <f t="shared" si="52"/>
        <v>813854.51475107879</v>
      </c>
      <c r="CV20" s="26">
        <f t="shared" si="53"/>
        <v>397754.103</v>
      </c>
      <c r="CW20" s="26">
        <f t="shared" si="54"/>
        <v>489237.54668999999</v>
      </c>
      <c r="CX20" s="27">
        <f>VLOOKUP(B20,'[3]MANO DE OBRA'!$B$9:$AB$144,27,0)</f>
        <v>468988</v>
      </c>
      <c r="CY20" s="27">
        <v>1247000</v>
      </c>
      <c r="CZ20" s="28">
        <v>1388050</v>
      </c>
      <c r="DA20" s="86">
        <v>1277000</v>
      </c>
      <c r="DB20" s="28">
        <f t="shared" si="55"/>
        <v>1095259.5</v>
      </c>
      <c r="DC20" s="28">
        <f t="shared" si="56"/>
        <v>1262000</v>
      </c>
      <c r="DD20" s="28">
        <f t="shared" si="57"/>
        <v>901368.67129191058</v>
      </c>
      <c r="DE20" s="28">
        <f t="shared" si="58"/>
        <v>492906.38799999998</v>
      </c>
      <c r="DF20" s="28">
        <f t="shared" si="59"/>
        <v>606274.85724000004</v>
      </c>
      <c r="DG20" s="150">
        <f>VLOOKUP(B20,'[3]MANO DE OBRA'!$B$9:$AF$144,31,0)</f>
        <v>485818</v>
      </c>
      <c r="DH20" s="150">
        <v>1247000</v>
      </c>
      <c r="DI20" s="29">
        <v>1388050</v>
      </c>
      <c r="DJ20" s="88">
        <v>1360000</v>
      </c>
      <c r="DK20" s="29">
        <f t="shared" si="60"/>
        <v>1120217</v>
      </c>
      <c r="DL20" s="29">
        <f t="shared" si="61"/>
        <v>1303500</v>
      </c>
      <c r="DM20" s="29">
        <f t="shared" si="62"/>
        <v>926775.92459103302</v>
      </c>
      <c r="DN20" s="29">
        <f t="shared" si="63"/>
        <v>510594.71799999999</v>
      </c>
      <c r="DO20" s="29">
        <f t="shared" si="64"/>
        <v>628031.50314000004</v>
      </c>
      <c r="DP20" s="154">
        <f>VLOOKUP(B20,'[3]MANO DE OBRA'!$B$9:$AH$144,33,0)</f>
        <v>485818</v>
      </c>
      <c r="DQ20" s="154">
        <v>1247000</v>
      </c>
      <c r="DR20" s="30">
        <v>1388050</v>
      </c>
      <c r="DS20" s="90">
        <v>1332500</v>
      </c>
      <c r="DT20" s="30">
        <f t="shared" si="65"/>
        <v>1113342</v>
      </c>
      <c r="DU20" s="30">
        <f t="shared" si="66"/>
        <v>1289750</v>
      </c>
      <c r="DV20" s="30">
        <f t="shared" si="67"/>
        <v>923528.85356594925</v>
      </c>
      <c r="DW20" s="30">
        <f t="shared" si="68"/>
        <v>510594.71799999999</v>
      </c>
      <c r="DX20" s="30">
        <f t="shared" si="69"/>
        <v>628031.50314000004</v>
      </c>
      <c r="DY20" s="158">
        <f>VLOOKUP(B20,'[3]MANO DE OBRA'!$B$9:$AJ$144,35,0)</f>
        <v>485818</v>
      </c>
      <c r="DZ20" s="158">
        <v>1247000</v>
      </c>
      <c r="EA20" s="24">
        <v>1388050</v>
      </c>
      <c r="EB20" s="25">
        <v>1332500</v>
      </c>
      <c r="EC20" s="24">
        <f t="shared" si="70"/>
        <v>1113342</v>
      </c>
      <c r="ED20" s="24">
        <f t="shared" si="71"/>
        <v>1289750</v>
      </c>
      <c r="EE20" s="24">
        <f t="shared" si="72"/>
        <v>923528.85356594925</v>
      </c>
      <c r="EF20" s="24">
        <f t="shared" si="73"/>
        <v>510594.71799999999</v>
      </c>
      <c r="EG20" s="24">
        <f t="shared" si="74"/>
        <v>628031.50314000004</v>
      </c>
      <c r="EH20" s="126">
        <f>VLOOKUP(B20,'[3]MANO DE OBRA'!$B$9:$AN$144,37,0)</f>
        <v>523693</v>
      </c>
      <c r="EI20" s="126">
        <v>1247000</v>
      </c>
      <c r="EJ20" s="17">
        <v>1388050</v>
      </c>
      <c r="EK20" s="73">
        <v>1249000</v>
      </c>
      <c r="EL20" s="17">
        <f t="shared" si="75"/>
        <v>1101935.75</v>
      </c>
      <c r="EM20" s="17">
        <f t="shared" si="76"/>
        <v>1248000</v>
      </c>
      <c r="EN20" s="17">
        <f t="shared" si="77"/>
        <v>945064.36222729774</v>
      </c>
      <c r="EO20" s="17">
        <f t="shared" si="78"/>
        <v>550401.34299999999</v>
      </c>
      <c r="EP20" s="17">
        <f t="shared" si="79"/>
        <v>676993.65188999998</v>
      </c>
      <c r="EQ20" s="350">
        <v>485818</v>
      </c>
      <c r="ER20" s="170">
        <v>1247000</v>
      </c>
      <c r="ES20" s="32">
        <v>1388050</v>
      </c>
      <c r="ET20" s="32">
        <v>1291000</v>
      </c>
      <c r="EU20" s="32">
        <f t="shared" si="80"/>
        <v>1308683.3333333333</v>
      </c>
      <c r="EV20" s="32">
        <f t="shared" si="81"/>
        <v>1291000</v>
      </c>
      <c r="EW20" s="32">
        <f t="shared" si="82"/>
        <v>1306078.0385395512</v>
      </c>
      <c r="EX20" s="32">
        <f t="shared" si="83"/>
        <v>586916.72580000001</v>
      </c>
      <c r="EY20" s="32">
        <f t="shared" si="84"/>
        <v>721907.57273400004</v>
      </c>
      <c r="EZ20" s="94">
        <f>VLOOKUP(B20,'[2]MANO DE OBRA '!$B$11:$AT$145,45,0)</f>
        <v>278912</v>
      </c>
      <c r="FA20" s="170">
        <v>1247000</v>
      </c>
      <c r="FB20" s="32">
        <v>1388050</v>
      </c>
      <c r="FC20" s="32">
        <v>1333000</v>
      </c>
      <c r="FD20" s="32">
        <f t="shared" si="85"/>
        <v>1322683.3333333333</v>
      </c>
      <c r="FE20" s="32">
        <f t="shared" si="86"/>
        <v>1333000</v>
      </c>
      <c r="FF20" s="32">
        <f t="shared" si="87"/>
        <v>1320104.5313268818</v>
      </c>
      <c r="FG20" s="172">
        <f t="shared" si="88"/>
        <v>336953.58720000001</v>
      </c>
      <c r="FH20" s="32">
        <f t="shared" si="89"/>
        <v>414452.91225599998</v>
      </c>
      <c r="FI20" s="172">
        <f>VLOOKUP(B20,'[2]MANO DE OBRA '!$B$11:$BO$145,66,0)</f>
        <v>290319</v>
      </c>
      <c r="FJ20" s="162">
        <v>1247000</v>
      </c>
      <c r="FK20" s="32">
        <v>1388050</v>
      </c>
      <c r="FL20" s="94">
        <v>1290900</v>
      </c>
      <c r="FM20" s="32">
        <f t="shared" si="90"/>
        <v>1308650</v>
      </c>
      <c r="FN20" s="32">
        <f t="shared" si="91"/>
        <v>1290900</v>
      </c>
      <c r="FO20" s="94">
        <f t="shared" si="92"/>
        <v>1306043.9202845348</v>
      </c>
      <c r="FP20" s="172">
        <f t="shared" si="93"/>
        <v>350734.38389999996</v>
      </c>
      <c r="FQ20" s="32">
        <f t="shared" si="94"/>
        <v>431403.29219699994</v>
      </c>
      <c r="FR20" s="94">
        <f>VLOOKUP(B20,'[2]MANO DE OBRA '!$B$11:$BF$145,57,0)</f>
        <v>249972</v>
      </c>
      <c r="FS20" s="170">
        <v>1247000</v>
      </c>
      <c r="FT20" s="32">
        <v>1388050</v>
      </c>
      <c r="FU20" s="32">
        <v>1333000</v>
      </c>
      <c r="FV20" s="32">
        <f t="shared" si="95"/>
        <v>1322683.3333333333</v>
      </c>
      <c r="FW20" s="32">
        <f t="shared" si="96"/>
        <v>1333000</v>
      </c>
      <c r="FX20" s="32">
        <f t="shared" si="97"/>
        <v>1320104.5313268818</v>
      </c>
      <c r="FY20" s="172">
        <f t="shared" si="98"/>
        <v>301991.17319999996</v>
      </c>
      <c r="FZ20" s="32">
        <f t="shared" si="99"/>
        <v>371449.14303599996</v>
      </c>
      <c r="GA20" s="172">
        <f>VLOOKUP(B20,'[2]MANO DE OBRA '!$B$11:$BR$145,69,0)</f>
        <v>280452</v>
      </c>
      <c r="GB20" s="162">
        <v>1247000</v>
      </c>
      <c r="GC20" s="32">
        <v>1388050</v>
      </c>
      <c r="GD20" s="94">
        <v>1319000</v>
      </c>
      <c r="GE20" s="32">
        <f t="shared" si="100"/>
        <v>1318016.6666666667</v>
      </c>
      <c r="GF20" s="32">
        <f t="shared" si="101"/>
        <v>1319000</v>
      </c>
      <c r="GG20" s="32">
        <f t="shared" si="102"/>
        <v>1315495.2899141468</v>
      </c>
      <c r="GH20" s="172">
        <f t="shared" si="103"/>
        <v>338814.0612</v>
      </c>
      <c r="GI20" s="32">
        <f t="shared" si="104"/>
        <v>416741.29527599999</v>
      </c>
      <c r="GJ20" s="172">
        <f>VLOOKUP(B20,'[2]MANO DE OBRA '!$B$11:$P$145,15,0)</f>
        <v>255703</v>
      </c>
      <c r="GK20" s="162">
        <v>1247000</v>
      </c>
      <c r="GL20" s="32">
        <v>1388050</v>
      </c>
      <c r="GM20" s="94">
        <v>932700</v>
      </c>
      <c r="GN20" s="32">
        <f t="shared" si="105"/>
        <v>1189250</v>
      </c>
      <c r="GO20" s="32">
        <f t="shared" si="106"/>
        <v>1247000</v>
      </c>
      <c r="GP20" s="32">
        <f t="shared" si="107"/>
        <v>1156285.0846991765</v>
      </c>
      <c r="GQ20" s="172">
        <f t="shared" si="108"/>
        <v>308914.79430000001</v>
      </c>
      <c r="GR20" s="32">
        <f t="shared" si="109"/>
        <v>379965.19698900002</v>
      </c>
      <c r="GS20" s="172">
        <f>VLOOKUP(B20,'[2]MANO DE OBRA '!$B$11:$G$145,6,0)</f>
        <v>231505</v>
      </c>
      <c r="GT20" s="162">
        <v>1247000</v>
      </c>
      <c r="GU20" s="32">
        <v>1388050</v>
      </c>
      <c r="GV20" s="94">
        <v>932700</v>
      </c>
      <c r="GW20" s="33">
        <f t="shared" si="110"/>
        <v>1189250</v>
      </c>
      <c r="GX20" s="32">
        <f t="shared" si="111"/>
        <v>1247000</v>
      </c>
      <c r="GY20" s="32">
        <f t="shared" si="112"/>
        <v>1156285.0846991765</v>
      </c>
      <c r="GZ20" s="172">
        <f t="shared" si="113"/>
        <v>279681.19049999997</v>
      </c>
      <c r="HA20" s="32">
        <f t="shared" si="114"/>
        <v>344007.86431499996</v>
      </c>
      <c r="HB20" s="172">
        <f>VLOOKUP(B20,'[2]MANO DE OBRA '!$B$11:$D$145,3,0)</f>
        <v>242529</v>
      </c>
      <c r="HC20" s="31">
        <v>1247000</v>
      </c>
      <c r="HD20" s="32">
        <v>1388050</v>
      </c>
      <c r="HE20" s="94">
        <v>932700</v>
      </c>
      <c r="HF20" s="33">
        <f t="shared" si="115"/>
        <v>1189250</v>
      </c>
      <c r="HG20" s="32">
        <f t="shared" si="116"/>
        <v>1247000</v>
      </c>
      <c r="HH20" s="32">
        <f t="shared" si="117"/>
        <v>1156285.0846991765</v>
      </c>
      <c r="HI20" s="172">
        <f t="shared" si="118"/>
        <v>292999.28489999997</v>
      </c>
      <c r="HJ20" s="32">
        <f t="shared" si="119"/>
        <v>360389.12042699999</v>
      </c>
      <c r="HK20" s="172">
        <f>VLOOKUP(B20,'[2]MANO DE OBRA '!$B$11:$BI$145,60,0)</f>
        <v>289122</v>
      </c>
      <c r="HL20" s="31">
        <v>1247000</v>
      </c>
      <c r="HM20" s="32">
        <v>1388050</v>
      </c>
      <c r="HN20" s="94">
        <v>1318600</v>
      </c>
      <c r="HO20" s="33">
        <f t="shared" si="120"/>
        <v>1317883.3333333333</v>
      </c>
      <c r="HP20" s="32">
        <f t="shared" si="121"/>
        <v>1318600</v>
      </c>
      <c r="HQ20" s="32">
        <f t="shared" si="122"/>
        <v>1315362.637344039</v>
      </c>
      <c r="HR20" s="172">
        <f t="shared" si="123"/>
        <v>349288.28820000001</v>
      </c>
      <c r="HS20" s="32">
        <f t="shared" si="124"/>
        <v>429624.59448600002</v>
      </c>
      <c r="HT20" s="172">
        <v>598560</v>
      </c>
      <c r="HU20" s="31">
        <v>1247000</v>
      </c>
      <c r="HV20" s="32">
        <v>1388050</v>
      </c>
      <c r="HW20" s="94">
        <v>1319000</v>
      </c>
      <c r="HX20" s="33">
        <f t="shared" si="125"/>
        <v>1318016.6666666667</v>
      </c>
      <c r="HY20" s="32">
        <f t="shared" si="126"/>
        <v>1319000</v>
      </c>
      <c r="HZ20" s="32">
        <f t="shared" si="127"/>
        <v>1315495.2899141468</v>
      </c>
      <c r="IA20" s="172">
        <f t="shared" si="128"/>
        <v>723120.33600000001</v>
      </c>
      <c r="IB20" s="32">
        <f t="shared" si="129"/>
        <v>889438.01328000007</v>
      </c>
      <c r="IC20" s="172">
        <v>685850</v>
      </c>
      <c r="ID20" s="31">
        <v>1247000</v>
      </c>
      <c r="IE20" s="32">
        <v>1388050</v>
      </c>
      <c r="IF20" s="94">
        <v>1319000</v>
      </c>
      <c r="IG20" s="33">
        <f t="shared" si="130"/>
        <v>1318016.6666666667</v>
      </c>
      <c r="IH20" s="32">
        <f t="shared" si="131"/>
        <v>1319000</v>
      </c>
      <c r="II20" s="32">
        <f t="shared" si="132"/>
        <v>1315495.2899141468</v>
      </c>
      <c r="IJ20" s="172">
        <f t="shared" si="133"/>
        <v>828575.38500000001</v>
      </c>
      <c r="IK20" s="32">
        <f t="shared" si="134"/>
        <v>1019147.72355</v>
      </c>
      <c r="IM20" s="32">
        <f t="shared" si="135"/>
        <v>531042.4372879999</v>
      </c>
    </row>
    <row r="21" spans="1:247" x14ac:dyDescent="0.25">
      <c r="A21" s="12">
        <v>14</v>
      </c>
      <c r="B21" s="36" t="s">
        <v>299</v>
      </c>
      <c r="C21" s="14">
        <f>VLOOKUP(B21,'[3]MANO DE OBRA'!$B$9:$D$144,3,0)</f>
        <v>301086</v>
      </c>
      <c r="D21" s="14">
        <v>1076000</v>
      </c>
      <c r="E21" s="15">
        <v>1207000</v>
      </c>
      <c r="F21" s="97">
        <v>1147000</v>
      </c>
      <c r="G21" s="105">
        <f t="shared" si="1"/>
        <v>932771.5</v>
      </c>
      <c r="H21" s="105">
        <f t="shared" si="2"/>
        <v>1111500</v>
      </c>
      <c r="I21" s="105">
        <f t="shared" si="3"/>
        <v>672153.88272187312</v>
      </c>
      <c r="J21" s="107">
        <f t="shared" si="0"/>
        <v>316441.386</v>
      </c>
      <c r="K21" s="107">
        <f t="shared" si="4"/>
        <v>389222.90477999998</v>
      </c>
      <c r="L21" s="101">
        <f>VLOOKUP(B21,'[3]MANO DE OBRA'!$B$9:$F$144,5,0)</f>
        <v>299600</v>
      </c>
      <c r="M21" s="101">
        <v>1076000</v>
      </c>
      <c r="N21" s="34">
        <v>1207000</v>
      </c>
      <c r="O21" s="70">
        <v>1170800</v>
      </c>
      <c r="P21" s="34">
        <f t="shared" si="5"/>
        <v>938350</v>
      </c>
      <c r="Q21" s="34">
        <f t="shared" si="6"/>
        <v>1123400</v>
      </c>
      <c r="R21" s="34">
        <f t="shared" si="7"/>
        <v>672295.0085648254</v>
      </c>
      <c r="S21" s="34">
        <f t="shared" si="8"/>
        <v>314879.59999999998</v>
      </c>
      <c r="T21" s="34">
        <f t="shared" si="9"/>
        <v>387301.908</v>
      </c>
      <c r="U21" s="175">
        <f>VLOOKUP(B21,'[3]MANO DE OBRA'!$B$9:$H$144,7,0)</f>
        <v>299600</v>
      </c>
      <c r="V21" s="175">
        <v>1076000</v>
      </c>
      <c r="W21" s="17">
        <v>1207000</v>
      </c>
      <c r="X21" s="17">
        <v>1147000</v>
      </c>
      <c r="Y21" s="17">
        <f t="shared" si="10"/>
        <v>932400</v>
      </c>
      <c r="Z21" s="17">
        <f t="shared" si="11"/>
        <v>1111500</v>
      </c>
      <c r="AA21" s="17">
        <f t="shared" si="12"/>
        <v>670298.37261723657</v>
      </c>
      <c r="AB21" s="17">
        <f t="shared" si="13"/>
        <v>314879.59999999998</v>
      </c>
      <c r="AC21" s="17">
        <f t="shared" si="14"/>
        <v>387301.908</v>
      </c>
      <c r="AD21" s="129">
        <f>VLOOKUP(B21,'[3]MANO DE OBRA'!$B$9:$J$144,9,0)</f>
        <v>299600</v>
      </c>
      <c r="AE21" s="129">
        <v>1076000</v>
      </c>
      <c r="AF21" s="18">
        <v>1207000</v>
      </c>
      <c r="AG21" s="74">
        <v>1170800</v>
      </c>
      <c r="AH21" s="18">
        <f t="shared" si="15"/>
        <v>938350</v>
      </c>
      <c r="AI21" s="18">
        <f t="shared" si="16"/>
        <v>1123400</v>
      </c>
      <c r="AJ21" s="18">
        <f t="shared" si="17"/>
        <v>672295.0085648254</v>
      </c>
      <c r="AK21" s="18">
        <f t="shared" si="18"/>
        <v>314879.59999999998</v>
      </c>
      <c r="AL21" s="18">
        <f t="shared" si="19"/>
        <v>387301.908</v>
      </c>
      <c r="AM21" s="133">
        <f>VLOOKUP(B21,'[3]MANO DE OBRA'!$B$9:$L$144,11,0)</f>
        <v>312869</v>
      </c>
      <c r="AN21" s="133">
        <v>1076000</v>
      </c>
      <c r="AO21" s="19">
        <v>1207000</v>
      </c>
      <c r="AP21" s="77">
        <v>1147000</v>
      </c>
      <c r="AQ21" s="19">
        <f t="shared" si="20"/>
        <v>935717.25</v>
      </c>
      <c r="AR21" s="19">
        <f t="shared" si="21"/>
        <v>1111500</v>
      </c>
      <c r="AS21" s="19">
        <f t="shared" si="22"/>
        <v>686585.19879822037</v>
      </c>
      <c r="AT21" s="19">
        <f t="shared" si="23"/>
        <v>328825.31899999996</v>
      </c>
      <c r="AU21" s="19">
        <f t="shared" si="24"/>
        <v>404455.14236999996</v>
      </c>
      <c r="AV21" s="137">
        <f>VLOOKUP(B21,'[3]MANO DE OBRA'!$B$9:$N$144,13,0)</f>
        <v>320986</v>
      </c>
      <c r="AW21" s="137">
        <v>1076000</v>
      </c>
      <c r="AX21" s="20">
        <v>1207000</v>
      </c>
      <c r="AY21" s="79">
        <v>1147000</v>
      </c>
      <c r="AZ21" s="20">
        <f t="shared" si="25"/>
        <v>937746.5</v>
      </c>
      <c r="BA21" s="20">
        <f t="shared" si="26"/>
        <v>1111500</v>
      </c>
      <c r="BB21" s="20">
        <f t="shared" si="27"/>
        <v>696244.4421562081</v>
      </c>
      <c r="BC21" s="20">
        <f t="shared" si="28"/>
        <v>337356.28599999996</v>
      </c>
      <c r="BD21" s="20">
        <f t="shared" si="29"/>
        <v>414948.23177999997</v>
      </c>
      <c r="BE21" s="139">
        <f>VLOOKUP(B21,'[3]MANO DE OBRA'!$B$9:$P$144,15,0)</f>
        <v>320319</v>
      </c>
      <c r="BF21" s="139">
        <v>1076000</v>
      </c>
      <c r="BG21" s="21">
        <v>1207000</v>
      </c>
      <c r="BH21" s="80">
        <v>1086000</v>
      </c>
      <c r="BI21" s="21">
        <f t="shared" si="30"/>
        <v>922329.75</v>
      </c>
      <c r="BJ21" s="21">
        <f t="shared" si="31"/>
        <v>1081000</v>
      </c>
      <c r="BK21" s="21">
        <f t="shared" si="32"/>
        <v>689587.80383512587</v>
      </c>
      <c r="BL21" s="21">
        <f t="shared" si="33"/>
        <v>336655.26899999997</v>
      </c>
      <c r="BM21" s="21">
        <f t="shared" si="34"/>
        <v>414085.98086999997</v>
      </c>
      <c r="BN21" s="144">
        <f>VLOOKUP(B21,'[3]MANO DE OBRA'!$B$9:$R$144,17,0)</f>
        <v>392460</v>
      </c>
      <c r="BO21" s="144">
        <v>1076000</v>
      </c>
      <c r="BP21" s="22">
        <v>1207000</v>
      </c>
      <c r="BQ21" s="82">
        <v>1110000</v>
      </c>
      <c r="BR21" s="22">
        <f t="shared" si="35"/>
        <v>946365</v>
      </c>
      <c r="BS21" s="22">
        <f t="shared" si="36"/>
        <v>1093000</v>
      </c>
      <c r="BT21" s="22">
        <f t="shared" si="37"/>
        <v>768226.20747691428</v>
      </c>
      <c r="BU21" s="22">
        <f t="shared" si="38"/>
        <v>412475.45999999996</v>
      </c>
      <c r="BV21" s="22">
        <f t="shared" si="39"/>
        <v>507344.81579999998</v>
      </c>
      <c r="BW21" s="146">
        <f>VLOOKUP(B21,'[3]MANO DE OBRA'!$B$9:$T$144,19,0)</f>
        <v>388707</v>
      </c>
      <c r="BX21" s="146">
        <v>1076000</v>
      </c>
      <c r="BY21" s="23">
        <v>1207000</v>
      </c>
      <c r="BZ21" s="84">
        <v>1086000</v>
      </c>
      <c r="CA21" s="23">
        <f t="shared" si="40"/>
        <v>939426.75</v>
      </c>
      <c r="CB21" s="23">
        <f t="shared" si="41"/>
        <v>1081000</v>
      </c>
      <c r="CC21" s="84">
        <f t="shared" si="42"/>
        <v>761714.61107442074</v>
      </c>
      <c r="CD21" s="84">
        <f t="shared" si="43"/>
        <v>408531.05699999997</v>
      </c>
      <c r="CE21" s="84">
        <f t="shared" si="44"/>
        <v>502493.20010999998</v>
      </c>
      <c r="CF21" s="168">
        <f>VLOOKUP(B21,'[3]MANO DE OBRA'!$B$9:$X$144,23,0)</f>
        <v>299600</v>
      </c>
      <c r="CG21" s="168">
        <v>1076000</v>
      </c>
      <c r="CH21" s="24">
        <v>1207000</v>
      </c>
      <c r="CI21" s="24">
        <v>1053400</v>
      </c>
      <c r="CJ21" s="24">
        <f t="shared" si="45"/>
        <v>909000</v>
      </c>
      <c r="CK21" s="24">
        <f t="shared" si="46"/>
        <v>1064700</v>
      </c>
      <c r="CL21" s="24">
        <f t="shared" si="47"/>
        <v>661708.3578465858</v>
      </c>
      <c r="CM21" s="24">
        <f t="shared" si="48"/>
        <v>314879.59999999998</v>
      </c>
      <c r="CN21" s="24">
        <f t="shared" si="49"/>
        <v>387301.908</v>
      </c>
      <c r="CO21" s="148">
        <f>VLOOKUP(B21,'[3]MANO DE OBRA'!$B$9:$Z$144,25,0)</f>
        <v>326255</v>
      </c>
      <c r="CP21" s="148">
        <v>1076000</v>
      </c>
      <c r="CQ21" s="26">
        <v>1207000</v>
      </c>
      <c r="CR21" s="149">
        <v>1195000</v>
      </c>
      <c r="CS21" s="26">
        <f t="shared" si="50"/>
        <v>951063.75</v>
      </c>
      <c r="CT21" s="26">
        <f t="shared" si="51"/>
        <v>1135500</v>
      </c>
      <c r="CU21" s="26">
        <f t="shared" si="52"/>
        <v>706741.79426879482</v>
      </c>
      <c r="CV21" s="26">
        <f t="shared" si="53"/>
        <v>342894.005</v>
      </c>
      <c r="CW21" s="26">
        <f t="shared" si="54"/>
        <v>421759.62615000003</v>
      </c>
      <c r="CX21" s="27">
        <f>VLOOKUP(B21,'[3]MANO DE OBRA'!$B$9:$AB$144,27,0)</f>
        <v>399120</v>
      </c>
      <c r="CY21" s="27">
        <v>1076000</v>
      </c>
      <c r="CZ21" s="28">
        <v>1207000</v>
      </c>
      <c r="DA21" s="86">
        <v>1086000</v>
      </c>
      <c r="DB21" s="28">
        <f t="shared" si="55"/>
        <v>942030</v>
      </c>
      <c r="DC21" s="28">
        <f t="shared" si="56"/>
        <v>1081000</v>
      </c>
      <c r="DD21" s="28">
        <f t="shared" si="57"/>
        <v>771576.52750453423</v>
      </c>
      <c r="DE21" s="28">
        <f t="shared" si="58"/>
        <v>419475.12</v>
      </c>
      <c r="DF21" s="28">
        <f t="shared" si="59"/>
        <v>515954.39760000003</v>
      </c>
      <c r="DG21" s="150">
        <f>VLOOKUP(B21,'[3]MANO DE OBRA'!$B$9:$AF$144,31,0)</f>
        <v>422450</v>
      </c>
      <c r="DH21" s="150">
        <v>1076000</v>
      </c>
      <c r="DI21" s="29">
        <v>1207000</v>
      </c>
      <c r="DJ21" s="88">
        <v>1110000</v>
      </c>
      <c r="DK21" s="29">
        <f t="shared" si="60"/>
        <v>953862.5</v>
      </c>
      <c r="DL21" s="29">
        <f t="shared" si="61"/>
        <v>1093000</v>
      </c>
      <c r="DM21" s="29">
        <f t="shared" si="62"/>
        <v>795875.23562503443</v>
      </c>
      <c r="DN21" s="29">
        <f t="shared" si="63"/>
        <v>443994.94999999995</v>
      </c>
      <c r="DO21" s="29">
        <f t="shared" si="64"/>
        <v>546113.78849999991</v>
      </c>
      <c r="DP21" s="154">
        <f>VLOOKUP(B21,'[3]MANO DE OBRA'!$B$9:$AH$144,33,0)</f>
        <v>422450</v>
      </c>
      <c r="DQ21" s="154">
        <v>1076000</v>
      </c>
      <c r="DR21" s="30">
        <v>1207000</v>
      </c>
      <c r="DS21" s="90">
        <v>1194900</v>
      </c>
      <c r="DT21" s="30">
        <f t="shared" si="65"/>
        <v>975087.5</v>
      </c>
      <c r="DU21" s="30">
        <f t="shared" si="66"/>
        <v>1135450</v>
      </c>
      <c r="DV21" s="30">
        <f t="shared" si="67"/>
        <v>806142.38561788527</v>
      </c>
      <c r="DW21" s="30">
        <f t="shared" si="68"/>
        <v>443994.94999999995</v>
      </c>
      <c r="DX21" s="30">
        <f t="shared" si="69"/>
        <v>546113.78849999991</v>
      </c>
      <c r="DY21" s="158">
        <f>VLOOKUP(B21,'[3]MANO DE OBRA'!$B$9:$AJ$144,35,0)</f>
        <v>422450</v>
      </c>
      <c r="DZ21" s="158">
        <v>1076000</v>
      </c>
      <c r="EA21" s="24">
        <v>1207000</v>
      </c>
      <c r="EB21" s="25">
        <v>1170800</v>
      </c>
      <c r="EC21" s="24">
        <f t="shared" si="70"/>
        <v>969062.5</v>
      </c>
      <c r="ED21" s="24">
        <f t="shared" si="71"/>
        <v>1123400</v>
      </c>
      <c r="EE21" s="24">
        <f t="shared" si="72"/>
        <v>803353.30468226084</v>
      </c>
      <c r="EF21" s="24">
        <f t="shared" si="73"/>
        <v>443994.94999999995</v>
      </c>
      <c r="EG21" s="24">
        <f t="shared" si="74"/>
        <v>546113.78849999991</v>
      </c>
      <c r="EH21" s="126">
        <f>VLOOKUP(B21,'[3]MANO DE OBRA'!$B$9:$AN$144,37,0)</f>
        <v>449556</v>
      </c>
      <c r="EI21" s="126">
        <v>1076000</v>
      </c>
      <c r="EJ21" s="17">
        <v>1207000</v>
      </c>
      <c r="EK21" s="73">
        <v>1159000</v>
      </c>
      <c r="EL21" s="17">
        <f t="shared" si="75"/>
        <v>972889</v>
      </c>
      <c r="EM21" s="17">
        <f t="shared" si="76"/>
        <v>1117500</v>
      </c>
      <c r="EN21" s="17">
        <f t="shared" si="77"/>
        <v>825576.66323719546</v>
      </c>
      <c r="EO21" s="17">
        <f t="shared" si="78"/>
        <v>472483.35599999997</v>
      </c>
      <c r="EP21" s="17">
        <f t="shared" si="79"/>
        <v>581154.52787999995</v>
      </c>
      <c r="EQ21" s="350">
        <v>422450</v>
      </c>
      <c r="ER21" s="170">
        <v>1076000</v>
      </c>
      <c r="ES21" s="32">
        <v>1207000</v>
      </c>
      <c r="ET21" s="32">
        <v>1110000</v>
      </c>
      <c r="EU21" s="32">
        <f t="shared" si="80"/>
        <v>1131000</v>
      </c>
      <c r="EV21" s="32">
        <f t="shared" si="81"/>
        <v>1110000</v>
      </c>
      <c r="EW21" s="32">
        <f t="shared" si="82"/>
        <v>1128341.5786949804</v>
      </c>
      <c r="EX21" s="32">
        <f t="shared" si="83"/>
        <v>510361.84499999997</v>
      </c>
      <c r="EY21" s="32">
        <f t="shared" si="84"/>
        <v>627745.06935000001</v>
      </c>
      <c r="EZ21" s="94">
        <f>VLOOKUP(B21,'[2]MANO DE OBRA '!$B$11:$AT$145,45,0)</f>
        <v>244872</v>
      </c>
      <c r="FA21" s="170">
        <v>1076000</v>
      </c>
      <c r="FB21" s="32">
        <v>1207000</v>
      </c>
      <c r="FC21" s="32">
        <v>1123000</v>
      </c>
      <c r="FD21" s="32">
        <f t="shared" si="85"/>
        <v>1135333.3333333333</v>
      </c>
      <c r="FE21" s="32">
        <f t="shared" si="86"/>
        <v>1123000</v>
      </c>
      <c r="FF21" s="32">
        <f t="shared" si="87"/>
        <v>1132784.8967816781</v>
      </c>
      <c r="FG21" s="172">
        <f t="shared" si="88"/>
        <v>295829.86319999996</v>
      </c>
      <c r="FH21" s="32">
        <f t="shared" si="89"/>
        <v>363870.73173599993</v>
      </c>
      <c r="FI21" s="172">
        <f>VLOOKUP(B21,'[2]MANO DE OBRA '!$B$11:$BO$145,66,0)</f>
        <v>252657</v>
      </c>
      <c r="FJ21" s="162">
        <v>1076000</v>
      </c>
      <c r="FK21" s="32">
        <v>1207000</v>
      </c>
      <c r="FL21" s="94">
        <v>1110400</v>
      </c>
      <c r="FM21" s="32">
        <f t="shared" si="90"/>
        <v>1131133.3333333333</v>
      </c>
      <c r="FN21" s="32">
        <f t="shared" si="91"/>
        <v>1110400</v>
      </c>
      <c r="FO21" s="94">
        <f t="shared" si="92"/>
        <v>1128479.3220009354</v>
      </c>
      <c r="FP21" s="172">
        <f t="shared" si="93"/>
        <v>305234.92170000001</v>
      </c>
      <c r="FQ21" s="32">
        <f t="shared" si="94"/>
        <v>375438.953691</v>
      </c>
      <c r="FR21" s="94">
        <f>VLOOKUP(B21,'[2]MANO DE OBRA '!$B$11:$BF$145,57,0)</f>
        <v>213970</v>
      </c>
      <c r="FS21" s="170">
        <v>1076000</v>
      </c>
      <c r="FT21" s="32">
        <v>1207000</v>
      </c>
      <c r="FU21" s="32">
        <v>1171000</v>
      </c>
      <c r="FV21" s="32">
        <f t="shared" si="95"/>
        <v>1151333.3333333333</v>
      </c>
      <c r="FW21" s="32">
        <f t="shared" si="96"/>
        <v>1171000</v>
      </c>
      <c r="FX21" s="32">
        <f t="shared" si="97"/>
        <v>1148615.7953236618</v>
      </c>
      <c r="FY21" s="172">
        <f t="shared" si="98"/>
        <v>258497.15699999998</v>
      </c>
      <c r="FZ21" s="32">
        <f t="shared" si="99"/>
        <v>317951.50310999999</v>
      </c>
      <c r="GA21" s="172">
        <f>VLOOKUP(B21,'[2]MANO DE OBRA '!$B$11:$BR$145,69,0)</f>
        <v>244041</v>
      </c>
      <c r="GB21" s="162">
        <v>1076000</v>
      </c>
      <c r="GC21" s="32">
        <v>1207000</v>
      </c>
      <c r="GD21" s="94">
        <v>1171000</v>
      </c>
      <c r="GE21" s="32">
        <f t="shared" si="100"/>
        <v>1151333.3333333333</v>
      </c>
      <c r="GF21" s="32">
        <f t="shared" si="101"/>
        <v>1171000</v>
      </c>
      <c r="GG21" s="32">
        <f t="shared" si="102"/>
        <v>1148615.7953236618</v>
      </c>
      <c r="GH21" s="172">
        <f t="shared" si="103"/>
        <v>294825.93209999998</v>
      </c>
      <c r="GI21" s="32">
        <f t="shared" si="104"/>
        <v>362635.89648299996</v>
      </c>
      <c r="GJ21" s="172">
        <f>VLOOKUP(B21,'[2]MANO DE OBRA '!$B$11:$P$145,15,0)</f>
        <v>224011</v>
      </c>
      <c r="GK21" s="162">
        <v>1076000</v>
      </c>
      <c r="GL21" s="32">
        <v>1207000</v>
      </c>
      <c r="GM21" s="94">
        <v>785800</v>
      </c>
      <c r="GN21" s="32">
        <f t="shared" si="105"/>
        <v>1022933.3333333334</v>
      </c>
      <c r="GO21" s="32">
        <f t="shared" si="106"/>
        <v>1076000</v>
      </c>
      <c r="GP21" s="32">
        <f t="shared" si="107"/>
        <v>989949.73695267073</v>
      </c>
      <c r="GQ21" s="172">
        <f t="shared" si="108"/>
        <v>270627.68910000002</v>
      </c>
      <c r="GR21" s="32">
        <f t="shared" si="109"/>
        <v>332872.057593</v>
      </c>
      <c r="GS21" s="172">
        <f>VLOOKUP(B21,'[2]MANO DE OBRA '!$B$11:$G$145,6,0)</f>
        <v>199423</v>
      </c>
      <c r="GT21" s="162">
        <v>1076000</v>
      </c>
      <c r="GU21" s="32">
        <v>1207000</v>
      </c>
      <c r="GV21" s="94">
        <v>785800</v>
      </c>
      <c r="GW21" s="33">
        <f t="shared" si="110"/>
        <v>1022933.3333333334</v>
      </c>
      <c r="GX21" s="32">
        <f t="shared" si="111"/>
        <v>1076000</v>
      </c>
      <c r="GY21" s="32">
        <f t="shared" si="112"/>
        <v>989949.73695267073</v>
      </c>
      <c r="GZ21" s="172">
        <f t="shared" si="113"/>
        <v>240922.92629999999</v>
      </c>
      <c r="HA21" s="32">
        <f t="shared" si="114"/>
        <v>296335.199349</v>
      </c>
      <c r="HB21" s="172">
        <f>VLOOKUP(B21,'[2]MANO DE OBRA '!$B$11:$D$145,3,0)</f>
        <v>207432</v>
      </c>
      <c r="HC21" s="31">
        <v>1076000</v>
      </c>
      <c r="HD21" s="32">
        <v>1207000</v>
      </c>
      <c r="HE21" s="94">
        <v>785800</v>
      </c>
      <c r="HF21" s="33">
        <f t="shared" si="115"/>
        <v>1022933.3333333334</v>
      </c>
      <c r="HG21" s="32">
        <f t="shared" si="116"/>
        <v>1076000</v>
      </c>
      <c r="HH21" s="32">
        <f t="shared" si="117"/>
        <v>989949.73695267073</v>
      </c>
      <c r="HI21" s="172">
        <f t="shared" si="118"/>
        <v>250598.5992</v>
      </c>
      <c r="HJ21" s="32">
        <f t="shared" si="119"/>
        <v>308236.27701600001</v>
      </c>
      <c r="HK21" s="172">
        <f>VLOOKUP(B21,'[2]MANO DE OBRA '!$B$11:$BI$145,60,0)</f>
        <v>245866</v>
      </c>
      <c r="HL21" s="31">
        <v>1076000</v>
      </c>
      <c r="HM21" s="32">
        <v>1207000</v>
      </c>
      <c r="HN21" s="94">
        <v>1170800</v>
      </c>
      <c r="HO21" s="33">
        <f t="shared" si="120"/>
        <v>1151266.6666666667</v>
      </c>
      <c r="HP21" s="32">
        <f t="shared" si="121"/>
        <v>1170800</v>
      </c>
      <c r="HQ21" s="32">
        <f t="shared" si="122"/>
        <v>1148551.6456509815</v>
      </c>
      <c r="HR21" s="172">
        <f t="shared" si="123"/>
        <v>297030.71460000001</v>
      </c>
      <c r="HS21" s="32">
        <f t="shared" si="124"/>
        <v>365347.77895800001</v>
      </c>
      <c r="HT21" s="172">
        <v>516480</v>
      </c>
      <c r="HU21" s="31">
        <v>1076000</v>
      </c>
      <c r="HV21" s="32">
        <v>1207000</v>
      </c>
      <c r="HW21" s="94">
        <v>1159000</v>
      </c>
      <c r="HX21" s="33">
        <f t="shared" si="125"/>
        <v>1147333.3333333333</v>
      </c>
      <c r="HY21" s="32">
        <f t="shared" si="126"/>
        <v>1159000</v>
      </c>
      <c r="HZ21" s="32">
        <f t="shared" si="127"/>
        <v>1144740.5294508191</v>
      </c>
      <c r="IA21" s="172">
        <f t="shared" si="128"/>
        <v>623959.48800000001</v>
      </c>
      <c r="IB21" s="32">
        <f t="shared" si="129"/>
        <v>767470.17024000001</v>
      </c>
      <c r="IC21" s="172">
        <v>591800</v>
      </c>
      <c r="ID21" s="31">
        <v>1076000</v>
      </c>
      <c r="IE21" s="32">
        <v>1207000</v>
      </c>
      <c r="IF21" s="94">
        <v>1159000</v>
      </c>
      <c r="IG21" s="33">
        <f t="shared" si="130"/>
        <v>1147333.3333333333</v>
      </c>
      <c r="IH21" s="32">
        <f t="shared" si="131"/>
        <v>1159000</v>
      </c>
      <c r="II21" s="32">
        <f t="shared" si="132"/>
        <v>1144740.5294508191</v>
      </c>
      <c r="IJ21" s="172">
        <f t="shared" si="133"/>
        <v>714953.58</v>
      </c>
      <c r="IK21" s="32">
        <f t="shared" si="134"/>
        <v>879392.90339999995</v>
      </c>
      <c r="IM21" s="32">
        <f t="shared" si="135"/>
        <v>456898.68021355546</v>
      </c>
    </row>
    <row r="22" spans="1:247" x14ac:dyDescent="0.25">
      <c r="A22" s="12">
        <v>15</v>
      </c>
      <c r="B22" s="36" t="s">
        <v>300</v>
      </c>
      <c r="C22" s="14">
        <f>VLOOKUP(B22,'[3]MANO DE OBRA'!$B$9:$D$144,3,0)</f>
        <v>192709</v>
      </c>
      <c r="D22" s="14">
        <v>689000</v>
      </c>
      <c r="E22" s="15">
        <v>813960</v>
      </c>
      <c r="F22" s="97">
        <v>781000</v>
      </c>
      <c r="G22" s="105">
        <f t="shared" si="1"/>
        <v>619167.25</v>
      </c>
      <c r="H22" s="105">
        <f t="shared" si="2"/>
        <v>735000</v>
      </c>
      <c r="I22" s="105">
        <f t="shared" si="3"/>
        <v>437181.33818333602</v>
      </c>
      <c r="J22" s="107">
        <f t="shared" si="0"/>
        <v>202537.15899999999</v>
      </c>
      <c r="K22" s="107">
        <f t="shared" si="4"/>
        <v>249120.70556999999</v>
      </c>
      <c r="L22" s="101">
        <f>VLOOKUP(B22,'[3]MANO DE OBRA'!$B$9:$F$144,5,0)</f>
        <v>199304</v>
      </c>
      <c r="M22" s="101">
        <v>689000</v>
      </c>
      <c r="N22" s="34">
        <v>813960</v>
      </c>
      <c r="O22" s="70">
        <v>748800</v>
      </c>
      <c r="P22" s="34">
        <f t="shared" si="5"/>
        <v>612766</v>
      </c>
      <c r="Q22" s="34">
        <f t="shared" si="6"/>
        <v>718900</v>
      </c>
      <c r="R22" s="34">
        <f t="shared" si="7"/>
        <v>442827.0796032818</v>
      </c>
      <c r="S22" s="34">
        <f t="shared" si="8"/>
        <v>209468.50399999999</v>
      </c>
      <c r="T22" s="34">
        <f t="shared" si="9"/>
        <v>257646.25991999998</v>
      </c>
      <c r="U22" s="175">
        <f>VLOOKUP(B22,'[3]MANO DE OBRA'!$B$9:$H$144,7,0)</f>
        <v>191100</v>
      </c>
      <c r="V22" s="175">
        <v>689000</v>
      </c>
      <c r="W22" s="17">
        <v>813960</v>
      </c>
      <c r="X22" s="17">
        <v>733000</v>
      </c>
      <c r="Y22" s="17">
        <f t="shared" si="10"/>
        <v>606765</v>
      </c>
      <c r="Z22" s="17">
        <f t="shared" si="11"/>
        <v>711000</v>
      </c>
      <c r="AA22" s="17">
        <f t="shared" si="12"/>
        <v>431171.1163373781</v>
      </c>
      <c r="AB22" s="17">
        <f t="shared" si="13"/>
        <v>200846.09999999998</v>
      </c>
      <c r="AC22" s="17">
        <f t="shared" si="14"/>
        <v>247040.70299999998</v>
      </c>
      <c r="AD22" s="129">
        <f>VLOOKUP(B22,'[3]MANO DE OBRA'!$B$9:$J$144,9,0)</f>
        <v>191100</v>
      </c>
      <c r="AE22" s="129">
        <v>689000</v>
      </c>
      <c r="AF22" s="18">
        <v>813960</v>
      </c>
      <c r="AG22" s="74">
        <v>748800</v>
      </c>
      <c r="AH22" s="18">
        <f t="shared" si="15"/>
        <v>610715</v>
      </c>
      <c r="AI22" s="18">
        <f t="shared" si="16"/>
        <v>718900</v>
      </c>
      <c r="AJ22" s="18">
        <f t="shared" si="17"/>
        <v>432513.18983930122</v>
      </c>
      <c r="AK22" s="18">
        <f t="shared" si="18"/>
        <v>200846.09999999998</v>
      </c>
      <c r="AL22" s="18">
        <f t="shared" si="19"/>
        <v>247040.70299999998</v>
      </c>
      <c r="AM22" s="133">
        <f>VLOOKUP(B22,'[3]MANO DE OBRA'!$B$9:$L$144,11,0)</f>
        <v>206479</v>
      </c>
      <c r="AN22" s="133">
        <v>689000</v>
      </c>
      <c r="AO22" s="19">
        <v>813960</v>
      </c>
      <c r="AP22" s="77">
        <v>790000</v>
      </c>
      <c r="AQ22" s="19">
        <f t="shared" si="20"/>
        <v>624859.75</v>
      </c>
      <c r="AR22" s="19">
        <f t="shared" si="21"/>
        <v>739500</v>
      </c>
      <c r="AS22" s="19">
        <f t="shared" si="22"/>
        <v>455121.0416648697</v>
      </c>
      <c r="AT22" s="19">
        <f t="shared" si="23"/>
        <v>217009.42899999997</v>
      </c>
      <c r="AU22" s="19">
        <f t="shared" si="24"/>
        <v>266921.59766999999</v>
      </c>
      <c r="AV22" s="137">
        <f>VLOOKUP(B22,'[3]MANO DE OBRA'!$B$9:$N$144,13,0)</f>
        <v>214525</v>
      </c>
      <c r="AW22" s="137">
        <v>689000</v>
      </c>
      <c r="AX22" s="20">
        <v>813960</v>
      </c>
      <c r="AY22" s="79">
        <v>790000</v>
      </c>
      <c r="AZ22" s="20">
        <f t="shared" si="25"/>
        <v>626871.25</v>
      </c>
      <c r="BA22" s="20">
        <f t="shared" si="26"/>
        <v>739500</v>
      </c>
      <c r="BB22" s="20">
        <f t="shared" si="27"/>
        <v>464725.87891370989</v>
      </c>
      <c r="BC22" s="20">
        <f t="shared" si="28"/>
        <v>225465.77499999999</v>
      </c>
      <c r="BD22" s="20">
        <f t="shared" si="29"/>
        <v>277322.90324999997</v>
      </c>
      <c r="BE22" s="139">
        <f>VLOOKUP(B22,'[3]MANO DE OBRA'!$B$9:$P$144,15,0)</f>
        <v>215466</v>
      </c>
      <c r="BF22" s="139">
        <v>689000</v>
      </c>
      <c r="BG22" s="21">
        <v>813960</v>
      </c>
      <c r="BH22" s="80">
        <v>781000</v>
      </c>
      <c r="BI22" s="21">
        <f t="shared" si="30"/>
        <v>624856.5</v>
      </c>
      <c r="BJ22" s="21">
        <f t="shared" si="31"/>
        <v>735000</v>
      </c>
      <c r="BK22" s="21">
        <f t="shared" si="32"/>
        <v>465037.67635647982</v>
      </c>
      <c r="BL22" s="21">
        <f t="shared" si="33"/>
        <v>226454.76599999997</v>
      </c>
      <c r="BM22" s="21">
        <f t="shared" si="34"/>
        <v>278539.36217999994</v>
      </c>
      <c r="BN22" s="144">
        <f>VLOOKUP(B22,'[3]MANO DE OBRA'!$B$9:$R$144,17,0)</f>
        <v>258808</v>
      </c>
      <c r="BO22" s="144">
        <v>689000</v>
      </c>
      <c r="BP22" s="22">
        <v>813960</v>
      </c>
      <c r="BQ22" s="82">
        <v>798000</v>
      </c>
      <c r="BR22" s="22">
        <f t="shared" si="35"/>
        <v>639942</v>
      </c>
      <c r="BS22" s="22">
        <f t="shared" si="36"/>
        <v>743500</v>
      </c>
      <c r="BT22" s="22">
        <f t="shared" si="37"/>
        <v>513021.68060801295</v>
      </c>
      <c r="BU22" s="22">
        <f t="shared" si="38"/>
        <v>272007.20799999998</v>
      </c>
      <c r="BV22" s="22">
        <f t="shared" si="39"/>
        <v>334568.86583999998</v>
      </c>
      <c r="BW22" s="146">
        <f>VLOOKUP(B22,'[3]MANO DE OBRA'!$B$9:$T$144,19,0)</f>
        <v>262854</v>
      </c>
      <c r="BX22" s="146">
        <v>689000</v>
      </c>
      <c r="BY22" s="23">
        <v>813960</v>
      </c>
      <c r="BZ22" s="84">
        <v>781000</v>
      </c>
      <c r="CA22" s="23">
        <f t="shared" si="40"/>
        <v>636703.5</v>
      </c>
      <c r="CB22" s="23">
        <f t="shared" si="41"/>
        <v>735000</v>
      </c>
      <c r="CC22" s="84">
        <f t="shared" si="42"/>
        <v>515149.02243193815</v>
      </c>
      <c r="CD22" s="84">
        <f t="shared" si="43"/>
        <v>276259.554</v>
      </c>
      <c r="CE22" s="84">
        <f t="shared" si="44"/>
        <v>339799.25141999999</v>
      </c>
      <c r="CF22" s="168">
        <f>VLOOKUP(B22,'[3]MANO DE OBRA'!$B$9:$X$144,23,0)</f>
        <v>194255</v>
      </c>
      <c r="CG22" s="168">
        <v>689000</v>
      </c>
      <c r="CH22" s="24">
        <v>813960</v>
      </c>
      <c r="CI22" s="24">
        <v>742000</v>
      </c>
      <c r="CJ22" s="24">
        <f t="shared" si="45"/>
        <v>609803.75</v>
      </c>
      <c r="CK22" s="24">
        <f t="shared" si="46"/>
        <v>715500</v>
      </c>
      <c r="CL22" s="24">
        <f t="shared" si="47"/>
        <v>435942.50260000757</v>
      </c>
      <c r="CM22" s="24">
        <f t="shared" si="48"/>
        <v>204162.00499999998</v>
      </c>
      <c r="CN22" s="24">
        <f t="shared" si="49"/>
        <v>251119.26614999998</v>
      </c>
      <c r="CO22" s="148">
        <f>VLOOKUP(B22,'[3]MANO DE OBRA'!$B$9:$Z$144,25,0)</f>
        <v>225658</v>
      </c>
      <c r="CP22" s="148">
        <v>689000</v>
      </c>
      <c r="CQ22" s="26">
        <v>813960</v>
      </c>
      <c r="CR22" s="149">
        <v>790000</v>
      </c>
      <c r="CS22" s="26">
        <f t="shared" si="50"/>
        <v>629654.5</v>
      </c>
      <c r="CT22" s="26">
        <f t="shared" si="51"/>
        <v>739500</v>
      </c>
      <c r="CU22" s="26">
        <f t="shared" si="52"/>
        <v>477483.77464193915</v>
      </c>
      <c r="CV22" s="26">
        <f t="shared" si="53"/>
        <v>237166.55799999999</v>
      </c>
      <c r="CW22" s="26">
        <f t="shared" si="54"/>
        <v>291714.86634000001</v>
      </c>
      <c r="CX22" s="27">
        <f>VLOOKUP(B22,'[3]MANO DE OBRA'!$B$9:$AB$144,27,0)</f>
        <v>270287</v>
      </c>
      <c r="CY22" s="27">
        <v>689000</v>
      </c>
      <c r="CZ22" s="28">
        <v>813960</v>
      </c>
      <c r="DA22" s="86">
        <v>781000</v>
      </c>
      <c r="DB22" s="28">
        <f t="shared" si="55"/>
        <v>638561.75</v>
      </c>
      <c r="DC22" s="28">
        <f t="shared" si="56"/>
        <v>735000</v>
      </c>
      <c r="DD22" s="28">
        <f t="shared" si="57"/>
        <v>522184.95433722</v>
      </c>
      <c r="DE22" s="28">
        <f t="shared" si="58"/>
        <v>284071.63699999999</v>
      </c>
      <c r="DF22" s="28">
        <f t="shared" si="59"/>
        <v>349408.11351</v>
      </c>
      <c r="DG22" s="150">
        <f>VLOOKUP(B22,'[3]MANO DE OBRA'!$B$9:$AF$144,31,0)</f>
        <v>284886</v>
      </c>
      <c r="DH22" s="150">
        <v>689000</v>
      </c>
      <c r="DI22" s="29">
        <v>813960</v>
      </c>
      <c r="DJ22" s="88">
        <v>798000</v>
      </c>
      <c r="DK22" s="29">
        <f t="shared" si="60"/>
        <v>646461.5</v>
      </c>
      <c r="DL22" s="29">
        <f t="shared" si="61"/>
        <v>743500</v>
      </c>
      <c r="DM22" s="29">
        <f t="shared" si="62"/>
        <v>537399.712116763</v>
      </c>
      <c r="DN22" s="29">
        <f t="shared" si="63"/>
        <v>299415.18599999999</v>
      </c>
      <c r="DO22" s="29">
        <f t="shared" si="64"/>
        <v>368280.67877999996</v>
      </c>
      <c r="DP22" s="154">
        <f>VLOOKUP(B22,'[3]MANO DE OBRA'!$B$9:$AH$144,33,0)</f>
        <v>284886</v>
      </c>
      <c r="DQ22" s="154">
        <v>689000</v>
      </c>
      <c r="DR22" s="30">
        <v>813960</v>
      </c>
      <c r="DS22" s="90">
        <v>789500</v>
      </c>
      <c r="DT22" s="30">
        <f t="shared" si="65"/>
        <v>644336.5</v>
      </c>
      <c r="DU22" s="30">
        <f t="shared" si="66"/>
        <v>739250</v>
      </c>
      <c r="DV22" s="30">
        <f t="shared" si="67"/>
        <v>536427.38526554988</v>
      </c>
      <c r="DW22" s="30">
        <f t="shared" si="68"/>
        <v>299415.18599999999</v>
      </c>
      <c r="DX22" s="30">
        <f t="shared" si="69"/>
        <v>368280.67877999996</v>
      </c>
      <c r="DY22" s="158">
        <f>VLOOKUP(B22,'[3]MANO DE OBRA'!$B$9:$AJ$144,35,0)</f>
        <v>284886</v>
      </c>
      <c r="DZ22" s="158">
        <v>689000</v>
      </c>
      <c r="EA22" s="24">
        <v>813960</v>
      </c>
      <c r="EB22" s="25">
        <v>797700</v>
      </c>
      <c r="EC22" s="24">
        <f t="shared" si="70"/>
        <v>646386.5</v>
      </c>
      <c r="ED22" s="24">
        <f t="shared" si="71"/>
        <v>743350</v>
      </c>
      <c r="EE22" s="24">
        <f t="shared" si="72"/>
        <v>537365.68805627536</v>
      </c>
      <c r="EF22" s="24">
        <f t="shared" si="73"/>
        <v>299415.18599999999</v>
      </c>
      <c r="EG22" s="24">
        <f t="shared" si="74"/>
        <v>368280.67877999996</v>
      </c>
      <c r="EH22" s="126">
        <f>VLOOKUP(B22,'[3]MANO DE OBRA'!$B$9:$AN$144,37,0)</f>
        <v>300112</v>
      </c>
      <c r="EI22" s="126">
        <v>689000</v>
      </c>
      <c r="EJ22" s="17">
        <v>813960</v>
      </c>
      <c r="EK22" s="73">
        <v>733000</v>
      </c>
      <c r="EL22" s="17">
        <f t="shared" si="75"/>
        <v>634018</v>
      </c>
      <c r="EM22" s="17">
        <f t="shared" si="76"/>
        <v>711000</v>
      </c>
      <c r="EN22" s="17">
        <f t="shared" si="77"/>
        <v>542278.30482293176</v>
      </c>
      <c r="EO22" s="17">
        <f t="shared" si="78"/>
        <v>315417.712</v>
      </c>
      <c r="EP22" s="17">
        <f t="shared" si="79"/>
        <v>387963.78576</v>
      </c>
      <c r="EQ22" s="350">
        <v>284886</v>
      </c>
      <c r="ER22" s="170">
        <v>689000</v>
      </c>
      <c r="ES22" s="32">
        <v>813960</v>
      </c>
      <c r="ET22" s="32">
        <v>733000</v>
      </c>
      <c r="EU22" s="32">
        <f t="shared" si="80"/>
        <v>745320</v>
      </c>
      <c r="EV22" s="32">
        <f t="shared" si="81"/>
        <v>733000</v>
      </c>
      <c r="EW22" s="32">
        <f t="shared" si="82"/>
        <v>741803.64642846293</v>
      </c>
      <c r="EX22" s="32">
        <f t="shared" si="83"/>
        <v>344170.77659999998</v>
      </c>
      <c r="EY22" s="32">
        <f t="shared" si="84"/>
        <v>423330.05521799996</v>
      </c>
      <c r="EZ22" s="94">
        <f>VLOOKUP(B22,'[2]MANO DE OBRA '!$B$11:$AT$145,45,0)</f>
        <v>164175</v>
      </c>
      <c r="FA22" s="170">
        <v>689000</v>
      </c>
      <c r="FB22" s="32">
        <v>813960</v>
      </c>
      <c r="FC22" s="32">
        <v>765000</v>
      </c>
      <c r="FD22" s="32">
        <f t="shared" si="85"/>
        <v>755986.66666666663</v>
      </c>
      <c r="FE22" s="32">
        <f t="shared" si="86"/>
        <v>765000</v>
      </c>
      <c r="FF22" s="32">
        <f t="shared" si="87"/>
        <v>752420.92326846917</v>
      </c>
      <c r="FG22" s="172">
        <f t="shared" si="88"/>
        <v>198339.8175</v>
      </c>
      <c r="FH22" s="32">
        <f t="shared" si="89"/>
        <v>243957.97552500002</v>
      </c>
      <c r="FI22" s="172">
        <f>VLOOKUP(B22,'[2]MANO DE OBRA '!$B$11:$BO$145,66,0)</f>
        <v>178001</v>
      </c>
      <c r="FJ22" s="162">
        <v>689000</v>
      </c>
      <c r="FK22" s="32">
        <v>813960</v>
      </c>
      <c r="FL22" s="94">
        <v>732600</v>
      </c>
      <c r="FM22" s="32">
        <f t="shared" si="90"/>
        <v>745186.66666666663</v>
      </c>
      <c r="FN22" s="32">
        <f t="shared" si="91"/>
        <v>732600</v>
      </c>
      <c r="FO22" s="94">
        <f t="shared" si="92"/>
        <v>741667.04168134811</v>
      </c>
      <c r="FP22" s="172">
        <f t="shared" si="93"/>
        <v>215043.00809999998</v>
      </c>
      <c r="FQ22" s="32">
        <f t="shared" si="94"/>
        <v>264502.89996299997</v>
      </c>
      <c r="FR22" s="94">
        <f>VLOOKUP(B22,'[2]MANO DE OBRA '!$B$11:$BF$145,57,0)</f>
        <v>154778</v>
      </c>
      <c r="FS22" s="170">
        <v>689000</v>
      </c>
      <c r="FT22" s="32">
        <v>813960</v>
      </c>
      <c r="FU22" s="32">
        <v>757000</v>
      </c>
      <c r="FV22" s="32">
        <f t="shared" si="95"/>
        <v>753320</v>
      </c>
      <c r="FW22" s="32">
        <f t="shared" si="96"/>
        <v>757000</v>
      </c>
      <c r="FX22" s="32">
        <f t="shared" si="97"/>
        <v>749822.97186516598</v>
      </c>
      <c r="FY22" s="172">
        <f t="shared" si="98"/>
        <v>186987.30179999999</v>
      </c>
      <c r="FZ22" s="32">
        <f t="shared" si="99"/>
        <v>229994.38121399999</v>
      </c>
      <c r="GA22" s="172">
        <f>VLOOKUP(B22,'[2]MANO DE OBRA '!$B$11:$BR$145,69,0)</f>
        <v>167252</v>
      </c>
      <c r="GB22" s="162">
        <v>689000</v>
      </c>
      <c r="GC22" s="32">
        <v>813960</v>
      </c>
      <c r="GD22" s="94">
        <v>749000</v>
      </c>
      <c r="GE22" s="32">
        <f t="shared" si="100"/>
        <v>750653.33333333337</v>
      </c>
      <c r="GF22" s="32">
        <f t="shared" si="101"/>
        <v>749000</v>
      </c>
      <c r="GG22" s="32">
        <f t="shared" si="102"/>
        <v>747187.97773528006</v>
      </c>
      <c r="GH22" s="172">
        <f t="shared" si="103"/>
        <v>202057.14119999998</v>
      </c>
      <c r="GI22" s="32">
        <f t="shared" si="104"/>
        <v>248530.28367599999</v>
      </c>
      <c r="GJ22" s="172">
        <f>VLOOKUP(B22,'[2]MANO DE OBRA '!$B$11:$P$145,15,0)</f>
        <v>161732</v>
      </c>
      <c r="GK22" s="162">
        <v>689000</v>
      </c>
      <c r="GL22" s="32">
        <v>813960</v>
      </c>
      <c r="GM22" s="94">
        <v>541300</v>
      </c>
      <c r="GN22" s="32">
        <f t="shared" si="105"/>
        <v>681420</v>
      </c>
      <c r="GO22" s="32">
        <f t="shared" si="106"/>
        <v>689000</v>
      </c>
      <c r="GP22" s="32">
        <f t="shared" si="107"/>
        <v>662640.05240193254</v>
      </c>
      <c r="GQ22" s="172">
        <f t="shared" si="108"/>
        <v>195388.42919999998</v>
      </c>
      <c r="GR22" s="32">
        <f t="shared" si="109"/>
        <v>240327.76791599998</v>
      </c>
      <c r="GS22" s="172">
        <f>VLOOKUP(B22,'[2]MANO DE OBRA '!$B$11:$G$145,6,0)</f>
        <v>133198</v>
      </c>
      <c r="GT22" s="162">
        <v>689000</v>
      </c>
      <c r="GU22" s="32">
        <v>813960</v>
      </c>
      <c r="GV22" s="94">
        <v>541300</v>
      </c>
      <c r="GW22" s="33">
        <f t="shared" si="110"/>
        <v>681420</v>
      </c>
      <c r="GX22" s="32">
        <f t="shared" si="111"/>
        <v>689000</v>
      </c>
      <c r="GY22" s="32">
        <f t="shared" si="112"/>
        <v>662640.05240193254</v>
      </c>
      <c r="GZ22" s="172">
        <f t="shared" si="113"/>
        <v>160916.50380000001</v>
      </c>
      <c r="HA22" s="32">
        <f t="shared" si="114"/>
        <v>197927.29967400001</v>
      </c>
      <c r="HB22" s="172">
        <f>VLOOKUP(B22,'[2]MANO DE OBRA '!$B$11:$D$145,3,0)</f>
        <v>136887</v>
      </c>
      <c r="HC22" s="31">
        <v>689000</v>
      </c>
      <c r="HD22" s="32">
        <v>813960</v>
      </c>
      <c r="HE22" s="94">
        <v>541300</v>
      </c>
      <c r="HF22" s="33">
        <f t="shared" si="115"/>
        <v>681420</v>
      </c>
      <c r="HG22" s="32">
        <f t="shared" si="116"/>
        <v>689000</v>
      </c>
      <c r="HH22" s="32">
        <f t="shared" si="117"/>
        <v>662640.05240193254</v>
      </c>
      <c r="HI22" s="172">
        <f t="shared" si="118"/>
        <v>165373.18469999998</v>
      </c>
      <c r="HJ22" s="32">
        <f t="shared" si="119"/>
        <v>203409.01718099997</v>
      </c>
      <c r="HK22" s="172">
        <f>VLOOKUP(B22,'[2]MANO DE OBRA '!$B$11:$BI$145,60,0)</f>
        <v>174845</v>
      </c>
      <c r="HL22" s="31">
        <v>689000</v>
      </c>
      <c r="HM22" s="32">
        <v>813960</v>
      </c>
      <c r="HN22" s="94">
        <v>748800</v>
      </c>
      <c r="HO22" s="33">
        <f t="shared" si="120"/>
        <v>750586.66666666663</v>
      </c>
      <c r="HP22" s="32">
        <f t="shared" si="121"/>
        <v>748800</v>
      </c>
      <c r="HQ22" s="32">
        <f t="shared" si="122"/>
        <v>747121.62141909136</v>
      </c>
      <c r="HR22" s="172">
        <f t="shared" si="123"/>
        <v>211230.2445</v>
      </c>
      <c r="HS22" s="32">
        <f t="shared" si="124"/>
        <v>259813.20073500002</v>
      </c>
      <c r="HT22" s="172">
        <v>330720</v>
      </c>
      <c r="HU22" s="31">
        <v>689000</v>
      </c>
      <c r="HV22" s="32">
        <v>813960</v>
      </c>
      <c r="HW22" s="94">
        <v>757000</v>
      </c>
      <c r="HX22" s="33">
        <f t="shared" si="125"/>
        <v>753320</v>
      </c>
      <c r="HY22" s="32">
        <f t="shared" si="126"/>
        <v>757000</v>
      </c>
      <c r="HZ22" s="32">
        <f t="shared" si="127"/>
        <v>749822.97186516598</v>
      </c>
      <c r="IA22" s="172">
        <f t="shared" si="128"/>
        <v>399542.83199999999</v>
      </c>
      <c r="IB22" s="32">
        <f t="shared" si="129"/>
        <v>491437.68336000002</v>
      </c>
      <c r="IC22" s="172">
        <v>378950</v>
      </c>
      <c r="ID22" s="31">
        <v>689000</v>
      </c>
      <c r="IE22" s="32">
        <v>813960</v>
      </c>
      <c r="IF22" s="94">
        <v>757000</v>
      </c>
      <c r="IG22" s="33">
        <f t="shared" si="130"/>
        <v>753320</v>
      </c>
      <c r="IH22" s="32">
        <f t="shared" si="131"/>
        <v>757000</v>
      </c>
      <c r="II22" s="32">
        <f t="shared" si="132"/>
        <v>749822.97186516598</v>
      </c>
      <c r="IJ22" s="172">
        <f t="shared" si="133"/>
        <v>457809.495</v>
      </c>
      <c r="IK22" s="32">
        <f t="shared" si="134"/>
        <v>563105.67885000003</v>
      </c>
      <c r="IM22" s="32">
        <f t="shared" si="135"/>
        <v>305532.76530600002</v>
      </c>
    </row>
    <row r="23" spans="1:247" x14ac:dyDescent="0.25">
      <c r="A23" s="12">
        <v>16</v>
      </c>
      <c r="B23" s="36" t="s">
        <v>301</v>
      </c>
      <c r="C23" s="14">
        <f>VLOOKUP(B23,'[3]MANO DE OBRA'!$B$9:$D$144,3,0)</f>
        <v>1191624</v>
      </c>
      <c r="D23" s="14">
        <v>4256000</v>
      </c>
      <c r="E23" s="15">
        <v>5076540</v>
      </c>
      <c r="F23" s="97">
        <v>4924000</v>
      </c>
      <c r="G23" s="105">
        <f t="shared" si="1"/>
        <v>3862041</v>
      </c>
      <c r="H23" s="105">
        <f t="shared" si="2"/>
        <v>4590000</v>
      </c>
      <c r="I23" s="105">
        <f t="shared" si="3"/>
        <v>2713290.4510158212</v>
      </c>
      <c r="J23" s="107">
        <f t="shared" si="0"/>
        <v>1252396.824</v>
      </c>
      <c r="K23" s="107">
        <f t="shared" si="4"/>
        <v>1540448.0935200001</v>
      </c>
      <c r="L23" s="101">
        <f>VLOOKUP(B23,'[3]MANO DE OBRA'!$B$9:$F$144,5,0)</f>
        <v>1261329</v>
      </c>
      <c r="M23" s="101">
        <v>4256000</v>
      </c>
      <c r="N23" s="34">
        <v>5076540</v>
      </c>
      <c r="O23" s="70">
        <v>4975000</v>
      </c>
      <c r="P23" s="34">
        <f t="shared" si="5"/>
        <v>3892217.25</v>
      </c>
      <c r="Q23" s="34">
        <f t="shared" si="6"/>
        <v>4615500</v>
      </c>
      <c r="R23" s="34">
        <f t="shared" si="7"/>
        <v>2805508.368291188</v>
      </c>
      <c r="S23" s="34">
        <f t="shared" si="8"/>
        <v>1325656.7789999999</v>
      </c>
      <c r="T23" s="34">
        <f t="shared" si="9"/>
        <v>1630557.8381699999</v>
      </c>
      <c r="U23" s="175">
        <f>VLOOKUP(B23,'[3]MANO DE OBRA'!$B$9:$H$144,7,0)</f>
        <v>1176452</v>
      </c>
      <c r="V23" s="175">
        <v>4256000</v>
      </c>
      <c r="W23" s="17">
        <v>5076540</v>
      </c>
      <c r="X23" s="17">
        <v>4873000</v>
      </c>
      <c r="Y23" s="17">
        <f t="shared" si="10"/>
        <v>3845498</v>
      </c>
      <c r="Z23" s="17">
        <f t="shared" si="11"/>
        <v>4564500</v>
      </c>
      <c r="AA23" s="17">
        <f t="shared" si="12"/>
        <v>2689667.2821846167</v>
      </c>
      <c r="AB23" s="17">
        <f t="shared" si="13"/>
        <v>1236451.0519999999</v>
      </c>
      <c r="AC23" s="17">
        <f t="shared" si="14"/>
        <v>1520834.7939599999</v>
      </c>
      <c r="AD23" s="129">
        <f>VLOOKUP(B23,'[3]MANO DE OBRA'!$B$9:$J$144,9,0)</f>
        <v>1199435</v>
      </c>
      <c r="AE23" s="129">
        <v>4256000</v>
      </c>
      <c r="AF23" s="18">
        <v>5076540</v>
      </c>
      <c r="AG23" s="74">
        <v>4975000</v>
      </c>
      <c r="AH23" s="18">
        <f t="shared" si="15"/>
        <v>3876743.75</v>
      </c>
      <c r="AI23" s="18">
        <f t="shared" si="16"/>
        <v>4615500</v>
      </c>
      <c r="AJ23" s="18">
        <f t="shared" si="17"/>
        <v>2727251.8933759248</v>
      </c>
      <c r="AK23" s="18">
        <f t="shared" si="18"/>
        <v>1260606.1849999998</v>
      </c>
      <c r="AL23" s="18">
        <f t="shared" si="19"/>
        <v>1550545.6075499998</v>
      </c>
      <c r="AM23" s="133">
        <f>VLOOKUP(B23,'[3]MANO DE OBRA'!$B$9:$L$144,11,0)</f>
        <v>1320479</v>
      </c>
      <c r="AN23" s="133">
        <v>4256000</v>
      </c>
      <c r="AO23" s="19">
        <v>5076540</v>
      </c>
      <c r="AP23" s="77">
        <v>4670000</v>
      </c>
      <c r="AQ23" s="19">
        <f t="shared" si="20"/>
        <v>3830754.75</v>
      </c>
      <c r="AR23" s="19">
        <f t="shared" si="21"/>
        <v>4463000</v>
      </c>
      <c r="AS23" s="19">
        <f t="shared" si="22"/>
        <v>2850260.1348778056</v>
      </c>
      <c r="AT23" s="19">
        <f t="shared" si="23"/>
        <v>1387823.429</v>
      </c>
      <c r="AU23" s="19">
        <f t="shared" si="24"/>
        <v>1707022.81767</v>
      </c>
      <c r="AV23" s="137">
        <f>VLOOKUP(B23,'[3]MANO DE OBRA'!$B$9:$N$144,13,0)</f>
        <v>1169350</v>
      </c>
      <c r="AW23" s="137">
        <v>4256000</v>
      </c>
      <c r="AX23" s="20">
        <v>5076540</v>
      </c>
      <c r="AY23" s="79">
        <v>4670000</v>
      </c>
      <c r="AZ23" s="20">
        <f t="shared" si="25"/>
        <v>3792972.5</v>
      </c>
      <c r="BA23" s="20">
        <f t="shared" si="26"/>
        <v>4463000</v>
      </c>
      <c r="BB23" s="20">
        <f t="shared" si="27"/>
        <v>2664436.2118177358</v>
      </c>
      <c r="BC23" s="20">
        <f t="shared" si="28"/>
        <v>1228986.8499999999</v>
      </c>
      <c r="BD23" s="20">
        <f t="shared" si="29"/>
        <v>1511653.8254999998</v>
      </c>
      <c r="BE23" s="139">
        <f>VLOOKUP(B23,'[3]MANO DE OBRA'!$B$9:$P$144,15,0)</f>
        <v>1331128</v>
      </c>
      <c r="BF23" s="139">
        <v>4256000</v>
      </c>
      <c r="BG23" s="21">
        <v>5076540</v>
      </c>
      <c r="BH23" s="80">
        <v>4569000</v>
      </c>
      <c r="BI23" s="21">
        <f t="shared" si="30"/>
        <v>3808167</v>
      </c>
      <c r="BJ23" s="21">
        <f t="shared" si="31"/>
        <v>4412500</v>
      </c>
      <c r="BK23" s="21">
        <f t="shared" si="32"/>
        <v>2852953.5103946868</v>
      </c>
      <c r="BL23" s="21">
        <f t="shared" si="33"/>
        <v>1399015.5279999999</v>
      </c>
      <c r="BM23" s="21">
        <f t="shared" si="34"/>
        <v>1720789.09944</v>
      </c>
      <c r="BN23" s="144">
        <f>VLOOKUP(B23,'[3]MANO DE OBRA'!$B$9:$R$144,17,0)</f>
        <v>1579659</v>
      </c>
      <c r="BO23" s="144">
        <v>4256000</v>
      </c>
      <c r="BP23" s="22">
        <v>5076540</v>
      </c>
      <c r="BQ23" s="82">
        <v>4670000</v>
      </c>
      <c r="BR23" s="22">
        <f t="shared" si="35"/>
        <v>3895549.75</v>
      </c>
      <c r="BS23" s="22">
        <f t="shared" si="36"/>
        <v>4463000</v>
      </c>
      <c r="BT23" s="22">
        <f t="shared" si="37"/>
        <v>3127130.9754163455</v>
      </c>
      <c r="BU23" s="22">
        <f t="shared" si="38"/>
        <v>1660221.6089999999</v>
      </c>
      <c r="BV23" s="22">
        <f t="shared" si="39"/>
        <v>2042072.57907</v>
      </c>
      <c r="BW23" s="146">
        <f>VLOOKUP(B23,'[3]MANO DE OBRA'!$B$9:$T$144,19,0)</f>
        <v>1531058</v>
      </c>
      <c r="BX23" s="146">
        <v>4256000</v>
      </c>
      <c r="BY23" s="23">
        <v>5076540</v>
      </c>
      <c r="BZ23" s="84">
        <v>4569000</v>
      </c>
      <c r="CA23" s="23">
        <f t="shared" si="40"/>
        <v>3858149.5</v>
      </c>
      <c r="CB23" s="23">
        <f t="shared" si="41"/>
        <v>4412500</v>
      </c>
      <c r="CC23" s="84">
        <f t="shared" si="42"/>
        <v>3067587.3239219328</v>
      </c>
      <c r="CD23" s="84">
        <f t="shared" si="43"/>
        <v>1609141.9579999999</v>
      </c>
      <c r="CE23" s="84">
        <f t="shared" si="44"/>
        <v>1979244.6083399998</v>
      </c>
      <c r="CF23" s="168">
        <f>VLOOKUP(B23,'[3]MANO DE OBRA'!$B$9:$X$144,23,0)</f>
        <v>1169350</v>
      </c>
      <c r="CG23" s="168">
        <v>4256000</v>
      </c>
      <c r="CH23" s="24">
        <v>5076540</v>
      </c>
      <c r="CI23" s="24">
        <v>4249200</v>
      </c>
      <c r="CJ23" s="24">
        <f t="shared" si="45"/>
        <v>3687772.5</v>
      </c>
      <c r="CK23" s="24">
        <f t="shared" si="46"/>
        <v>4252600</v>
      </c>
      <c r="CL23" s="24">
        <f t="shared" si="47"/>
        <v>2627324.5217028735</v>
      </c>
      <c r="CM23" s="24">
        <f t="shared" si="48"/>
        <v>1228986.8499999999</v>
      </c>
      <c r="CN23" s="24">
        <f t="shared" si="49"/>
        <v>1511653.8254999998</v>
      </c>
      <c r="CO23" s="148">
        <f>VLOOKUP(B23,'[3]MANO DE OBRA'!$B$9:$Z$144,25,0)</f>
        <v>1424878</v>
      </c>
      <c r="CP23" s="148">
        <v>4256000</v>
      </c>
      <c r="CQ23" s="26">
        <v>5076540</v>
      </c>
      <c r="CR23" s="149">
        <v>4823000</v>
      </c>
      <c r="CS23" s="26">
        <f t="shared" si="50"/>
        <v>3895104.5</v>
      </c>
      <c r="CT23" s="26">
        <f t="shared" si="51"/>
        <v>4539500</v>
      </c>
      <c r="CU23" s="26">
        <f t="shared" si="52"/>
        <v>2982623.3834791593</v>
      </c>
      <c r="CV23" s="26">
        <f t="shared" si="53"/>
        <v>1497546.7779999999</v>
      </c>
      <c r="CW23" s="26">
        <f t="shared" si="54"/>
        <v>1841982.53694</v>
      </c>
      <c r="CX23" s="27">
        <f>VLOOKUP(B23,'[3]MANO DE OBRA'!$B$9:$AB$144,27,0)</f>
        <v>1701902</v>
      </c>
      <c r="CY23" s="27">
        <v>4256000</v>
      </c>
      <c r="CZ23" s="28">
        <v>5076540</v>
      </c>
      <c r="DA23" s="86">
        <v>4721000</v>
      </c>
      <c r="DB23" s="28">
        <f t="shared" si="55"/>
        <v>3938860.5</v>
      </c>
      <c r="DC23" s="28">
        <f t="shared" si="56"/>
        <v>4488500</v>
      </c>
      <c r="DD23" s="28">
        <f t="shared" si="57"/>
        <v>3248481.9183226172</v>
      </c>
      <c r="DE23" s="28">
        <f t="shared" si="58"/>
        <v>1788699.0019999999</v>
      </c>
      <c r="DF23" s="28">
        <f t="shared" si="59"/>
        <v>2200099.7724599997</v>
      </c>
      <c r="DG23" s="150">
        <f>VLOOKUP(B23,'[3]MANO DE OBRA'!$B$9:$AF$144,31,0)</f>
        <v>1776789</v>
      </c>
      <c r="DH23" s="150">
        <v>4256000</v>
      </c>
      <c r="DI23" s="29">
        <v>5076540</v>
      </c>
      <c r="DJ23" s="88">
        <v>4924000</v>
      </c>
      <c r="DK23" s="29">
        <f t="shared" si="60"/>
        <v>4008332.25</v>
      </c>
      <c r="DL23" s="29">
        <f t="shared" si="61"/>
        <v>4590000</v>
      </c>
      <c r="DM23" s="29">
        <f t="shared" si="62"/>
        <v>3339324.8692851476</v>
      </c>
      <c r="DN23" s="29">
        <f t="shared" si="63"/>
        <v>1867405.2389999998</v>
      </c>
      <c r="DO23" s="29">
        <f t="shared" si="64"/>
        <v>2296908.4439699999</v>
      </c>
      <c r="DP23" s="154">
        <f>VLOOKUP(B23,'[3]MANO DE OBRA'!$B$9:$AH$144,33,0)</f>
        <v>1776789</v>
      </c>
      <c r="DQ23" s="154">
        <v>4256000</v>
      </c>
      <c r="DR23" s="30">
        <v>5076540</v>
      </c>
      <c r="DS23" s="90">
        <v>4822700</v>
      </c>
      <c r="DT23" s="30">
        <f t="shared" si="65"/>
        <v>3983007.25</v>
      </c>
      <c r="DU23" s="30">
        <f t="shared" si="66"/>
        <v>4539350</v>
      </c>
      <c r="DV23" s="30">
        <f t="shared" si="67"/>
        <v>3327474.9707448981</v>
      </c>
      <c r="DW23" s="30">
        <f t="shared" si="68"/>
        <v>1867405.2389999998</v>
      </c>
      <c r="DX23" s="30">
        <f t="shared" si="69"/>
        <v>2296908.4439699999</v>
      </c>
      <c r="DY23" s="158">
        <f>VLOOKUP(B23,'[3]MANO DE OBRA'!$B$9:$AJ$144,35,0)</f>
        <v>1776789</v>
      </c>
      <c r="DZ23" s="158">
        <v>4256000</v>
      </c>
      <c r="EA23" s="24">
        <v>5076540</v>
      </c>
      <c r="EB23" s="25">
        <v>4822700</v>
      </c>
      <c r="EC23" s="24">
        <f t="shared" si="70"/>
        <v>3983007.25</v>
      </c>
      <c r="ED23" s="24">
        <f t="shared" si="71"/>
        <v>4539350</v>
      </c>
      <c r="EE23" s="24">
        <f t="shared" si="72"/>
        <v>3327474.9707448981</v>
      </c>
      <c r="EF23" s="24">
        <f t="shared" si="73"/>
        <v>1867405.2389999998</v>
      </c>
      <c r="EG23" s="24">
        <f t="shared" si="74"/>
        <v>2296908.4439699999</v>
      </c>
      <c r="EH23" s="126">
        <f>VLOOKUP(B23,'[3]MANO DE OBRA'!$B$9:$AN$144,37,0)</f>
        <v>1872709</v>
      </c>
      <c r="EI23" s="126">
        <v>4256000</v>
      </c>
      <c r="EJ23" s="17">
        <v>5076540</v>
      </c>
      <c r="EK23" s="73">
        <v>4873000</v>
      </c>
      <c r="EL23" s="17">
        <f t="shared" si="75"/>
        <v>4019562.25</v>
      </c>
      <c r="EM23" s="17">
        <f t="shared" si="76"/>
        <v>4564500</v>
      </c>
      <c r="EN23" s="17">
        <f t="shared" si="77"/>
        <v>3415460.4887771523</v>
      </c>
      <c r="EO23" s="17">
        <f t="shared" si="78"/>
        <v>1968217.159</v>
      </c>
      <c r="EP23" s="17">
        <f t="shared" si="79"/>
        <v>2420907.1055700001</v>
      </c>
      <c r="EQ23" s="350">
        <v>1776789</v>
      </c>
      <c r="ER23" s="170">
        <v>4256000</v>
      </c>
      <c r="ES23" s="32">
        <v>5076540</v>
      </c>
      <c r="ET23" s="32">
        <v>4873000</v>
      </c>
      <c r="EU23" s="32">
        <f t="shared" si="80"/>
        <v>4735180</v>
      </c>
      <c r="EV23" s="32">
        <f t="shared" si="81"/>
        <v>4873000</v>
      </c>
      <c r="EW23" s="32">
        <f t="shared" si="82"/>
        <v>4708398.2167018652</v>
      </c>
      <c r="EX23" s="32">
        <f t="shared" si="83"/>
        <v>2146538.7908999999</v>
      </c>
      <c r="EY23" s="32">
        <f t="shared" si="84"/>
        <v>2640242.7128069997</v>
      </c>
      <c r="EZ23" s="94">
        <f>VLOOKUP(B23,'[2]MANO DE OBRA '!$B$11:$AT$145,45,0)</f>
        <v>1035827</v>
      </c>
      <c r="FA23" s="170">
        <v>4256000</v>
      </c>
      <c r="FB23" s="32">
        <v>5076540</v>
      </c>
      <c r="FC23" s="32">
        <v>4924000</v>
      </c>
      <c r="FD23" s="32">
        <f t="shared" si="85"/>
        <v>4752180</v>
      </c>
      <c r="FE23" s="32">
        <f t="shared" si="86"/>
        <v>4924000</v>
      </c>
      <c r="FF23" s="32">
        <f t="shared" si="87"/>
        <v>4724157.3382668532</v>
      </c>
      <c r="FG23" s="172">
        <f t="shared" si="88"/>
        <v>1251382.5987</v>
      </c>
      <c r="FH23" s="32">
        <f t="shared" si="89"/>
        <v>1539200.5964009999</v>
      </c>
      <c r="FI23" s="172">
        <f>VLOOKUP(B23,'[2]MANO DE OBRA '!$B$11:$BO$145,66,0)</f>
        <v>1220578</v>
      </c>
      <c r="FJ23" s="162">
        <v>4256000</v>
      </c>
      <c r="FK23" s="32">
        <v>5076540</v>
      </c>
      <c r="FL23" s="94">
        <v>4873500</v>
      </c>
      <c r="FM23" s="32">
        <f t="shared" si="90"/>
        <v>4735346.666666667</v>
      </c>
      <c r="FN23" s="32">
        <f t="shared" si="91"/>
        <v>4873500</v>
      </c>
      <c r="FO23" s="94">
        <f t="shared" si="92"/>
        <v>4708553.8032665262</v>
      </c>
      <c r="FP23" s="172">
        <f t="shared" si="93"/>
        <v>1474580.2818</v>
      </c>
      <c r="FQ23" s="32">
        <f t="shared" si="94"/>
        <v>1813733.7466140001</v>
      </c>
      <c r="FR23" s="94">
        <v>0</v>
      </c>
      <c r="FS23" s="170">
        <v>4256000</v>
      </c>
      <c r="FT23" s="32">
        <v>5076540</v>
      </c>
      <c r="FU23" s="32">
        <v>4823000</v>
      </c>
      <c r="FV23" s="32">
        <f t="shared" si="95"/>
        <v>4718513.333333333</v>
      </c>
      <c r="FW23" s="32">
        <f t="shared" si="96"/>
        <v>4823000</v>
      </c>
      <c r="FX23" s="32">
        <f t="shared" si="97"/>
        <v>4692729.4872109275</v>
      </c>
      <c r="FY23" s="172">
        <f t="shared" si="98"/>
        <v>0</v>
      </c>
      <c r="FZ23" s="32">
        <f t="shared" si="99"/>
        <v>0</v>
      </c>
      <c r="GA23" s="172">
        <f>VLOOKUP(B23,'[2]MANO DE OBRA '!$B$11:$BR$145,69,0)</f>
        <v>1051279</v>
      </c>
      <c r="GB23" s="162">
        <v>4256000</v>
      </c>
      <c r="GC23" s="32">
        <v>5076540</v>
      </c>
      <c r="GD23" s="94">
        <v>4975000</v>
      </c>
      <c r="GE23" s="32">
        <f t="shared" si="100"/>
        <v>4769180</v>
      </c>
      <c r="GF23" s="32">
        <f t="shared" si="101"/>
        <v>4975000</v>
      </c>
      <c r="GG23" s="32">
        <f t="shared" si="102"/>
        <v>4739695.9648297187</v>
      </c>
      <c r="GH23" s="172">
        <f t="shared" si="103"/>
        <v>1270050.1598999999</v>
      </c>
      <c r="GI23" s="32">
        <f t="shared" si="104"/>
        <v>1562161.6966769998</v>
      </c>
      <c r="GJ23" s="172">
        <v>0</v>
      </c>
      <c r="GK23" s="162">
        <v>4256000</v>
      </c>
      <c r="GL23" s="32">
        <v>5076540</v>
      </c>
      <c r="GM23" s="94" t="s">
        <v>89</v>
      </c>
      <c r="GN23" s="32">
        <f t="shared" si="105"/>
        <v>4666270</v>
      </c>
      <c r="GO23" s="32">
        <f t="shared" si="106"/>
        <v>4666270</v>
      </c>
      <c r="GP23" s="32">
        <f t="shared" si="107"/>
        <v>4630198.0468339808</v>
      </c>
      <c r="GQ23" s="172">
        <f t="shared" si="108"/>
        <v>0</v>
      </c>
      <c r="GR23" s="32">
        <f t="shared" si="109"/>
        <v>0</v>
      </c>
      <c r="GS23" s="172">
        <v>0</v>
      </c>
      <c r="GT23" s="162">
        <v>4256000</v>
      </c>
      <c r="GU23" s="32">
        <v>5076540</v>
      </c>
      <c r="GV23" s="94" t="s">
        <v>89</v>
      </c>
      <c r="GW23" s="33">
        <f t="shared" si="110"/>
        <v>4666270</v>
      </c>
      <c r="GX23" s="32">
        <f t="shared" si="111"/>
        <v>4666270</v>
      </c>
      <c r="GY23" s="32">
        <f t="shared" si="112"/>
        <v>4630198.0468339808</v>
      </c>
      <c r="GZ23" s="172">
        <f t="shared" si="113"/>
        <v>0</v>
      </c>
      <c r="HA23" s="32">
        <f t="shared" si="114"/>
        <v>0</v>
      </c>
      <c r="HB23" s="172">
        <v>0</v>
      </c>
      <c r="HC23" s="31">
        <v>4256000</v>
      </c>
      <c r="HD23" s="32">
        <v>5076540</v>
      </c>
      <c r="HE23" s="94" t="s">
        <v>89</v>
      </c>
      <c r="HF23" s="33">
        <f t="shared" si="115"/>
        <v>4666270</v>
      </c>
      <c r="HG23" s="32">
        <f t="shared" si="116"/>
        <v>4666270</v>
      </c>
      <c r="HH23" s="32">
        <f t="shared" si="117"/>
        <v>4630198.0468339808</v>
      </c>
      <c r="HI23" s="172">
        <f t="shared" si="118"/>
        <v>0</v>
      </c>
      <c r="HJ23" s="32">
        <f t="shared" si="119"/>
        <v>0</v>
      </c>
      <c r="HK23" s="172">
        <f>VLOOKUP(B23,'[2]MANO DE OBRA '!$B$11:$BI$145,60,0)</f>
        <v>1080669</v>
      </c>
      <c r="HL23" s="31">
        <v>4256000</v>
      </c>
      <c r="HM23" s="32">
        <v>5076540</v>
      </c>
      <c r="HN23" s="94">
        <v>4975000</v>
      </c>
      <c r="HO23" s="33">
        <f t="shared" si="120"/>
        <v>4769180</v>
      </c>
      <c r="HP23" s="32">
        <f t="shared" si="121"/>
        <v>4975000</v>
      </c>
      <c r="HQ23" s="32">
        <f t="shared" si="122"/>
        <v>4739695.9648297187</v>
      </c>
      <c r="HR23" s="172">
        <f t="shared" si="123"/>
        <v>1305556.2189</v>
      </c>
      <c r="HS23" s="32">
        <f t="shared" si="124"/>
        <v>1605834.149247</v>
      </c>
      <c r="HT23" s="172">
        <v>2042880</v>
      </c>
      <c r="HU23" s="31">
        <v>4256000</v>
      </c>
      <c r="HV23" s="32">
        <v>5076540</v>
      </c>
      <c r="HW23" s="94">
        <v>4670000</v>
      </c>
      <c r="HX23" s="33">
        <f t="shared" si="125"/>
        <v>4667513.333333333</v>
      </c>
      <c r="HY23" s="32">
        <f t="shared" si="126"/>
        <v>4670000</v>
      </c>
      <c r="HZ23" s="32">
        <f t="shared" si="127"/>
        <v>4643389.7657481767</v>
      </c>
      <c r="IA23" s="172">
        <f t="shared" si="128"/>
        <v>2468003.3279999997</v>
      </c>
      <c r="IB23" s="32">
        <f t="shared" si="129"/>
        <v>3035644.09344</v>
      </c>
      <c r="IC23" s="172">
        <v>2340800</v>
      </c>
      <c r="ID23" s="31">
        <v>4256000</v>
      </c>
      <c r="IE23" s="32">
        <v>5076540</v>
      </c>
      <c r="IF23" s="94">
        <v>4670000</v>
      </c>
      <c r="IG23" s="33">
        <f t="shared" si="130"/>
        <v>4667513.333333333</v>
      </c>
      <c r="IH23" s="32">
        <f t="shared" si="131"/>
        <v>4670000</v>
      </c>
      <c r="II23" s="32">
        <f t="shared" si="132"/>
        <v>4643389.7657481767</v>
      </c>
      <c r="IJ23" s="172">
        <f t="shared" si="133"/>
        <v>2827920.48</v>
      </c>
      <c r="IK23" s="32">
        <f t="shared" si="134"/>
        <v>3478342.1903999997</v>
      </c>
      <c r="IM23" s="32">
        <f t="shared" si="135"/>
        <v>1694211.0007846663</v>
      </c>
    </row>
    <row r="24" spans="1:247" x14ac:dyDescent="0.25">
      <c r="A24" s="12">
        <v>17</v>
      </c>
      <c r="B24" s="36" t="s">
        <v>302</v>
      </c>
      <c r="C24" s="14">
        <f>VLOOKUP(B24,'[3]MANO DE OBRA'!$B$9:$D$144,3,0)</f>
        <v>308005</v>
      </c>
      <c r="D24" s="14">
        <v>1101000</v>
      </c>
      <c r="E24" s="15">
        <v>1333480</v>
      </c>
      <c r="F24" s="97">
        <v>1240000</v>
      </c>
      <c r="G24" s="105">
        <f t="shared" si="1"/>
        <v>995621.25</v>
      </c>
      <c r="H24" s="105">
        <f t="shared" si="2"/>
        <v>1170500</v>
      </c>
      <c r="I24" s="105">
        <f t="shared" si="3"/>
        <v>700361.66445291915</v>
      </c>
      <c r="J24" s="107">
        <f t="shared" si="0"/>
        <v>323713.255</v>
      </c>
      <c r="K24" s="107">
        <f t="shared" si="4"/>
        <v>398167.30365000002</v>
      </c>
      <c r="L24" s="101">
        <f>VLOOKUP(B24,'[3]MANO DE OBRA'!$B$9:$F$144,5,0)</f>
        <v>328764</v>
      </c>
      <c r="M24" s="101">
        <v>1101000</v>
      </c>
      <c r="N24" s="34">
        <v>1333480</v>
      </c>
      <c r="O24" s="70">
        <v>1226800</v>
      </c>
      <c r="P24" s="34">
        <f t="shared" si="5"/>
        <v>997511</v>
      </c>
      <c r="Q24" s="34">
        <f t="shared" si="6"/>
        <v>1163900</v>
      </c>
      <c r="R24" s="34">
        <f t="shared" si="7"/>
        <v>725293.72041395225</v>
      </c>
      <c r="S24" s="34">
        <f t="shared" si="8"/>
        <v>345530.96399999998</v>
      </c>
      <c r="T24" s="34">
        <f t="shared" si="9"/>
        <v>425003.08571999997</v>
      </c>
      <c r="U24" s="175">
        <f>VLOOKUP(B24,'[3]MANO DE OBRA'!$B$9:$H$144,7,0)</f>
        <v>314121</v>
      </c>
      <c r="V24" s="175">
        <v>1101000</v>
      </c>
      <c r="W24" s="17">
        <v>1333480</v>
      </c>
      <c r="X24" s="17">
        <v>1200000</v>
      </c>
      <c r="Y24" s="17">
        <f t="shared" si="10"/>
        <v>987150.25</v>
      </c>
      <c r="Z24" s="17">
        <f t="shared" si="11"/>
        <v>1150500</v>
      </c>
      <c r="AA24" s="17">
        <f t="shared" si="12"/>
        <v>704845.4828543273</v>
      </c>
      <c r="AB24" s="17">
        <f t="shared" si="13"/>
        <v>330141.17099999997</v>
      </c>
      <c r="AC24" s="17">
        <f t="shared" si="14"/>
        <v>406073.64032999997</v>
      </c>
      <c r="AD24" s="129">
        <f>VLOOKUP(B24,'[3]MANO DE OBRA'!$B$9:$J$144,9,0)</f>
        <v>316389</v>
      </c>
      <c r="AE24" s="129">
        <v>1101000</v>
      </c>
      <c r="AF24" s="18">
        <v>1333480</v>
      </c>
      <c r="AG24" s="74">
        <v>1226800</v>
      </c>
      <c r="AH24" s="18">
        <f t="shared" si="15"/>
        <v>994417.25</v>
      </c>
      <c r="AI24" s="18">
        <f t="shared" si="16"/>
        <v>1163900</v>
      </c>
      <c r="AJ24" s="18">
        <f t="shared" si="17"/>
        <v>709977.96672988066</v>
      </c>
      <c r="AK24" s="18">
        <f t="shared" si="18"/>
        <v>332524.83899999998</v>
      </c>
      <c r="AL24" s="18">
        <f t="shared" si="19"/>
        <v>409005.55196999997</v>
      </c>
      <c r="AM24" s="133">
        <f>VLOOKUP(B24,'[3]MANO DE OBRA'!$B$9:$L$144,11,0)</f>
        <v>348318</v>
      </c>
      <c r="AN24" s="133">
        <v>1101000</v>
      </c>
      <c r="AO24" s="19">
        <v>1333480</v>
      </c>
      <c r="AP24" s="77">
        <v>1307000</v>
      </c>
      <c r="AQ24" s="19">
        <f t="shared" si="20"/>
        <v>1022449.5</v>
      </c>
      <c r="AR24" s="19">
        <f t="shared" si="21"/>
        <v>1204000</v>
      </c>
      <c r="AS24" s="19">
        <f t="shared" si="22"/>
        <v>755539.03082998504</v>
      </c>
      <c r="AT24" s="19">
        <f t="shared" si="23"/>
        <v>366082.21799999999</v>
      </c>
      <c r="AU24" s="19">
        <f t="shared" si="24"/>
        <v>450281.12813999999</v>
      </c>
      <c r="AV24" s="137">
        <f>VLOOKUP(B24,'[3]MANO DE OBRA'!$B$9:$N$144,13,0)</f>
        <v>356126</v>
      </c>
      <c r="AW24" s="137">
        <v>1101000</v>
      </c>
      <c r="AX24" s="20">
        <v>1333480</v>
      </c>
      <c r="AY24" s="79">
        <v>1307000</v>
      </c>
      <c r="AZ24" s="20">
        <f t="shared" si="25"/>
        <v>1024401.5</v>
      </c>
      <c r="BA24" s="20">
        <f t="shared" si="26"/>
        <v>1204000</v>
      </c>
      <c r="BB24" s="20">
        <f t="shared" si="27"/>
        <v>764629.96328149515</v>
      </c>
      <c r="BC24" s="20">
        <f t="shared" si="28"/>
        <v>374288.42599999998</v>
      </c>
      <c r="BD24" s="20">
        <f t="shared" si="29"/>
        <v>460374.76397999999</v>
      </c>
      <c r="BE24" s="139">
        <f>VLOOKUP(B24,'[3]MANO DE OBRA'!$B$9:$P$144,15,0)</f>
        <v>361847</v>
      </c>
      <c r="BF24" s="139">
        <v>1101000</v>
      </c>
      <c r="BG24" s="21">
        <v>1333480</v>
      </c>
      <c r="BH24" s="80">
        <v>1280000</v>
      </c>
      <c r="BI24" s="21">
        <f t="shared" si="30"/>
        <v>1019081.75</v>
      </c>
      <c r="BJ24" s="21">
        <f t="shared" si="31"/>
        <v>1190500</v>
      </c>
      <c r="BK24" s="21">
        <f t="shared" si="32"/>
        <v>768782.55389296846</v>
      </c>
      <c r="BL24" s="21">
        <f t="shared" si="33"/>
        <v>380301.19699999999</v>
      </c>
      <c r="BM24" s="21">
        <f t="shared" si="34"/>
        <v>467770.47230999998</v>
      </c>
      <c r="BN24" s="144">
        <f>VLOOKUP(B24,'[3]MANO DE OBRA'!$B$9:$R$144,17,0)</f>
        <v>424163</v>
      </c>
      <c r="BO24" s="144">
        <v>1101000</v>
      </c>
      <c r="BP24" s="22">
        <v>1333480</v>
      </c>
      <c r="BQ24" s="82">
        <v>1307000</v>
      </c>
      <c r="BR24" s="22">
        <f t="shared" si="35"/>
        <v>1041410.75</v>
      </c>
      <c r="BS24" s="22">
        <f t="shared" si="36"/>
        <v>1204000</v>
      </c>
      <c r="BT24" s="22">
        <f t="shared" si="37"/>
        <v>836666.42163319036</v>
      </c>
      <c r="BU24" s="22">
        <f t="shared" si="38"/>
        <v>445795.31299999997</v>
      </c>
      <c r="BV24" s="22">
        <f t="shared" si="39"/>
        <v>548328.23499000003</v>
      </c>
      <c r="BW24" s="146">
        <f>VLOOKUP(B24,'[3]MANO DE OBRA'!$B$9:$T$144,19,0)</f>
        <v>443419</v>
      </c>
      <c r="BX24" s="146">
        <v>1101000</v>
      </c>
      <c r="BY24" s="23">
        <v>1333480</v>
      </c>
      <c r="BZ24" s="84">
        <v>1280000</v>
      </c>
      <c r="CA24" s="23">
        <f t="shared" si="40"/>
        <v>1039474.75</v>
      </c>
      <c r="CB24" s="23">
        <f t="shared" si="41"/>
        <v>1190500</v>
      </c>
      <c r="CC24" s="84">
        <f t="shared" si="42"/>
        <v>852036.23147823662</v>
      </c>
      <c r="CD24" s="84">
        <f t="shared" si="43"/>
        <v>466033.36899999995</v>
      </c>
      <c r="CE24" s="84">
        <f t="shared" si="44"/>
        <v>573221.04386999994</v>
      </c>
      <c r="CF24" s="168">
        <f>VLOOKUP(B24,'[3]MANO DE OBRA'!$B$9:$X$144,23,0)</f>
        <v>326384</v>
      </c>
      <c r="CG24" s="168">
        <v>1101000</v>
      </c>
      <c r="CH24" s="24">
        <v>1333480</v>
      </c>
      <c r="CI24" s="24">
        <v>1203200</v>
      </c>
      <c r="CJ24" s="24">
        <f t="shared" si="45"/>
        <v>991016</v>
      </c>
      <c r="CK24" s="24">
        <f t="shared" si="46"/>
        <v>1152100</v>
      </c>
      <c r="CL24" s="24">
        <f t="shared" si="47"/>
        <v>720308.59726343397</v>
      </c>
      <c r="CM24" s="24">
        <f t="shared" si="48"/>
        <v>343029.58399999997</v>
      </c>
      <c r="CN24" s="24">
        <f t="shared" si="49"/>
        <v>421926.38831999997</v>
      </c>
      <c r="CO24" s="148">
        <f>VLOOKUP(B24,'[3]MANO DE OBRA'!$B$9:$Z$144,25,0)</f>
        <v>361635</v>
      </c>
      <c r="CP24" s="148">
        <v>1101000</v>
      </c>
      <c r="CQ24" s="26">
        <v>1333480</v>
      </c>
      <c r="CR24" s="149">
        <v>1280000</v>
      </c>
      <c r="CS24" s="26">
        <f t="shared" si="50"/>
        <v>1019028.75</v>
      </c>
      <c r="CT24" s="26">
        <f t="shared" si="51"/>
        <v>1190500</v>
      </c>
      <c r="CU24" s="26">
        <f t="shared" si="52"/>
        <v>768543.24861992674</v>
      </c>
      <c r="CV24" s="26">
        <f t="shared" si="53"/>
        <v>380078.38499999995</v>
      </c>
      <c r="CW24" s="26">
        <f t="shared" si="54"/>
        <v>467496.41354999994</v>
      </c>
      <c r="CX24" s="27">
        <f>VLOOKUP(B24,'[3]MANO DE OBRA'!$B$9:$AB$144,27,0)</f>
        <v>444579</v>
      </c>
      <c r="CY24" s="27">
        <v>1101000</v>
      </c>
      <c r="CZ24" s="28">
        <v>1333480</v>
      </c>
      <c r="DA24" s="86">
        <v>1267000</v>
      </c>
      <c r="DB24" s="28">
        <f t="shared" si="55"/>
        <v>1036514.75</v>
      </c>
      <c r="DC24" s="28">
        <f t="shared" si="56"/>
        <v>1184000</v>
      </c>
      <c r="DD24" s="28">
        <f t="shared" si="57"/>
        <v>851649.52478149405</v>
      </c>
      <c r="DE24" s="28">
        <f t="shared" si="58"/>
        <v>467252.52899999998</v>
      </c>
      <c r="DF24" s="28">
        <f t="shared" si="59"/>
        <v>574720.61066999997</v>
      </c>
      <c r="DG24" s="150">
        <f>VLOOKUP(B24,'[3]MANO DE OBRA'!$B$9:$AF$144,31,0)</f>
        <v>466718</v>
      </c>
      <c r="DH24" s="150">
        <v>1101000</v>
      </c>
      <c r="DI24" s="29">
        <v>1333480</v>
      </c>
      <c r="DJ24" s="88">
        <v>1307000</v>
      </c>
      <c r="DK24" s="29">
        <f t="shared" si="60"/>
        <v>1052049.5</v>
      </c>
      <c r="DL24" s="29">
        <f t="shared" si="61"/>
        <v>1204000</v>
      </c>
      <c r="DM24" s="29">
        <f t="shared" si="62"/>
        <v>876056.58373793121</v>
      </c>
      <c r="DN24" s="29">
        <f t="shared" si="63"/>
        <v>490520.61799999996</v>
      </c>
      <c r="DO24" s="29">
        <f t="shared" si="64"/>
        <v>603340.36014</v>
      </c>
      <c r="DP24" s="154">
        <f>VLOOKUP(B24,'[3]MANO DE OBRA'!$B$9:$AH$144,33,0)</f>
        <v>466718</v>
      </c>
      <c r="DQ24" s="154">
        <v>1101000</v>
      </c>
      <c r="DR24" s="30">
        <v>1333480</v>
      </c>
      <c r="DS24" s="90">
        <v>1280100</v>
      </c>
      <c r="DT24" s="30">
        <f t="shared" si="65"/>
        <v>1045324.5</v>
      </c>
      <c r="DU24" s="30">
        <f t="shared" si="66"/>
        <v>1190550</v>
      </c>
      <c r="DV24" s="30">
        <f t="shared" si="67"/>
        <v>872982.53663825756</v>
      </c>
      <c r="DW24" s="30">
        <f t="shared" si="68"/>
        <v>490520.61799999996</v>
      </c>
      <c r="DX24" s="30">
        <f t="shared" si="69"/>
        <v>603340.36014</v>
      </c>
      <c r="DY24" s="158">
        <f>VLOOKUP(B24,'[3]MANO DE OBRA'!$B$9:$AJ$144,35,0)</f>
        <v>466718</v>
      </c>
      <c r="DZ24" s="158">
        <v>1101000</v>
      </c>
      <c r="EA24" s="24">
        <v>1333480</v>
      </c>
      <c r="EB24" s="25">
        <v>1253500</v>
      </c>
      <c r="EC24" s="24">
        <f t="shared" si="70"/>
        <v>1038674.5</v>
      </c>
      <c r="ED24" s="24">
        <f t="shared" si="71"/>
        <v>1177250</v>
      </c>
      <c r="EE24" s="24">
        <f t="shared" si="72"/>
        <v>869835.54119327792</v>
      </c>
      <c r="EF24" s="24">
        <f t="shared" si="73"/>
        <v>490520.61799999996</v>
      </c>
      <c r="EG24" s="24">
        <f t="shared" si="74"/>
        <v>603340.36014</v>
      </c>
      <c r="EH24" s="126">
        <f>VLOOKUP(B24,'[3]MANO DE OBRA'!$B$9:$AN$144,37,0)</f>
        <v>488452</v>
      </c>
      <c r="EI24" s="126">
        <v>1101000</v>
      </c>
      <c r="EJ24" s="17">
        <v>1333480</v>
      </c>
      <c r="EK24" s="73">
        <v>1267000</v>
      </c>
      <c r="EL24" s="17">
        <f t="shared" si="75"/>
        <v>1047483</v>
      </c>
      <c r="EM24" s="17">
        <f t="shared" si="76"/>
        <v>1184000</v>
      </c>
      <c r="EN24" s="17">
        <f t="shared" si="77"/>
        <v>889930.54703681625</v>
      </c>
      <c r="EO24" s="17">
        <f t="shared" si="78"/>
        <v>513363.05199999997</v>
      </c>
      <c r="EP24" s="17">
        <f t="shared" si="79"/>
        <v>631436.55395999993</v>
      </c>
      <c r="EQ24" s="350">
        <v>466718</v>
      </c>
      <c r="ER24" s="170">
        <v>1101000</v>
      </c>
      <c r="ES24" s="32">
        <v>1333480</v>
      </c>
      <c r="ET24" s="32">
        <v>1240000</v>
      </c>
      <c r="EU24" s="32">
        <f t="shared" si="80"/>
        <v>1224826.6666666667</v>
      </c>
      <c r="EV24" s="32">
        <f t="shared" si="81"/>
        <v>1240000</v>
      </c>
      <c r="EW24" s="32">
        <f t="shared" si="82"/>
        <v>1217219.1050358438</v>
      </c>
      <c r="EX24" s="32">
        <f t="shared" si="83"/>
        <v>563842.01579999994</v>
      </c>
      <c r="EY24" s="32">
        <f t="shared" si="84"/>
        <v>693525.67943399993</v>
      </c>
      <c r="EZ24" s="94">
        <f>VLOOKUP(B24,'[2]MANO DE OBRA '!$B$11:$AT$145,45,0)</f>
        <v>274854</v>
      </c>
      <c r="FA24" s="170">
        <v>1101000</v>
      </c>
      <c r="FB24" s="32">
        <v>1333480</v>
      </c>
      <c r="FC24" s="32">
        <v>1267000</v>
      </c>
      <c r="FD24" s="32">
        <f t="shared" si="85"/>
        <v>1233826.6666666667</v>
      </c>
      <c r="FE24" s="32">
        <f t="shared" si="86"/>
        <v>1267000</v>
      </c>
      <c r="FF24" s="32">
        <f t="shared" si="87"/>
        <v>1225766.2412635125</v>
      </c>
      <c r="FG24" s="172">
        <f t="shared" si="88"/>
        <v>332051.11739999999</v>
      </c>
      <c r="FH24" s="32">
        <f t="shared" si="89"/>
        <v>408422.87440199999</v>
      </c>
      <c r="FI24" s="172">
        <f>VLOOKUP(B24,'[2]MANO DE OBRA '!$B$11:$BO$145,66,0)</f>
        <v>305885</v>
      </c>
      <c r="FJ24" s="162">
        <v>1101000</v>
      </c>
      <c r="FK24" s="32">
        <v>1333480</v>
      </c>
      <c r="FL24" s="94">
        <v>1240100</v>
      </c>
      <c r="FM24" s="32">
        <f t="shared" si="90"/>
        <v>1224860</v>
      </c>
      <c r="FN24" s="32">
        <f t="shared" si="91"/>
        <v>1240100</v>
      </c>
      <c r="FO24" s="94">
        <f t="shared" si="92"/>
        <v>1217251.2230978711</v>
      </c>
      <c r="FP24" s="172">
        <f t="shared" si="93"/>
        <v>369539.66849999997</v>
      </c>
      <c r="FQ24" s="32">
        <f t="shared" si="94"/>
        <v>454533.79225499998</v>
      </c>
      <c r="FR24" s="94">
        <f>VLOOKUP(B24,'[2]MANO DE OBRA '!$B$11:$BF$145,57,0)</f>
        <v>245639</v>
      </c>
      <c r="FS24" s="170">
        <v>1101000</v>
      </c>
      <c r="FT24" s="32">
        <v>1333480</v>
      </c>
      <c r="FU24" s="32">
        <v>1200000</v>
      </c>
      <c r="FV24" s="32">
        <f t="shared" si="95"/>
        <v>1211493.3333333333</v>
      </c>
      <c r="FW24" s="32">
        <f t="shared" si="96"/>
        <v>1200000</v>
      </c>
      <c r="FX24" s="32">
        <f t="shared" si="97"/>
        <v>1204086.1598930918</v>
      </c>
      <c r="FY24" s="172">
        <f t="shared" si="98"/>
        <v>296756.47589999996</v>
      </c>
      <c r="FZ24" s="32">
        <f t="shared" si="99"/>
        <v>365010.46535699995</v>
      </c>
      <c r="GA24" s="172">
        <f>VLOOKUP(B24,'[2]MANO DE OBRA '!$B$11:$BR$145,69,0)</f>
        <v>275581</v>
      </c>
      <c r="GB24" s="162">
        <v>1101000</v>
      </c>
      <c r="GC24" s="32">
        <v>1333480</v>
      </c>
      <c r="GD24" s="94">
        <v>1227000</v>
      </c>
      <c r="GE24" s="32">
        <f t="shared" si="100"/>
        <v>1220493.3333333333</v>
      </c>
      <c r="GF24" s="32">
        <f t="shared" si="101"/>
        <v>1227000</v>
      </c>
      <c r="GG24" s="32">
        <f t="shared" si="102"/>
        <v>1213013.8690094284</v>
      </c>
      <c r="GH24" s="172">
        <f t="shared" si="103"/>
        <v>332929.40609999996</v>
      </c>
      <c r="GI24" s="32">
        <f t="shared" si="104"/>
        <v>409503.16950299998</v>
      </c>
      <c r="GJ24" s="172">
        <f>VLOOKUP(B24,'[2]MANO DE OBRA '!$B$11:$P$145,15,0)</f>
        <v>244914</v>
      </c>
      <c r="GK24" s="162">
        <v>1101000</v>
      </c>
      <c r="GL24" s="32">
        <v>1333480</v>
      </c>
      <c r="GM24" s="94">
        <v>905400</v>
      </c>
      <c r="GN24" s="32">
        <f t="shared" si="105"/>
        <v>1113293.3333333333</v>
      </c>
      <c r="GO24" s="32">
        <f t="shared" si="106"/>
        <v>1101000</v>
      </c>
      <c r="GP24" s="32">
        <f t="shared" si="107"/>
        <v>1085907.233032228</v>
      </c>
      <c r="GQ24" s="172">
        <f t="shared" si="108"/>
        <v>295880.60339999996</v>
      </c>
      <c r="GR24" s="32">
        <f t="shared" si="109"/>
        <v>363933.14218199998</v>
      </c>
      <c r="GS24" s="172">
        <f>VLOOKUP(B24,'[2]MANO DE OBRA '!$B$11:$G$145,6,0)</f>
        <v>231490</v>
      </c>
      <c r="GT24" s="162">
        <v>1101000</v>
      </c>
      <c r="GU24" s="32">
        <v>1333480</v>
      </c>
      <c r="GV24" s="94">
        <v>905400</v>
      </c>
      <c r="GW24" s="33">
        <f t="shared" si="110"/>
        <v>1113293.3333333333</v>
      </c>
      <c r="GX24" s="32">
        <f t="shared" si="111"/>
        <v>1101000</v>
      </c>
      <c r="GY24" s="32">
        <f t="shared" si="112"/>
        <v>1085907.233032228</v>
      </c>
      <c r="GZ24" s="172">
        <f t="shared" si="113"/>
        <v>279663.06900000002</v>
      </c>
      <c r="HA24" s="32">
        <f t="shared" si="114"/>
        <v>343985.57487000001</v>
      </c>
      <c r="HB24" s="172">
        <f>VLOOKUP(B24,'[2]MANO DE OBRA '!$B$11:$D$145,3,0)</f>
        <v>208334</v>
      </c>
      <c r="HC24" s="31">
        <v>1101000</v>
      </c>
      <c r="HD24" s="32">
        <v>1333480</v>
      </c>
      <c r="HE24" s="94">
        <v>905400</v>
      </c>
      <c r="HF24" s="33">
        <f t="shared" si="115"/>
        <v>1113293.3333333333</v>
      </c>
      <c r="HG24" s="32">
        <f t="shared" si="116"/>
        <v>1101000</v>
      </c>
      <c r="HH24" s="32">
        <f t="shared" si="117"/>
        <v>1085907.233032228</v>
      </c>
      <c r="HI24" s="172">
        <f t="shared" si="118"/>
        <v>251688.30539999998</v>
      </c>
      <c r="HJ24" s="32">
        <f t="shared" si="119"/>
        <v>309576.61564199999</v>
      </c>
      <c r="HK24" s="172">
        <f>VLOOKUP(B24,'[2]MANO DE OBRA '!$B$11:$BI$145,60,0)</f>
        <v>304455</v>
      </c>
      <c r="HL24" s="31">
        <v>1101000</v>
      </c>
      <c r="HM24" s="32">
        <v>1333480</v>
      </c>
      <c r="HN24" s="94">
        <v>1226800</v>
      </c>
      <c r="HO24" s="33">
        <f t="shared" si="120"/>
        <v>1220426.6666666667</v>
      </c>
      <c r="HP24" s="32">
        <f t="shared" si="121"/>
        <v>1226800</v>
      </c>
      <c r="HQ24" s="32">
        <f t="shared" si="122"/>
        <v>1212948.706378137</v>
      </c>
      <c r="HR24" s="172">
        <f t="shared" si="123"/>
        <v>367812.08549999999</v>
      </c>
      <c r="HS24" s="32">
        <f t="shared" si="124"/>
        <v>452408.86516499997</v>
      </c>
      <c r="HT24" s="172">
        <v>528480</v>
      </c>
      <c r="HU24" s="31">
        <v>1101000</v>
      </c>
      <c r="HV24" s="32">
        <v>1333480</v>
      </c>
      <c r="HW24" s="94">
        <v>1200000</v>
      </c>
      <c r="HX24" s="33">
        <f t="shared" si="125"/>
        <v>1211493.3333333333</v>
      </c>
      <c r="HY24" s="32">
        <f t="shared" si="126"/>
        <v>1200000</v>
      </c>
      <c r="HZ24" s="32">
        <f t="shared" si="127"/>
        <v>1204086.1598930918</v>
      </c>
      <c r="IA24" s="172">
        <f t="shared" si="128"/>
        <v>638456.68799999997</v>
      </c>
      <c r="IB24" s="32">
        <f t="shared" si="129"/>
        <v>785301.72623999999</v>
      </c>
      <c r="IC24" s="172">
        <v>605550</v>
      </c>
      <c r="ID24" s="31">
        <v>1101000</v>
      </c>
      <c r="IE24" s="32">
        <v>1333480</v>
      </c>
      <c r="IF24" s="94">
        <v>1200000</v>
      </c>
      <c r="IG24" s="33">
        <f t="shared" si="130"/>
        <v>1211493.3333333333</v>
      </c>
      <c r="IH24" s="32">
        <f t="shared" si="131"/>
        <v>1200000</v>
      </c>
      <c r="II24" s="32">
        <f t="shared" si="132"/>
        <v>1204086.1598930918</v>
      </c>
      <c r="IJ24" s="172">
        <f t="shared" si="133"/>
        <v>731564.95499999996</v>
      </c>
      <c r="IK24" s="32">
        <f t="shared" si="134"/>
        <v>899824.89464999991</v>
      </c>
      <c r="IM24" s="32">
        <f t="shared" si="135"/>
        <v>501105.66931777773</v>
      </c>
    </row>
    <row r="25" spans="1:247" x14ac:dyDescent="0.25">
      <c r="A25" s="12">
        <v>18</v>
      </c>
      <c r="B25" s="38" t="s">
        <v>303</v>
      </c>
      <c r="C25" s="14">
        <f>VLOOKUP(B25,'[3]MANO DE OBRA'!$B$9:$D$144,3,0)</f>
        <v>212549</v>
      </c>
      <c r="D25" s="14">
        <v>760000</v>
      </c>
      <c r="E25" s="15">
        <v>878220</v>
      </c>
      <c r="F25" s="97">
        <v>834000</v>
      </c>
      <c r="G25" s="105">
        <f t="shared" si="1"/>
        <v>671192.25</v>
      </c>
      <c r="H25" s="105">
        <f t="shared" si="2"/>
        <v>797000</v>
      </c>
      <c r="I25" s="105">
        <f t="shared" si="3"/>
        <v>478566.52641078684</v>
      </c>
      <c r="J25" s="107">
        <f t="shared" si="0"/>
        <v>223388.99899999998</v>
      </c>
      <c r="K25" s="107">
        <f t="shared" si="4"/>
        <v>274768.46876999998</v>
      </c>
      <c r="L25" s="101">
        <f>VLOOKUP(B25,'[3]MANO DE OBRA'!$B$9:$F$144,5,0)</f>
        <v>221249</v>
      </c>
      <c r="M25" s="101">
        <v>760000</v>
      </c>
      <c r="N25" s="34">
        <v>878220</v>
      </c>
      <c r="O25" s="70">
        <v>860700</v>
      </c>
      <c r="P25" s="34">
        <f t="shared" si="5"/>
        <v>680042.25</v>
      </c>
      <c r="Q25" s="34">
        <f t="shared" si="6"/>
        <v>810350</v>
      </c>
      <c r="R25" s="34">
        <f t="shared" si="7"/>
        <v>491636.2973118021</v>
      </c>
      <c r="S25" s="34">
        <f t="shared" si="8"/>
        <v>232532.69899999999</v>
      </c>
      <c r="T25" s="34">
        <f t="shared" si="9"/>
        <v>286015.21976999997</v>
      </c>
      <c r="U25" s="175">
        <f>VLOOKUP(B25,'[3]MANO DE OBRA'!$B$9:$H$144,7,0)</f>
        <v>210105</v>
      </c>
      <c r="V25" s="175">
        <v>760000</v>
      </c>
      <c r="W25" s="17">
        <v>878220</v>
      </c>
      <c r="X25" s="17">
        <v>843000</v>
      </c>
      <c r="Y25" s="17">
        <f t="shared" si="10"/>
        <v>672831.25</v>
      </c>
      <c r="Z25" s="17">
        <f t="shared" si="11"/>
        <v>801500</v>
      </c>
      <c r="AA25" s="17">
        <f t="shared" si="12"/>
        <v>476177.95144360908</v>
      </c>
      <c r="AB25" s="17">
        <f t="shared" si="13"/>
        <v>220820.35499999998</v>
      </c>
      <c r="AC25" s="17">
        <f t="shared" si="14"/>
        <v>271609.03664999997</v>
      </c>
      <c r="AD25" s="129">
        <f>VLOOKUP(B25,'[3]MANO DE OBRA'!$B$9:$J$144,9,0)</f>
        <v>206398</v>
      </c>
      <c r="AE25" s="129">
        <v>760000</v>
      </c>
      <c r="AF25" s="18">
        <v>878220</v>
      </c>
      <c r="AG25" s="74">
        <v>860700</v>
      </c>
      <c r="AH25" s="18">
        <f t="shared" si="15"/>
        <v>676329.5</v>
      </c>
      <c r="AI25" s="18">
        <f t="shared" si="16"/>
        <v>810350</v>
      </c>
      <c r="AJ25" s="18">
        <f t="shared" si="17"/>
        <v>472740.06349958689</v>
      </c>
      <c r="AK25" s="18">
        <f t="shared" si="18"/>
        <v>216924.29799999998</v>
      </c>
      <c r="AL25" s="18">
        <f t="shared" si="19"/>
        <v>266816.88653999998</v>
      </c>
      <c r="AM25" s="133">
        <f>VLOOKUP(B25,'[3]MANO DE OBRA'!$B$9:$L$144,11,0)</f>
        <v>227227</v>
      </c>
      <c r="AN25" s="133">
        <v>760000</v>
      </c>
      <c r="AO25" s="19">
        <v>878220</v>
      </c>
      <c r="AP25" s="77">
        <v>808000</v>
      </c>
      <c r="AQ25" s="19">
        <f t="shared" si="20"/>
        <v>668361.75</v>
      </c>
      <c r="AR25" s="19">
        <f t="shared" si="21"/>
        <v>784000</v>
      </c>
      <c r="AS25" s="19">
        <f t="shared" si="22"/>
        <v>494256.39819091902</v>
      </c>
      <c r="AT25" s="19">
        <f t="shared" si="23"/>
        <v>238815.57699999999</v>
      </c>
      <c r="AU25" s="19">
        <f t="shared" si="24"/>
        <v>293743.15970999998</v>
      </c>
      <c r="AV25" s="137">
        <f>VLOOKUP(B25,'[3]MANO DE OBRA'!$B$9:$N$144,13,0)</f>
        <v>195650</v>
      </c>
      <c r="AW25" s="137">
        <v>760000</v>
      </c>
      <c r="AX25" s="20">
        <v>878220</v>
      </c>
      <c r="AY25" s="79">
        <v>808000</v>
      </c>
      <c r="AZ25" s="20">
        <f t="shared" si="25"/>
        <v>660467.5</v>
      </c>
      <c r="BA25" s="20">
        <f t="shared" si="26"/>
        <v>784000</v>
      </c>
      <c r="BB25" s="20">
        <f t="shared" si="27"/>
        <v>454377.74853180925</v>
      </c>
      <c r="BC25" s="20">
        <f t="shared" si="28"/>
        <v>205628.15</v>
      </c>
      <c r="BD25" s="20">
        <f t="shared" si="29"/>
        <v>252922.62450000001</v>
      </c>
      <c r="BE25" s="139">
        <f>VLOOKUP(B25,'[3]MANO DE OBRA'!$B$9:$P$144,15,0)</f>
        <v>260435</v>
      </c>
      <c r="BF25" s="139">
        <v>760000</v>
      </c>
      <c r="BG25" s="21">
        <v>878220</v>
      </c>
      <c r="BH25" s="80">
        <v>834000</v>
      </c>
      <c r="BI25" s="21">
        <f t="shared" si="30"/>
        <v>683163.75</v>
      </c>
      <c r="BJ25" s="21">
        <f t="shared" si="31"/>
        <v>797000</v>
      </c>
      <c r="BK25" s="21">
        <f t="shared" si="32"/>
        <v>533815.42040574341</v>
      </c>
      <c r="BL25" s="21">
        <f t="shared" si="33"/>
        <v>273717.185</v>
      </c>
      <c r="BM25" s="21">
        <f t="shared" si="34"/>
        <v>336672.13754999998</v>
      </c>
      <c r="BN25" s="144">
        <f>VLOOKUP(B25,'[3]MANO DE OBRA'!$B$9:$R$144,17,0)</f>
        <v>284039</v>
      </c>
      <c r="BO25" s="144">
        <v>760000</v>
      </c>
      <c r="BP25" s="22">
        <v>878220</v>
      </c>
      <c r="BQ25" s="82">
        <v>852000</v>
      </c>
      <c r="BR25" s="22">
        <f t="shared" si="35"/>
        <v>693564.75</v>
      </c>
      <c r="BS25" s="22">
        <f t="shared" si="36"/>
        <v>806000</v>
      </c>
      <c r="BT25" s="22">
        <f t="shared" si="37"/>
        <v>559533.79931806354</v>
      </c>
      <c r="BU25" s="22">
        <f t="shared" si="38"/>
        <v>298524.989</v>
      </c>
      <c r="BV25" s="22">
        <f t="shared" si="39"/>
        <v>367185.73647</v>
      </c>
      <c r="BW25" s="146">
        <f>VLOOKUP(B25,'[3]MANO DE OBRA'!$B$9:$T$144,19,0)</f>
        <v>292844</v>
      </c>
      <c r="BX25" s="146">
        <v>760000</v>
      </c>
      <c r="BY25" s="23">
        <v>878220</v>
      </c>
      <c r="BZ25" s="84">
        <v>834000</v>
      </c>
      <c r="CA25" s="23">
        <f t="shared" si="40"/>
        <v>691266</v>
      </c>
      <c r="CB25" s="23">
        <f t="shared" si="41"/>
        <v>797000</v>
      </c>
      <c r="CC25" s="84">
        <f t="shared" si="42"/>
        <v>565908.17875840212</v>
      </c>
      <c r="CD25" s="84">
        <f t="shared" si="43"/>
        <v>307779.04399999999</v>
      </c>
      <c r="CE25" s="84">
        <f t="shared" si="44"/>
        <v>378568.22412000003</v>
      </c>
      <c r="CF25" s="168">
        <f>VLOOKUP(B25,'[3]MANO DE OBRA'!$B$9:$X$144,23,0)</f>
        <v>195650</v>
      </c>
      <c r="CG25" s="168">
        <v>760000</v>
      </c>
      <c r="CH25" s="24">
        <v>878220</v>
      </c>
      <c r="CI25" s="24">
        <v>792300</v>
      </c>
      <c r="CJ25" s="24">
        <f t="shared" si="45"/>
        <v>656542.5</v>
      </c>
      <c r="CK25" s="24">
        <f t="shared" si="46"/>
        <v>776150</v>
      </c>
      <c r="CL25" s="24">
        <f t="shared" si="47"/>
        <v>453115.44277337368</v>
      </c>
      <c r="CM25" s="24">
        <f t="shared" si="48"/>
        <v>205628.15</v>
      </c>
      <c r="CN25" s="24">
        <f t="shared" si="49"/>
        <v>252922.62450000001</v>
      </c>
      <c r="CO25" s="148">
        <f>VLOOKUP(B25,'[3]MANO DE OBRA'!$B$9:$Z$144,25,0)</f>
        <v>239440</v>
      </c>
      <c r="CP25" s="148">
        <v>760000</v>
      </c>
      <c r="CQ25" s="26">
        <v>878220</v>
      </c>
      <c r="CR25" s="149">
        <v>852000</v>
      </c>
      <c r="CS25" s="26">
        <f t="shared" si="50"/>
        <v>682415</v>
      </c>
      <c r="CT25" s="26">
        <f t="shared" si="51"/>
        <v>806000</v>
      </c>
      <c r="CU25" s="26">
        <f t="shared" si="52"/>
        <v>512519.77739494585</v>
      </c>
      <c r="CV25" s="26">
        <f t="shared" si="53"/>
        <v>251651.43999999997</v>
      </c>
      <c r="CW25" s="26">
        <f t="shared" si="54"/>
        <v>309531.27119999996</v>
      </c>
      <c r="CX25" s="27">
        <f>VLOOKUP(B25,'[3]MANO DE OBRA'!$B$9:$AB$144,27,0)</f>
        <v>300452</v>
      </c>
      <c r="CY25" s="27">
        <v>760000</v>
      </c>
      <c r="CZ25" s="28">
        <v>878220</v>
      </c>
      <c r="DA25" s="86">
        <v>843000</v>
      </c>
      <c r="DB25" s="28">
        <f t="shared" si="55"/>
        <v>695418</v>
      </c>
      <c r="DC25" s="28">
        <f t="shared" si="56"/>
        <v>801500</v>
      </c>
      <c r="DD25" s="28">
        <f t="shared" si="57"/>
        <v>573969.23728024261</v>
      </c>
      <c r="DE25" s="28">
        <f t="shared" si="58"/>
        <v>315775.05199999997</v>
      </c>
      <c r="DF25" s="28">
        <f t="shared" si="59"/>
        <v>388403.31395999994</v>
      </c>
      <c r="DG25" s="150">
        <f>VLOOKUP(B25,'[3]MANO DE OBRA'!$B$9:$AF$144,31,0)</f>
        <v>307377</v>
      </c>
      <c r="DH25" s="150">
        <v>760000</v>
      </c>
      <c r="DI25" s="29">
        <v>878220</v>
      </c>
      <c r="DJ25" s="88">
        <v>834000</v>
      </c>
      <c r="DK25" s="29">
        <f t="shared" si="60"/>
        <v>694899.25</v>
      </c>
      <c r="DL25" s="29">
        <f t="shared" si="61"/>
        <v>797000</v>
      </c>
      <c r="DM25" s="29">
        <f t="shared" si="62"/>
        <v>579136.80420920101</v>
      </c>
      <c r="DN25" s="29">
        <f t="shared" si="63"/>
        <v>323053.22699999996</v>
      </c>
      <c r="DO25" s="29">
        <f t="shared" si="64"/>
        <v>397355.46920999995</v>
      </c>
      <c r="DP25" s="154">
        <f>VLOOKUP(B25,'[3]MANO DE OBRA'!$B$9:$AH$144,33,0)</f>
        <v>307377</v>
      </c>
      <c r="DQ25" s="154">
        <v>760000</v>
      </c>
      <c r="DR25" s="30">
        <v>878220</v>
      </c>
      <c r="DS25" s="90">
        <v>851900</v>
      </c>
      <c r="DT25" s="30">
        <f t="shared" si="65"/>
        <v>699374.25</v>
      </c>
      <c r="DU25" s="30">
        <f t="shared" si="66"/>
        <v>805950</v>
      </c>
      <c r="DV25" s="30">
        <f t="shared" si="67"/>
        <v>581257.05764280551</v>
      </c>
      <c r="DW25" s="30">
        <f t="shared" si="68"/>
        <v>323053.22699999996</v>
      </c>
      <c r="DX25" s="30">
        <f t="shared" si="69"/>
        <v>397355.46920999995</v>
      </c>
      <c r="DY25" s="158">
        <f>VLOOKUP(B25,'[3]MANO DE OBRA'!$B$9:$AJ$144,35,0)</f>
        <v>307377</v>
      </c>
      <c r="DZ25" s="158">
        <v>760000</v>
      </c>
      <c r="EA25" s="24">
        <v>878220</v>
      </c>
      <c r="EB25" s="25">
        <v>808000</v>
      </c>
      <c r="EC25" s="24">
        <f t="shared" si="70"/>
        <v>688399.25</v>
      </c>
      <c r="ED25" s="24">
        <f t="shared" si="71"/>
        <v>784000</v>
      </c>
      <c r="EE25" s="24">
        <f t="shared" si="72"/>
        <v>575919.59748655371</v>
      </c>
      <c r="EF25" s="24">
        <f t="shared" si="73"/>
        <v>323053.22699999996</v>
      </c>
      <c r="EG25" s="24">
        <f t="shared" si="74"/>
        <v>397355.46920999995</v>
      </c>
      <c r="EH25" s="126">
        <f>VLOOKUP(B25,'[3]MANO DE OBRA'!$B$9:$AN$144,37,0)</f>
        <v>324912</v>
      </c>
      <c r="EI25" s="126">
        <v>760000</v>
      </c>
      <c r="EJ25" s="17">
        <v>878220</v>
      </c>
      <c r="EK25" s="73">
        <v>843000</v>
      </c>
      <c r="EL25" s="17">
        <f t="shared" si="75"/>
        <v>701533</v>
      </c>
      <c r="EM25" s="17">
        <f t="shared" si="76"/>
        <v>801500</v>
      </c>
      <c r="EN25" s="17">
        <f t="shared" si="77"/>
        <v>595375.21036102297</v>
      </c>
      <c r="EO25" s="17">
        <f t="shared" si="78"/>
        <v>341482.51199999999</v>
      </c>
      <c r="EP25" s="17">
        <f t="shared" si="79"/>
        <v>420023.48975999997</v>
      </c>
      <c r="EQ25" s="350">
        <v>307377</v>
      </c>
      <c r="ER25" s="170">
        <v>760000</v>
      </c>
      <c r="ES25" s="32">
        <v>878220</v>
      </c>
      <c r="ET25" s="32">
        <v>834000</v>
      </c>
      <c r="EU25" s="32">
        <f t="shared" si="80"/>
        <v>824073.33333333337</v>
      </c>
      <c r="EV25" s="32">
        <f t="shared" si="81"/>
        <v>834000</v>
      </c>
      <c r="EW25" s="32">
        <f t="shared" si="82"/>
        <v>821131.07692736166</v>
      </c>
      <c r="EX25" s="32">
        <f t="shared" si="83"/>
        <v>371342.15369999997</v>
      </c>
      <c r="EY25" s="32">
        <f t="shared" si="84"/>
        <v>456750.84905099997</v>
      </c>
      <c r="EZ25" s="94">
        <f>VLOOKUP(B25,'[2]MANO DE OBRA '!$B$11:$AT$145,45,0)</f>
        <v>184195</v>
      </c>
      <c r="FA25" s="170">
        <v>760000</v>
      </c>
      <c r="FB25" s="32">
        <v>878220</v>
      </c>
      <c r="FC25" s="32">
        <v>817000</v>
      </c>
      <c r="FD25" s="32">
        <f t="shared" si="85"/>
        <v>818406.66666666663</v>
      </c>
      <c r="FE25" s="32">
        <f t="shared" si="86"/>
        <v>817000</v>
      </c>
      <c r="FF25" s="32">
        <f t="shared" si="87"/>
        <v>815561.67121931456</v>
      </c>
      <c r="FG25" s="172">
        <f t="shared" si="88"/>
        <v>222525.97949999999</v>
      </c>
      <c r="FH25" s="32">
        <f t="shared" si="89"/>
        <v>273706.95478500001</v>
      </c>
      <c r="FI25" s="172">
        <f>VLOOKUP(B25,'[2]MANO DE OBRA '!$B$11:$BO$145,66,0)</f>
        <v>189464</v>
      </c>
      <c r="FJ25" s="162">
        <v>760000</v>
      </c>
      <c r="FK25" s="32">
        <v>878220</v>
      </c>
      <c r="FL25" s="94">
        <v>834300</v>
      </c>
      <c r="FM25" s="32">
        <f t="shared" si="90"/>
        <v>824173.33333333337</v>
      </c>
      <c r="FN25" s="32">
        <f t="shared" si="91"/>
        <v>834300</v>
      </c>
      <c r="FO25" s="94">
        <f t="shared" si="92"/>
        <v>821227.99124414299</v>
      </c>
      <c r="FP25" s="172">
        <f t="shared" si="93"/>
        <v>228891.4584</v>
      </c>
      <c r="FQ25" s="32">
        <f t="shared" si="94"/>
        <v>281536.49383200001</v>
      </c>
      <c r="FR25" s="94">
        <v>0</v>
      </c>
      <c r="FS25" s="170">
        <v>760000</v>
      </c>
      <c r="FT25" s="32">
        <v>878220</v>
      </c>
      <c r="FU25" s="32">
        <v>843000</v>
      </c>
      <c r="FV25" s="32">
        <f t="shared" si="95"/>
        <v>827073.33333333337</v>
      </c>
      <c r="FW25" s="32">
        <f t="shared" si="96"/>
        <v>843000</v>
      </c>
      <c r="FX25" s="32">
        <f t="shared" si="97"/>
        <v>824018.27755400236</v>
      </c>
      <c r="FY25" s="172">
        <f t="shared" si="98"/>
        <v>0</v>
      </c>
      <c r="FZ25" s="32">
        <f t="shared" si="99"/>
        <v>0</v>
      </c>
      <c r="GA25" s="172">
        <f>VLOOKUP(B25,'[2]MANO DE OBRA '!$B$11:$BR$145,69,0)</f>
        <v>184195</v>
      </c>
      <c r="GB25" s="162">
        <v>760000</v>
      </c>
      <c r="GC25" s="32">
        <v>878220</v>
      </c>
      <c r="GD25" s="94">
        <v>861000</v>
      </c>
      <c r="GE25" s="32">
        <f t="shared" si="100"/>
        <v>833073.33333333337</v>
      </c>
      <c r="GF25" s="32">
        <f t="shared" si="101"/>
        <v>861000</v>
      </c>
      <c r="GG25" s="32">
        <f t="shared" si="102"/>
        <v>829669.76324054657</v>
      </c>
      <c r="GH25" s="172">
        <f t="shared" si="103"/>
        <v>222525.97949999999</v>
      </c>
      <c r="GI25" s="32">
        <f t="shared" si="104"/>
        <v>273706.95478500001</v>
      </c>
      <c r="GJ25" s="172">
        <v>0</v>
      </c>
      <c r="GK25" s="162">
        <v>760000</v>
      </c>
      <c r="GL25" s="32">
        <v>878220</v>
      </c>
      <c r="GM25" s="94" t="s">
        <v>89</v>
      </c>
      <c r="GN25" s="32">
        <f t="shared" si="105"/>
        <v>819110</v>
      </c>
      <c r="GO25" s="32">
        <f t="shared" si="106"/>
        <v>819110</v>
      </c>
      <c r="GP25" s="32">
        <f t="shared" si="107"/>
        <v>814844.40429246379</v>
      </c>
      <c r="GQ25" s="172">
        <f t="shared" si="108"/>
        <v>0</v>
      </c>
      <c r="GR25" s="32">
        <f t="shared" si="109"/>
        <v>0</v>
      </c>
      <c r="GS25" s="172">
        <v>0</v>
      </c>
      <c r="GT25" s="162">
        <v>760000</v>
      </c>
      <c r="GU25" s="32">
        <v>878220</v>
      </c>
      <c r="GV25" s="94" t="s">
        <v>89</v>
      </c>
      <c r="GW25" s="33">
        <f t="shared" si="110"/>
        <v>819110</v>
      </c>
      <c r="GX25" s="32">
        <f t="shared" si="111"/>
        <v>819110</v>
      </c>
      <c r="GY25" s="32">
        <f t="shared" si="112"/>
        <v>814844.40429246379</v>
      </c>
      <c r="GZ25" s="172">
        <f t="shared" si="113"/>
        <v>0</v>
      </c>
      <c r="HA25" s="32">
        <f t="shared" si="114"/>
        <v>0</v>
      </c>
      <c r="HB25" s="172">
        <v>0</v>
      </c>
      <c r="HC25" s="31">
        <v>760000</v>
      </c>
      <c r="HD25" s="32">
        <v>878220</v>
      </c>
      <c r="HE25" s="94" t="s">
        <v>89</v>
      </c>
      <c r="HF25" s="33">
        <f t="shared" si="115"/>
        <v>819110</v>
      </c>
      <c r="HG25" s="32">
        <f t="shared" si="116"/>
        <v>819110</v>
      </c>
      <c r="HH25" s="32">
        <f t="shared" si="117"/>
        <v>814844.40429246379</v>
      </c>
      <c r="HI25" s="172">
        <f t="shared" si="118"/>
        <v>0</v>
      </c>
      <c r="HJ25" s="32">
        <f t="shared" si="119"/>
        <v>0</v>
      </c>
      <c r="HK25" s="172">
        <f>VLOOKUP(B25,'[2]MANO DE OBRA '!$B$11:$BI$145,60,0)</f>
        <v>196702</v>
      </c>
      <c r="HL25" s="31">
        <v>760000</v>
      </c>
      <c r="HM25" s="32">
        <v>878220</v>
      </c>
      <c r="HN25" s="94">
        <v>860700</v>
      </c>
      <c r="HO25" s="33">
        <f t="shared" si="120"/>
        <v>832973.33333333337</v>
      </c>
      <c r="HP25" s="32">
        <f t="shared" si="121"/>
        <v>860700</v>
      </c>
      <c r="HQ25" s="32">
        <f t="shared" si="122"/>
        <v>829576.88650298922</v>
      </c>
      <c r="HR25" s="172">
        <f t="shared" si="123"/>
        <v>237635.6862</v>
      </c>
      <c r="HS25" s="32">
        <f t="shared" si="124"/>
        <v>292291.89402599999</v>
      </c>
      <c r="HT25" s="172">
        <v>364800</v>
      </c>
      <c r="HU25" s="31">
        <v>760000</v>
      </c>
      <c r="HV25" s="32">
        <v>878220</v>
      </c>
      <c r="HW25" s="94">
        <v>843000</v>
      </c>
      <c r="HX25" s="33">
        <f t="shared" si="125"/>
        <v>827073.33333333337</v>
      </c>
      <c r="HY25" s="32">
        <f t="shared" si="126"/>
        <v>843000</v>
      </c>
      <c r="HZ25" s="32">
        <f t="shared" si="127"/>
        <v>824018.27755400236</v>
      </c>
      <c r="IA25" s="172">
        <f t="shared" si="128"/>
        <v>440714.88</v>
      </c>
      <c r="IB25" s="32">
        <f t="shared" si="129"/>
        <v>542079.30240000004</v>
      </c>
      <c r="IC25" s="172">
        <v>418000</v>
      </c>
      <c r="ID25" s="31">
        <v>760000</v>
      </c>
      <c r="IE25" s="32">
        <v>878220</v>
      </c>
      <c r="IF25" s="94">
        <v>843000</v>
      </c>
      <c r="IG25" s="33">
        <f t="shared" si="130"/>
        <v>827073.33333333337</v>
      </c>
      <c r="IH25" s="32">
        <f t="shared" si="131"/>
        <v>843000</v>
      </c>
      <c r="II25" s="32">
        <f t="shared" si="132"/>
        <v>824018.27755400236</v>
      </c>
      <c r="IJ25" s="172">
        <f t="shared" si="133"/>
        <v>504985.8</v>
      </c>
      <c r="IK25" s="32">
        <f t="shared" si="134"/>
        <v>621132.53399999999</v>
      </c>
      <c r="IM25" s="32">
        <f t="shared" si="135"/>
        <v>297498.28088922217</v>
      </c>
    </row>
    <row r="26" spans="1:247" x14ac:dyDescent="0.25">
      <c r="A26" s="12">
        <v>19</v>
      </c>
      <c r="B26" s="38" t="s">
        <v>304</v>
      </c>
      <c r="C26" s="14">
        <f>VLOOKUP(B26,'[3]MANO DE OBRA'!$B$9:$D$144,3,0)</f>
        <v>165515</v>
      </c>
      <c r="D26" s="14">
        <v>592000</v>
      </c>
      <c r="E26" s="15">
        <v>702610</v>
      </c>
      <c r="F26" s="97">
        <v>632000</v>
      </c>
      <c r="G26" s="105">
        <f t="shared" si="1"/>
        <v>523031.25</v>
      </c>
      <c r="H26" s="105">
        <f t="shared" si="2"/>
        <v>612000</v>
      </c>
      <c r="I26" s="105">
        <f t="shared" si="3"/>
        <v>372561.55539437849</v>
      </c>
      <c r="J26" s="107">
        <f t="shared" si="0"/>
        <v>173956.26499999998</v>
      </c>
      <c r="K26" s="107">
        <f t="shared" si="4"/>
        <v>213966.20594999997</v>
      </c>
      <c r="L26" s="101">
        <f>VLOOKUP(B26,'[3]MANO DE OBRA'!$B$9:$F$144,5,0)</f>
        <v>177151</v>
      </c>
      <c r="M26" s="101">
        <v>592000</v>
      </c>
      <c r="N26" s="34">
        <v>702610</v>
      </c>
      <c r="O26" s="70">
        <v>681500</v>
      </c>
      <c r="P26" s="34">
        <f t="shared" si="5"/>
        <v>538315.25</v>
      </c>
      <c r="Q26" s="34">
        <f t="shared" si="6"/>
        <v>636750</v>
      </c>
      <c r="R26" s="34">
        <f t="shared" si="7"/>
        <v>391209.24995203287</v>
      </c>
      <c r="S26" s="34">
        <f t="shared" si="8"/>
        <v>186185.701</v>
      </c>
      <c r="T26" s="34">
        <f t="shared" si="9"/>
        <v>229008.41223000002</v>
      </c>
      <c r="U26" s="175">
        <f>VLOOKUP(B26,'[3]MANO DE OBRA'!$B$9:$H$144,7,0)</f>
        <v>168238</v>
      </c>
      <c r="V26" s="175">
        <v>592000</v>
      </c>
      <c r="W26" s="17">
        <v>702610</v>
      </c>
      <c r="X26" s="17">
        <v>667000</v>
      </c>
      <c r="Y26" s="17">
        <f t="shared" si="10"/>
        <v>532462</v>
      </c>
      <c r="Z26" s="17">
        <f t="shared" si="11"/>
        <v>629500</v>
      </c>
      <c r="AA26" s="17">
        <f t="shared" si="12"/>
        <v>378943.45407922682</v>
      </c>
      <c r="AB26" s="17">
        <f t="shared" si="13"/>
        <v>176818.13799999998</v>
      </c>
      <c r="AC26" s="17">
        <f t="shared" si="14"/>
        <v>217486.30973999997</v>
      </c>
      <c r="AD26" s="129">
        <f>VLOOKUP(B26,'[3]MANO DE OBRA'!$B$9:$J$144,9,0)</f>
        <v>163014</v>
      </c>
      <c r="AE26" s="129">
        <v>592000</v>
      </c>
      <c r="AF26" s="18">
        <v>702610</v>
      </c>
      <c r="AG26" s="74">
        <v>681500</v>
      </c>
      <c r="AH26" s="18">
        <f t="shared" si="15"/>
        <v>534781</v>
      </c>
      <c r="AI26" s="18">
        <f t="shared" si="16"/>
        <v>636750</v>
      </c>
      <c r="AJ26" s="18">
        <f t="shared" si="17"/>
        <v>373334.65635958768</v>
      </c>
      <c r="AK26" s="18">
        <f t="shared" si="18"/>
        <v>171327.71399999998</v>
      </c>
      <c r="AL26" s="18">
        <f t="shared" si="19"/>
        <v>210733.08821999998</v>
      </c>
      <c r="AM26" s="133">
        <f>VLOOKUP(B26,'[3]MANO DE OBRA'!$B$9:$L$144,11,0)</f>
        <v>179465</v>
      </c>
      <c r="AN26" s="133">
        <v>592000</v>
      </c>
      <c r="AO26" s="19">
        <v>702610</v>
      </c>
      <c r="AP26" s="77">
        <v>689000</v>
      </c>
      <c r="AQ26" s="19">
        <f t="shared" si="20"/>
        <v>540768.75</v>
      </c>
      <c r="AR26" s="19">
        <f t="shared" si="21"/>
        <v>640500</v>
      </c>
      <c r="AS26" s="19">
        <f t="shared" si="22"/>
        <v>394634.94543484831</v>
      </c>
      <c r="AT26" s="19">
        <f t="shared" si="23"/>
        <v>188617.715</v>
      </c>
      <c r="AU26" s="19">
        <f t="shared" si="24"/>
        <v>231999.78944999998</v>
      </c>
      <c r="AV26" s="137">
        <f>VLOOKUP(B26,'[3]MANO DE OBRA'!$B$9:$N$144,13,0)</f>
        <v>190679</v>
      </c>
      <c r="AW26" s="137">
        <v>592000</v>
      </c>
      <c r="AX26" s="20">
        <v>702610</v>
      </c>
      <c r="AY26" s="79">
        <v>689000</v>
      </c>
      <c r="AZ26" s="20">
        <f t="shared" si="25"/>
        <v>543572.25</v>
      </c>
      <c r="BA26" s="20">
        <f t="shared" si="26"/>
        <v>640500</v>
      </c>
      <c r="BB26" s="20">
        <f t="shared" si="27"/>
        <v>407820.00189354591</v>
      </c>
      <c r="BC26" s="20">
        <f t="shared" si="28"/>
        <v>200403.62899999999</v>
      </c>
      <c r="BD26" s="20">
        <f t="shared" si="29"/>
        <v>246496.46366999997</v>
      </c>
      <c r="BE26" s="139">
        <f>VLOOKUP(B26,'[3]MANO DE OBRA'!$B$9:$P$144,15,0)</f>
        <v>206398</v>
      </c>
      <c r="BF26" s="139">
        <v>592000</v>
      </c>
      <c r="BG26" s="21">
        <v>702610</v>
      </c>
      <c r="BH26" s="80">
        <v>675000</v>
      </c>
      <c r="BI26" s="21">
        <f t="shared" si="30"/>
        <v>544002</v>
      </c>
      <c r="BJ26" s="21">
        <f t="shared" si="31"/>
        <v>633500</v>
      </c>
      <c r="BK26" s="21">
        <f t="shared" si="32"/>
        <v>423776.23954037816</v>
      </c>
      <c r="BL26" s="21">
        <f t="shared" si="33"/>
        <v>216924.29799999998</v>
      </c>
      <c r="BM26" s="21">
        <f t="shared" si="34"/>
        <v>266816.88653999998</v>
      </c>
      <c r="BN26" s="144">
        <f>VLOOKUP(B26,'[3]MANO DE OBRA'!$B$9:$R$144,17,0)</f>
        <v>222506</v>
      </c>
      <c r="BO26" s="144">
        <v>592000</v>
      </c>
      <c r="BP26" s="22">
        <v>702610</v>
      </c>
      <c r="BQ26" s="82">
        <v>689000</v>
      </c>
      <c r="BR26" s="22">
        <f t="shared" si="35"/>
        <v>551529</v>
      </c>
      <c r="BS26" s="22">
        <f t="shared" si="36"/>
        <v>640500</v>
      </c>
      <c r="BT26" s="22">
        <f t="shared" si="37"/>
        <v>441594.02797886234</v>
      </c>
      <c r="BU26" s="22">
        <f t="shared" si="38"/>
        <v>233853.80599999998</v>
      </c>
      <c r="BV26" s="22">
        <f t="shared" si="39"/>
        <v>287640.18137999997</v>
      </c>
      <c r="BW26" s="146">
        <f>VLOOKUP(B26,'[3]MANO DE OBRA'!$B$9:$T$144,19,0)</f>
        <v>235501</v>
      </c>
      <c r="BX26" s="146">
        <v>592000</v>
      </c>
      <c r="BY26" s="23">
        <v>702610</v>
      </c>
      <c r="BZ26" s="84">
        <v>675000</v>
      </c>
      <c r="CA26" s="23">
        <f t="shared" si="40"/>
        <v>551277.75</v>
      </c>
      <c r="CB26" s="23">
        <f t="shared" si="41"/>
        <v>633500</v>
      </c>
      <c r="CC26" s="84">
        <f t="shared" si="42"/>
        <v>452478.35728167073</v>
      </c>
      <c r="CD26" s="84">
        <f t="shared" si="43"/>
        <v>247511.55099999998</v>
      </c>
      <c r="CE26" s="84">
        <f t="shared" si="44"/>
        <v>304439.20772999997</v>
      </c>
      <c r="CF26" s="168">
        <f>VLOOKUP(B26,'[3]MANO DE OBRA'!$B$9:$X$144,23,0)</f>
        <v>170572</v>
      </c>
      <c r="CG26" s="168">
        <v>592000</v>
      </c>
      <c r="CH26" s="24">
        <v>702610</v>
      </c>
      <c r="CI26" s="24">
        <v>648000</v>
      </c>
      <c r="CJ26" s="24">
        <f t="shared" si="45"/>
        <v>528295.5</v>
      </c>
      <c r="CK26" s="24">
        <f t="shared" si="46"/>
        <v>620000</v>
      </c>
      <c r="CL26" s="24">
        <f t="shared" si="47"/>
        <v>380289.92762808903</v>
      </c>
      <c r="CM26" s="24">
        <f t="shared" si="48"/>
        <v>179271.17199999999</v>
      </c>
      <c r="CN26" s="24">
        <f t="shared" si="49"/>
        <v>220503.54155999998</v>
      </c>
      <c r="CO26" s="148">
        <f>VLOOKUP(B26,'[3]MANO DE OBRA'!$B$9:$Z$144,25,0)</f>
        <v>193466</v>
      </c>
      <c r="CP26" s="148">
        <v>592000</v>
      </c>
      <c r="CQ26" s="26">
        <v>702610</v>
      </c>
      <c r="CR26" s="149">
        <v>689000</v>
      </c>
      <c r="CS26" s="26">
        <f t="shared" si="50"/>
        <v>544269</v>
      </c>
      <c r="CT26" s="26">
        <f t="shared" si="51"/>
        <v>640500</v>
      </c>
      <c r="CU26" s="26">
        <f t="shared" si="52"/>
        <v>410985.66471231036</v>
      </c>
      <c r="CV26" s="26">
        <f t="shared" si="53"/>
        <v>203332.76599999997</v>
      </c>
      <c r="CW26" s="26">
        <f t="shared" si="54"/>
        <v>250099.30217999997</v>
      </c>
      <c r="CX26" s="27">
        <f>VLOOKUP(B26,'[3]MANO DE OBRA'!$B$9:$AB$144,27,0)</f>
        <v>236570</v>
      </c>
      <c r="CY26" s="27">
        <v>592000</v>
      </c>
      <c r="CZ26" s="28">
        <v>702610</v>
      </c>
      <c r="DA26" s="86">
        <v>682000</v>
      </c>
      <c r="DB26" s="28">
        <f t="shared" si="55"/>
        <v>553295</v>
      </c>
      <c r="DC26" s="28">
        <f t="shared" si="56"/>
        <v>637000</v>
      </c>
      <c r="DD26" s="28">
        <f t="shared" si="57"/>
        <v>454245.64212469885</v>
      </c>
      <c r="DE26" s="28">
        <f t="shared" si="58"/>
        <v>248635.06999999998</v>
      </c>
      <c r="DF26" s="28">
        <f t="shared" si="59"/>
        <v>305821.1361</v>
      </c>
      <c r="DG26" s="150">
        <f>VLOOKUP(B26,'[3]MANO DE OBRA'!$B$9:$AF$144,31,0)</f>
        <v>245914</v>
      </c>
      <c r="DH26" s="150">
        <v>592000</v>
      </c>
      <c r="DI26" s="29">
        <v>702610</v>
      </c>
      <c r="DJ26" s="88">
        <v>675000</v>
      </c>
      <c r="DK26" s="29">
        <f t="shared" si="60"/>
        <v>553881</v>
      </c>
      <c r="DL26" s="29">
        <f t="shared" si="61"/>
        <v>633500</v>
      </c>
      <c r="DM26" s="29">
        <f t="shared" si="62"/>
        <v>461872.55806406576</v>
      </c>
      <c r="DN26" s="29">
        <f t="shared" si="63"/>
        <v>258455.61399999997</v>
      </c>
      <c r="DO26" s="29">
        <f t="shared" si="64"/>
        <v>317900.40521999996</v>
      </c>
      <c r="DP26" s="154">
        <f>VLOOKUP(B26,'[3]MANO DE OBRA'!$B$9:$AH$144,33,0)</f>
        <v>245914</v>
      </c>
      <c r="DQ26" s="154">
        <v>592000</v>
      </c>
      <c r="DR26" s="30">
        <v>702610</v>
      </c>
      <c r="DS26" s="90">
        <v>688600</v>
      </c>
      <c r="DT26" s="30">
        <f t="shared" si="65"/>
        <v>557281</v>
      </c>
      <c r="DU26" s="30">
        <f t="shared" si="66"/>
        <v>640300</v>
      </c>
      <c r="DV26" s="30">
        <f t="shared" si="67"/>
        <v>463438.30732263043</v>
      </c>
      <c r="DW26" s="30">
        <f t="shared" si="68"/>
        <v>258455.61399999997</v>
      </c>
      <c r="DX26" s="30">
        <f t="shared" si="69"/>
        <v>317900.40521999996</v>
      </c>
      <c r="DY26" s="158">
        <f>VLOOKUP(B26,'[3]MANO DE OBRA'!$B$9:$AJ$144,35,0)</f>
        <v>245914</v>
      </c>
      <c r="DZ26" s="158">
        <v>592000</v>
      </c>
      <c r="EA26" s="24">
        <v>702610</v>
      </c>
      <c r="EB26" s="25">
        <v>688600</v>
      </c>
      <c r="EC26" s="24">
        <f t="shared" si="70"/>
        <v>557281</v>
      </c>
      <c r="ED26" s="24">
        <f t="shared" si="71"/>
        <v>640300</v>
      </c>
      <c r="EE26" s="24">
        <f t="shared" si="72"/>
        <v>463438.30732263043</v>
      </c>
      <c r="EF26" s="24">
        <f t="shared" si="73"/>
        <v>258455.61399999997</v>
      </c>
      <c r="EG26" s="24">
        <f t="shared" si="74"/>
        <v>317900.40521999996</v>
      </c>
      <c r="EH26" s="126">
        <f>VLOOKUP(B26,'[3]MANO DE OBRA'!$B$9:$AN$144,37,0)</f>
        <v>258159</v>
      </c>
      <c r="EI26" s="126">
        <v>592000</v>
      </c>
      <c r="EJ26" s="17">
        <v>702610</v>
      </c>
      <c r="EK26" s="73">
        <v>653000</v>
      </c>
      <c r="EL26" s="17">
        <f t="shared" si="75"/>
        <v>551442.25</v>
      </c>
      <c r="EM26" s="17">
        <f t="shared" si="76"/>
        <v>622500</v>
      </c>
      <c r="EN26" s="17">
        <f t="shared" si="77"/>
        <v>469625.26996325102</v>
      </c>
      <c r="EO26" s="17">
        <f t="shared" si="78"/>
        <v>271325.109</v>
      </c>
      <c r="EP26" s="17">
        <f t="shared" si="79"/>
        <v>333729.88407000003</v>
      </c>
      <c r="EQ26" s="350">
        <v>245914</v>
      </c>
      <c r="ER26" s="170">
        <v>592000</v>
      </c>
      <c r="ES26" s="32">
        <v>702610</v>
      </c>
      <c r="ET26" s="32">
        <v>675000</v>
      </c>
      <c r="EU26" s="32">
        <f t="shared" si="80"/>
        <v>656536.66666666663</v>
      </c>
      <c r="EV26" s="32">
        <f t="shared" si="81"/>
        <v>675000</v>
      </c>
      <c r="EW26" s="32">
        <f t="shared" si="82"/>
        <v>653034.87490340322</v>
      </c>
      <c r="EX26" s="32">
        <f t="shared" si="83"/>
        <v>297088.7034</v>
      </c>
      <c r="EY26" s="32">
        <f t="shared" si="84"/>
        <v>365419.10518199997</v>
      </c>
      <c r="EZ26" s="94">
        <f>VLOOKUP(B26,'[2]MANO DE OBRA '!$B$11:$AT$145,45,0)</f>
        <v>145278</v>
      </c>
      <c r="FA26" s="170">
        <v>592000</v>
      </c>
      <c r="FB26" s="32">
        <v>702610</v>
      </c>
      <c r="FC26" s="32">
        <v>660000</v>
      </c>
      <c r="FD26" s="32">
        <f t="shared" si="85"/>
        <v>651536.66666666663</v>
      </c>
      <c r="FE26" s="32">
        <f t="shared" si="86"/>
        <v>660000</v>
      </c>
      <c r="FF26" s="32">
        <f t="shared" si="87"/>
        <v>648283.45286586985</v>
      </c>
      <c r="FG26" s="172">
        <f t="shared" si="88"/>
        <v>175510.3518</v>
      </c>
      <c r="FH26" s="32">
        <f t="shared" si="89"/>
        <v>215877.73271400001</v>
      </c>
      <c r="FI26" s="172">
        <f>VLOOKUP(B26,'[2]MANO DE OBRA '!$B$11:$BO$145,66,0)</f>
        <v>144660</v>
      </c>
      <c r="FJ26" s="162">
        <v>592000</v>
      </c>
      <c r="FK26" s="32">
        <v>702610</v>
      </c>
      <c r="FL26" s="94">
        <v>674500</v>
      </c>
      <c r="FM26" s="32">
        <f t="shared" si="90"/>
        <v>656370</v>
      </c>
      <c r="FN26" s="32">
        <f t="shared" si="91"/>
        <v>674500</v>
      </c>
      <c r="FO26" s="94">
        <f t="shared" si="92"/>
        <v>652878.80039892509</v>
      </c>
      <c r="FP26" s="172">
        <f t="shared" si="93"/>
        <v>174763.74599999998</v>
      </c>
      <c r="FQ26" s="32">
        <f t="shared" si="94"/>
        <v>214959.40758</v>
      </c>
      <c r="FR26" s="94">
        <f>VLOOKUP(B26,'[2]MANO DE OBRA '!$B$11:$BF$145,57,0)</f>
        <v>128907</v>
      </c>
      <c r="FS26" s="170">
        <v>592000</v>
      </c>
      <c r="FT26" s="32">
        <v>702610</v>
      </c>
      <c r="FU26" s="32">
        <v>632000</v>
      </c>
      <c r="FV26" s="32">
        <f t="shared" si="95"/>
        <v>642203.33333333337</v>
      </c>
      <c r="FW26" s="32">
        <f t="shared" si="96"/>
        <v>632000</v>
      </c>
      <c r="FX26" s="32">
        <f t="shared" si="97"/>
        <v>639014.06370357226</v>
      </c>
      <c r="FY26" s="172">
        <f t="shared" si="98"/>
        <v>155732.54670000001</v>
      </c>
      <c r="FZ26" s="32">
        <f t="shared" si="99"/>
        <v>191551.03244100002</v>
      </c>
      <c r="GA26" s="172">
        <f>VLOOKUP(B26,'[2]MANO DE OBRA '!$B$11:$BR$145,69,0)</f>
        <v>149678</v>
      </c>
      <c r="GB26" s="162">
        <v>592000</v>
      </c>
      <c r="GC26" s="32">
        <v>702610</v>
      </c>
      <c r="GD26" s="94">
        <v>682000</v>
      </c>
      <c r="GE26" s="32">
        <f t="shared" si="100"/>
        <v>658870</v>
      </c>
      <c r="GF26" s="32">
        <f t="shared" si="101"/>
        <v>682000</v>
      </c>
      <c r="GG26" s="32">
        <f t="shared" si="102"/>
        <v>655203.58388066723</v>
      </c>
      <c r="GH26" s="172">
        <f t="shared" si="103"/>
        <v>180825.99179999999</v>
      </c>
      <c r="GI26" s="32">
        <f t="shared" si="104"/>
        <v>222415.96991399999</v>
      </c>
      <c r="GJ26" s="172">
        <f>VLOOKUP(B26,'[2]MANO DE OBRA '!$B$11:$P$145,15,0)</f>
        <v>125427</v>
      </c>
      <c r="GK26" s="162">
        <v>592000</v>
      </c>
      <c r="GL26" s="32">
        <v>702610</v>
      </c>
      <c r="GM26" s="94">
        <v>467200</v>
      </c>
      <c r="GN26" s="32">
        <f t="shared" si="105"/>
        <v>587270</v>
      </c>
      <c r="GO26" s="32">
        <f t="shared" si="106"/>
        <v>592000</v>
      </c>
      <c r="GP26" s="32">
        <f t="shared" si="107"/>
        <v>571116.92297246074</v>
      </c>
      <c r="GQ26" s="172">
        <f t="shared" si="108"/>
        <v>151528.35869999998</v>
      </c>
      <c r="GR26" s="32">
        <f t="shared" si="109"/>
        <v>186379.88120099998</v>
      </c>
      <c r="GS26" s="172">
        <f>VLOOKUP(B26,'[2]MANO DE OBRA '!$B$11:$G$145,6,0)</f>
        <v>114358</v>
      </c>
      <c r="GT26" s="162">
        <v>592000</v>
      </c>
      <c r="GU26" s="32">
        <v>702610</v>
      </c>
      <c r="GV26" s="94">
        <v>467200</v>
      </c>
      <c r="GW26" s="33">
        <f t="shared" si="110"/>
        <v>587270</v>
      </c>
      <c r="GX26" s="32">
        <f t="shared" si="111"/>
        <v>592000</v>
      </c>
      <c r="GY26" s="32">
        <f t="shared" si="112"/>
        <v>571116.92297246074</v>
      </c>
      <c r="GZ26" s="172">
        <f t="shared" si="113"/>
        <v>138155.89979999998</v>
      </c>
      <c r="HA26" s="32">
        <f t="shared" si="114"/>
        <v>169931.75675399997</v>
      </c>
      <c r="HB26" s="172">
        <f>VLOOKUP(B26,'[2]MANO DE OBRA '!$B$11:$D$145,3,0)</f>
        <v>116833</v>
      </c>
      <c r="HC26" s="31">
        <v>592000</v>
      </c>
      <c r="HD26" s="32">
        <v>702610</v>
      </c>
      <c r="HE26" s="94">
        <v>467200</v>
      </c>
      <c r="HF26" s="33">
        <f t="shared" si="115"/>
        <v>587270</v>
      </c>
      <c r="HG26" s="32">
        <f t="shared" si="116"/>
        <v>592000</v>
      </c>
      <c r="HH26" s="32">
        <f t="shared" si="117"/>
        <v>571116.92297246074</v>
      </c>
      <c r="HI26" s="172">
        <f t="shared" si="118"/>
        <v>141145.9473</v>
      </c>
      <c r="HJ26" s="32">
        <f t="shared" si="119"/>
        <v>173609.51517900001</v>
      </c>
      <c r="HK26" s="172">
        <f>VLOOKUP(B26,'[2]MANO DE OBRA '!$B$11:$BI$145,60,0)</f>
        <v>152495</v>
      </c>
      <c r="HL26" s="31">
        <v>592000</v>
      </c>
      <c r="HM26" s="32">
        <v>702610</v>
      </c>
      <c r="HN26" s="94">
        <v>681500</v>
      </c>
      <c r="HO26" s="33">
        <f t="shared" si="120"/>
        <v>658703.33333333337</v>
      </c>
      <c r="HP26" s="32">
        <f t="shared" si="121"/>
        <v>681500</v>
      </c>
      <c r="HQ26" s="32">
        <f t="shared" si="122"/>
        <v>655049.68019583495</v>
      </c>
      <c r="HR26" s="172">
        <f t="shared" si="123"/>
        <v>184229.2095</v>
      </c>
      <c r="HS26" s="32">
        <f t="shared" si="124"/>
        <v>226601.927685</v>
      </c>
      <c r="HT26" s="172">
        <v>284160</v>
      </c>
      <c r="HU26" s="31">
        <v>592000</v>
      </c>
      <c r="HV26" s="32">
        <v>702610</v>
      </c>
      <c r="HW26" s="94">
        <v>653000</v>
      </c>
      <c r="HX26" s="33">
        <f t="shared" si="125"/>
        <v>649203.33333333337</v>
      </c>
      <c r="HY26" s="32">
        <f t="shared" si="126"/>
        <v>653000</v>
      </c>
      <c r="HZ26" s="32">
        <f t="shared" si="127"/>
        <v>646016.05404854077</v>
      </c>
      <c r="IA26" s="172">
        <f t="shared" si="128"/>
        <v>343293.696</v>
      </c>
      <c r="IB26" s="32">
        <f t="shared" si="129"/>
        <v>422251.24608000001</v>
      </c>
      <c r="IC26" s="172">
        <v>325600</v>
      </c>
      <c r="ID26" s="31">
        <v>592000</v>
      </c>
      <c r="IE26" s="32">
        <v>702610</v>
      </c>
      <c r="IF26" s="94">
        <v>653000</v>
      </c>
      <c r="IG26" s="33">
        <f t="shared" si="130"/>
        <v>649203.33333333337</v>
      </c>
      <c r="IH26" s="32">
        <f t="shared" si="131"/>
        <v>653000</v>
      </c>
      <c r="II26" s="32">
        <f t="shared" si="132"/>
        <v>646016.05404854077</v>
      </c>
      <c r="IJ26" s="172">
        <f t="shared" si="133"/>
        <v>393357.36</v>
      </c>
      <c r="IK26" s="32">
        <f t="shared" si="134"/>
        <v>483829.5528</v>
      </c>
      <c r="IM26" s="32">
        <f t="shared" si="135"/>
        <v>264639.58340777777</v>
      </c>
    </row>
    <row r="27" spans="1:247" x14ac:dyDescent="0.25">
      <c r="A27" s="12">
        <v>20</v>
      </c>
      <c r="B27" s="38" t="s">
        <v>305</v>
      </c>
      <c r="C27" s="14">
        <f>VLOOKUP(B27,'[3]MANO DE OBRA'!$B$9:$D$144,3,0)</f>
        <v>163616</v>
      </c>
      <c r="D27" s="14">
        <v>585000</v>
      </c>
      <c r="E27" s="15">
        <v>700060</v>
      </c>
      <c r="F27" s="97">
        <v>672000</v>
      </c>
      <c r="G27" s="105">
        <f t="shared" si="1"/>
        <v>530169</v>
      </c>
      <c r="H27" s="105">
        <f t="shared" si="2"/>
        <v>628500</v>
      </c>
      <c r="I27" s="105">
        <f t="shared" si="3"/>
        <v>372515.17348856531</v>
      </c>
      <c r="J27" s="107">
        <f t="shared" si="0"/>
        <v>171960.416</v>
      </c>
      <c r="K27" s="107">
        <f t="shared" si="4"/>
        <v>211511.31167999998</v>
      </c>
      <c r="L27" s="101">
        <f>VLOOKUP(B27,'[3]MANO DE OBRA'!$B$9:$F$144,5,0)</f>
        <v>172253</v>
      </c>
      <c r="M27" s="101">
        <v>585000</v>
      </c>
      <c r="N27" s="34">
        <v>700060</v>
      </c>
      <c r="O27" s="70">
        <v>686100</v>
      </c>
      <c r="P27" s="34">
        <f t="shared" si="5"/>
        <v>535853.25</v>
      </c>
      <c r="Q27" s="34">
        <f t="shared" si="6"/>
        <v>635550</v>
      </c>
      <c r="R27" s="34">
        <f t="shared" si="7"/>
        <v>384586.60308940941</v>
      </c>
      <c r="S27" s="34">
        <f t="shared" si="8"/>
        <v>181037.90299999999</v>
      </c>
      <c r="T27" s="34">
        <f t="shared" si="9"/>
        <v>222676.62068999998</v>
      </c>
      <c r="U27" s="175">
        <f>VLOOKUP(B27,'[3]MANO DE OBRA'!$B$9:$H$144,7,0)</f>
        <v>163595</v>
      </c>
      <c r="V27" s="175">
        <v>585000</v>
      </c>
      <c r="W27" s="17">
        <v>700060</v>
      </c>
      <c r="X27" s="17">
        <v>672000</v>
      </c>
      <c r="Y27" s="17">
        <f t="shared" si="10"/>
        <v>530163.75</v>
      </c>
      <c r="Z27" s="17">
        <f t="shared" si="11"/>
        <v>628500</v>
      </c>
      <c r="AA27" s="17">
        <f t="shared" si="12"/>
        <v>372487.95777593576</v>
      </c>
      <c r="AB27" s="17">
        <f t="shared" si="13"/>
        <v>171938.345</v>
      </c>
      <c r="AC27" s="17">
        <f t="shared" si="14"/>
        <v>211484.16435000001</v>
      </c>
      <c r="AD27" s="129">
        <f>VLOOKUP(B27,'[3]MANO DE OBRA'!$B$9:$J$144,9,0)</f>
        <v>164644</v>
      </c>
      <c r="AE27" s="129">
        <v>585000</v>
      </c>
      <c r="AF27" s="18">
        <v>700060</v>
      </c>
      <c r="AG27" s="74">
        <v>686100</v>
      </c>
      <c r="AH27" s="18">
        <f t="shared" si="15"/>
        <v>533951</v>
      </c>
      <c r="AI27" s="18">
        <f t="shared" si="16"/>
        <v>635550</v>
      </c>
      <c r="AJ27" s="18">
        <f t="shared" si="17"/>
        <v>374915.36053506489</v>
      </c>
      <c r="AK27" s="18">
        <f t="shared" si="18"/>
        <v>173040.84399999998</v>
      </c>
      <c r="AL27" s="18">
        <f t="shared" si="19"/>
        <v>212840.23811999999</v>
      </c>
      <c r="AM27" s="133">
        <f>VLOOKUP(B27,'[3]MANO DE OBRA'!$B$9:$L$144,11,0)</f>
        <v>181259</v>
      </c>
      <c r="AN27" s="133">
        <v>585000</v>
      </c>
      <c r="AO27" s="19">
        <v>700060</v>
      </c>
      <c r="AP27" s="77">
        <v>679000</v>
      </c>
      <c r="AQ27" s="19">
        <f t="shared" si="20"/>
        <v>536329.75</v>
      </c>
      <c r="AR27" s="19">
        <f t="shared" si="21"/>
        <v>632000</v>
      </c>
      <c r="AS27" s="19">
        <f t="shared" si="22"/>
        <v>394961.39131475112</v>
      </c>
      <c r="AT27" s="19">
        <f t="shared" si="23"/>
        <v>190503.209</v>
      </c>
      <c r="AU27" s="19">
        <f t="shared" si="24"/>
        <v>234318.94706999999</v>
      </c>
      <c r="AV27" s="137">
        <f>VLOOKUP(B27,'[3]MANO DE OBRA'!$B$9:$N$144,13,0)</f>
        <v>193602</v>
      </c>
      <c r="AW27" s="137">
        <v>585000</v>
      </c>
      <c r="AX27" s="20">
        <v>700060</v>
      </c>
      <c r="AY27" s="79">
        <v>679000</v>
      </c>
      <c r="AZ27" s="20">
        <f t="shared" si="25"/>
        <v>539415.5</v>
      </c>
      <c r="BA27" s="20">
        <f t="shared" si="26"/>
        <v>632000</v>
      </c>
      <c r="BB27" s="20">
        <f t="shared" si="27"/>
        <v>409171.97250792145</v>
      </c>
      <c r="BC27" s="20">
        <f t="shared" si="28"/>
        <v>203475.70199999999</v>
      </c>
      <c r="BD27" s="20">
        <f t="shared" si="29"/>
        <v>250275.11345999999</v>
      </c>
      <c r="BE27" s="139">
        <f>VLOOKUP(B27,'[3]MANO DE OBRA'!$B$9:$P$144,15,0)</f>
        <v>189590</v>
      </c>
      <c r="BF27" s="139">
        <v>585000</v>
      </c>
      <c r="BG27" s="21">
        <v>700060</v>
      </c>
      <c r="BH27" s="80">
        <v>651000</v>
      </c>
      <c r="BI27" s="21">
        <f t="shared" si="30"/>
        <v>531412.5</v>
      </c>
      <c r="BJ27" s="21">
        <f t="shared" si="31"/>
        <v>618000</v>
      </c>
      <c r="BK27" s="21">
        <f t="shared" si="32"/>
        <v>402071.11632010242</v>
      </c>
      <c r="BL27" s="21">
        <f t="shared" si="33"/>
        <v>199259.09</v>
      </c>
      <c r="BM27" s="21">
        <f t="shared" si="34"/>
        <v>245088.6807</v>
      </c>
      <c r="BN27" s="144">
        <f>VLOOKUP(B27,'[3]MANO DE OBRA'!$B$9:$R$144,17,0)</f>
        <v>228148</v>
      </c>
      <c r="BO27" s="144">
        <v>585000</v>
      </c>
      <c r="BP27" s="22">
        <v>700060</v>
      </c>
      <c r="BQ27" s="82">
        <v>665000</v>
      </c>
      <c r="BR27" s="22">
        <f t="shared" si="35"/>
        <v>544552</v>
      </c>
      <c r="BS27" s="22">
        <f t="shared" si="36"/>
        <v>625000</v>
      </c>
      <c r="BT27" s="22">
        <f t="shared" si="37"/>
        <v>443226.56484490342</v>
      </c>
      <c r="BU27" s="22">
        <f t="shared" si="38"/>
        <v>239783.54799999998</v>
      </c>
      <c r="BV27" s="22">
        <f t="shared" si="39"/>
        <v>294933.76403999998</v>
      </c>
      <c r="BW27" s="146">
        <f>VLOOKUP(B27,'[3]MANO DE OBRA'!$B$9:$T$144,19,0)</f>
        <v>232180</v>
      </c>
      <c r="BX27" s="146">
        <v>585000</v>
      </c>
      <c r="BY27" s="23">
        <v>700060</v>
      </c>
      <c r="BZ27" s="84">
        <v>651000</v>
      </c>
      <c r="CA27" s="23">
        <f t="shared" si="40"/>
        <v>542060</v>
      </c>
      <c r="CB27" s="23">
        <f t="shared" si="41"/>
        <v>618000</v>
      </c>
      <c r="CC27" s="84">
        <f t="shared" si="42"/>
        <v>445387.07169077994</v>
      </c>
      <c r="CD27" s="84">
        <f t="shared" si="43"/>
        <v>244021.18</v>
      </c>
      <c r="CE27" s="84">
        <f t="shared" si="44"/>
        <v>300146.0514</v>
      </c>
      <c r="CF27" s="168">
        <f>VLOOKUP(B27,'[3]MANO DE OBRA'!$B$9:$X$144,23,0)</f>
        <v>173181</v>
      </c>
      <c r="CG27" s="168">
        <v>585000</v>
      </c>
      <c r="CH27" s="24">
        <v>700060</v>
      </c>
      <c r="CI27" s="24">
        <v>605400</v>
      </c>
      <c r="CJ27" s="24">
        <f t="shared" si="45"/>
        <v>515910.25</v>
      </c>
      <c r="CK27" s="24">
        <f t="shared" si="46"/>
        <v>595200</v>
      </c>
      <c r="CL27" s="24">
        <f t="shared" si="47"/>
        <v>378646.00638988987</v>
      </c>
      <c r="CM27" s="24">
        <f t="shared" si="48"/>
        <v>182013.231</v>
      </c>
      <c r="CN27" s="24">
        <f t="shared" si="49"/>
        <v>223876.27413000001</v>
      </c>
      <c r="CO27" s="148">
        <f>VLOOKUP(B27,'[3]MANO DE OBRA'!$B$9:$Z$144,25,0)</f>
        <v>209777</v>
      </c>
      <c r="CP27" s="148">
        <v>585000</v>
      </c>
      <c r="CQ27" s="26">
        <v>700060</v>
      </c>
      <c r="CR27" s="149">
        <v>665000</v>
      </c>
      <c r="CS27" s="26">
        <f t="shared" si="50"/>
        <v>539959.25</v>
      </c>
      <c r="CT27" s="26">
        <f t="shared" si="51"/>
        <v>625000</v>
      </c>
      <c r="CU27" s="26">
        <f t="shared" si="52"/>
        <v>425143.99701775756</v>
      </c>
      <c r="CV27" s="26">
        <f t="shared" si="53"/>
        <v>220475.62699999998</v>
      </c>
      <c r="CW27" s="26">
        <f t="shared" si="54"/>
        <v>271185.02120999998</v>
      </c>
      <c r="CX27" s="27">
        <f>VLOOKUP(B27,'[3]MANO DE OBRA'!$B$9:$AB$144,27,0)</f>
        <v>231636</v>
      </c>
      <c r="CY27" s="27">
        <v>585000</v>
      </c>
      <c r="CZ27" s="28">
        <v>700060</v>
      </c>
      <c r="DA27" s="86">
        <v>651000</v>
      </c>
      <c r="DB27" s="28">
        <f t="shared" si="55"/>
        <v>541924</v>
      </c>
      <c r="DC27" s="28">
        <f t="shared" si="56"/>
        <v>618000</v>
      </c>
      <c r="DD27" s="28">
        <f t="shared" si="57"/>
        <v>444886.00631123583</v>
      </c>
      <c r="DE27" s="28">
        <f t="shared" si="58"/>
        <v>243449.43599999999</v>
      </c>
      <c r="DF27" s="28">
        <f t="shared" si="59"/>
        <v>299442.80628000002</v>
      </c>
      <c r="DG27" s="150">
        <f>VLOOKUP(B27,'[3]MANO DE OBRA'!$B$9:$AF$144,31,0)</f>
        <v>245021</v>
      </c>
      <c r="DH27" s="150">
        <v>585000</v>
      </c>
      <c r="DI27" s="29">
        <v>700060</v>
      </c>
      <c r="DJ27" s="88">
        <v>693000</v>
      </c>
      <c r="DK27" s="29">
        <f t="shared" si="60"/>
        <v>555770.25</v>
      </c>
      <c r="DL27" s="29">
        <f t="shared" si="61"/>
        <v>639000</v>
      </c>
      <c r="DM27" s="29">
        <f t="shared" si="62"/>
        <v>461779.92068343109</v>
      </c>
      <c r="DN27" s="29">
        <f t="shared" si="63"/>
        <v>257517.071</v>
      </c>
      <c r="DO27" s="29">
        <f t="shared" si="64"/>
        <v>316745.99732999998</v>
      </c>
      <c r="DP27" s="154">
        <f>VLOOKUP(B27,'[3]MANO DE OBRA'!$B$9:$AH$144,33,0)</f>
        <v>245021</v>
      </c>
      <c r="DQ27" s="154">
        <v>585000</v>
      </c>
      <c r="DR27" s="30">
        <v>700060</v>
      </c>
      <c r="DS27" s="90">
        <v>665100</v>
      </c>
      <c r="DT27" s="30">
        <f t="shared" si="65"/>
        <v>548795.25</v>
      </c>
      <c r="DU27" s="30">
        <f t="shared" si="66"/>
        <v>625050</v>
      </c>
      <c r="DV27" s="30">
        <f t="shared" si="67"/>
        <v>458575.35054794431</v>
      </c>
      <c r="DW27" s="30">
        <f t="shared" si="68"/>
        <v>257517.071</v>
      </c>
      <c r="DX27" s="30">
        <f t="shared" si="69"/>
        <v>316745.99732999998</v>
      </c>
      <c r="DY27" s="158">
        <f>VLOOKUP(B27,'[3]MANO DE OBRA'!$B$9:$AJ$144,35,0)</f>
        <v>245021</v>
      </c>
      <c r="DZ27" s="158">
        <v>585000</v>
      </c>
      <c r="EA27" s="24">
        <v>700060</v>
      </c>
      <c r="EB27" s="25">
        <v>665100</v>
      </c>
      <c r="EC27" s="24">
        <f t="shared" si="70"/>
        <v>548795.25</v>
      </c>
      <c r="ED27" s="24">
        <f t="shared" si="71"/>
        <v>625050</v>
      </c>
      <c r="EE27" s="24">
        <f t="shared" si="72"/>
        <v>458575.35054794431</v>
      </c>
      <c r="EF27" s="24">
        <f t="shared" si="73"/>
        <v>257517.071</v>
      </c>
      <c r="EG27" s="24">
        <f t="shared" si="74"/>
        <v>316745.99732999998</v>
      </c>
      <c r="EH27" s="126">
        <f>VLOOKUP(B27,'[3]MANO DE OBRA'!$B$9:$AN$144,37,0)</f>
        <v>254463</v>
      </c>
      <c r="EI27" s="126">
        <v>585000</v>
      </c>
      <c r="EJ27" s="17">
        <v>700060</v>
      </c>
      <c r="EK27" s="73">
        <v>658000</v>
      </c>
      <c r="EL27" s="17">
        <f t="shared" si="75"/>
        <v>549380.75</v>
      </c>
      <c r="EM27" s="17">
        <f t="shared" si="76"/>
        <v>621500</v>
      </c>
      <c r="EN27" s="17">
        <f t="shared" si="77"/>
        <v>465795.91019119887</v>
      </c>
      <c r="EO27" s="17">
        <f t="shared" si="78"/>
        <v>267440.61300000001</v>
      </c>
      <c r="EP27" s="17">
        <f t="shared" si="79"/>
        <v>328951.95399000001</v>
      </c>
      <c r="EQ27" s="350">
        <v>245021</v>
      </c>
      <c r="ER27" s="170">
        <v>585000</v>
      </c>
      <c r="ES27" s="32">
        <v>700060</v>
      </c>
      <c r="ET27" s="32">
        <v>679000</v>
      </c>
      <c r="EU27" s="32">
        <f t="shared" si="80"/>
        <v>654686.66666666663</v>
      </c>
      <c r="EV27" s="32">
        <f t="shared" si="81"/>
        <v>679000</v>
      </c>
      <c r="EW27" s="32">
        <f t="shared" si="82"/>
        <v>650673.86231384357</v>
      </c>
      <c r="EX27" s="32">
        <f t="shared" si="83"/>
        <v>296009.8701</v>
      </c>
      <c r="EY27" s="32">
        <f t="shared" si="84"/>
        <v>364092.14022300002</v>
      </c>
      <c r="EZ27" s="94">
        <f>VLOOKUP(B27,'[2]MANO DE OBRA '!$B$11:$AT$145,45,0)</f>
        <v>146476</v>
      </c>
      <c r="FA27" s="170">
        <v>585000</v>
      </c>
      <c r="FB27" s="32">
        <v>700060</v>
      </c>
      <c r="FC27" s="32">
        <v>665000</v>
      </c>
      <c r="FD27" s="32">
        <f t="shared" si="85"/>
        <v>650020</v>
      </c>
      <c r="FE27" s="32">
        <f t="shared" si="86"/>
        <v>665000</v>
      </c>
      <c r="FF27" s="32">
        <f t="shared" si="87"/>
        <v>646327.44600901823</v>
      </c>
      <c r="FG27" s="172">
        <f t="shared" si="88"/>
        <v>176957.6556</v>
      </c>
      <c r="FH27" s="32">
        <f t="shared" si="89"/>
        <v>217657.91638800001</v>
      </c>
      <c r="FI27" s="172">
        <f>VLOOKUP(B27,'[2]MANO DE OBRA '!$B$11:$BO$145,66,0)</f>
        <v>145089</v>
      </c>
      <c r="FJ27" s="162">
        <v>585000</v>
      </c>
      <c r="FK27" s="32">
        <v>700060</v>
      </c>
      <c r="FL27" s="94">
        <v>679100</v>
      </c>
      <c r="FM27" s="32">
        <f t="shared" si="90"/>
        <v>654720</v>
      </c>
      <c r="FN27" s="32">
        <f t="shared" si="91"/>
        <v>679100</v>
      </c>
      <c r="FO27" s="94">
        <f t="shared" si="92"/>
        <v>650704.46942858712</v>
      </c>
      <c r="FP27" s="172">
        <f t="shared" si="93"/>
        <v>175282.0209</v>
      </c>
      <c r="FQ27" s="32">
        <f t="shared" si="94"/>
        <v>215596.88570700001</v>
      </c>
      <c r="FR27" s="94">
        <f>VLOOKUP(B27,'[2]MANO DE OBRA '!$B$11:$BF$145,57,0)</f>
        <v>130221</v>
      </c>
      <c r="FS27" s="170">
        <v>585000</v>
      </c>
      <c r="FT27" s="32">
        <v>700060</v>
      </c>
      <c r="FU27" s="32">
        <v>672000</v>
      </c>
      <c r="FV27" s="32">
        <f t="shared" si="95"/>
        <v>652353.33333333337</v>
      </c>
      <c r="FW27" s="32">
        <f t="shared" si="96"/>
        <v>672000</v>
      </c>
      <c r="FX27" s="32">
        <f t="shared" si="97"/>
        <v>648516.00958551874</v>
      </c>
      <c r="FY27" s="172">
        <f t="shared" si="98"/>
        <v>157319.9901</v>
      </c>
      <c r="FZ27" s="32">
        <f t="shared" si="99"/>
        <v>193503.58782299998</v>
      </c>
      <c r="GA27" s="172">
        <f>VLOOKUP(B27,'[2]MANO DE OBRA '!$B$11:$BR$145,69,0)</f>
        <v>146320</v>
      </c>
      <c r="GB27" s="162">
        <v>585000</v>
      </c>
      <c r="GC27" s="32">
        <v>700060</v>
      </c>
      <c r="GD27" s="94">
        <v>686000</v>
      </c>
      <c r="GE27" s="32">
        <f t="shared" si="100"/>
        <v>657020</v>
      </c>
      <c r="GF27" s="32">
        <f t="shared" si="101"/>
        <v>686000</v>
      </c>
      <c r="GG27" s="32">
        <f t="shared" si="102"/>
        <v>652801.64611154643</v>
      </c>
      <c r="GH27" s="172">
        <f t="shared" si="103"/>
        <v>176769.19199999998</v>
      </c>
      <c r="GI27" s="32">
        <f t="shared" si="104"/>
        <v>217426.10615999997</v>
      </c>
      <c r="GJ27" s="172">
        <f>VLOOKUP(B27,'[2]MANO DE OBRA '!$B$11:$P$145,15,0)</f>
        <v>128647</v>
      </c>
      <c r="GK27" s="162">
        <v>585000</v>
      </c>
      <c r="GL27" s="32">
        <v>700060</v>
      </c>
      <c r="GM27" s="94">
        <v>441000</v>
      </c>
      <c r="GN27" s="32">
        <f t="shared" si="105"/>
        <v>575353.33333333337</v>
      </c>
      <c r="GO27" s="32">
        <f t="shared" si="106"/>
        <v>585000</v>
      </c>
      <c r="GP27" s="32">
        <f t="shared" si="107"/>
        <v>554998.05018519098</v>
      </c>
      <c r="GQ27" s="172">
        <f t="shared" si="108"/>
        <v>155418.44070000001</v>
      </c>
      <c r="GR27" s="32">
        <f t="shared" si="109"/>
        <v>191164.682061</v>
      </c>
      <c r="GS27" s="172">
        <f>VLOOKUP(B27,'[2]MANO DE OBRA '!$B$11:$G$145,6,0)</f>
        <v>114807</v>
      </c>
      <c r="GT27" s="162">
        <v>585000</v>
      </c>
      <c r="GU27" s="32">
        <v>700060</v>
      </c>
      <c r="GV27" s="94">
        <v>441000</v>
      </c>
      <c r="GW27" s="33">
        <f t="shared" si="110"/>
        <v>575353.33333333337</v>
      </c>
      <c r="GX27" s="32">
        <f t="shared" si="111"/>
        <v>585000</v>
      </c>
      <c r="GY27" s="32">
        <f t="shared" si="112"/>
        <v>554998.05018519098</v>
      </c>
      <c r="GZ27" s="172">
        <f t="shared" si="113"/>
        <v>138698.33669999999</v>
      </c>
      <c r="HA27" s="32">
        <f t="shared" si="114"/>
        <v>170598.95414099999</v>
      </c>
      <c r="HB27" s="172">
        <f>VLOOKUP(B27,'[2]MANO DE OBRA '!$B$11:$D$145,3,0)</f>
        <v>116215</v>
      </c>
      <c r="HC27" s="31">
        <v>585000</v>
      </c>
      <c r="HD27" s="32">
        <v>700060</v>
      </c>
      <c r="HE27" s="94">
        <v>441000</v>
      </c>
      <c r="HF27" s="33">
        <f t="shared" si="115"/>
        <v>575353.33333333337</v>
      </c>
      <c r="HG27" s="32">
        <f t="shared" si="116"/>
        <v>585000</v>
      </c>
      <c r="HH27" s="32">
        <f t="shared" si="117"/>
        <v>554998.05018519098</v>
      </c>
      <c r="HI27" s="172">
        <f t="shared" si="118"/>
        <v>140399.34149999998</v>
      </c>
      <c r="HJ27" s="32">
        <f t="shared" si="119"/>
        <v>172691.19004499997</v>
      </c>
      <c r="HK27" s="172">
        <f>VLOOKUP(B27,'[2]MANO DE OBRA '!$B$11:$BI$145,60,0)</f>
        <v>150182</v>
      </c>
      <c r="HL27" s="31">
        <v>585000</v>
      </c>
      <c r="HM27" s="32">
        <v>700060</v>
      </c>
      <c r="HN27" s="94">
        <v>686100</v>
      </c>
      <c r="HO27" s="33">
        <f t="shared" si="120"/>
        <v>657053.33333333337</v>
      </c>
      <c r="HP27" s="32">
        <f t="shared" si="121"/>
        <v>686100</v>
      </c>
      <c r="HQ27" s="32">
        <f t="shared" si="122"/>
        <v>652831.8282335999</v>
      </c>
      <c r="HR27" s="172">
        <f t="shared" si="123"/>
        <v>181434.87419999999</v>
      </c>
      <c r="HS27" s="32">
        <f t="shared" si="124"/>
        <v>223164.89526600001</v>
      </c>
      <c r="HT27" s="172">
        <v>280800</v>
      </c>
      <c r="HU27" s="31">
        <v>585000</v>
      </c>
      <c r="HV27" s="32">
        <v>700060</v>
      </c>
      <c r="HW27" s="94">
        <v>665000</v>
      </c>
      <c r="HX27" s="33">
        <f t="shared" si="125"/>
        <v>650020</v>
      </c>
      <c r="HY27" s="32">
        <f t="shared" si="126"/>
        <v>665000</v>
      </c>
      <c r="HZ27" s="32">
        <f t="shared" si="127"/>
        <v>646327.44600901823</v>
      </c>
      <c r="IA27" s="172">
        <f t="shared" si="128"/>
        <v>339234.48</v>
      </c>
      <c r="IB27" s="32">
        <f t="shared" si="129"/>
        <v>417258.41039999999</v>
      </c>
      <c r="IC27" s="172">
        <v>321750</v>
      </c>
      <c r="ID27" s="31">
        <v>585000</v>
      </c>
      <c r="IE27" s="32">
        <v>700060</v>
      </c>
      <c r="IF27" s="94">
        <v>665000</v>
      </c>
      <c r="IG27" s="33">
        <f t="shared" si="130"/>
        <v>650020</v>
      </c>
      <c r="IH27" s="32">
        <f t="shared" si="131"/>
        <v>665000</v>
      </c>
      <c r="II27" s="32">
        <f t="shared" si="132"/>
        <v>646327.44600901823</v>
      </c>
      <c r="IJ27" s="172">
        <f t="shared" si="133"/>
        <v>388706.17499999999</v>
      </c>
      <c r="IK27" s="32">
        <f t="shared" si="134"/>
        <v>478108.59525000001</v>
      </c>
      <c r="IM27" s="32">
        <f t="shared" si="135"/>
        <v>263638.23342866672</v>
      </c>
    </row>
    <row r="28" spans="1:247" x14ac:dyDescent="0.25">
      <c r="A28" s="12">
        <v>21</v>
      </c>
      <c r="B28" s="38" t="s">
        <v>306</v>
      </c>
      <c r="C28" s="14">
        <f>VLOOKUP(B28,'[3]MANO DE OBRA'!$B$9:$D$144,3,0)</f>
        <v>141792</v>
      </c>
      <c r="D28" s="14">
        <v>507000</v>
      </c>
      <c r="E28" s="15">
        <v>618460</v>
      </c>
      <c r="F28" s="97">
        <v>557000</v>
      </c>
      <c r="G28" s="105">
        <f t="shared" si="1"/>
        <v>456063</v>
      </c>
      <c r="H28" s="105">
        <f t="shared" si="2"/>
        <v>532000</v>
      </c>
      <c r="I28" s="105">
        <f t="shared" si="3"/>
        <v>321615.22276190721</v>
      </c>
      <c r="J28" s="107">
        <f t="shared" si="0"/>
        <v>149023.39199999999</v>
      </c>
      <c r="K28" s="107">
        <f t="shared" si="4"/>
        <v>183298.77215999999</v>
      </c>
      <c r="L28" s="101">
        <f>VLOOKUP(B28,'[3]MANO DE OBRA'!$B$9:$F$144,5,0)</f>
        <v>162924</v>
      </c>
      <c r="M28" s="101">
        <v>507000</v>
      </c>
      <c r="N28" s="34">
        <v>618460</v>
      </c>
      <c r="O28" s="70">
        <v>587500</v>
      </c>
      <c r="P28" s="34">
        <f t="shared" si="5"/>
        <v>468971</v>
      </c>
      <c r="Q28" s="34">
        <f t="shared" si="6"/>
        <v>547250</v>
      </c>
      <c r="R28" s="34">
        <f t="shared" si="7"/>
        <v>349978.76591830788</v>
      </c>
      <c r="S28" s="34">
        <f t="shared" si="8"/>
        <v>171233.12399999998</v>
      </c>
      <c r="T28" s="34">
        <f t="shared" si="9"/>
        <v>210616.74251999997</v>
      </c>
      <c r="U28" s="175">
        <f>VLOOKUP(B28,'[3]MANO DE OBRA'!$B$9:$H$144,7,0)</f>
        <v>154739</v>
      </c>
      <c r="V28" s="175">
        <v>507000</v>
      </c>
      <c r="W28" s="17">
        <v>618460</v>
      </c>
      <c r="X28" s="17">
        <v>575000</v>
      </c>
      <c r="Y28" s="17">
        <f t="shared" si="10"/>
        <v>463799.75</v>
      </c>
      <c r="Z28" s="17">
        <f t="shared" si="11"/>
        <v>541000</v>
      </c>
      <c r="AA28" s="17">
        <f t="shared" si="12"/>
        <v>339243.76892935589</v>
      </c>
      <c r="AB28" s="17">
        <f t="shared" si="13"/>
        <v>162630.68899999998</v>
      </c>
      <c r="AC28" s="17">
        <f t="shared" si="14"/>
        <v>200035.74746999997</v>
      </c>
      <c r="AD28" s="129">
        <f>VLOOKUP(B28,'[3]MANO DE OBRA'!$B$9:$J$144,9,0)</f>
        <v>150678</v>
      </c>
      <c r="AE28" s="129">
        <v>507000</v>
      </c>
      <c r="AF28" s="18">
        <v>618460</v>
      </c>
      <c r="AG28" s="74">
        <v>587500</v>
      </c>
      <c r="AH28" s="18">
        <f t="shared" si="15"/>
        <v>465909.5</v>
      </c>
      <c r="AI28" s="18">
        <f t="shared" si="16"/>
        <v>547250</v>
      </c>
      <c r="AJ28" s="18">
        <f t="shared" si="17"/>
        <v>335342.52084521903</v>
      </c>
      <c r="AK28" s="18">
        <f t="shared" si="18"/>
        <v>158362.57799999998</v>
      </c>
      <c r="AL28" s="18">
        <f t="shared" si="19"/>
        <v>194785.97093999997</v>
      </c>
      <c r="AM28" s="133">
        <f>VLOOKUP(B28,'[3]MANO DE OBRA'!$B$9:$L$144,11,0)</f>
        <v>165884</v>
      </c>
      <c r="AN28" s="133">
        <v>507000</v>
      </c>
      <c r="AO28" s="19">
        <v>618460</v>
      </c>
      <c r="AP28" s="77">
        <v>606000</v>
      </c>
      <c r="AQ28" s="19">
        <f t="shared" si="20"/>
        <v>474336</v>
      </c>
      <c r="AR28" s="19">
        <f t="shared" si="21"/>
        <v>556500</v>
      </c>
      <c r="AS28" s="19">
        <f t="shared" si="22"/>
        <v>354994.50683421345</v>
      </c>
      <c r="AT28" s="19">
        <f t="shared" si="23"/>
        <v>174344.084</v>
      </c>
      <c r="AU28" s="19">
        <f t="shared" si="24"/>
        <v>214443.22331999999</v>
      </c>
      <c r="AV28" s="137">
        <f>VLOOKUP(B28,'[3]MANO DE OBRA'!$B$9:$N$144,13,0)</f>
        <v>202322</v>
      </c>
      <c r="AW28" s="137">
        <v>507000</v>
      </c>
      <c r="AX28" s="20">
        <v>618460</v>
      </c>
      <c r="AY28" s="79">
        <v>606000</v>
      </c>
      <c r="AZ28" s="20">
        <f t="shared" si="25"/>
        <v>483445.5</v>
      </c>
      <c r="BA28" s="20">
        <f t="shared" si="26"/>
        <v>556500</v>
      </c>
      <c r="BB28" s="20">
        <f t="shared" si="27"/>
        <v>392846.76039207319</v>
      </c>
      <c r="BC28" s="20">
        <f t="shared" si="28"/>
        <v>212640.42199999999</v>
      </c>
      <c r="BD28" s="20">
        <f t="shared" si="29"/>
        <v>261547.71905999997</v>
      </c>
      <c r="BE28" s="139">
        <f>VLOOKUP(B28,'[3]MANO DE OBRA'!$B$9:$P$144,15,0)</f>
        <v>177304</v>
      </c>
      <c r="BF28" s="139">
        <v>507000</v>
      </c>
      <c r="BG28" s="21">
        <v>618460</v>
      </c>
      <c r="BH28" s="80">
        <v>581000</v>
      </c>
      <c r="BI28" s="21">
        <f t="shared" si="30"/>
        <v>470941</v>
      </c>
      <c r="BJ28" s="21">
        <f t="shared" si="31"/>
        <v>544000</v>
      </c>
      <c r="BK28" s="21">
        <f t="shared" si="32"/>
        <v>365279.88700830727</v>
      </c>
      <c r="BL28" s="21">
        <f t="shared" si="33"/>
        <v>186346.50399999999</v>
      </c>
      <c r="BM28" s="21">
        <f t="shared" si="34"/>
        <v>229206.19991999998</v>
      </c>
      <c r="BN28" s="144">
        <f>VLOOKUP(B28,'[3]MANO DE OBRA'!$B$9:$R$144,17,0)</f>
        <v>197982</v>
      </c>
      <c r="BO28" s="144">
        <v>507000</v>
      </c>
      <c r="BP28" s="22">
        <v>618460</v>
      </c>
      <c r="BQ28" s="82">
        <v>594000</v>
      </c>
      <c r="BR28" s="22">
        <f t="shared" si="35"/>
        <v>479360.5</v>
      </c>
      <c r="BS28" s="22">
        <f t="shared" si="36"/>
        <v>550500</v>
      </c>
      <c r="BT28" s="22">
        <f t="shared" si="37"/>
        <v>387455.28486567631</v>
      </c>
      <c r="BU28" s="22">
        <f t="shared" si="38"/>
        <v>208079.08199999999</v>
      </c>
      <c r="BV28" s="22">
        <f t="shared" si="39"/>
        <v>255937.27085999999</v>
      </c>
      <c r="BW28" s="146">
        <f>VLOOKUP(B28,'[3]MANO DE OBRA'!$B$9:$T$144,19,0)</f>
        <v>206240</v>
      </c>
      <c r="BX28" s="146">
        <v>507000</v>
      </c>
      <c r="BY28" s="23">
        <v>618460</v>
      </c>
      <c r="BZ28" s="84">
        <v>581000</v>
      </c>
      <c r="CA28" s="23">
        <f t="shared" si="40"/>
        <v>478175</v>
      </c>
      <c r="CB28" s="23">
        <f t="shared" si="41"/>
        <v>544000</v>
      </c>
      <c r="CC28" s="84">
        <f t="shared" si="42"/>
        <v>393731.93071953504</v>
      </c>
      <c r="CD28" s="84">
        <f t="shared" si="43"/>
        <v>216758.24</v>
      </c>
      <c r="CE28" s="84">
        <f t="shared" si="44"/>
        <v>266612.63520000002</v>
      </c>
      <c r="CF28" s="168">
        <f>VLOOKUP(B28,'[3]MANO DE OBRA'!$B$9:$X$144,23,0)</f>
        <v>164839</v>
      </c>
      <c r="CG28" s="168">
        <v>507000</v>
      </c>
      <c r="CH28" s="24">
        <v>618460</v>
      </c>
      <c r="CI28" s="24">
        <v>534500</v>
      </c>
      <c r="CJ28" s="24">
        <f t="shared" si="45"/>
        <v>456199.75</v>
      </c>
      <c r="CK28" s="24">
        <f t="shared" si="46"/>
        <v>520750</v>
      </c>
      <c r="CL28" s="24">
        <f t="shared" si="47"/>
        <v>347019.22375509166</v>
      </c>
      <c r="CM28" s="24">
        <f t="shared" si="48"/>
        <v>173245.78899999999</v>
      </c>
      <c r="CN28" s="24">
        <f t="shared" si="49"/>
        <v>213092.32046999998</v>
      </c>
      <c r="CO28" s="148">
        <f>VLOOKUP(B28,'[3]MANO DE OBRA'!$B$9:$Z$144,25,0)</f>
        <v>175973</v>
      </c>
      <c r="CP28" s="148">
        <v>507000</v>
      </c>
      <c r="CQ28" s="26">
        <v>618460</v>
      </c>
      <c r="CR28" s="149">
        <v>581000</v>
      </c>
      <c r="CS28" s="26">
        <f t="shared" si="50"/>
        <v>470608.25</v>
      </c>
      <c r="CT28" s="26">
        <f t="shared" si="51"/>
        <v>544000</v>
      </c>
      <c r="CU28" s="26">
        <f t="shared" si="52"/>
        <v>363862.40863153513</v>
      </c>
      <c r="CV28" s="26">
        <f t="shared" si="53"/>
        <v>184947.62299999999</v>
      </c>
      <c r="CW28" s="26">
        <f t="shared" si="54"/>
        <v>227485.57629</v>
      </c>
      <c r="CX28" s="27">
        <f>VLOOKUP(B28,'[3]MANO DE OBRA'!$B$9:$AB$144,27,0)</f>
        <v>205750</v>
      </c>
      <c r="CY28" s="27">
        <v>507000</v>
      </c>
      <c r="CZ28" s="28">
        <v>618460</v>
      </c>
      <c r="DA28" s="86">
        <v>588000</v>
      </c>
      <c r="DB28" s="28">
        <f t="shared" si="55"/>
        <v>479802.5</v>
      </c>
      <c r="DC28" s="28">
        <f t="shared" si="56"/>
        <v>547500</v>
      </c>
      <c r="DD28" s="28">
        <f t="shared" si="57"/>
        <v>394078.8230408493</v>
      </c>
      <c r="DE28" s="28">
        <f t="shared" si="58"/>
        <v>216243.25</v>
      </c>
      <c r="DF28" s="28">
        <f t="shared" si="59"/>
        <v>265979.19750000001</v>
      </c>
      <c r="DG28" s="150">
        <f>VLOOKUP(B28,'[3]MANO DE OBRA'!$B$9:$AF$144,31,0)</f>
        <v>216461</v>
      </c>
      <c r="DH28" s="150">
        <v>507000</v>
      </c>
      <c r="DI28" s="29">
        <v>618460</v>
      </c>
      <c r="DJ28" s="88">
        <v>600000</v>
      </c>
      <c r="DK28" s="29">
        <f t="shared" si="60"/>
        <v>485480.25</v>
      </c>
      <c r="DL28" s="29">
        <f t="shared" si="61"/>
        <v>553500</v>
      </c>
      <c r="DM28" s="29">
        <f t="shared" si="62"/>
        <v>405032.83502528543</v>
      </c>
      <c r="DN28" s="29">
        <f t="shared" si="63"/>
        <v>227500.511</v>
      </c>
      <c r="DO28" s="29">
        <f t="shared" si="64"/>
        <v>279825.62852999999</v>
      </c>
      <c r="DP28" s="154">
        <f>VLOOKUP(B28,'[3]MANO DE OBRA'!$B$9:$AH$144,33,0)</f>
        <v>216461</v>
      </c>
      <c r="DQ28" s="154">
        <v>507000</v>
      </c>
      <c r="DR28" s="30">
        <v>618460</v>
      </c>
      <c r="DS28" s="90">
        <v>581400</v>
      </c>
      <c r="DT28" s="30">
        <f t="shared" si="65"/>
        <v>480830.25</v>
      </c>
      <c r="DU28" s="30">
        <f t="shared" si="66"/>
        <v>544200</v>
      </c>
      <c r="DV28" s="30">
        <f t="shared" si="67"/>
        <v>402857.7879018237</v>
      </c>
      <c r="DW28" s="30">
        <f t="shared" si="68"/>
        <v>227500.511</v>
      </c>
      <c r="DX28" s="30">
        <f t="shared" si="69"/>
        <v>279825.62852999999</v>
      </c>
      <c r="DY28" s="158">
        <f>VLOOKUP(B28,'[3]MANO DE OBRA'!$B$9:$AJ$144,35,0)</f>
        <v>216461</v>
      </c>
      <c r="DZ28" s="158">
        <v>507000</v>
      </c>
      <c r="EA28" s="24">
        <v>618460</v>
      </c>
      <c r="EB28" s="25">
        <v>599900</v>
      </c>
      <c r="EC28" s="24">
        <f t="shared" si="70"/>
        <v>485455.25</v>
      </c>
      <c r="ED28" s="24">
        <f t="shared" si="71"/>
        <v>553450</v>
      </c>
      <c r="EE28" s="24">
        <f t="shared" si="72"/>
        <v>405021.44097471563</v>
      </c>
      <c r="EF28" s="24">
        <f t="shared" si="73"/>
        <v>227500.511</v>
      </c>
      <c r="EG28" s="24">
        <f t="shared" si="74"/>
        <v>279825.62852999999</v>
      </c>
      <c r="EH28" s="126">
        <f>VLOOKUP(B28,'[3]MANO DE OBRA'!$B$9:$AN$144,37,0)</f>
        <v>226496</v>
      </c>
      <c r="EI28" s="126">
        <v>507000</v>
      </c>
      <c r="EJ28" s="17">
        <v>618460</v>
      </c>
      <c r="EK28" s="73">
        <v>600000</v>
      </c>
      <c r="EL28" s="17">
        <f t="shared" si="75"/>
        <v>487989</v>
      </c>
      <c r="EM28" s="17">
        <f t="shared" si="76"/>
        <v>553500</v>
      </c>
      <c r="EN28" s="17">
        <f t="shared" si="77"/>
        <v>413605.05401521293</v>
      </c>
      <c r="EO28" s="17">
        <f t="shared" si="78"/>
        <v>238047.29599999997</v>
      </c>
      <c r="EP28" s="17">
        <f t="shared" si="79"/>
        <v>292798.17407999997</v>
      </c>
      <c r="EQ28" s="350">
        <v>216461</v>
      </c>
      <c r="ER28" s="170">
        <v>507000</v>
      </c>
      <c r="ES28" s="32">
        <v>618460</v>
      </c>
      <c r="ET28" s="32">
        <v>575000</v>
      </c>
      <c r="EU28" s="32">
        <f t="shared" si="80"/>
        <v>566820</v>
      </c>
      <c r="EV28" s="32">
        <f t="shared" si="81"/>
        <v>575000</v>
      </c>
      <c r="EW28" s="32">
        <f t="shared" si="82"/>
        <v>563016.94094065204</v>
      </c>
      <c r="EX28" s="32">
        <f t="shared" si="83"/>
        <v>261506.53409999999</v>
      </c>
      <c r="EY28" s="32">
        <f t="shared" si="84"/>
        <v>321653.03694299998</v>
      </c>
      <c r="EZ28" s="94">
        <f>VLOOKUP(B28,'[2]MANO DE OBRA '!$B$11:$AT$145,45,0)</f>
        <v>123632</v>
      </c>
      <c r="FA28" s="170">
        <v>507000</v>
      </c>
      <c r="FB28" s="32">
        <v>618460</v>
      </c>
      <c r="FC28" s="32">
        <v>594000</v>
      </c>
      <c r="FD28" s="32">
        <f t="shared" si="85"/>
        <v>573153.33333333337</v>
      </c>
      <c r="FE28" s="32">
        <f t="shared" si="86"/>
        <v>594000</v>
      </c>
      <c r="FF28" s="32">
        <f t="shared" si="87"/>
        <v>568956.83692385664</v>
      </c>
      <c r="FG28" s="172">
        <f t="shared" si="88"/>
        <v>149359.8192</v>
      </c>
      <c r="FH28" s="32">
        <f t="shared" si="89"/>
        <v>183712.577616</v>
      </c>
      <c r="FI28" s="172">
        <f>VLOOKUP(B28,'[2]MANO DE OBRA '!$B$11:$BO$145,66,0)</f>
        <v>126508</v>
      </c>
      <c r="FJ28" s="162">
        <v>507000</v>
      </c>
      <c r="FK28" s="32">
        <v>618460</v>
      </c>
      <c r="FL28" s="94">
        <v>575200</v>
      </c>
      <c r="FM28" s="32">
        <f t="shared" si="90"/>
        <v>566886.66666666663</v>
      </c>
      <c r="FN28" s="32">
        <f t="shared" si="91"/>
        <v>575200</v>
      </c>
      <c r="FO28" s="94">
        <f t="shared" si="92"/>
        <v>563080.84290869883</v>
      </c>
      <c r="FP28" s="172">
        <f t="shared" si="93"/>
        <v>152834.31479999999</v>
      </c>
      <c r="FQ28" s="32">
        <f t="shared" si="94"/>
        <v>187986.20720399998</v>
      </c>
      <c r="FR28" s="94">
        <f>VLOOKUP(B28,'[2]MANO DE OBRA '!$B$11:$BF$145,57,0)</f>
        <v>112863</v>
      </c>
      <c r="FS28" s="170">
        <v>507000</v>
      </c>
      <c r="FT28" s="32">
        <v>618460</v>
      </c>
      <c r="FU28" s="32">
        <v>588000</v>
      </c>
      <c r="FV28" s="32">
        <f t="shared" si="95"/>
        <v>571153.33333333337</v>
      </c>
      <c r="FW28" s="32">
        <f t="shared" si="96"/>
        <v>588000</v>
      </c>
      <c r="FX28" s="32">
        <f t="shared" si="97"/>
        <v>567109.21863652871</v>
      </c>
      <c r="FY28" s="172">
        <f t="shared" si="98"/>
        <v>136349.79029999999</v>
      </c>
      <c r="FZ28" s="32">
        <f t="shared" si="99"/>
        <v>167710.242069</v>
      </c>
      <c r="GA28" s="172">
        <f>VLOOKUP(B28,'[2]MANO DE OBRA '!$B$11:$BR$145,69,0)</f>
        <v>125302</v>
      </c>
      <c r="GB28" s="162">
        <v>507000</v>
      </c>
      <c r="GC28" s="32">
        <v>618460</v>
      </c>
      <c r="GD28" s="94">
        <v>588000</v>
      </c>
      <c r="GE28" s="32">
        <f t="shared" si="100"/>
        <v>571153.33333333337</v>
      </c>
      <c r="GF28" s="32">
        <f t="shared" si="101"/>
        <v>588000</v>
      </c>
      <c r="GG28" s="32">
        <f t="shared" si="102"/>
        <v>567109.21863652871</v>
      </c>
      <c r="GH28" s="172">
        <f t="shared" si="103"/>
        <v>151377.3462</v>
      </c>
      <c r="GI28" s="32">
        <f t="shared" si="104"/>
        <v>186194.13582600001</v>
      </c>
      <c r="GJ28" s="172">
        <f>VLOOKUP(B28,'[2]MANO DE OBRA '!$B$11:$P$145,15,0)</f>
        <v>112021</v>
      </c>
      <c r="GK28" s="162">
        <v>507000</v>
      </c>
      <c r="GL28" s="32">
        <v>618460</v>
      </c>
      <c r="GM28" s="94">
        <v>415600</v>
      </c>
      <c r="GN28" s="32">
        <f t="shared" si="105"/>
        <v>513686.66666666669</v>
      </c>
      <c r="GO28" s="32">
        <f t="shared" si="106"/>
        <v>507000</v>
      </c>
      <c r="GP28" s="32">
        <f t="shared" si="107"/>
        <v>500378.13560253201</v>
      </c>
      <c r="GQ28" s="172">
        <f t="shared" si="108"/>
        <v>135332.57009999998</v>
      </c>
      <c r="GR28" s="32">
        <f t="shared" si="109"/>
        <v>166459.06122299997</v>
      </c>
      <c r="GS28" s="172">
        <f>VLOOKUP(B28,'[2]MANO DE OBRA '!$B$11:$G$145,6,0)</f>
        <v>104494</v>
      </c>
      <c r="GT28" s="162">
        <v>507000</v>
      </c>
      <c r="GU28" s="32">
        <v>618460</v>
      </c>
      <c r="GV28" s="94">
        <v>415600</v>
      </c>
      <c r="GW28" s="33">
        <f t="shared" si="110"/>
        <v>513686.66666666669</v>
      </c>
      <c r="GX28" s="32">
        <f t="shared" si="111"/>
        <v>507000</v>
      </c>
      <c r="GY28" s="32">
        <f t="shared" si="112"/>
        <v>500378.13560253201</v>
      </c>
      <c r="GZ28" s="172">
        <f t="shared" si="113"/>
        <v>126239.20139999999</v>
      </c>
      <c r="HA28" s="32">
        <f t="shared" si="114"/>
        <v>155274.217722</v>
      </c>
      <c r="HB28" s="172">
        <f>VLOOKUP(B28,'[2]MANO DE OBRA '!$B$11:$D$145,3,0)</f>
        <v>100109</v>
      </c>
      <c r="HC28" s="31">
        <v>507000</v>
      </c>
      <c r="HD28" s="32">
        <v>618460</v>
      </c>
      <c r="HE28" s="94">
        <v>415600</v>
      </c>
      <c r="HF28" s="33">
        <f t="shared" si="115"/>
        <v>513686.66666666669</v>
      </c>
      <c r="HG28" s="32">
        <f t="shared" si="116"/>
        <v>507000</v>
      </c>
      <c r="HH28" s="32">
        <f t="shared" si="117"/>
        <v>500378.13560253201</v>
      </c>
      <c r="HI28" s="172">
        <f t="shared" si="118"/>
        <v>120941.6829</v>
      </c>
      <c r="HJ28" s="32">
        <f t="shared" si="119"/>
        <v>148758.269967</v>
      </c>
      <c r="HK28" s="172">
        <f>VLOOKUP(B28,'[2]MANO DE OBRA '!$B$11:$BI$145,60,0)</f>
        <v>133641</v>
      </c>
      <c r="HL28" s="31">
        <v>507000</v>
      </c>
      <c r="HM28" s="32">
        <v>618460</v>
      </c>
      <c r="HN28" s="94">
        <v>587500</v>
      </c>
      <c r="HO28" s="33">
        <f t="shared" si="120"/>
        <v>570986.66666666663</v>
      </c>
      <c r="HP28" s="32">
        <f t="shared" si="121"/>
        <v>587500</v>
      </c>
      <c r="HQ28" s="32">
        <f t="shared" si="122"/>
        <v>566954.09493614663</v>
      </c>
      <c r="HR28" s="172">
        <f t="shared" si="123"/>
        <v>161451.69209999999</v>
      </c>
      <c r="HS28" s="32">
        <f t="shared" si="124"/>
        <v>198585.58128299998</v>
      </c>
      <c r="HT28" s="172">
        <v>243360</v>
      </c>
      <c r="HU28" s="31">
        <v>507000</v>
      </c>
      <c r="HV28" s="32">
        <v>618460</v>
      </c>
      <c r="HW28" s="94">
        <v>594000</v>
      </c>
      <c r="HX28" s="33">
        <f t="shared" si="125"/>
        <v>573153.33333333337</v>
      </c>
      <c r="HY28" s="32">
        <f t="shared" si="126"/>
        <v>594000</v>
      </c>
      <c r="HZ28" s="32">
        <f t="shared" si="127"/>
        <v>568956.83692385664</v>
      </c>
      <c r="IA28" s="172">
        <f t="shared" si="128"/>
        <v>294003.21600000001</v>
      </c>
      <c r="IB28" s="32">
        <f t="shared" si="129"/>
        <v>361623.95568000001</v>
      </c>
      <c r="IC28" s="172">
        <v>278850</v>
      </c>
      <c r="ID28" s="31">
        <v>507000</v>
      </c>
      <c r="IE28" s="32">
        <v>618460</v>
      </c>
      <c r="IF28" s="94">
        <v>594000</v>
      </c>
      <c r="IG28" s="33">
        <f t="shared" si="130"/>
        <v>573153.33333333337</v>
      </c>
      <c r="IH28" s="32">
        <f t="shared" si="131"/>
        <v>594000</v>
      </c>
      <c r="II28" s="32">
        <f t="shared" si="132"/>
        <v>568956.83692385664</v>
      </c>
      <c r="IJ28" s="172">
        <f t="shared" si="133"/>
        <v>336878.685</v>
      </c>
      <c r="IK28" s="32">
        <f t="shared" si="134"/>
        <v>414360.78255</v>
      </c>
      <c r="IM28" s="32">
        <f t="shared" si="135"/>
        <v>235097.57420233332</v>
      </c>
    </row>
    <row r="29" spans="1:247" x14ac:dyDescent="0.25">
      <c r="A29" s="12">
        <v>22</v>
      </c>
      <c r="B29" s="36" t="s">
        <v>307</v>
      </c>
      <c r="C29" s="14">
        <f>VLOOKUP(B29,'[3]MANO DE OBRA'!$B$9:$D$144,3,0)</f>
        <v>217223</v>
      </c>
      <c r="D29" s="14">
        <v>776000</v>
      </c>
      <c r="E29" s="15">
        <v>933300</v>
      </c>
      <c r="F29" s="97">
        <v>896000</v>
      </c>
      <c r="G29" s="105">
        <f t="shared" si="1"/>
        <v>705630.75</v>
      </c>
      <c r="H29" s="105">
        <f t="shared" si="2"/>
        <v>836000</v>
      </c>
      <c r="I29" s="105">
        <f t="shared" si="3"/>
        <v>495064.07871807565</v>
      </c>
      <c r="J29" s="107">
        <f t="shared" si="0"/>
        <v>228301.37299999999</v>
      </c>
      <c r="K29" s="107">
        <f t="shared" si="4"/>
        <v>280810.68878999999</v>
      </c>
      <c r="L29" s="101">
        <f>VLOOKUP(B29,'[3]MANO DE OBRA'!$B$9:$F$144,5,0)</f>
        <v>248064</v>
      </c>
      <c r="M29" s="101">
        <v>776000</v>
      </c>
      <c r="N29" s="34">
        <v>933300</v>
      </c>
      <c r="O29" s="70">
        <v>896000</v>
      </c>
      <c r="P29" s="34">
        <f t="shared" si="5"/>
        <v>713341</v>
      </c>
      <c r="Q29" s="34">
        <f t="shared" si="6"/>
        <v>836000</v>
      </c>
      <c r="R29" s="34">
        <f t="shared" si="7"/>
        <v>532806.50770334003</v>
      </c>
      <c r="S29" s="34">
        <f t="shared" si="8"/>
        <v>260715.264</v>
      </c>
      <c r="T29" s="34">
        <f t="shared" si="9"/>
        <v>320679.77471999999</v>
      </c>
      <c r="U29" s="175">
        <f>VLOOKUP(B29,'[3]MANO DE OBRA'!$B$9:$H$144,7,0)</f>
        <v>235602</v>
      </c>
      <c r="V29" s="175">
        <v>776000</v>
      </c>
      <c r="W29" s="17">
        <v>933300</v>
      </c>
      <c r="X29" s="17">
        <v>877000</v>
      </c>
      <c r="Y29" s="17">
        <f t="shared" si="10"/>
        <v>705475.5</v>
      </c>
      <c r="Z29" s="17">
        <f t="shared" si="11"/>
        <v>826500</v>
      </c>
      <c r="AA29" s="17">
        <f t="shared" si="12"/>
        <v>516473.9949472124</v>
      </c>
      <c r="AB29" s="17">
        <f t="shared" si="13"/>
        <v>247617.70199999999</v>
      </c>
      <c r="AC29" s="17">
        <f t="shared" si="14"/>
        <v>304569.77346</v>
      </c>
      <c r="AD29" s="129">
        <f>VLOOKUP(B29,'[3]MANO DE OBRA'!$B$9:$J$144,9,0)</f>
        <v>213311</v>
      </c>
      <c r="AE29" s="129">
        <v>776000</v>
      </c>
      <c r="AF29" s="18">
        <v>933300</v>
      </c>
      <c r="AG29" s="74">
        <v>896000</v>
      </c>
      <c r="AH29" s="18">
        <f t="shared" si="15"/>
        <v>704652.75</v>
      </c>
      <c r="AI29" s="18">
        <f t="shared" si="16"/>
        <v>836000</v>
      </c>
      <c r="AJ29" s="18">
        <f t="shared" si="17"/>
        <v>489944.57147860632</v>
      </c>
      <c r="AK29" s="18">
        <f t="shared" si="18"/>
        <v>224189.86099999998</v>
      </c>
      <c r="AL29" s="18">
        <f t="shared" si="19"/>
        <v>275753.52902999998</v>
      </c>
      <c r="AM29" s="133">
        <f>VLOOKUP(B29,'[3]MANO DE OBRA'!$B$9:$L$144,11,0)</f>
        <v>234837</v>
      </c>
      <c r="AN29" s="133">
        <v>776000</v>
      </c>
      <c r="AO29" s="19">
        <v>933300</v>
      </c>
      <c r="AP29" s="77">
        <v>887000</v>
      </c>
      <c r="AQ29" s="19">
        <f t="shared" si="20"/>
        <v>707784.25</v>
      </c>
      <c r="AR29" s="19">
        <f t="shared" si="21"/>
        <v>831500</v>
      </c>
      <c r="AS29" s="19">
        <f t="shared" si="22"/>
        <v>516409.2187610151</v>
      </c>
      <c r="AT29" s="19">
        <f t="shared" si="23"/>
        <v>246813.68699999998</v>
      </c>
      <c r="AU29" s="19">
        <f t="shared" si="24"/>
        <v>303580.83500999998</v>
      </c>
      <c r="AV29" s="137">
        <f>VLOOKUP(B29,'[3]MANO DE OBRA'!$B$9:$N$144,13,0)</f>
        <v>288307</v>
      </c>
      <c r="AW29" s="137">
        <v>776000</v>
      </c>
      <c r="AX29" s="20">
        <v>933300</v>
      </c>
      <c r="AY29" s="79">
        <v>887000</v>
      </c>
      <c r="AZ29" s="20">
        <f t="shared" si="25"/>
        <v>721151.75</v>
      </c>
      <c r="BA29" s="20">
        <f t="shared" si="26"/>
        <v>831500</v>
      </c>
      <c r="BB29" s="20">
        <f t="shared" si="27"/>
        <v>575039.22474091384</v>
      </c>
      <c r="BC29" s="20">
        <f t="shared" si="28"/>
        <v>303010.65700000001</v>
      </c>
      <c r="BD29" s="20">
        <f t="shared" si="29"/>
        <v>372703.10811000003</v>
      </c>
      <c r="BE29" s="139">
        <f>VLOOKUP(B29,'[3]MANO DE OBRA'!$B$9:$P$144,15,0)</f>
        <v>260101</v>
      </c>
      <c r="BF29" s="139">
        <v>776000</v>
      </c>
      <c r="BG29" s="21">
        <v>933300</v>
      </c>
      <c r="BH29" s="80">
        <v>905000</v>
      </c>
      <c r="BI29" s="21">
        <f t="shared" si="30"/>
        <v>718600.25</v>
      </c>
      <c r="BJ29" s="21">
        <f t="shared" si="31"/>
        <v>840500</v>
      </c>
      <c r="BK29" s="21">
        <f t="shared" si="32"/>
        <v>547213.63698579709</v>
      </c>
      <c r="BL29" s="21">
        <f t="shared" si="33"/>
        <v>273366.15099999995</v>
      </c>
      <c r="BM29" s="21">
        <f t="shared" si="34"/>
        <v>336240.36572999996</v>
      </c>
      <c r="BN29" s="144">
        <f>VLOOKUP(B29,'[3]MANO DE OBRA'!$B$9:$R$144,17,0)</f>
        <v>301601</v>
      </c>
      <c r="BO29" s="144">
        <v>776000</v>
      </c>
      <c r="BP29" s="22">
        <v>933300</v>
      </c>
      <c r="BQ29" s="82">
        <v>924000</v>
      </c>
      <c r="BR29" s="22">
        <f t="shared" si="35"/>
        <v>733725.25</v>
      </c>
      <c r="BS29" s="22">
        <f t="shared" si="36"/>
        <v>850000</v>
      </c>
      <c r="BT29" s="22">
        <f t="shared" si="37"/>
        <v>591889.63919932558</v>
      </c>
      <c r="BU29" s="22">
        <f t="shared" si="38"/>
        <v>316982.65099999995</v>
      </c>
      <c r="BV29" s="22">
        <f t="shared" si="39"/>
        <v>389888.66072999995</v>
      </c>
      <c r="BW29" s="146">
        <f>VLOOKUP(B29,'[3]MANO DE OBRA'!$B$9:$T$144,19,0)</f>
        <v>308289</v>
      </c>
      <c r="BX29" s="146">
        <v>776000</v>
      </c>
      <c r="BY29" s="23">
        <v>933300</v>
      </c>
      <c r="BZ29" s="84">
        <v>905000</v>
      </c>
      <c r="CA29" s="23">
        <f t="shared" si="40"/>
        <v>730647.25</v>
      </c>
      <c r="CB29" s="23">
        <f t="shared" si="41"/>
        <v>840500</v>
      </c>
      <c r="CC29" s="84">
        <f t="shared" si="42"/>
        <v>596231.04673874762</v>
      </c>
      <c r="CD29" s="84">
        <f t="shared" si="43"/>
        <v>324011.739</v>
      </c>
      <c r="CE29" s="84">
        <f t="shared" si="44"/>
        <v>398534.43897000002</v>
      </c>
      <c r="CF29" s="168">
        <f>VLOOKUP(B29,'[3]MANO DE OBRA'!$B$9:$X$144,23,0)</f>
        <v>234561</v>
      </c>
      <c r="CG29" s="168">
        <v>776000</v>
      </c>
      <c r="CH29" s="24">
        <v>933300</v>
      </c>
      <c r="CI29" s="24">
        <v>814500</v>
      </c>
      <c r="CJ29" s="24">
        <f t="shared" si="45"/>
        <v>689590.25</v>
      </c>
      <c r="CK29" s="24">
        <f t="shared" si="46"/>
        <v>795250</v>
      </c>
      <c r="CL29" s="24">
        <f t="shared" si="47"/>
        <v>509479.0460938196</v>
      </c>
      <c r="CM29" s="24">
        <f t="shared" si="48"/>
        <v>246523.61099999998</v>
      </c>
      <c r="CN29" s="24">
        <f t="shared" si="49"/>
        <v>303224.04152999999</v>
      </c>
      <c r="CO29" s="148">
        <f>VLOOKUP(B29,'[3]MANO DE OBRA'!$B$9:$Z$144,25,0)</f>
        <v>251262</v>
      </c>
      <c r="CP29" s="148">
        <v>776000</v>
      </c>
      <c r="CQ29" s="26">
        <v>933300</v>
      </c>
      <c r="CR29" s="149">
        <v>859000</v>
      </c>
      <c r="CS29" s="26">
        <f t="shared" si="50"/>
        <v>704890.5</v>
      </c>
      <c r="CT29" s="26">
        <f t="shared" si="51"/>
        <v>817500</v>
      </c>
      <c r="CU29" s="26">
        <f t="shared" si="52"/>
        <v>533036.22582949442</v>
      </c>
      <c r="CV29" s="26">
        <f t="shared" si="53"/>
        <v>264076.36199999996</v>
      </c>
      <c r="CW29" s="26">
        <f t="shared" si="54"/>
        <v>324813.92525999993</v>
      </c>
      <c r="CX29" s="27">
        <f>VLOOKUP(B29,'[3]MANO DE OBRA'!$B$9:$AB$144,27,0)</f>
        <v>311819</v>
      </c>
      <c r="CY29" s="27">
        <v>776000</v>
      </c>
      <c r="CZ29" s="28">
        <v>933300</v>
      </c>
      <c r="DA29" s="86">
        <v>840000</v>
      </c>
      <c r="DB29" s="28">
        <f t="shared" si="55"/>
        <v>715279.75</v>
      </c>
      <c r="DC29" s="28">
        <f t="shared" si="56"/>
        <v>808000</v>
      </c>
      <c r="DD29" s="28">
        <f t="shared" si="57"/>
        <v>591926.87286226486</v>
      </c>
      <c r="DE29" s="28">
        <f t="shared" si="58"/>
        <v>327721.76899999997</v>
      </c>
      <c r="DF29" s="28">
        <f t="shared" si="59"/>
        <v>403097.77586999995</v>
      </c>
      <c r="DG29" s="150">
        <f>VLOOKUP(B29,'[3]MANO DE OBRA'!$B$9:$AF$144,31,0)</f>
        <v>326655</v>
      </c>
      <c r="DH29" s="150">
        <v>776000</v>
      </c>
      <c r="DI29" s="29">
        <v>933300</v>
      </c>
      <c r="DJ29" s="88">
        <v>887000</v>
      </c>
      <c r="DK29" s="29">
        <f t="shared" si="60"/>
        <v>730738.75</v>
      </c>
      <c r="DL29" s="29">
        <f t="shared" si="61"/>
        <v>831500</v>
      </c>
      <c r="DM29" s="29">
        <f t="shared" si="62"/>
        <v>610793.68603912392</v>
      </c>
      <c r="DN29" s="29">
        <f t="shared" si="63"/>
        <v>343314.40499999997</v>
      </c>
      <c r="DO29" s="29">
        <f t="shared" si="64"/>
        <v>422276.71814999997</v>
      </c>
      <c r="DP29" s="154">
        <f>VLOOKUP(B29,'[3]MANO DE OBRA'!$B$9:$AH$144,33,0)</f>
        <v>326655</v>
      </c>
      <c r="DQ29" s="154">
        <v>776000</v>
      </c>
      <c r="DR29" s="30">
        <v>933300</v>
      </c>
      <c r="DS29" s="90">
        <v>858600</v>
      </c>
      <c r="DT29" s="30">
        <f t="shared" si="65"/>
        <v>723638.75</v>
      </c>
      <c r="DU29" s="30">
        <f t="shared" si="66"/>
        <v>817300</v>
      </c>
      <c r="DV29" s="30">
        <f t="shared" si="67"/>
        <v>607335.35195366864</v>
      </c>
      <c r="DW29" s="30">
        <f t="shared" si="68"/>
        <v>343314.40499999997</v>
      </c>
      <c r="DX29" s="30">
        <f t="shared" si="69"/>
        <v>422276.71814999997</v>
      </c>
      <c r="DY29" s="158">
        <f>VLOOKUP(B29,'[3]MANO DE OBRA'!$B$9:$AJ$144,35,0)</f>
        <v>326655</v>
      </c>
      <c r="DZ29" s="158">
        <v>776000</v>
      </c>
      <c r="EA29" s="24">
        <v>933300</v>
      </c>
      <c r="EB29" s="25">
        <v>914600</v>
      </c>
      <c r="EC29" s="24">
        <f t="shared" si="70"/>
        <v>737638.75</v>
      </c>
      <c r="ED29" s="24">
        <f t="shared" si="71"/>
        <v>845300</v>
      </c>
      <c r="EE29" s="24">
        <f t="shared" si="72"/>
        <v>613983.35351043602</v>
      </c>
      <c r="EF29" s="24">
        <f t="shared" si="73"/>
        <v>343314.40499999997</v>
      </c>
      <c r="EG29" s="24">
        <f t="shared" si="74"/>
        <v>422276.71814999997</v>
      </c>
      <c r="EH29" s="126">
        <f>VLOOKUP(B29,'[3]MANO DE OBRA'!$B$9:$AN$144,37,0)</f>
        <v>342654</v>
      </c>
      <c r="EI29" s="126">
        <v>776000</v>
      </c>
      <c r="EJ29" s="17">
        <v>933300</v>
      </c>
      <c r="EK29" s="73">
        <v>887000</v>
      </c>
      <c r="EL29" s="17">
        <f t="shared" si="75"/>
        <v>734738.5</v>
      </c>
      <c r="EM29" s="17">
        <f t="shared" si="76"/>
        <v>831500</v>
      </c>
      <c r="EN29" s="17">
        <f t="shared" si="77"/>
        <v>624422.58823712706</v>
      </c>
      <c r="EO29" s="17">
        <f t="shared" si="78"/>
        <v>360129.35399999999</v>
      </c>
      <c r="EP29" s="17">
        <f t="shared" si="79"/>
        <v>442959.10541999998</v>
      </c>
      <c r="EQ29" s="350">
        <v>326655</v>
      </c>
      <c r="ER29" s="170">
        <v>776000</v>
      </c>
      <c r="ES29" s="32">
        <v>933300</v>
      </c>
      <c r="ET29" s="32">
        <v>887000</v>
      </c>
      <c r="EU29" s="32">
        <f t="shared" si="80"/>
        <v>865433.33333333337</v>
      </c>
      <c r="EV29" s="32">
        <f t="shared" si="81"/>
        <v>887000</v>
      </c>
      <c r="EW29" s="32">
        <f t="shared" si="82"/>
        <v>860209.54156238609</v>
      </c>
      <c r="EX29" s="32">
        <f t="shared" si="83"/>
        <v>394631.90549999999</v>
      </c>
      <c r="EY29" s="32">
        <f t="shared" si="84"/>
        <v>485397.24376500002</v>
      </c>
      <c r="EZ29" s="94">
        <f>VLOOKUP(B29,'[2]MANO DE OBRA '!$B$11:$AT$145,45,0)</f>
        <v>189211</v>
      </c>
      <c r="FA29" s="170">
        <v>776000</v>
      </c>
      <c r="FB29" s="32">
        <v>933300</v>
      </c>
      <c r="FC29" s="32">
        <v>868000</v>
      </c>
      <c r="FD29" s="32">
        <f t="shared" si="85"/>
        <v>859100</v>
      </c>
      <c r="FE29" s="32">
        <f t="shared" si="86"/>
        <v>868000</v>
      </c>
      <c r="FF29" s="32">
        <f t="shared" si="87"/>
        <v>854165.39164673688</v>
      </c>
      <c r="FG29" s="172">
        <f t="shared" si="88"/>
        <v>228585.80909999998</v>
      </c>
      <c r="FH29" s="32">
        <f t="shared" si="89"/>
        <v>281160.545193</v>
      </c>
      <c r="FI29" s="172">
        <f>VLOOKUP(B29,'[2]MANO DE OBRA '!$B$11:$BO$145,66,0)</f>
        <v>187609</v>
      </c>
      <c r="FJ29" s="162">
        <v>776000</v>
      </c>
      <c r="FK29" s="32">
        <v>933300</v>
      </c>
      <c r="FL29" s="94">
        <v>886600</v>
      </c>
      <c r="FM29" s="32">
        <f t="shared" si="90"/>
        <v>865300</v>
      </c>
      <c r="FN29" s="32">
        <f t="shared" si="91"/>
        <v>886600</v>
      </c>
      <c r="FO29" s="94">
        <f t="shared" si="92"/>
        <v>860084.10256741813</v>
      </c>
      <c r="FP29" s="172">
        <f t="shared" si="93"/>
        <v>226650.43289999999</v>
      </c>
      <c r="FQ29" s="32">
        <f t="shared" si="94"/>
        <v>278780.03246699995</v>
      </c>
      <c r="FR29" s="94">
        <f>VLOOKUP(B29,'[2]MANO DE OBRA '!$B$11:$BF$145,57,0)</f>
        <v>165652</v>
      </c>
      <c r="FS29" s="170">
        <v>776000</v>
      </c>
      <c r="FT29" s="32">
        <v>933300</v>
      </c>
      <c r="FU29" s="32">
        <v>896000</v>
      </c>
      <c r="FV29" s="32">
        <f t="shared" si="95"/>
        <v>868433.33333333337</v>
      </c>
      <c r="FW29" s="32">
        <f t="shared" si="96"/>
        <v>896000</v>
      </c>
      <c r="FX29" s="32">
        <f t="shared" si="97"/>
        <v>863011.81572476949</v>
      </c>
      <c r="FY29" s="172">
        <f t="shared" si="98"/>
        <v>200124.18119999999</v>
      </c>
      <c r="FZ29" s="32">
        <f t="shared" si="99"/>
        <v>246152.742876</v>
      </c>
      <c r="GA29" s="172">
        <f>VLOOKUP(B29,'[2]MANO DE OBRA '!$B$11:$BR$145,69,0)</f>
        <v>182921</v>
      </c>
      <c r="GB29" s="162">
        <v>776000</v>
      </c>
      <c r="GC29" s="32">
        <v>933300</v>
      </c>
      <c r="GD29" s="94">
        <v>896000</v>
      </c>
      <c r="GE29" s="32">
        <f t="shared" si="100"/>
        <v>868433.33333333337</v>
      </c>
      <c r="GF29" s="32">
        <f t="shared" si="101"/>
        <v>896000</v>
      </c>
      <c r="GG29" s="32">
        <f t="shared" si="102"/>
        <v>863011.81572476949</v>
      </c>
      <c r="GH29" s="172">
        <f t="shared" si="103"/>
        <v>220986.86009999999</v>
      </c>
      <c r="GI29" s="32">
        <f t="shared" si="104"/>
        <v>271813.83792299998</v>
      </c>
      <c r="GJ29" s="172">
        <f>VLOOKUP(B29,'[2]MANO DE OBRA '!$B$11:$P$145,15,0)</f>
        <v>163093</v>
      </c>
      <c r="GK29" s="162">
        <v>776000</v>
      </c>
      <c r="GL29" s="32">
        <v>933300</v>
      </c>
      <c r="GM29" s="94">
        <v>588000</v>
      </c>
      <c r="GN29" s="32">
        <f t="shared" si="105"/>
        <v>765766.66666666663</v>
      </c>
      <c r="GO29" s="32">
        <f t="shared" si="106"/>
        <v>776000</v>
      </c>
      <c r="GP29" s="32">
        <f t="shared" si="107"/>
        <v>738769.42955025053</v>
      </c>
      <c r="GQ29" s="172">
        <f t="shared" si="108"/>
        <v>197032.65330000001</v>
      </c>
      <c r="GR29" s="32">
        <f t="shared" si="109"/>
        <v>242350.16355900001</v>
      </c>
      <c r="GS29" s="172">
        <f>VLOOKUP(B29,'[2]MANO DE OBRA '!$B$11:$G$145,6,0)</f>
        <v>156200</v>
      </c>
      <c r="GT29" s="162">
        <v>776000</v>
      </c>
      <c r="GU29" s="32">
        <v>933300</v>
      </c>
      <c r="GV29" s="94">
        <v>588000</v>
      </c>
      <c r="GW29" s="33">
        <f t="shared" si="110"/>
        <v>765766.66666666663</v>
      </c>
      <c r="GX29" s="32">
        <f t="shared" si="111"/>
        <v>776000</v>
      </c>
      <c r="GY29" s="32">
        <f t="shared" si="112"/>
        <v>738769.42955025053</v>
      </c>
      <c r="GZ29" s="172">
        <f t="shared" si="113"/>
        <v>188705.22</v>
      </c>
      <c r="HA29" s="32">
        <f t="shared" si="114"/>
        <v>232107.42060000001</v>
      </c>
      <c r="HB29" s="172">
        <f>VLOOKUP(B29,'[2]MANO DE OBRA '!$B$11:$D$145,3,0)</f>
        <v>164862</v>
      </c>
      <c r="HC29" s="31">
        <v>776000</v>
      </c>
      <c r="HD29" s="32">
        <v>933300</v>
      </c>
      <c r="HE29" s="94">
        <v>588000</v>
      </c>
      <c r="HF29" s="33">
        <f t="shared" si="115"/>
        <v>765766.66666666663</v>
      </c>
      <c r="HG29" s="32">
        <f t="shared" si="116"/>
        <v>776000</v>
      </c>
      <c r="HH29" s="32">
        <f t="shared" si="117"/>
        <v>738769.42955025053</v>
      </c>
      <c r="HI29" s="172">
        <f t="shared" si="118"/>
        <v>199169.78219999999</v>
      </c>
      <c r="HJ29" s="32">
        <f t="shared" si="119"/>
        <v>244978.83210599999</v>
      </c>
      <c r="HK29" s="172">
        <f>VLOOKUP(B29,'[2]MANO DE OBRA '!$B$11:$BI$145,60,0)</f>
        <v>198530</v>
      </c>
      <c r="HL29" s="31">
        <v>776000</v>
      </c>
      <c r="HM29" s="32">
        <v>933300</v>
      </c>
      <c r="HN29" s="94">
        <v>896000</v>
      </c>
      <c r="HO29" s="33">
        <f t="shared" si="120"/>
        <v>868433.33333333337</v>
      </c>
      <c r="HP29" s="32">
        <f t="shared" si="121"/>
        <v>896000</v>
      </c>
      <c r="HQ29" s="32">
        <f t="shared" si="122"/>
        <v>863011.81572476949</v>
      </c>
      <c r="HR29" s="172">
        <f t="shared" si="123"/>
        <v>239844.09299999999</v>
      </c>
      <c r="HS29" s="32">
        <f t="shared" si="124"/>
        <v>295008.23439</v>
      </c>
      <c r="HT29" s="172">
        <v>372480</v>
      </c>
      <c r="HU29" s="31">
        <v>776000</v>
      </c>
      <c r="HV29" s="32">
        <v>933300</v>
      </c>
      <c r="HW29" s="94">
        <v>905000</v>
      </c>
      <c r="HX29" s="33">
        <f t="shared" si="125"/>
        <v>871433.33333333337</v>
      </c>
      <c r="HY29" s="32">
        <f t="shared" si="126"/>
        <v>905000</v>
      </c>
      <c r="HZ29" s="32">
        <f t="shared" si="127"/>
        <v>865776.12743952172</v>
      </c>
      <c r="IA29" s="172">
        <f t="shared" si="128"/>
        <v>449993.08799999999</v>
      </c>
      <c r="IB29" s="32">
        <f t="shared" si="129"/>
        <v>553491.49823999999</v>
      </c>
      <c r="IC29" s="172">
        <v>426800</v>
      </c>
      <c r="ID29" s="31">
        <v>776000</v>
      </c>
      <c r="IE29" s="32">
        <v>933300</v>
      </c>
      <c r="IF29" s="94">
        <v>905000</v>
      </c>
      <c r="IG29" s="33">
        <f t="shared" si="130"/>
        <v>871433.33333333337</v>
      </c>
      <c r="IH29" s="32">
        <f t="shared" si="131"/>
        <v>905000</v>
      </c>
      <c r="II29" s="32">
        <f t="shared" si="132"/>
        <v>865776.12743952172</v>
      </c>
      <c r="IJ29" s="172">
        <f t="shared" si="133"/>
        <v>515617.07999999996</v>
      </c>
      <c r="IK29" s="32">
        <f t="shared" si="134"/>
        <v>634209.00839999993</v>
      </c>
      <c r="IM29" s="32">
        <f t="shared" si="135"/>
        <v>351449.4717258889</v>
      </c>
    </row>
    <row r="30" spans="1:247" x14ac:dyDescent="0.25">
      <c r="A30" s="12">
        <v>23</v>
      </c>
      <c r="B30" s="36" t="s">
        <v>308</v>
      </c>
      <c r="C30" s="14">
        <f>VLOOKUP(B30,'[3]MANO DE OBRA'!$B$9:$D$144,3,0)</f>
        <v>120050</v>
      </c>
      <c r="D30" s="14">
        <v>429000</v>
      </c>
      <c r="E30" s="15">
        <v>520540</v>
      </c>
      <c r="F30" s="97">
        <v>495000</v>
      </c>
      <c r="G30" s="105">
        <f t="shared" si="1"/>
        <v>391147.5</v>
      </c>
      <c r="H30" s="105">
        <f t="shared" si="2"/>
        <v>462000</v>
      </c>
      <c r="I30" s="105">
        <f t="shared" si="3"/>
        <v>273932.28475135361</v>
      </c>
      <c r="J30" s="107">
        <f t="shared" si="0"/>
        <v>126172.54999999999</v>
      </c>
      <c r="K30" s="107">
        <f t="shared" si="4"/>
        <v>155192.2365</v>
      </c>
      <c r="L30" s="101">
        <f>VLOOKUP(B30,'[3]MANO DE OBRA'!$B$9:$F$144,5,0)</f>
        <v>130168</v>
      </c>
      <c r="M30" s="101">
        <v>429000</v>
      </c>
      <c r="N30" s="34">
        <v>520540</v>
      </c>
      <c r="O30" s="70">
        <v>515300</v>
      </c>
      <c r="P30" s="34">
        <f t="shared" si="5"/>
        <v>398752</v>
      </c>
      <c r="Q30" s="34">
        <f t="shared" si="6"/>
        <v>472150</v>
      </c>
      <c r="R30" s="34">
        <f t="shared" si="7"/>
        <v>288286.60335364565</v>
      </c>
      <c r="S30" s="34">
        <f t="shared" si="8"/>
        <v>136806.568</v>
      </c>
      <c r="T30" s="34">
        <f t="shared" si="9"/>
        <v>168272.07863999999</v>
      </c>
      <c r="U30" s="175">
        <f>VLOOKUP(B30,'[3]MANO DE OBRA'!$B$9:$H$144,7,0)</f>
        <v>124401</v>
      </c>
      <c r="V30" s="175">
        <v>429000</v>
      </c>
      <c r="W30" s="17">
        <v>520540</v>
      </c>
      <c r="X30" s="17">
        <v>505000</v>
      </c>
      <c r="Y30" s="17">
        <f t="shared" si="10"/>
        <v>394735.25</v>
      </c>
      <c r="Z30" s="17">
        <f t="shared" si="11"/>
        <v>467000</v>
      </c>
      <c r="AA30" s="17">
        <f t="shared" si="12"/>
        <v>280292.56864369212</v>
      </c>
      <c r="AB30" s="17">
        <f t="shared" si="13"/>
        <v>130745.45099999999</v>
      </c>
      <c r="AC30" s="17">
        <f t="shared" si="14"/>
        <v>160816.90472999998</v>
      </c>
      <c r="AD30" s="129">
        <f>VLOOKUP(B30,'[3]MANO DE OBRA'!$B$9:$J$144,9,0)</f>
        <v>120050</v>
      </c>
      <c r="AE30" s="129">
        <v>429000</v>
      </c>
      <c r="AF30" s="18">
        <v>520540</v>
      </c>
      <c r="AG30" s="74">
        <v>515300</v>
      </c>
      <c r="AH30" s="18">
        <f t="shared" si="15"/>
        <v>396222.5</v>
      </c>
      <c r="AI30" s="18">
        <f t="shared" si="16"/>
        <v>472150</v>
      </c>
      <c r="AJ30" s="18">
        <f t="shared" si="17"/>
        <v>275433.45731540403</v>
      </c>
      <c r="AK30" s="18">
        <f t="shared" si="18"/>
        <v>126172.54999999999</v>
      </c>
      <c r="AL30" s="18">
        <f t="shared" si="19"/>
        <v>155192.2365</v>
      </c>
      <c r="AM30" s="133">
        <f>VLOOKUP(B30,'[3]MANO DE OBRA'!$B$9:$L$144,11,0)</f>
        <v>131353</v>
      </c>
      <c r="AN30" s="133">
        <v>429000</v>
      </c>
      <c r="AO30" s="19">
        <v>520540</v>
      </c>
      <c r="AP30" s="77">
        <v>500000</v>
      </c>
      <c r="AQ30" s="19">
        <f t="shared" si="20"/>
        <v>395223.25</v>
      </c>
      <c r="AR30" s="19">
        <f t="shared" si="21"/>
        <v>464500</v>
      </c>
      <c r="AS30" s="19">
        <f t="shared" si="22"/>
        <v>288492.93730595702</v>
      </c>
      <c r="AT30" s="19">
        <f t="shared" si="23"/>
        <v>138052.003</v>
      </c>
      <c r="AU30" s="19">
        <f t="shared" si="24"/>
        <v>169803.96369</v>
      </c>
      <c r="AV30" s="137">
        <f>VLOOKUP(B30,'[3]MANO DE OBRA'!$B$9:$N$144,13,0)</f>
        <v>149843</v>
      </c>
      <c r="AW30" s="137">
        <v>429000</v>
      </c>
      <c r="AX30" s="20">
        <v>520540</v>
      </c>
      <c r="AY30" s="79">
        <v>500000</v>
      </c>
      <c r="AZ30" s="20">
        <f t="shared" si="25"/>
        <v>399845.75</v>
      </c>
      <c r="BA30" s="20">
        <f t="shared" si="26"/>
        <v>464500</v>
      </c>
      <c r="BB30" s="20">
        <f t="shared" si="27"/>
        <v>309460.13346273883</v>
      </c>
      <c r="BC30" s="20">
        <f t="shared" si="28"/>
        <v>157484.99299999999</v>
      </c>
      <c r="BD30" s="20">
        <f t="shared" si="29"/>
        <v>193706.54138999997</v>
      </c>
      <c r="BE30" s="139">
        <f>VLOOKUP(B30,'[3]MANO DE OBRA'!$B$9:$P$144,15,0)</f>
        <v>139022</v>
      </c>
      <c r="BF30" s="139">
        <v>429000</v>
      </c>
      <c r="BG30" s="21">
        <v>520540</v>
      </c>
      <c r="BH30" s="80">
        <v>495000</v>
      </c>
      <c r="BI30" s="21">
        <f t="shared" si="30"/>
        <v>395890.5</v>
      </c>
      <c r="BJ30" s="21">
        <f t="shared" si="31"/>
        <v>462000</v>
      </c>
      <c r="BK30" s="21">
        <f t="shared" si="32"/>
        <v>297057.81099989562</v>
      </c>
      <c r="BL30" s="21">
        <f t="shared" si="33"/>
        <v>146112.122</v>
      </c>
      <c r="BM30" s="21">
        <f t="shared" si="34"/>
        <v>179717.91005999999</v>
      </c>
      <c r="BN30" s="144">
        <f>VLOOKUP(B30,'[3]MANO DE OBRA'!$B$9:$R$144,17,0)</f>
        <v>164249</v>
      </c>
      <c r="BO30" s="144">
        <v>429000</v>
      </c>
      <c r="BP30" s="22">
        <v>520540</v>
      </c>
      <c r="BQ30" s="82">
        <v>505000</v>
      </c>
      <c r="BR30" s="22">
        <f t="shared" si="35"/>
        <v>404697.25</v>
      </c>
      <c r="BS30" s="22">
        <f t="shared" si="36"/>
        <v>467000</v>
      </c>
      <c r="BT30" s="22">
        <f t="shared" si="37"/>
        <v>324659.52829158283</v>
      </c>
      <c r="BU30" s="22">
        <f t="shared" si="38"/>
        <v>172625.69899999999</v>
      </c>
      <c r="BV30" s="22">
        <f t="shared" si="39"/>
        <v>212329.60976999998</v>
      </c>
      <c r="BW30" s="146">
        <f>VLOOKUP(B30,'[3]MANO DE OBRA'!$B$9:$T$144,19,0)</f>
        <v>174472</v>
      </c>
      <c r="BX30" s="146">
        <v>429000</v>
      </c>
      <c r="BY30" s="23">
        <v>520540</v>
      </c>
      <c r="BZ30" s="84">
        <v>495000</v>
      </c>
      <c r="CA30" s="23">
        <f t="shared" si="40"/>
        <v>404753</v>
      </c>
      <c r="CB30" s="23">
        <f t="shared" si="41"/>
        <v>462000</v>
      </c>
      <c r="CC30" s="84">
        <f t="shared" si="42"/>
        <v>333226.00649607828</v>
      </c>
      <c r="CD30" s="84">
        <f t="shared" si="43"/>
        <v>183370.07199999999</v>
      </c>
      <c r="CE30" s="84">
        <f t="shared" si="44"/>
        <v>225545.18855999998</v>
      </c>
      <c r="CF30" s="168">
        <f>VLOOKUP(B30,'[3]MANO DE OBRA'!$B$9:$X$144,23,0)</f>
        <v>132456</v>
      </c>
      <c r="CG30" s="168">
        <v>429000</v>
      </c>
      <c r="CH30" s="24">
        <v>520540</v>
      </c>
      <c r="CI30" s="24">
        <v>475200</v>
      </c>
      <c r="CJ30" s="24">
        <f t="shared" si="45"/>
        <v>389299</v>
      </c>
      <c r="CK30" s="24">
        <f t="shared" si="46"/>
        <v>452100</v>
      </c>
      <c r="CL30" s="24">
        <f t="shared" si="47"/>
        <v>287642.76066259184</v>
      </c>
      <c r="CM30" s="24">
        <f t="shared" si="48"/>
        <v>139211.25599999999</v>
      </c>
      <c r="CN30" s="24">
        <f t="shared" si="49"/>
        <v>171229.84487999999</v>
      </c>
      <c r="CO30" s="148">
        <f>VLOOKUP(B30,'[3]MANO DE OBRA'!$B$9:$Z$144,25,0)</f>
        <v>137178</v>
      </c>
      <c r="CP30" s="148">
        <v>429000</v>
      </c>
      <c r="CQ30" s="26">
        <v>520540</v>
      </c>
      <c r="CR30" s="149">
        <v>510000</v>
      </c>
      <c r="CS30" s="26">
        <f t="shared" si="50"/>
        <v>399179.5</v>
      </c>
      <c r="CT30" s="26">
        <f t="shared" si="51"/>
        <v>469500</v>
      </c>
      <c r="CU30" s="26">
        <f t="shared" si="52"/>
        <v>296237.76730933972</v>
      </c>
      <c r="CV30" s="26">
        <f t="shared" si="53"/>
        <v>144174.07799999998</v>
      </c>
      <c r="CW30" s="26">
        <f t="shared" si="54"/>
        <v>177334.11593999999</v>
      </c>
      <c r="CX30" s="27">
        <f>VLOOKUP(B30,'[3]MANO DE OBRA'!$B$9:$AB$144,27,0)</f>
        <v>178934</v>
      </c>
      <c r="CY30" s="27">
        <v>429000</v>
      </c>
      <c r="CZ30" s="28">
        <v>520540</v>
      </c>
      <c r="DA30" s="86">
        <v>500000</v>
      </c>
      <c r="DB30" s="28">
        <f t="shared" si="55"/>
        <v>407118.5</v>
      </c>
      <c r="DC30" s="28">
        <f t="shared" si="56"/>
        <v>464500</v>
      </c>
      <c r="DD30" s="28">
        <f t="shared" si="57"/>
        <v>337816.80749431264</v>
      </c>
      <c r="DE30" s="28">
        <f t="shared" si="58"/>
        <v>188059.63399999999</v>
      </c>
      <c r="DF30" s="28">
        <f t="shared" si="59"/>
        <v>231313.34982</v>
      </c>
      <c r="DG30" s="150">
        <f>VLOOKUP(B30,'[3]MANO DE OBRA'!$B$9:$AF$144,31,0)</f>
        <v>182189</v>
      </c>
      <c r="DH30" s="150">
        <v>429000</v>
      </c>
      <c r="DI30" s="29">
        <v>520540</v>
      </c>
      <c r="DJ30" s="88">
        <v>500000</v>
      </c>
      <c r="DK30" s="29">
        <f t="shared" si="60"/>
        <v>407932.25</v>
      </c>
      <c r="DL30" s="29">
        <f t="shared" si="61"/>
        <v>464500</v>
      </c>
      <c r="DM30" s="29">
        <f t="shared" si="62"/>
        <v>340689.67905031185</v>
      </c>
      <c r="DN30" s="29">
        <f t="shared" si="63"/>
        <v>191480.639</v>
      </c>
      <c r="DO30" s="29">
        <f t="shared" si="64"/>
        <v>235521.18596999999</v>
      </c>
      <c r="DP30" s="154">
        <f>VLOOKUP(B30,'[3]MANO DE OBRA'!$B$9:$AH$144,33,0)</f>
        <v>182189</v>
      </c>
      <c r="DQ30" s="154">
        <v>429000</v>
      </c>
      <c r="DR30" s="30">
        <v>520540</v>
      </c>
      <c r="DS30" s="90">
        <v>510100</v>
      </c>
      <c r="DT30" s="30">
        <f t="shared" si="65"/>
        <v>410457.25</v>
      </c>
      <c r="DU30" s="30">
        <f t="shared" si="66"/>
        <v>469550</v>
      </c>
      <c r="DV30" s="30">
        <f t="shared" si="67"/>
        <v>341842.65776048345</v>
      </c>
      <c r="DW30" s="30">
        <f t="shared" si="68"/>
        <v>191480.639</v>
      </c>
      <c r="DX30" s="30">
        <f t="shared" si="69"/>
        <v>235521.18596999999</v>
      </c>
      <c r="DY30" s="158">
        <f>VLOOKUP(B30,'[3]MANO DE OBRA'!$B$9:$AJ$144,35,0)</f>
        <v>182189</v>
      </c>
      <c r="DZ30" s="158">
        <v>429000</v>
      </c>
      <c r="EA30" s="24">
        <v>520540</v>
      </c>
      <c r="EB30" s="25">
        <v>515300</v>
      </c>
      <c r="EC30" s="24">
        <f t="shared" si="70"/>
        <v>411757.25</v>
      </c>
      <c r="ED30" s="24">
        <f t="shared" si="71"/>
        <v>472150</v>
      </c>
      <c r="EE30" s="24">
        <f t="shared" si="72"/>
        <v>342421.57337183214</v>
      </c>
      <c r="EF30" s="24">
        <f t="shared" si="73"/>
        <v>191480.639</v>
      </c>
      <c r="EG30" s="24">
        <f t="shared" si="74"/>
        <v>235521.18596999999</v>
      </c>
      <c r="EH30" s="126">
        <f>VLOOKUP(B30,'[3]MANO DE OBRA'!$B$9:$AN$144,37,0)</f>
        <v>194388</v>
      </c>
      <c r="EI30" s="126">
        <v>429000</v>
      </c>
      <c r="EJ30" s="17">
        <v>520540</v>
      </c>
      <c r="EK30" s="73">
        <v>484000</v>
      </c>
      <c r="EL30" s="17">
        <f t="shared" si="75"/>
        <v>406982</v>
      </c>
      <c r="EM30" s="17">
        <f t="shared" si="76"/>
        <v>456500</v>
      </c>
      <c r="EN30" s="17">
        <f t="shared" si="77"/>
        <v>348962.47685523995</v>
      </c>
      <c r="EO30" s="17">
        <f t="shared" si="78"/>
        <v>204301.788</v>
      </c>
      <c r="EP30" s="17">
        <f t="shared" si="79"/>
        <v>251291.19923999999</v>
      </c>
      <c r="EQ30" s="350">
        <v>182189</v>
      </c>
      <c r="ER30" s="170">
        <v>429000</v>
      </c>
      <c r="ES30" s="32">
        <v>520540</v>
      </c>
      <c r="ET30" s="32">
        <v>468000</v>
      </c>
      <c r="EU30" s="32">
        <f t="shared" si="80"/>
        <v>472513.33333333331</v>
      </c>
      <c r="EV30" s="32">
        <f t="shared" si="81"/>
        <v>468000</v>
      </c>
      <c r="EW30" s="32">
        <f t="shared" si="82"/>
        <v>469569.07365590328</v>
      </c>
      <c r="EX30" s="32">
        <f t="shared" si="83"/>
        <v>220102.53089999998</v>
      </c>
      <c r="EY30" s="32">
        <f t="shared" si="84"/>
        <v>270726.11300700001</v>
      </c>
      <c r="EZ30" s="94">
        <f>VLOOKUP(B30,'[2]MANO DE OBRA '!$B$11:$AT$145,45,0)</f>
        <v>108975</v>
      </c>
      <c r="FA30" s="170">
        <v>429000</v>
      </c>
      <c r="FB30" s="32">
        <v>520540</v>
      </c>
      <c r="FC30" s="32">
        <v>479000</v>
      </c>
      <c r="FD30" s="32">
        <f t="shared" si="85"/>
        <v>476180</v>
      </c>
      <c r="FE30" s="32">
        <f t="shared" si="86"/>
        <v>479000</v>
      </c>
      <c r="FF30" s="32">
        <f t="shared" si="87"/>
        <v>473203.51371599064</v>
      </c>
      <c r="FG30" s="172">
        <f t="shared" si="88"/>
        <v>131652.69749999998</v>
      </c>
      <c r="FH30" s="32">
        <f t="shared" si="89"/>
        <v>161932.81792499998</v>
      </c>
      <c r="FI30" s="172">
        <f>VLOOKUP(B30,'[2]MANO DE OBRA '!$B$11:$BO$145,66,0)</f>
        <v>107639</v>
      </c>
      <c r="FJ30" s="162">
        <v>429000</v>
      </c>
      <c r="FK30" s="32">
        <v>520540</v>
      </c>
      <c r="FL30" s="94">
        <v>468500</v>
      </c>
      <c r="FM30" s="32">
        <f t="shared" si="90"/>
        <v>472680</v>
      </c>
      <c r="FN30" s="32">
        <f t="shared" si="91"/>
        <v>468500</v>
      </c>
      <c r="FO30" s="94">
        <f t="shared" si="92"/>
        <v>469736.74054918415</v>
      </c>
      <c r="FP30" s="172">
        <f t="shared" si="93"/>
        <v>130038.6759</v>
      </c>
      <c r="FQ30" s="32">
        <f t="shared" si="94"/>
        <v>159947.57135700001</v>
      </c>
      <c r="FR30" s="94">
        <f>VLOOKUP(B30,'[2]MANO DE OBRA '!$B$11:$BF$145,57,0)</f>
        <v>92024</v>
      </c>
      <c r="FS30" s="170">
        <v>429000</v>
      </c>
      <c r="FT30" s="32">
        <v>520540</v>
      </c>
      <c r="FU30" s="32">
        <v>484000</v>
      </c>
      <c r="FV30" s="32">
        <f t="shared" si="95"/>
        <v>477846.66666666669</v>
      </c>
      <c r="FW30" s="32">
        <f t="shared" si="96"/>
        <v>484000</v>
      </c>
      <c r="FX30" s="32">
        <f t="shared" si="97"/>
        <v>474818.77848907275</v>
      </c>
      <c r="FY30" s="172">
        <f t="shared" si="98"/>
        <v>111174.19439999999</v>
      </c>
      <c r="FZ30" s="32">
        <f t="shared" si="99"/>
        <v>136744.259112</v>
      </c>
      <c r="GA30" s="172">
        <f>VLOOKUP(B30,'[2]MANO DE OBRA '!$B$11:$BR$145,69,0)</f>
        <v>108056</v>
      </c>
      <c r="GB30" s="162">
        <v>429000</v>
      </c>
      <c r="GC30" s="32">
        <v>520540</v>
      </c>
      <c r="GD30" s="94">
        <v>515000</v>
      </c>
      <c r="GE30" s="32">
        <f t="shared" si="100"/>
        <v>488180</v>
      </c>
      <c r="GF30" s="32">
        <f t="shared" si="101"/>
        <v>515000</v>
      </c>
      <c r="GG30" s="32">
        <f t="shared" si="102"/>
        <v>484352.83184596861</v>
      </c>
      <c r="GH30" s="172">
        <f t="shared" si="103"/>
        <v>130542.45359999999</v>
      </c>
      <c r="GI30" s="32">
        <f t="shared" si="104"/>
        <v>160567.217928</v>
      </c>
      <c r="GJ30" s="172">
        <f>VLOOKUP(B30,'[2]MANO DE OBRA '!$B$11:$P$145,15,0)</f>
        <v>95901</v>
      </c>
      <c r="GK30" s="162">
        <v>429000</v>
      </c>
      <c r="GL30" s="32">
        <v>520540</v>
      </c>
      <c r="GM30" s="94">
        <v>349800</v>
      </c>
      <c r="GN30" s="32">
        <f t="shared" si="105"/>
        <v>433113.33333333331</v>
      </c>
      <c r="GO30" s="32">
        <f t="shared" si="106"/>
        <v>429000</v>
      </c>
      <c r="GP30" s="32">
        <f t="shared" si="107"/>
        <v>421889.85479211679</v>
      </c>
      <c r="GQ30" s="172">
        <f t="shared" si="108"/>
        <v>115857.9981</v>
      </c>
      <c r="GR30" s="32">
        <f t="shared" si="109"/>
        <v>142505.33766299998</v>
      </c>
      <c r="GS30" s="172">
        <f>VLOOKUP(B30,'[2]MANO DE OBRA '!$B$11:$G$145,6,0)</f>
        <v>86295</v>
      </c>
      <c r="GT30" s="162">
        <v>429000</v>
      </c>
      <c r="GU30" s="32">
        <v>520540</v>
      </c>
      <c r="GV30" s="94">
        <v>349800</v>
      </c>
      <c r="GW30" s="33">
        <f t="shared" si="110"/>
        <v>433113.33333333331</v>
      </c>
      <c r="GX30" s="32">
        <f t="shared" si="111"/>
        <v>429000</v>
      </c>
      <c r="GY30" s="32">
        <f t="shared" si="112"/>
        <v>421889.85479211679</v>
      </c>
      <c r="GZ30" s="172">
        <f t="shared" si="113"/>
        <v>104252.9895</v>
      </c>
      <c r="HA30" s="32">
        <f t="shared" si="114"/>
        <v>128231.177085</v>
      </c>
      <c r="HB30" s="172">
        <f>VLOOKUP(B30,'[2]MANO DE OBRA '!$B$11:$D$145,3,0)</f>
        <v>96987</v>
      </c>
      <c r="HC30" s="31">
        <v>429000</v>
      </c>
      <c r="HD30" s="32">
        <v>520540</v>
      </c>
      <c r="HE30" s="94">
        <v>349800</v>
      </c>
      <c r="HF30" s="33">
        <f t="shared" si="115"/>
        <v>433113.33333333331</v>
      </c>
      <c r="HG30" s="32">
        <f t="shared" si="116"/>
        <v>429000</v>
      </c>
      <c r="HH30" s="32">
        <f t="shared" si="117"/>
        <v>421889.85479211679</v>
      </c>
      <c r="HI30" s="172">
        <f t="shared" si="118"/>
        <v>117169.9947</v>
      </c>
      <c r="HJ30" s="32">
        <f t="shared" si="119"/>
        <v>144119.09348099999</v>
      </c>
      <c r="HK30" s="172">
        <f>VLOOKUP(B30,'[2]MANO DE OBRA '!$B$11:$BI$145,60,0)</f>
        <v>108058</v>
      </c>
      <c r="HL30" s="31">
        <v>429000</v>
      </c>
      <c r="HM30" s="32">
        <v>520540</v>
      </c>
      <c r="HN30" s="94">
        <v>515300</v>
      </c>
      <c r="HO30" s="33">
        <f t="shared" si="120"/>
        <v>488280</v>
      </c>
      <c r="HP30" s="32">
        <f t="shared" si="121"/>
        <v>515300</v>
      </c>
      <c r="HQ30" s="32">
        <f t="shared" si="122"/>
        <v>484441.24880761147</v>
      </c>
      <c r="HR30" s="172">
        <f t="shared" si="123"/>
        <v>130544.8698</v>
      </c>
      <c r="HS30" s="32">
        <f t="shared" si="124"/>
        <v>160570.189854</v>
      </c>
      <c r="HT30" s="172">
        <v>205920</v>
      </c>
      <c r="HU30" s="31">
        <v>429000</v>
      </c>
      <c r="HV30" s="32">
        <v>520540</v>
      </c>
      <c r="HW30" s="94">
        <v>484000</v>
      </c>
      <c r="HX30" s="33">
        <f t="shared" si="125"/>
        <v>477846.66666666669</v>
      </c>
      <c r="HY30" s="32">
        <f t="shared" si="126"/>
        <v>484000</v>
      </c>
      <c r="HZ30" s="32">
        <f t="shared" si="127"/>
        <v>474818.77848907275</v>
      </c>
      <c r="IA30" s="172">
        <f t="shared" si="128"/>
        <v>248771.95199999999</v>
      </c>
      <c r="IB30" s="32">
        <f t="shared" si="129"/>
        <v>305989.50095999998</v>
      </c>
      <c r="IC30" s="172">
        <v>235950</v>
      </c>
      <c r="ID30" s="31">
        <v>429000</v>
      </c>
      <c r="IE30" s="32">
        <v>520540</v>
      </c>
      <c r="IF30" s="94">
        <v>484000</v>
      </c>
      <c r="IG30" s="33">
        <f t="shared" si="130"/>
        <v>477846.66666666669</v>
      </c>
      <c r="IH30" s="32">
        <f t="shared" si="131"/>
        <v>484000</v>
      </c>
      <c r="II30" s="32">
        <f t="shared" si="132"/>
        <v>474818.77848907275</v>
      </c>
      <c r="IJ30" s="172">
        <f t="shared" si="133"/>
        <v>285051.19500000001</v>
      </c>
      <c r="IK30" s="32">
        <f t="shared" si="134"/>
        <v>350612.96984999999</v>
      </c>
      <c r="IM30" s="32">
        <f t="shared" si="135"/>
        <v>195564.99947599994</v>
      </c>
    </row>
    <row r="31" spans="1:247" x14ac:dyDescent="0.25">
      <c r="A31" s="12">
        <v>24</v>
      </c>
      <c r="B31" s="36" t="s">
        <v>309</v>
      </c>
      <c r="C31" s="14">
        <f>VLOOKUP(B31,'[3]MANO DE OBRA'!$B$9:$D$144,3,0)</f>
        <v>246400</v>
      </c>
      <c r="D31" s="14">
        <v>880000</v>
      </c>
      <c r="E31" s="15">
        <v>1047370</v>
      </c>
      <c r="F31" s="97">
        <v>1005000</v>
      </c>
      <c r="G31" s="105">
        <f t="shared" si="1"/>
        <v>794692.5</v>
      </c>
      <c r="H31" s="105">
        <f t="shared" si="2"/>
        <v>942500</v>
      </c>
      <c r="I31" s="105">
        <f t="shared" si="3"/>
        <v>559863.19739492226</v>
      </c>
      <c r="J31" s="107">
        <f t="shared" si="0"/>
        <v>258966.39999999999</v>
      </c>
      <c r="K31" s="107">
        <f t="shared" si="4"/>
        <v>318528.67200000002</v>
      </c>
      <c r="L31" s="101">
        <f>VLOOKUP(B31,'[3]MANO DE OBRA'!$B$9:$F$144,5,0)</f>
        <v>257678</v>
      </c>
      <c r="M31" s="101">
        <v>880000</v>
      </c>
      <c r="N31" s="34">
        <v>1047370</v>
      </c>
      <c r="O31" s="70">
        <v>1015900</v>
      </c>
      <c r="P31" s="34">
        <f t="shared" si="5"/>
        <v>800237</v>
      </c>
      <c r="Q31" s="34">
        <f t="shared" si="6"/>
        <v>947950</v>
      </c>
      <c r="R31" s="34">
        <f t="shared" si="7"/>
        <v>575018.54309271986</v>
      </c>
      <c r="S31" s="34">
        <f t="shared" si="8"/>
        <v>270819.57799999998</v>
      </c>
      <c r="T31" s="34">
        <f t="shared" si="9"/>
        <v>333108.08093999996</v>
      </c>
      <c r="U31" s="175">
        <f>VLOOKUP(B31,'[3]MANO DE OBRA'!$B$9:$H$144,7,0)</f>
        <v>252335</v>
      </c>
      <c r="V31" s="175">
        <v>880000</v>
      </c>
      <c r="W31" s="17">
        <v>1047370</v>
      </c>
      <c r="X31" s="17">
        <v>995000</v>
      </c>
      <c r="Y31" s="17">
        <f t="shared" si="10"/>
        <v>793676.25</v>
      </c>
      <c r="Z31" s="17">
        <f t="shared" si="11"/>
        <v>937500</v>
      </c>
      <c r="AA31" s="17">
        <f t="shared" si="12"/>
        <v>566640.70794858213</v>
      </c>
      <c r="AB31" s="17">
        <f t="shared" si="13"/>
        <v>265204.08499999996</v>
      </c>
      <c r="AC31" s="17">
        <f t="shared" si="14"/>
        <v>326201.02454999997</v>
      </c>
      <c r="AD31" s="129">
        <f>VLOOKUP(B31,'[3]MANO DE OBRA'!$B$9:$J$144,9,0)</f>
        <v>246400</v>
      </c>
      <c r="AE31" s="129">
        <v>880000</v>
      </c>
      <c r="AF31" s="18">
        <v>1047370</v>
      </c>
      <c r="AG31" s="74">
        <v>1015900</v>
      </c>
      <c r="AH31" s="18">
        <f t="shared" si="15"/>
        <v>797417.5</v>
      </c>
      <c r="AI31" s="18">
        <f t="shared" si="16"/>
        <v>947950</v>
      </c>
      <c r="AJ31" s="18">
        <f t="shared" si="17"/>
        <v>560701.04062868468</v>
      </c>
      <c r="AK31" s="18">
        <f t="shared" si="18"/>
        <v>258966.39999999999</v>
      </c>
      <c r="AL31" s="18">
        <f t="shared" si="19"/>
        <v>318528.67200000002</v>
      </c>
      <c r="AM31" s="133">
        <f>VLOOKUP(B31,'[3]MANO DE OBRA'!$B$9:$L$144,11,0)</f>
        <v>265329</v>
      </c>
      <c r="AN31" s="133">
        <v>880000</v>
      </c>
      <c r="AO31" s="19">
        <v>1047370</v>
      </c>
      <c r="AP31" s="77">
        <v>1037000</v>
      </c>
      <c r="AQ31" s="19">
        <f t="shared" si="20"/>
        <v>807424.75</v>
      </c>
      <c r="AR31" s="19">
        <f t="shared" si="21"/>
        <v>958500</v>
      </c>
      <c r="AS31" s="19">
        <f t="shared" si="22"/>
        <v>586135.37842516054</v>
      </c>
      <c r="AT31" s="19">
        <f t="shared" si="23"/>
        <v>278860.77899999998</v>
      </c>
      <c r="AU31" s="19">
        <f t="shared" si="24"/>
        <v>342998.75816999999</v>
      </c>
      <c r="AV31" s="137">
        <f>VLOOKUP(B31,'[3]MANO DE OBRA'!$B$9:$N$144,13,0)</f>
        <v>286002</v>
      </c>
      <c r="AW31" s="137">
        <v>880000</v>
      </c>
      <c r="AX31" s="20">
        <v>1047370</v>
      </c>
      <c r="AY31" s="79">
        <v>1037000</v>
      </c>
      <c r="AZ31" s="20">
        <f t="shared" si="25"/>
        <v>812593</v>
      </c>
      <c r="BA31" s="20">
        <f t="shared" si="26"/>
        <v>958500</v>
      </c>
      <c r="BB31" s="20">
        <f t="shared" si="27"/>
        <v>610506.64230556076</v>
      </c>
      <c r="BC31" s="20">
        <f t="shared" si="28"/>
        <v>300588.10199999996</v>
      </c>
      <c r="BD31" s="20">
        <f t="shared" si="29"/>
        <v>369723.36545999994</v>
      </c>
      <c r="BE31" s="139">
        <f>VLOOKUP(B31,'[3]MANO DE OBRA'!$B$9:$P$144,15,0)</f>
        <v>275242</v>
      </c>
      <c r="BF31" s="139">
        <v>880000</v>
      </c>
      <c r="BG31" s="21">
        <v>1047370</v>
      </c>
      <c r="BH31" s="80">
        <v>974000</v>
      </c>
      <c r="BI31" s="21">
        <f t="shared" si="30"/>
        <v>794153</v>
      </c>
      <c r="BJ31" s="21">
        <f t="shared" si="31"/>
        <v>927000</v>
      </c>
      <c r="BK31" s="21">
        <f t="shared" si="32"/>
        <v>592505.11589066626</v>
      </c>
      <c r="BL31" s="21">
        <f t="shared" si="33"/>
        <v>289279.342</v>
      </c>
      <c r="BM31" s="21">
        <f t="shared" si="34"/>
        <v>355813.59065999999</v>
      </c>
      <c r="BN31" s="144">
        <f>VLOOKUP(B31,'[3]MANO DE OBRA'!$B$9:$R$144,17,0)</f>
        <v>327792</v>
      </c>
      <c r="BO31" s="144">
        <v>880000</v>
      </c>
      <c r="BP31" s="22">
        <v>1047370</v>
      </c>
      <c r="BQ31" s="82">
        <v>995000</v>
      </c>
      <c r="BR31" s="22">
        <f t="shared" si="35"/>
        <v>812540.5</v>
      </c>
      <c r="BS31" s="22">
        <f t="shared" si="36"/>
        <v>937500</v>
      </c>
      <c r="BT31" s="22">
        <f t="shared" si="37"/>
        <v>650737.0277282591</v>
      </c>
      <c r="BU31" s="22">
        <f t="shared" si="38"/>
        <v>344509.39199999999</v>
      </c>
      <c r="BV31" s="22">
        <f t="shared" si="39"/>
        <v>423746.55215999996</v>
      </c>
      <c r="BW31" s="146">
        <f>VLOOKUP(B31,'[3]MANO DE OBRA'!$B$9:$T$144,19,0)</f>
        <v>348325</v>
      </c>
      <c r="BX31" s="146">
        <v>880000</v>
      </c>
      <c r="BY31" s="23">
        <v>1047370</v>
      </c>
      <c r="BZ31" s="84">
        <v>974000</v>
      </c>
      <c r="CA31" s="23">
        <f t="shared" si="40"/>
        <v>812423.75</v>
      </c>
      <c r="CB31" s="23">
        <f t="shared" si="41"/>
        <v>927000</v>
      </c>
      <c r="CC31" s="84">
        <f t="shared" si="42"/>
        <v>667923.2317504083</v>
      </c>
      <c r="CD31" s="84">
        <f t="shared" si="43"/>
        <v>366089.57499999995</v>
      </c>
      <c r="CE31" s="84">
        <f t="shared" si="44"/>
        <v>450290.17724999995</v>
      </c>
      <c r="CF31" s="168">
        <f>VLOOKUP(B31,'[3]MANO DE OBRA'!$B$9:$X$144,23,0)</f>
        <v>255852</v>
      </c>
      <c r="CG31" s="168">
        <v>880000</v>
      </c>
      <c r="CH31" s="24">
        <v>1047370</v>
      </c>
      <c r="CI31" s="24">
        <v>905800</v>
      </c>
      <c r="CJ31" s="24">
        <f t="shared" si="45"/>
        <v>772255.5</v>
      </c>
      <c r="CK31" s="24">
        <f t="shared" si="46"/>
        <v>892900</v>
      </c>
      <c r="CL31" s="24">
        <f t="shared" si="47"/>
        <v>563091.42842258711</v>
      </c>
      <c r="CM31" s="24">
        <f t="shared" si="48"/>
        <v>268900.45199999999</v>
      </c>
      <c r="CN31" s="24">
        <f t="shared" si="49"/>
        <v>330747.55595999997</v>
      </c>
      <c r="CO31" s="148">
        <f>VLOOKUP(B31,'[3]MANO DE OBRA'!$B$9:$Z$144,25,0)</f>
        <v>273683</v>
      </c>
      <c r="CP31" s="148">
        <v>880000</v>
      </c>
      <c r="CQ31" s="26">
        <v>1047370</v>
      </c>
      <c r="CR31" s="149">
        <v>995000</v>
      </c>
      <c r="CS31" s="26">
        <f t="shared" si="50"/>
        <v>799013.25</v>
      </c>
      <c r="CT31" s="26">
        <f t="shared" si="51"/>
        <v>937500</v>
      </c>
      <c r="CU31" s="26">
        <f t="shared" si="52"/>
        <v>592590.5288725188</v>
      </c>
      <c r="CV31" s="26">
        <f t="shared" si="53"/>
        <v>287640.83299999998</v>
      </c>
      <c r="CW31" s="26">
        <f t="shared" si="54"/>
        <v>353798.22459</v>
      </c>
      <c r="CX31" s="27">
        <f>VLOOKUP(B31,'[3]MANO DE OBRA'!$B$9:$AB$144,27,0)</f>
        <v>366580</v>
      </c>
      <c r="CY31" s="27">
        <v>880000</v>
      </c>
      <c r="CZ31" s="28">
        <v>1047370</v>
      </c>
      <c r="DA31" s="86">
        <v>943000</v>
      </c>
      <c r="DB31" s="28">
        <f t="shared" si="55"/>
        <v>809237.5</v>
      </c>
      <c r="DC31" s="28">
        <f t="shared" si="56"/>
        <v>911500</v>
      </c>
      <c r="DD31" s="28">
        <f t="shared" si="57"/>
        <v>680330.08023339999</v>
      </c>
      <c r="DE31" s="28">
        <f t="shared" si="58"/>
        <v>385275.57999999996</v>
      </c>
      <c r="DF31" s="28">
        <f t="shared" si="59"/>
        <v>473888.96339999995</v>
      </c>
      <c r="DG31" s="150">
        <f>VLOOKUP(B31,'[3]MANO DE OBRA'!$B$9:$AF$144,31,0)</f>
        <v>366580</v>
      </c>
      <c r="DH31" s="150">
        <v>880000</v>
      </c>
      <c r="DI31" s="29">
        <v>1047370</v>
      </c>
      <c r="DJ31" s="88">
        <v>1016000</v>
      </c>
      <c r="DK31" s="29">
        <f t="shared" si="60"/>
        <v>827487.5</v>
      </c>
      <c r="DL31" s="29">
        <f t="shared" si="61"/>
        <v>948000</v>
      </c>
      <c r="DM31" s="29">
        <f t="shared" si="62"/>
        <v>689262.34722855233</v>
      </c>
      <c r="DN31" s="29">
        <f t="shared" si="63"/>
        <v>385275.57999999996</v>
      </c>
      <c r="DO31" s="29">
        <f t="shared" si="64"/>
        <v>473888.96339999995</v>
      </c>
      <c r="DP31" s="154">
        <f>VLOOKUP(B31,'[3]MANO DE OBRA'!$B$9:$AH$144,33,0)</f>
        <v>366580</v>
      </c>
      <c r="DQ31" s="154">
        <v>880000</v>
      </c>
      <c r="DR31" s="30">
        <v>1047370</v>
      </c>
      <c r="DS31" s="90">
        <v>995000</v>
      </c>
      <c r="DT31" s="30">
        <f t="shared" si="65"/>
        <v>822237.5</v>
      </c>
      <c r="DU31" s="30">
        <f t="shared" si="66"/>
        <v>937500</v>
      </c>
      <c r="DV31" s="30">
        <f t="shared" si="67"/>
        <v>686803.90602662088</v>
      </c>
      <c r="DW31" s="30">
        <f t="shared" si="68"/>
        <v>385275.57999999996</v>
      </c>
      <c r="DX31" s="30">
        <f t="shared" si="69"/>
        <v>473888.96339999995</v>
      </c>
      <c r="DY31" s="158">
        <f>VLOOKUP(B31,'[3]MANO DE OBRA'!$B$9:$AJ$144,35,0)</f>
        <v>366580</v>
      </c>
      <c r="DZ31" s="158">
        <v>880000</v>
      </c>
      <c r="EA31" s="24">
        <v>1047370</v>
      </c>
      <c r="EB31" s="25">
        <v>995000</v>
      </c>
      <c r="EC31" s="24">
        <f t="shared" si="70"/>
        <v>822237.5</v>
      </c>
      <c r="ED31" s="24">
        <f t="shared" si="71"/>
        <v>937500</v>
      </c>
      <c r="EE31" s="24">
        <f t="shared" si="72"/>
        <v>686803.90602662088</v>
      </c>
      <c r="EF31" s="24">
        <f t="shared" si="73"/>
        <v>385275.57999999996</v>
      </c>
      <c r="EG31" s="24">
        <f t="shared" si="74"/>
        <v>473888.96339999995</v>
      </c>
      <c r="EH31" s="126">
        <f>VLOOKUP(B31,'[3]MANO DE OBRA'!$B$9:$AN$144,37,0)</f>
        <v>396615</v>
      </c>
      <c r="EI31" s="126">
        <v>880000</v>
      </c>
      <c r="EJ31" s="17">
        <v>1047370</v>
      </c>
      <c r="EK31" s="73">
        <v>985000</v>
      </c>
      <c r="EL31" s="17">
        <f t="shared" si="75"/>
        <v>827246.25</v>
      </c>
      <c r="EM31" s="17">
        <f t="shared" si="76"/>
        <v>932500</v>
      </c>
      <c r="EN31" s="17">
        <f t="shared" si="77"/>
        <v>710769.77665288281</v>
      </c>
      <c r="EO31" s="17">
        <f t="shared" si="78"/>
        <v>416842.36499999999</v>
      </c>
      <c r="EP31" s="17">
        <f t="shared" si="79"/>
        <v>512716.10895000002</v>
      </c>
      <c r="EQ31" s="350">
        <v>366580</v>
      </c>
      <c r="ER31" s="170">
        <v>880000</v>
      </c>
      <c r="ES31" s="32">
        <v>1047370</v>
      </c>
      <c r="ET31" s="32">
        <v>1005000</v>
      </c>
      <c r="EU31" s="32">
        <f t="shared" si="80"/>
        <v>977456.66666666663</v>
      </c>
      <c r="EV31" s="32">
        <f t="shared" si="81"/>
        <v>1005000</v>
      </c>
      <c r="EW31" s="32">
        <f t="shared" si="82"/>
        <v>972081.51370043342</v>
      </c>
      <c r="EX31" s="32">
        <f t="shared" si="83"/>
        <v>442865.29800000001</v>
      </c>
      <c r="EY31" s="32">
        <f t="shared" si="84"/>
        <v>544724.31654000003</v>
      </c>
      <c r="EZ31" s="94">
        <f>VLOOKUP(B31,'[2]MANO DE OBRA '!$B$11:$AT$145,45,0)</f>
        <v>217131</v>
      </c>
      <c r="FA31" s="170">
        <v>880000</v>
      </c>
      <c r="FB31" s="32">
        <v>1047370</v>
      </c>
      <c r="FC31" s="32">
        <v>943000</v>
      </c>
      <c r="FD31" s="32">
        <f t="shared" si="85"/>
        <v>956790</v>
      </c>
      <c r="FE31" s="32">
        <f t="shared" si="86"/>
        <v>943000</v>
      </c>
      <c r="FF31" s="32">
        <f t="shared" si="87"/>
        <v>951903.05068804673</v>
      </c>
      <c r="FG31" s="172">
        <f t="shared" si="88"/>
        <v>262315.96110000001</v>
      </c>
      <c r="FH31" s="32">
        <f t="shared" si="89"/>
        <v>322648.63215300004</v>
      </c>
      <c r="FI31" s="172">
        <f>VLOOKUP(B31,'[2]MANO DE OBRA '!$B$11:$BO$145,66,0)</f>
        <v>213214</v>
      </c>
      <c r="FJ31" s="162">
        <v>880000</v>
      </c>
      <c r="FK31" s="32">
        <v>1047370</v>
      </c>
      <c r="FL31" s="94">
        <v>1005500</v>
      </c>
      <c r="FM31" s="32">
        <f t="shared" si="90"/>
        <v>977623.33333333337</v>
      </c>
      <c r="FN31" s="32">
        <f t="shared" si="91"/>
        <v>1005500</v>
      </c>
      <c r="FO31" s="94">
        <f t="shared" si="92"/>
        <v>972237.38839495135</v>
      </c>
      <c r="FP31" s="172">
        <f t="shared" si="93"/>
        <v>257583.8334</v>
      </c>
      <c r="FQ31" s="32">
        <f t="shared" si="94"/>
        <v>316828.11508200003</v>
      </c>
      <c r="FR31" s="94">
        <f>VLOOKUP(B31,'[2]MANO DE OBRA '!$B$11:$BF$145,57,0)</f>
        <v>189426</v>
      </c>
      <c r="FS31" s="170">
        <v>880000</v>
      </c>
      <c r="FT31" s="32">
        <v>1047370</v>
      </c>
      <c r="FU31" s="32">
        <v>985000</v>
      </c>
      <c r="FV31" s="32">
        <f t="shared" si="95"/>
        <v>970790</v>
      </c>
      <c r="FW31" s="32">
        <f t="shared" si="96"/>
        <v>985000</v>
      </c>
      <c r="FX31" s="32">
        <f t="shared" si="97"/>
        <v>965759.17185536248</v>
      </c>
      <c r="FY31" s="172">
        <f t="shared" si="98"/>
        <v>228845.55059999999</v>
      </c>
      <c r="FZ31" s="32">
        <f t="shared" si="99"/>
        <v>281480.02723800001</v>
      </c>
      <c r="GA31" s="172">
        <f>VLOOKUP(B31,'[2]MANO DE OBRA '!$B$11:$BR$145,69,0)</f>
        <v>213057</v>
      </c>
      <c r="GB31" s="162">
        <v>880000</v>
      </c>
      <c r="GC31" s="32">
        <v>1047370</v>
      </c>
      <c r="GD31" s="94">
        <v>1016000</v>
      </c>
      <c r="GE31" s="32">
        <f t="shared" si="100"/>
        <v>981123.33333333337</v>
      </c>
      <c r="GF31" s="32">
        <f t="shared" si="101"/>
        <v>1016000</v>
      </c>
      <c r="GG31" s="32">
        <f t="shared" si="102"/>
        <v>975486.65924287366</v>
      </c>
      <c r="GH31" s="172">
        <f t="shared" si="103"/>
        <v>257394.1617</v>
      </c>
      <c r="GI31" s="32">
        <f t="shared" si="104"/>
        <v>316594.818891</v>
      </c>
      <c r="GJ31" s="172">
        <f>VLOOKUP(B31,'[2]MANO DE OBRA '!$B$11:$P$145,15,0)</f>
        <v>191083</v>
      </c>
      <c r="GK31" s="162">
        <v>880000</v>
      </c>
      <c r="GL31" s="32">
        <v>1047370</v>
      </c>
      <c r="GM31" s="94">
        <v>696500</v>
      </c>
      <c r="GN31" s="32">
        <f t="shared" si="105"/>
        <v>874623.33333333337</v>
      </c>
      <c r="GO31" s="32">
        <f t="shared" si="106"/>
        <v>880000</v>
      </c>
      <c r="GP31" s="32">
        <f t="shared" si="107"/>
        <v>850608.66466911987</v>
      </c>
      <c r="GQ31" s="172">
        <f t="shared" si="108"/>
        <v>230847.37229999999</v>
      </c>
      <c r="GR31" s="32">
        <f t="shared" si="109"/>
        <v>283942.26792899997</v>
      </c>
      <c r="GS31" s="172">
        <f>VLOOKUP(B31,'[2]MANO DE OBRA '!$B$11:$G$145,6,0)</f>
        <v>179691</v>
      </c>
      <c r="GT31" s="162">
        <v>880000</v>
      </c>
      <c r="GU31" s="32">
        <v>1047370</v>
      </c>
      <c r="GV31" s="94">
        <v>696500</v>
      </c>
      <c r="GW31" s="33">
        <f t="shared" si="110"/>
        <v>874623.33333333337</v>
      </c>
      <c r="GX31" s="32">
        <f t="shared" si="111"/>
        <v>880000</v>
      </c>
      <c r="GY31" s="32">
        <f t="shared" si="112"/>
        <v>850608.66466911987</v>
      </c>
      <c r="GZ31" s="172">
        <f t="shared" si="113"/>
        <v>217084.69709999999</v>
      </c>
      <c r="HA31" s="32">
        <f t="shared" si="114"/>
        <v>267014.177433</v>
      </c>
      <c r="HB31" s="172">
        <f>VLOOKUP(B31,'[2]MANO DE OBRA '!$B$11:$D$145,3,0)</f>
        <v>181877</v>
      </c>
      <c r="HC31" s="31">
        <v>880000</v>
      </c>
      <c r="HD31" s="32">
        <v>1047370</v>
      </c>
      <c r="HE31" s="94">
        <v>696500</v>
      </c>
      <c r="HF31" s="33">
        <f t="shared" si="115"/>
        <v>874623.33333333337</v>
      </c>
      <c r="HG31" s="32">
        <f t="shared" si="116"/>
        <v>880000</v>
      </c>
      <c r="HH31" s="32">
        <f t="shared" si="117"/>
        <v>850608.66466911987</v>
      </c>
      <c r="HI31" s="172">
        <f t="shared" si="118"/>
        <v>219725.60369999998</v>
      </c>
      <c r="HJ31" s="32">
        <f t="shared" si="119"/>
        <v>270262.49255099997</v>
      </c>
      <c r="HK31" s="172">
        <f>VLOOKUP(B31,'[2]MANO DE OBRA '!$B$11:$BI$145,60,0)</f>
        <v>212637</v>
      </c>
      <c r="HL31" s="31">
        <v>880000</v>
      </c>
      <c r="HM31" s="32">
        <v>1047370</v>
      </c>
      <c r="HN31" s="94">
        <v>1015900</v>
      </c>
      <c r="HO31" s="33">
        <f t="shared" si="120"/>
        <v>981090</v>
      </c>
      <c r="HP31" s="32">
        <f t="shared" si="121"/>
        <v>1015900</v>
      </c>
      <c r="HQ31" s="32">
        <f t="shared" si="122"/>
        <v>975455.92920721183</v>
      </c>
      <c r="HR31" s="172">
        <f t="shared" si="123"/>
        <v>256886.7597</v>
      </c>
      <c r="HS31" s="32">
        <f t="shared" si="124"/>
        <v>315970.714431</v>
      </c>
      <c r="HT31" s="172">
        <v>422400</v>
      </c>
      <c r="HU31" s="31">
        <v>880000</v>
      </c>
      <c r="HV31" s="32">
        <v>1047370</v>
      </c>
      <c r="HW31" s="94">
        <v>995000</v>
      </c>
      <c r="HX31" s="33">
        <f t="shared" si="125"/>
        <v>974123.33333333337</v>
      </c>
      <c r="HY31" s="32">
        <f t="shared" si="126"/>
        <v>995000</v>
      </c>
      <c r="HZ31" s="32">
        <f t="shared" si="127"/>
        <v>968941.80050054262</v>
      </c>
      <c r="IA31" s="172">
        <f t="shared" si="128"/>
        <v>510301.44</v>
      </c>
      <c r="IB31" s="32">
        <f t="shared" si="129"/>
        <v>627670.77119999996</v>
      </c>
      <c r="IC31" s="172">
        <v>484000</v>
      </c>
      <c r="ID31" s="31">
        <v>880000</v>
      </c>
      <c r="IE31" s="32">
        <v>1047370</v>
      </c>
      <c r="IF31" s="94">
        <v>995000</v>
      </c>
      <c r="IG31" s="33">
        <f t="shared" si="130"/>
        <v>974123.33333333337</v>
      </c>
      <c r="IH31" s="32">
        <f t="shared" si="131"/>
        <v>995000</v>
      </c>
      <c r="II31" s="32">
        <f t="shared" si="132"/>
        <v>968941.80050054262</v>
      </c>
      <c r="IJ31" s="172">
        <f t="shared" si="133"/>
        <v>584720.4</v>
      </c>
      <c r="IK31" s="32">
        <f t="shared" si="134"/>
        <v>719206.09200000006</v>
      </c>
      <c r="IM31" s="32">
        <f t="shared" si="135"/>
        <v>392522.1874717779</v>
      </c>
    </row>
    <row r="32" spans="1:247" x14ac:dyDescent="0.25">
      <c r="A32" s="12">
        <v>25</v>
      </c>
      <c r="B32" s="38" t="s">
        <v>310</v>
      </c>
      <c r="C32" s="14">
        <f>VLOOKUP(B32,'[3]MANO DE OBRA'!$B$9:$D$144,3,0)</f>
        <v>174273</v>
      </c>
      <c r="D32" s="14">
        <v>623000</v>
      </c>
      <c r="E32" s="15">
        <v>771120</v>
      </c>
      <c r="F32" s="97">
        <v>717000</v>
      </c>
      <c r="G32" s="105">
        <f t="shared" si="1"/>
        <v>571348.25</v>
      </c>
      <c r="H32" s="105">
        <f t="shared" si="2"/>
        <v>670000</v>
      </c>
      <c r="I32" s="105">
        <f t="shared" si="3"/>
        <v>398613.81578309461</v>
      </c>
      <c r="J32" s="107">
        <f t="shared" si="0"/>
        <v>183160.92299999998</v>
      </c>
      <c r="K32" s="107">
        <f t="shared" si="4"/>
        <v>225287.93528999999</v>
      </c>
      <c r="L32" s="101">
        <f>VLOOKUP(B32,'[3]MANO DE OBRA'!$B$9:$F$144,5,0)</f>
        <v>190117</v>
      </c>
      <c r="M32" s="101">
        <v>623000</v>
      </c>
      <c r="N32" s="34">
        <v>771120</v>
      </c>
      <c r="O32" s="70">
        <v>732600</v>
      </c>
      <c r="P32" s="34">
        <f t="shared" si="5"/>
        <v>579209.25</v>
      </c>
      <c r="Q32" s="34">
        <f t="shared" si="6"/>
        <v>677800</v>
      </c>
      <c r="R32" s="34">
        <f t="shared" si="7"/>
        <v>419865.00073274999</v>
      </c>
      <c r="S32" s="34">
        <f t="shared" si="8"/>
        <v>199812.96699999998</v>
      </c>
      <c r="T32" s="34">
        <f t="shared" si="9"/>
        <v>245769.94940999997</v>
      </c>
      <c r="U32" s="175">
        <f>VLOOKUP(B32,'[3]MANO DE OBRA'!$B$9:$H$144,7,0)</f>
        <v>182743</v>
      </c>
      <c r="V32" s="175">
        <v>623000</v>
      </c>
      <c r="W32" s="17">
        <v>771120</v>
      </c>
      <c r="X32" s="17">
        <v>717000</v>
      </c>
      <c r="Y32" s="17">
        <f t="shared" si="10"/>
        <v>573465.75</v>
      </c>
      <c r="Z32" s="17">
        <f t="shared" si="11"/>
        <v>670000</v>
      </c>
      <c r="AA32" s="17">
        <f t="shared" si="12"/>
        <v>409466.14366967825</v>
      </c>
      <c r="AB32" s="17">
        <f t="shared" si="13"/>
        <v>192062.89299999998</v>
      </c>
      <c r="AC32" s="17">
        <f t="shared" si="14"/>
        <v>236237.35838999998</v>
      </c>
      <c r="AD32" s="129">
        <f>VLOOKUP(B32,'[3]MANO DE OBRA'!$B$9:$J$144,9,0)</f>
        <v>183187</v>
      </c>
      <c r="AE32" s="129">
        <v>623000</v>
      </c>
      <c r="AF32" s="18">
        <v>771120</v>
      </c>
      <c r="AG32" s="74">
        <v>732600</v>
      </c>
      <c r="AH32" s="18">
        <f t="shared" si="15"/>
        <v>577476.75</v>
      </c>
      <c r="AI32" s="18">
        <f t="shared" si="16"/>
        <v>677800</v>
      </c>
      <c r="AJ32" s="18">
        <f t="shared" si="17"/>
        <v>411274.87552755512</v>
      </c>
      <c r="AK32" s="18">
        <f t="shared" si="18"/>
        <v>192529.53699999998</v>
      </c>
      <c r="AL32" s="18">
        <f t="shared" si="19"/>
        <v>236811.33050999997</v>
      </c>
      <c r="AM32" s="133">
        <f>VLOOKUP(B32,'[3]MANO DE OBRA'!$B$9:$L$144,11,0)</f>
        <v>201673</v>
      </c>
      <c r="AN32" s="133">
        <v>623000</v>
      </c>
      <c r="AO32" s="19">
        <v>771120</v>
      </c>
      <c r="AP32" s="77">
        <v>748000</v>
      </c>
      <c r="AQ32" s="19">
        <f t="shared" si="20"/>
        <v>585948.25</v>
      </c>
      <c r="AR32" s="19">
        <f t="shared" si="21"/>
        <v>685500</v>
      </c>
      <c r="AS32" s="19">
        <f t="shared" si="22"/>
        <v>434906.84936743468</v>
      </c>
      <c r="AT32" s="19">
        <f t="shared" si="23"/>
        <v>211958.32299999997</v>
      </c>
      <c r="AU32" s="19">
        <f t="shared" si="24"/>
        <v>260708.73728999996</v>
      </c>
      <c r="AV32" s="137">
        <f>VLOOKUP(B32,'[3]MANO DE OBRA'!$B$9:$N$144,13,0)</f>
        <v>209760</v>
      </c>
      <c r="AW32" s="137">
        <v>623000</v>
      </c>
      <c r="AX32" s="20">
        <v>771120</v>
      </c>
      <c r="AY32" s="79">
        <v>748000</v>
      </c>
      <c r="AZ32" s="20">
        <f t="shared" si="25"/>
        <v>587970</v>
      </c>
      <c r="BA32" s="20">
        <f t="shared" si="26"/>
        <v>685500</v>
      </c>
      <c r="BB32" s="20">
        <f t="shared" si="27"/>
        <v>444138.33344107989</v>
      </c>
      <c r="BC32" s="20">
        <f t="shared" si="28"/>
        <v>220457.75999999998</v>
      </c>
      <c r="BD32" s="20">
        <f t="shared" si="29"/>
        <v>271163.04479999997</v>
      </c>
      <c r="BE32" s="139">
        <f>VLOOKUP(B32,'[3]MANO DE OBRA'!$B$9:$P$144,15,0)</f>
        <v>203062</v>
      </c>
      <c r="BF32" s="139">
        <v>623000</v>
      </c>
      <c r="BG32" s="21">
        <v>771120</v>
      </c>
      <c r="BH32" s="80">
        <v>725000</v>
      </c>
      <c r="BI32" s="21">
        <f t="shared" si="30"/>
        <v>580545.5</v>
      </c>
      <c r="BJ32" s="21">
        <f t="shared" si="31"/>
        <v>674000</v>
      </c>
      <c r="BK32" s="21">
        <f t="shared" si="32"/>
        <v>434505.55889404408</v>
      </c>
      <c r="BL32" s="21">
        <f t="shared" si="33"/>
        <v>213418.16199999998</v>
      </c>
      <c r="BM32" s="21">
        <f t="shared" si="34"/>
        <v>262504.33925999998</v>
      </c>
      <c r="BN32" s="144">
        <f>VLOOKUP(B32,'[3]MANO DE OBRA'!$B$9:$R$144,17,0)</f>
        <v>232566</v>
      </c>
      <c r="BO32" s="144">
        <v>623000</v>
      </c>
      <c r="BP32" s="22">
        <v>771120</v>
      </c>
      <c r="BQ32" s="82">
        <v>740000</v>
      </c>
      <c r="BR32" s="22">
        <f t="shared" si="35"/>
        <v>591671.5</v>
      </c>
      <c r="BS32" s="22">
        <f t="shared" si="36"/>
        <v>681500</v>
      </c>
      <c r="BT32" s="22">
        <f t="shared" si="37"/>
        <v>467663.55133925151</v>
      </c>
      <c r="BU32" s="22">
        <f t="shared" si="38"/>
        <v>244426.86599999998</v>
      </c>
      <c r="BV32" s="22">
        <f t="shared" si="39"/>
        <v>300645.04517999996</v>
      </c>
      <c r="BW32" s="146">
        <f>VLOOKUP(B32,'[3]MANO DE OBRA'!$B$9:$T$144,19,0)</f>
        <v>264721</v>
      </c>
      <c r="BX32" s="146">
        <v>623000</v>
      </c>
      <c r="BY32" s="23">
        <v>771120</v>
      </c>
      <c r="BZ32" s="84">
        <v>725000</v>
      </c>
      <c r="CA32" s="23">
        <f t="shared" si="40"/>
        <v>595960.25</v>
      </c>
      <c r="CB32" s="23">
        <f t="shared" si="41"/>
        <v>674000</v>
      </c>
      <c r="CC32" s="84">
        <f t="shared" si="42"/>
        <v>496350.34578835958</v>
      </c>
      <c r="CD32" s="84">
        <f t="shared" si="43"/>
        <v>278221.77100000001</v>
      </c>
      <c r="CE32" s="84">
        <f t="shared" si="44"/>
        <v>342212.77833</v>
      </c>
      <c r="CF32" s="168">
        <f>VLOOKUP(B32,'[3]MANO DE OBRA'!$B$9:$X$144,23,0)</f>
        <v>189937</v>
      </c>
      <c r="CG32" s="168">
        <v>623000</v>
      </c>
      <c r="CH32" s="24">
        <v>771120</v>
      </c>
      <c r="CI32" s="24">
        <v>688800</v>
      </c>
      <c r="CJ32" s="24">
        <f t="shared" si="45"/>
        <v>568214.25</v>
      </c>
      <c r="CK32" s="24">
        <f t="shared" si="46"/>
        <v>655900</v>
      </c>
      <c r="CL32" s="24">
        <f t="shared" si="47"/>
        <v>415858.54447622778</v>
      </c>
      <c r="CM32" s="24">
        <f t="shared" si="48"/>
        <v>199623.78699999998</v>
      </c>
      <c r="CN32" s="24">
        <f t="shared" si="49"/>
        <v>245537.25800999999</v>
      </c>
      <c r="CO32" s="148">
        <f>VLOOKUP(B32,'[3]MANO DE OBRA'!$B$9:$Z$144,25,0)</f>
        <v>198165</v>
      </c>
      <c r="CP32" s="148">
        <v>623000</v>
      </c>
      <c r="CQ32" s="26">
        <v>771120</v>
      </c>
      <c r="CR32" s="149">
        <v>748000</v>
      </c>
      <c r="CS32" s="26">
        <f t="shared" si="50"/>
        <v>585071.25</v>
      </c>
      <c r="CT32" s="26">
        <f t="shared" si="51"/>
        <v>685500</v>
      </c>
      <c r="CU32" s="26">
        <f t="shared" si="52"/>
        <v>430795.42586788157</v>
      </c>
      <c r="CV32" s="26">
        <f t="shared" si="53"/>
        <v>208271.41499999998</v>
      </c>
      <c r="CW32" s="26">
        <f t="shared" si="54"/>
        <v>256173.84044999996</v>
      </c>
      <c r="CX32" s="27">
        <f>VLOOKUP(B32,'[3]MANO DE OBRA'!$B$9:$AB$144,27,0)</f>
        <v>253775</v>
      </c>
      <c r="CY32" s="27">
        <v>623000</v>
      </c>
      <c r="CZ32" s="28">
        <v>771120</v>
      </c>
      <c r="DA32" s="86">
        <v>740000</v>
      </c>
      <c r="DB32" s="28">
        <f t="shared" si="55"/>
        <v>596973.75</v>
      </c>
      <c r="DC32" s="28">
        <f t="shared" si="56"/>
        <v>681500</v>
      </c>
      <c r="DD32" s="28">
        <f t="shared" si="57"/>
        <v>488173.90875067568</v>
      </c>
      <c r="DE32" s="28">
        <f t="shared" si="58"/>
        <v>266717.52499999997</v>
      </c>
      <c r="DF32" s="28">
        <f t="shared" si="59"/>
        <v>328062.55574999994</v>
      </c>
      <c r="DG32" s="150">
        <f>VLOOKUP(B32,'[3]MANO DE OBRA'!$B$9:$AF$144,31,0)</f>
        <v>269892</v>
      </c>
      <c r="DH32" s="150">
        <v>623000</v>
      </c>
      <c r="DI32" s="29">
        <v>771120</v>
      </c>
      <c r="DJ32" s="88">
        <v>756000</v>
      </c>
      <c r="DK32" s="29">
        <f t="shared" si="60"/>
        <v>605003</v>
      </c>
      <c r="DL32" s="29">
        <f t="shared" si="61"/>
        <v>689500</v>
      </c>
      <c r="DM32" s="29">
        <f t="shared" si="62"/>
        <v>504420.70779456</v>
      </c>
      <c r="DN32" s="29">
        <f t="shared" si="63"/>
        <v>283656.49199999997</v>
      </c>
      <c r="DO32" s="29">
        <f t="shared" si="64"/>
        <v>348897.48515999998</v>
      </c>
      <c r="DP32" s="154">
        <f>VLOOKUP(B32,'[3]MANO DE OBRA'!$B$9:$AH$144,33,0)</f>
        <v>269892</v>
      </c>
      <c r="DQ32" s="154">
        <v>623000</v>
      </c>
      <c r="DR32" s="30">
        <v>771120</v>
      </c>
      <c r="DS32" s="90">
        <v>748000</v>
      </c>
      <c r="DT32" s="30">
        <f t="shared" si="65"/>
        <v>603003</v>
      </c>
      <c r="DU32" s="30">
        <f t="shared" si="66"/>
        <v>685500</v>
      </c>
      <c r="DV32" s="30">
        <f t="shared" si="67"/>
        <v>503522.41417012905</v>
      </c>
      <c r="DW32" s="30">
        <f t="shared" si="68"/>
        <v>283656.49199999997</v>
      </c>
      <c r="DX32" s="30">
        <f t="shared" si="69"/>
        <v>348897.48515999998</v>
      </c>
      <c r="DY32" s="158">
        <f>VLOOKUP(B32,'[3]MANO DE OBRA'!$B$9:$AJ$144,35,0)</f>
        <v>269892</v>
      </c>
      <c r="DZ32" s="158">
        <v>623000</v>
      </c>
      <c r="EA32" s="24">
        <v>771120</v>
      </c>
      <c r="EB32" s="25">
        <v>748000</v>
      </c>
      <c r="EC32" s="24">
        <f t="shared" si="70"/>
        <v>603003</v>
      </c>
      <c r="ED32" s="24">
        <f t="shared" si="71"/>
        <v>685500</v>
      </c>
      <c r="EE32" s="24">
        <f t="shared" si="72"/>
        <v>503522.41417012905</v>
      </c>
      <c r="EF32" s="24">
        <f t="shared" si="73"/>
        <v>283656.49199999997</v>
      </c>
      <c r="EG32" s="24">
        <f t="shared" si="74"/>
        <v>348897.48515999998</v>
      </c>
      <c r="EH32" s="126">
        <f>VLOOKUP(B32,'[3]MANO DE OBRA'!$B$9:$AN$144,37,0)</f>
        <v>279473</v>
      </c>
      <c r="EI32" s="126">
        <v>623000</v>
      </c>
      <c r="EJ32" s="17">
        <v>771120</v>
      </c>
      <c r="EK32" s="73">
        <v>733000</v>
      </c>
      <c r="EL32" s="17">
        <f t="shared" si="75"/>
        <v>601648.25</v>
      </c>
      <c r="EM32" s="17">
        <f t="shared" si="76"/>
        <v>678000</v>
      </c>
      <c r="EN32" s="17">
        <f t="shared" si="77"/>
        <v>509919.78022792091</v>
      </c>
      <c r="EO32" s="17">
        <f t="shared" si="78"/>
        <v>293726.12299999996</v>
      </c>
      <c r="EP32" s="17">
        <f t="shared" si="79"/>
        <v>361283.13128999993</v>
      </c>
      <c r="EQ32" s="350">
        <v>269892</v>
      </c>
      <c r="ER32" s="170">
        <v>623000</v>
      </c>
      <c r="ES32" s="32">
        <v>771120</v>
      </c>
      <c r="ET32" s="32">
        <v>694000</v>
      </c>
      <c r="EU32" s="32">
        <f t="shared" si="80"/>
        <v>696040</v>
      </c>
      <c r="EV32" s="32">
        <f t="shared" si="81"/>
        <v>694000</v>
      </c>
      <c r="EW32" s="32">
        <f t="shared" si="82"/>
        <v>690786.84815500095</v>
      </c>
      <c r="EX32" s="32">
        <f t="shared" si="83"/>
        <v>326056.52519999997</v>
      </c>
      <c r="EY32" s="32">
        <f t="shared" si="84"/>
        <v>401049.52599599998</v>
      </c>
      <c r="EZ32" s="94">
        <f>VLOOKUP(B32,'[2]MANO DE OBRA '!$B$11:$AT$145,45,0)</f>
        <v>155117</v>
      </c>
      <c r="FA32" s="170">
        <v>623000</v>
      </c>
      <c r="FB32" s="32">
        <v>771120</v>
      </c>
      <c r="FC32" s="32">
        <v>740000</v>
      </c>
      <c r="FD32" s="32">
        <f t="shared" si="85"/>
        <v>711373.33333333337</v>
      </c>
      <c r="FE32" s="32">
        <f t="shared" si="86"/>
        <v>740000</v>
      </c>
      <c r="FF32" s="32">
        <f t="shared" si="87"/>
        <v>705334.21527565073</v>
      </c>
      <c r="FG32" s="172">
        <f t="shared" si="88"/>
        <v>187396.84769999998</v>
      </c>
      <c r="FH32" s="32">
        <f t="shared" si="89"/>
        <v>230498.12267099999</v>
      </c>
      <c r="FI32" s="172">
        <f>VLOOKUP(B32,'[2]MANO DE OBRA '!$B$11:$BO$145,66,0)</f>
        <v>173976</v>
      </c>
      <c r="FJ32" s="162">
        <v>623000</v>
      </c>
      <c r="FK32" s="32">
        <v>771120</v>
      </c>
      <c r="FL32" s="94">
        <v>694000</v>
      </c>
      <c r="FM32" s="32">
        <f t="shared" si="90"/>
        <v>696040</v>
      </c>
      <c r="FN32" s="32">
        <f t="shared" si="91"/>
        <v>694000</v>
      </c>
      <c r="FO32" s="94">
        <f t="shared" si="92"/>
        <v>690786.84815500095</v>
      </c>
      <c r="FP32" s="172">
        <f t="shared" si="93"/>
        <v>210180.4056</v>
      </c>
      <c r="FQ32" s="32">
        <f t="shared" si="94"/>
        <v>258521.898888</v>
      </c>
      <c r="FR32" s="94">
        <f>VLOOKUP(B32,'[2]MANO DE OBRA '!$B$11:$BF$145,57,0)</f>
        <v>141215</v>
      </c>
      <c r="FS32" s="170">
        <v>623000</v>
      </c>
      <c r="FT32" s="32">
        <v>771120</v>
      </c>
      <c r="FU32" s="32">
        <v>748000</v>
      </c>
      <c r="FV32" s="32">
        <f t="shared" si="95"/>
        <v>714040</v>
      </c>
      <c r="FW32" s="32">
        <f t="shared" si="96"/>
        <v>748000</v>
      </c>
      <c r="FX32" s="32">
        <f t="shared" si="97"/>
        <v>707739.15163030219</v>
      </c>
      <c r="FY32" s="172">
        <f t="shared" si="98"/>
        <v>170601.84149999998</v>
      </c>
      <c r="FZ32" s="32">
        <f t="shared" si="99"/>
        <v>209840.26504499998</v>
      </c>
      <c r="GA32" s="172">
        <f>VLOOKUP(B32,'[2]MANO DE OBRA '!$B$11:$BR$145,69,0)</f>
        <v>160363</v>
      </c>
      <c r="GB32" s="162">
        <v>623000</v>
      </c>
      <c r="GC32" s="32">
        <v>771120</v>
      </c>
      <c r="GD32" s="94">
        <v>733000</v>
      </c>
      <c r="GE32" s="32">
        <f t="shared" si="100"/>
        <v>709040</v>
      </c>
      <c r="GF32" s="32">
        <f t="shared" si="101"/>
        <v>733000</v>
      </c>
      <c r="GG32" s="32">
        <f t="shared" si="102"/>
        <v>703200.60409863375</v>
      </c>
      <c r="GH32" s="172">
        <f t="shared" si="103"/>
        <v>193734.54029999999</v>
      </c>
      <c r="GI32" s="32">
        <f t="shared" si="104"/>
        <v>238293.48456899999</v>
      </c>
      <c r="GJ32" s="172">
        <f>VLOOKUP(B32,'[2]MANO DE OBRA '!$B$11:$P$145,15,0)</f>
        <v>142831</v>
      </c>
      <c r="GK32" s="162">
        <v>623000</v>
      </c>
      <c r="GL32" s="32">
        <v>771120</v>
      </c>
      <c r="GM32" s="94">
        <v>518200</v>
      </c>
      <c r="GN32" s="32">
        <f t="shared" si="105"/>
        <v>637440</v>
      </c>
      <c r="GO32" s="32">
        <f t="shared" si="106"/>
        <v>623000</v>
      </c>
      <c r="GP32" s="32">
        <f t="shared" si="107"/>
        <v>620898.40855607064</v>
      </c>
      <c r="GQ32" s="172">
        <f t="shared" si="108"/>
        <v>172554.1311</v>
      </c>
      <c r="GR32" s="32">
        <f t="shared" si="109"/>
        <v>212241.58125300001</v>
      </c>
      <c r="GS32" s="172">
        <f>VLOOKUP(B32,'[2]MANO DE OBRA '!$B$11:$G$145,6,0)</f>
        <v>146150</v>
      </c>
      <c r="GT32" s="162">
        <v>623000</v>
      </c>
      <c r="GU32" s="32">
        <v>771120</v>
      </c>
      <c r="GV32" s="94">
        <v>518200</v>
      </c>
      <c r="GW32" s="33">
        <f t="shared" si="110"/>
        <v>637440</v>
      </c>
      <c r="GX32" s="32">
        <f t="shared" si="111"/>
        <v>623000</v>
      </c>
      <c r="GY32" s="32">
        <f t="shared" si="112"/>
        <v>620898.40855607064</v>
      </c>
      <c r="GZ32" s="172">
        <f t="shared" si="113"/>
        <v>176563.815</v>
      </c>
      <c r="HA32" s="32">
        <f t="shared" si="114"/>
        <v>217173.49245000002</v>
      </c>
      <c r="HB32" s="172">
        <f>VLOOKUP(B32,'[2]MANO DE OBRA '!$B$11:$D$145,3,0)</f>
        <v>132605</v>
      </c>
      <c r="HC32" s="31">
        <v>623000</v>
      </c>
      <c r="HD32" s="32">
        <v>771120</v>
      </c>
      <c r="HE32" s="94">
        <v>518200</v>
      </c>
      <c r="HF32" s="33">
        <f t="shared" si="115"/>
        <v>637440</v>
      </c>
      <c r="HG32" s="32">
        <f t="shared" si="116"/>
        <v>623000</v>
      </c>
      <c r="HH32" s="32">
        <f t="shared" si="117"/>
        <v>620898.40855607064</v>
      </c>
      <c r="HI32" s="172">
        <f t="shared" si="118"/>
        <v>160200.1005</v>
      </c>
      <c r="HJ32" s="32">
        <f t="shared" si="119"/>
        <v>197046.12361499999</v>
      </c>
      <c r="HK32" s="172">
        <f>VLOOKUP(B32,'[2]MANO DE OBRA '!$B$11:$BI$145,60,0)</f>
        <v>153859</v>
      </c>
      <c r="HL32" s="31">
        <v>623000</v>
      </c>
      <c r="HM32" s="32">
        <v>771120</v>
      </c>
      <c r="HN32" s="94">
        <v>732600</v>
      </c>
      <c r="HO32" s="33">
        <f t="shared" si="120"/>
        <v>708906.66666666663</v>
      </c>
      <c r="HP32" s="32">
        <f t="shared" si="121"/>
        <v>732600</v>
      </c>
      <c r="HQ32" s="32">
        <f t="shared" si="122"/>
        <v>703077.84590301593</v>
      </c>
      <c r="HR32" s="172">
        <f t="shared" si="123"/>
        <v>185877.05789999999</v>
      </c>
      <c r="HS32" s="32">
        <f t="shared" si="124"/>
        <v>228628.78121699998</v>
      </c>
      <c r="HT32" s="172">
        <v>299040</v>
      </c>
      <c r="HU32" s="31">
        <v>623000</v>
      </c>
      <c r="HV32" s="32">
        <v>771120</v>
      </c>
      <c r="HW32" s="94">
        <v>694000</v>
      </c>
      <c r="HX32" s="33">
        <f t="shared" si="125"/>
        <v>696040</v>
      </c>
      <c r="HY32" s="32">
        <f t="shared" si="126"/>
        <v>694000</v>
      </c>
      <c r="HZ32" s="32">
        <f t="shared" si="127"/>
        <v>690786.84815500095</v>
      </c>
      <c r="IA32" s="172">
        <f t="shared" si="128"/>
        <v>361270.22399999999</v>
      </c>
      <c r="IB32" s="32">
        <f t="shared" si="129"/>
        <v>444362.37552</v>
      </c>
      <c r="IC32" s="172">
        <v>342650</v>
      </c>
      <c r="ID32" s="31">
        <v>623000</v>
      </c>
      <c r="IE32" s="32">
        <v>771120</v>
      </c>
      <c r="IF32" s="94">
        <v>694000</v>
      </c>
      <c r="IG32" s="33">
        <f t="shared" si="130"/>
        <v>696040</v>
      </c>
      <c r="IH32" s="32">
        <f t="shared" si="131"/>
        <v>694000</v>
      </c>
      <c r="II32" s="32">
        <f t="shared" si="132"/>
        <v>690786.84815500095</v>
      </c>
      <c r="IJ32" s="172">
        <f t="shared" si="133"/>
        <v>413955.46499999997</v>
      </c>
      <c r="IK32" s="32">
        <f t="shared" si="134"/>
        <v>509165.22194999998</v>
      </c>
      <c r="IM32" s="32">
        <f t="shared" si="135"/>
        <v>287626.31972644443</v>
      </c>
    </row>
    <row r="33" spans="1:247" x14ac:dyDescent="0.25">
      <c r="A33" s="12">
        <v>26</v>
      </c>
      <c r="B33" s="38" t="s">
        <v>311</v>
      </c>
      <c r="C33" s="14">
        <f>VLOOKUP(B33,'[3]MANO DE OBRA'!$B$9:$D$144,3,0)</f>
        <v>193275</v>
      </c>
      <c r="D33" s="14">
        <v>691000</v>
      </c>
      <c r="E33" s="15">
        <v>775880</v>
      </c>
      <c r="F33" s="97">
        <v>729000</v>
      </c>
      <c r="G33" s="105">
        <f t="shared" si="1"/>
        <v>597288.75</v>
      </c>
      <c r="H33" s="105">
        <f t="shared" si="2"/>
        <v>710000</v>
      </c>
      <c r="I33" s="105">
        <f t="shared" si="3"/>
        <v>430953.02318590507</v>
      </c>
      <c r="J33" s="107">
        <f t="shared" si="0"/>
        <v>203132.02499999999</v>
      </c>
      <c r="K33" s="107">
        <f t="shared" si="4"/>
        <v>249852.39074999999</v>
      </c>
      <c r="L33" s="101">
        <f>VLOOKUP(B33,'[3]MANO DE OBRA'!$B$9:$F$144,5,0)</f>
        <v>194122</v>
      </c>
      <c r="M33" s="101">
        <v>691000</v>
      </c>
      <c r="N33" s="34">
        <v>775880</v>
      </c>
      <c r="O33" s="70">
        <v>744800</v>
      </c>
      <c r="P33" s="34">
        <f t="shared" si="5"/>
        <v>601450.5</v>
      </c>
      <c r="Q33" s="34">
        <f t="shared" si="6"/>
        <v>717900</v>
      </c>
      <c r="R33" s="34">
        <f t="shared" si="7"/>
        <v>433365.73543067655</v>
      </c>
      <c r="S33" s="34">
        <f t="shared" si="8"/>
        <v>204022.22199999998</v>
      </c>
      <c r="T33" s="34">
        <f t="shared" si="9"/>
        <v>250947.33305999998</v>
      </c>
      <c r="U33" s="175">
        <f>VLOOKUP(B33,'[3]MANO DE OBRA'!$B$9:$H$144,7,0)</f>
        <v>182183</v>
      </c>
      <c r="V33" s="175">
        <v>691000</v>
      </c>
      <c r="W33" s="17">
        <v>775880</v>
      </c>
      <c r="X33" s="17">
        <v>729000</v>
      </c>
      <c r="Y33" s="17">
        <f t="shared" si="10"/>
        <v>594515.75</v>
      </c>
      <c r="Z33" s="17">
        <f t="shared" si="11"/>
        <v>710000</v>
      </c>
      <c r="AA33" s="17">
        <f t="shared" si="12"/>
        <v>416807.09739245626</v>
      </c>
      <c r="AB33" s="17">
        <f t="shared" si="13"/>
        <v>191474.33299999998</v>
      </c>
      <c r="AC33" s="17">
        <f t="shared" si="14"/>
        <v>235513.42958999999</v>
      </c>
      <c r="AD33" s="129">
        <f>VLOOKUP(B33,'[3]MANO DE OBRA'!$B$9:$J$144,9,0)</f>
        <v>179283</v>
      </c>
      <c r="AE33" s="129">
        <v>691000</v>
      </c>
      <c r="AF33" s="18">
        <v>775880</v>
      </c>
      <c r="AG33" s="74">
        <v>744800</v>
      </c>
      <c r="AH33" s="18">
        <f t="shared" si="15"/>
        <v>597740.75</v>
      </c>
      <c r="AI33" s="18">
        <f t="shared" si="16"/>
        <v>717900</v>
      </c>
      <c r="AJ33" s="18">
        <f t="shared" si="17"/>
        <v>414230.76915263006</v>
      </c>
      <c r="AK33" s="18">
        <f t="shared" si="18"/>
        <v>188426.43299999999</v>
      </c>
      <c r="AL33" s="18">
        <f t="shared" si="19"/>
        <v>231764.51259</v>
      </c>
      <c r="AM33" s="133">
        <f>VLOOKUP(B33,'[3]MANO DE OBRA'!$B$9:$L$144,11,0)</f>
        <v>197376</v>
      </c>
      <c r="AN33" s="133">
        <v>691000</v>
      </c>
      <c r="AO33" s="19">
        <v>775880</v>
      </c>
      <c r="AP33" s="77">
        <v>737000</v>
      </c>
      <c r="AQ33" s="19">
        <f t="shared" si="20"/>
        <v>600314</v>
      </c>
      <c r="AR33" s="19">
        <f t="shared" si="21"/>
        <v>714000</v>
      </c>
      <c r="AS33" s="19">
        <f t="shared" si="22"/>
        <v>436711.67228214245</v>
      </c>
      <c r="AT33" s="19">
        <f t="shared" si="23"/>
        <v>207442.17599999998</v>
      </c>
      <c r="AU33" s="19">
        <f t="shared" si="24"/>
        <v>255153.87647999998</v>
      </c>
      <c r="AV33" s="137">
        <f>VLOOKUP(B33,'[3]MANO DE OBRA'!$B$9:$N$144,13,0)</f>
        <v>200054</v>
      </c>
      <c r="AW33" s="137">
        <v>691000</v>
      </c>
      <c r="AX33" s="20">
        <v>775880</v>
      </c>
      <c r="AY33" s="79">
        <v>737000</v>
      </c>
      <c r="AZ33" s="20">
        <f t="shared" si="25"/>
        <v>600983.5</v>
      </c>
      <c r="BA33" s="20">
        <f t="shared" si="26"/>
        <v>714000</v>
      </c>
      <c r="BB33" s="20">
        <f t="shared" si="27"/>
        <v>439969.4868149379</v>
      </c>
      <c r="BC33" s="20">
        <f t="shared" si="28"/>
        <v>210256.75399999999</v>
      </c>
      <c r="BD33" s="20">
        <f t="shared" si="29"/>
        <v>258615.80741999997</v>
      </c>
      <c r="BE33" s="139">
        <f>VLOOKUP(B33,'[3]MANO DE OBRA'!$B$9:$P$144,15,0)</f>
        <v>207355</v>
      </c>
      <c r="BF33" s="139">
        <v>691000</v>
      </c>
      <c r="BG33" s="21">
        <v>775880</v>
      </c>
      <c r="BH33" s="80">
        <v>737000</v>
      </c>
      <c r="BI33" s="21">
        <f t="shared" si="30"/>
        <v>602808.75</v>
      </c>
      <c r="BJ33" s="21">
        <f t="shared" si="31"/>
        <v>714000</v>
      </c>
      <c r="BK33" s="21">
        <f t="shared" si="32"/>
        <v>448655.00391127571</v>
      </c>
      <c r="BL33" s="21">
        <f t="shared" si="33"/>
        <v>217930.10499999998</v>
      </c>
      <c r="BM33" s="21">
        <f t="shared" si="34"/>
        <v>268054.02914999996</v>
      </c>
      <c r="BN33" s="144">
        <f>VLOOKUP(B33,'[3]MANO DE OBRA'!$B$9:$R$144,17,0)</f>
        <v>230420</v>
      </c>
      <c r="BO33" s="144">
        <v>691000</v>
      </c>
      <c r="BP33" s="22">
        <v>775880</v>
      </c>
      <c r="BQ33" s="82">
        <v>753000</v>
      </c>
      <c r="BR33" s="22">
        <f t="shared" si="35"/>
        <v>612575</v>
      </c>
      <c r="BS33" s="22">
        <f t="shared" si="36"/>
        <v>722000</v>
      </c>
      <c r="BT33" s="22">
        <f t="shared" si="37"/>
        <v>475966.1259638351</v>
      </c>
      <c r="BU33" s="22">
        <f t="shared" si="38"/>
        <v>242171.41999999998</v>
      </c>
      <c r="BV33" s="22">
        <f t="shared" si="39"/>
        <v>297870.84659999999</v>
      </c>
      <c r="BW33" s="146">
        <f>VLOOKUP(B33,'[3]MANO DE OBRA'!$B$9:$T$144,19,0)</f>
        <v>255862</v>
      </c>
      <c r="BX33" s="146">
        <v>691000</v>
      </c>
      <c r="BY33" s="23">
        <v>775880</v>
      </c>
      <c r="BZ33" s="84">
        <v>737000</v>
      </c>
      <c r="CA33" s="23">
        <f t="shared" si="40"/>
        <v>614935.5</v>
      </c>
      <c r="CB33" s="23">
        <f t="shared" si="41"/>
        <v>714000</v>
      </c>
      <c r="CC33" s="84">
        <f t="shared" si="42"/>
        <v>499922.13359375577</v>
      </c>
      <c r="CD33" s="84">
        <f t="shared" si="43"/>
        <v>268910.962</v>
      </c>
      <c r="CE33" s="84">
        <f t="shared" si="44"/>
        <v>330760.48326000001</v>
      </c>
      <c r="CF33" s="168">
        <f>VLOOKUP(B33,'[3]MANO DE OBRA'!$B$9:$X$144,23,0)</f>
        <v>181153</v>
      </c>
      <c r="CG33" s="168">
        <v>691000</v>
      </c>
      <c r="CH33" s="24">
        <v>775880</v>
      </c>
      <c r="CI33" s="24">
        <v>707500</v>
      </c>
      <c r="CJ33" s="24">
        <f t="shared" si="45"/>
        <v>588883.25</v>
      </c>
      <c r="CK33" s="24">
        <f t="shared" si="46"/>
        <v>699250</v>
      </c>
      <c r="CL33" s="24">
        <f t="shared" si="47"/>
        <v>413664.99700223369</v>
      </c>
      <c r="CM33" s="24">
        <f t="shared" si="48"/>
        <v>190391.80299999999</v>
      </c>
      <c r="CN33" s="24">
        <f t="shared" si="49"/>
        <v>234181.91768999997</v>
      </c>
      <c r="CO33" s="148">
        <f>VLOOKUP(B33,'[3]MANO DE OBRA'!$B$9:$Z$144,25,0)</f>
        <v>211572</v>
      </c>
      <c r="CP33" s="148">
        <v>691000</v>
      </c>
      <c r="CQ33" s="26">
        <v>775880</v>
      </c>
      <c r="CR33" s="149">
        <v>760000</v>
      </c>
      <c r="CS33" s="26">
        <f t="shared" si="50"/>
        <v>609613</v>
      </c>
      <c r="CT33" s="26">
        <f t="shared" si="51"/>
        <v>725500</v>
      </c>
      <c r="CU33" s="26">
        <f t="shared" si="52"/>
        <v>455666.50096158287</v>
      </c>
      <c r="CV33" s="26">
        <f t="shared" si="53"/>
        <v>222362.17199999999</v>
      </c>
      <c r="CW33" s="26">
        <f t="shared" si="54"/>
        <v>273505.47155999998</v>
      </c>
      <c r="CX33" s="27">
        <f>VLOOKUP(B33,'[3]MANO DE OBRA'!$B$9:$AB$144,27,0)</f>
        <v>256059</v>
      </c>
      <c r="CY33" s="27">
        <v>691000</v>
      </c>
      <c r="CZ33" s="28">
        <v>775880</v>
      </c>
      <c r="DA33" s="86">
        <v>737000</v>
      </c>
      <c r="DB33" s="28">
        <f t="shared" si="55"/>
        <v>614984.75</v>
      </c>
      <c r="DC33" s="28">
        <f t="shared" si="56"/>
        <v>714000</v>
      </c>
      <c r="DD33" s="28">
        <f t="shared" si="57"/>
        <v>500110.07755259064</v>
      </c>
      <c r="DE33" s="28">
        <f t="shared" si="58"/>
        <v>269118.00899999996</v>
      </c>
      <c r="DF33" s="28">
        <f t="shared" si="59"/>
        <v>331015.15106999996</v>
      </c>
      <c r="DG33" s="150">
        <f>VLOOKUP(B33,'[3]MANO DE OBRA'!$B$9:$AF$144,31,0)</f>
        <v>271558</v>
      </c>
      <c r="DH33" s="150">
        <v>691000</v>
      </c>
      <c r="DI33" s="29">
        <v>775880</v>
      </c>
      <c r="DJ33" s="88">
        <v>737000</v>
      </c>
      <c r="DK33" s="29">
        <f t="shared" si="60"/>
        <v>618859.5</v>
      </c>
      <c r="DL33" s="29">
        <f t="shared" si="61"/>
        <v>714000</v>
      </c>
      <c r="DM33" s="29">
        <f t="shared" si="62"/>
        <v>514446.70623931341</v>
      </c>
      <c r="DN33" s="29">
        <f t="shared" si="63"/>
        <v>285407.45799999998</v>
      </c>
      <c r="DO33" s="29">
        <f t="shared" si="64"/>
        <v>351051.17333999998</v>
      </c>
      <c r="DP33" s="154">
        <f>VLOOKUP(B33,'[3]MANO DE OBRA'!$B$9:$AH$144,33,0)</f>
        <v>271558</v>
      </c>
      <c r="DQ33" s="154">
        <v>691000</v>
      </c>
      <c r="DR33" s="30">
        <v>775880</v>
      </c>
      <c r="DS33" s="90">
        <v>760400</v>
      </c>
      <c r="DT33" s="30">
        <f t="shared" si="65"/>
        <v>624709.5</v>
      </c>
      <c r="DU33" s="30">
        <f t="shared" si="66"/>
        <v>725700</v>
      </c>
      <c r="DV33" s="30">
        <f t="shared" si="67"/>
        <v>517224.27976809087</v>
      </c>
      <c r="DW33" s="30">
        <f t="shared" si="68"/>
        <v>285407.45799999998</v>
      </c>
      <c r="DX33" s="30">
        <f t="shared" si="69"/>
        <v>351051.17333999998</v>
      </c>
      <c r="DY33" s="158">
        <f>VLOOKUP(B33,'[3]MANO DE OBRA'!$B$9:$AJ$144,35,0)</f>
        <v>271558</v>
      </c>
      <c r="DZ33" s="158">
        <v>691000</v>
      </c>
      <c r="EA33" s="24">
        <v>775880</v>
      </c>
      <c r="EB33" s="25">
        <v>713800</v>
      </c>
      <c r="EC33" s="24">
        <f t="shared" si="70"/>
        <v>613059.5</v>
      </c>
      <c r="ED33" s="24">
        <f t="shared" si="71"/>
        <v>702400</v>
      </c>
      <c r="EE33" s="24">
        <f t="shared" si="72"/>
        <v>511545.30058979109</v>
      </c>
      <c r="EF33" s="24">
        <f t="shared" si="73"/>
        <v>285407.45799999998</v>
      </c>
      <c r="EG33" s="24">
        <f t="shared" si="74"/>
        <v>351051.17333999998</v>
      </c>
      <c r="EH33" s="126">
        <f>VLOOKUP(B33,'[3]MANO DE OBRA'!$B$9:$AN$144,37,0)</f>
        <v>281807</v>
      </c>
      <c r="EI33" s="126">
        <v>691000</v>
      </c>
      <c r="EJ33" s="17">
        <v>775880</v>
      </c>
      <c r="EK33" s="73">
        <v>745000</v>
      </c>
      <c r="EL33" s="17">
        <f t="shared" si="75"/>
        <v>623421.75</v>
      </c>
      <c r="EM33" s="17">
        <f t="shared" si="76"/>
        <v>718000</v>
      </c>
      <c r="EN33" s="17">
        <f t="shared" si="77"/>
        <v>524463.13193328248</v>
      </c>
      <c r="EO33" s="17">
        <f t="shared" si="78"/>
        <v>296179.15700000001</v>
      </c>
      <c r="EP33" s="17">
        <f t="shared" si="79"/>
        <v>364300.36311000003</v>
      </c>
      <c r="EQ33" s="350">
        <v>271558</v>
      </c>
      <c r="ER33" s="170">
        <v>691000</v>
      </c>
      <c r="ES33" s="32">
        <v>775880</v>
      </c>
      <c r="ET33" s="32">
        <v>745000</v>
      </c>
      <c r="EU33" s="32">
        <f t="shared" si="80"/>
        <v>737293.33333333337</v>
      </c>
      <c r="EV33" s="32">
        <f t="shared" si="81"/>
        <v>745000</v>
      </c>
      <c r="EW33" s="32">
        <f t="shared" si="82"/>
        <v>735597.19378517324</v>
      </c>
      <c r="EX33" s="32">
        <f t="shared" si="83"/>
        <v>328069.21979999996</v>
      </c>
      <c r="EY33" s="32">
        <f t="shared" si="84"/>
        <v>403525.14035399997</v>
      </c>
      <c r="EZ33" s="94">
        <f>VLOOKUP(B33,'[2]MANO DE OBRA '!$B$11:$AT$145,45,0)</f>
        <v>147919</v>
      </c>
      <c r="FA33" s="170">
        <v>691000</v>
      </c>
      <c r="FB33" s="32">
        <v>775880</v>
      </c>
      <c r="FC33" s="32">
        <v>722000</v>
      </c>
      <c r="FD33" s="32">
        <f t="shared" si="85"/>
        <v>729626.66666666663</v>
      </c>
      <c r="FE33" s="32">
        <f t="shared" si="86"/>
        <v>722000</v>
      </c>
      <c r="FF33" s="32">
        <f t="shared" si="87"/>
        <v>727964.75155496376</v>
      </c>
      <c r="FG33" s="172">
        <f t="shared" si="88"/>
        <v>178700.94389999998</v>
      </c>
      <c r="FH33" s="32">
        <f t="shared" si="89"/>
        <v>219802.160997</v>
      </c>
      <c r="FI33" s="172">
        <f>VLOOKUP(B33,'[2]MANO DE OBRA '!$B$11:$BO$145,66,0)</f>
        <v>164853</v>
      </c>
      <c r="FJ33" s="162">
        <v>691000</v>
      </c>
      <c r="FK33" s="32">
        <v>775880</v>
      </c>
      <c r="FL33" s="94">
        <v>744800</v>
      </c>
      <c r="FM33" s="32">
        <f t="shared" si="90"/>
        <v>737226.66666666663</v>
      </c>
      <c r="FN33" s="32">
        <f t="shared" si="91"/>
        <v>744800</v>
      </c>
      <c r="FO33" s="94">
        <f t="shared" si="92"/>
        <v>735532.18762005388</v>
      </c>
      <c r="FP33" s="172">
        <f t="shared" si="93"/>
        <v>199158.9093</v>
      </c>
      <c r="FQ33" s="32">
        <f t="shared" si="94"/>
        <v>244965.45843900001</v>
      </c>
      <c r="FR33" s="94">
        <f>VLOOKUP(B33,'[2]MANO DE OBRA '!$B$11:$BF$145,57,0)</f>
        <v>138256</v>
      </c>
      <c r="FS33" s="170">
        <v>691000</v>
      </c>
      <c r="FT33" s="32">
        <v>775880</v>
      </c>
      <c r="FU33" s="32">
        <v>737000</v>
      </c>
      <c r="FV33" s="32">
        <f t="shared" si="95"/>
        <v>734626.66666666663</v>
      </c>
      <c r="FW33" s="32">
        <f t="shared" si="96"/>
        <v>737000</v>
      </c>
      <c r="FX33" s="32">
        <f t="shared" si="97"/>
        <v>732978.55074638897</v>
      </c>
      <c r="FY33" s="172">
        <f t="shared" si="98"/>
        <v>167027.0736</v>
      </c>
      <c r="FZ33" s="32">
        <f t="shared" si="99"/>
        <v>205443.30052799999</v>
      </c>
      <c r="GA33" s="172">
        <f>VLOOKUP(B33,'[2]MANO DE OBRA '!$B$11:$BR$145,69,0)</f>
        <v>167492</v>
      </c>
      <c r="GB33" s="162">
        <v>691000</v>
      </c>
      <c r="GC33" s="32">
        <v>775880</v>
      </c>
      <c r="GD33" s="94">
        <v>745000</v>
      </c>
      <c r="GE33" s="32">
        <f t="shared" si="100"/>
        <v>737293.33333333337</v>
      </c>
      <c r="GF33" s="32">
        <f t="shared" si="101"/>
        <v>745000</v>
      </c>
      <c r="GG33" s="32">
        <f t="shared" si="102"/>
        <v>735597.19378517324</v>
      </c>
      <c r="GH33" s="172">
        <f t="shared" si="103"/>
        <v>202347.0852</v>
      </c>
      <c r="GI33" s="32">
        <f t="shared" si="104"/>
        <v>248886.914796</v>
      </c>
      <c r="GJ33" s="172">
        <f>VLOOKUP(B33,'[2]MANO DE OBRA '!$B$11:$P$145,15,0)</f>
        <v>136230</v>
      </c>
      <c r="GK33" s="162">
        <v>691000</v>
      </c>
      <c r="GL33" s="32">
        <v>775880</v>
      </c>
      <c r="GM33" s="94">
        <v>505100</v>
      </c>
      <c r="GN33" s="32">
        <f t="shared" si="105"/>
        <v>657326.66666666663</v>
      </c>
      <c r="GO33" s="32">
        <f t="shared" si="106"/>
        <v>691000</v>
      </c>
      <c r="GP33" s="32">
        <f t="shared" si="107"/>
        <v>636153.48235095385</v>
      </c>
      <c r="GQ33" s="172">
        <f t="shared" si="108"/>
        <v>164579.46299999999</v>
      </c>
      <c r="GR33" s="32">
        <f t="shared" si="109"/>
        <v>202432.73948999998</v>
      </c>
      <c r="GS33" s="172">
        <f>VLOOKUP(B33,'[2]MANO DE OBRA '!$B$11:$G$145,6,0)</f>
        <v>139631</v>
      </c>
      <c r="GT33" s="162">
        <v>691000</v>
      </c>
      <c r="GU33" s="32">
        <v>775880</v>
      </c>
      <c r="GV33" s="94">
        <v>505100</v>
      </c>
      <c r="GW33" s="33">
        <f t="shared" si="110"/>
        <v>657326.66666666663</v>
      </c>
      <c r="GX33" s="32">
        <f t="shared" si="111"/>
        <v>691000</v>
      </c>
      <c r="GY33" s="32">
        <f t="shared" si="112"/>
        <v>636153.48235095385</v>
      </c>
      <c r="GZ33" s="172">
        <f t="shared" si="113"/>
        <v>168688.21109999999</v>
      </c>
      <c r="HA33" s="32">
        <f t="shared" si="114"/>
        <v>207486.49965299998</v>
      </c>
      <c r="HB33" s="172">
        <f>VLOOKUP(B33,'[2]MANO DE OBRA '!$B$11:$D$145,3,0)</f>
        <v>129181</v>
      </c>
      <c r="HC33" s="31">
        <v>691000</v>
      </c>
      <c r="HD33" s="32">
        <v>775880</v>
      </c>
      <c r="HE33" s="94">
        <v>505100</v>
      </c>
      <c r="HF33" s="33">
        <f t="shared" si="115"/>
        <v>657326.66666666663</v>
      </c>
      <c r="HG33" s="32">
        <f t="shared" si="116"/>
        <v>691000</v>
      </c>
      <c r="HH33" s="32">
        <f t="shared" si="117"/>
        <v>636153.48235095385</v>
      </c>
      <c r="HI33" s="172">
        <f t="shared" si="118"/>
        <v>156063.5661</v>
      </c>
      <c r="HJ33" s="32">
        <f t="shared" si="119"/>
        <v>191958.18630299999</v>
      </c>
      <c r="HK33" s="172">
        <f>VLOOKUP(B33,'[2]MANO DE OBRA '!$B$11:$BI$145,60,0)</f>
        <v>159159</v>
      </c>
      <c r="HL33" s="31">
        <v>691000</v>
      </c>
      <c r="HM33" s="32">
        <v>775880</v>
      </c>
      <c r="HN33" s="94">
        <v>744800</v>
      </c>
      <c r="HO33" s="33">
        <f t="shared" si="120"/>
        <v>737226.66666666663</v>
      </c>
      <c r="HP33" s="32">
        <f t="shared" si="121"/>
        <v>744800</v>
      </c>
      <c r="HQ33" s="32">
        <f t="shared" si="122"/>
        <v>735532.18762005388</v>
      </c>
      <c r="HR33" s="172">
        <f t="shared" si="123"/>
        <v>192279.98789999998</v>
      </c>
      <c r="HS33" s="32">
        <f t="shared" si="124"/>
        <v>236504.38511699997</v>
      </c>
      <c r="HT33" s="172">
        <v>331680</v>
      </c>
      <c r="HU33" s="31">
        <v>691000</v>
      </c>
      <c r="HV33" s="32">
        <v>775880</v>
      </c>
      <c r="HW33" s="94">
        <v>745000</v>
      </c>
      <c r="HX33" s="33">
        <f t="shared" si="125"/>
        <v>737293.33333333337</v>
      </c>
      <c r="HY33" s="32">
        <f t="shared" si="126"/>
        <v>745000</v>
      </c>
      <c r="HZ33" s="32">
        <f t="shared" si="127"/>
        <v>735597.19378517324</v>
      </c>
      <c r="IA33" s="172">
        <f t="shared" si="128"/>
        <v>400702.60800000001</v>
      </c>
      <c r="IB33" s="32">
        <f t="shared" si="129"/>
        <v>492864.20784000005</v>
      </c>
      <c r="IC33" s="172">
        <v>380050</v>
      </c>
      <c r="ID33" s="31">
        <v>691000</v>
      </c>
      <c r="IE33" s="32">
        <v>775880</v>
      </c>
      <c r="IF33" s="94">
        <v>745000</v>
      </c>
      <c r="IG33" s="33">
        <f t="shared" si="130"/>
        <v>737293.33333333337</v>
      </c>
      <c r="IH33" s="32">
        <f t="shared" si="131"/>
        <v>745000</v>
      </c>
      <c r="II33" s="32">
        <f t="shared" si="132"/>
        <v>735597.19378517324</v>
      </c>
      <c r="IJ33" s="172">
        <f t="shared" si="133"/>
        <v>459138.40499999997</v>
      </c>
      <c r="IK33" s="32">
        <f t="shared" si="134"/>
        <v>564740.23814999999</v>
      </c>
      <c r="IM33" s="32">
        <f t="shared" si="135"/>
        <v>290862.90237100003</v>
      </c>
    </row>
    <row r="34" spans="1:247" x14ac:dyDescent="0.25">
      <c r="A34" s="12">
        <v>27</v>
      </c>
      <c r="B34" s="36" t="s">
        <v>312</v>
      </c>
      <c r="C34" s="14">
        <f>VLOOKUP(B34,'[3]MANO DE OBRA'!$B$9:$D$144,3,0)</f>
        <v>146153</v>
      </c>
      <c r="D34" s="14">
        <v>522000</v>
      </c>
      <c r="E34" s="15">
        <v>564570</v>
      </c>
      <c r="F34" s="97">
        <v>548000</v>
      </c>
      <c r="G34" s="105">
        <f t="shared" si="1"/>
        <v>445180.75</v>
      </c>
      <c r="H34" s="105">
        <f t="shared" si="2"/>
        <v>535000</v>
      </c>
      <c r="I34" s="105">
        <f t="shared" si="3"/>
        <v>323783.58607897477</v>
      </c>
      <c r="J34" s="107">
        <f t="shared" si="0"/>
        <v>153606.80299999999</v>
      </c>
      <c r="K34" s="107">
        <f t="shared" si="4"/>
        <v>188936.36768999998</v>
      </c>
      <c r="L34" s="101">
        <f>VLOOKUP(B34,'[3]MANO DE OBRA'!$B$9:$F$144,5,0)</f>
        <v>138869</v>
      </c>
      <c r="M34" s="101">
        <v>522000</v>
      </c>
      <c r="N34" s="34">
        <v>564570</v>
      </c>
      <c r="O34" s="70">
        <v>547600</v>
      </c>
      <c r="P34" s="34">
        <f t="shared" si="5"/>
        <v>443259.75</v>
      </c>
      <c r="Q34" s="34">
        <f t="shared" si="6"/>
        <v>534800</v>
      </c>
      <c r="R34" s="34">
        <f t="shared" si="7"/>
        <v>314610.0993405006</v>
      </c>
      <c r="S34" s="34">
        <f t="shared" si="8"/>
        <v>145951.31899999999</v>
      </c>
      <c r="T34" s="34">
        <f t="shared" si="9"/>
        <v>179520.12237</v>
      </c>
      <c r="U34" s="175">
        <f>VLOOKUP(B34,'[3]MANO DE OBRA'!$B$9:$H$144,7,0)</f>
        <v>130304</v>
      </c>
      <c r="V34" s="175">
        <v>522000</v>
      </c>
      <c r="W34" s="17">
        <v>564570</v>
      </c>
      <c r="X34" s="17">
        <v>536000</v>
      </c>
      <c r="Y34" s="17">
        <f t="shared" si="10"/>
        <v>438218.5</v>
      </c>
      <c r="Z34" s="17">
        <f t="shared" si="11"/>
        <v>529000</v>
      </c>
      <c r="AA34" s="17">
        <f t="shared" si="12"/>
        <v>302411.69951282383</v>
      </c>
      <c r="AB34" s="17">
        <f t="shared" si="13"/>
        <v>136949.50399999999</v>
      </c>
      <c r="AC34" s="17">
        <f t="shared" si="14"/>
        <v>168447.88991999999</v>
      </c>
      <c r="AD34" s="129">
        <f>VLOOKUP(B34,'[3]MANO DE OBRA'!$B$9:$J$144,9,0)</f>
        <v>131478</v>
      </c>
      <c r="AE34" s="129">
        <v>522000</v>
      </c>
      <c r="AF34" s="18">
        <v>564570</v>
      </c>
      <c r="AG34" s="74">
        <v>547600</v>
      </c>
      <c r="AH34" s="18">
        <f t="shared" si="15"/>
        <v>441412</v>
      </c>
      <c r="AI34" s="18">
        <f t="shared" si="16"/>
        <v>534800</v>
      </c>
      <c r="AJ34" s="18">
        <f t="shared" si="17"/>
        <v>304902.3566913298</v>
      </c>
      <c r="AK34" s="18">
        <f t="shared" si="18"/>
        <v>138183.378</v>
      </c>
      <c r="AL34" s="18">
        <f t="shared" si="19"/>
        <v>169965.55494</v>
      </c>
      <c r="AM34" s="133">
        <f>VLOOKUP(B34,'[3]MANO DE OBRA'!$B$9:$L$144,11,0)</f>
        <v>144746</v>
      </c>
      <c r="AN34" s="133">
        <v>522000</v>
      </c>
      <c r="AO34" s="19">
        <v>564570</v>
      </c>
      <c r="AP34" s="77">
        <v>542000</v>
      </c>
      <c r="AQ34" s="19">
        <f t="shared" si="20"/>
        <v>443329</v>
      </c>
      <c r="AR34" s="19">
        <f t="shared" si="21"/>
        <v>532000</v>
      </c>
      <c r="AS34" s="19">
        <f t="shared" si="22"/>
        <v>321526.85167011927</v>
      </c>
      <c r="AT34" s="19">
        <f t="shared" si="23"/>
        <v>152128.046</v>
      </c>
      <c r="AU34" s="19">
        <f t="shared" si="24"/>
        <v>187117.49658000001</v>
      </c>
      <c r="AV34" s="137">
        <f>VLOOKUP(B34,'[3]MANO DE OBRA'!$B$9:$N$144,13,0)</f>
        <v>153369</v>
      </c>
      <c r="AW34" s="137">
        <v>522000</v>
      </c>
      <c r="AX34" s="20">
        <v>564570</v>
      </c>
      <c r="AY34" s="79">
        <v>542000</v>
      </c>
      <c r="AZ34" s="20">
        <f t="shared" si="25"/>
        <v>445484.75</v>
      </c>
      <c r="BA34" s="20">
        <f t="shared" si="26"/>
        <v>532000</v>
      </c>
      <c r="BB34" s="20">
        <f t="shared" si="27"/>
        <v>331889.35810011253</v>
      </c>
      <c r="BC34" s="20">
        <f t="shared" si="28"/>
        <v>161190.81899999999</v>
      </c>
      <c r="BD34" s="20">
        <f t="shared" si="29"/>
        <v>198264.70736999999</v>
      </c>
      <c r="BE34" s="139">
        <f>VLOOKUP(B34,'[3]MANO DE OBRA'!$B$9:$P$144,15,0)</f>
        <v>148322</v>
      </c>
      <c r="BF34" s="139">
        <v>522000</v>
      </c>
      <c r="BG34" s="21">
        <v>564570</v>
      </c>
      <c r="BH34" s="80">
        <v>542000</v>
      </c>
      <c r="BI34" s="21">
        <f t="shared" si="30"/>
        <v>444223</v>
      </c>
      <c r="BJ34" s="21">
        <f t="shared" si="31"/>
        <v>532000</v>
      </c>
      <c r="BK34" s="21">
        <f t="shared" si="32"/>
        <v>325890.13929929718</v>
      </c>
      <c r="BL34" s="21">
        <f t="shared" si="33"/>
        <v>155886.42199999999</v>
      </c>
      <c r="BM34" s="21">
        <f t="shared" si="34"/>
        <v>191740.29905999999</v>
      </c>
      <c r="BN34" s="144">
        <f>VLOOKUP(B34,'[3]MANO DE OBRA'!$B$9:$R$144,17,0)</f>
        <v>175270</v>
      </c>
      <c r="BO34" s="144">
        <v>522000</v>
      </c>
      <c r="BP34" s="22">
        <v>564570</v>
      </c>
      <c r="BQ34" s="82">
        <v>553000</v>
      </c>
      <c r="BR34" s="22">
        <f t="shared" si="35"/>
        <v>453710</v>
      </c>
      <c r="BS34" s="22">
        <f t="shared" si="36"/>
        <v>537500</v>
      </c>
      <c r="BT34" s="22">
        <f t="shared" si="37"/>
        <v>357118.31839311594</v>
      </c>
      <c r="BU34" s="22">
        <f t="shared" si="38"/>
        <v>184208.77</v>
      </c>
      <c r="BV34" s="22">
        <f t="shared" si="39"/>
        <v>226576.78709999999</v>
      </c>
      <c r="BW34" s="146">
        <f>VLOOKUP(B34,'[3]MANO DE OBRA'!$B$9:$T$144,19,0)</f>
        <v>184288</v>
      </c>
      <c r="BX34" s="146">
        <v>522000</v>
      </c>
      <c r="BY34" s="23">
        <v>564570</v>
      </c>
      <c r="BZ34" s="84">
        <v>542000</v>
      </c>
      <c r="CA34" s="23">
        <f t="shared" si="40"/>
        <v>453214.5</v>
      </c>
      <c r="CB34" s="23">
        <f t="shared" si="41"/>
        <v>532000</v>
      </c>
      <c r="CC34" s="84">
        <f t="shared" si="42"/>
        <v>365020.91812821594</v>
      </c>
      <c r="CD34" s="84">
        <f t="shared" si="43"/>
        <v>193686.68799999999</v>
      </c>
      <c r="CE34" s="84">
        <f t="shared" si="44"/>
        <v>238234.62624000001</v>
      </c>
      <c r="CF34" s="168">
        <f>VLOOKUP(B34,'[3]MANO DE OBRA'!$B$9:$X$144,23,0)</f>
        <v>140553</v>
      </c>
      <c r="CG34" s="168">
        <v>522000</v>
      </c>
      <c r="CH34" s="24">
        <v>564570</v>
      </c>
      <c r="CI34" s="24">
        <v>525700</v>
      </c>
      <c r="CJ34" s="24">
        <f t="shared" si="45"/>
        <v>438205.75</v>
      </c>
      <c r="CK34" s="24">
        <f t="shared" si="46"/>
        <v>523850</v>
      </c>
      <c r="CL34" s="24">
        <f t="shared" si="47"/>
        <v>314862.75411595858</v>
      </c>
      <c r="CM34" s="24">
        <f t="shared" si="48"/>
        <v>147721.20299999998</v>
      </c>
      <c r="CN34" s="24">
        <f t="shared" si="49"/>
        <v>181697.07968999998</v>
      </c>
      <c r="CO34" s="148">
        <f>VLOOKUP(B34,'[3]MANO DE OBRA'!$B$9:$Z$144,25,0)</f>
        <v>160336</v>
      </c>
      <c r="CP34" s="148">
        <v>522000</v>
      </c>
      <c r="CQ34" s="26">
        <v>564570</v>
      </c>
      <c r="CR34" s="149">
        <v>559000</v>
      </c>
      <c r="CS34" s="26">
        <f t="shared" si="50"/>
        <v>451476.5</v>
      </c>
      <c r="CT34" s="26">
        <f t="shared" si="51"/>
        <v>540500</v>
      </c>
      <c r="CU34" s="26">
        <f t="shared" si="52"/>
        <v>341507.32174239616</v>
      </c>
      <c r="CV34" s="26">
        <f t="shared" si="53"/>
        <v>168513.136</v>
      </c>
      <c r="CW34" s="26">
        <f t="shared" si="54"/>
        <v>207271.15727999998</v>
      </c>
      <c r="CX34" s="27">
        <f>VLOOKUP(B34,'[3]MANO DE OBRA'!$B$9:$AB$144,27,0)</f>
        <v>185649</v>
      </c>
      <c r="CY34" s="27">
        <v>522000</v>
      </c>
      <c r="CZ34" s="28">
        <v>564570</v>
      </c>
      <c r="DA34" s="86">
        <v>542000</v>
      </c>
      <c r="DB34" s="28">
        <f t="shared" si="55"/>
        <v>453554.75</v>
      </c>
      <c r="DC34" s="28">
        <f t="shared" si="56"/>
        <v>532000</v>
      </c>
      <c r="DD34" s="28">
        <f t="shared" si="57"/>
        <v>366350.83163768385</v>
      </c>
      <c r="DE34" s="28">
        <f t="shared" si="58"/>
        <v>195117.09899999999</v>
      </c>
      <c r="DF34" s="28">
        <f t="shared" si="59"/>
        <v>239994.03177</v>
      </c>
      <c r="DG34" s="150">
        <f>VLOOKUP(B34,'[3]MANO DE OBRA'!$B$9:$AF$144,31,0)</f>
        <v>197600</v>
      </c>
      <c r="DH34" s="150">
        <v>522000</v>
      </c>
      <c r="DI34" s="29">
        <v>564570</v>
      </c>
      <c r="DJ34" s="88">
        <v>531000</v>
      </c>
      <c r="DK34" s="29">
        <f t="shared" si="60"/>
        <v>453792.5</v>
      </c>
      <c r="DL34" s="29">
        <f t="shared" si="61"/>
        <v>526500</v>
      </c>
      <c r="DM34" s="29">
        <f t="shared" si="62"/>
        <v>376260.36860205763</v>
      </c>
      <c r="DN34" s="29">
        <f t="shared" si="63"/>
        <v>207677.59999999998</v>
      </c>
      <c r="DO34" s="29">
        <f t="shared" si="64"/>
        <v>255443.44799999997</v>
      </c>
      <c r="DP34" s="154">
        <f>VLOOKUP(B34,'[3]MANO DE OBRA'!$B$9:$AH$144,33,0)</f>
        <v>197600</v>
      </c>
      <c r="DQ34" s="154">
        <v>522000</v>
      </c>
      <c r="DR34" s="30">
        <v>564570</v>
      </c>
      <c r="DS34" s="90">
        <v>558900</v>
      </c>
      <c r="DT34" s="30">
        <f t="shared" si="65"/>
        <v>460767.5</v>
      </c>
      <c r="DU34" s="30">
        <f t="shared" si="66"/>
        <v>540450</v>
      </c>
      <c r="DV34" s="30">
        <f t="shared" si="67"/>
        <v>379617.35917388735</v>
      </c>
      <c r="DW34" s="30">
        <f t="shared" si="68"/>
        <v>207677.59999999998</v>
      </c>
      <c r="DX34" s="30">
        <f t="shared" si="69"/>
        <v>255443.44799999997</v>
      </c>
      <c r="DY34" s="158">
        <f>VLOOKUP(B34,'[3]MANO DE OBRA'!$B$9:$AJ$144,35,0)</f>
        <v>197600</v>
      </c>
      <c r="DZ34" s="158">
        <v>522000</v>
      </c>
      <c r="EA34" s="24">
        <v>564570</v>
      </c>
      <c r="EB34" s="25">
        <v>553300</v>
      </c>
      <c r="EC34" s="24">
        <f t="shared" si="70"/>
        <v>459367.5</v>
      </c>
      <c r="ED34" s="24">
        <f t="shared" si="71"/>
        <v>537650</v>
      </c>
      <c r="EE34" s="24">
        <f t="shared" si="72"/>
        <v>378966.06133432587</v>
      </c>
      <c r="EF34" s="24">
        <f t="shared" si="73"/>
        <v>207677.59999999998</v>
      </c>
      <c r="EG34" s="24">
        <f t="shared" si="74"/>
        <v>255443.44799999997</v>
      </c>
      <c r="EH34" s="126">
        <f>VLOOKUP(B34,'[3]MANO DE OBRA'!$B$9:$AN$144,37,0)</f>
        <v>204556</v>
      </c>
      <c r="EI34" s="126">
        <v>522000</v>
      </c>
      <c r="EJ34" s="17">
        <v>564570</v>
      </c>
      <c r="EK34" s="73">
        <v>525000</v>
      </c>
      <c r="EL34" s="17">
        <f t="shared" si="75"/>
        <v>454031.5</v>
      </c>
      <c r="EM34" s="17">
        <f t="shared" si="76"/>
        <v>523500</v>
      </c>
      <c r="EN34" s="17">
        <f t="shared" si="77"/>
        <v>381666.01963303919</v>
      </c>
      <c r="EO34" s="17">
        <f t="shared" si="78"/>
        <v>214988.356</v>
      </c>
      <c r="EP34" s="17">
        <f t="shared" si="79"/>
        <v>264435.67787999997</v>
      </c>
      <c r="EQ34" s="350">
        <v>197600</v>
      </c>
      <c r="ER34" s="170">
        <v>522000</v>
      </c>
      <c r="ES34" s="32">
        <v>564570</v>
      </c>
      <c r="ET34" s="32">
        <v>536000</v>
      </c>
      <c r="EU34" s="32">
        <f t="shared" si="80"/>
        <v>540856.66666666663</v>
      </c>
      <c r="EV34" s="32">
        <f t="shared" si="81"/>
        <v>536000</v>
      </c>
      <c r="EW34" s="32">
        <f t="shared" si="82"/>
        <v>540283.5411221066</v>
      </c>
      <c r="EX34" s="32">
        <f t="shared" si="83"/>
        <v>238720.56</v>
      </c>
      <c r="EY34" s="32">
        <f t="shared" si="84"/>
        <v>293626.28879999998</v>
      </c>
      <c r="EZ34" s="94">
        <f>VLOOKUP(B34,'[2]MANO DE OBRA '!$B$11:$AT$145,45,0)</f>
        <v>112689</v>
      </c>
      <c r="FA34" s="170">
        <v>522000</v>
      </c>
      <c r="FB34" s="32">
        <v>564570</v>
      </c>
      <c r="FC34" s="32">
        <v>536000</v>
      </c>
      <c r="FD34" s="32">
        <f t="shared" si="85"/>
        <v>540856.66666666663</v>
      </c>
      <c r="FE34" s="32">
        <f t="shared" si="86"/>
        <v>536000</v>
      </c>
      <c r="FF34" s="32">
        <f t="shared" si="87"/>
        <v>540283.5411221066</v>
      </c>
      <c r="FG34" s="172">
        <f t="shared" si="88"/>
        <v>136139.5809</v>
      </c>
      <c r="FH34" s="32">
        <f t="shared" si="89"/>
        <v>167451.684507</v>
      </c>
      <c r="FI34" s="172">
        <f>VLOOKUP(B34,'[2]MANO DE OBRA '!$B$11:$BO$145,66,0)</f>
        <v>120803</v>
      </c>
      <c r="FJ34" s="162">
        <v>522000</v>
      </c>
      <c r="FK34" s="32">
        <v>564570</v>
      </c>
      <c r="FL34" s="94">
        <v>536300</v>
      </c>
      <c r="FM34" s="32">
        <f t="shared" si="90"/>
        <v>540956.66666666663</v>
      </c>
      <c r="FN34" s="32">
        <f t="shared" si="91"/>
        <v>536300</v>
      </c>
      <c r="FO34" s="94">
        <f t="shared" si="92"/>
        <v>540385.10809835244</v>
      </c>
      <c r="FP34" s="172">
        <f t="shared" si="93"/>
        <v>145942.10430000001</v>
      </c>
      <c r="FQ34" s="32">
        <f t="shared" si="94"/>
        <v>179508.78828900002</v>
      </c>
      <c r="FR34" s="94">
        <f>VLOOKUP(B34,'[2]MANO DE OBRA '!$B$11:$BF$145,57,0)</f>
        <v>112390</v>
      </c>
      <c r="FS34" s="170">
        <v>522000</v>
      </c>
      <c r="FT34" s="32">
        <v>564570</v>
      </c>
      <c r="FU34" s="32">
        <v>525000</v>
      </c>
      <c r="FV34" s="32">
        <f t="shared" si="95"/>
        <v>537190</v>
      </c>
      <c r="FW34" s="32">
        <f t="shared" si="96"/>
        <v>525000</v>
      </c>
      <c r="FX34" s="32">
        <f t="shared" si="97"/>
        <v>536506.56606779003</v>
      </c>
      <c r="FY34" s="172">
        <f t="shared" si="98"/>
        <v>135778.359</v>
      </c>
      <c r="FZ34" s="32">
        <f t="shared" si="99"/>
        <v>167007.38157</v>
      </c>
      <c r="GA34" s="172">
        <f>VLOOKUP(B34,'[2]MANO DE OBRA '!$B$11:$BR$145,69,0)</f>
        <v>124497</v>
      </c>
      <c r="GB34" s="162">
        <v>522000</v>
      </c>
      <c r="GC34" s="32">
        <v>564570</v>
      </c>
      <c r="GD34" s="94">
        <v>548000</v>
      </c>
      <c r="GE34" s="32">
        <f t="shared" si="100"/>
        <v>544856.66666666663</v>
      </c>
      <c r="GF34" s="32">
        <f t="shared" si="101"/>
        <v>548000</v>
      </c>
      <c r="GG34" s="32">
        <f t="shared" si="102"/>
        <v>544288.19787857239</v>
      </c>
      <c r="GH34" s="172">
        <f t="shared" si="103"/>
        <v>150404.82569999999</v>
      </c>
      <c r="GI34" s="32">
        <f t="shared" si="104"/>
        <v>184997.93561099999</v>
      </c>
      <c r="GJ34" s="172">
        <f>VLOOKUP(B34,'[2]MANO DE OBRA '!$B$11:$P$145,15,0)</f>
        <v>104593</v>
      </c>
      <c r="GK34" s="162">
        <v>522000</v>
      </c>
      <c r="GL34" s="32">
        <v>564570</v>
      </c>
      <c r="GM34" s="94">
        <v>371500</v>
      </c>
      <c r="GN34" s="32">
        <f t="shared" si="105"/>
        <v>486023.33333333331</v>
      </c>
      <c r="GO34" s="32">
        <f t="shared" si="106"/>
        <v>522000</v>
      </c>
      <c r="GP34" s="32">
        <f t="shared" si="107"/>
        <v>470310.96242982341</v>
      </c>
      <c r="GQ34" s="172">
        <f t="shared" si="108"/>
        <v>126358.8033</v>
      </c>
      <c r="GR34" s="32">
        <f t="shared" si="109"/>
        <v>155421.32805899999</v>
      </c>
      <c r="GS34" s="172">
        <f>VLOOKUP(B34,'[2]MANO DE OBRA '!$B$11:$G$145,6,0)</f>
        <v>95032</v>
      </c>
      <c r="GT34" s="162">
        <v>522000</v>
      </c>
      <c r="GU34" s="32">
        <v>564570</v>
      </c>
      <c r="GV34" s="94">
        <v>371500</v>
      </c>
      <c r="GW34" s="33">
        <f t="shared" si="110"/>
        <v>486023.33333333331</v>
      </c>
      <c r="GX34" s="32">
        <f t="shared" si="111"/>
        <v>522000</v>
      </c>
      <c r="GY34" s="32">
        <f t="shared" si="112"/>
        <v>470310.96242982341</v>
      </c>
      <c r="GZ34" s="172">
        <f t="shared" si="113"/>
        <v>114808.15919999999</v>
      </c>
      <c r="HA34" s="32">
        <f t="shared" si="114"/>
        <v>141214.03581599999</v>
      </c>
      <c r="HB34" s="172">
        <f>VLOOKUP(B34,'[2]MANO DE OBRA '!$B$11:$D$145,3,0)</f>
        <v>98339</v>
      </c>
      <c r="HC34" s="31">
        <v>522000</v>
      </c>
      <c r="HD34" s="32">
        <v>564570</v>
      </c>
      <c r="HE34" s="94">
        <v>371500</v>
      </c>
      <c r="HF34" s="33">
        <f t="shared" si="115"/>
        <v>486023.33333333331</v>
      </c>
      <c r="HG34" s="32">
        <f t="shared" si="116"/>
        <v>522000</v>
      </c>
      <c r="HH34" s="32">
        <f t="shared" si="117"/>
        <v>470310.96242982341</v>
      </c>
      <c r="HI34" s="172">
        <f t="shared" si="118"/>
        <v>118803.3459</v>
      </c>
      <c r="HJ34" s="32">
        <f t="shared" si="119"/>
        <v>146128.11545700001</v>
      </c>
      <c r="HK34" s="172">
        <f>VLOOKUP(B34,'[2]MANO DE OBRA '!$B$11:$BI$145,60,0)</f>
        <v>115269</v>
      </c>
      <c r="HL34" s="31">
        <v>522000</v>
      </c>
      <c r="HM34" s="32">
        <v>564570</v>
      </c>
      <c r="HN34" s="94">
        <v>547600</v>
      </c>
      <c r="HO34" s="33">
        <f t="shared" si="120"/>
        <v>544723.33333333337</v>
      </c>
      <c r="HP34" s="32">
        <f t="shared" si="121"/>
        <v>547600</v>
      </c>
      <c r="HQ34" s="32">
        <f t="shared" si="122"/>
        <v>544156.60040328233</v>
      </c>
      <c r="HR34" s="172">
        <f t="shared" si="123"/>
        <v>139256.47889999999</v>
      </c>
      <c r="HS34" s="32">
        <f t="shared" si="124"/>
        <v>171285.46904699999</v>
      </c>
      <c r="HT34" s="172">
        <v>250560</v>
      </c>
      <c r="HU34" s="31">
        <v>522000</v>
      </c>
      <c r="HV34" s="32">
        <v>564570</v>
      </c>
      <c r="HW34" s="94">
        <v>508000</v>
      </c>
      <c r="HX34" s="33">
        <f t="shared" si="125"/>
        <v>531523.33333333337</v>
      </c>
      <c r="HY34" s="32">
        <f t="shared" si="126"/>
        <v>522000</v>
      </c>
      <c r="HZ34" s="32">
        <f t="shared" si="127"/>
        <v>530459.67607006675</v>
      </c>
      <c r="IA34" s="172">
        <f t="shared" si="128"/>
        <v>302701.53599999996</v>
      </c>
      <c r="IB34" s="32">
        <f t="shared" si="129"/>
        <v>372322.88927999994</v>
      </c>
      <c r="IC34" s="172">
        <v>287100</v>
      </c>
      <c r="ID34" s="31">
        <v>522000</v>
      </c>
      <c r="IE34" s="32">
        <v>564570</v>
      </c>
      <c r="IF34" s="94">
        <v>508000</v>
      </c>
      <c r="IG34" s="33">
        <f t="shared" si="130"/>
        <v>531523.33333333337</v>
      </c>
      <c r="IH34" s="32">
        <f t="shared" si="131"/>
        <v>522000</v>
      </c>
      <c r="II34" s="32">
        <f t="shared" si="132"/>
        <v>530459.67607006675</v>
      </c>
      <c r="IJ34" s="172">
        <f t="shared" si="133"/>
        <v>346845.51</v>
      </c>
      <c r="IK34" s="32">
        <f t="shared" si="134"/>
        <v>426619.97730000003</v>
      </c>
      <c r="IM34" s="32">
        <f t="shared" si="135"/>
        <v>215337.63094911107</v>
      </c>
    </row>
    <row r="35" spans="1:247" x14ac:dyDescent="0.25">
      <c r="A35" s="12">
        <v>28</v>
      </c>
      <c r="B35" s="36" t="s">
        <v>313</v>
      </c>
      <c r="C35" s="14">
        <f>VLOOKUP(B35,'[3]MANO DE OBRA'!$B$9:$D$144,3,0)</f>
        <v>209397</v>
      </c>
      <c r="D35" s="14">
        <v>748000</v>
      </c>
      <c r="E35" s="15">
        <v>888930</v>
      </c>
      <c r="F35" s="97">
        <v>844000</v>
      </c>
      <c r="G35" s="105">
        <f t="shared" si="1"/>
        <v>672581.75</v>
      </c>
      <c r="H35" s="105">
        <f t="shared" si="2"/>
        <v>796000</v>
      </c>
      <c r="I35" s="105">
        <f t="shared" si="3"/>
        <v>474929.75836333534</v>
      </c>
      <c r="J35" s="107">
        <f t="shared" si="0"/>
        <v>220076.24699999997</v>
      </c>
      <c r="K35" s="107">
        <f t="shared" si="4"/>
        <v>270693.78380999999</v>
      </c>
      <c r="L35" s="101">
        <f>VLOOKUP(B35,'[3]MANO DE OBRA'!$B$9:$F$144,5,0)</f>
        <v>245784</v>
      </c>
      <c r="M35" s="101">
        <v>748000</v>
      </c>
      <c r="N35" s="34">
        <v>888930</v>
      </c>
      <c r="O35" s="70">
        <v>871200</v>
      </c>
      <c r="P35" s="34">
        <f t="shared" si="5"/>
        <v>688478.5</v>
      </c>
      <c r="Q35" s="34">
        <f t="shared" si="6"/>
        <v>809600</v>
      </c>
      <c r="R35" s="34">
        <f t="shared" si="7"/>
        <v>520948.54470039008</v>
      </c>
      <c r="S35" s="34">
        <f t="shared" si="8"/>
        <v>258318.984</v>
      </c>
      <c r="T35" s="34">
        <f t="shared" si="9"/>
        <v>317732.35031999997</v>
      </c>
      <c r="U35" s="175">
        <f>VLOOKUP(B35,'[3]MANO DE OBRA'!$B$9:$H$144,7,0)</f>
        <v>211839</v>
      </c>
      <c r="V35" s="175">
        <v>748000</v>
      </c>
      <c r="W35" s="17">
        <v>888930</v>
      </c>
      <c r="X35" s="17">
        <v>853000</v>
      </c>
      <c r="Y35" s="17">
        <f t="shared" si="10"/>
        <v>675442.25</v>
      </c>
      <c r="Z35" s="17">
        <f t="shared" si="11"/>
        <v>800500</v>
      </c>
      <c r="AA35" s="17">
        <f t="shared" si="12"/>
        <v>478769.82584463898</v>
      </c>
      <c r="AB35" s="17">
        <f t="shared" si="13"/>
        <v>222642.78899999999</v>
      </c>
      <c r="AC35" s="17">
        <f t="shared" si="14"/>
        <v>273850.63046999997</v>
      </c>
      <c r="AD35" s="129">
        <f>VLOOKUP(B35,'[3]MANO DE OBRA'!$B$9:$J$144,9,0)</f>
        <v>228823</v>
      </c>
      <c r="AE35" s="129">
        <v>748000</v>
      </c>
      <c r="AF35" s="18">
        <v>888930</v>
      </c>
      <c r="AG35" s="74">
        <v>871200</v>
      </c>
      <c r="AH35" s="18">
        <f t="shared" si="15"/>
        <v>684238.25</v>
      </c>
      <c r="AI35" s="18">
        <f t="shared" si="16"/>
        <v>809600</v>
      </c>
      <c r="AJ35" s="18">
        <f t="shared" si="17"/>
        <v>501260.76585407904</v>
      </c>
      <c r="AK35" s="18">
        <f t="shared" si="18"/>
        <v>240492.973</v>
      </c>
      <c r="AL35" s="18">
        <f t="shared" si="19"/>
        <v>295806.35678999999</v>
      </c>
      <c r="AM35" s="133">
        <f>VLOOKUP(B35,'[3]MANO DE OBRA'!$B$9:$L$144,11,0)</f>
        <v>251915</v>
      </c>
      <c r="AN35" s="133">
        <v>748000</v>
      </c>
      <c r="AO35" s="19">
        <v>888930</v>
      </c>
      <c r="AP35" s="77">
        <v>862000</v>
      </c>
      <c r="AQ35" s="19">
        <f t="shared" si="20"/>
        <v>687711.25</v>
      </c>
      <c r="AR35" s="19">
        <f t="shared" si="21"/>
        <v>805000</v>
      </c>
      <c r="AS35" s="19">
        <f t="shared" si="22"/>
        <v>526902.86377448204</v>
      </c>
      <c r="AT35" s="19">
        <f t="shared" si="23"/>
        <v>264762.66499999998</v>
      </c>
      <c r="AU35" s="19">
        <f t="shared" si="24"/>
        <v>325658.07794999995</v>
      </c>
      <c r="AV35" s="137">
        <f>VLOOKUP(B35,'[3]MANO DE OBRA'!$B$9:$N$144,13,0)</f>
        <v>231250</v>
      </c>
      <c r="AW35" s="137">
        <v>748000</v>
      </c>
      <c r="AX35" s="20">
        <v>888930</v>
      </c>
      <c r="AY35" s="79">
        <v>862000</v>
      </c>
      <c r="AZ35" s="20">
        <f t="shared" si="25"/>
        <v>682545</v>
      </c>
      <c r="BA35" s="20">
        <f t="shared" si="26"/>
        <v>805000</v>
      </c>
      <c r="BB35" s="20">
        <f t="shared" si="27"/>
        <v>503381.24335935403</v>
      </c>
      <c r="BC35" s="20">
        <f t="shared" si="28"/>
        <v>243043.74999999997</v>
      </c>
      <c r="BD35" s="20">
        <f t="shared" si="29"/>
        <v>298943.81249999994</v>
      </c>
      <c r="BE35" s="139">
        <f>VLOOKUP(B35,'[3]MANO DE OBRA'!$B$9:$P$144,15,0)</f>
        <v>235372</v>
      </c>
      <c r="BF35" s="139">
        <v>748000</v>
      </c>
      <c r="BG35" s="21">
        <v>888930</v>
      </c>
      <c r="BH35" s="80">
        <v>827000</v>
      </c>
      <c r="BI35" s="21">
        <f t="shared" si="30"/>
        <v>674825.5</v>
      </c>
      <c r="BJ35" s="21">
        <f t="shared" si="31"/>
        <v>787500</v>
      </c>
      <c r="BK35" s="21">
        <f t="shared" si="32"/>
        <v>505074.10545667534</v>
      </c>
      <c r="BL35" s="21">
        <f t="shared" si="33"/>
        <v>247375.97199999998</v>
      </c>
      <c r="BM35" s="21">
        <f t="shared" si="34"/>
        <v>304272.44555999996</v>
      </c>
      <c r="BN35" s="144">
        <f>VLOOKUP(B35,'[3]MANO DE OBRA'!$B$9:$R$144,17,0)</f>
        <v>280014</v>
      </c>
      <c r="BO35" s="144">
        <v>748000</v>
      </c>
      <c r="BP35" s="22">
        <v>888930</v>
      </c>
      <c r="BQ35" s="82">
        <v>844000</v>
      </c>
      <c r="BR35" s="22">
        <f t="shared" si="35"/>
        <v>690236</v>
      </c>
      <c r="BS35" s="22">
        <f t="shared" si="36"/>
        <v>796000</v>
      </c>
      <c r="BT35" s="22">
        <f t="shared" si="37"/>
        <v>554175.46629716526</v>
      </c>
      <c r="BU35" s="22">
        <f t="shared" si="38"/>
        <v>294294.71399999998</v>
      </c>
      <c r="BV35" s="22">
        <f t="shared" si="39"/>
        <v>361982.49821999995</v>
      </c>
      <c r="BW35" s="146">
        <f>VLOOKUP(B35,'[3]MANO DE OBRA'!$B$9:$T$144,19,0)</f>
        <v>289425</v>
      </c>
      <c r="BX35" s="146">
        <v>748000</v>
      </c>
      <c r="BY35" s="23">
        <v>888930</v>
      </c>
      <c r="BZ35" s="84">
        <v>827000</v>
      </c>
      <c r="CA35" s="23">
        <f t="shared" si="40"/>
        <v>688338.75</v>
      </c>
      <c r="CB35" s="23">
        <f t="shared" si="41"/>
        <v>787500</v>
      </c>
      <c r="CC35" s="84">
        <f t="shared" si="42"/>
        <v>561311.90631689306</v>
      </c>
      <c r="CD35" s="84">
        <f t="shared" si="43"/>
        <v>304185.67499999999</v>
      </c>
      <c r="CE35" s="84">
        <f t="shared" si="44"/>
        <v>374148.38024999999</v>
      </c>
      <c r="CF35" s="168">
        <f>VLOOKUP(B35,'[3]MANO DE OBRA'!$B$9:$X$144,23,0)</f>
        <v>209411</v>
      </c>
      <c r="CG35" s="168">
        <v>748000</v>
      </c>
      <c r="CH35" s="24">
        <v>888930</v>
      </c>
      <c r="CI35" s="24">
        <v>769100</v>
      </c>
      <c r="CJ35" s="24">
        <f t="shared" si="45"/>
        <v>653860.25</v>
      </c>
      <c r="CK35" s="24">
        <f t="shared" si="46"/>
        <v>758550</v>
      </c>
      <c r="CL35" s="24">
        <f t="shared" si="47"/>
        <v>468528.59784231544</v>
      </c>
      <c r="CM35" s="24">
        <f t="shared" si="48"/>
        <v>220090.96099999998</v>
      </c>
      <c r="CN35" s="24">
        <f t="shared" si="49"/>
        <v>270711.88202999998</v>
      </c>
      <c r="CO35" s="148">
        <f>VLOOKUP(B35,'[3]MANO DE OBRA'!$B$9:$Z$144,25,0)</f>
        <v>252786</v>
      </c>
      <c r="CP35" s="148">
        <v>748000</v>
      </c>
      <c r="CQ35" s="26">
        <v>888930</v>
      </c>
      <c r="CR35" s="149">
        <v>844000</v>
      </c>
      <c r="CS35" s="26">
        <f t="shared" si="50"/>
        <v>683429</v>
      </c>
      <c r="CT35" s="26">
        <f t="shared" si="51"/>
        <v>796000</v>
      </c>
      <c r="CU35" s="26">
        <f t="shared" si="52"/>
        <v>526136.0883697992</v>
      </c>
      <c r="CV35" s="26">
        <f t="shared" si="53"/>
        <v>265678.08600000001</v>
      </c>
      <c r="CW35" s="26">
        <f t="shared" si="54"/>
        <v>326784.04578000004</v>
      </c>
      <c r="CX35" s="27">
        <f>VLOOKUP(B35,'[3]MANO DE OBRA'!$B$9:$AB$144,27,0)</f>
        <v>303941</v>
      </c>
      <c r="CY35" s="27">
        <v>748000</v>
      </c>
      <c r="CZ35" s="28">
        <v>888930</v>
      </c>
      <c r="DA35" s="86">
        <v>827000</v>
      </c>
      <c r="DB35" s="28">
        <f t="shared" si="55"/>
        <v>691967.75</v>
      </c>
      <c r="DC35" s="28">
        <f t="shared" si="56"/>
        <v>787500</v>
      </c>
      <c r="DD35" s="28">
        <f t="shared" si="57"/>
        <v>574617.82881282398</v>
      </c>
      <c r="DE35" s="28">
        <f t="shared" si="58"/>
        <v>319441.99099999998</v>
      </c>
      <c r="DF35" s="28">
        <f t="shared" si="59"/>
        <v>392913.64892999997</v>
      </c>
      <c r="DG35" s="150">
        <f>VLOOKUP(B35,'[3]MANO DE OBRA'!$B$9:$AF$144,31,0)</f>
        <v>311126</v>
      </c>
      <c r="DH35" s="150">
        <v>748000</v>
      </c>
      <c r="DI35" s="29">
        <v>888930</v>
      </c>
      <c r="DJ35" s="88">
        <v>818000</v>
      </c>
      <c r="DK35" s="29">
        <f t="shared" si="60"/>
        <v>691514</v>
      </c>
      <c r="DL35" s="29">
        <f t="shared" si="61"/>
        <v>783000</v>
      </c>
      <c r="DM35" s="29">
        <f t="shared" si="62"/>
        <v>579838.53718613146</v>
      </c>
      <c r="DN35" s="29">
        <f t="shared" si="63"/>
        <v>326993.42599999998</v>
      </c>
      <c r="DO35" s="29">
        <f t="shared" si="64"/>
        <v>402201.91397999995</v>
      </c>
      <c r="DP35" s="154">
        <f>VLOOKUP(B35,'[3]MANO DE OBRA'!$B$9:$AH$144,33,0)</f>
        <v>311126</v>
      </c>
      <c r="DQ35" s="154">
        <v>748000</v>
      </c>
      <c r="DR35" s="30">
        <v>888930</v>
      </c>
      <c r="DS35" s="90">
        <v>844500</v>
      </c>
      <c r="DT35" s="30">
        <f t="shared" si="65"/>
        <v>698139</v>
      </c>
      <c r="DU35" s="30">
        <f t="shared" si="66"/>
        <v>796250</v>
      </c>
      <c r="DV35" s="30">
        <f t="shared" si="67"/>
        <v>583080.95410448394</v>
      </c>
      <c r="DW35" s="30">
        <f t="shared" si="68"/>
        <v>326993.42599999998</v>
      </c>
      <c r="DX35" s="30">
        <f t="shared" si="69"/>
        <v>402201.91397999995</v>
      </c>
      <c r="DY35" s="158">
        <f>VLOOKUP(B35,'[3]MANO DE OBRA'!$B$9:$AJ$144,35,0)</f>
        <v>311126</v>
      </c>
      <c r="DZ35" s="158">
        <v>748000</v>
      </c>
      <c r="EA35" s="24">
        <v>888930</v>
      </c>
      <c r="EB35" s="25">
        <v>817800</v>
      </c>
      <c r="EC35" s="24">
        <f t="shared" si="70"/>
        <v>691464</v>
      </c>
      <c r="ED35" s="24">
        <f t="shared" si="71"/>
        <v>782900</v>
      </c>
      <c r="EE35" s="24">
        <f t="shared" si="72"/>
        <v>579813.40878101287</v>
      </c>
      <c r="EF35" s="24">
        <f t="shared" si="73"/>
        <v>326993.42599999998</v>
      </c>
      <c r="EG35" s="24">
        <f t="shared" si="74"/>
        <v>402201.91397999995</v>
      </c>
      <c r="EH35" s="126">
        <f>VLOOKUP(B35,'[3]MANO DE OBRA'!$B$9:$AN$144,37,0)</f>
        <v>331488</v>
      </c>
      <c r="EI35" s="126">
        <v>748000</v>
      </c>
      <c r="EJ35" s="17">
        <v>888930</v>
      </c>
      <c r="EK35" s="73">
        <v>818000</v>
      </c>
      <c r="EL35" s="17">
        <f t="shared" si="75"/>
        <v>696604.5</v>
      </c>
      <c r="EM35" s="17">
        <f t="shared" si="76"/>
        <v>783000</v>
      </c>
      <c r="EN35" s="17">
        <f t="shared" si="77"/>
        <v>596922.2057034591</v>
      </c>
      <c r="EO35" s="17">
        <f t="shared" si="78"/>
        <v>348393.88799999998</v>
      </c>
      <c r="EP35" s="17">
        <f t="shared" si="79"/>
        <v>428524.48223999998</v>
      </c>
      <c r="EQ35" s="350">
        <v>311126</v>
      </c>
      <c r="ER35" s="170">
        <v>748000</v>
      </c>
      <c r="ES35" s="32">
        <v>888930</v>
      </c>
      <c r="ET35" s="32">
        <v>853000</v>
      </c>
      <c r="EU35" s="32">
        <f t="shared" si="80"/>
        <v>829976.66666666663</v>
      </c>
      <c r="EV35" s="32">
        <f t="shared" si="81"/>
        <v>853000</v>
      </c>
      <c r="EW35" s="32">
        <f t="shared" si="82"/>
        <v>825495.86703449581</v>
      </c>
      <c r="EX35" s="32">
        <f t="shared" si="83"/>
        <v>375871.32059999998</v>
      </c>
      <c r="EY35" s="32">
        <f t="shared" si="84"/>
        <v>462321.72433799994</v>
      </c>
      <c r="EZ35" s="94">
        <f>VLOOKUP(B35,'[2]MANO DE OBRA '!$B$11:$AT$145,45,0)</f>
        <v>184235</v>
      </c>
      <c r="FA35" s="170">
        <v>748000</v>
      </c>
      <c r="FB35" s="32">
        <v>888930</v>
      </c>
      <c r="FC35" s="32">
        <v>853000</v>
      </c>
      <c r="FD35" s="32">
        <f t="shared" si="85"/>
        <v>829976.66666666663</v>
      </c>
      <c r="FE35" s="32">
        <f t="shared" si="86"/>
        <v>853000</v>
      </c>
      <c r="FF35" s="32">
        <f t="shared" si="87"/>
        <v>825495.86703449581</v>
      </c>
      <c r="FG35" s="172">
        <f t="shared" si="88"/>
        <v>222574.30349999998</v>
      </c>
      <c r="FH35" s="32">
        <f t="shared" si="89"/>
        <v>273766.39330499998</v>
      </c>
      <c r="FI35" s="172">
        <f>VLOOKUP(B35,'[2]MANO DE OBRA '!$B$11:$BO$145,66,0)</f>
        <v>180177</v>
      </c>
      <c r="FJ35" s="162">
        <v>748000</v>
      </c>
      <c r="FK35" s="32">
        <v>888930</v>
      </c>
      <c r="FL35" s="94">
        <v>853400</v>
      </c>
      <c r="FM35" s="32">
        <f t="shared" si="90"/>
        <v>830110</v>
      </c>
      <c r="FN35" s="32">
        <f t="shared" si="91"/>
        <v>853400</v>
      </c>
      <c r="FO35" s="94">
        <f t="shared" si="92"/>
        <v>825620.70093592862</v>
      </c>
      <c r="FP35" s="172">
        <f t="shared" si="93"/>
        <v>217671.83369999999</v>
      </c>
      <c r="FQ35" s="32">
        <f t="shared" si="94"/>
        <v>267736.35545099998</v>
      </c>
      <c r="FR35" s="94">
        <f>VLOOKUP(B35,'[2]MANO DE OBRA '!$B$11:$BF$145,57,0)</f>
        <v>184756</v>
      </c>
      <c r="FS35" s="170">
        <v>748000</v>
      </c>
      <c r="FT35" s="32">
        <v>888930</v>
      </c>
      <c r="FU35" s="32">
        <v>836000</v>
      </c>
      <c r="FV35" s="32">
        <f t="shared" si="95"/>
        <v>824310</v>
      </c>
      <c r="FW35" s="32">
        <f t="shared" si="96"/>
        <v>836000</v>
      </c>
      <c r="FX35" s="32">
        <f t="shared" si="97"/>
        <v>820116.11071055452</v>
      </c>
      <c r="FY35" s="172">
        <f t="shared" si="98"/>
        <v>223203.7236</v>
      </c>
      <c r="FZ35" s="32">
        <f t="shared" si="99"/>
        <v>274540.580028</v>
      </c>
      <c r="GA35" s="172">
        <f>VLOOKUP(B35,'[2]MANO DE OBRA '!$B$11:$BR$145,69,0)</f>
        <v>185372</v>
      </c>
      <c r="GB35" s="162">
        <v>748000</v>
      </c>
      <c r="GC35" s="32">
        <v>888930</v>
      </c>
      <c r="GD35" s="94">
        <v>871000</v>
      </c>
      <c r="GE35" s="32">
        <f t="shared" si="100"/>
        <v>835976.66666666663</v>
      </c>
      <c r="GF35" s="32">
        <f t="shared" si="101"/>
        <v>871000</v>
      </c>
      <c r="GG35" s="32">
        <f t="shared" si="102"/>
        <v>831035.9822383055</v>
      </c>
      <c r="GH35" s="172">
        <f t="shared" si="103"/>
        <v>223947.91319999998</v>
      </c>
      <c r="GI35" s="32">
        <f t="shared" si="104"/>
        <v>275455.93323599995</v>
      </c>
      <c r="GJ35" s="172">
        <f>VLOOKUP(B35,'[2]MANO DE OBRA '!$B$11:$P$145,15,0)</f>
        <v>163684</v>
      </c>
      <c r="GK35" s="162">
        <v>748000</v>
      </c>
      <c r="GL35" s="32">
        <v>888930</v>
      </c>
      <c r="GM35" s="94">
        <v>603600</v>
      </c>
      <c r="GN35" s="32">
        <f t="shared" si="105"/>
        <v>746843.33333333337</v>
      </c>
      <c r="GO35" s="32">
        <f t="shared" si="106"/>
        <v>748000</v>
      </c>
      <c r="GP35" s="32">
        <f t="shared" si="107"/>
        <v>728407.68786383269</v>
      </c>
      <c r="GQ35" s="172">
        <f t="shared" si="108"/>
        <v>197746.6404</v>
      </c>
      <c r="GR35" s="32">
        <f t="shared" si="109"/>
        <v>243228.367692</v>
      </c>
      <c r="GS35" s="172">
        <f>VLOOKUP(B35,'[2]MANO DE OBRA '!$B$11:$G$145,6,0)</f>
        <v>147534</v>
      </c>
      <c r="GT35" s="162">
        <v>748000</v>
      </c>
      <c r="GU35" s="32">
        <v>888930</v>
      </c>
      <c r="GV35" s="94">
        <v>603600</v>
      </c>
      <c r="GW35" s="33">
        <f t="shared" si="110"/>
        <v>746843.33333333337</v>
      </c>
      <c r="GX35" s="32">
        <f t="shared" si="111"/>
        <v>748000</v>
      </c>
      <c r="GY35" s="32">
        <f t="shared" si="112"/>
        <v>728407.68786383269</v>
      </c>
      <c r="GZ35" s="172">
        <f t="shared" si="113"/>
        <v>178235.8254</v>
      </c>
      <c r="HA35" s="32">
        <f t="shared" si="114"/>
        <v>219230.06524200001</v>
      </c>
      <c r="HB35" s="172">
        <f>VLOOKUP(B35,'[2]MANO DE OBRA '!$B$11:$D$145,3,0)</f>
        <v>154313</v>
      </c>
      <c r="HC35" s="31">
        <v>748000</v>
      </c>
      <c r="HD35" s="32">
        <v>888930</v>
      </c>
      <c r="HE35" s="94">
        <v>603600</v>
      </c>
      <c r="HF35" s="33">
        <f t="shared" si="115"/>
        <v>746843.33333333337</v>
      </c>
      <c r="HG35" s="32">
        <f t="shared" si="116"/>
        <v>748000</v>
      </c>
      <c r="HH35" s="32">
        <f t="shared" si="117"/>
        <v>728407.68786383269</v>
      </c>
      <c r="HI35" s="172">
        <f t="shared" si="118"/>
        <v>186425.53529999999</v>
      </c>
      <c r="HJ35" s="32">
        <f t="shared" si="119"/>
        <v>229303.40841899998</v>
      </c>
      <c r="HK35" s="172">
        <f>VLOOKUP(B35,'[2]MANO DE OBRA '!$B$11:$BI$145,60,0)</f>
        <v>193415</v>
      </c>
      <c r="HL35" s="31">
        <v>748000</v>
      </c>
      <c r="HM35" s="32">
        <v>888930</v>
      </c>
      <c r="HN35" s="94">
        <v>871200</v>
      </c>
      <c r="HO35" s="33">
        <f t="shared" si="120"/>
        <v>836043.33333333337</v>
      </c>
      <c r="HP35" s="32">
        <f t="shared" si="121"/>
        <v>871200</v>
      </c>
      <c r="HQ35" s="32">
        <f t="shared" si="122"/>
        <v>831096.66203059803</v>
      </c>
      <c r="HR35" s="172">
        <f t="shared" si="123"/>
        <v>233664.66149999999</v>
      </c>
      <c r="HS35" s="32">
        <f t="shared" si="124"/>
        <v>287407.53364499996</v>
      </c>
      <c r="HT35" s="172">
        <v>359040</v>
      </c>
      <c r="HU35" s="31">
        <v>748000</v>
      </c>
      <c r="HV35" s="32">
        <v>888930</v>
      </c>
      <c r="HW35" s="94">
        <v>853000</v>
      </c>
      <c r="HX35" s="33">
        <f t="shared" si="125"/>
        <v>829976.66666666663</v>
      </c>
      <c r="HY35" s="32">
        <f t="shared" si="126"/>
        <v>853000</v>
      </c>
      <c r="HZ35" s="32">
        <f t="shared" si="127"/>
        <v>825495.86703449581</v>
      </c>
      <c r="IA35" s="172">
        <f t="shared" si="128"/>
        <v>433756.22399999999</v>
      </c>
      <c r="IB35" s="32">
        <f t="shared" si="129"/>
        <v>533520.15552000003</v>
      </c>
      <c r="IC35" s="172">
        <v>411400</v>
      </c>
      <c r="ID35" s="31">
        <v>748000</v>
      </c>
      <c r="IE35" s="32">
        <v>888930</v>
      </c>
      <c r="IF35" s="94">
        <v>853000</v>
      </c>
      <c r="IG35" s="33">
        <f t="shared" si="130"/>
        <v>829976.66666666663</v>
      </c>
      <c r="IH35" s="32">
        <f t="shared" si="131"/>
        <v>853000</v>
      </c>
      <c r="II35" s="32">
        <f t="shared" si="132"/>
        <v>825495.86703449581</v>
      </c>
      <c r="IJ35" s="172">
        <f t="shared" si="133"/>
        <v>497012.33999999997</v>
      </c>
      <c r="IK35" s="32">
        <f t="shared" si="134"/>
        <v>611325.17819999997</v>
      </c>
      <c r="IM35" s="32">
        <f t="shared" si="135"/>
        <v>338017.17895799997</v>
      </c>
    </row>
    <row r="36" spans="1:247" x14ac:dyDescent="0.25">
      <c r="A36" s="12">
        <v>29</v>
      </c>
      <c r="B36" s="38" t="s">
        <v>314</v>
      </c>
      <c r="C36" s="14">
        <f>VLOOKUP(B36,'[3]MANO DE OBRA'!$B$9:$D$144,3,0)</f>
        <v>134136</v>
      </c>
      <c r="D36" s="14">
        <v>480000</v>
      </c>
      <c r="E36" s="15">
        <v>572220</v>
      </c>
      <c r="F36" s="97">
        <v>532000</v>
      </c>
      <c r="G36" s="105">
        <f t="shared" si="1"/>
        <v>429589</v>
      </c>
      <c r="H36" s="105">
        <f t="shared" si="2"/>
        <v>506000</v>
      </c>
      <c r="I36" s="105">
        <f t="shared" si="3"/>
        <v>303819.02734703227</v>
      </c>
      <c r="J36" s="107">
        <f t="shared" si="0"/>
        <v>140976.93599999999</v>
      </c>
      <c r="K36" s="107">
        <f t="shared" si="4"/>
        <v>173401.63127999997</v>
      </c>
      <c r="L36" s="101">
        <f>VLOOKUP(B36,'[3]MANO DE OBRA'!$B$9:$F$144,5,0)</f>
        <v>156259</v>
      </c>
      <c r="M36" s="101">
        <v>480000</v>
      </c>
      <c r="N36" s="34">
        <v>572220</v>
      </c>
      <c r="O36" s="70">
        <v>543600</v>
      </c>
      <c r="P36" s="34">
        <f t="shared" si="5"/>
        <v>438019.75</v>
      </c>
      <c r="Q36" s="34">
        <f t="shared" si="6"/>
        <v>511800</v>
      </c>
      <c r="R36" s="34">
        <f t="shared" si="7"/>
        <v>331396.53463960084</v>
      </c>
      <c r="S36" s="34">
        <f t="shared" si="8"/>
        <v>164228.209</v>
      </c>
      <c r="T36" s="34">
        <f t="shared" si="9"/>
        <v>202000.69706999999</v>
      </c>
      <c r="U36" s="175">
        <f>VLOOKUP(B36,'[3]MANO DE OBRA'!$B$9:$H$144,7,0)</f>
        <v>123897</v>
      </c>
      <c r="V36" s="175">
        <v>480000</v>
      </c>
      <c r="W36" s="17">
        <v>572220</v>
      </c>
      <c r="X36" s="17">
        <v>532000</v>
      </c>
      <c r="Y36" s="17">
        <f t="shared" si="10"/>
        <v>427029.25</v>
      </c>
      <c r="Z36" s="17">
        <f t="shared" si="11"/>
        <v>506000</v>
      </c>
      <c r="AA36" s="17">
        <f t="shared" si="12"/>
        <v>290237.16268597532</v>
      </c>
      <c r="AB36" s="17">
        <f t="shared" si="13"/>
        <v>130215.74699999999</v>
      </c>
      <c r="AC36" s="17">
        <f t="shared" si="14"/>
        <v>160165.36880999999</v>
      </c>
      <c r="AD36" s="129">
        <f>VLOOKUP(B36,'[3]MANO DE OBRA'!$B$9:$J$144,9,0)</f>
        <v>140706</v>
      </c>
      <c r="AE36" s="129">
        <v>480000</v>
      </c>
      <c r="AF36" s="18">
        <v>572220</v>
      </c>
      <c r="AG36" s="74">
        <v>543600</v>
      </c>
      <c r="AH36" s="18">
        <f t="shared" si="15"/>
        <v>434131.5</v>
      </c>
      <c r="AI36" s="18">
        <f t="shared" si="16"/>
        <v>511800</v>
      </c>
      <c r="AJ36" s="18">
        <f t="shared" si="17"/>
        <v>313049.8344453235</v>
      </c>
      <c r="AK36" s="18">
        <f t="shared" si="18"/>
        <v>147882.00599999999</v>
      </c>
      <c r="AL36" s="18">
        <f t="shared" si="19"/>
        <v>181894.86738000001</v>
      </c>
      <c r="AM36" s="133">
        <f>VLOOKUP(B36,'[3]MANO DE OBRA'!$B$9:$L$144,11,0)</f>
        <v>154906</v>
      </c>
      <c r="AN36" s="133">
        <v>480000</v>
      </c>
      <c r="AO36" s="19">
        <v>572220</v>
      </c>
      <c r="AP36" s="77">
        <v>561000</v>
      </c>
      <c r="AQ36" s="19">
        <f t="shared" si="20"/>
        <v>442031.5</v>
      </c>
      <c r="AR36" s="19">
        <f t="shared" si="21"/>
        <v>520500</v>
      </c>
      <c r="AS36" s="19">
        <f t="shared" si="22"/>
        <v>331428.39344828197</v>
      </c>
      <c r="AT36" s="19">
        <f t="shared" si="23"/>
        <v>162806.20599999998</v>
      </c>
      <c r="AU36" s="19">
        <f t="shared" si="24"/>
        <v>200251.63337999996</v>
      </c>
      <c r="AV36" s="137">
        <f>VLOOKUP(B36,'[3]MANO DE OBRA'!$B$9:$N$144,13,0)</f>
        <v>155166</v>
      </c>
      <c r="AW36" s="137">
        <v>480000</v>
      </c>
      <c r="AX36" s="20">
        <v>572220</v>
      </c>
      <c r="AY36" s="79">
        <v>561000</v>
      </c>
      <c r="AZ36" s="20">
        <f t="shared" si="25"/>
        <v>442096.5</v>
      </c>
      <c r="BA36" s="20">
        <f t="shared" si="26"/>
        <v>520500</v>
      </c>
      <c r="BB36" s="20">
        <f t="shared" si="27"/>
        <v>331725.70884133352</v>
      </c>
      <c r="BC36" s="20">
        <f t="shared" si="28"/>
        <v>163079.46599999999</v>
      </c>
      <c r="BD36" s="20">
        <f t="shared" si="29"/>
        <v>200587.74317999999</v>
      </c>
      <c r="BE36" s="139">
        <f>VLOOKUP(B36,'[3]MANO DE OBRA'!$B$9:$P$144,15,0)</f>
        <v>144734</v>
      </c>
      <c r="BF36" s="139">
        <v>480000</v>
      </c>
      <c r="BG36" s="21">
        <v>572220</v>
      </c>
      <c r="BH36" s="80">
        <v>526000</v>
      </c>
      <c r="BI36" s="21">
        <f t="shared" si="30"/>
        <v>430738.5</v>
      </c>
      <c r="BJ36" s="21">
        <f t="shared" si="31"/>
        <v>503000</v>
      </c>
      <c r="BK36" s="21">
        <f t="shared" si="32"/>
        <v>316423.64826541475</v>
      </c>
      <c r="BL36" s="21">
        <f t="shared" si="33"/>
        <v>152115.43399999998</v>
      </c>
      <c r="BM36" s="21">
        <f t="shared" si="34"/>
        <v>187101.98381999996</v>
      </c>
      <c r="BN36" s="144">
        <f>VLOOKUP(B36,'[3]MANO DE OBRA'!$B$9:$R$144,17,0)</f>
        <v>200277</v>
      </c>
      <c r="BO36" s="144">
        <v>480000</v>
      </c>
      <c r="BP36" s="22">
        <v>572220</v>
      </c>
      <c r="BQ36" s="82">
        <v>538000</v>
      </c>
      <c r="BR36" s="22">
        <f t="shared" si="35"/>
        <v>447624.25</v>
      </c>
      <c r="BS36" s="22">
        <f t="shared" si="36"/>
        <v>509000</v>
      </c>
      <c r="BT36" s="22">
        <f t="shared" si="37"/>
        <v>374435.99736854254</v>
      </c>
      <c r="BU36" s="22">
        <f t="shared" si="38"/>
        <v>210491.12699999998</v>
      </c>
      <c r="BV36" s="22">
        <f t="shared" si="39"/>
        <v>258904.08620999998</v>
      </c>
      <c r="BW36" s="146">
        <f>VLOOKUP(B36,'[3]MANO DE OBRA'!$B$9:$T$144,19,0)</f>
        <v>180917</v>
      </c>
      <c r="BX36" s="146">
        <v>480000</v>
      </c>
      <c r="BY36" s="23">
        <v>572220</v>
      </c>
      <c r="BZ36" s="84">
        <v>526000</v>
      </c>
      <c r="CA36" s="23">
        <f t="shared" si="40"/>
        <v>439784.25</v>
      </c>
      <c r="CB36" s="23">
        <f t="shared" si="41"/>
        <v>503000</v>
      </c>
      <c r="CC36" s="84">
        <f t="shared" si="42"/>
        <v>355257.13448004355</v>
      </c>
      <c r="CD36" s="84">
        <f t="shared" si="43"/>
        <v>190143.76699999999</v>
      </c>
      <c r="CE36" s="84">
        <f t="shared" si="44"/>
        <v>233876.83340999999</v>
      </c>
      <c r="CF36" s="168">
        <f>VLOOKUP(B36,'[3]MANO DE OBRA'!$B$9:$X$144,23,0)</f>
        <v>148361</v>
      </c>
      <c r="CG36" s="168">
        <v>480000</v>
      </c>
      <c r="CH36" s="24">
        <v>572220</v>
      </c>
      <c r="CI36" s="24">
        <v>499700</v>
      </c>
      <c r="CJ36" s="24">
        <f t="shared" si="45"/>
        <v>425070.25</v>
      </c>
      <c r="CK36" s="24">
        <f t="shared" si="46"/>
        <v>489850</v>
      </c>
      <c r="CL36" s="24">
        <f t="shared" si="47"/>
        <v>318156.48659662646</v>
      </c>
      <c r="CM36" s="24">
        <f t="shared" si="48"/>
        <v>155927.41099999999</v>
      </c>
      <c r="CN36" s="24">
        <f t="shared" si="49"/>
        <v>191790.71552999999</v>
      </c>
      <c r="CO36" s="148">
        <f>VLOOKUP(B36,'[3]MANO DE OBRA'!$B$9:$Z$144,25,0)</f>
        <v>157269</v>
      </c>
      <c r="CP36" s="148">
        <v>480000</v>
      </c>
      <c r="CQ36" s="26">
        <v>572220</v>
      </c>
      <c r="CR36" s="149">
        <v>555000</v>
      </c>
      <c r="CS36" s="26">
        <f t="shared" si="50"/>
        <v>441122.25</v>
      </c>
      <c r="CT36" s="26">
        <f t="shared" si="51"/>
        <v>517500</v>
      </c>
      <c r="CU36" s="26">
        <f t="shared" si="52"/>
        <v>333576.65154242696</v>
      </c>
      <c r="CV36" s="26">
        <f t="shared" si="53"/>
        <v>165289.71899999998</v>
      </c>
      <c r="CW36" s="26">
        <f t="shared" si="54"/>
        <v>203306.35436999999</v>
      </c>
      <c r="CX36" s="27">
        <f>VLOOKUP(B36,'[3]MANO DE OBRA'!$B$9:$AB$144,27,0)</f>
        <v>178320</v>
      </c>
      <c r="CY36" s="27">
        <v>480000</v>
      </c>
      <c r="CZ36" s="28">
        <v>572220</v>
      </c>
      <c r="DA36" s="86">
        <v>538000</v>
      </c>
      <c r="DB36" s="28">
        <f t="shared" si="55"/>
        <v>442135</v>
      </c>
      <c r="DC36" s="28">
        <f t="shared" si="56"/>
        <v>509000</v>
      </c>
      <c r="DD36" s="28">
        <f t="shared" si="57"/>
        <v>354059.22534273413</v>
      </c>
      <c r="DE36" s="28">
        <f t="shared" si="58"/>
        <v>187414.31999999998</v>
      </c>
      <c r="DF36" s="28">
        <f t="shared" si="59"/>
        <v>230519.61359999998</v>
      </c>
      <c r="DG36" s="150">
        <f>VLOOKUP(B36,'[3]MANO DE OBRA'!$B$9:$AF$144,31,0)</f>
        <v>200277</v>
      </c>
      <c r="DH36" s="150">
        <v>480000</v>
      </c>
      <c r="DI36" s="29">
        <v>572220</v>
      </c>
      <c r="DJ36" s="88">
        <v>561000</v>
      </c>
      <c r="DK36" s="29">
        <f t="shared" si="60"/>
        <v>453374.25</v>
      </c>
      <c r="DL36" s="29">
        <f t="shared" si="61"/>
        <v>520500</v>
      </c>
      <c r="DM36" s="29">
        <f t="shared" si="62"/>
        <v>377126.21256388299</v>
      </c>
      <c r="DN36" s="29">
        <f t="shared" si="63"/>
        <v>210491.12699999998</v>
      </c>
      <c r="DO36" s="29">
        <f t="shared" si="64"/>
        <v>258904.08620999998</v>
      </c>
      <c r="DP36" s="154">
        <f>VLOOKUP(B36,'[3]MANO DE OBRA'!$B$9:$AH$144,33,0)</f>
        <v>200277</v>
      </c>
      <c r="DQ36" s="154">
        <v>480000</v>
      </c>
      <c r="DR36" s="30">
        <v>572220</v>
      </c>
      <c r="DS36" s="90">
        <v>555100</v>
      </c>
      <c r="DT36" s="30">
        <f t="shared" si="65"/>
        <v>451899.25</v>
      </c>
      <c r="DU36" s="30">
        <f t="shared" si="66"/>
        <v>517550</v>
      </c>
      <c r="DV36" s="30">
        <f t="shared" si="67"/>
        <v>376453.76828953112</v>
      </c>
      <c r="DW36" s="30">
        <f t="shared" si="68"/>
        <v>210491.12699999998</v>
      </c>
      <c r="DX36" s="30">
        <f t="shared" si="69"/>
        <v>258904.08620999998</v>
      </c>
      <c r="DY36" s="158">
        <f>VLOOKUP(B36,'[3]MANO DE OBRA'!$B$9:$AJ$144,35,0)</f>
        <v>200277</v>
      </c>
      <c r="DZ36" s="158">
        <v>480000</v>
      </c>
      <c r="EA36" s="24">
        <v>572220</v>
      </c>
      <c r="EB36" s="25">
        <v>560800</v>
      </c>
      <c r="EC36" s="24">
        <f t="shared" si="70"/>
        <v>453324.25</v>
      </c>
      <c r="ED36" s="24">
        <f t="shared" si="71"/>
        <v>520400</v>
      </c>
      <c r="EE36" s="24">
        <f t="shared" si="72"/>
        <v>377103.61058065778</v>
      </c>
      <c r="EF36" s="24">
        <f t="shared" si="73"/>
        <v>210491.12699999998</v>
      </c>
      <c r="EG36" s="24">
        <f t="shared" si="74"/>
        <v>258904.08620999998</v>
      </c>
      <c r="EH36" s="126">
        <f>VLOOKUP(B36,'[3]MANO DE OBRA'!$B$9:$AN$144,37,0)</f>
        <v>200097</v>
      </c>
      <c r="EI36" s="126">
        <v>480000</v>
      </c>
      <c r="EJ36" s="17">
        <v>572220</v>
      </c>
      <c r="EK36" s="73">
        <v>515000</v>
      </c>
      <c r="EL36" s="17">
        <f t="shared" si="75"/>
        <v>441829.25</v>
      </c>
      <c r="EM36" s="17">
        <f t="shared" si="76"/>
        <v>497500</v>
      </c>
      <c r="EN36" s="17">
        <f t="shared" si="77"/>
        <v>371393.88087535364</v>
      </c>
      <c r="EO36" s="17">
        <f t="shared" si="78"/>
        <v>210301.94699999999</v>
      </c>
      <c r="EP36" s="17">
        <f t="shared" si="79"/>
        <v>258671.39480999997</v>
      </c>
      <c r="EQ36" s="350">
        <v>200277</v>
      </c>
      <c r="ER36" s="170">
        <v>480000</v>
      </c>
      <c r="ES36" s="32">
        <v>572220</v>
      </c>
      <c r="ET36" s="32">
        <v>532000</v>
      </c>
      <c r="EU36" s="32">
        <f t="shared" si="80"/>
        <v>528073.33333333337</v>
      </c>
      <c r="EV36" s="32">
        <f t="shared" si="81"/>
        <v>532000</v>
      </c>
      <c r="EW36" s="32">
        <f t="shared" si="82"/>
        <v>525337.72273323545</v>
      </c>
      <c r="EX36" s="32">
        <f t="shared" si="83"/>
        <v>241954.64369999999</v>
      </c>
      <c r="EY36" s="32">
        <f t="shared" si="84"/>
        <v>297604.21175099997</v>
      </c>
      <c r="EZ36" s="94">
        <f>VLOOKUP(B36,'[2]MANO DE OBRA '!$B$11:$AT$145,45,0)</f>
        <v>117472</v>
      </c>
      <c r="FA36" s="170">
        <v>480000</v>
      </c>
      <c r="FB36" s="32">
        <v>572220</v>
      </c>
      <c r="FC36" s="32">
        <v>555000</v>
      </c>
      <c r="FD36" s="32">
        <f t="shared" si="85"/>
        <v>535740</v>
      </c>
      <c r="FE36" s="32">
        <f t="shared" si="86"/>
        <v>555000</v>
      </c>
      <c r="FF36" s="32">
        <f t="shared" si="87"/>
        <v>532602.86378220073</v>
      </c>
      <c r="FG36" s="172">
        <f t="shared" si="88"/>
        <v>141917.92319999999</v>
      </c>
      <c r="FH36" s="32">
        <f t="shared" si="89"/>
        <v>174559.04553599999</v>
      </c>
      <c r="FI36" s="172">
        <f>VLOOKUP(B36,'[2]MANO DE OBRA '!$B$11:$BO$145,66,0)</f>
        <v>121186</v>
      </c>
      <c r="FJ36" s="162">
        <v>480000</v>
      </c>
      <c r="FK36" s="32">
        <v>572220</v>
      </c>
      <c r="FL36" s="94">
        <v>532200</v>
      </c>
      <c r="FM36" s="32">
        <f t="shared" si="90"/>
        <v>528140</v>
      </c>
      <c r="FN36" s="32">
        <f t="shared" si="91"/>
        <v>532200</v>
      </c>
      <c r="FO36" s="94">
        <f t="shared" si="92"/>
        <v>525402.71372093214</v>
      </c>
      <c r="FP36" s="172">
        <f t="shared" si="93"/>
        <v>146404.80659999998</v>
      </c>
      <c r="FQ36" s="32">
        <f t="shared" si="94"/>
        <v>180077.91211799998</v>
      </c>
      <c r="FR36" s="94">
        <f>VLOOKUP(B36,'[2]MANO DE OBRA '!$B$11:$BF$145,57,0)</f>
        <v>107991</v>
      </c>
      <c r="FS36" s="170">
        <v>480000</v>
      </c>
      <c r="FT36" s="32">
        <v>572220</v>
      </c>
      <c r="FU36" s="32">
        <v>544000</v>
      </c>
      <c r="FV36" s="32">
        <f t="shared" si="95"/>
        <v>532073.33333333337</v>
      </c>
      <c r="FW36" s="32">
        <f t="shared" si="96"/>
        <v>544000</v>
      </c>
      <c r="FX36" s="32">
        <f t="shared" si="97"/>
        <v>529180.02466091246</v>
      </c>
      <c r="FY36" s="172">
        <f t="shared" si="98"/>
        <v>130463.9271</v>
      </c>
      <c r="FZ36" s="32">
        <f t="shared" si="99"/>
        <v>160470.63033300001</v>
      </c>
      <c r="GA36" s="172">
        <f>VLOOKUP(B36,'[2]MANO DE OBRA '!$B$11:$BR$145,69,0)</f>
        <v>121704</v>
      </c>
      <c r="GB36" s="162">
        <v>480000</v>
      </c>
      <c r="GC36" s="32">
        <v>572220</v>
      </c>
      <c r="GD36" s="94">
        <v>544000</v>
      </c>
      <c r="GE36" s="32">
        <f t="shared" si="100"/>
        <v>532073.33333333337</v>
      </c>
      <c r="GF36" s="32">
        <f t="shared" si="101"/>
        <v>544000</v>
      </c>
      <c r="GG36" s="32">
        <f t="shared" si="102"/>
        <v>529180.02466091246</v>
      </c>
      <c r="GH36" s="172">
        <f t="shared" si="103"/>
        <v>147030.6024</v>
      </c>
      <c r="GI36" s="32">
        <f t="shared" si="104"/>
        <v>180847.64095200002</v>
      </c>
      <c r="GJ36" s="172">
        <f>VLOOKUP(B36,'[2]MANO DE OBRA '!$B$11:$P$145,15,0)</f>
        <v>109599</v>
      </c>
      <c r="GK36" s="162">
        <v>480000</v>
      </c>
      <c r="GL36" s="32">
        <v>572220</v>
      </c>
      <c r="GM36" s="94">
        <v>380600</v>
      </c>
      <c r="GN36" s="32">
        <f t="shared" si="105"/>
        <v>477606.66666666669</v>
      </c>
      <c r="GO36" s="32">
        <f t="shared" si="106"/>
        <v>480000</v>
      </c>
      <c r="GP36" s="32">
        <f t="shared" si="107"/>
        <v>464515.41155582701</v>
      </c>
      <c r="GQ36" s="172">
        <f t="shared" si="108"/>
        <v>132406.55189999999</v>
      </c>
      <c r="GR36" s="32">
        <f t="shared" si="109"/>
        <v>162860.05883699999</v>
      </c>
      <c r="GS36" s="172">
        <f>VLOOKUP(B36,'[2]MANO DE OBRA '!$B$11:$G$145,6,0)</f>
        <v>90425</v>
      </c>
      <c r="GT36" s="162">
        <v>480000</v>
      </c>
      <c r="GU36" s="32">
        <v>572220</v>
      </c>
      <c r="GV36" s="94">
        <v>380600</v>
      </c>
      <c r="GW36" s="33">
        <f t="shared" si="110"/>
        <v>477606.66666666669</v>
      </c>
      <c r="GX36" s="32">
        <f t="shared" si="111"/>
        <v>480000</v>
      </c>
      <c r="GY36" s="32">
        <f t="shared" si="112"/>
        <v>464515.41155582701</v>
      </c>
      <c r="GZ36" s="172">
        <f t="shared" si="113"/>
        <v>109242.44249999999</v>
      </c>
      <c r="HA36" s="32">
        <f t="shared" si="114"/>
        <v>134368.204275</v>
      </c>
      <c r="HB36" s="172">
        <f>VLOOKUP(B36,'[2]MANO DE OBRA '!$B$11:$D$145,3,0)</f>
        <v>93958</v>
      </c>
      <c r="HC36" s="31">
        <v>480000</v>
      </c>
      <c r="HD36" s="32">
        <v>572220</v>
      </c>
      <c r="HE36" s="94">
        <v>380600</v>
      </c>
      <c r="HF36" s="33">
        <f t="shared" si="115"/>
        <v>477606.66666666669</v>
      </c>
      <c r="HG36" s="32">
        <f t="shared" si="116"/>
        <v>480000</v>
      </c>
      <c r="HH36" s="32">
        <f t="shared" si="117"/>
        <v>464515.41155582701</v>
      </c>
      <c r="HI36" s="172">
        <f t="shared" si="118"/>
        <v>113510.65979999999</v>
      </c>
      <c r="HJ36" s="32">
        <f t="shared" si="119"/>
        <v>139618.111554</v>
      </c>
      <c r="HK36" s="172">
        <f>VLOOKUP(B36,'[2]MANO DE OBRA '!$B$11:$BI$145,60,0)</f>
        <v>118781</v>
      </c>
      <c r="HL36" s="31">
        <v>480000</v>
      </c>
      <c r="HM36" s="32">
        <v>572220</v>
      </c>
      <c r="HN36" s="94">
        <v>543600</v>
      </c>
      <c r="HO36" s="33">
        <f t="shared" si="120"/>
        <v>531940</v>
      </c>
      <c r="HP36" s="32">
        <f t="shared" si="121"/>
        <v>543600</v>
      </c>
      <c r="HQ36" s="32">
        <f t="shared" si="122"/>
        <v>529053.79434633418</v>
      </c>
      <c r="HR36" s="172">
        <f t="shared" si="123"/>
        <v>143499.32610000001</v>
      </c>
      <c r="HS36" s="32">
        <f t="shared" si="124"/>
        <v>176504.171103</v>
      </c>
      <c r="HT36" s="172">
        <v>230400</v>
      </c>
      <c r="HU36" s="31">
        <v>480000</v>
      </c>
      <c r="HV36" s="32">
        <v>572220</v>
      </c>
      <c r="HW36" s="94">
        <v>544000</v>
      </c>
      <c r="HX36" s="33">
        <f t="shared" si="125"/>
        <v>532073.33333333337</v>
      </c>
      <c r="HY36" s="32">
        <f t="shared" si="126"/>
        <v>544000</v>
      </c>
      <c r="HZ36" s="32">
        <f t="shared" si="127"/>
        <v>529180.02466091246</v>
      </c>
      <c r="IA36" s="172">
        <f t="shared" si="128"/>
        <v>278346.23999999999</v>
      </c>
      <c r="IB36" s="32">
        <f t="shared" si="129"/>
        <v>342365.87520000001</v>
      </c>
      <c r="IC36" s="172">
        <v>264000</v>
      </c>
      <c r="ID36" s="31">
        <v>480000</v>
      </c>
      <c r="IE36" s="32">
        <v>572220</v>
      </c>
      <c r="IF36" s="94">
        <v>544000</v>
      </c>
      <c r="IG36" s="33">
        <f t="shared" si="130"/>
        <v>532073.33333333337</v>
      </c>
      <c r="IH36" s="32">
        <f t="shared" si="131"/>
        <v>544000</v>
      </c>
      <c r="II36" s="32">
        <f t="shared" si="132"/>
        <v>529180.02466091246</v>
      </c>
      <c r="IJ36" s="172">
        <f t="shared" si="133"/>
        <v>318938.39999999997</v>
      </c>
      <c r="IK36" s="32">
        <f t="shared" si="134"/>
        <v>392294.23199999996</v>
      </c>
      <c r="IM36" s="32">
        <f t="shared" si="135"/>
        <v>214842.78796811105</v>
      </c>
    </row>
    <row r="37" spans="1:247" x14ac:dyDescent="0.25">
      <c r="A37" s="12">
        <v>30</v>
      </c>
      <c r="B37" s="38" t="s">
        <v>315</v>
      </c>
      <c r="C37" s="14">
        <f>VLOOKUP(B37,'[3]MANO DE OBRA'!$B$9:$D$144,3,0)</f>
        <v>132029</v>
      </c>
      <c r="D37" s="14">
        <v>472000</v>
      </c>
      <c r="E37" s="15">
        <v>577830</v>
      </c>
      <c r="F37" s="97">
        <v>543000</v>
      </c>
      <c r="G37" s="105">
        <f t="shared" si="1"/>
        <v>431214.75</v>
      </c>
      <c r="H37" s="105">
        <f t="shared" si="2"/>
        <v>507500</v>
      </c>
      <c r="I37" s="105">
        <f t="shared" si="3"/>
        <v>301546.07783133863</v>
      </c>
      <c r="J37" s="107">
        <f t="shared" si="0"/>
        <v>138762.47899999999</v>
      </c>
      <c r="K37" s="107">
        <f t="shared" si="4"/>
        <v>170677.84917</v>
      </c>
      <c r="L37" s="101">
        <f>VLOOKUP(B37,'[3]MANO DE OBRA'!$B$9:$F$144,5,0)</f>
        <v>156408</v>
      </c>
      <c r="M37" s="101">
        <v>472000</v>
      </c>
      <c r="N37" s="34">
        <v>577830</v>
      </c>
      <c r="O37" s="70">
        <v>543200</v>
      </c>
      <c r="P37" s="34">
        <f t="shared" si="5"/>
        <v>437359.5</v>
      </c>
      <c r="Q37" s="34">
        <f t="shared" si="6"/>
        <v>507600</v>
      </c>
      <c r="R37" s="34">
        <f t="shared" si="7"/>
        <v>331023.49831400992</v>
      </c>
      <c r="S37" s="34">
        <f t="shared" si="8"/>
        <v>164384.80799999999</v>
      </c>
      <c r="T37" s="34">
        <f t="shared" si="9"/>
        <v>202193.31383999999</v>
      </c>
      <c r="U37" s="175">
        <f>VLOOKUP(B37,'[3]MANO DE OBRA'!$B$9:$H$144,7,0)</f>
        <v>132278</v>
      </c>
      <c r="V37" s="175">
        <v>472000</v>
      </c>
      <c r="W37" s="17">
        <v>577830</v>
      </c>
      <c r="X37" s="17">
        <v>532000</v>
      </c>
      <c r="Y37" s="17">
        <f t="shared" si="10"/>
        <v>428527</v>
      </c>
      <c r="Z37" s="17">
        <f t="shared" si="11"/>
        <v>502000</v>
      </c>
      <c r="AA37" s="17">
        <f t="shared" si="12"/>
        <v>301005.53392439295</v>
      </c>
      <c r="AB37" s="17">
        <f t="shared" si="13"/>
        <v>139024.17799999999</v>
      </c>
      <c r="AC37" s="17">
        <f t="shared" si="14"/>
        <v>170999.73893999998</v>
      </c>
      <c r="AD37" s="129">
        <f>VLOOKUP(B37,'[3]MANO DE OBRA'!$B$9:$J$144,9,0)</f>
        <v>137528</v>
      </c>
      <c r="AE37" s="129">
        <v>472000</v>
      </c>
      <c r="AF37" s="18">
        <v>577830</v>
      </c>
      <c r="AG37" s="74">
        <v>543200</v>
      </c>
      <c r="AH37" s="18">
        <f t="shared" si="15"/>
        <v>432639.5</v>
      </c>
      <c r="AI37" s="18">
        <f t="shared" si="16"/>
        <v>507600</v>
      </c>
      <c r="AJ37" s="18">
        <f t="shared" si="17"/>
        <v>308607.54216259997</v>
      </c>
      <c r="AK37" s="18">
        <f t="shared" si="18"/>
        <v>144541.92799999999</v>
      </c>
      <c r="AL37" s="18">
        <f t="shared" si="19"/>
        <v>177786.57143999997</v>
      </c>
      <c r="AM37" s="133">
        <f>VLOOKUP(B37,'[3]MANO DE OBRA'!$B$9:$L$144,11,0)</f>
        <v>151407</v>
      </c>
      <c r="AN37" s="133">
        <v>472000</v>
      </c>
      <c r="AO37" s="19">
        <v>577830</v>
      </c>
      <c r="AP37" s="77">
        <v>549000</v>
      </c>
      <c r="AQ37" s="19">
        <f t="shared" si="20"/>
        <v>437559.25</v>
      </c>
      <c r="AR37" s="19">
        <f t="shared" si="21"/>
        <v>510500</v>
      </c>
      <c r="AS37" s="19">
        <f t="shared" si="22"/>
        <v>325853.23790426058</v>
      </c>
      <c r="AT37" s="19">
        <f t="shared" si="23"/>
        <v>159128.75699999998</v>
      </c>
      <c r="AU37" s="19">
        <f t="shared" si="24"/>
        <v>195728.37110999998</v>
      </c>
      <c r="AV37" s="137">
        <f>VLOOKUP(B37,'[3]MANO DE OBRA'!$B$9:$N$144,13,0)</f>
        <v>155517</v>
      </c>
      <c r="AW37" s="137">
        <v>472000</v>
      </c>
      <c r="AX37" s="20">
        <v>577830</v>
      </c>
      <c r="AY37" s="79">
        <v>549000</v>
      </c>
      <c r="AZ37" s="20">
        <f t="shared" si="25"/>
        <v>438586.75</v>
      </c>
      <c r="BA37" s="20">
        <f t="shared" si="26"/>
        <v>510500</v>
      </c>
      <c r="BB37" s="20">
        <f t="shared" si="27"/>
        <v>330553.49705028703</v>
      </c>
      <c r="BC37" s="20">
        <f t="shared" si="28"/>
        <v>163448.367</v>
      </c>
      <c r="BD37" s="20">
        <f t="shared" si="29"/>
        <v>201041.49141000002</v>
      </c>
      <c r="BE37" s="139">
        <f>VLOOKUP(B37,'[3]MANO DE OBRA'!$B$9:$P$144,15,0)</f>
        <v>159211</v>
      </c>
      <c r="BF37" s="139">
        <v>472000</v>
      </c>
      <c r="BG37" s="21">
        <v>577830</v>
      </c>
      <c r="BH37" s="80">
        <v>520000</v>
      </c>
      <c r="BI37" s="21">
        <f t="shared" si="30"/>
        <v>432260.25</v>
      </c>
      <c r="BJ37" s="21">
        <f t="shared" si="31"/>
        <v>496000</v>
      </c>
      <c r="BK37" s="21">
        <f t="shared" si="32"/>
        <v>331859.13625527377</v>
      </c>
      <c r="BL37" s="21">
        <f t="shared" si="33"/>
        <v>167330.761</v>
      </c>
      <c r="BM37" s="21">
        <f t="shared" si="34"/>
        <v>205816.83603000001</v>
      </c>
      <c r="BN37" s="144">
        <f>VLOOKUP(B37,'[3]MANO DE OBRA'!$B$9:$R$144,17,0)</f>
        <v>202044</v>
      </c>
      <c r="BO37" s="144">
        <v>472000</v>
      </c>
      <c r="BP37" s="22">
        <v>577830</v>
      </c>
      <c r="BQ37" s="82">
        <v>532000</v>
      </c>
      <c r="BR37" s="22">
        <f t="shared" si="35"/>
        <v>445968.5</v>
      </c>
      <c r="BS37" s="22">
        <f t="shared" si="36"/>
        <v>502000</v>
      </c>
      <c r="BT37" s="22">
        <f t="shared" si="37"/>
        <v>374588.89742019481</v>
      </c>
      <c r="BU37" s="22">
        <f t="shared" si="38"/>
        <v>212348.24399999998</v>
      </c>
      <c r="BV37" s="22">
        <f t="shared" si="39"/>
        <v>261188.34011999998</v>
      </c>
      <c r="BW37" s="146">
        <f>VLOOKUP(B37,'[3]MANO DE OBRA'!$B$9:$T$144,19,0)</f>
        <v>189678</v>
      </c>
      <c r="BX37" s="146">
        <v>472000</v>
      </c>
      <c r="BY37" s="23">
        <v>577830</v>
      </c>
      <c r="BZ37" s="84">
        <v>520000</v>
      </c>
      <c r="CA37" s="23">
        <f t="shared" si="40"/>
        <v>439877</v>
      </c>
      <c r="CB37" s="23">
        <f t="shared" si="41"/>
        <v>496000</v>
      </c>
      <c r="CC37" s="84">
        <f t="shared" si="42"/>
        <v>362173.62649506656</v>
      </c>
      <c r="CD37" s="84">
        <f t="shared" si="43"/>
        <v>199351.57799999998</v>
      </c>
      <c r="CE37" s="84">
        <f t="shared" si="44"/>
        <v>245202.44093999997</v>
      </c>
      <c r="CF37" s="168">
        <f>VLOOKUP(B37,'[3]MANO DE OBRA'!$B$9:$X$144,23,0)</f>
        <v>146972</v>
      </c>
      <c r="CG37" s="168">
        <v>472000</v>
      </c>
      <c r="CH37" s="24">
        <v>577830</v>
      </c>
      <c r="CI37" s="24">
        <v>468000</v>
      </c>
      <c r="CJ37" s="24">
        <f t="shared" si="45"/>
        <v>416200.5</v>
      </c>
      <c r="CK37" s="24">
        <f t="shared" si="46"/>
        <v>470000</v>
      </c>
      <c r="CL37" s="24">
        <f t="shared" si="47"/>
        <v>312743.69315398223</v>
      </c>
      <c r="CM37" s="24">
        <f t="shared" si="48"/>
        <v>154467.57199999999</v>
      </c>
      <c r="CN37" s="24">
        <f t="shared" si="49"/>
        <v>189995.11355999997</v>
      </c>
      <c r="CO37" s="148">
        <f>VLOOKUP(B37,'[3]MANO DE OBRA'!$B$9:$Z$144,25,0)</f>
        <v>153761</v>
      </c>
      <c r="CP37" s="148">
        <v>472000</v>
      </c>
      <c r="CQ37" s="26">
        <v>577830</v>
      </c>
      <c r="CR37" s="149">
        <v>532000</v>
      </c>
      <c r="CS37" s="26">
        <f t="shared" si="50"/>
        <v>433897.75</v>
      </c>
      <c r="CT37" s="26">
        <f t="shared" si="51"/>
        <v>502000</v>
      </c>
      <c r="CU37" s="26">
        <f t="shared" si="52"/>
        <v>326996.2584305678</v>
      </c>
      <c r="CV37" s="26">
        <f t="shared" si="53"/>
        <v>161602.81099999999</v>
      </c>
      <c r="CW37" s="26">
        <f t="shared" si="54"/>
        <v>198771.45752999999</v>
      </c>
      <c r="CX37" s="27">
        <f>VLOOKUP(B37,'[3]MANO DE OBRA'!$B$9:$AB$144,27,0)</f>
        <v>195235</v>
      </c>
      <c r="CY37" s="27">
        <v>472000</v>
      </c>
      <c r="CZ37" s="28">
        <v>577830</v>
      </c>
      <c r="DA37" s="86">
        <v>560000</v>
      </c>
      <c r="DB37" s="28">
        <f t="shared" si="55"/>
        <v>451266.25</v>
      </c>
      <c r="DC37" s="28">
        <f t="shared" si="56"/>
        <v>516000</v>
      </c>
      <c r="DD37" s="28">
        <f t="shared" si="57"/>
        <v>371850.76383318001</v>
      </c>
      <c r="DE37" s="28">
        <f t="shared" si="58"/>
        <v>205191.98499999999</v>
      </c>
      <c r="DF37" s="28">
        <f t="shared" si="59"/>
        <v>252386.14155</v>
      </c>
      <c r="DG37" s="150">
        <f>VLOOKUP(B37,'[3]MANO DE OBRA'!$B$9:$AF$144,31,0)</f>
        <v>202241</v>
      </c>
      <c r="DH37" s="150">
        <v>472000</v>
      </c>
      <c r="DI37" s="29">
        <v>577830</v>
      </c>
      <c r="DJ37" s="88">
        <v>549000</v>
      </c>
      <c r="DK37" s="29">
        <f t="shared" si="60"/>
        <v>450267.75</v>
      </c>
      <c r="DL37" s="29">
        <f t="shared" si="61"/>
        <v>510500</v>
      </c>
      <c r="DM37" s="29">
        <f t="shared" si="62"/>
        <v>376812.95404561737</v>
      </c>
      <c r="DN37" s="29">
        <f t="shared" si="63"/>
        <v>212555.291</v>
      </c>
      <c r="DO37" s="29">
        <f t="shared" si="64"/>
        <v>261443.00792999999</v>
      </c>
      <c r="DP37" s="154">
        <f>VLOOKUP(B37,'[3]MANO DE OBRA'!$B$9:$AH$144,33,0)</f>
        <v>202241</v>
      </c>
      <c r="DQ37" s="154">
        <v>472000</v>
      </c>
      <c r="DR37" s="30">
        <v>577830</v>
      </c>
      <c r="DS37" s="90">
        <v>531600</v>
      </c>
      <c r="DT37" s="30">
        <f t="shared" si="65"/>
        <v>445917.75</v>
      </c>
      <c r="DU37" s="30">
        <f t="shared" si="66"/>
        <v>501800</v>
      </c>
      <c r="DV37" s="30">
        <f t="shared" si="67"/>
        <v>374708.44283588976</v>
      </c>
      <c r="DW37" s="30">
        <f t="shared" si="68"/>
        <v>212555.291</v>
      </c>
      <c r="DX37" s="30">
        <f t="shared" si="69"/>
        <v>261443.00792999999</v>
      </c>
      <c r="DY37" s="158">
        <f>VLOOKUP(B37,'[3]MANO DE OBRA'!$B$9:$AJ$144,35,0)</f>
        <v>202241</v>
      </c>
      <c r="DZ37" s="158">
        <v>472000</v>
      </c>
      <c r="EA37" s="24">
        <v>577830</v>
      </c>
      <c r="EB37" s="25">
        <v>560500</v>
      </c>
      <c r="EC37" s="24">
        <f t="shared" si="70"/>
        <v>453142.75</v>
      </c>
      <c r="ED37" s="24">
        <f t="shared" si="71"/>
        <v>516250</v>
      </c>
      <c r="EE37" s="24">
        <f t="shared" si="72"/>
        <v>378144.24569597398</v>
      </c>
      <c r="EF37" s="24">
        <f t="shared" si="73"/>
        <v>212555.291</v>
      </c>
      <c r="EG37" s="24">
        <f t="shared" si="74"/>
        <v>261443.00792999999</v>
      </c>
      <c r="EH37" s="126">
        <f>VLOOKUP(B37,'[3]MANO DE OBRA'!$B$9:$AN$144,37,0)</f>
        <v>212286</v>
      </c>
      <c r="EI37" s="126">
        <v>472000</v>
      </c>
      <c r="EJ37" s="17">
        <v>577830</v>
      </c>
      <c r="EK37" s="73">
        <v>555000</v>
      </c>
      <c r="EL37" s="17">
        <f t="shared" si="75"/>
        <v>454279</v>
      </c>
      <c r="EM37" s="17">
        <f t="shared" si="76"/>
        <v>513500</v>
      </c>
      <c r="EN37" s="17">
        <f t="shared" si="77"/>
        <v>386037.60244097351</v>
      </c>
      <c r="EO37" s="17">
        <f t="shared" si="78"/>
        <v>223112.58599999998</v>
      </c>
      <c r="EP37" s="17">
        <f t="shared" si="79"/>
        <v>274428.48077999998</v>
      </c>
      <c r="EQ37" s="350">
        <v>202241</v>
      </c>
      <c r="ER37" s="170">
        <v>472000</v>
      </c>
      <c r="ES37" s="32">
        <v>577830</v>
      </c>
      <c r="ET37" s="32">
        <v>543000</v>
      </c>
      <c r="EU37" s="32">
        <f t="shared" si="80"/>
        <v>530943.33333333337</v>
      </c>
      <c r="EV37" s="32">
        <f t="shared" si="81"/>
        <v>543000</v>
      </c>
      <c r="EW37" s="32">
        <f t="shared" si="82"/>
        <v>527159.47548002424</v>
      </c>
      <c r="EX37" s="32">
        <f t="shared" si="83"/>
        <v>244327.35209999999</v>
      </c>
      <c r="EY37" s="32">
        <f t="shared" si="84"/>
        <v>300522.64308299997</v>
      </c>
      <c r="EZ37" s="94">
        <f>VLOOKUP(B37,'[2]MANO DE OBRA '!$B$11:$AT$145,45,0)</f>
        <v>116137</v>
      </c>
      <c r="FA37" s="170">
        <v>472000</v>
      </c>
      <c r="FB37" s="32">
        <v>577830</v>
      </c>
      <c r="FC37" s="32">
        <v>537000</v>
      </c>
      <c r="FD37" s="32">
        <f t="shared" si="85"/>
        <v>528943.33333333337</v>
      </c>
      <c r="FE37" s="32">
        <f t="shared" si="86"/>
        <v>537000</v>
      </c>
      <c r="FF37" s="32">
        <f t="shared" si="87"/>
        <v>525260.26784134028</v>
      </c>
      <c r="FG37" s="172">
        <f t="shared" si="88"/>
        <v>140305.1097</v>
      </c>
      <c r="FH37" s="32">
        <f t="shared" si="89"/>
        <v>172575.284931</v>
      </c>
      <c r="FI37" s="172">
        <f>VLOOKUP(B37,'[2]MANO DE OBRA '!$B$11:$BO$145,66,0)</f>
        <v>122171</v>
      </c>
      <c r="FJ37" s="162">
        <v>472000</v>
      </c>
      <c r="FK37" s="32">
        <v>577830</v>
      </c>
      <c r="FL37" s="94">
        <v>543200</v>
      </c>
      <c r="FM37" s="32">
        <f t="shared" si="90"/>
        <v>531010</v>
      </c>
      <c r="FN37" s="32">
        <f t="shared" si="91"/>
        <v>543200</v>
      </c>
      <c r="FO37" s="94">
        <f t="shared" si="92"/>
        <v>527222.29359981627</v>
      </c>
      <c r="FP37" s="172">
        <f t="shared" si="93"/>
        <v>147594.78510000001</v>
      </c>
      <c r="FQ37" s="32">
        <f t="shared" si="94"/>
        <v>181541.58567300002</v>
      </c>
      <c r="FR37" s="94">
        <f>VLOOKUP(B37,'[2]MANO DE OBRA '!$B$11:$BF$145,57,0)</f>
        <v>103798</v>
      </c>
      <c r="FS37" s="170">
        <v>472000</v>
      </c>
      <c r="FT37" s="32">
        <v>577830</v>
      </c>
      <c r="FU37" s="32">
        <v>555000</v>
      </c>
      <c r="FV37" s="32">
        <f t="shared" si="95"/>
        <v>534943.33333333337</v>
      </c>
      <c r="FW37" s="32">
        <f t="shared" si="96"/>
        <v>555000</v>
      </c>
      <c r="FX37" s="32">
        <f t="shared" si="97"/>
        <v>530873.97779690125</v>
      </c>
      <c r="FY37" s="172">
        <f t="shared" si="98"/>
        <v>125398.36379999999</v>
      </c>
      <c r="FZ37" s="32">
        <f t="shared" si="99"/>
        <v>154239.98747399999</v>
      </c>
      <c r="GA37" s="172">
        <f>VLOOKUP(B37,'[2]MANO DE OBRA '!$B$11:$BR$145,69,0)</f>
        <v>118291</v>
      </c>
      <c r="GB37" s="162">
        <v>472000</v>
      </c>
      <c r="GC37" s="32">
        <v>577830</v>
      </c>
      <c r="GD37" s="94">
        <v>543000</v>
      </c>
      <c r="GE37" s="32">
        <f t="shared" si="100"/>
        <v>530943.33333333337</v>
      </c>
      <c r="GF37" s="32">
        <f t="shared" si="101"/>
        <v>543000</v>
      </c>
      <c r="GG37" s="32">
        <f t="shared" si="102"/>
        <v>527159.47548002424</v>
      </c>
      <c r="GH37" s="172">
        <f t="shared" si="103"/>
        <v>142907.35709999999</v>
      </c>
      <c r="GI37" s="32">
        <f t="shared" si="104"/>
        <v>175776.049233</v>
      </c>
      <c r="GJ37" s="172">
        <f>VLOOKUP(B37,'[2]MANO DE OBRA '!$B$11:$P$145,15,0)</f>
        <v>101560</v>
      </c>
      <c r="GK37" s="162">
        <v>472000</v>
      </c>
      <c r="GL37" s="32">
        <v>577830</v>
      </c>
      <c r="GM37" s="94">
        <v>376200</v>
      </c>
      <c r="GN37" s="32">
        <f t="shared" si="105"/>
        <v>475343.33333333331</v>
      </c>
      <c r="GO37" s="32">
        <f t="shared" si="106"/>
        <v>472000</v>
      </c>
      <c r="GP37" s="32">
        <f t="shared" si="107"/>
        <v>461012.38040324865</v>
      </c>
      <c r="GQ37" s="172">
        <f t="shared" si="108"/>
        <v>122694.636</v>
      </c>
      <c r="GR37" s="32">
        <f t="shared" si="109"/>
        <v>150914.40228000001</v>
      </c>
      <c r="GS37" s="172">
        <f>VLOOKUP(B37,'[2]MANO DE OBRA '!$B$11:$G$145,6,0)</f>
        <v>93669</v>
      </c>
      <c r="GT37" s="162">
        <v>472000</v>
      </c>
      <c r="GU37" s="32">
        <v>577830</v>
      </c>
      <c r="GV37" s="94">
        <v>376200</v>
      </c>
      <c r="GW37" s="33">
        <f t="shared" si="110"/>
        <v>475343.33333333331</v>
      </c>
      <c r="GX37" s="32">
        <f t="shared" si="111"/>
        <v>472000</v>
      </c>
      <c r="GY37" s="32">
        <f t="shared" si="112"/>
        <v>461012.38040324865</v>
      </c>
      <c r="GZ37" s="172">
        <f t="shared" si="113"/>
        <v>113161.5189</v>
      </c>
      <c r="HA37" s="32">
        <f t="shared" si="114"/>
        <v>139188.66824699999</v>
      </c>
      <c r="HB37" s="172">
        <f>VLOOKUP(B37,'[2]MANO DE OBRA '!$B$11:$D$145,3,0)</f>
        <v>92531</v>
      </c>
      <c r="HC37" s="31">
        <v>472000</v>
      </c>
      <c r="HD37" s="32">
        <v>577830</v>
      </c>
      <c r="HE37" s="94">
        <v>376200</v>
      </c>
      <c r="HF37" s="33">
        <f t="shared" si="115"/>
        <v>475343.33333333331</v>
      </c>
      <c r="HG37" s="32">
        <f t="shared" si="116"/>
        <v>472000</v>
      </c>
      <c r="HH37" s="32">
        <f t="shared" si="117"/>
        <v>461012.38040324865</v>
      </c>
      <c r="HI37" s="172">
        <f t="shared" si="118"/>
        <v>111786.70109999999</v>
      </c>
      <c r="HJ37" s="32">
        <f t="shared" si="119"/>
        <v>137497.642353</v>
      </c>
      <c r="HK37" s="172">
        <f>VLOOKUP(B37,'[2]MANO DE OBRA '!$B$11:$BI$145,60,0)</f>
        <v>118366</v>
      </c>
      <c r="HL37" s="31">
        <v>472000</v>
      </c>
      <c r="HM37" s="32">
        <v>577830</v>
      </c>
      <c r="HN37" s="94">
        <v>543200</v>
      </c>
      <c r="HO37" s="33">
        <f t="shared" si="120"/>
        <v>531010</v>
      </c>
      <c r="HP37" s="32">
        <f t="shared" si="121"/>
        <v>543200</v>
      </c>
      <c r="HQ37" s="32">
        <f t="shared" si="122"/>
        <v>527222.29359981627</v>
      </c>
      <c r="HR37" s="172">
        <f t="shared" si="123"/>
        <v>142997.96460000001</v>
      </c>
      <c r="HS37" s="32">
        <f t="shared" si="124"/>
        <v>175887.49645800001</v>
      </c>
      <c r="HT37" s="172">
        <v>226560</v>
      </c>
      <c r="HU37" s="31">
        <v>472000</v>
      </c>
      <c r="HV37" s="32">
        <v>577830</v>
      </c>
      <c r="HW37" s="94">
        <v>555000</v>
      </c>
      <c r="HX37" s="33">
        <f t="shared" si="125"/>
        <v>534943.33333333337</v>
      </c>
      <c r="HY37" s="32">
        <f t="shared" si="126"/>
        <v>555000</v>
      </c>
      <c r="HZ37" s="32">
        <f t="shared" si="127"/>
        <v>530873.97779690125</v>
      </c>
      <c r="IA37" s="172">
        <f t="shared" si="128"/>
        <v>273707.136</v>
      </c>
      <c r="IB37" s="32">
        <f t="shared" si="129"/>
        <v>336659.77727999998</v>
      </c>
      <c r="IC37" s="172">
        <v>259600</v>
      </c>
      <c r="ID37" s="31">
        <v>472000</v>
      </c>
      <c r="IE37" s="32">
        <v>577830</v>
      </c>
      <c r="IF37" s="94">
        <v>555000</v>
      </c>
      <c r="IG37" s="33">
        <f t="shared" si="130"/>
        <v>534943.33333333337</v>
      </c>
      <c r="IH37" s="32">
        <f t="shared" si="131"/>
        <v>555000</v>
      </c>
      <c r="II37" s="32">
        <f t="shared" si="132"/>
        <v>530873.97779690125</v>
      </c>
      <c r="IJ37" s="172">
        <f t="shared" si="133"/>
        <v>313622.76</v>
      </c>
      <c r="IK37" s="32">
        <f t="shared" si="134"/>
        <v>385755.99479999999</v>
      </c>
      <c r="IM37" s="32">
        <f t="shared" si="135"/>
        <v>216337.21118599997</v>
      </c>
    </row>
    <row r="38" spans="1:247" x14ac:dyDescent="0.25">
      <c r="A38" s="12">
        <v>31</v>
      </c>
      <c r="B38" s="38" t="s">
        <v>316</v>
      </c>
      <c r="C38" s="14">
        <f>VLOOKUP(B38,'[3]MANO DE OBRA'!$B$9:$D$144,3,0)</f>
        <v>131606</v>
      </c>
      <c r="D38" s="14">
        <v>471000</v>
      </c>
      <c r="E38" s="15">
        <v>570860</v>
      </c>
      <c r="F38" s="97">
        <v>542000</v>
      </c>
      <c r="G38" s="105">
        <f t="shared" si="1"/>
        <v>428866.5</v>
      </c>
      <c r="H38" s="105">
        <f t="shared" si="2"/>
        <v>506500</v>
      </c>
      <c r="I38" s="105">
        <f t="shared" si="3"/>
        <v>300337.69716476294</v>
      </c>
      <c r="J38" s="107">
        <f t="shared" si="0"/>
        <v>138317.90599999999</v>
      </c>
      <c r="K38" s="107">
        <f t="shared" si="4"/>
        <v>170131.02437999999</v>
      </c>
      <c r="L38" s="101">
        <f>VLOOKUP(B38,'[3]MANO DE OBRA'!$B$9:$F$144,5,0)</f>
        <v>146289</v>
      </c>
      <c r="M38" s="101">
        <v>471000</v>
      </c>
      <c r="N38" s="34">
        <v>570860</v>
      </c>
      <c r="O38" s="70">
        <v>525200</v>
      </c>
      <c r="P38" s="34">
        <f t="shared" si="5"/>
        <v>428337.25</v>
      </c>
      <c r="Q38" s="34">
        <f t="shared" si="6"/>
        <v>498100</v>
      </c>
      <c r="R38" s="34">
        <f t="shared" si="7"/>
        <v>317090.23404471827</v>
      </c>
      <c r="S38" s="34">
        <f t="shared" si="8"/>
        <v>153749.739</v>
      </c>
      <c r="T38" s="34">
        <f t="shared" si="9"/>
        <v>189112.17897000001</v>
      </c>
      <c r="U38" s="175">
        <f>VLOOKUP(B38,'[3]MANO DE OBRA'!$B$9:$H$144,7,0)</f>
        <v>133659</v>
      </c>
      <c r="V38" s="175">
        <v>471000</v>
      </c>
      <c r="W38" s="17">
        <v>570860</v>
      </c>
      <c r="X38" s="17">
        <v>514000</v>
      </c>
      <c r="Y38" s="17">
        <f t="shared" si="10"/>
        <v>422379.75</v>
      </c>
      <c r="Z38" s="17">
        <f t="shared" si="11"/>
        <v>492500</v>
      </c>
      <c r="AA38" s="17">
        <f t="shared" si="12"/>
        <v>300703.57695665793</v>
      </c>
      <c r="AB38" s="17">
        <f t="shared" si="13"/>
        <v>140475.609</v>
      </c>
      <c r="AC38" s="17">
        <f t="shared" si="14"/>
        <v>172784.99906999999</v>
      </c>
      <c r="AD38" s="129">
        <f>VLOOKUP(B38,'[3]MANO DE OBRA'!$B$9:$J$144,9,0)</f>
        <v>133939</v>
      </c>
      <c r="AE38" s="129">
        <v>471000</v>
      </c>
      <c r="AF38" s="18">
        <v>570860</v>
      </c>
      <c r="AG38" s="74">
        <v>525200</v>
      </c>
      <c r="AH38" s="18">
        <f t="shared" si="15"/>
        <v>425249.75</v>
      </c>
      <c r="AI38" s="18">
        <f t="shared" si="16"/>
        <v>498100</v>
      </c>
      <c r="AJ38" s="18">
        <f t="shared" si="17"/>
        <v>302000.59311879013</v>
      </c>
      <c r="AK38" s="18">
        <f t="shared" si="18"/>
        <v>140769.889</v>
      </c>
      <c r="AL38" s="18">
        <f t="shared" si="19"/>
        <v>173146.96346999999</v>
      </c>
      <c r="AM38" s="133">
        <f>VLOOKUP(B38,'[3]MANO DE OBRA'!$B$9:$L$144,11,0)</f>
        <v>147455</v>
      </c>
      <c r="AN38" s="133">
        <v>471000</v>
      </c>
      <c r="AO38" s="19">
        <v>570860</v>
      </c>
      <c r="AP38" s="77">
        <v>537000</v>
      </c>
      <c r="AQ38" s="19">
        <f t="shared" si="20"/>
        <v>431578.75</v>
      </c>
      <c r="AR38" s="19">
        <f t="shared" si="21"/>
        <v>504000</v>
      </c>
      <c r="AS38" s="19">
        <f t="shared" si="22"/>
        <v>319519.11996558501</v>
      </c>
      <c r="AT38" s="19">
        <f t="shared" si="23"/>
        <v>154975.20499999999</v>
      </c>
      <c r="AU38" s="19">
        <f t="shared" si="24"/>
        <v>190619.50214999999</v>
      </c>
      <c r="AV38" s="137">
        <f>VLOOKUP(B38,'[3]MANO DE OBRA'!$B$9:$N$144,13,0)</f>
        <v>153371</v>
      </c>
      <c r="AW38" s="137">
        <v>471000</v>
      </c>
      <c r="AX38" s="20">
        <v>570860</v>
      </c>
      <c r="AY38" s="79">
        <v>537000</v>
      </c>
      <c r="AZ38" s="20">
        <f t="shared" si="25"/>
        <v>433057.75</v>
      </c>
      <c r="BA38" s="20">
        <f t="shared" si="26"/>
        <v>504000</v>
      </c>
      <c r="BB38" s="20">
        <f t="shared" si="27"/>
        <v>326338.27054026007</v>
      </c>
      <c r="BC38" s="20">
        <f t="shared" si="28"/>
        <v>161192.921</v>
      </c>
      <c r="BD38" s="20">
        <f t="shared" si="29"/>
        <v>198267.29282999999</v>
      </c>
      <c r="BE38" s="139">
        <f>VLOOKUP(B38,'[3]MANO DE OBRA'!$B$9:$P$144,15,0)</f>
        <v>147568</v>
      </c>
      <c r="BF38" s="139">
        <v>471000</v>
      </c>
      <c r="BG38" s="21">
        <v>570860</v>
      </c>
      <c r="BH38" s="80">
        <v>548000</v>
      </c>
      <c r="BI38" s="21">
        <f t="shared" si="30"/>
        <v>434357</v>
      </c>
      <c r="BJ38" s="21">
        <f t="shared" si="31"/>
        <v>509500</v>
      </c>
      <c r="BK38" s="21">
        <f t="shared" si="32"/>
        <v>320609.42281338444</v>
      </c>
      <c r="BL38" s="21">
        <f t="shared" si="33"/>
        <v>155093.96799999999</v>
      </c>
      <c r="BM38" s="21">
        <f t="shared" si="34"/>
        <v>190765.58064</v>
      </c>
      <c r="BN38" s="144">
        <f>VLOOKUP(B38,'[3]MANO DE OBRA'!$B$9:$R$144,17,0)</f>
        <v>185666</v>
      </c>
      <c r="BO38" s="144">
        <v>471000</v>
      </c>
      <c r="BP38" s="22">
        <v>570860</v>
      </c>
      <c r="BQ38" s="82">
        <v>559000</v>
      </c>
      <c r="BR38" s="22">
        <f t="shared" si="35"/>
        <v>446631.5</v>
      </c>
      <c r="BS38" s="22">
        <f t="shared" si="36"/>
        <v>515000</v>
      </c>
      <c r="BT38" s="22">
        <f t="shared" si="37"/>
        <v>361997.18282959057</v>
      </c>
      <c r="BU38" s="22">
        <f t="shared" si="38"/>
        <v>195134.96599999999</v>
      </c>
      <c r="BV38" s="22">
        <f t="shared" si="39"/>
        <v>240016.00817999998</v>
      </c>
      <c r="BW38" s="146">
        <f>VLOOKUP(B38,'[3]MANO DE OBRA'!$B$9:$T$144,19,0)</f>
        <v>185608</v>
      </c>
      <c r="BX38" s="146">
        <v>471000</v>
      </c>
      <c r="BY38" s="23">
        <v>570860</v>
      </c>
      <c r="BZ38" s="84">
        <v>548000</v>
      </c>
      <c r="CA38" s="23">
        <f t="shared" si="40"/>
        <v>443867</v>
      </c>
      <c r="CB38" s="23">
        <f t="shared" si="41"/>
        <v>509500</v>
      </c>
      <c r="CC38" s="84">
        <f t="shared" si="42"/>
        <v>360769.83219793614</v>
      </c>
      <c r="CD38" s="84">
        <f t="shared" si="43"/>
        <v>195074.008</v>
      </c>
      <c r="CE38" s="84">
        <f t="shared" si="44"/>
        <v>239941.02984</v>
      </c>
      <c r="CF38" s="168">
        <f>VLOOKUP(B38,'[3]MANO DE OBRA'!$B$9:$X$144,23,0)</f>
        <v>141742</v>
      </c>
      <c r="CG38" s="168">
        <v>471000</v>
      </c>
      <c r="CH38" s="24">
        <v>570860</v>
      </c>
      <c r="CI38" s="24">
        <v>526100</v>
      </c>
      <c r="CJ38" s="24">
        <f t="shared" si="45"/>
        <v>427425.5</v>
      </c>
      <c r="CK38" s="24">
        <f t="shared" si="46"/>
        <v>498550</v>
      </c>
      <c r="CL38" s="24">
        <f t="shared" si="47"/>
        <v>311751.39610959159</v>
      </c>
      <c r="CM38" s="24">
        <f t="shared" si="48"/>
        <v>148970.842</v>
      </c>
      <c r="CN38" s="24">
        <f t="shared" si="49"/>
        <v>183234.13566</v>
      </c>
      <c r="CO38" s="148">
        <f>VLOOKUP(B38,'[3]MANO DE OBRA'!$B$9:$Z$144,25,0)</f>
        <v>152277</v>
      </c>
      <c r="CP38" s="148">
        <v>471000</v>
      </c>
      <c r="CQ38" s="26">
        <v>570860</v>
      </c>
      <c r="CR38" s="149">
        <v>559000</v>
      </c>
      <c r="CS38" s="26">
        <f t="shared" si="50"/>
        <v>438284.25</v>
      </c>
      <c r="CT38" s="26">
        <f t="shared" si="51"/>
        <v>515000</v>
      </c>
      <c r="CU38" s="26">
        <f t="shared" si="52"/>
        <v>327043.89998210565</v>
      </c>
      <c r="CV38" s="26">
        <f t="shared" si="53"/>
        <v>160043.12699999998</v>
      </c>
      <c r="CW38" s="26">
        <f t="shared" si="54"/>
        <v>196853.04620999997</v>
      </c>
      <c r="CX38" s="27">
        <f>VLOOKUP(B38,'[3]MANO DE OBRA'!$B$9:$AB$144,27,0)</f>
        <v>191062</v>
      </c>
      <c r="CY38" s="27">
        <v>471000</v>
      </c>
      <c r="CZ38" s="28">
        <v>570860</v>
      </c>
      <c r="DA38" s="86">
        <v>542000</v>
      </c>
      <c r="DB38" s="28">
        <f t="shared" si="55"/>
        <v>443730.5</v>
      </c>
      <c r="DC38" s="28">
        <f t="shared" si="56"/>
        <v>506500</v>
      </c>
      <c r="DD38" s="28">
        <f t="shared" si="57"/>
        <v>365169.85074009112</v>
      </c>
      <c r="DE38" s="28">
        <f t="shared" si="58"/>
        <v>200806.16199999998</v>
      </c>
      <c r="DF38" s="28">
        <f t="shared" si="59"/>
        <v>246991.57925999997</v>
      </c>
      <c r="DG38" s="150">
        <f>VLOOKUP(B38,'[3]MANO DE OBRA'!$B$9:$AF$144,31,0)</f>
        <v>199801</v>
      </c>
      <c r="DH38" s="150">
        <v>471000</v>
      </c>
      <c r="DI38" s="29">
        <v>570860</v>
      </c>
      <c r="DJ38" s="88">
        <v>554000</v>
      </c>
      <c r="DK38" s="29">
        <f t="shared" si="60"/>
        <v>448915.25</v>
      </c>
      <c r="DL38" s="29">
        <f t="shared" si="61"/>
        <v>512500</v>
      </c>
      <c r="DM38" s="29">
        <f t="shared" si="62"/>
        <v>374359.40058729186</v>
      </c>
      <c r="DN38" s="29">
        <f t="shared" si="63"/>
        <v>209990.851</v>
      </c>
      <c r="DO38" s="29">
        <f t="shared" si="64"/>
        <v>258288.74673000001</v>
      </c>
      <c r="DP38" s="154">
        <f>VLOOKUP(B38,'[3]MANO DE OBRA'!$B$9:$AH$144,33,0)</f>
        <v>199801</v>
      </c>
      <c r="DQ38" s="154">
        <v>471000</v>
      </c>
      <c r="DR38" s="30">
        <v>570860</v>
      </c>
      <c r="DS38" s="90">
        <v>559400</v>
      </c>
      <c r="DT38" s="30">
        <f t="shared" si="65"/>
        <v>450265.25</v>
      </c>
      <c r="DU38" s="30">
        <f t="shared" si="66"/>
        <v>515200</v>
      </c>
      <c r="DV38" s="30">
        <f t="shared" si="67"/>
        <v>374970.8884436654</v>
      </c>
      <c r="DW38" s="30">
        <f t="shared" si="68"/>
        <v>209990.851</v>
      </c>
      <c r="DX38" s="30">
        <f t="shared" si="69"/>
        <v>258288.74673000001</v>
      </c>
      <c r="DY38" s="158">
        <f>VLOOKUP(B38,'[3]MANO DE OBRA'!$B$9:$AJ$144,35,0)</f>
        <v>199801</v>
      </c>
      <c r="DZ38" s="158">
        <v>471000</v>
      </c>
      <c r="EA38" s="24">
        <v>570860</v>
      </c>
      <c r="EB38" s="25">
        <v>559400</v>
      </c>
      <c r="EC38" s="24">
        <f t="shared" si="70"/>
        <v>450265.25</v>
      </c>
      <c r="ED38" s="24">
        <f t="shared" si="71"/>
        <v>515200</v>
      </c>
      <c r="EE38" s="24">
        <f t="shared" si="72"/>
        <v>374970.8884436654</v>
      </c>
      <c r="EF38" s="24">
        <f t="shared" si="73"/>
        <v>209990.851</v>
      </c>
      <c r="EG38" s="24">
        <f t="shared" si="74"/>
        <v>258288.74673000001</v>
      </c>
      <c r="EH38" s="126">
        <f>VLOOKUP(B38,'[3]MANO DE OBRA'!$B$9:$AN$144,37,0)</f>
        <v>209989</v>
      </c>
      <c r="EI38" s="126">
        <v>471000</v>
      </c>
      <c r="EJ38" s="17">
        <v>570860</v>
      </c>
      <c r="EK38" s="73">
        <v>531000</v>
      </c>
      <c r="EL38" s="17">
        <f t="shared" si="75"/>
        <v>445712.25</v>
      </c>
      <c r="EM38" s="17">
        <f t="shared" si="76"/>
        <v>501000</v>
      </c>
      <c r="EN38" s="17">
        <f t="shared" si="77"/>
        <v>380218.06709386536</v>
      </c>
      <c r="EO38" s="17">
        <f t="shared" si="78"/>
        <v>220698.43899999998</v>
      </c>
      <c r="EP38" s="17">
        <f t="shared" si="79"/>
        <v>271459.07996999996</v>
      </c>
      <c r="EQ38" s="350">
        <v>199801</v>
      </c>
      <c r="ER38" s="170">
        <v>471000</v>
      </c>
      <c r="ES38" s="32">
        <v>570860</v>
      </c>
      <c r="ET38" s="32">
        <v>554000</v>
      </c>
      <c r="EU38" s="32">
        <f t="shared" si="80"/>
        <v>531953.33333333337</v>
      </c>
      <c r="EV38" s="32">
        <f t="shared" si="81"/>
        <v>554000</v>
      </c>
      <c r="EW38" s="32">
        <f t="shared" si="82"/>
        <v>528174.65044964012</v>
      </c>
      <c r="EX38" s="32">
        <f t="shared" si="83"/>
        <v>241379.58809999999</v>
      </c>
      <c r="EY38" s="32">
        <f t="shared" si="84"/>
        <v>296896.89336300001</v>
      </c>
      <c r="EZ38" s="94">
        <f>VLOOKUP(B38,'[2]MANO DE OBRA '!$B$11:$AT$145,45,0)</f>
        <v>116627</v>
      </c>
      <c r="FA38" s="170">
        <v>471000</v>
      </c>
      <c r="FB38" s="32">
        <v>570860</v>
      </c>
      <c r="FC38" s="32">
        <v>542000</v>
      </c>
      <c r="FD38" s="32">
        <f t="shared" si="85"/>
        <v>527953.33333333337</v>
      </c>
      <c r="FE38" s="32">
        <f t="shared" si="86"/>
        <v>542000</v>
      </c>
      <c r="FF38" s="32">
        <f t="shared" si="87"/>
        <v>524484.35589489446</v>
      </c>
      <c r="FG38" s="172">
        <f t="shared" si="88"/>
        <v>140897.07869999998</v>
      </c>
      <c r="FH38" s="32">
        <f t="shared" si="89"/>
        <v>173303.40680099998</v>
      </c>
      <c r="FI38" s="172">
        <f>VLOOKUP(B38,'[2]MANO DE OBRA '!$B$11:$BO$145,66,0)</f>
        <v>112556</v>
      </c>
      <c r="FJ38" s="162">
        <v>471000</v>
      </c>
      <c r="FK38" s="32">
        <v>570860</v>
      </c>
      <c r="FL38" s="94">
        <v>553700</v>
      </c>
      <c r="FM38" s="32">
        <f t="shared" si="90"/>
        <v>531853.33333333337</v>
      </c>
      <c r="FN38" s="32">
        <f t="shared" si="91"/>
        <v>553700</v>
      </c>
      <c r="FO38" s="94">
        <f t="shared" si="92"/>
        <v>528083.722782959</v>
      </c>
      <c r="FP38" s="172">
        <f t="shared" si="93"/>
        <v>135978.90359999999</v>
      </c>
      <c r="FQ38" s="32">
        <f t="shared" si="94"/>
        <v>167254.05142799998</v>
      </c>
      <c r="FR38" s="94">
        <f>VLOOKUP(B38,'[2]MANO DE OBRA '!$B$11:$BF$145,57,0)</f>
        <v>104080</v>
      </c>
      <c r="FS38" s="170">
        <v>471000</v>
      </c>
      <c r="FT38" s="32">
        <v>570860</v>
      </c>
      <c r="FU38" s="32">
        <v>531000</v>
      </c>
      <c r="FV38" s="32">
        <f t="shared" si="95"/>
        <v>524286.66666666669</v>
      </c>
      <c r="FW38" s="32">
        <f t="shared" si="96"/>
        <v>531000</v>
      </c>
      <c r="FX38" s="32">
        <f t="shared" si="97"/>
        <v>521002.98437158804</v>
      </c>
      <c r="FY38" s="172">
        <f t="shared" si="98"/>
        <v>125739.048</v>
      </c>
      <c r="FZ38" s="32">
        <f t="shared" si="99"/>
        <v>154659.02903999999</v>
      </c>
      <c r="GA38" s="172">
        <f>VLOOKUP(B38,'[2]MANO DE OBRA '!$B$11:$BR$145,69,0)</f>
        <v>115045</v>
      </c>
      <c r="GB38" s="162">
        <v>471000</v>
      </c>
      <c r="GC38" s="32">
        <v>570860</v>
      </c>
      <c r="GD38" s="94">
        <v>525000</v>
      </c>
      <c r="GE38" s="32">
        <f t="shared" si="100"/>
        <v>522286.66666666669</v>
      </c>
      <c r="GF38" s="32">
        <f t="shared" si="101"/>
        <v>525000</v>
      </c>
      <c r="GG38" s="32">
        <f t="shared" si="102"/>
        <v>519062.82988537778</v>
      </c>
      <c r="GH38" s="172">
        <f t="shared" si="103"/>
        <v>138985.8645</v>
      </c>
      <c r="GI38" s="32">
        <f t="shared" si="104"/>
        <v>170952.613335</v>
      </c>
      <c r="GJ38" s="172">
        <f>VLOOKUP(B38,'[2]MANO DE OBRA '!$B$11:$P$145,15,0)</f>
        <v>101365</v>
      </c>
      <c r="GK38" s="162">
        <v>471000</v>
      </c>
      <c r="GL38" s="32">
        <v>570860</v>
      </c>
      <c r="GM38" s="94">
        <v>375600</v>
      </c>
      <c r="GN38" s="32">
        <f t="shared" si="105"/>
        <v>472486.66666666669</v>
      </c>
      <c r="GO38" s="32">
        <f t="shared" si="106"/>
        <v>471000</v>
      </c>
      <c r="GP38" s="32">
        <f t="shared" si="107"/>
        <v>458905.61057958042</v>
      </c>
      <c r="GQ38" s="172">
        <f t="shared" si="108"/>
        <v>122459.05649999999</v>
      </c>
      <c r="GR38" s="32">
        <f t="shared" si="109"/>
        <v>150624.63949499998</v>
      </c>
      <c r="GS38" s="172">
        <f>VLOOKUP(B38,'[2]MANO DE OBRA '!$B$11:$G$145,6,0)</f>
        <v>92262</v>
      </c>
      <c r="GT38" s="162">
        <v>471000</v>
      </c>
      <c r="GU38" s="32">
        <v>570860</v>
      </c>
      <c r="GV38" s="94">
        <v>375600</v>
      </c>
      <c r="GW38" s="33">
        <f t="shared" si="110"/>
        <v>472486.66666666669</v>
      </c>
      <c r="GX38" s="32">
        <f t="shared" si="111"/>
        <v>471000</v>
      </c>
      <c r="GY38" s="32">
        <f t="shared" si="112"/>
        <v>458905.61057958042</v>
      </c>
      <c r="GZ38" s="172">
        <f t="shared" si="113"/>
        <v>111461.72219999999</v>
      </c>
      <c r="HA38" s="32">
        <f t="shared" si="114"/>
        <v>137097.91830599998</v>
      </c>
      <c r="HB38" s="172">
        <f>VLOOKUP(B38,'[2]MANO DE OBRA '!$B$11:$D$145,3,0)</f>
        <v>92800</v>
      </c>
      <c r="HC38" s="31">
        <v>471000</v>
      </c>
      <c r="HD38" s="32">
        <v>570860</v>
      </c>
      <c r="HE38" s="94">
        <v>375600</v>
      </c>
      <c r="HF38" s="33">
        <f t="shared" si="115"/>
        <v>472486.66666666669</v>
      </c>
      <c r="HG38" s="32">
        <f t="shared" si="116"/>
        <v>471000</v>
      </c>
      <c r="HH38" s="32">
        <f t="shared" si="117"/>
        <v>458905.61057958042</v>
      </c>
      <c r="HI38" s="172">
        <f t="shared" si="118"/>
        <v>112111.67999999999</v>
      </c>
      <c r="HJ38" s="32">
        <f t="shared" si="119"/>
        <v>137897.3664</v>
      </c>
      <c r="HK38" s="172">
        <f>VLOOKUP(B38,'[2]MANO DE OBRA '!$B$11:$BI$145,60,0)</f>
        <v>123364</v>
      </c>
      <c r="HL38" s="31">
        <v>471000</v>
      </c>
      <c r="HM38" s="32">
        <v>570860</v>
      </c>
      <c r="HN38" s="94">
        <v>525200</v>
      </c>
      <c r="HO38" s="33">
        <f t="shared" si="120"/>
        <v>522353.33333333331</v>
      </c>
      <c r="HP38" s="32">
        <f t="shared" si="121"/>
        <v>525200</v>
      </c>
      <c r="HQ38" s="32">
        <f t="shared" si="122"/>
        <v>519127.98058562196</v>
      </c>
      <c r="HR38" s="172">
        <f t="shared" si="123"/>
        <v>149036.0484</v>
      </c>
      <c r="HS38" s="32">
        <f t="shared" si="124"/>
        <v>183314.33953200001</v>
      </c>
      <c r="HT38" s="172">
        <v>226080</v>
      </c>
      <c r="HU38" s="31">
        <v>471000</v>
      </c>
      <c r="HV38" s="32">
        <v>570860</v>
      </c>
      <c r="HW38" s="94">
        <v>531000</v>
      </c>
      <c r="HX38" s="33">
        <f t="shared" si="125"/>
        <v>524286.66666666669</v>
      </c>
      <c r="HY38" s="32">
        <f t="shared" si="126"/>
        <v>531000</v>
      </c>
      <c r="HZ38" s="32">
        <f t="shared" si="127"/>
        <v>521002.98437158804</v>
      </c>
      <c r="IA38" s="172">
        <f t="shared" si="128"/>
        <v>273127.24799999996</v>
      </c>
      <c r="IB38" s="32">
        <f t="shared" si="129"/>
        <v>335946.51503999997</v>
      </c>
      <c r="IC38" s="172">
        <v>259050</v>
      </c>
      <c r="ID38" s="31">
        <v>471000</v>
      </c>
      <c r="IE38" s="32">
        <v>570860</v>
      </c>
      <c r="IF38" s="94">
        <v>531000</v>
      </c>
      <c r="IG38" s="33">
        <f t="shared" si="130"/>
        <v>524286.66666666669</v>
      </c>
      <c r="IH38" s="32">
        <f t="shared" si="131"/>
        <v>531000</v>
      </c>
      <c r="II38" s="32">
        <f t="shared" si="132"/>
        <v>521002.98437158804</v>
      </c>
      <c r="IJ38" s="172">
        <f t="shared" si="133"/>
        <v>312958.30499999999</v>
      </c>
      <c r="IK38" s="32">
        <f t="shared" si="134"/>
        <v>384938.71515</v>
      </c>
      <c r="IM38" s="32">
        <f t="shared" si="135"/>
        <v>212262.00550777771</v>
      </c>
    </row>
    <row r="39" spans="1:247" x14ac:dyDescent="0.25">
      <c r="A39" s="12">
        <v>32</v>
      </c>
      <c r="B39" s="38" t="s">
        <v>317</v>
      </c>
      <c r="C39" s="14">
        <f>VLOOKUP(B39,'[3]MANO DE OBRA'!$B$9:$D$144,3,0)</f>
        <v>269167</v>
      </c>
      <c r="D39" s="14">
        <v>962000</v>
      </c>
      <c r="E39" s="15">
        <v>1137640</v>
      </c>
      <c r="F39" s="97">
        <v>1092000</v>
      </c>
      <c r="G39" s="105">
        <f t="shared" si="1"/>
        <v>865201.75</v>
      </c>
      <c r="H39" s="105">
        <f t="shared" si="2"/>
        <v>1027000</v>
      </c>
      <c r="I39" s="105">
        <f t="shared" si="3"/>
        <v>610740.1408814867</v>
      </c>
      <c r="J39" s="107">
        <f t="shared" si="0"/>
        <v>282894.51699999999</v>
      </c>
      <c r="K39" s="107">
        <f t="shared" si="4"/>
        <v>347960.25591000001</v>
      </c>
      <c r="L39" s="101">
        <f>VLOOKUP(B39,'[3]MANO DE OBRA'!$B$9:$F$144,5,0)</f>
        <v>279170</v>
      </c>
      <c r="M39" s="101">
        <v>962000</v>
      </c>
      <c r="N39" s="34">
        <v>1137640</v>
      </c>
      <c r="O39" s="70">
        <v>1114900</v>
      </c>
      <c r="P39" s="34">
        <f t="shared" si="5"/>
        <v>873427.5</v>
      </c>
      <c r="Q39" s="34">
        <f t="shared" si="6"/>
        <v>1038450</v>
      </c>
      <c r="R39" s="34">
        <f t="shared" si="7"/>
        <v>625244.04606693087</v>
      </c>
      <c r="S39" s="34">
        <f t="shared" si="8"/>
        <v>293407.67</v>
      </c>
      <c r="T39" s="34">
        <f t="shared" si="9"/>
        <v>360891.43409999995</v>
      </c>
      <c r="U39" s="175">
        <f>VLOOKUP(B39,'[3]MANO DE OBRA'!$B$9:$H$144,7,0)</f>
        <v>268178</v>
      </c>
      <c r="V39" s="175">
        <v>962000</v>
      </c>
      <c r="W39" s="17">
        <v>1137640</v>
      </c>
      <c r="X39" s="17">
        <v>1092000</v>
      </c>
      <c r="Y39" s="17">
        <f t="shared" si="10"/>
        <v>864954.5</v>
      </c>
      <c r="Z39" s="17">
        <f t="shared" si="11"/>
        <v>1027000</v>
      </c>
      <c r="AA39" s="17">
        <f t="shared" si="12"/>
        <v>609465.18046252546</v>
      </c>
      <c r="AB39" s="17">
        <f t="shared" si="13"/>
        <v>281855.07799999998</v>
      </c>
      <c r="AC39" s="17">
        <f t="shared" si="14"/>
        <v>346681.74593999999</v>
      </c>
      <c r="AD39" s="129">
        <f>VLOOKUP(B39,'[3]MANO DE OBRA'!$B$9:$J$144,9,0)</f>
        <v>257390</v>
      </c>
      <c r="AE39" s="129">
        <v>962000</v>
      </c>
      <c r="AF39" s="18">
        <v>1137640</v>
      </c>
      <c r="AG39" s="74">
        <v>1114900</v>
      </c>
      <c r="AH39" s="18">
        <f t="shared" si="15"/>
        <v>867982.5</v>
      </c>
      <c r="AI39" s="18">
        <f t="shared" si="16"/>
        <v>1038450</v>
      </c>
      <c r="AJ39" s="18">
        <f t="shared" si="17"/>
        <v>596960.57651512197</v>
      </c>
      <c r="AK39" s="18">
        <f t="shared" si="18"/>
        <v>270516.88999999996</v>
      </c>
      <c r="AL39" s="18">
        <f t="shared" si="19"/>
        <v>332735.77469999995</v>
      </c>
      <c r="AM39" s="133">
        <f>VLOOKUP(B39,'[3]MANO DE OBRA'!$B$9:$L$144,11,0)</f>
        <v>283366</v>
      </c>
      <c r="AN39" s="133">
        <v>962000</v>
      </c>
      <c r="AO39" s="19">
        <v>1137640</v>
      </c>
      <c r="AP39" s="77">
        <v>1047000</v>
      </c>
      <c r="AQ39" s="19">
        <f t="shared" si="20"/>
        <v>857501.5</v>
      </c>
      <c r="AR39" s="19">
        <f t="shared" si="21"/>
        <v>1004500</v>
      </c>
      <c r="AS39" s="19">
        <f t="shared" si="22"/>
        <v>624743.41970524983</v>
      </c>
      <c r="AT39" s="19">
        <f t="shared" si="23"/>
        <v>297817.66599999997</v>
      </c>
      <c r="AU39" s="19">
        <f t="shared" si="24"/>
        <v>366315.72917999997</v>
      </c>
      <c r="AV39" s="137">
        <f>VLOOKUP(B39,'[3]MANO DE OBRA'!$B$9:$N$144,13,0)</f>
        <v>313523</v>
      </c>
      <c r="AW39" s="137">
        <v>962000</v>
      </c>
      <c r="AX39" s="20">
        <v>1137640</v>
      </c>
      <c r="AY39" s="79">
        <v>1047000</v>
      </c>
      <c r="AZ39" s="20">
        <f t="shared" si="25"/>
        <v>865040.75</v>
      </c>
      <c r="BA39" s="20">
        <f t="shared" si="26"/>
        <v>1004500</v>
      </c>
      <c r="BB39" s="20">
        <f t="shared" si="27"/>
        <v>659719.5742611473</v>
      </c>
      <c r="BC39" s="20">
        <f t="shared" si="28"/>
        <v>329512.67299999995</v>
      </c>
      <c r="BD39" s="20">
        <f t="shared" si="29"/>
        <v>405300.58778999996</v>
      </c>
      <c r="BE39" s="139">
        <f>VLOOKUP(B39,'[3]MANO DE OBRA'!$B$9:$P$144,15,0)</f>
        <v>294520</v>
      </c>
      <c r="BF39" s="139">
        <v>962000</v>
      </c>
      <c r="BG39" s="21">
        <v>1137640</v>
      </c>
      <c r="BH39" s="80">
        <v>1058000</v>
      </c>
      <c r="BI39" s="21">
        <f t="shared" si="30"/>
        <v>863040</v>
      </c>
      <c r="BJ39" s="21">
        <f t="shared" si="31"/>
        <v>1010000</v>
      </c>
      <c r="BK39" s="21">
        <f t="shared" si="32"/>
        <v>639074.77609666518</v>
      </c>
      <c r="BL39" s="21">
        <f t="shared" si="33"/>
        <v>309540.51999999996</v>
      </c>
      <c r="BM39" s="21">
        <f t="shared" si="34"/>
        <v>380734.83959999995</v>
      </c>
      <c r="BN39" s="144">
        <f>VLOOKUP(B39,'[3]MANO DE OBRA'!$B$9:$R$144,17,0)</f>
        <v>377575</v>
      </c>
      <c r="BO39" s="144">
        <v>962000</v>
      </c>
      <c r="BP39" s="22">
        <v>1137640</v>
      </c>
      <c r="BQ39" s="82">
        <v>1081000</v>
      </c>
      <c r="BR39" s="22">
        <f t="shared" si="35"/>
        <v>889553.75</v>
      </c>
      <c r="BS39" s="22">
        <f t="shared" si="36"/>
        <v>1021500</v>
      </c>
      <c r="BT39" s="22">
        <f t="shared" si="37"/>
        <v>728323.69213680492</v>
      </c>
      <c r="BU39" s="22">
        <f t="shared" si="38"/>
        <v>396831.32499999995</v>
      </c>
      <c r="BV39" s="22">
        <f t="shared" si="39"/>
        <v>488102.52974999993</v>
      </c>
      <c r="BW39" s="146">
        <f>VLOOKUP(B39,'[3]MANO DE OBRA'!$B$9:$T$144,19,0)</f>
        <v>372721</v>
      </c>
      <c r="BX39" s="146">
        <v>962000</v>
      </c>
      <c r="BY39" s="23">
        <v>1137640</v>
      </c>
      <c r="BZ39" s="84">
        <v>1058000</v>
      </c>
      <c r="CA39" s="23">
        <f t="shared" si="40"/>
        <v>882590.25</v>
      </c>
      <c r="CB39" s="23">
        <f t="shared" si="41"/>
        <v>1010000</v>
      </c>
      <c r="CC39" s="84">
        <f t="shared" si="42"/>
        <v>721154.02406450664</v>
      </c>
      <c r="CD39" s="84">
        <f t="shared" si="43"/>
        <v>391729.77099999995</v>
      </c>
      <c r="CE39" s="84">
        <f t="shared" si="44"/>
        <v>481827.61832999997</v>
      </c>
      <c r="CF39" s="168">
        <f>VLOOKUP(B39,'[3]MANO DE OBRA'!$B$9:$X$144,23,0)</f>
        <v>285834</v>
      </c>
      <c r="CG39" s="168">
        <v>962000</v>
      </c>
      <c r="CH39" s="24">
        <v>1137640</v>
      </c>
      <c r="CI39" s="24">
        <v>952200</v>
      </c>
      <c r="CJ39" s="24">
        <f t="shared" si="45"/>
        <v>834418.5</v>
      </c>
      <c r="CK39" s="24">
        <f t="shared" si="46"/>
        <v>957100</v>
      </c>
      <c r="CL39" s="24">
        <f t="shared" si="47"/>
        <v>618501.1585528648</v>
      </c>
      <c r="CM39" s="24">
        <f t="shared" si="48"/>
        <v>300411.53399999999</v>
      </c>
      <c r="CN39" s="24">
        <f t="shared" si="49"/>
        <v>369506.18682</v>
      </c>
      <c r="CO39" s="148">
        <f>VLOOKUP(B39,'[3]MANO DE OBRA'!$B$9:$Z$144,25,0)</f>
        <v>312638</v>
      </c>
      <c r="CP39" s="148">
        <v>962000</v>
      </c>
      <c r="CQ39" s="26">
        <v>1137640</v>
      </c>
      <c r="CR39" s="149">
        <v>1047000</v>
      </c>
      <c r="CS39" s="26">
        <f t="shared" si="50"/>
        <v>864819.5</v>
      </c>
      <c r="CT39" s="26">
        <f t="shared" si="51"/>
        <v>1004500</v>
      </c>
      <c r="CU39" s="26">
        <f t="shared" si="52"/>
        <v>658738.62936625502</v>
      </c>
      <c r="CV39" s="26">
        <f t="shared" si="53"/>
        <v>328582.538</v>
      </c>
      <c r="CW39" s="26">
        <f t="shared" si="54"/>
        <v>404156.52174</v>
      </c>
      <c r="CX39" s="27">
        <f>VLOOKUP(B39,'[3]MANO DE OBRA'!$B$9:$AB$144,27,0)</f>
        <v>376754</v>
      </c>
      <c r="CY39" s="27">
        <v>962000</v>
      </c>
      <c r="CZ39" s="28">
        <v>1137640</v>
      </c>
      <c r="DA39" s="86">
        <v>1058000</v>
      </c>
      <c r="DB39" s="28">
        <f t="shared" si="55"/>
        <v>883598.5</v>
      </c>
      <c r="DC39" s="28">
        <f t="shared" si="56"/>
        <v>1010000</v>
      </c>
      <c r="DD39" s="28">
        <f t="shared" si="57"/>
        <v>724907.53027293156</v>
      </c>
      <c r="DE39" s="28">
        <f t="shared" si="58"/>
        <v>395968.45399999997</v>
      </c>
      <c r="DF39" s="28">
        <f t="shared" si="59"/>
        <v>487041.19841999997</v>
      </c>
      <c r="DG39" s="150">
        <f>VLOOKUP(B39,'[3]MANO DE OBRA'!$B$9:$AF$144,31,0)</f>
        <v>398174</v>
      </c>
      <c r="DH39" s="150">
        <v>962000</v>
      </c>
      <c r="DI39" s="29">
        <v>1137640</v>
      </c>
      <c r="DJ39" s="88">
        <v>1115000</v>
      </c>
      <c r="DK39" s="29">
        <f t="shared" si="60"/>
        <v>903203.5</v>
      </c>
      <c r="DL39" s="29">
        <f t="shared" si="61"/>
        <v>1038500</v>
      </c>
      <c r="DM39" s="29">
        <f t="shared" si="62"/>
        <v>750914.30067860184</v>
      </c>
      <c r="DN39" s="29">
        <f t="shared" si="63"/>
        <v>418480.87399999995</v>
      </c>
      <c r="DO39" s="29">
        <f t="shared" si="64"/>
        <v>514731.47501999995</v>
      </c>
      <c r="DP39" s="154">
        <f>VLOOKUP(B39,'[3]MANO DE OBRA'!$B$9:$AH$144,33,0)</f>
        <v>398174</v>
      </c>
      <c r="DQ39" s="154">
        <v>962000</v>
      </c>
      <c r="DR39" s="30">
        <v>1137640</v>
      </c>
      <c r="DS39" s="90">
        <v>1046600</v>
      </c>
      <c r="DT39" s="30">
        <f t="shared" si="65"/>
        <v>886103.5</v>
      </c>
      <c r="DU39" s="30">
        <f t="shared" si="66"/>
        <v>1004300</v>
      </c>
      <c r="DV39" s="30">
        <f t="shared" si="67"/>
        <v>742741.54335203732</v>
      </c>
      <c r="DW39" s="30">
        <f t="shared" si="68"/>
        <v>418480.87399999995</v>
      </c>
      <c r="DX39" s="30">
        <f t="shared" si="69"/>
        <v>514731.47501999995</v>
      </c>
      <c r="DY39" s="158">
        <f>VLOOKUP(B39,'[3]MANO DE OBRA'!$B$9:$AJ$144,35,0)</f>
        <v>398174</v>
      </c>
      <c r="DZ39" s="158">
        <v>962000</v>
      </c>
      <c r="EA39" s="24">
        <v>1137640</v>
      </c>
      <c r="EB39" s="25">
        <v>1080800</v>
      </c>
      <c r="EC39" s="24">
        <f t="shared" si="70"/>
        <v>894653.5</v>
      </c>
      <c r="ED39" s="24">
        <f t="shared" si="71"/>
        <v>1021400</v>
      </c>
      <c r="EE39" s="24">
        <f t="shared" si="72"/>
        <v>746934.88752298523</v>
      </c>
      <c r="EF39" s="24">
        <f t="shared" si="73"/>
        <v>418480.87399999995</v>
      </c>
      <c r="EG39" s="24">
        <f t="shared" si="74"/>
        <v>514731.47501999995</v>
      </c>
      <c r="EH39" s="126">
        <f>VLOOKUP(B39,'[3]MANO DE OBRA'!$B$9:$AN$144,37,0)</f>
        <v>413893</v>
      </c>
      <c r="EI39" s="126">
        <v>962000</v>
      </c>
      <c r="EJ39" s="17">
        <v>1137640</v>
      </c>
      <c r="EK39" s="73">
        <v>1081000</v>
      </c>
      <c r="EL39" s="17">
        <f t="shared" si="75"/>
        <v>898633.25</v>
      </c>
      <c r="EM39" s="17">
        <f t="shared" si="76"/>
        <v>1021500</v>
      </c>
      <c r="EN39" s="17">
        <f t="shared" si="77"/>
        <v>760504.49256590556</v>
      </c>
      <c r="EO39" s="17">
        <f t="shared" si="78"/>
        <v>435001.54299999995</v>
      </c>
      <c r="EP39" s="17">
        <f t="shared" si="79"/>
        <v>535051.89788999991</v>
      </c>
      <c r="EQ39" s="350">
        <v>398174</v>
      </c>
      <c r="ER39" s="170">
        <v>962000</v>
      </c>
      <c r="ES39" s="32">
        <v>1137640</v>
      </c>
      <c r="ET39" s="32">
        <v>1081000</v>
      </c>
      <c r="EU39" s="32">
        <f t="shared" si="80"/>
        <v>1060213.3333333333</v>
      </c>
      <c r="EV39" s="32">
        <f t="shared" si="81"/>
        <v>1081000</v>
      </c>
      <c r="EW39" s="32">
        <f t="shared" si="82"/>
        <v>1055006.9687277433</v>
      </c>
      <c r="EX39" s="32">
        <f t="shared" si="83"/>
        <v>481034.00939999998</v>
      </c>
      <c r="EY39" s="32">
        <f t="shared" si="84"/>
        <v>591671.83156199998</v>
      </c>
      <c r="EZ39" s="94">
        <f>VLOOKUP(B39,'[2]MANO DE OBRA '!$B$11:$AT$145,45,0)</f>
        <v>242576</v>
      </c>
      <c r="FA39" s="170">
        <v>962000</v>
      </c>
      <c r="FB39" s="32">
        <v>1137640</v>
      </c>
      <c r="FC39" s="32">
        <v>1024000</v>
      </c>
      <c r="FD39" s="32">
        <f t="shared" si="85"/>
        <v>1041213.3333333334</v>
      </c>
      <c r="FE39" s="32">
        <f t="shared" si="86"/>
        <v>1024000</v>
      </c>
      <c r="FF39" s="32">
        <f t="shared" si="87"/>
        <v>1036242.1432568241</v>
      </c>
      <c r="FG39" s="172">
        <f t="shared" si="88"/>
        <v>293056.06559999997</v>
      </c>
      <c r="FH39" s="32">
        <f t="shared" si="89"/>
        <v>360458.96068799996</v>
      </c>
      <c r="FI39" s="172">
        <f>VLOOKUP(B39,'[2]MANO DE OBRA '!$B$11:$BO$145,66,0)</f>
        <v>233691</v>
      </c>
      <c r="FJ39" s="162">
        <v>962000</v>
      </c>
      <c r="FK39" s="32">
        <v>1137640</v>
      </c>
      <c r="FL39" s="94">
        <v>1080800</v>
      </c>
      <c r="FM39" s="32">
        <f t="shared" si="90"/>
        <v>1060146.6666666667</v>
      </c>
      <c r="FN39" s="32">
        <f t="shared" si="91"/>
        <v>1080800</v>
      </c>
      <c r="FO39" s="94">
        <f t="shared" si="92"/>
        <v>1054943.4616361358</v>
      </c>
      <c r="FP39" s="172">
        <f t="shared" si="93"/>
        <v>282322.09710000001</v>
      </c>
      <c r="FQ39" s="32">
        <f t="shared" si="94"/>
        <v>347256.17943300004</v>
      </c>
      <c r="FR39" s="94">
        <f>VLOOKUP(B39,'[2]MANO DE OBRA '!$B$11:$BF$145,57,0)</f>
        <v>207755</v>
      </c>
      <c r="FS39" s="170">
        <v>962000</v>
      </c>
      <c r="FT39" s="32">
        <v>1137640</v>
      </c>
      <c r="FU39" s="32">
        <v>1047000</v>
      </c>
      <c r="FV39" s="32">
        <f t="shared" si="95"/>
        <v>1048880</v>
      </c>
      <c r="FW39" s="32">
        <f t="shared" si="96"/>
        <v>1047000</v>
      </c>
      <c r="FX39" s="32">
        <f t="shared" si="97"/>
        <v>1043978.0739691731</v>
      </c>
      <c r="FY39" s="172">
        <f t="shared" si="98"/>
        <v>250988.8155</v>
      </c>
      <c r="FZ39" s="32">
        <f t="shared" si="99"/>
        <v>308716.24306499999</v>
      </c>
      <c r="GA39" s="172">
        <f>VLOOKUP(B39,'[2]MANO DE OBRA '!$B$11:$BR$145,69,0)</f>
        <v>239250</v>
      </c>
      <c r="GB39" s="162">
        <v>962000</v>
      </c>
      <c r="GC39" s="32">
        <v>1137640</v>
      </c>
      <c r="GD39" s="94">
        <v>1115000</v>
      </c>
      <c r="GE39" s="32">
        <f t="shared" si="100"/>
        <v>1071546.6666666667</v>
      </c>
      <c r="GF39" s="32">
        <f t="shared" si="101"/>
        <v>1115000</v>
      </c>
      <c r="GG39" s="32">
        <f t="shared" si="102"/>
        <v>1065577.5161164799</v>
      </c>
      <c r="GH39" s="172">
        <f t="shared" si="103"/>
        <v>289037.92499999999</v>
      </c>
      <c r="GI39" s="32">
        <f t="shared" si="104"/>
        <v>355516.64775</v>
      </c>
      <c r="GJ39" s="172">
        <f>VLOOKUP(B39,'[2]MANO DE OBRA '!$B$11:$P$145,15,0)</f>
        <v>209245</v>
      </c>
      <c r="GK39" s="162">
        <v>962000</v>
      </c>
      <c r="GL39" s="32">
        <v>1137640</v>
      </c>
      <c r="GM39" s="94">
        <v>756500</v>
      </c>
      <c r="GN39" s="32">
        <f t="shared" si="105"/>
        <v>952046.66666666663</v>
      </c>
      <c r="GO39" s="32">
        <f t="shared" si="106"/>
        <v>962000</v>
      </c>
      <c r="GP39" s="32">
        <f t="shared" si="107"/>
        <v>925814.25733133208</v>
      </c>
      <c r="GQ39" s="172">
        <f t="shared" si="108"/>
        <v>252788.88449999999</v>
      </c>
      <c r="GR39" s="32">
        <f t="shared" si="109"/>
        <v>310930.32793500001</v>
      </c>
      <c r="GS39" s="172">
        <f>VLOOKUP(B39,'[2]MANO DE OBRA '!$B$11:$G$145,6,0)</f>
        <v>182771</v>
      </c>
      <c r="GT39" s="162">
        <v>962000</v>
      </c>
      <c r="GU39" s="32">
        <v>1137640</v>
      </c>
      <c r="GV39" s="94">
        <v>756500</v>
      </c>
      <c r="GW39" s="33">
        <f t="shared" si="110"/>
        <v>952046.66666666663</v>
      </c>
      <c r="GX39" s="32">
        <f t="shared" si="111"/>
        <v>962000</v>
      </c>
      <c r="GY39" s="32">
        <f t="shared" si="112"/>
        <v>925814.25733133208</v>
      </c>
      <c r="GZ39" s="172">
        <f t="shared" si="113"/>
        <v>220805.64509999999</v>
      </c>
      <c r="HA39" s="32">
        <f t="shared" si="114"/>
        <v>271590.94347299996</v>
      </c>
      <c r="HB39" s="172">
        <f>VLOOKUP(B39,'[2]MANO DE OBRA '!$B$11:$D$145,3,0)</f>
        <v>184993</v>
      </c>
      <c r="HC39" s="31">
        <v>962000</v>
      </c>
      <c r="HD39" s="32">
        <v>1137640</v>
      </c>
      <c r="HE39" s="94">
        <v>756500</v>
      </c>
      <c r="HF39" s="33">
        <f t="shared" si="115"/>
        <v>952046.66666666663</v>
      </c>
      <c r="HG39" s="32">
        <f t="shared" si="116"/>
        <v>962000</v>
      </c>
      <c r="HH39" s="32">
        <f t="shared" si="117"/>
        <v>925814.25733133208</v>
      </c>
      <c r="HI39" s="172">
        <f t="shared" si="118"/>
        <v>223490.04329999999</v>
      </c>
      <c r="HJ39" s="32">
        <f t="shared" si="119"/>
        <v>274892.75325900002</v>
      </c>
      <c r="HK39" s="172">
        <f>VLOOKUP(B39,'[2]MANO DE OBRA '!$B$11:$BI$145,60,0)</f>
        <v>233192</v>
      </c>
      <c r="HL39" s="31">
        <v>962000</v>
      </c>
      <c r="HM39" s="32">
        <v>1137640</v>
      </c>
      <c r="HN39" s="94">
        <v>1114900</v>
      </c>
      <c r="HO39" s="33">
        <f t="shared" si="120"/>
        <v>1071513.3333333333</v>
      </c>
      <c r="HP39" s="32">
        <f t="shared" si="121"/>
        <v>1114900</v>
      </c>
      <c r="HQ39" s="32">
        <f t="shared" si="122"/>
        <v>1065547.0704384672</v>
      </c>
      <c r="HR39" s="172">
        <f t="shared" si="123"/>
        <v>281719.25520000001</v>
      </c>
      <c r="HS39" s="32">
        <f t="shared" si="124"/>
        <v>346514.68389600003</v>
      </c>
      <c r="HT39" s="172">
        <v>461760</v>
      </c>
      <c r="HU39" s="31">
        <v>962000</v>
      </c>
      <c r="HV39" s="32">
        <v>1137640</v>
      </c>
      <c r="HW39" s="94">
        <v>1069000</v>
      </c>
      <c r="HX39" s="33">
        <f t="shared" si="125"/>
        <v>1056213.3333333333</v>
      </c>
      <c r="HY39" s="32">
        <f t="shared" si="126"/>
        <v>1069000</v>
      </c>
      <c r="HZ39" s="32">
        <f t="shared" si="127"/>
        <v>1051168.2688131428</v>
      </c>
      <c r="IA39" s="172">
        <f t="shared" si="128"/>
        <v>557852.25599999994</v>
      </c>
      <c r="IB39" s="32">
        <f t="shared" si="129"/>
        <v>686158.27487999992</v>
      </c>
      <c r="IC39" s="172">
        <v>529100</v>
      </c>
      <c r="ID39" s="31">
        <v>962000</v>
      </c>
      <c r="IE39" s="32">
        <v>1137640</v>
      </c>
      <c r="IF39" s="94">
        <v>1069000</v>
      </c>
      <c r="IG39" s="33">
        <f t="shared" si="130"/>
        <v>1056213.3333333333</v>
      </c>
      <c r="IH39" s="32">
        <f t="shared" si="131"/>
        <v>1069000</v>
      </c>
      <c r="II39" s="32">
        <f t="shared" si="132"/>
        <v>1051168.2688131428</v>
      </c>
      <c r="IJ39" s="172">
        <f t="shared" si="133"/>
        <v>639205.71</v>
      </c>
      <c r="IK39" s="32">
        <f t="shared" si="134"/>
        <v>786223.0233</v>
      </c>
      <c r="IM39" s="32">
        <f t="shared" si="135"/>
        <v>425571.50423966657</v>
      </c>
    </row>
    <row r="40" spans="1:247" x14ac:dyDescent="0.25">
      <c r="A40" s="12">
        <v>33</v>
      </c>
      <c r="B40" s="38" t="s">
        <v>318</v>
      </c>
      <c r="C40" s="14">
        <f>VLOOKUP(B40,'[3]MANO DE OBRA'!$B$9:$D$144,3,0)</f>
        <v>149511</v>
      </c>
      <c r="D40" s="14">
        <v>534000</v>
      </c>
      <c r="E40" s="15">
        <v>574430</v>
      </c>
      <c r="F40" s="97">
        <v>534000</v>
      </c>
      <c r="G40" s="105">
        <f t="shared" si="1"/>
        <v>447985.25</v>
      </c>
      <c r="H40" s="105">
        <f t="shared" si="2"/>
        <v>534000</v>
      </c>
      <c r="I40" s="105">
        <f t="shared" si="3"/>
        <v>328551.65854710317</v>
      </c>
      <c r="J40" s="107">
        <f t="shared" ref="J40:J71" si="136">C40*1.051</f>
        <v>157136.06099999999</v>
      </c>
      <c r="K40" s="107">
        <f t="shared" si="4"/>
        <v>193277.35502999998</v>
      </c>
      <c r="L40" s="101">
        <f>VLOOKUP(B40,'[3]MANO DE OBRA'!$B$9:$F$144,5,0)</f>
        <v>140758</v>
      </c>
      <c r="M40" s="101">
        <v>534000</v>
      </c>
      <c r="N40" s="34">
        <v>574430</v>
      </c>
      <c r="O40" s="70">
        <v>545700</v>
      </c>
      <c r="P40" s="34">
        <f t="shared" si="5"/>
        <v>448722</v>
      </c>
      <c r="Q40" s="34">
        <f t="shared" si="6"/>
        <v>539850</v>
      </c>
      <c r="R40" s="34">
        <f t="shared" si="7"/>
        <v>318714.53583759314</v>
      </c>
      <c r="S40" s="34">
        <f t="shared" si="8"/>
        <v>147936.658</v>
      </c>
      <c r="T40" s="34">
        <f t="shared" si="9"/>
        <v>181962.08934000001</v>
      </c>
      <c r="U40" s="175">
        <f>VLOOKUP(B40,'[3]MANO DE OBRA'!$B$9:$H$144,7,0)</f>
        <v>137526</v>
      </c>
      <c r="V40" s="175">
        <v>534000</v>
      </c>
      <c r="W40" s="17">
        <v>574430</v>
      </c>
      <c r="X40" s="17">
        <v>534000</v>
      </c>
      <c r="Y40" s="17">
        <f t="shared" si="10"/>
        <v>444989</v>
      </c>
      <c r="Z40" s="17">
        <f t="shared" si="11"/>
        <v>534000</v>
      </c>
      <c r="AA40" s="17">
        <f t="shared" si="12"/>
        <v>313540.39485229732</v>
      </c>
      <c r="AB40" s="17">
        <f t="shared" si="13"/>
        <v>144539.826</v>
      </c>
      <c r="AC40" s="17">
        <f t="shared" si="14"/>
        <v>177783.98598</v>
      </c>
      <c r="AD40" s="129">
        <f>VLOOKUP(B40,'[3]MANO DE OBRA'!$B$9:$J$144,9,0)</f>
        <v>133700</v>
      </c>
      <c r="AE40" s="129">
        <v>534000</v>
      </c>
      <c r="AF40" s="18">
        <v>574430</v>
      </c>
      <c r="AG40" s="74">
        <v>545700</v>
      </c>
      <c r="AH40" s="18">
        <f t="shared" si="15"/>
        <v>446957.5</v>
      </c>
      <c r="AI40" s="18">
        <f t="shared" si="16"/>
        <v>539850</v>
      </c>
      <c r="AJ40" s="18">
        <f t="shared" si="17"/>
        <v>309466.84780845424</v>
      </c>
      <c r="AK40" s="18">
        <f t="shared" si="18"/>
        <v>140518.69999999998</v>
      </c>
      <c r="AL40" s="18">
        <f t="shared" si="19"/>
        <v>172838.00099999999</v>
      </c>
      <c r="AM40" s="133">
        <f>VLOOKUP(B40,'[3]MANO DE OBRA'!$B$9:$L$144,11,0)</f>
        <v>144810</v>
      </c>
      <c r="AN40" s="133">
        <v>534000</v>
      </c>
      <c r="AO40" s="19">
        <v>574430</v>
      </c>
      <c r="AP40" s="77">
        <v>563000</v>
      </c>
      <c r="AQ40" s="19">
        <f t="shared" si="20"/>
        <v>454060</v>
      </c>
      <c r="AR40" s="19">
        <f t="shared" si="21"/>
        <v>548500</v>
      </c>
      <c r="AS40" s="19">
        <f t="shared" si="22"/>
        <v>325327.17509602255</v>
      </c>
      <c r="AT40" s="19">
        <f t="shared" si="23"/>
        <v>152195.31</v>
      </c>
      <c r="AU40" s="19">
        <f t="shared" si="24"/>
        <v>187200.23129999998</v>
      </c>
      <c r="AV40" s="137">
        <f>VLOOKUP(B40,'[3]MANO DE OBRA'!$B$9:$N$144,13,0)</f>
        <v>155903</v>
      </c>
      <c r="AW40" s="137">
        <v>534000</v>
      </c>
      <c r="AX40" s="20">
        <v>574430</v>
      </c>
      <c r="AY40" s="79">
        <v>563000</v>
      </c>
      <c r="AZ40" s="20">
        <f t="shared" si="25"/>
        <v>456833.25</v>
      </c>
      <c r="BA40" s="20">
        <f t="shared" si="26"/>
        <v>548500</v>
      </c>
      <c r="BB40" s="20">
        <f t="shared" si="27"/>
        <v>338869.3567861729</v>
      </c>
      <c r="BC40" s="20">
        <f t="shared" si="28"/>
        <v>163854.05299999999</v>
      </c>
      <c r="BD40" s="20">
        <f t="shared" si="29"/>
        <v>201540.48518999998</v>
      </c>
      <c r="BE40" s="139">
        <f>VLOOKUP(B40,'[3]MANO DE OBRA'!$B$9:$P$144,15,0)</f>
        <v>152023</v>
      </c>
      <c r="BF40" s="139">
        <v>534000</v>
      </c>
      <c r="BG40" s="21">
        <v>574430</v>
      </c>
      <c r="BH40" s="80">
        <v>546000</v>
      </c>
      <c r="BI40" s="21">
        <f t="shared" si="30"/>
        <v>451613.25</v>
      </c>
      <c r="BJ40" s="21">
        <f t="shared" si="31"/>
        <v>540000</v>
      </c>
      <c r="BK40" s="21">
        <f t="shared" si="32"/>
        <v>332696.51945205807</v>
      </c>
      <c r="BL40" s="21">
        <f t="shared" si="33"/>
        <v>159776.17299999998</v>
      </c>
      <c r="BM40" s="21">
        <f t="shared" si="34"/>
        <v>196524.69278999997</v>
      </c>
      <c r="BN40" s="144">
        <f>VLOOKUP(B40,'[3]MANO DE OBRA'!$B$9:$R$144,17,0)</f>
        <v>182395</v>
      </c>
      <c r="BO40" s="144">
        <v>534000</v>
      </c>
      <c r="BP40" s="22">
        <v>574430</v>
      </c>
      <c r="BQ40" s="82">
        <v>557000</v>
      </c>
      <c r="BR40" s="22">
        <f t="shared" si="35"/>
        <v>461956.25</v>
      </c>
      <c r="BS40" s="22">
        <f t="shared" si="36"/>
        <v>545500</v>
      </c>
      <c r="BT40" s="22">
        <f t="shared" si="37"/>
        <v>367260.42619876243</v>
      </c>
      <c r="BU40" s="22">
        <f t="shared" si="38"/>
        <v>191697.14499999999</v>
      </c>
      <c r="BV40" s="22">
        <f t="shared" si="39"/>
        <v>235787.48835</v>
      </c>
      <c r="BW40" s="146">
        <f>VLOOKUP(B40,'[3]MANO DE OBRA'!$B$9:$T$144,19,0)</f>
        <v>197193</v>
      </c>
      <c r="BX40" s="146">
        <v>534000</v>
      </c>
      <c r="BY40" s="23">
        <v>574430</v>
      </c>
      <c r="BZ40" s="84">
        <v>546000</v>
      </c>
      <c r="CA40" s="23">
        <f t="shared" si="40"/>
        <v>462905.75</v>
      </c>
      <c r="CB40" s="23">
        <f t="shared" si="41"/>
        <v>540000</v>
      </c>
      <c r="CC40" s="84">
        <f t="shared" si="42"/>
        <v>380365.85366746376</v>
      </c>
      <c r="CD40" s="84">
        <f t="shared" si="43"/>
        <v>207249.84299999999</v>
      </c>
      <c r="CE40" s="84">
        <f t="shared" si="44"/>
        <v>254917.30689000001</v>
      </c>
      <c r="CF40" s="168">
        <f>VLOOKUP(B40,'[3]MANO DE OBRA'!$B$9:$X$144,23,0)</f>
        <v>155846</v>
      </c>
      <c r="CG40" s="168">
        <v>534000</v>
      </c>
      <c r="CH40" s="24">
        <v>574430</v>
      </c>
      <c r="CI40" s="24">
        <v>524200</v>
      </c>
      <c r="CJ40" s="24">
        <f t="shared" si="45"/>
        <v>447119</v>
      </c>
      <c r="CK40" s="24">
        <f t="shared" si="46"/>
        <v>529100</v>
      </c>
      <c r="CL40" s="24">
        <f t="shared" si="47"/>
        <v>335070.81807571428</v>
      </c>
      <c r="CM40" s="24">
        <f t="shared" si="48"/>
        <v>163794.14599999998</v>
      </c>
      <c r="CN40" s="24">
        <f t="shared" si="49"/>
        <v>201466.79957999999</v>
      </c>
      <c r="CO40" s="148">
        <f>VLOOKUP(B40,'[3]MANO DE OBRA'!$B$9:$Z$144,25,0)</f>
        <v>149137</v>
      </c>
      <c r="CP40" s="148">
        <v>534000</v>
      </c>
      <c r="CQ40" s="26">
        <v>574430</v>
      </c>
      <c r="CR40" s="149">
        <v>563000</v>
      </c>
      <c r="CS40" s="26">
        <f t="shared" si="50"/>
        <v>455141.75</v>
      </c>
      <c r="CT40" s="26">
        <f t="shared" si="51"/>
        <v>548500</v>
      </c>
      <c r="CU40" s="26">
        <f t="shared" si="52"/>
        <v>330716.30808420968</v>
      </c>
      <c r="CV40" s="26">
        <f t="shared" si="53"/>
        <v>156742.98699999999</v>
      </c>
      <c r="CW40" s="26">
        <f t="shared" si="54"/>
        <v>192793.87401</v>
      </c>
      <c r="CX40" s="27">
        <f>VLOOKUP(B40,'[3]MANO DE OBRA'!$B$9:$AB$144,27,0)</f>
        <v>192577</v>
      </c>
      <c r="CY40" s="27">
        <v>534000</v>
      </c>
      <c r="CZ40" s="28">
        <v>574430</v>
      </c>
      <c r="DA40" s="86">
        <v>540000</v>
      </c>
      <c r="DB40" s="28">
        <f t="shared" si="55"/>
        <v>460251.75</v>
      </c>
      <c r="DC40" s="28">
        <f t="shared" si="56"/>
        <v>537000</v>
      </c>
      <c r="DD40" s="28">
        <f t="shared" si="57"/>
        <v>375301.57999399316</v>
      </c>
      <c r="DE40" s="28">
        <f t="shared" si="58"/>
        <v>202398.427</v>
      </c>
      <c r="DF40" s="28">
        <f t="shared" si="59"/>
        <v>248950.06521</v>
      </c>
      <c r="DG40" s="150">
        <f>VLOOKUP(B40,'[3]MANO DE OBRA'!$B$9:$AF$144,31,0)</f>
        <v>201051</v>
      </c>
      <c r="DH40" s="150">
        <v>534000</v>
      </c>
      <c r="DI40" s="29">
        <v>574430</v>
      </c>
      <c r="DJ40" s="88">
        <v>569000</v>
      </c>
      <c r="DK40" s="29">
        <f t="shared" si="60"/>
        <v>469620.25</v>
      </c>
      <c r="DL40" s="29">
        <f t="shared" si="61"/>
        <v>551500</v>
      </c>
      <c r="DM40" s="29">
        <f t="shared" si="62"/>
        <v>386665.94376308477</v>
      </c>
      <c r="DN40" s="29">
        <f t="shared" si="63"/>
        <v>211304.601</v>
      </c>
      <c r="DO40" s="29">
        <f t="shared" si="64"/>
        <v>259904.65922999999</v>
      </c>
      <c r="DP40" s="154">
        <f>VLOOKUP(B40,'[3]MANO DE OBRA'!$B$9:$AH$144,33,0)</f>
        <v>201051</v>
      </c>
      <c r="DQ40" s="154">
        <v>534000</v>
      </c>
      <c r="DR40" s="30">
        <v>574430</v>
      </c>
      <c r="DS40" s="90">
        <v>562900</v>
      </c>
      <c r="DT40" s="30">
        <f t="shared" si="65"/>
        <v>468095.25</v>
      </c>
      <c r="DU40" s="30">
        <f t="shared" si="66"/>
        <v>548450</v>
      </c>
      <c r="DV40" s="30">
        <f t="shared" si="67"/>
        <v>385955.38605153811</v>
      </c>
      <c r="DW40" s="30">
        <f t="shared" si="68"/>
        <v>211304.601</v>
      </c>
      <c r="DX40" s="30">
        <f t="shared" si="69"/>
        <v>259904.65922999999</v>
      </c>
      <c r="DY40" s="158">
        <f>VLOOKUP(B40,'[3]MANO DE OBRA'!$B$9:$AJ$144,35,0)</f>
        <v>201051</v>
      </c>
      <c r="DZ40" s="158">
        <v>534000</v>
      </c>
      <c r="EA40" s="24">
        <v>574430</v>
      </c>
      <c r="EB40" s="25">
        <v>551500</v>
      </c>
      <c r="EC40" s="24">
        <f t="shared" si="70"/>
        <v>465245.25</v>
      </c>
      <c r="ED40" s="24">
        <f t="shared" si="71"/>
        <v>542750</v>
      </c>
      <c r="EE40" s="24">
        <f t="shared" si="72"/>
        <v>384592.66739959019</v>
      </c>
      <c r="EF40" s="24">
        <f t="shared" si="73"/>
        <v>211304.601</v>
      </c>
      <c r="EG40" s="24">
        <f t="shared" si="74"/>
        <v>259904.65922999999</v>
      </c>
      <c r="EH40" s="126">
        <f>VLOOKUP(B40,'[3]MANO DE OBRA'!$B$9:$AN$144,37,0)</f>
        <v>212365</v>
      </c>
      <c r="EI40" s="126">
        <v>534000</v>
      </c>
      <c r="EJ40" s="17">
        <v>574430</v>
      </c>
      <c r="EK40" s="73">
        <v>551000</v>
      </c>
      <c r="EL40" s="17">
        <f t="shared" si="75"/>
        <v>467948.75</v>
      </c>
      <c r="EM40" s="17">
        <f t="shared" si="76"/>
        <v>542500</v>
      </c>
      <c r="EN40" s="17">
        <f t="shared" si="77"/>
        <v>394583.50353301602</v>
      </c>
      <c r="EO40" s="17">
        <f t="shared" si="78"/>
        <v>223195.61499999999</v>
      </c>
      <c r="EP40" s="17">
        <f t="shared" si="79"/>
        <v>274530.60644999996</v>
      </c>
      <c r="EQ40" s="350">
        <v>201051</v>
      </c>
      <c r="ER40" s="170">
        <v>534000</v>
      </c>
      <c r="ES40" s="32">
        <v>574430</v>
      </c>
      <c r="ET40" s="32">
        <v>534000</v>
      </c>
      <c r="EU40" s="32">
        <f t="shared" si="80"/>
        <v>547476.66666666663</v>
      </c>
      <c r="EV40" s="32">
        <f t="shared" si="81"/>
        <v>534000</v>
      </c>
      <c r="EW40" s="32">
        <f t="shared" si="82"/>
        <v>546829.1242289911</v>
      </c>
      <c r="EX40" s="32">
        <f t="shared" si="83"/>
        <v>242889.71309999999</v>
      </c>
      <c r="EY40" s="32">
        <f t="shared" si="84"/>
        <v>298754.347113</v>
      </c>
      <c r="EZ40" s="94">
        <f>VLOOKUP(B40,'[2]MANO DE OBRA '!$B$11:$AT$145,45,0)</f>
        <v>119418</v>
      </c>
      <c r="FA40" s="170">
        <v>534000</v>
      </c>
      <c r="FB40" s="32">
        <v>574430</v>
      </c>
      <c r="FC40" s="32">
        <v>551000</v>
      </c>
      <c r="FD40" s="32">
        <f t="shared" si="85"/>
        <v>553143.33333333337</v>
      </c>
      <c r="FE40" s="32">
        <f t="shared" si="86"/>
        <v>551000</v>
      </c>
      <c r="FF40" s="32">
        <f t="shared" si="87"/>
        <v>552649.2996140396</v>
      </c>
      <c r="FG40" s="172">
        <f t="shared" si="88"/>
        <v>144268.88579999999</v>
      </c>
      <c r="FH40" s="32">
        <f t="shared" si="89"/>
        <v>177450.72953399998</v>
      </c>
      <c r="FI40" s="172">
        <f>VLOOKUP(B40,'[2]MANO DE OBRA '!$B$11:$BO$145,66,0)</f>
        <v>116596</v>
      </c>
      <c r="FJ40" s="162">
        <v>534000</v>
      </c>
      <c r="FK40" s="32">
        <v>574430</v>
      </c>
      <c r="FL40" s="94">
        <v>534200</v>
      </c>
      <c r="FM40" s="32">
        <f t="shared" si="90"/>
        <v>547543.33333333337</v>
      </c>
      <c r="FN40" s="32">
        <f t="shared" si="91"/>
        <v>534200</v>
      </c>
      <c r="FO40" s="94">
        <f t="shared" si="92"/>
        <v>546899.01540995087</v>
      </c>
      <c r="FP40" s="172">
        <f t="shared" si="93"/>
        <v>140859.62760000001</v>
      </c>
      <c r="FQ40" s="32">
        <f t="shared" si="94"/>
        <v>173257.34194800002</v>
      </c>
      <c r="FR40" s="94">
        <f>VLOOKUP(B40,'[2]MANO DE OBRA '!$B$11:$BF$145,57,0)</f>
        <v>102733</v>
      </c>
      <c r="FS40" s="170">
        <v>534000</v>
      </c>
      <c r="FT40" s="32">
        <v>574430</v>
      </c>
      <c r="FU40" s="32">
        <v>517000</v>
      </c>
      <c r="FV40" s="32">
        <f t="shared" si="95"/>
        <v>541810</v>
      </c>
      <c r="FW40" s="32">
        <f t="shared" si="96"/>
        <v>534000</v>
      </c>
      <c r="FX40" s="32">
        <f t="shared" si="97"/>
        <v>540759.64018483076</v>
      </c>
      <c r="FY40" s="172">
        <f t="shared" si="98"/>
        <v>124111.73729999999</v>
      </c>
      <c r="FZ40" s="32">
        <f t="shared" si="99"/>
        <v>152657.43687899999</v>
      </c>
      <c r="GA40" s="172">
        <f>VLOOKUP(B40,'[2]MANO DE OBRA '!$B$11:$BR$145,69,0)</f>
        <v>122598</v>
      </c>
      <c r="GB40" s="162">
        <v>534000</v>
      </c>
      <c r="GC40" s="32">
        <v>574430</v>
      </c>
      <c r="GD40" s="94">
        <v>546000</v>
      </c>
      <c r="GE40" s="32">
        <f t="shared" si="100"/>
        <v>551476.66666666663</v>
      </c>
      <c r="GF40" s="32">
        <f t="shared" si="101"/>
        <v>546000</v>
      </c>
      <c r="GG40" s="32">
        <f t="shared" si="102"/>
        <v>550962.45090182731</v>
      </c>
      <c r="GH40" s="172">
        <f t="shared" si="103"/>
        <v>148110.64379999999</v>
      </c>
      <c r="GI40" s="32">
        <f t="shared" si="104"/>
        <v>182176.09187399998</v>
      </c>
      <c r="GJ40" s="172">
        <f>VLOOKUP(B40,'[2]MANO DE OBRA '!$B$11:$P$145,15,0)</f>
        <v>102392</v>
      </c>
      <c r="GK40" s="162">
        <v>534000</v>
      </c>
      <c r="GL40" s="32">
        <v>574430</v>
      </c>
      <c r="GM40" s="94">
        <v>386000</v>
      </c>
      <c r="GN40" s="32">
        <f t="shared" si="105"/>
        <v>498143.33333333331</v>
      </c>
      <c r="GO40" s="32">
        <f t="shared" si="106"/>
        <v>534000</v>
      </c>
      <c r="GP40" s="32">
        <f t="shared" si="107"/>
        <v>483544.27086538024</v>
      </c>
      <c r="GQ40" s="172">
        <f t="shared" si="108"/>
        <v>123699.77519999999</v>
      </c>
      <c r="GR40" s="32">
        <f t="shared" si="109"/>
        <v>152150.72349599999</v>
      </c>
      <c r="GS40" s="172">
        <f>VLOOKUP(B40,'[2]MANO DE OBRA '!$B$11:$G$145,6,0)</f>
        <v>95700</v>
      </c>
      <c r="GT40" s="162">
        <v>534000</v>
      </c>
      <c r="GU40" s="32">
        <v>574430</v>
      </c>
      <c r="GV40" s="94">
        <v>386000</v>
      </c>
      <c r="GW40" s="33">
        <f t="shared" si="110"/>
        <v>498143.33333333331</v>
      </c>
      <c r="GX40" s="32">
        <f t="shared" si="111"/>
        <v>534000</v>
      </c>
      <c r="GY40" s="32">
        <f t="shared" si="112"/>
        <v>483544.27086538024</v>
      </c>
      <c r="GZ40" s="172">
        <f t="shared" si="113"/>
        <v>115615.17</v>
      </c>
      <c r="HA40" s="32">
        <f t="shared" si="114"/>
        <v>142206.65909999999</v>
      </c>
      <c r="HB40" s="172">
        <f>VLOOKUP(B40,'[2]MANO DE OBRA '!$B$11:$D$145,3,0)</f>
        <v>90054</v>
      </c>
      <c r="HC40" s="31">
        <v>534000</v>
      </c>
      <c r="HD40" s="32">
        <v>574430</v>
      </c>
      <c r="HE40" s="94">
        <v>386000</v>
      </c>
      <c r="HF40" s="33">
        <f t="shared" si="115"/>
        <v>498143.33333333331</v>
      </c>
      <c r="HG40" s="32">
        <f t="shared" si="116"/>
        <v>534000</v>
      </c>
      <c r="HH40" s="32">
        <f t="shared" si="117"/>
        <v>483544.27086538024</v>
      </c>
      <c r="HI40" s="172">
        <f t="shared" si="118"/>
        <v>108794.2374</v>
      </c>
      <c r="HJ40" s="32">
        <f t="shared" si="119"/>
        <v>133816.912002</v>
      </c>
      <c r="HK40" s="172">
        <f>VLOOKUP(B40,'[2]MANO DE OBRA '!$B$11:$BI$145,60,0)</f>
        <v>114808</v>
      </c>
      <c r="HL40" s="31">
        <v>534000</v>
      </c>
      <c r="HM40" s="32">
        <v>574430</v>
      </c>
      <c r="HN40" s="94">
        <v>545700</v>
      </c>
      <c r="HO40" s="33">
        <f t="shared" si="120"/>
        <v>551376.66666666663</v>
      </c>
      <c r="HP40" s="32">
        <f t="shared" si="121"/>
        <v>545700</v>
      </c>
      <c r="HQ40" s="32">
        <f t="shared" si="122"/>
        <v>550860.58775078086</v>
      </c>
      <c r="HR40" s="172">
        <f t="shared" si="123"/>
        <v>138699.5448</v>
      </c>
      <c r="HS40" s="32">
        <f t="shared" si="124"/>
        <v>170600.44010400001</v>
      </c>
      <c r="HT40" s="172">
        <v>256320</v>
      </c>
      <c r="HU40" s="31">
        <v>534000</v>
      </c>
      <c r="HV40" s="32">
        <v>574430</v>
      </c>
      <c r="HW40" s="94">
        <v>557000</v>
      </c>
      <c r="HX40" s="33">
        <f t="shared" si="125"/>
        <v>555143.33333333337</v>
      </c>
      <c r="HY40" s="32">
        <f t="shared" si="126"/>
        <v>557000</v>
      </c>
      <c r="HZ40" s="32">
        <f t="shared" si="127"/>
        <v>554646.81138042198</v>
      </c>
      <c r="IA40" s="172">
        <f t="shared" si="128"/>
        <v>309660.19199999998</v>
      </c>
      <c r="IB40" s="32">
        <f t="shared" si="129"/>
        <v>380882.03615999996</v>
      </c>
      <c r="IC40" s="172">
        <v>293700</v>
      </c>
      <c r="ID40" s="31">
        <v>534000</v>
      </c>
      <c r="IE40" s="32">
        <v>574430</v>
      </c>
      <c r="IF40" s="94">
        <v>557000</v>
      </c>
      <c r="IG40" s="33">
        <f t="shared" si="130"/>
        <v>555143.33333333337</v>
      </c>
      <c r="IH40" s="32">
        <f t="shared" si="131"/>
        <v>557000</v>
      </c>
      <c r="II40" s="32">
        <f t="shared" si="132"/>
        <v>554646.81138042198</v>
      </c>
      <c r="IJ40" s="172">
        <f t="shared" si="133"/>
        <v>354818.97</v>
      </c>
      <c r="IK40" s="32">
        <f t="shared" si="134"/>
        <v>436427.33309999999</v>
      </c>
      <c r="IM40" s="32">
        <f t="shared" si="135"/>
        <v>218506.18555999995</v>
      </c>
    </row>
    <row r="41" spans="1:247" x14ac:dyDescent="0.25">
      <c r="A41" s="12">
        <v>34</v>
      </c>
      <c r="B41" s="38" t="s">
        <v>319</v>
      </c>
      <c r="C41" s="14">
        <f>VLOOKUP(B41,'[3]MANO DE OBRA'!$B$9:$D$144,3,0)</f>
        <v>185160</v>
      </c>
      <c r="D41" s="14">
        <v>662000</v>
      </c>
      <c r="E41" s="15">
        <v>702610</v>
      </c>
      <c r="F41" s="97">
        <v>646000</v>
      </c>
      <c r="G41" s="105">
        <f t="shared" si="1"/>
        <v>548942.5</v>
      </c>
      <c r="H41" s="105">
        <f t="shared" si="2"/>
        <v>654000</v>
      </c>
      <c r="I41" s="105">
        <f t="shared" si="3"/>
        <v>404753.39068501472</v>
      </c>
      <c r="J41" s="107">
        <f t="shared" si="136"/>
        <v>194603.15999999997</v>
      </c>
      <c r="K41" s="107">
        <f t="shared" si="4"/>
        <v>239361.88679999998</v>
      </c>
      <c r="L41" s="101">
        <f>VLOOKUP(B41,'[3]MANO DE OBRA'!$B$9:$F$144,5,0)</f>
        <v>170527</v>
      </c>
      <c r="M41" s="101">
        <v>662000</v>
      </c>
      <c r="N41" s="34">
        <v>702610</v>
      </c>
      <c r="O41" s="70">
        <v>681500</v>
      </c>
      <c r="P41" s="34">
        <f t="shared" si="5"/>
        <v>554159.25</v>
      </c>
      <c r="Q41" s="34">
        <f t="shared" si="6"/>
        <v>671750</v>
      </c>
      <c r="R41" s="34">
        <f t="shared" si="7"/>
        <v>389659.82573607599</v>
      </c>
      <c r="S41" s="34">
        <f t="shared" si="8"/>
        <v>179223.87699999998</v>
      </c>
      <c r="T41" s="34">
        <f t="shared" si="9"/>
        <v>220445.36870999998</v>
      </c>
      <c r="U41" s="175">
        <f>VLOOKUP(B41,'[3]MANO DE OBRA'!$B$9:$H$144,7,0)</f>
        <v>184599</v>
      </c>
      <c r="V41" s="175">
        <v>662000</v>
      </c>
      <c r="W41" s="17">
        <v>702610</v>
      </c>
      <c r="X41" s="17">
        <v>667000</v>
      </c>
      <c r="Y41" s="17">
        <f t="shared" si="10"/>
        <v>554052.25</v>
      </c>
      <c r="Z41" s="17">
        <f t="shared" si="11"/>
        <v>664500</v>
      </c>
      <c r="AA41" s="17">
        <f t="shared" si="12"/>
        <v>406081.61981826212</v>
      </c>
      <c r="AB41" s="17">
        <f t="shared" si="13"/>
        <v>194013.549</v>
      </c>
      <c r="AC41" s="17">
        <f t="shared" si="14"/>
        <v>238636.66527</v>
      </c>
      <c r="AD41" s="129">
        <f>VLOOKUP(B41,'[3]MANO DE OBRA'!$B$9:$J$144,9,0)</f>
        <v>161023</v>
      </c>
      <c r="AE41" s="129">
        <v>662000</v>
      </c>
      <c r="AF41" s="18">
        <v>702610</v>
      </c>
      <c r="AG41" s="74">
        <v>681500</v>
      </c>
      <c r="AH41" s="18">
        <f t="shared" si="15"/>
        <v>551783.25</v>
      </c>
      <c r="AI41" s="18">
        <f t="shared" si="16"/>
        <v>671750</v>
      </c>
      <c r="AJ41" s="18">
        <f t="shared" si="17"/>
        <v>376950.13718070684</v>
      </c>
      <c r="AK41" s="18">
        <f t="shared" si="18"/>
        <v>169235.17299999998</v>
      </c>
      <c r="AL41" s="18">
        <f t="shared" si="19"/>
        <v>208159.26278999998</v>
      </c>
      <c r="AM41" s="133">
        <f>VLOOKUP(B41,'[3]MANO DE OBRA'!$B$9:$L$144,11,0)</f>
        <v>177274</v>
      </c>
      <c r="AN41" s="133">
        <v>662000</v>
      </c>
      <c r="AO41" s="19">
        <v>702610</v>
      </c>
      <c r="AP41" s="77">
        <v>667000</v>
      </c>
      <c r="AQ41" s="19">
        <f t="shared" si="20"/>
        <v>552221</v>
      </c>
      <c r="AR41" s="19">
        <f t="shared" si="21"/>
        <v>664500</v>
      </c>
      <c r="AS41" s="19">
        <f t="shared" si="22"/>
        <v>397058.81781266106</v>
      </c>
      <c r="AT41" s="19">
        <f t="shared" si="23"/>
        <v>186314.97399999999</v>
      </c>
      <c r="AU41" s="19">
        <f t="shared" si="24"/>
        <v>229167.41801999998</v>
      </c>
      <c r="AV41" s="137">
        <f>VLOOKUP(B41,'[3]MANO DE OBRA'!$B$9:$N$144,13,0)</f>
        <v>215780</v>
      </c>
      <c r="AW41" s="137">
        <v>662000</v>
      </c>
      <c r="AX41" s="20">
        <v>702610</v>
      </c>
      <c r="AY41" s="79">
        <v>667000</v>
      </c>
      <c r="AZ41" s="20">
        <f t="shared" si="25"/>
        <v>561847.5</v>
      </c>
      <c r="BA41" s="20">
        <f t="shared" si="26"/>
        <v>664500</v>
      </c>
      <c r="BB41" s="20">
        <f t="shared" si="27"/>
        <v>441138.89861652895</v>
      </c>
      <c r="BC41" s="20">
        <f t="shared" si="28"/>
        <v>226784.78</v>
      </c>
      <c r="BD41" s="20">
        <f t="shared" si="29"/>
        <v>278945.2794</v>
      </c>
      <c r="BE41" s="139">
        <f>VLOOKUP(B41,'[3]MANO DE OBRA'!$B$9:$P$144,15,0)</f>
        <v>185337</v>
      </c>
      <c r="BF41" s="139">
        <v>662000</v>
      </c>
      <c r="BG41" s="21">
        <v>702610</v>
      </c>
      <c r="BH41" s="80">
        <v>675000</v>
      </c>
      <c r="BI41" s="21">
        <f t="shared" si="30"/>
        <v>556236.75</v>
      </c>
      <c r="BJ41" s="21">
        <f t="shared" si="31"/>
        <v>668500</v>
      </c>
      <c r="BK41" s="21">
        <f t="shared" si="32"/>
        <v>407709.92139680323</v>
      </c>
      <c r="BL41" s="21">
        <f t="shared" si="33"/>
        <v>194789.18699999998</v>
      </c>
      <c r="BM41" s="21">
        <f t="shared" si="34"/>
        <v>239590.70000999997</v>
      </c>
      <c r="BN41" s="144">
        <f>VLOOKUP(B41,'[3]MANO DE OBRA'!$B$9:$R$144,17,0)</f>
        <v>221298</v>
      </c>
      <c r="BO41" s="144">
        <v>662000</v>
      </c>
      <c r="BP41" s="22">
        <v>702610</v>
      </c>
      <c r="BQ41" s="82">
        <v>689000</v>
      </c>
      <c r="BR41" s="22">
        <f t="shared" si="35"/>
        <v>568727</v>
      </c>
      <c r="BS41" s="22">
        <f t="shared" si="36"/>
        <v>675500</v>
      </c>
      <c r="BT41" s="22">
        <f t="shared" si="37"/>
        <v>449235.73445899785</v>
      </c>
      <c r="BU41" s="22">
        <f t="shared" si="38"/>
        <v>232584.19799999997</v>
      </c>
      <c r="BV41" s="22">
        <f t="shared" si="39"/>
        <v>286078.56354</v>
      </c>
      <c r="BW41" s="146">
        <f>VLOOKUP(B41,'[3]MANO DE OBRA'!$B$9:$T$144,19,0)</f>
        <v>231671</v>
      </c>
      <c r="BX41" s="146">
        <v>662000</v>
      </c>
      <c r="BY41" s="23">
        <v>702610</v>
      </c>
      <c r="BZ41" s="84">
        <v>675000</v>
      </c>
      <c r="CA41" s="23">
        <f t="shared" si="40"/>
        <v>567820.25</v>
      </c>
      <c r="CB41" s="23">
        <f t="shared" si="41"/>
        <v>668500</v>
      </c>
      <c r="CC41" s="84">
        <f t="shared" si="42"/>
        <v>458096.41980891931</v>
      </c>
      <c r="CD41" s="84">
        <f t="shared" si="43"/>
        <v>243486.22099999999</v>
      </c>
      <c r="CE41" s="84">
        <f t="shared" si="44"/>
        <v>299488.05183000001</v>
      </c>
      <c r="CF41" s="168">
        <f>VLOOKUP(B41,'[3]MANO DE OBRA'!$B$9:$X$144,23,0)</f>
        <v>161000</v>
      </c>
      <c r="CG41" s="168">
        <v>662000</v>
      </c>
      <c r="CH41" s="24">
        <v>702610</v>
      </c>
      <c r="CI41" s="24">
        <v>641300</v>
      </c>
      <c r="CJ41" s="24">
        <f t="shared" si="45"/>
        <v>541727.5</v>
      </c>
      <c r="CK41" s="24">
        <f t="shared" si="46"/>
        <v>651650</v>
      </c>
      <c r="CL41" s="24">
        <f t="shared" si="47"/>
        <v>373679.8091143287</v>
      </c>
      <c r="CM41" s="24">
        <f t="shared" si="48"/>
        <v>169211</v>
      </c>
      <c r="CN41" s="24">
        <f t="shared" si="49"/>
        <v>208129.53</v>
      </c>
      <c r="CO41" s="148">
        <f>VLOOKUP(B41,'[3]MANO DE OBRA'!$B$9:$Z$144,25,0)</f>
        <v>188842</v>
      </c>
      <c r="CP41" s="148">
        <v>662000</v>
      </c>
      <c r="CQ41" s="26">
        <v>702610</v>
      </c>
      <c r="CR41" s="149">
        <v>682000</v>
      </c>
      <c r="CS41" s="26">
        <f t="shared" si="50"/>
        <v>558863</v>
      </c>
      <c r="CT41" s="26">
        <f t="shared" si="51"/>
        <v>672000</v>
      </c>
      <c r="CU41" s="26">
        <f t="shared" si="52"/>
        <v>412560.54938560439</v>
      </c>
      <c r="CV41" s="26">
        <f t="shared" si="53"/>
        <v>198472.94199999998</v>
      </c>
      <c r="CW41" s="26">
        <f t="shared" si="54"/>
        <v>244121.71865999998</v>
      </c>
      <c r="CX41" s="27">
        <f>VLOOKUP(B41,'[3]MANO DE OBRA'!$B$9:$AB$144,27,0)</f>
        <v>244820</v>
      </c>
      <c r="CY41" s="27">
        <v>662000</v>
      </c>
      <c r="CZ41" s="28">
        <v>702610</v>
      </c>
      <c r="DA41" s="86">
        <v>667000</v>
      </c>
      <c r="DB41" s="28">
        <f t="shared" si="55"/>
        <v>569107.5</v>
      </c>
      <c r="DC41" s="28">
        <f t="shared" si="56"/>
        <v>664500</v>
      </c>
      <c r="DD41" s="28">
        <f t="shared" si="57"/>
        <v>469609.09007410082</v>
      </c>
      <c r="DE41" s="28">
        <f t="shared" si="58"/>
        <v>257305.81999999998</v>
      </c>
      <c r="DF41" s="28">
        <f t="shared" si="59"/>
        <v>316486.15859999997</v>
      </c>
      <c r="DG41" s="150">
        <f>VLOOKUP(B41,'[3]MANO DE OBRA'!$B$9:$AF$144,31,0)</f>
        <v>245914</v>
      </c>
      <c r="DH41" s="150">
        <v>662000</v>
      </c>
      <c r="DI41" s="29">
        <v>702610</v>
      </c>
      <c r="DJ41" s="88">
        <v>667000</v>
      </c>
      <c r="DK41" s="29">
        <f t="shared" si="60"/>
        <v>569381</v>
      </c>
      <c r="DL41" s="29">
        <f t="shared" si="61"/>
        <v>664500</v>
      </c>
      <c r="DM41" s="29">
        <f t="shared" si="62"/>
        <v>470613.07609947835</v>
      </c>
      <c r="DN41" s="29">
        <f t="shared" si="63"/>
        <v>258455.61399999997</v>
      </c>
      <c r="DO41" s="29">
        <f t="shared" si="64"/>
        <v>317900.40521999996</v>
      </c>
      <c r="DP41" s="154">
        <f>VLOOKUP(B41,'[3]MANO DE OBRA'!$B$9:$AH$144,33,0)</f>
        <v>245914</v>
      </c>
      <c r="DQ41" s="154">
        <v>662000</v>
      </c>
      <c r="DR41" s="30">
        <v>702610</v>
      </c>
      <c r="DS41" s="90">
        <v>681500</v>
      </c>
      <c r="DT41" s="30">
        <f t="shared" si="65"/>
        <v>573006</v>
      </c>
      <c r="DU41" s="30">
        <f t="shared" si="66"/>
        <v>671750</v>
      </c>
      <c r="DV41" s="30">
        <f t="shared" si="67"/>
        <v>472385.94767385832</v>
      </c>
      <c r="DW41" s="30">
        <f t="shared" si="68"/>
        <v>258455.61399999997</v>
      </c>
      <c r="DX41" s="30">
        <f t="shared" si="69"/>
        <v>317900.40521999996</v>
      </c>
      <c r="DY41" s="158">
        <f>VLOOKUP(B41,'[3]MANO DE OBRA'!$B$9:$AJ$144,35,0)</f>
        <v>245914</v>
      </c>
      <c r="DZ41" s="158">
        <v>662000</v>
      </c>
      <c r="EA41" s="24">
        <v>702610</v>
      </c>
      <c r="EB41" s="25">
        <v>695600</v>
      </c>
      <c r="EC41" s="24">
        <f t="shared" si="70"/>
        <v>576531</v>
      </c>
      <c r="ED41" s="24">
        <f t="shared" si="71"/>
        <v>678800</v>
      </c>
      <c r="EE41" s="24">
        <f t="shared" si="72"/>
        <v>474051.10711060074</v>
      </c>
      <c r="EF41" s="24">
        <f t="shared" si="73"/>
        <v>258455.61399999997</v>
      </c>
      <c r="EG41" s="24">
        <f t="shared" si="74"/>
        <v>317900.40521999996</v>
      </c>
      <c r="EH41" s="126">
        <f>VLOOKUP(B41,'[3]MANO DE OBRA'!$B$9:$AN$144,37,0)</f>
        <v>263760</v>
      </c>
      <c r="EI41" s="126">
        <v>662000</v>
      </c>
      <c r="EJ41" s="17">
        <v>702610</v>
      </c>
      <c r="EK41" s="73">
        <v>682000</v>
      </c>
      <c r="EL41" s="17">
        <f t="shared" si="75"/>
        <v>577592.5</v>
      </c>
      <c r="EM41" s="17">
        <f t="shared" si="76"/>
        <v>672000</v>
      </c>
      <c r="EN41" s="17">
        <f t="shared" si="77"/>
        <v>488314.64221770456</v>
      </c>
      <c r="EO41" s="17">
        <f t="shared" si="78"/>
        <v>277211.76</v>
      </c>
      <c r="EP41" s="17">
        <f t="shared" si="79"/>
        <v>340970.46480000002</v>
      </c>
      <c r="EQ41" s="350">
        <v>245914</v>
      </c>
      <c r="ER41" s="170">
        <v>662000</v>
      </c>
      <c r="ES41" s="32">
        <v>702610</v>
      </c>
      <c r="ET41" s="32">
        <v>660000</v>
      </c>
      <c r="EU41" s="32">
        <f t="shared" si="80"/>
        <v>674870</v>
      </c>
      <c r="EV41" s="32">
        <f t="shared" si="81"/>
        <v>662000</v>
      </c>
      <c r="EW41" s="32">
        <f t="shared" si="82"/>
        <v>674310.31607786624</v>
      </c>
      <c r="EX41" s="32">
        <f t="shared" si="83"/>
        <v>297088.7034</v>
      </c>
      <c r="EY41" s="32">
        <f t="shared" si="84"/>
        <v>365419.10518199997</v>
      </c>
      <c r="EZ41" s="94">
        <f>VLOOKUP(B41,'[2]MANO DE OBRA '!$B$11:$AT$145,45,0)</f>
        <v>159405</v>
      </c>
      <c r="FA41" s="170">
        <v>662000</v>
      </c>
      <c r="FB41" s="32">
        <v>702610</v>
      </c>
      <c r="FC41" s="32">
        <v>632000</v>
      </c>
      <c r="FD41" s="32">
        <f t="shared" si="85"/>
        <v>665536.66666666663</v>
      </c>
      <c r="FE41" s="32">
        <f t="shared" si="86"/>
        <v>662000</v>
      </c>
      <c r="FF41" s="32">
        <f t="shared" si="87"/>
        <v>664287.45712043718</v>
      </c>
      <c r="FG41" s="172">
        <f t="shared" si="88"/>
        <v>192577.18049999999</v>
      </c>
      <c r="FH41" s="32">
        <f t="shared" si="89"/>
        <v>236869.93201499997</v>
      </c>
      <c r="FI41" s="172">
        <f>VLOOKUP(B41,'[2]MANO DE OBRA '!$B$11:$BO$145,66,0)</f>
        <v>143031</v>
      </c>
      <c r="FJ41" s="162">
        <v>662000</v>
      </c>
      <c r="FK41" s="32">
        <v>702610</v>
      </c>
      <c r="FL41" s="94">
        <v>660500</v>
      </c>
      <c r="FM41" s="32">
        <f t="shared" si="90"/>
        <v>675036.66666666663</v>
      </c>
      <c r="FN41" s="32">
        <f t="shared" si="91"/>
        <v>662000</v>
      </c>
      <c r="FO41" s="94">
        <f t="shared" si="92"/>
        <v>674484.20166164183</v>
      </c>
      <c r="FP41" s="172">
        <f t="shared" si="93"/>
        <v>172795.75109999999</v>
      </c>
      <c r="FQ41" s="32">
        <f t="shared" si="94"/>
        <v>212538.77385299999</v>
      </c>
      <c r="FR41" s="94">
        <f>VLOOKUP(B41,'[2]MANO DE OBRA '!$B$11:$BF$145,57,0)</f>
        <v>141472</v>
      </c>
      <c r="FS41" s="170">
        <v>662000</v>
      </c>
      <c r="FT41" s="32">
        <v>702610</v>
      </c>
      <c r="FU41" s="32">
        <v>675000</v>
      </c>
      <c r="FV41" s="32">
        <f t="shared" si="95"/>
        <v>679870</v>
      </c>
      <c r="FW41" s="32">
        <f t="shared" si="96"/>
        <v>675000</v>
      </c>
      <c r="FX41" s="32">
        <f t="shared" si="97"/>
        <v>679452.42358072358</v>
      </c>
      <c r="FY41" s="172">
        <f t="shared" si="98"/>
        <v>170912.32319999998</v>
      </c>
      <c r="FZ41" s="32">
        <f t="shared" si="99"/>
        <v>210222.15753599998</v>
      </c>
      <c r="GA41" s="172">
        <f>VLOOKUP(B41,'[2]MANO DE OBRA '!$B$11:$BR$145,69,0)</f>
        <v>140877</v>
      </c>
      <c r="GB41" s="162">
        <v>662000</v>
      </c>
      <c r="GC41" s="32">
        <v>702610</v>
      </c>
      <c r="GD41" s="94">
        <v>682000</v>
      </c>
      <c r="GE41" s="32">
        <f t="shared" si="100"/>
        <v>682203.33333333337</v>
      </c>
      <c r="GF41" s="32">
        <f t="shared" si="101"/>
        <v>682000</v>
      </c>
      <c r="GG41" s="32">
        <f t="shared" si="102"/>
        <v>681800.46081942995</v>
      </c>
      <c r="GH41" s="172">
        <f t="shared" si="103"/>
        <v>170193.5037</v>
      </c>
      <c r="GI41" s="32">
        <f t="shared" si="104"/>
        <v>209338.009551</v>
      </c>
      <c r="GJ41" s="172">
        <f>VLOOKUP(B41,'[2]MANO DE OBRA '!$B$11:$P$145,15,0)</f>
        <v>141944</v>
      </c>
      <c r="GK41" s="162">
        <v>662000</v>
      </c>
      <c r="GL41" s="32">
        <v>702610</v>
      </c>
      <c r="GM41" s="94">
        <v>457400</v>
      </c>
      <c r="GN41" s="32">
        <f t="shared" si="105"/>
        <v>607336.66666666663</v>
      </c>
      <c r="GO41" s="32">
        <f t="shared" si="106"/>
        <v>662000</v>
      </c>
      <c r="GP41" s="32">
        <f t="shared" si="107"/>
        <v>585925.03471269167</v>
      </c>
      <c r="GQ41" s="172">
        <f t="shared" si="108"/>
        <v>171482.54639999999</v>
      </c>
      <c r="GR41" s="32">
        <f t="shared" si="109"/>
        <v>210923.532072</v>
      </c>
      <c r="GS41" s="172">
        <v>0</v>
      </c>
      <c r="GT41" s="162">
        <v>662000</v>
      </c>
      <c r="GU41" s="32">
        <v>702610</v>
      </c>
      <c r="GV41" s="94">
        <v>457400</v>
      </c>
      <c r="GW41" s="33">
        <f t="shared" si="110"/>
        <v>607336.66666666663</v>
      </c>
      <c r="GX41" s="32">
        <f t="shared" si="111"/>
        <v>662000</v>
      </c>
      <c r="GY41" s="32">
        <f t="shared" si="112"/>
        <v>585925.03471269167</v>
      </c>
      <c r="GZ41" s="172">
        <f t="shared" si="113"/>
        <v>0</v>
      </c>
      <c r="HA41" s="32">
        <f t="shared" si="114"/>
        <v>0</v>
      </c>
      <c r="HB41" s="172">
        <v>0</v>
      </c>
      <c r="HC41" s="31">
        <v>662000</v>
      </c>
      <c r="HD41" s="32">
        <v>702610</v>
      </c>
      <c r="HE41" s="94">
        <v>457400</v>
      </c>
      <c r="HF41" s="33">
        <f t="shared" si="115"/>
        <v>607336.66666666663</v>
      </c>
      <c r="HG41" s="32">
        <f t="shared" si="116"/>
        <v>662000</v>
      </c>
      <c r="HH41" s="32">
        <f t="shared" si="117"/>
        <v>585925.03471269167</v>
      </c>
      <c r="HI41" s="172">
        <f t="shared" si="118"/>
        <v>0</v>
      </c>
      <c r="HJ41" s="32">
        <f t="shared" si="119"/>
        <v>0</v>
      </c>
      <c r="HK41" s="172">
        <f>VLOOKUP(B41,'[2]MANO DE OBRA '!$B$11:$BI$145,60,0)</f>
        <v>140799</v>
      </c>
      <c r="HL41" s="31">
        <v>662000</v>
      </c>
      <c r="HM41" s="32">
        <v>702610</v>
      </c>
      <c r="HN41" s="94">
        <v>681500</v>
      </c>
      <c r="HO41" s="33">
        <f t="shared" si="120"/>
        <v>682036.66666666663</v>
      </c>
      <c r="HP41" s="32">
        <f t="shared" si="121"/>
        <v>681500</v>
      </c>
      <c r="HQ41" s="32">
        <f t="shared" si="122"/>
        <v>681633.81020114664</v>
      </c>
      <c r="HR41" s="172">
        <f t="shared" si="123"/>
        <v>170099.27189999999</v>
      </c>
      <c r="HS41" s="32">
        <f t="shared" si="124"/>
        <v>209222.104437</v>
      </c>
      <c r="HT41" s="172">
        <v>317760</v>
      </c>
      <c r="HU41" s="31">
        <v>662000</v>
      </c>
      <c r="HV41" s="32">
        <v>702610</v>
      </c>
      <c r="HW41" s="94">
        <v>667000</v>
      </c>
      <c r="HX41" s="33">
        <f t="shared" si="125"/>
        <v>677203.33333333337</v>
      </c>
      <c r="HY41" s="32">
        <f t="shared" si="126"/>
        <v>667000</v>
      </c>
      <c r="HZ41" s="32">
        <f t="shared" si="127"/>
        <v>676729.01391599968</v>
      </c>
      <c r="IA41" s="172">
        <f t="shared" si="128"/>
        <v>383885.85599999997</v>
      </c>
      <c r="IB41" s="32">
        <f t="shared" si="129"/>
        <v>472179.60287999996</v>
      </c>
      <c r="IC41" s="172">
        <v>364100</v>
      </c>
      <c r="ID41" s="31">
        <v>662000</v>
      </c>
      <c r="IE41" s="32">
        <v>702610</v>
      </c>
      <c r="IF41" s="94">
        <v>667000</v>
      </c>
      <c r="IG41" s="33">
        <f t="shared" si="130"/>
        <v>677203.33333333337</v>
      </c>
      <c r="IH41" s="32">
        <f t="shared" si="131"/>
        <v>667000</v>
      </c>
      <c r="II41" s="32">
        <f t="shared" si="132"/>
        <v>676729.01391599968</v>
      </c>
      <c r="IJ41" s="172">
        <f t="shared" si="133"/>
        <v>439869.20999999996</v>
      </c>
      <c r="IK41" s="32">
        <f t="shared" si="134"/>
        <v>541039.12829999998</v>
      </c>
      <c r="IM41" s="32">
        <f t="shared" si="135"/>
        <v>258186.4677746667</v>
      </c>
    </row>
    <row r="42" spans="1:247" x14ac:dyDescent="0.25">
      <c r="A42" s="12">
        <v>35</v>
      </c>
      <c r="B42" s="38" t="s">
        <v>320</v>
      </c>
      <c r="C42" s="14">
        <f>VLOOKUP(B42,'[3]MANO DE OBRA'!$B$9:$D$144,3,0)</f>
        <v>193727</v>
      </c>
      <c r="D42" s="14">
        <v>692000</v>
      </c>
      <c r="E42" s="15">
        <v>775880</v>
      </c>
      <c r="F42" s="97">
        <v>698000</v>
      </c>
      <c r="G42" s="105">
        <f t="shared" si="1"/>
        <v>589901.75</v>
      </c>
      <c r="H42" s="105">
        <f t="shared" si="2"/>
        <v>695000</v>
      </c>
      <c r="I42" s="105">
        <f t="shared" si="3"/>
        <v>428792.85472056508</v>
      </c>
      <c r="J42" s="107">
        <f t="shared" si="136"/>
        <v>203607.07699999999</v>
      </c>
      <c r="K42" s="107">
        <f t="shared" si="4"/>
        <v>250436.70470999999</v>
      </c>
      <c r="L42" s="101">
        <f>VLOOKUP(B42,'[3]MANO DE OBRA'!$B$9:$F$144,5,0)</f>
        <v>189979</v>
      </c>
      <c r="M42" s="101">
        <v>692000</v>
      </c>
      <c r="N42" s="34">
        <v>775880</v>
      </c>
      <c r="O42" s="70">
        <v>760400</v>
      </c>
      <c r="P42" s="34">
        <f t="shared" si="5"/>
        <v>604564.75</v>
      </c>
      <c r="Q42" s="34">
        <f t="shared" si="6"/>
        <v>726200</v>
      </c>
      <c r="R42" s="34">
        <f t="shared" si="7"/>
        <v>429517.15781978139</v>
      </c>
      <c r="S42" s="34">
        <f t="shared" si="8"/>
        <v>199667.92899999997</v>
      </c>
      <c r="T42" s="34">
        <f t="shared" si="9"/>
        <v>245591.55266999998</v>
      </c>
      <c r="U42" s="175">
        <f>VLOOKUP(B42,'[3]MANO DE OBRA'!$B$9:$H$144,7,0)</f>
        <v>199847</v>
      </c>
      <c r="V42" s="175">
        <v>692000</v>
      </c>
      <c r="W42" s="17">
        <v>775880</v>
      </c>
      <c r="X42" s="17">
        <v>745000</v>
      </c>
      <c r="Y42" s="17">
        <f t="shared" si="10"/>
        <v>603181.75</v>
      </c>
      <c r="Z42" s="17">
        <f t="shared" si="11"/>
        <v>718500</v>
      </c>
      <c r="AA42" s="17">
        <f t="shared" si="12"/>
        <v>440525.93615515128</v>
      </c>
      <c r="AB42" s="17">
        <f t="shared" si="13"/>
        <v>210039.19699999999</v>
      </c>
      <c r="AC42" s="17">
        <f t="shared" si="14"/>
        <v>258348.21230999997</v>
      </c>
      <c r="AD42" s="129">
        <f>VLOOKUP(B42,'[3]MANO DE OBRA'!$B$9:$J$144,9,0)</f>
        <v>181900</v>
      </c>
      <c r="AE42" s="129">
        <v>692000</v>
      </c>
      <c r="AF42" s="18">
        <v>775880</v>
      </c>
      <c r="AG42" s="74">
        <v>760400</v>
      </c>
      <c r="AH42" s="18">
        <f t="shared" si="15"/>
        <v>602545</v>
      </c>
      <c r="AI42" s="18">
        <f t="shared" si="16"/>
        <v>726200</v>
      </c>
      <c r="AJ42" s="18">
        <f t="shared" si="17"/>
        <v>418998.68952458742</v>
      </c>
      <c r="AK42" s="18">
        <f t="shared" si="18"/>
        <v>191176.9</v>
      </c>
      <c r="AL42" s="18">
        <f t="shared" si="19"/>
        <v>235147.587</v>
      </c>
      <c r="AM42" s="133">
        <f>VLOOKUP(B42,'[3]MANO DE OBRA'!$B$9:$L$144,11,0)</f>
        <v>200257</v>
      </c>
      <c r="AN42" s="133">
        <v>692000</v>
      </c>
      <c r="AO42" s="19">
        <v>775880</v>
      </c>
      <c r="AP42" s="77">
        <v>753000</v>
      </c>
      <c r="AQ42" s="19">
        <f t="shared" si="20"/>
        <v>605284.25</v>
      </c>
      <c r="AR42" s="19">
        <f t="shared" si="21"/>
        <v>722500</v>
      </c>
      <c r="AS42" s="19">
        <f t="shared" si="22"/>
        <v>441718.04772158322</v>
      </c>
      <c r="AT42" s="19">
        <f t="shared" si="23"/>
        <v>210470.10699999999</v>
      </c>
      <c r="AU42" s="19">
        <f t="shared" si="24"/>
        <v>258878.23160999999</v>
      </c>
      <c r="AV42" s="137">
        <f>VLOOKUP(B42,'[3]MANO DE OBRA'!$B$9:$N$144,13,0)</f>
        <v>219330</v>
      </c>
      <c r="AW42" s="137">
        <v>692000</v>
      </c>
      <c r="AX42" s="20">
        <v>775880</v>
      </c>
      <c r="AY42" s="79">
        <v>753000</v>
      </c>
      <c r="AZ42" s="20">
        <f t="shared" si="25"/>
        <v>610052.5</v>
      </c>
      <c r="BA42" s="20">
        <f t="shared" si="26"/>
        <v>722500</v>
      </c>
      <c r="BB42" s="20">
        <f t="shared" si="27"/>
        <v>463966.78178089357</v>
      </c>
      <c r="BC42" s="20">
        <f t="shared" si="28"/>
        <v>230515.83</v>
      </c>
      <c r="BD42" s="20">
        <f t="shared" si="29"/>
        <v>283534.47089999996</v>
      </c>
      <c r="BE42" s="139">
        <f>VLOOKUP(B42,'[3]MANO DE OBRA'!$B$9:$P$144,15,0)</f>
        <v>204166</v>
      </c>
      <c r="BF42" s="139">
        <v>692000</v>
      </c>
      <c r="BG42" s="21">
        <v>775880</v>
      </c>
      <c r="BH42" s="80">
        <v>753000</v>
      </c>
      <c r="BI42" s="21">
        <f t="shared" si="30"/>
        <v>606261.5</v>
      </c>
      <c r="BJ42" s="21">
        <f t="shared" si="31"/>
        <v>722500</v>
      </c>
      <c r="BK42" s="21">
        <f t="shared" si="32"/>
        <v>446431.44968936243</v>
      </c>
      <c r="BL42" s="21">
        <f t="shared" si="33"/>
        <v>214578.46599999999</v>
      </c>
      <c r="BM42" s="21">
        <f t="shared" si="34"/>
        <v>263931.51318000001</v>
      </c>
      <c r="BN42" s="144">
        <f>VLOOKUP(B42,'[3]MANO DE OBRA'!$B$9:$R$144,17,0)</f>
        <v>248096</v>
      </c>
      <c r="BO42" s="144">
        <v>692000</v>
      </c>
      <c r="BP42" s="22">
        <v>775880</v>
      </c>
      <c r="BQ42" s="82">
        <v>768000</v>
      </c>
      <c r="BR42" s="22">
        <f t="shared" si="35"/>
        <v>620994</v>
      </c>
      <c r="BS42" s="22">
        <f t="shared" si="36"/>
        <v>730000</v>
      </c>
      <c r="BT42" s="22">
        <f t="shared" si="37"/>
        <v>495864.0638638438</v>
      </c>
      <c r="BU42" s="22">
        <f t="shared" si="38"/>
        <v>260748.89599999998</v>
      </c>
      <c r="BV42" s="22">
        <f t="shared" si="39"/>
        <v>320721.14207999996</v>
      </c>
      <c r="BW42" s="146">
        <f>VLOOKUP(B42,'[3]MANO DE OBRA'!$B$9:$T$144,19,0)</f>
        <v>271558</v>
      </c>
      <c r="BX42" s="146">
        <v>692000</v>
      </c>
      <c r="BY42" s="23">
        <v>775880</v>
      </c>
      <c r="BZ42" s="84">
        <v>753000</v>
      </c>
      <c r="CA42" s="23">
        <f t="shared" si="40"/>
        <v>623109.5</v>
      </c>
      <c r="CB42" s="23">
        <f t="shared" si="41"/>
        <v>722500</v>
      </c>
      <c r="CC42" s="84">
        <f t="shared" si="42"/>
        <v>516500.80404604296</v>
      </c>
      <c r="CD42" s="84">
        <f t="shared" si="43"/>
        <v>285407.45799999998</v>
      </c>
      <c r="CE42" s="84">
        <f t="shared" si="44"/>
        <v>351051.17333999998</v>
      </c>
      <c r="CF42" s="168">
        <f>VLOOKUP(B42,'[3]MANO DE OBRA'!$B$9:$X$144,23,0)</f>
        <v>195558</v>
      </c>
      <c r="CG42" s="168">
        <v>692000</v>
      </c>
      <c r="CH42" s="24">
        <v>775880</v>
      </c>
      <c r="CI42" s="24">
        <v>722900</v>
      </c>
      <c r="CJ42" s="24">
        <f t="shared" si="45"/>
        <v>596584.5</v>
      </c>
      <c r="CK42" s="24">
        <f t="shared" si="46"/>
        <v>707450</v>
      </c>
      <c r="CL42" s="24">
        <f t="shared" si="47"/>
        <v>433330.22493066895</v>
      </c>
      <c r="CM42" s="24">
        <f t="shared" si="48"/>
        <v>205531.45799999998</v>
      </c>
      <c r="CN42" s="24">
        <f t="shared" si="49"/>
        <v>252803.69334</v>
      </c>
      <c r="CO42" s="148">
        <f>VLOOKUP(B42,'[3]MANO DE OBRA'!$B$9:$Z$144,25,0)</f>
        <v>209143</v>
      </c>
      <c r="CP42" s="148">
        <v>692000</v>
      </c>
      <c r="CQ42" s="26">
        <v>775880</v>
      </c>
      <c r="CR42" s="149">
        <v>760000</v>
      </c>
      <c r="CS42" s="26">
        <f t="shared" si="50"/>
        <v>609255.75</v>
      </c>
      <c r="CT42" s="26">
        <f t="shared" si="51"/>
        <v>726000</v>
      </c>
      <c r="CU42" s="26">
        <f t="shared" si="52"/>
        <v>452941.99972745782</v>
      </c>
      <c r="CV42" s="26">
        <f t="shared" si="53"/>
        <v>219809.29299999998</v>
      </c>
      <c r="CW42" s="26">
        <f t="shared" si="54"/>
        <v>270365.43038999999</v>
      </c>
      <c r="CX42" s="27">
        <f>VLOOKUP(B42,'[3]MANO DE OBRA'!$B$9:$AB$144,27,0)</f>
        <v>256561</v>
      </c>
      <c r="CY42" s="27">
        <v>692000</v>
      </c>
      <c r="CZ42" s="28">
        <v>775880</v>
      </c>
      <c r="DA42" s="86">
        <v>745000</v>
      </c>
      <c r="DB42" s="28">
        <f t="shared" si="55"/>
        <v>617360.25</v>
      </c>
      <c r="DC42" s="28">
        <f t="shared" si="56"/>
        <v>718500</v>
      </c>
      <c r="DD42" s="28">
        <f t="shared" si="57"/>
        <v>501634.3105712554</v>
      </c>
      <c r="DE42" s="28">
        <f t="shared" si="58"/>
        <v>269645.61099999998</v>
      </c>
      <c r="DF42" s="28">
        <f t="shared" si="59"/>
        <v>331664.10152999999</v>
      </c>
      <c r="DG42" s="150">
        <f>VLOOKUP(B42,'[3]MANO DE OBRA'!$B$9:$AF$144,31,0)</f>
        <v>271558</v>
      </c>
      <c r="DH42" s="150">
        <v>692000</v>
      </c>
      <c r="DI42" s="29">
        <v>775880</v>
      </c>
      <c r="DJ42" s="88">
        <v>753000</v>
      </c>
      <c r="DK42" s="29">
        <f t="shared" si="60"/>
        <v>623109.5</v>
      </c>
      <c r="DL42" s="29">
        <f t="shared" si="61"/>
        <v>722500</v>
      </c>
      <c r="DM42" s="29">
        <f t="shared" si="62"/>
        <v>516500.80404604296</v>
      </c>
      <c r="DN42" s="29">
        <f t="shared" si="63"/>
        <v>285407.45799999998</v>
      </c>
      <c r="DO42" s="29">
        <f t="shared" si="64"/>
        <v>351051.17333999998</v>
      </c>
      <c r="DP42" s="154">
        <f>VLOOKUP(B42,'[3]MANO DE OBRA'!$B$9:$AH$144,33,0)</f>
        <v>271558</v>
      </c>
      <c r="DQ42" s="154">
        <v>692000</v>
      </c>
      <c r="DR42" s="30">
        <v>775880</v>
      </c>
      <c r="DS42" s="90">
        <v>760400</v>
      </c>
      <c r="DT42" s="30">
        <f t="shared" si="65"/>
        <v>624959.5</v>
      </c>
      <c r="DU42" s="30">
        <f t="shared" si="66"/>
        <v>726200</v>
      </c>
      <c r="DV42" s="30">
        <f t="shared" si="67"/>
        <v>517364.18408991105</v>
      </c>
      <c r="DW42" s="30">
        <f t="shared" si="68"/>
        <v>285407.45799999998</v>
      </c>
      <c r="DX42" s="30">
        <f t="shared" si="69"/>
        <v>351051.17333999998</v>
      </c>
      <c r="DY42" s="158">
        <f>VLOOKUP(B42,'[3]MANO DE OBRA'!$B$9:$AJ$144,35,0)</f>
        <v>271558</v>
      </c>
      <c r="DZ42" s="158">
        <v>692000</v>
      </c>
      <c r="EA42" s="24">
        <v>775880</v>
      </c>
      <c r="EB42" s="25">
        <v>752600</v>
      </c>
      <c r="EC42" s="24">
        <f t="shared" si="70"/>
        <v>623009.5</v>
      </c>
      <c r="ED42" s="24">
        <f t="shared" si="71"/>
        <v>722300</v>
      </c>
      <c r="EE42" s="24">
        <f t="shared" si="72"/>
        <v>516453.73415059748</v>
      </c>
      <c r="EF42" s="24">
        <f t="shared" si="73"/>
        <v>285407.45799999998</v>
      </c>
      <c r="EG42" s="24">
        <f t="shared" si="74"/>
        <v>351051.17333999998</v>
      </c>
      <c r="EH42" s="126">
        <f>VLOOKUP(B42,'[3]MANO DE OBRA'!$B$9:$AN$144,37,0)</f>
        <v>283120</v>
      </c>
      <c r="EI42" s="126">
        <v>692000</v>
      </c>
      <c r="EJ42" s="17">
        <v>775880</v>
      </c>
      <c r="EK42" s="73">
        <v>722000</v>
      </c>
      <c r="EL42" s="17">
        <f t="shared" si="75"/>
        <v>618250</v>
      </c>
      <c r="EM42" s="17">
        <f t="shared" si="76"/>
        <v>707000</v>
      </c>
      <c r="EN42" s="17">
        <f t="shared" si="77"/>
        <v>522803.47432394559</v>
      </c>
      <c r="EO42" s="17">
        <f t="shared" si="78"/>
        <v>297559.12</v>
      </c>
      <c r="EP42" s="17">
        <f t="shared" si="79"/>
        <v>365997.71759999997</v>
      </c>
      <c r="EQ42" s="350">
        <v>271558</v>
      </c>
      <c r="ER42" s="170">
        <v>692000</v>
      </c>
      <c r="ES42" s="32">
        <v>775880</v>
      </c>
      <c r="ET42" s="32">
        <v>737000</v>
      </c>
      <c r="EU42" s="32">
        <f t="shared" si="80"/>
        <v>734960</v>
      </c>
      <c r="EV42" s="32">
        <f t="shared" si="81"/>
        <v>737000</v>
      </c>
      <c r="EW42" s="32">
        <f t="shared" si="82"/>
        <v>733353.26403830072</v>
      </c>
      <c r="EX42" s="32">
        <f t="shared" si="83"/>
        <v>328069.21979999996</v>
      </c>
      <c r="EY42" s="32">
        <f t="shared" si="84"/>
        <v>403525.14035399997</v>
      </c>
      <c r="EZ42" s="94">
        <f>VLOOKUP(B42,'[2]MANO DE OBRA '!$B$11:$AT$145,45,0)</f>
        <v>179396</v>
      </c>
      <c r="FA42" s="170">
        <v>692000</v>
      </c>
      <c r="FB42" s="32">
        <v>775880</v>
      </c>
      <c r="FC42" s="32">
        <v>745000</v>
      </c>
      <c r="FD42" s="32">
        <f t="shared" si="85"/>
        <v>737626.66666666663</v>
      </c>
      <c r="FE42" s="32">
        <f t="shared" si="86"/>
        <v>745000</v>
      </c>
      <c r="FF42" s="32">
        <f t="shared" si="87"/>
        <v>735974.58995438134</v>
      </c>
      <c r="FG42" s="172">
        <f t="shared" si="88"/>
        <v>216728.3076</v>
      </c>
      <c r="FH42" s="32">
        <f t="shared" si="89"/>
        <v>266575.818348</v>
      </c>
      <c r="FI42" s="172">
        <f>VLOOKUP(B42,'[2]MANO DE OBRA '!$B$11:$BO$145,66,0)</f>
        <v>161790</v>
      </c>
      <c r="FJ42" s="162">
        <v>692000</v>
      </c>
      <c r="FK42" s="32">
        <v>775880</v>
      </c>
      <c r="FL42" s="94">
        <v>737100</v>
      </c>
      <c r="FM42" s="32">
        <f t="shared" si="90"/>
        <v>734993.33333333337</v>
      </c>
      <c r="FN42" s="32">
        <f t="shared" si="91"/>
        <v>737100</v>
      </c>
      <c r="FO42" s="94">
        <f t="shared" si="92"/>
        <v>733386.26532308396</v>
      </c>
      <c r="FP42" s="172">
        <f t="shared" si="93"/>
        <v>195458.49899999998</v>
      </c>
      <c r="FQ42" s="32">
        <f t="shared" si="94"/>
        <v>240413.95376999996</v>
      </c>
      <c r="FR42" s="94">
        <f>VLOOKUP(B42,'[2]MANO DE OBRA '!$B$11:$BF$145,57,0)</f>
        <v>143996</v>
      </c>
      <c r="FS42" s="170">
        <v>692000</v>
      </c>
      <c r="FT42" s="32">
        <v>775880</v>
      </c>
      <c r="FU42" s="32">
        <v>722000</v>
      </c>
      <c r="FV42" s="32">
        <f t="shared" si="95"/>
        <v>729960</v>
      </c>
      <c r="FW42" s="32">
        <f t="shared" si="96"/>
        <v>722000</v>
      </c>
      <c r="FX42" s="32">
        <f t="shared" si="97"/>
        <v>728334.35477836826</v>
      </c>
      <c r="FY42" s="172">
        <f t="shared" si="98"/>
        <v>173961.56759999998</v>
      </c>
      <c r="FZ42" s="32">
        <f t="shared" si="99"/>
        <v>213972.72814799997</v>
      </c>
      <c r="GA42" s="172">
        <f>VLOOKUP(B42,'[2]MANO DE OBRA '!$B$11:$BR$145,69,0)</f>
        <v>159927</v>
      </c>
      <c r="GB42" s="162">
        <v>692000</v>
      </c>
      <c r="GC42" s="32">
        <v>775880</v>
      </c>
      <c r="GD42" s="94">
        <v>760000</v>
      </c>
      <c r="GE42" s="32">
        <f t="shared" si="100"/>
        <v>742626.66666666663</v>
      </c>
      <c r="GF42" s="32">
        <f t="shared" si="101"/>
        <v>760000</v>
      </c>
      <c r="GG42" s="32">
        <f t="shared" si="102"/>
        <v>740789.16076715291</v>
      </c>
      <c r="GH42" s="172">
        <f t="shared" si="103"/>
        <v>193207.80869999999</v>
      </c>
      <c r="GI42" s="32">
        <f t="shared" si="104"/>
        <v>237645.604701</v>
      </c>
      <c r="GJ42" s="172">
        <f>VLOOKUP(B42,'[2]MANO DE OBRA '!$B$11:$P$145,15,0)</f>
        <v>142607</v>
      </c>
      <c r="GK42" s="162">
        <v>692000</v>
      </c>
      <c r="GL42" s="32">
        <v>775880</v>
      </c>
      <c r="GM42" s="94">
        <v>499700</v>
      </c>
      <c r="GN42" s="32">
        <f t="shared" si="105"/>
        <v>655860</v>
      </c>
      <c r="GO42" s="32">
        <f t="shared" si="106"/>
        <v>692000</v>
      </c>
      <c r="GP42" s="32">
        <f t="shared" si="107"/>
        <v>633560.11953181087</v>
      </c>
      <c r="GQ42" s="172">
        <f t="shared" si="108"/>
        <v>172283.51670000001</v>
      </c>
      <c r="GR42" s="32">
        <f t="shared" si="109"/>
        <v>211908.72554100002</v>
      </c>
      <c r="GS42" s="172">
        <f>VLOOKUP(B42,'[2]MANO DE OBRA '!$B$11:$G$145,6,0)</f>
        <v>129973</v>
      </c>
      <c r="GT42" s="162">
        <v>692000</v>
      </c>
      <c r="GU42" s="32">
        <v>775880</v>
      </c>
      <c r="GV42" s="94">
        <v>499700</v>
      </c>
      <c r="GW42" s="33">
        <f t="shared" si="110"/>
        <v>655860</v>
      </c>
      <c r="GX42" s="32">
        <f t="shared" si="111"/>
        <v>692000</v>
      </c>
      <c r="GY42" s="32">
        <f t="shared" si="112"/>
        <v>633560.11953181087</v>
      </c>
      <c r="GZ42" s="172">
        <f t="shared" si="113"/>
        <v>157020.38130000001</v>
      </c>
      <c r="HA42" s="32">
        <f t="shared" si="114"/>
        <v>193135.06899900001</v>
      </c>
      <c r="HB42" s="172">
        <f>VLOOKUP(B42,'[2]MANO DE OBRA '!$B$11:$D$145,3,0)</f>
        <v>124518</v>
      </c>
      <c r="HC42" s="31">
        <v>692000</v>
      </c>
      <c r="HD42" s="32">
        <v>775880</v>
      </c>
      <c r="HE42" s="94">
        <v>499700</v>
      </c>
      <c r="HF42" s="33">
        <f t="shared" si="115"/>
        <v>655860</v>
      </c>
      <c r="HG42" s="32">
        <f t="shared" si="116"/>
        <v>692000</v>
      </c>
      <c r="HH42" s="32">
        <f t="shared" si="117"/>
        <v>633560.11953181087</v>
      </c>
      <c r="HI42" s="172">
        <f t="shared" si="118"/>
        <v>150430.19579999999</v>
      </c>
      <c r="HJ42" s="32">
        <f t="shared" si="119"/>
        <v>185029.14083399999</v>
      </c>
      <c r="HK42" s="172">
        <f>VLOOKUP(B42,'[2]MANO DE OBRA '!$B$11:$BI$145,60,0)</f>
        <v>161801</v>
      </c>
      <c r="HL42" s="31">
        <v>692000</v>
      </c>
      <c r="HM42" s="32">
        <v>775880</v>
      </c>
      <c r="HN42" s="94">
        <v>760400</v>
      </c>
      <c r="HO42" s="33">
        <f t="shared" si="120"/>
        <v>742760</v>
      </c>
      <c r="HP42" s="32">
        <f t="shared" si="121"/>
        <v>760400</v>
      </c>
      <c r="HQ42" s="32">
        <f t="shared" si="122"/>
        <v>740915.79365404055</v>
      </c>
      <c r="HR42" s="172">
        <f t="shared" si="123"/>
        <v>195471.78810000001</v>
      </c>
      <c r="HS42" s="32">
        <f t="shared" si="124"/>
        <v>240430.299363</v>
      </c>
      <c r="HT42" s="172">
        <v>332160</v>
      </c>
      <c r="HU42" s="31">
        <v>692000</v>
      </c>
      <c r="HV42" s="32">
        <v>775880</v>
      </c>
      <c r="HW42" s="94">
        <v>722000</v>
      </c>
      <c r="HX42" s="33">
        <f t="shared" si="125"/>
        <v>729960</v>
      </c>
      <c r="HY42" s="32">
        <f t="shared" si="126"/>
        <v>722000</v>
      </c>
      <c r="HZ42" s="32">
        <f t="shared" si="127"/>
        <v>728334.35477836826</v>
      </c>
      <c r="IA42" s="172">
        <f t="shared" si="128"/>
        <v>401282.49599999998</v>
      </c>
      <c r="IB42" s="32">
        <f t="shared" si="129"/>
        <v>493577.47008</v>
      </c>
      <c r="IC42" s="172">
        <v>380600</v>
      </c>
      <c r="ID42" s="31">
        <v>692000</v>
      </c>
      <c r="IE42" s="32">
        <v>775880</v>
      </c>
      <c r="IF42" s="94">
        <v>722000</v>
      </c>
      <c r="IG42" s="33">
        <f t="shared" si="130"/>
        <v>729960</v>
      </c>
      <c r="IH42" s="32">
        <f t="shared" si="131"/>
        <v>722000</v>
      </c>
      <c r="II42" s="32">
        <f t="shared" si="132"/>
        <v>728334.35477836826</v>
      </c>
      <c r="IJ42" s="172">
        <f t="shared" si="133"/>
        <v>459802.86</v>
      </c>
      <c r="IK42" s="32">
        <f t="shared" si="134"/>
        <v>565557.51780000003</v>
      </c>
      <c r="IM42" s="32">
        <f t="shared" si="135"/>
        <v>296051.72291177779</v>
      </c>
    </row>
    <row r="43" spans="1:247" x14ac:dyDescent="0.25">
      <c r="A43" s="12">
        <v>36</v>
      </c>
      <c r="B43" s="36" t="s">
        <v>321</v>
      </c>
      <c r="C43" s="14">
        <f>VLOOKUP(B43,'[3]MANO DE OBRA'!$B$9:$D$144,3,0)</f>
        <v>139619</v>
      </c>
      <c r="D43" s="14">
        <v>499000</v>
      </c>
      <c r="E43" s="15">
        <v>649060</v>
      </c>
      <c r="F43" s="97">
        <v>623000</v>
      </c>
      <c r="G43" s="105">
        <f t="shared" si="1"/>
        <v>477669.75</v>
      </c>
      <c r="H43" s="105">
        <f t="shared" si="2"/>
        <v>561000</v>
      </c>
      <c r="I43" s="105">
        <f t="shared" si="3"/>
        <v>324881.46013521811</v>
      </c>
      <c r="J43" s="107">
        <f t="shared" si="136"/>
        <v>146739.56899999999</v>
      </c>
      <c r="K43" s="107">
        <f t="shared" si="4"/>
        <v>180489.66986999998</v>
      </c>
      <c r="L43" s="101">
        <f>VLOOKUP(B43,'[3]MANO DE OBRA'!$B$9:$F$144,5,0)</f>
        <v>147034</v>
      </c>
      <c r="M43" s="101">
        <v>499000</v>
      </c>
      <c r="N43" s="34">
        <v>649060</v>
      </c>
      <c r="O43" s="70">
        <v>642600</v>
      </c>
      <c r="P43" s="34">
        <f t="shared" si="5"/>
        <v>484423.5</v>
      </c>
      <c r="Q43" s="34">
        <f t="shared" si="6"/>
        <v>570800</v>
      </c>
      <c r="R43" s="34">
        <f t="shared" si="7"/>
        <v>336077.3011744598</v>
      </c>
      <c r="S43" s="34">
        <f t="shared" si="8"/>
        <v>154532.734</v>
      </c>
      <c r="T43" s="34">
        <f t="shared" si="9"/>
        <v>190075.26282</v>
      </c>
      <c r="U43" s="175">
        <f>VLOOKUP(B43,'[3]MANO DE OBRA'!$B$9:$H$144,7,0)</f>
        <v>141184</v>
      </c>
      <c r="V43" s="175">
        <v>499000</v>
      </c>
      <c r="W43" s="17">
        <v>649060</v>
      </c>
      <c r="X43" s="17">
        <v>630000</v>
      </c>
      <c r="Y43" s="17">
        <f t="shared" si="10"/>
        <v>479811</v>
      </c>
      <c r="Z43" s="17">
        <f t="shared" si="11"/>
        <v>564500</v>
      </c>
      <c r="AA43" s="17">
        <f t="shared" si="12"/>
        <v>327467.4420175273</v>
      </c>
      <c r="AB43" s="17">
        <f t="shared" si="13"/>
        <v>148384.38399999999</v>
      </c>
      <c r="AC43" s="17">
        <f t="shared" si="14"/>
        <v>182512.79232000001</v>
      </c>
      <c r="AD43" s="129">
        <f>VLOOKUP(B43,'[3]MANO DE OBRA'!$B$9:$J$144,9,0)</f>
        <v>139347</v>
      </c>
      <c r="AE43" s="129">
        <v>499000</v>
      </c>
      <c r="AF43" s="18">
        <v>649060</v>
      </c>
      <c r="AG43" s="74">
        <v>642600</v>
      </c>
      <c r="AH43" s="18">
        <f t="shared" si="15"/>
        <v>482501.75</v>
      </c>
      <c r="AI43" s="18">
        <f t="shared" si="16"/>
        <v>570800</v>
      </c>
      <c r="AJ43" s="18">
        <f t="shared" si="17"/>
        <v>325807.04798604851</v>
      </c>
      <c r="AK43" s="18">
        <f t="shared" si="18"/>
        <v>146453.69699999999</v>
      </c>
      <c r="AL43" s="18">
        <f t="shared" si="19"/>
        <v>180138.04730999999</v>
      </c>
      <c r="AM43" s="133">
        <f>VLOOKUP(B43,'[3]MANO DE OBRA'!$B$9:$L$144,11,0)</f>
        <v>153409</v>
      </c>
      <c r="AN43" s="133">
        <v>499000</v>
      </c>
      <c r="AO43" s="19">
        <v>649060</v>
      </c>
      <c r="AP43" s="77">
        <v>636000</v>
      </c>
      <c r="AQ43" s="19">
        <f t="shared" si="20"/>
        <v>484367.25</v>
      </c>
      <c r="AR43" s="19">
        <f t="shared" si="21"/>
        <v>567500</v>
      </c>
      <c r="AS43" s="19">
        <f t="shared" si="22"/>
        <v>343774.12436309212</v>
      </c>
      <c r="AT43" s="19">
        <f t="shared" si="23"/>
        <v>161232.859</v>
      </c>
      <c r="AU43" s="19">
        <f t="shared" si="24"/>
        <v>198316.41657</v>
      </c>
      <c r="AV43" s="137">
        <f>VLOOKUP(B43,'[3]MANO DE OBRA'!$B$9:$N$144,13,0)</f>
        <v>155327</v>
      </c>
      <c r="AW43" s="137">
        <v>499000</v>
      </c>
      <c r="AX43" s="20">
        <v>649060</v>
      </c>
      <c r="AY43" s="79">
        <v>636000</v>
      </c>
      <c r="AZ43" s="20">
        <f t="shared" si="25"/>
        <v>484846.75</v>
      </c>
      <c r="BA43" s="20">
        <f t="shared" si="26"/>
        <v>567500</v>
      </c>
      <c r="BB43" s="20">
        <f t="shared" si="27"/>
        <v>346168.82903650217</v>
      </c>
      <c r="BC43" s="20">
        <f t="shared" si="28"/>
        <v>163248.677</v>
      </c>
      <c r="BD43" s="20">
        <f t="shared" si="29"/>
        <v>200795.87271</v>
      </c>
      <c r="BE43" s="139">
        <f>VLOOKUP(B43,'[3]MANO DE OBRA'!$B$9:$P$144,15,0)</f>
        <v>152639</v>
      </c>
      <c r="BF43" s="139">
        <v>499000</v>
      </c>
      <c r="BG43" s="21">
        <v>649060</v>
      </c>
      <c r="BH43" s="80">
        <v>604000</v>
      </c>
      <c r="BI43" s="21">
        <f t="shared" si="30"/>
        <v>476174.75</v>
      </c>
      <c r="BJ43" s="21">
        <f t="shared" si="31"/>
        <v>551500</v>
      </c>
      <c r="BK43" s="21">
        <f t="shared" si="32"/>
        <v>340375.34836840577</v>
      </c>
      <c r="BL43" s="21">
        <f t="shared" si="33"/>
        <v>160423.58899999998</v>
      </c>
      <c r="BM43" s="21">
        <f t="shared" si="34"/>
        <v>197321.01446999997</v>
      </c>
      <c r="BN43" s="144">
        <f>VLOOKUP(B43,'[3]MANO DE OBRA'!$B$9:$R$144,17,0)</f>
        <v>188908</v>
      </c>
      <c r="BO43" s="144">
        <v>499000</v>
      </c>
      <c r="BP43" s="22">
        <v>649060</v>
      </c>
      <c r="BQ43" s="82">
        <v>617000</v>
      </c>
      <c r="BR43" s="22">
        <f t="shared" si="35"/>
        <v>488492</v>
      </c>
      <c r="BS43" s="22">
        <f t="shared" si="36"/>
        <v>558000</v>
      </c>
      <c r="BT43" s="22">
        <f t="shared" si="37"/>
        <v>382444.81784693565</v>
      </c>
      <c r="BU43" s="22">
        <f t="shared" si="38"/>
        <v>198542.30799999999</v>
      </c>
      <c r="BV43" s="22">
        <f t="shared" si="39"/>
        <v>244207.03883999999</v>
      </c>
      <c r="BW43" s="146">
        <f>VLOOKUP(B43,'[3]MANO DE OBRA'!$B$9:$T$144,19,0)</f>
        <v>210516</v>
      </c>
      <c r="BX43" s="146">
        <v>499000</v>
      </c>
      <c r="BY43" s="23">
        <v>649060</v>
      </c>
      <c r="BZ43" s="84">
        <v>604000</v>
      </c>
      <c r="CA43" s="23">
        <f t="shared" si="40"/>
        <v>490644</v>
      </c>
      <c r="CB43" s="23">
        <f t="shared" si="41"/>
        <v>551500</v>
      </c>
      <c r="CC43" s="84">
        <f t="shared" si="42"/>
        <v>401987.44485369528</v>
      </c>
      <c r="CD43" s="84">
        <f t="shared" si="43"/>
        <v>221252.31599999999</v>
      </c>
      <c r="CE43" s="84">
        <f t="shared" si="44"/>
        <v>272140.34868</v>
      </c>
      <c r="CF43" s="168">
        <f>VLOOKUP(B43,'[3]MANO DE OBRA'!$B$9:$X$144,23,0)</f>
        <v>146003</v>
      </c>
      <c r="CG43" s="168">
        <v>499000</v>
      </c>
      <c r="CH43" s="24">
        <v>649060</v>
      </c>
      <c r="CI43" s="24">
        <v>561700</v>
      </c>
      <c r="CJ43" s="24">
        <f t="shared" si="45"/>
        <v>463940.75</v>
      </c>
      <c r="CK43" s="24">
        <f t="shared" si="46"/>
        <v>530350</v>
      </c>
      <c r="CL43" s="24">
        <f t="shared" si="47"/>
        <v>328564.17681192624</v>
      </c>
      <c r="CM43" s="24">
        <f t="shared" si="48"/>
        <v>153449.15299999999</v>
      </c>
      <c r="CN43" s="24">
        <f t="shared" si="49"/>
        <v>188742.45818999998</v>
      </c>
      <c r="CO43" s="148">
        <f>VLOOKUP(B43,'[3]MANO DE OBRA'!$B$9:$Z$144,25,0)</f>
        <v>157693</v>
      </c>
      <c r="CP43" s="148">
        <v>499000</v>
      </c>
      <c r="CQ43" s="26">
        <v>649060</v>
      </c>
      <c r="CR43" s="149">
        <v>617000</v>
      </c>
      <c r="CS43" s="26">
        <f t="shared" si="50"/>
        <v>480688.25</v>
      </c>
      <c r="CT43" s="26">
        <f t="shared" si="51"/>
        <v>558000</v>
      </c>
      <c r="CU43" s="26">
        <f t="shared" si="52"/>
        <v>347618.15852512378</v>
      </c>
      <c r="CV43" s="26">
        <f t="shared" si="53"/>
        <v>165735.34299999999</v>
      </c>
      <c r="CW43" s="26">
        <f t="shared" si="54"/>
        <v>203854.47188999999</v>
      </c>
      <c r="CX43" s="27">
        <f>VLOOKUP(B43,'[3]MANO DE OBRA'!$B$9:$AB$144,27,0)</f>
        <v>197877</v>
      </c>
      <c r="CY43" s="27">
        <v>499000</v>
      </c>
      <c r="CZ43" s="28">
        <v>649060</v>
      </c>
      <c r="DA43" s="86">
        <v>604000</v>
      </c>
      <c r="DB43" s="28">
        <f t="shared" si="55"/>
        <v>487484.25</v>
      </c>
      <c r="DC43" s="28">
        <f t="shared" si="56"/>
        <v>551500</v>
      </c>
      <c r="DD43" s="28">
        <f t="shared" si="57"/>
        <v>390092.76704913576</v>
      </c>
      <c r="DE43" s="28">
        <f t="shared" si="58"/>
        <v>207968.72699999998</v>
      </c>
      <c r="DF43" s="28">
        <f t="shared" si="59"/>
        <v>255801.53420999998</v>
      </c>
      <c r="DG43" s="150">
        <f>VLOOKUP(B43,'[3]MANO DE OBRA'!$B$9:$AF$144,31,0)</f>
        <v>227171</v>
      </c>
      <c r="DH43" s="150">
        <v>499000</v>
      </c>
      <c r="DI43" s="29">
        <v>649060</v>
      </c>
      <c r="DJ43" s="88">
        <v>597000</v>
      </c>
      <c r="DK43" s="29">
        <f t="shared" si="60"/>
        <v>493057.75</v>
      </c>
      <c r="DL43" s="29">
        <f t="shared" si="61"/>
        <v>548000</v>
      </c>
      <c r="DM43" s="29">
        <f t="shared" si="62"/>
        <v>415726.52595637075</v>
      </c>
      <c r="DN43" s="29">
        <f t="shared" si="63"/>
        <v>238756.72099999999</v>
      </c>
      <c r="DO43" s="29">
        <f t="shared" si="64"/>
        <v>293670.76682999998</v>
      </c>
      <c r="DP43" s="154">
        <f>VLOOKUP(B43,'[3]MANO DE OBRA'!$B$9:$AH$144,33,0)</f>
        <v>227171</v>
      </c>
      <c r="DQ43" s="154">
        <v>499000</v>
      </c>
      <c r="DR43" s="30">
        <v>649060</v>
      </c>
      <c r="DS43" s="90">
        <v>616600</v>
      </c>
      <c r="DT43" s="30">
        <f t="shared" si="65"/>
        <v>497957.75</v>
      </c>
      <c r="DU43" s="30">
        <f t="shared" si="66"/>
        <v>557800</v>
      </c>
      <c r="DV43" s="30">
        <f t="shared" si="67"/>
        <v>418039.88843750668</v>
      </c>
      <c r="DW43" s="30">
        <f t="shared" si="68"/>
        <v>238756.72099999999</v>
      </c>
      <c r="DX43" s="30">
        <f t="shared" si="69"/>
        <v>293670.76682999998</v>
      </c>
      <c r="DY43" s="158">
        <f>VLOOKUP(B43,'[3]MANO DE OBRA'!$B$9:$AJ$144,35,0)</f>
        <v>227171</v>
      </c>
      <c r="DZ43" s="158">
        <v>499000</v>
      </c>
      <c r="EA43" s="24">
        <v>649060</v>
      </c>
      <c r="EB43" s="25">
        <v>616600</v>
      </c>
      <c r="EC43" s="24">
        <f t="shared" si="70"/>
        <v>497957.75</v>
      </c>
      <c r="ED43" s="24">
        <f t="shared" si="71"/>
        <v>557800</v>
      </c>
      <c r="EE43" s="24">
        <f t="shared" si="72"/>
        <v>418039.88843750668</v>
      </c>
      <c r="EF43" s="24">
        <f t="shared" si="73"/>
        <v>238756.72099999999</v>
      </c>
      <c r="EG43" s="24">
        <f t="shared" si="74"/>
        <v>293670.76682999998</v>
      </c>
      <c r="EH43" s="126">
        <f>VLOOKUP(B43,'[3]MANO DE OBRA'!$B$9:$AN$144,37,0)</f>
        <v>222913</v>
      </c>
      <c r="EI43" s="126">
        <v>499000</v>
      </c>
      <c r="EJ43" s="17">
        <v>649060</v>
      </c>
      <c r="EK43" s="73">
        <v>617000</v>
      </c>
      <c r="EL43" s="17">
        <f t="shared" si="75"/>
        <v>496993.25</v>
      </c>
      <c r="EM43" s="17">
        <f t="shared" si="76"/>
        <v>558000</v>
      </c>
      <c r="EN43" s="17">
        <f t="shared" si="77"/>
        <v>414443.42508870107</v>
      </c>
      <c r="EO43" s="17">
        <f t="shared" si="78"/>
        <v>234281.56299999999</v>
      </c>
      <c r="EP43" s="17">
        <f t="shared" si="79"/>
        <v>288166.32248999999</v>
      </c>
      <c r="EQ43" s="350">
        <v>227171</v>
      </c>
      <c r="ER43" s="170">
        <v>499000</v>
      </c>
      <c r="ES43" s="32">
        <v>649060</v>
      </c>
      <c r="ET43" s="32">
        <v>623000</v>
      </c>
      <c r="EU43" s="32">
        <f t="shared" si="80"/>
        <v>590353.33333333337</v>
      </c>
      <c r="EV43" s="32">
        <f t="shared" si="81"/>
        <v>623000</v>
      </c>
      <c r="EW43" s="32">
        <f t="shared" si="82"/>
        <v>582543.04157377745</v>
      </c>
      <c r="EX43" s="32">
        <f t="shared" si="83"/>
        <v>274445.28509999998</v>
      </c>
      <c r="EY43" s="32">
        <f t="shared" si="84"/>
        <v>337567.70067299996</v>
      </c>
      <c r="EZ43" s="94">
        <f>VLOOKUP(B43,'[2]MANO DE OBRA '!$B$11:$AT$145,45,0)</f>
        <v>128867</v>
      </c>
      <c r="FA43" s="170">
        <v>499000</v>
      </c>
      <c r="FB43" s="32">
        <v>649060</v>
      </c>
      <c r="FC43" s="32">
        <v>617000</v>
      </c>
      <c r="FD43" s="32">
        <f t="shared" si="85"/>
        <v>588353.33333333337</v>
      </c>
      <c r="FE43" s="32">
        <f t="shared" si="86"/>
        <v>617000</v>
      </c>
      <c r="FF43" s="32">
        <f t="shared" si="87"/>
        <v>580782.69381875405</v>
      </c>
      <c r="FG43" s="172">
        <f t="shared" si="88"/>
        <v>155684.22269999998</v>
      </c>
      <c r="FH43" s="32">
        <f t="shared" si="89"/>
        <v>191491.59392099999</v>
      </c>
      <c r="FI43" s="172">
        <f>VLOOKUP(B43,'[2]MANO DE OBRA '!$B$11:$BO$145,66,0)</f>
        <v>124862</v>
      </c>
      <c r="FJ43" s="162">
        <v>499000</v>
      </c>
      <c r="FK43" s="32">
        <v>649060</v>
      </c>
      <c r="FL43" s="94">
        <v>623100</v>
      </c>
      <c r="FM43" s="32">
        <f t="shared" si="90"/>
        <v>590386.66666666663</v>
      </c>
      <c r="FN43" s="32">
        <f t="shared" si="91"/>
        <v>623100</v>
      </c>
      <c r="FO43" s="94">
        <f t="shared" si="92"/>
        <v>582572.18299377814</v>
      </c>
      <c r="FP43" s="172">
        <f t="shared" si="93"/>
        <v>150845.78219999999</v>
      </c>
      <c r="FQ43" s="32">
        <f t="shared" si="94"/>
        <v>185540.31210599997</v>
      </c>
      <c r="FR43" s="94">
        <f>VLOOKUP(B43,'[2]MANO DE OBRA '!$B$11:$BF$145,57,0)</f>
        <v>108277</v>
      </c>
      <c r="FS43" s="170">
        <v>499000</v>
      </c>
      <c r="FT43" s="32">
        <v>649060</v>
      </c>
      <c r="FU43" s="32">
        <v>617000</v>
      </c>
      <c r="FV43" s="32">
        <f t="shared" si="95"/>
        <v>588353.33333333337</v>
      </c>
      <c r="FW43" s="32">
        <f t="shared" si="96"/>
        <v>617000</v>
      </c>
      <c r="FX43" s="32">
        <f t="shared" si="97"/>
        <v>580782.69381875405</v>
      </c>
      <c r="FY43" s="172">
        <f t="shared" si="98"/>
        <v>130809.44369999999</v>
      </c>
      <c r="FZ43" s="32">
        <f t="shared" si="99"/>
        <v>160895.61575099998</v>
      </c>
      <c r="GA43" s="172">
        <f>VLOOKUP(B43,'[2]MANO DE OBRA '!$B$11:$BR$145,69,0)</f>
        <v>119137</v>
      </c>
      <c r="GB43" s="162">
        <v>499000</v>
      </c>
      <c r="GC43" s="32">
        <v>649060</v>
      </c>
      <c r="GD43" s="94">
        <v>643000</v>
      </c>
      <c r="GE43" s="32">
        <f t="shared" si="100"/>
        <v>597020</v>
      </c>
      <c r="GF43" s="32">
        <f t="shared" si="101"/>
        <v>643000</v>
      </c>
      <c r="GG43" s="32">
        <f t="shared" si="102"/>
        <v>588245.95382103277</v>
      </c>
      <c r="GH43" s="172">
        <f t="shared" si="103"/>
        <v>143929.40969999999</v>
      </c>
      <c r="GI43" s="32">
        <f t="shared" si="104"/>
        <v>177033.173931</v>
      </c>
      <c r="GJ43" s="172">
        <f>VLOOKUP(B43,'[2]MANO DE OBRA '!$B$11:$P$145,15,0)</f>
        <v>108105</v>
      </c>
      <c r="GK43" s="162">
        <v>499000</v>
      </c>
      <c r="GL43" s="32">
        <v>649060</v>
      </c>
      <c r="GM43" s="94">
        <v>408900</v>
      </c>
      <c r="GN43" s="32">
        <f t="shared" si="105"/>
        <v>518986.66666666669</v>
      </c>
      <c r="GO43" s="32">
        <f t="shared" si="106"/>
        <v>499000</v>
      </c>
      <c r="GP43" s="32">
        <f t="shared" si="107"/>
        <v>500811.0345501104</v>
      </c>
      <c r="GQ43" s="172">
        <f t="shared" si="108"/>
        <v>130601.65049999999</v>
      </c>
      <c r="GR43" s="32">
        <f t="shared" si="109"/>
        <v>160640.03011499997</v>
      </c>
      <c r="GS43" s="172">
        <f>VLOOKUP(B43,'[2]MANO DE OBRA '!$B$11:$G$145,6,0)</f>
        <v>98915</v>
      </c>
      <c r="GT43" s="162">
        <v>499000</v>
      </c>
      <c r="GU43" s="32">
        <v>649060</v>
      </c>
      <c r="GV43" s="94">
        <v>408900</v>
      </c>
      <c r="GW43" s="33">
        <f t="shared" si="110"/>
        <v>518986.66666666669</v>
      </c>
      <c r="GX43" s="32">
        <f t="shared" si="111"/>
        <v>499000</v>
      </c>
      <c r="GY43" s="32">
        <f t="shared" si="112"/>
        <v>500811.0345501104</v>
      </c>
      <c r="GZ43" s="172">
        <f t="shared" si="113"/>
        <v>119499.21149999999</v>
      </c>
      <c r="HA43" s="32">
        <f t="shared" si="114"/>
        <v>146984.030145</v>
      </c>
      <c r="HB43" s="172">
        <f>VLOOKUP(B43,'[2]MANO DE OBRA '!$B$11:$D$145,3,0)</f>
        <v>147896</v>
      </c>
      <c r="HC43" s="31">
        <v>499000</v>
      </c>
      <c r="HD43" s="32">
        <v>649060</v>
      </c>
      <c r="HE43" s="94">
        <v>408900</v>
      </c>
      <c r="HF43" s="33">
        <f t="shared" si="115"/>
        <v>518986.66666666669</v>
      </c>
      <c r="HG43" s="32">
        <f t="shared" si="116"/>
        <v>499000</v>
      </c>
      <c r="HH43" s="32">
        <f t="shared" si="117"/>
        <v>500811.0345501104</v>
      </c>
      <c r="HI43" s="172">
        <f t="shared" si="118"/>
        <v>178673.15760000001</v>
      </c>
      <c r="HJ43" s="32">
        <f t="shared" si="119"/>
        <v>219767.983848</v>
      </c>
      <c r="HK43" s="172">
        <f>VLOOKUP(B43,'[2]MANO DE OBRA '!$B$11:$BI$145,60,0)</f>
        <v>124853</v>
      </c>
      <c r="HL43" s="31">
        <v>499000</v>
      </c>
      <c r="HM43" s="32">
        <v>649060</v>
      </c>
      <c r="HN43" s="94">
        <v>642600</v>
      </c>
      <c r="HO43" s="33">
        <f t="shared" si="120"/>
        <v>596886.66666666663</v>
      </c>
      <c r="HP43" s="32">
        <f t="shared" si="121"/>
        <v>642600</v>
      </c>
      <c r="HQ43" s="32">
        <f t="shared" si="122"/>
        <v>588134.31313180877</v>
      </c>
      <c r="HR43" s="172">
        <f t="shared" si="123"/>
        <v>150834.9093</v>
      </c>
      <c r="HS43" s="32">
        <f t="shared" si="124"/>
        <v>185526.93843899999</v>
      </c>
      <c r="HT43" s="172">
        <v>239520</v>
      </c>
      <c r="HU43" s="31">
        <v>499000</v>
      </c>
      <c r="HV43" s="32">
        <v>649060</v>
      </c>
      <c r="HW43" s="94">
        <v>610000</v>
      </c>
      <c r="HX43" s="33">
        <f t="shared" si="125"/>
        <v>586020</v>
      </c>
      <c r="HY43" s="32">
        <f t="shared" si="126"/>
        <v>610000</v>
      </c>
      <c r="HZ43" s="32">
        <f t="shared" si="127"/>
        <v>578699.02733802702</v>
      </c>
      <c r="IA43" s="172">
        <f t="shared" si="128"/>
        <v>289364.11199999996</v>
      </c>
      <c r="IB43" s="32">
        <f t="shared" si="129"/>
        <v>355917.85775999993</v>
      </c>
      <c r="IC43" s="172">
        <v>274450</v>
      </c>
      <c r="ID43" s="31">
        <v>499000</v>
      </c>
      <c r="IE43" s="32">
        <v>649060</v>
      </c>
      <c r="IF43" s="94">
        <v>610000</v>
      </c>
      <c r="IG43" s="33">
        <f t="shared" si="130"/>
        <v>586020</v>
      </c>
      <c r="IH43" s="32">
        <f t="shared" si="131"/>
        <v>610000</v>
      </c>
      <c r="II43" s="32">
        <f t="shared" si="132"/>
        <v>578699.02733802702</v>
      </c>
      <c r="IJ43" s="172">
        <f t="shared" si="133"/>
        <v>331563.04499999998</v>
      </c>
      <c r="IK43" s="32">
        <f t="shared" si="134"/>
        <v>407822.54534999997</v>
      </c>
      <c r="IM43" s="32">
        <f t="shared" si="135"/>
        <v>229361.53084811117</v>
      </c>
    </row>
    <row r="44" spans="1:247" x14ac:dyDescent="0.25">
      <c r="A44" s="12">
        <v>37</v>
      </c>
      <c r="B44" s="38" t="s">
        <v>322</v>
      </c>
      <c r="C44" s="14">
        <f>VLOOKUP(B44,'[3]MANO DE OBRA'!$B$9:$D$144,3,0)</f>
        <v>534800</v>
      </c>
      <c r="D44" s="14">
        <v>1910000</v>
      </c>
      <c r="E44" s="15">
        <v>2380000</v>
      </c>
      <c r="F44" s="97">
        <v>2213000</v>
      </c>
      <c r="G44" s="105">
        <f t="shared" si="1"/>
        <v>1759450</v>
      </c>
      <c r="H44" s="105">
        <f t="shared" si="2"/>
        <v>2061500</v>
      </c>
      <c r="I44" s="105">
        <f t="shared" si="3"/>
        <v>1224941.7307177731</v>
      </c>
      <c r="J44" s="107">
        <f t="shared" si="136"/>
        <v>562074.79999999993</v>
      </c>
      <c r="K44" s="107">
        <f t="shared" si="4"/>
        <v>691352.00399999996</v>
      </c>
      <c r="L44" s="101">
        <f>VLOOKUP(B44,'[3]MANO DE OBRA'!$B$9:$F$144,5,0)</f>
        <v>578647</v>
      </c>
      <c r="M44" s="101">
        <v>1910000</v>
      </c>
      <c r="N44" s="34">
        <v>2380000</v>
      </c>
      <c r="O44" s="70">
        <v>2261000</v>
      </c>
      <c r="P44" s="34">
        <f t="shared" si="5"/>
        <v>1782411.75</v>
      </c>
      <c r="Q44" s="34">
        <f t="shared" si="6"/>
        <v>2085500</v>
      </c>
      <c r="R44" s="34">
        <f t="shared" si="7"/>
        <v>1284447.3586484129</v>
      </c>
      <c r="S44" s="34">
        <f t="shared" si="8"/>
        <v>608157.99699999997</v>
      </c>
      <c r="T44" s="34">
        <f t="shared" si="9"/>
        <v>748034.33630999993</v>
      </c>
      <c r="U44" s="175">
        <f>VLOOKUP(B44,'[3]MANO DE OBRA'!$B$9:$H$144,7,0)</f>
        <v>534800</v>
      </c>
      <c r="V44" s="175">
        <v>1910000</v>
      </c>
      <c r="W44" s="17">
        <v>2380000</v>
      </c>
      <c r="X44" s="17">
        <v>2213000</v>
      </c>
      <c r="Y44" s="17">
        <f t="shared" si="10"/>
        <v>1759450</v>
      </c>
      <c r="Z44" s="17">
        <f t="shared" si="11"/>
        <v>2061500</v>
      </c>
      <c r="AA44" s="17">
        <f t="shared" si="12"/>
        <v>1224941.7307177731</v>
      </c>
      <c r="AB44" s="17">
        <f t="shared" si="13"/>
        <v>562074.79999999993</v>
      </c>
      <c r="AC44" s="17">
        <f t="shared" si="14"/>
        <v>691352.00399999996</v>
      </c>
      <c r="AD44" s="129">
        <f>VLOOKUP(B44,'[3]MANO DE OBRA'!$B$9:$J$144,9,0)</f>
        <v>534800</v>
      </c>
      <c r="AE44" s="129">
        <v>1910000</v>
      </c>
      <c r="AF44" s="18">
        <v>2380000</v>
      </c>
      <c r="AG44" s="74">
        <v>2261000</v>
      </c>
      <c r="AH44" s="18">
        <f t="shared" si="15"/>
        <v>1771450</v>
      </c>
      <c r="AI44" s="18">
        <f t="shared" si="16"/>
        <v>2085500</v>
      </c>
      <c r="AJ44" s="18">
        <f t="shared" si="17"/>
        <v>1228550.9050176025</v>
      </c>
      <c r="AK44" s="18">
        <f t="shared" si="18"/>
        <v>562074.79999999993</v>
      </c>
      <c r="AL44" s="18">
        <f t="shared" si="19"/>
        <v>691352.00399999996</v>
      </c>
      <c r="AM44" s="133">
        <f>VLOOKUP(B44,'[3]MANO DE OBRA'!$B$9:$L$144,11,0)</f>
        <v>534800</v>
      </c>
      <c r="AN44" s="133">
        <v>1910000</v>
      </c>
      <c r="AO44" s="19">
        <v>2380000</v>
      </c>
      <c r="AP44" s="77">
        <v>2356000</v>
      </c>
      <c r="AQ44" s="19">
        <f t="shared" si="20"/>
        <v>1795200</v>
      </c>
      <c r="AR44" s="19">
        <f t="shared" si="21"/>
        <v>2133000</v>
      </c>
      <c r="AS44" s="19">
        <f t="shared" si="22"/>
        <v>1235317.3328904144</v>
      </c>
      <c r="AT44" s="19">
        <f t="shared" si="23"/>
        <v>562074.79999999993</v>
      </c>
      <c r="AU44" s="19">
        <f t="shared" si="24"/>
        <v>691352.00399999996</v>
      </c>
      <c r="AV44" s="137">
        <f>VLOOKUP(B44,'[3]MANO DE OBRA'!$B$9:$N$144,13,0)</f>
        <v>677119</v>
      </c>
      <c r="AW44" s="137">
        <v>1910000</v>
      </c>
      <c r="AX44" s="20">
        <v>2380000</v>
      </c>
      <c r="AY44" s="79">
        <v>2356000</v>
      </c>
      <c r="AZ44" s="20">
        <f t="shared" si="25"/>
        <v>1830779.75</v>
      </c>
      <c r="BA44" s="20">
        <f t="shared" si="26"/>
        <v>2133000</v>
      </c>
      <c r="BB44" s="20">
        <f t="shared" si="27"/>
        <v>1405964.6343767913</v>
      </c>
      <c r="BC44" s="20">
        <f t="shared" si="28"/>
        <v>711652.0689999999</v>
      </c>
      <c r="BD44" s="20">
        <f t="shared" si="29"/>
        <v>875332.04486999987</v>
      </c>
      <c r="BE44" s="139">
        <f>VLOOKUP(B44,'[3]MANO DE OBRA'!$B$9:$P$144,15,0)</f>
        <v>646191</v>
      </c>
      <c r="BF44" s="139">
        <v>1910000</v>
      </c>
      <c r="BG44" s="21">
        <v>2380000</v>
      </c>
      <c r="BH44" s="80">
        <v>2261000</v>
      </c>
      <c r="BI44" s="21">
        <f t="shared" si="30"/>
        <v>1799297.75</v>
      </c>
      <c r="BJ44" s="21">
        <f t="shared" si="31"/>
        <v>2085500</v>
      </c>
      <c r="BK44" s="21">
        <f t="shared" si="32"/>
        <v>1363540.0555690355</v>
      </c>
      <c r="BL44" s="21">
        <f t="shared" si="33"/>
        <v>679146.74099999992</v>
      </c>
      <c r="BM44" s="21">
        <f t="shared" si="34"/>
        <v>835350.49142999994</v>
      </c>
      <c r="BN44" s="144">
        <f>VLOOKUP(B44,'[3]MANO DE OBRA'!$B$9:$R$144,17,0)</f>
        <v>769501</v>
      </c>
      <c r="BO44" s="144">
        <v>1910000</v>
      </c>
      <c r="BP44" s="22">
        <v>2380000</v>
      </c>
      <c r="BQ44" s="82">
        <v>2309000</v>
      </c>
      <c r="BR44" s="22">
        <f t="shared" si="35"/>
        <v>1842125.25</v>
      </c>
      <c r="BS44" s="22">
        <f t="shared" si="36"/>
        <v>2109500</v>
      </c>
      <c r="BT44" s="22">
        <f t="shared" si="37"/>
        <v>1494567.4357554903</v>
      </c>
      <c r="BU44" s="22">
        <f t="shared" si="38"/>
        <v>808745.55099999998</v>
      </c>
      <c r="BV44" s="22">
        <f t="shared" si="39"/>
        <v>994757.02772999997</v>
      </c>
      <c r="BW44" s="146">
        <f>VLOOKUP(B44,'[3]MANO DE OBRA'!$B$9:$T$144,19,0)</f>
        <v>756066</v>
      </c>
      <c r="BX44" s="146">
        <v>1910000</v>
      </c>
      <c r="BY44" s="23">
        <v>2380000</v>
      </c>
      <c r="BZ44" s="84">
        <v>2261000</v>
      </c>
      <c r="CA44" s="23">
        <f t="shared" si="40"/>
        <v>1826766.5</v>
      </c>
      <c r="CB44" s="23">
        <f t="shared" si="41"/>
        <v>2085500</v>
      </c>
      <c r="CC44" s="84">
        <f t="shared" si="42"/>
        <v>1476752.4240194273</v>
      </c>
      <c r="CD44" s="84">
        <f t="shared" si="43"/>
        <v>794625.36599999992</v>
      </c>
      <c r="CE44" s="84">
        <f t="shared" si="44"/>
        <v>977389.20017999993</v>
      </c>
      <c r="CF44" s="168">
        <f>VLOOKUP(B44,'[3]MANO DE OBRA'!$B$9:$X$144,23,0)</f>
        <v>534800</v>
      </c>
      <c r="CG44" s="168">
        <v>1910000</v>
      </c>
      <c r="CH44" s="24">
        <v>2380000</v>
      </c>
      <c r="CI44" s="24">
        <v>2125300</v>
      </c>
      <c r="CJ44" s="24">
        <f t="shared" si="45"/>
        <v>1737525</v>
      </c>
      <c r="CK44" s="24">
        <f t="shared" si="46"/>
        <v>2017650</v>
      </c>
      <c r="CL44" s="24">
        <f t="shared" si="47"/>
        <v>1217986.7498464386</v>
      </c>
      <c r="CM44" s="24">
        <f t="shared" si="48"/>
        <v>562074.79999999993</v>
      </c>
      <c r="CN44" s="24">
        <f t="shared" si="49"/>
        <v>691352.00399999996</v>
      </c>
      <c r="CO44" s="148">
        <f>VLOOKUP(B44,'[3]MANO DE OBRA'!$B$9:$Z$144,25,0)</f>
        <v>607194</v>
      </c>
      <c r="CP44" s="148">
        <v>1910000</v>
      </c>
      <c r="CQ44" s="26">
        <v>2380000</v>
      </c>
      <c r="CR44" s="149">
        <v>2285000</v>
      </c>
      <c r="CS44" s="26">
        <f t="shared" si="50"/>
        <v>1795548.5</v>
      </c>
      <c r="CT44" s="26">
        <f t="shared" si="51"/>
        <v>2097500</v>
      </c>
      <c r="CU44" s="26">
        <f t="shared" si="52"/>
        <v>1320879.5818408821</v>
      </c>
      <c r="CV44" s="26">
        <f t="shared" si="53"/>
        <v>638160.89399999997</v>
      </c>
      <c r="CW44" s="26">
        <f t="shared" si="54"/>
        <v>784937.89962000004</v>
      </c>
      <c r="CX44" s="27">
        <f>VLOOKUP(B44,'[3]MANO DE OBRA'!$B$9:$AB$144,27,0)</f>
        <v>711219</v>
      </c>
      <c r="CY44" s="27">
        <v>1910000</v>
      </c>
      <c r="CZ44" s="28">
        <v>2380000</v>
      </c>
      <c r="DA44" s="86">
        <v>2190000</v>
      </c>
      <c r="DB44" s="28">
        <f t="shared" si="55"/>
        <v>1797804.75</v>
      </c>
      <c r="DC44" s="28">
        <f t="shared" si="56"/>
        <v>2050000</v>
      </c>
      <c r="DD44" s="28">
        <f t="shared" si="57"/>
        <v>1425320.7001139265</v>
      </c>
      <c r="DE44" s="28">
        <f t="shared" si="58"/>
        <v>747491.16899999999</v>
      </c>
      <c r="DF44" s="28">
        <f t="shared" si="59"/>
        <v>919414.13786999998</v>
      </c>
      <c r="DG44" s="150">
        <f>VLOOKUP(B44,'[3]MANO DE OBRA'!$B$9:$AF$144,31,0)</f>
        <v>833000</v>
      </c>
      <c r="DH44" s="150">
        <v>1910000</v>
      </c>
      <c r="DI44" s="29">
        <v>2380000</v>
      </c>
      <c r="DJ44" s="88">
        <v>2332000</v>
      </c>
      <c r="DK44" s="29">
        <f t="shared" si="60"/>
        <v>1863750</v>
      </c>
      <c r="DL44" s="29">
        <f t="shared" si="61"/>
        <v>2121000</v>
      </c>
      <c r="DM44" s="29">
        <f t="shared" si="62"/>
        <v>1554590.4531098246</v>
      </c>
      <c r="DN44" s="29">
        <f t="shared" si="63"/>
        <v>875483</v>
      </c>
      <c r="DO44" s="29">
        <f t="shared" si="64"/>
        <v>1076844.0900000001</v>
      </c>
      <c r="DP44" s="154">
        <f>VLOOKUP(B44,'[3]MANO DE OBRA'!$B$9:$AH$144,33,0)</f>
        <v>833000</v>
      </c>
      <c r="DQ44" s="154">
        <v>1910000</v>
      </c>
      <c r="DR44" s="30">
        <v>2380000</v>
      </c>
      <c r="DS44" s="90">
        <v>2284800</v>
      </c>
      <c r="DT44" s="30">
        <f t="shared" si="65"/>
        <v>1851950</v>
      </c>
      <c r="DU44" s="30">
        <f t="shared" si="66"/>
        <v>2097400</v>
      </c>
      <c r="DV44" s="30">
        <f t="shared" si="67"/>
        <v>1549256.5562920629</v>
      </c>
      <c r="DW44" s="30">
        <f t="shared" si="68"/>
        <v>875483</v>
      </c>
      <c r="DX44" s="30">
        <f t="shared" si="69"/>
        <v>1076844.0900000001</v>
      </c>
      <c r="DY44" s="158">
        <f>VLOOKUP(B44,'[3]MANO DE OBRA'!$B$9:$AJ$144,35,0)</f>
        <v>833000</v>
      </c>
      <c r="DZ44" s="158">
        <v>1910000</v>
      </c>
      <c r="EA44" s="24">
        <v>2380000</v>
      </c>
      <c r="EB44" s="25">
        <v>2284800</v>
      </c>
      <c r="EC44" s="24">
        <f t="shared" si="70"/>
        <v>1851950</v>
      </c>
      <c r="ED44" s="24">
        <f t="shared" si="71"/>
        <v>2097400</v>
      </c>
      <c r="EE44" s="24">
        <f t="shared" si="72"/>
        <v>1549256.5562920629</v>
      </c>
      <c r="EF44" s="24">
        <f t="shared" si="73"/>
        <v>875483</v>
      </c>
      <c r="EG44" s="24">
        <f t="shared" si="74"/>
        <v>1076844.0900000001</v>
      </c>
      <c r="EH44" s="126">
        <f>VLOOKUP(B44,'[3]MANO DE OBRA'!$B$9:$AN$144,37,0)</f>
        <v>828138</v>
      </c>
      <c r="EI44" s="126">
        <v>1910000</v>
      </c>
      <c r="EJ44" s="17">
        <v>2380000</v>
      </c>
      <c r="EK44" s="73">
        <v>2142000</v>
      </c>
      <c r="EL44" s="17">
        <f t="shared" si="75"/>
        <v>1815034.5</v>
      </c>
      <c r="EM44" s="17">
        <f t="shared" si="76"/>
        <v>2026000</v>
      </c>
      <c r="EN44" s="17">
        <f t="shared" si="77"/>
        <v>1527819.7459064708</v>
      </c>
      <c r="EO44" s="17">
        <f t="shared" si="78"/>
        <v>870373.03799999994</v>
      </c>
      <c r="EP44" s="17">
        <f t="shared" si="79"/>
        <v>1070558.8367399999</v>
      </c>
      <c r="EQ44" s="350">
        <v>833000</v>
      </c>
      <c r="ER44" s="170">
        <v>1910000</v>
      </c>
      <c r="ES44" s="32">
        <v>2380000</v>
      </c>
      <c r="ET44" s="32">
        <v>2213000</v>
      </c>
      <c r="EU44" s="32">
        <f t="shared" si="80"/>
        <v>2167666.6666666665</v>
      </c>
      <c r="EV44" s="32">
        <f t="shared" si="81"/>
        <v>2213000</v>
      </c>
      <c r="EW44" s="32">
        <f t="shared" si="82"/>
        <v>2149607.5876967739</v>
      </c>
      <c r="EX44" s="32">
        <f t="shared" si="83"/>
        <v>1006347.2999999999</v>
      </c>
      <c r="EY44" s="32">
        <f t="shared" si="84"/>
        <v>1237807.179</v>
      </c>
      <c r="EZ44" s="94">
        <f>VLOOKUP(B44,'[2]MANO DE OBRA '!$B$11:$AT$145,45,0)</f>
        <v>510646</v>
      </c>
      <c r="FA44" s="170">
        <v>1910000</v>
      </c>
      <c r="FB44" s="32">
        <v>2380000</v>
      </c>
      <c r="FC44" s="32">
        <v>2285000</v>
      </c>
      <c r="FD44" s="32">
        <f t="shared" si="85"/>
        <v>2191666.6666666665</v>
      </c>
      <c r="FE44" s="32">
        <f t="shared" si="86"/>
        <v>2285000</v>
      </c>
      <c r="FF44" s="32">
        <f t="shared" si="87"/>
        <v>2171764.8247720138</v>
      </c>
      <c r="FG44" s="172">
        <f t="shared" si="88"/>
        <v>616911.43259999994</v>
      </c>
      <c r="FH44" s="32">
        <f t="shared" si="89"/>
        <v>758801.06209799997</v>
      </c>
      <c r="FI44" s="172">
        <f>VLOOKUP(B44,'[2]MANO DE OBRA '!$B$11:$BO$145,66,0)</f>
        <v>468372</v>
      </c>
      <c r="FJ44" s="162">
        <v>1910000</v>
      </c>
      <c r="FK44" s="32">
        <v>2380000</v>
      </c>
      <c r="FL44" s="94">
        <v>2213400</v>
      </c>
      <c r="FM44" s="32">
        <f t="shared" si="90"/>
        <v>2167800</v>
      </c>
      <c r="FN44" s="32">
        <f t="shared" si="91"/>
        <v>2213400</v>
      </c>
      <c r="FO44" s="94">
        <f t="shared" si="92"/>
        <v>2149733.3762733699</v>
      </c>
      <c r="FP44" s="172">
        <f t="shared" si="93"/>
        <v>565840.2132</v>
      </c>
      <c r="FQ44" s="32">
        <f t="shared" si="94"/>
        <v>695983.46223599999</v>
      </c>
      <c r="FR44" s="94">
        <f>VLOOKUP(B44,'[2]MANO DE OBRA '!$B$11:$BF$145,57,0)</f>
        <v>436794</v>
      </c>
      <c r="FS44" s="170">
        <v>1910000</v>
      </c>
      <c r="FT44" s="32">
        <v>2380000</v>
      </c>
      <c r="FU44" s="32">
        <v>2285000</v>
      </c>
      <c r="FV44" s="32">
        <f t="shared" si="95"/>
        <v>2191666.6666666665</v>
      </c>
      <c r="FW44" s="32">
        <f t="shared" si="96"/>
        <v>2285000</v>
      </c>
      <c r="FX44" s="32">
        <f t="shared" si="97"/>
        <v>2171764.8247720138</v>
      </c>
      <c r="FY44" s="172">
        <f t="shared" si="98"/>
        <v>527690.83140000002</v>
      </c>
      <c r="FZ44" s="32">
        <f t="shared" si="99"/>
        <v>649059.72262200003</v>
      </c>
      <c r="GA44" s="172">
        <f>VLOOKUP(B44,'[2]MANO DE OBRA '!$B$11:$BR$145,69,0)</f>
        <v>501422</v>
      </c>
      <c r="GB44" s="162">
        <v>1910000</v>
      </c>
      <c r="GC44" s="32">
        <v>2380000</v>
      </c>
      <c r="GD44" s="94">
        <v>2261000</v>
      </c>
      <c r="GE44" s="32">
        <f t="shared" si="100"/>
        <v>2183666.6666666665</v>
      </c>
      <c r="GF44" s="32">
        <f t="shared" si="101"/>
        <v>2261000</v>
      </c>
      <c r="GG44" s="32">
        <f t="shared" si="102"/>
        <v>2164485.8407818894</v>
      </c>
      <c r="GH44" s="172">
        <f t="shared" si="103"/>
        <v>605767.91819999996</v>
      </c>
      <c r="GI44" s="32">
        <f t="shared" si="104"/>
        <v>745094.53938600002</v>
      </c>
      <c r="GJ44" s="172">
        <f>VLOOKUP(B44,'[2]MANO DE OBRA '!$B$11:$P$145,15,0)</f>
        <v>463951</v>
      </c>
      <c r="GK44" s="162">
        <v>1910000</v>
      </c>
      <c r="GL44" s="32">
        <v>2380000</v>
      </c>
      <c r="GM44" s="94">
        <v>1599400</v>
      </c>
      <c r="GN44" s="32">
        <f t="shared" si="105"/>
        <v>1963133.3333333333</v>
      </c>
      <c r="GO44" s="32">
        <f t="shared" si="106"/>
        <v>1910000</v>
      </c>
      <c r="GP44" s="32">
        <f t="shared" si="107"/>
        <v>1912091.2972180964</v>
      </c>
      <c r="GQ44" s="172">
        <f t="shared" si="108"/>
        <v>560499.20309999993</v>
      </c>
      <c r="GR44" s="32">
        <f t="shared" si="109"/>
        <v>689414.01981299988</v>
      </c>
      <c r="GS44" s="172">
        <f>VLOOKUP(B44,'[2]MANO DE OBRA '!$B$11:$G$145,6,0)</f>
        <v>403930</v>
      </c>
      <c r="GT44" s="162">
        <v>1910000</v>
      </c>
      <c r="GU44" s="32">
        <v>2380000</v>
      </c>
      <c r="GV44" s="94">
        <v>1599400</v>
      </c>
      <c r="GW44" s="33">
        <f t="shared" si="110"/>
        <v>1963133.3333333333</v>
      </c>
      <c r="GX44" s="32">
        <f t="shared" si="111"/>
        <v>1910000</v>
      </c>
      <c r="GY44" s="32">
        <f t="shared" si="112"/>
        <v>1912091.2972180964</v>
      </c>
      <c r="GZ44" s="172">
        <f t="shared" si="113"/>
        <v>487987.83299999998</v>
      </c>
      <c r="HA44" s="32">
        <f t="shared" si="114"/>
        <v>600225.03458999994</v>
      </c>
      <c r="HB44" s="172">
        <f>VLOOKUP(B44,'[2]MANO DE OBRA '!$B$11:$D$145,3,0)</f>
        <v>393883</v>
      </c>
      <c r="HC44" s="31">
        <v>1910000</v>
      </c>
      <c r="HD44" s="32">
        <v>2380000</v>
      </c>
      <c r="HE44" s="94">
        <v>1599400</v>
      </c>
      <c r="HF44" s="33">
        <f t="shared" si="115"/>
        <v>1963133.3333333333</v>
      </c>
      <c r="HG44" s="32">
        <f t="shared" si="116"/>
        <v>1910000</v>
      </c>
      <c r="HH44" s="32">
        <f t="shared" si="117"/>
        <v>1912091.2972180964</v>
      </c>
      <c r="HI44" s="172">
        <f t="shared" si="118"/>
        <v>475850.05229999998</v>
      </c>
      <c r="HJ44" s="32">
        <f t="shared" si="119"/>
        <v>585295.56432899996</v>
      </c>
      <c r="HK44" s="172">
        <f>VLOOKUP(B44,'[2]MANO DE OBRA '!$B$11:$BI$145,60,0)</f>
        <v>517624</v>
      </c>
      <c r="HL44" s="31">
        <v>1910000</v>
      </c>
      <c r="HM44" s="32">
        <v>2380000</v>
      </c>
      <c r="HN44" s="94">
        <v>2261000</v>
      </c>
      <c r="HO44" s="33">
        <f t="shared" si="120"/>
        <v>2183666.6666666665</v>
      </c>
      <c r="HP44" s="32">
        <f t="shared" si="121"/>
        <v>2261000</v>
      </c>
      <c r="HQ44" s="32">
        <f t="shared" si="122"/>
        <v>2164485.8407818894</v>
      </c>
      <c r="HR44" s="172">
        <f t="shared" si="123"/>
        <v>625341.55440000002</v>
      </c>
      <c r="HS44" s="32">
        <f t="shared" si="124"/>
        <v>769170.11191199999</v>
      </c>
      <c r="HT44" s="172">
        <v>916800</v>
      </c>
      <c r="HU44" s="31">
        <v>1910000</v>
      </c>
      <c r="HV44" s="32">
        <v>2380000</v>
      </c>
      <c r="HW44" s="94">
        <v>2261000</v>
      </c>
      <c r="HX44" s="33">
        <f t="shared" si="125"/>
        <v>2183666.6666666665</v>
      </c>
      <c r="HY44" s="32">
        <f t="shared" si="126"/>
        <v>2261000</v>
      </c>
      <c r="HZ44" s="32">
        <f t="shared" si="127"/>
        <v>2164485.8407818894</v>
      </c>
      <c r="IA44" s="172">
        <f t="shared" si="128"/>
        <v>1107586.0799999998</v>
      </c>
      <c r="IB44" s="32">
        <f t="shared" si="129"/>
        <v>1362330.8783999998</v>
      </c>
      <c r="IC44" s="172">
        <v>1050500</v>
      </c>
      <c r="ID44" s="31">
        <v>1910000</v>
      </c>
      <c r="IE44" s="32">
        <v>2380000</v>
      </c>
      <c r="IF44" s="94">
        <v>2261000</v>
      </c>
      <c r="IG44" s="33">
        <f t="shared" si="130"/>
        <v>2183666.6666666665</v>
      </c>
      <c r="IH44" s="32">
        <f t="shared" si="131"/>
        <v>2261000</v>
      </c>
      <c r="II44" s="32">
        <f t="shared" si="132"/>
        <v>2164485.8407818894</v>
      </c>
      <c r="IJ44" s="172">
        <f t="shared" si="133"/>
        <v>1269109.05</v>
      </c>
      <c r="IK44" s="32">
        <f t="shared" si="134"/>
        <v>1561004.1315000001</v>
      </c>
      <c r="IM44" s="32">
        <f t="shared" si="135"/>
        <v>872120.44335688872</v>
      </c>
    </row>
    <row r="45" spans="1:247" x14ac:dyDescent="0.25">
      <c r="A45" s="12">
        <v>38</v>
      </c>
      <c r="B45" s="38" t="s">
        <v>323</v>
      </c>
      <c r="C45" s="14">
        <f>VLOOKUP(B45,'[3]MANO DE OBRA'!$B$9:$D$144,3,0)</f>
        <v>144550</v>
      </c>
      <c r="D45" s="14">
        <v>517000</v>
      </c>
      <c r="E45" s="15">
        <v>629510</v>
      </c>
      <c r="F45" s="97">
        <v>598000</v>
      </c>
      <c r="G45" s="105">
        <f t="shared" si="1"/>
        <v>472265</v>
      </c>
      <c r="H45" s="105">
        <f t="shared" si="2"/>
        <v>557500</v>
      </c>
      <c r="I45" s="105">
        <f t="shared" si="3"/>
        <v>330222.76310013229</v>
      </c>
      <c r="J45" s="107">
        <f t="shared" si="136"/>
        <v>151922.04999999999</v>
      </c>
      <c r="K45" s="107">
        <f t="shared" si="4"/>
        <v>186864.12149999998</v>
      </c>
      <c r="L45" s="101">
        <f>VLOOKUP(B45,'[3]MANO DE OBRA'!$B$9:$F$144,5,0)</f>
        <v>153523</v>
      </c>
      <c r="M45" s="101">
        <v>517000</v>
      </c>
      <c r="N45" s="34">
        <v>629510</v>
      </c>
      <c r="O45" s="70">
        <v>610600</v>
      </c>
      <c r="P45" s="34">
        <f t="shared" si="5"/>
        <v>477658.25</v>
      </c>
      <c r="Q45" s="34">
        <f t="shared" si="6"/>
        <v>563800</v>
      </c>
      <c r="R45" s="34">
        <f t="shared" si="7"/>
        <v>342636.23669036146</v>
      </c>
      <c r="S45" s="34">
        <f t="shared" si="8"/>
        <v>161352.67299999998</v>
      </c>
      <c r="T45" s="34">
        <f t="shared" si="9"/>
        <v>198463.78778999997</v>
      </c>
      <c r="U45" s="175">
        <f>VLOOKUP(B45,'[3]MANO DE OBRA'!$B$9:$H$144,7,0)</f>
        <v>146307</v>
      </c>
      <c r="V45" s="175">
        <v>517000</v>
      </c>
      <c r="W45" s="17">
        <v>629510</v>
      </c>
      <c r="X45" s="17">
        <v>598000</v>
      </c>
      <c r="Y45" s="17">
        <f t="shared" si="10"/>
        <v>472704.25</v>
      </c>
      <c r="Z45" s="17">
        <f t="shared" si="11"/>
        <v>557500</v>
      </c>
      <c r="AA45" s="17">
        <f t="shared" si="12"/>
        <v>332503.27056062431</v>
      </c>
      <c r="AB45" s="17">
        <f t="shared" si="13"/>
        <v>153768.65699999998</v>
      </c>
      <c r="AC45" s="17">
        <f t="shared" si="14"/>
        <v>189135.44810999997</v>
      </c>
      <c r="AD45" s="129">
        <f>VLOOKUP(B45,'[3]MANO DE OBRA'!$B$9:$J$144,9,0)</f>
        <v>161026</v>
      </c>
      <c r="AE45" s="129">
        <v>517000</v>
      </c>
      <c r="AF45" s="18">
        <v>629510</v>
      </c>
      <c r="AG45" s="74">
        <v>610600</v>
      </c>
      <c r="AH45" s="18">
        <f t="shared" si="15"/>
        <v>479534</v>
      </c>
      <c r="AI45" s="18">
        <f t="shared" si="16"/>
        <v>563800</v>
      </c>
      <c r="AJ45" s="18">
        <f t="shared" si="17"/>
        <v>351781.83674538118</v>
      </c>
      <c r="AK45" s="18">
        <f t="shared" si="18"/>
        <v>169238.326</v>
      </c>
      <c r="AL45" s="18">
        <f t="shared" si="19"/>
        <v>208163.14098</v>
      </c>
      <c r="AM45" s="133">
        <f>VLOOKUP(B45,'[3]MANO DE OBRA'!$B$9:$L$144,11,0)</f>
        <v>177276</v>
      </c>
      <c r="AN45" s="133">
        <v>517000</v>
      </c>
      <c r="AO45" s="19">
        <v>629510</v>
      </c>
      <c r="AP45" s="77">
        <v>598000</v>
      </c>
      <c r="AQ45" s="19">
        <f t="shared" si="20"/>
        <v>480446.5</v>
      </c>
      <c r="AR45" s="19">
        <f t="shared" si="21"/>
        <v>557500</v>
      </c>
      <c r="AS45" s="19">
        <f t="shared" si="22"/>
        <v>369142.10482150322</v>
      </c>
      <c r="AT45" s="19">
        <f t="shared" si="23"/>
        <v>186317.076</v>
      </c>
      <c r="AU45" s="19">
        <f t="shared" si="24"/>
        <v>229170.00348000001</v>
      </c>
      <c r="AV45" s="137">
        <f>VLOOKUP(B45,'[3]MANO DE OBRA'!$B$9:$N$144,13,0)</f>
        <v>164836</v>
      </c>
      <c r="AW45" s="137">
        <v>517000</v>
      </c>
      <c r="AX45" s="20">
        <v>629510</v>
      </c>
      <c r="AY45" s="79">
        <v>598000</v>
      </c>
      <c r="AZ45" s="20">
        <f t="shared" si="25"/>
        <v>477336.5</v>
      </c>
      <c r="BA45" s="20">
        <f t="shared" si="26"/>
        <v>557500</v>
      </c>
      <c r="BB45" s="20">
        <f t="shared" si="27"/>
        <v>355187.74444880063</v>
      </c>
      <c r="BC45" s="20">
        <f t="shared" si="28"/>
        <v>173242.636</v>
      </c>
      <c r="BD45" s="20">
        <f t="shared" si="29"/>
        <v>213088.44228000002</v>
      </c>
      <c r="BE45" s="139">
        <f>VLOOKUP(B45,'[3]MANO DE OBRA'!$B$9:$P$144,15,0)</f>
        <v>162431</v>
      </c>
      <c r="BF45" s="139">
        <v>517000</v>
      </c>
      <c r="BG45" s="21">
        <v>629510</v>
      </c>
      <c r="BH45" s="80">
        <v>567000</v>
      </c>
      <c r="BI45" s="21">
        <f t="shared" si="30"/>
        <v>468985.25</v>
      </c>
      <c r="BJ45" s="21">
        <f t="shared" si="31"/>
        <v>542000</v>
      </c>
      <c r="BK45" s="21">
        <f t="shared" si="32"/>
        <v>349561.68183585012</v>
      </c>
      <c r="BL45" s="21">
        <f t="shared" si="33"/>
        <v>170714.981</v>
      </c>
      <c r="BM45" s="21">
        <f t="shared" si="34"/>
        <v>209979.42663</v>
      </c>
      <c r="BN45" s="144">
        <f>VLOOKUP(B45,'[3]MANO DE OBRA'!$B$9:$R$144,17,0)</f>
        <v>200886</v>
      </c>
      <c r="BO45" s="144">
        <v>517000</v>
      </c>
      <c r="BP45" s="22">
        <v>629510</v>
      </c>
      <c r="BQ45" s="82">
        <v>579000</v>
      </c>
      <c r="BR45" s="22">
        <f t="shared" si="35"/>
        <v>481599</v>
      </c>
      <c r="BS45" s="22">
        <f t="shared" si="36"/>
        <v>548000</v>
      </c>
      <c r="BT45" s="22">
        <f t="shared" si="37"/>
        <v>391089.55246183131</v>
      </c>
      <c r="BU45" s="22">
        <f t="shared" si="38"/>
        <v>211131.18599999999</v>
      </c>
      <c r="BV45" s="22">
        <f t="shared" si="39"/>
        <v>259691.35877999998</v>
      </c>
      <c r="BW45" s="146">
        <f>VLOOKUP(B45,'[3]MANO DE OBRA'!$B$9:$T$144,19,0)</f>
        <v>207319</v>
      </c>
      <c r="BX45" s="146">
        <v>517000</v>
      </c>
      <c r="BY45" s="23">
        <v>629510</v>
      </c>
      <c r="BZ45" s="84">
        <v>567000</v>
      </c>
      <c r="CA45" s="23">
        <f t="shared" si="40"/>
        <v>480207.25</v>
      </c>
      <c r="CB45" s="23">
        <f t="shared" si="41"/>
        <v>542000</v>
      </c>
      <c r="CC45" s="84">
        <f t="shared" si="42"/>
        <v>395650.76524265093</v>
      </c>
      <c r="CD45" s="84">
        <f t="shared" si="43"/>
        <v>217892.269</v>
      </c>
      <c r="CE45" s="84">
        <f t="shared" si="44"/>
        <v>268007.49086999998</v>
      </c>
      <c r="CF45" s="168">
        <f>VLOOKUP(B45,'[3]MANO DE OBRA'!$B$9:$X$144,23,0)</f>
        <v>150206</v>
      </c>
      <c r="CG45" s="168">
        <v>517000</v>
      </c>
      <c r="CH45" s="24">
        <v>629510</v>
      </c>
      <c r="CI45" s="24">
        <v>550000</v>
      </c>
      <c r="CJ45" s="24">
        <f t="shared" si="45"/>
        <v>461679</v>
      </c>
      <c r="CK45" s="24">
        <f t="shared" si="46"/>
        <v>533500</v>
      </c>
      <c r="CL45" s="24">
        <f t="shared" si="47"/>
        <v>333375.60039668594</v>
      </c>
      <c r="CM45" s="24">
        <f t="shared" si="48"/>
        <v>157866.50599999999</v>
      </c>
      <c r="CN45" s="24">
        <f t="shared" si="49"/>
        <v>194175.80238000001</v>
      </c>
      <c r="CO45" s="148">
        <f>VLOOKUP(B45,'[3]MANO DE OBRA'!$B$9:$Z$144,25,0)</f>
        <v>156617</v>
      </c>
      <c r="CP45" s="148">
        <v>517000</v>
      </c>
      <c r="CQ45" s="26">
        <v>629510</v>
      </c>
      <c r="CR45" s="149">
        <v>623000</v>
      </c>
      <c r="CS45" s="26">
        <f t="shared" si="50"/>
        <v>481531.75</v>
      </c>
      <c r="CT45" s="26">
        <f t="shared" si="51"/>
        <v>570000</v>
      </c>
      <c r="CU45" s="26">
        <f t="shared" si="52"/>
        <v>347435.97874789202</v>
      </c>
      <c r="CV45" s="26">
        <f t="shared" si="53"/>
        <v>164604.467</v>
      </c>
      <c r="CW45" s="26">
        <f t="shared" si="54"/>
        <v>202463.49441000001</v>
      </c>
      <c r="CX45" s="27">
        <f>VLOOKUP(B45,'[3]MANO DE OBRA'!$B$9:$AB$144,27,0)</f>
        <v>207892</v>
      </c>
      <c r="CY45" s="27">
        <v>517000</v>
      </c>
      <c r="CZ45" s="28">
        <v>629510</v>
      </c>
      <c r="DA45" s="86">
        <v>567000</v>
      </c>
      <c r="DB45" s="28">
        <f t="shared" si="55"/>
        <v>480350.5</v>
      </c>
      <c r="DC45" s="28">
        <f t="shared" si="56"/>
        <v>542000</v>
      </c>
      <c r="DD45" s="28">
        <f t="shared" si="57"/>
        <v>396171.73587981932</v>
      </c>
      <c r="DE45" s="28">
        <f t="shared" si="58"/>
        <v>218494.492</v>
      </c>
      <c r="DF45" s="28">
        <f t="shared" si="59"/>
        <v>268748.22516000003</v>
      </c>
      <c r="DG45" s="150">
        <f>VLOOKUP(B45,'[3]MANO DE OBRA'!$B$9:$AF$144,31,0)</f>
        <v>220329</v>
      </c>
      <c r="DH45" s="150">
        <v>517000</v>
      </c>
      <c r="DI45" s="29">
        <v>629510</v>
      </c>
      <c r="DJ45" s="88">
        <v>579000</v>
      </c>
      <c r="DK45" s="29">
        <f t="shared" si="60"/>
        <v>486459.75</v>
      </c>
      <c r="DL45" s="29">
        <f t="shared" si="61"/>
        <v>548000</v>
      </c>
      <c r="DM45" s="29">
        <f t="shared" si="62"/>
        <v>408640.45792335441</v>
      </c>
      <c r="DN45" s="29">
        <f t="shared" si="63"/>
        <v>231565.77899999998</v>
      </c>
      <c r="DO45" s="29">
        <f t="shared" si="64"/>
        <v>284825.90816999995</v>
      </c>
      <c r="DP45" s="154">
        <f>VLOOKUP(B45,'[3]MANO DE OBRA'!$B$9:$AH$144,33,0)</f>
        <v>220329</v>
      </c>
      <c r="DQ45" s="154">
        <v>517000</v>
      </c>
      <c r="DR45" s="30">
        <v>629510</v>
      </c>
      <c r="DS45" s="90">
        <v>623200</v>
      </c>
      <c r="DT45" s="30">
        <f t="shared" si="65"/>
        <v>497509.75</v>
      </c>
      <c r="DU45" s="30">
        <f t="shared" si="66"/>
        <v>570100</v>
      </c>
      <c r="DV45" s="30">
        <f t="shared" si="67"/>
        <v>413819.00663476088</v>
      </c>
      <c r="DW45" s="30">
        <f t="shared" si="68"/>
        <v>231565.77899999998</v>
      </c>
      <c r="DX45" s="30">
        <f t="shared" si="69"/>
        <v>284825.90816999995</v>
      </c>
      <c r="DY45" s="158">
        <f>VLOOKUP(B45,'[3]MANO DE OBRA'!$B$9:$AJ$144,35,0)</f>
        <v>220329</v>
      </c>
      <c r="DZ45" s="158">
        <v>517000</v>
      </c>
      <c r="EA45" s="24">
        <v>629510</v>
      </c>
      <c r="EB45" s="25">
        <v>610600</v>
      </c>
      <c r="EC45" s="24">
        <f t="shared" si="70"/>
        <v>494359.75</v>
      </c>
      <c r="ED45" s="24">
        <f t="shared" si="71"/>
        <v>563800</v>
      </c>
      <c r="EE45" s="24">
        <f t="shared" si="72"/>
        <v>412406.26742232783</v>
      </c>
      <c r="EF45" s="24">
        <f t="shared" si="73"/>
        <v>231565.77899999998</v>
      </c>
      <c r="EG45" s="24">
        <f t="shared" si="74"/>
        <v>284825.90816999995</v>
      </c>
      <c r="EH45" s="126">
        <f>VLOOKUP(B45,'[3]MANO DE OBRA'!$B$9:$AN$144,37,0)</f>
        <v>230423</v>
      </c>
      <c r="EI45" s="126">
        <v>517000</v>
      </c>
      <c r="EJ45" s="17">
        <v>629510</v>
      </c>
      <c r="EK45" s="73">
        <v>604000</v>
      </c>
      <c r="EL45" s="17">
        <f t="shared" si="75"/>
        <v>495233.25</v>
      </c>
      <c r="EM45" s="17">
        <f t="shared" si="76"/>
        <v>560500</v>
      </c>
      <c r="EN45" s="17">
        <f t="shared" si="77"/>
        <v>420245.46042546129</v>
      </c>
      <c r="EO45" s="17">
        <f t="shared" si="78"/>
        <v>242174.57299999997</v>
      </c>
      <c r="EP45" s="17">
        <f t="shared" si="79"/>
        <v>297874.72478999995</v>
      </c>
      <c r="EQ45" s="350">
        <v>220329</v>
      </c>
      <c r="ER45" s="170">
        <v>517000</v>
      </c>
      <c r="ES45" s="32">
        <v>629510</v>
      </c>
      <c r="ET45" s="32">
        <v>579000</v>
      </c>
      <c r="EU45" s="32">
        <f t="shared" si="80"/>
        <v>575170</v>
      </c>
      <c r="EV45" s="32">
        <f t="shared" si="81"/>
        <v>579000</v>
      </c>
      <c r="EW45" s="32">
        <f t="shared" si="82"/>
        <v>571440.67402917554</v>
      </c>
      <c r="EX45" s="32">
        <f t="shared" si="83"/>
        <v>266179.46489999996</v>
      </c>
      <c r="EY45" s="32">
        <f t="shared" si="84"/>
        <v>327400.74182699993</v>
      </c>
      <c r="EZ45" s="94">
        <f>VLOOKUP(B45,'[2]MANO DE OBRA '!$B$11:$AT$145,45,0)</f>
        <v>127484</v>
      </c>
      <c r="FA45" s="170">
        <v>517000</v>
      </c>
      <c r="FB45" s="32">
        <v>629510</v>
      </c>
      <c r="FC45" s="32">
        <v>585000</v>
      </c>
      <c r="FD45" s="32">
        <f t="shared" si="85"/>
        <v>577170</v>
      </c>
      <c r="FE45" s="32">
        <f t="shared" si="86"/>
        <v>585000</v>
      </c>
      <c r="FF45" s="32">
        <f t="shared" si="87"/>
        <v>573375.33880681742</v>
      </c>
      <c r="FG45" s="172">
        <f t="shared" si="88"/>
        <v>154013.4204</v>
      </c>
      <c r="FH45" s="32">
        <f t="shared" si="89"/>
        <v>189436.50709200001</v>
      </c>
      <c r="FI45" s="172">
        <f>VLOOKUP(B45,'[2]MANO DE OBRA '!$B$11:$BO$145,66,0)</f>
        <v>127827</v>
      </c>
      <c r="FJ45" s="162">
        <v>517000</v>
      </c>
      <c r="FK45" s="32">
        <v>629510</v>
      </c>
      <c r="FL45" s="94">
        <v>579100</v>
      </c>
      <c r="FM45" s="32">
        <f t="shared" si="90"/>
        <v>575203.33333333337</v>
      </c>
      <c r="FN45" s="32">
        <f t="shared" si="91"/>
        <v>579100</v>
      </c>
      <c r="FO45" s="94">
        <f t="shared" si="92"/>
        <v>571473.13889317971</v>
      </c>
      <c r="FP45" s="172">
        <f t="shared" si="93"/>
        <v>154427.79869999998</v>
      </c>
      <c r="FQ45" s="32">
        <f t="shared" si="94"/>
        <v>189946.19240099998</v>
      </c>
      <c r="FR45" s="94">
        <f>VLOOKUP(B45,'[2]MANO DE OBRA '!$B$11:$BF$145,57,0)</f>
        <v>111762</v>
      </c>
      <c r="FS45" s="170">
        <v>517000</v>
      </c>
      <c r="FT45" s="32">
        <v>629510</v>
      </c>
      <c r="FU45" s="32">
        <v>611000</v>
      </c>
      <c r="FV45" s="32">
        <f t="shared" si="95"/>
        <v>585836.66666666663</v>
      </c>
      <c r="FW45" s="32">
        <f t="shared" si="96"/>
        <v>611000</v>
      </c>
      <c r="FX45" s="32">
        <f t="shared" si="97"/>
        <v>581459.09477379883</v>
      </c>
      <c r="FY45" s="172">
        <f t="shared" si="98"/>
        <v>135019.6722</v>
      </c>
      <c r="FZ45" s="32">
        <f t="shared" si="99"/>
        <v>166074.19680599999</v>
      </c>
      <c r="GA45" s="172">
        <f>VLOOKUP(B45,'[2]MANO DE OBRA '!$B$11:$BR$145,69,0)</f>
        <v>128265</v>
      </c>
      <c r="GB45" s="162">
        <v>517000</v>
      </c>
      <c r="GC45" s="32">
        <v>629510</v>
      </c>
      <c r="GD45" s="94">
        <v>611000</v>
      </c>
      <c r="GE45" s="32">
        <f t="shared" si="100"/>
        <v>585836.66666666663</v>
      </c>
      <c r="GF45" s="32">
        <f t="shared" si="101"/>
        <v>611000</v>
      </c>
      <c r="GG45" s="32">
        <f t="shared" si="102"/>
        <v>581459.09477379883</v>
      </c>
      <c r="GH45" s="172">
        <f t="shared" si="103"/>
        <v>154956.94649999999</v>
      </c>
      <c r="GI45" s="32">
        <f t="shared" si="104"/>
        <v>190597.04419499999</v>
      </c>
      <c r="GJ45" s="172">
        <f>VLOOKUP(B45,'[2]MANO DE OBRA '!$B$11:$P$145,15,0)</f>
        <v>114105</v>
      </c>
      <c r="GK45" s="162">
        <v>517000</v>
      </c>
      <c r="GL45" s="32">
        <v>629510</v>
      </c>
      <c r="GM45" s="94">
        <v>409900</v>
      </c>
      <c r="GN45" s="32">
        <f t="shared" si="105"/>
        <v>518803.33333333331</v>
      </c>
      <c r="GO45" s="32">
        <f t="shared" si="106"/>
        <v>517000</v>
      </c>
      <c r="GP45" s="32">
        <f t="shared" si="107"/>
        <v>503153.72458226851</v>
      </c>
      <c r="GQ45" s="172">
        <f t="shared" si="108"/>
        <v>137850.25049999999</v>
      </c>
      <c r="GR45" s="32">
        <f t="shared" si="109"/>
        <v>169555.80811499999</v>
      </c>
      <c r="GS45" s="172">
        <f>VLOOKUP(B45,'[2]MANO DE OBRA '!$B$11:$G$145,6,0)</f>
        <v>100044</v>
      </c>
      <c r="GT45" s="162">
        <v>517000</v>
      </c>
      <c r="GU45" s="32">
        <v>629510</v>
      </c>
      <c r="GV45" s="94">
        <v>409900</v>
      </c>
      <c r="GW45" s="33">
        <f t="shared" si="110"/>
        <v>518803.33333333331</v>
      </c>
      <c r="GX45" s="32">
        <f t="shared" si="111"/>
        <v>517000</v>
      </c>
      <c r="GY45" s="32">
        <f t="shared" si="112"/>
        <v>503153.72458226851</v>
      </c>
      <c r="GZ45" s="172">
        <f t="shared" si="113"/>
        <v>120863.15639999999</v>
      </c>
      <c r="HA45" s="32">
        <f t="shared" si="114"/>
        <v>148661.68237199998</v>
      </c>
      <c r="HB45" s="172">
        <f>VLOOKUP(B45,'[2]MANO DE OBRA '!$B$11:$D$145,3,0)</f>
        <v>134018</v>
      </c>
      <c r="HC45" s="31">
        <v>517000</v>
      </c>
      <c r="HD45" s="32">
        <v>629510</v>
      </c>
      <c r="HE45" s="94">
        <v>409900</v>
      </c>
      <c r="HF45" s="33">
        <f t="shared" si="115"/>
        <v>518803.33333333331</v>
      </c>
      <c r="HG45" s="32">
        <f t="shared" si="116"/>
        <v>517000</v>
      </c>
      <c r="HH45" s="32">
        <f t="shared" si="117"/>
        <v>503153.72458226851</v>
      </c>
      <c r="HI45" s="172">
        <f t="shared" si="118"/>
        <v>161907.1458</v>
      </c>
      <c r="HJ45" s="32">
        <f t="shared" si="119"/>
        <v>199145.789334</v>
      </c>
      <c r="HK45" s="172">
        <f>VLOOKUP(B45,'[2]MANO DE OBRA '!$B$11:$BI$145,60,0)</f>
        <v>124519</v>
      </c>
      <c r="HL45" s="31">
        <v>517000</v>
      </c>
      <c r="HM45" s="32">
        <v>629510</v>
      </c>
      <c r="HN45" s="94">
        <v>610600</v>
      </c>
      <c r="HO45" s="33">
        <f t="shared" si="120"/>
        <v>585703.33333333337</v>
      </c>
      <c r="HP45" s="32">
        <f t="shared" si="121"/>
        <v>610600</v>
      </c>
      <c r="HQ45" s="32">
        <f t="shared" si="122"/>
        <v>581338.28868550609</v>
      </c>
      <c r="HR45" s="172">
        <f t="shared" si="123"/>
        <v>150431.4039</v>
      </c>
      <c r="HS45" s="32">
        <f t="shared" si="124"/>
        <v>185030.626797</v>
      </c>
      <c r="HT45" s="172">
        <v>248160</v>
      </c>
      <c r="HU45" s="31">
        <v>517000</v>
      </c>
      <c r="HV45" s="32">
        <v>629510</v>
      </c>
      <c r="HW45" s="94">
        <v>604000</v>
      </c>
      <c r="HX45" s="33">
        <f t="shared" si="125"/>
        <v>583503.33333333337</v>
      </c>
      <c r="HY45" s="32">
        <f t="shared" si="126"/>
        <v>604000</v>
      </c>
      <c r="HZ45" s="32">
        <f t="shared" si="127"/>
        <v>579329.272925745</v>
      </c>
      <c r="IA45" s="172">
        <f t="shared" si="128"/>
        <v>299802.09599999996</v>
      </c>
      <c r="IB45" s="32">
        <f t="shared" si="129"/>
        <v>368756.57807999995</v>
      </c>
      <c r="IC45" s="172">
        <v>284350</v>
      </c>
      <c r="ID45" s="31">
        <v>517000</v>
      </c>
      <c r="IE45" s="32">
        <v>629510</v>
      </c>
      <c r="IF45" s="94">
        <v>604000</v>
      </c>
      <c r="IG45" s="33">
        <f t="shared" si="130"/>
        <v>583503.33333333337</v>
      </c>
      <c r="IH45" s="32">
        <f t="shared" si="131"/>
        <v>604000</v>
      </c>
      <c r="II45" s="32">
        <f t="shared" si="132"/>
        <v>579329.272925745</v>
      </c>
      <c r="IJ45" s="172">
        <f t="shared" si="133"/>
        <v>343523.23499999999</v>
      </c>
      <c r="IK45" s="32">
        <f t="shared" si="134"/>
        <v>422533.57905</v>
      </c>
      <c r="IM45" s="32">
        <f t="shared" si="135"/>
        <v>234720.07176811105</v>
      </c>
    </row>
    <row r="46" spans="1:247" x14ac:dyDescent="0.25">
      <c r="A46" s="12">
        <v>39</v>
      </c>
      <c r="B46" s="38" t="s">
        <v>324</v>
      </c>
      <c r="C46" s="14">
        <f>VLOOKUP(B46,'[3]MANO DE OBRA'!$B$9:$D$144,3,0)</f>
        <v>760959</v>
      </c>
      <c r="D46" s="14">
        <v>2718000</v>
      </c>
      <c r="E46" s="15">
        <v>3337270</v>
      </c>
      <c r="F46" s="97">
        <v>3204000</v>
      </c>
      <c r="G46" s="105">
        <f t="shared" si="1"/>
        <v>2505057.25</v>
      </c>
      <c r="H46" s="105">
        <f t="shared" si="2"/>
        <v>2961000</v>
      </c>
      <c r="I46" s="105">
        <f t="shared" si="3"/>
        <v>1743827.5369031117</v>
      </c>
      <c r="J46" s="107">
        <f t="shared" si="136"/>
        <v>799767.90899999999</v>
      </c>
      <c r="K46" s="107">
        <f t="shared" si="4"/>
        <v>983714.52807</v>
      </c>
      <c r="L46" s="101">
        <f>VLOOKUP(B46,'[3]MANO DE OBRA'!$B$9:$F$144,5,0)</f>
        <v>840753</v>
      </c>
      <c r="M46" s="101">
        <v>2718000</v>
      </c>
      <c r="N46" s="34">
        <v>3337270</v>
      </c>
      <c r="O46" s="70">
        <v>3070300</v>
      </c>
      <c r="P46" s="34">
        <f t="shared" si="5"/>
        <v>2491580.75</v>
      </c>
      <c r="Q46" s="34">
        <f t="shared" si="6"/>
        <v>2894150</v>
      </c>
      <c r="R46" s="34">
        <f t="shared" si="7"/>
        <v>1832613.8644911076</v>
      </c>
      <c r="S46" s="34">
        <f t="shared" si="8"/>
        <v>883631.40299999993</v>
      </c>
      <c r="T46" s="34">
        <f t="shared" si="9"/>
        <v>1086866.6256899999</v>
      </c>
      <c r="U46" s="175">
        <f>VLOOKUP(B46,'[3]MANO DE OBRA'!$B$9:$H$144,7,0)</f>
        <v>781935</v>
      </c>
      <c r="V46" s="175">
        <v>2718000</v>
      </c>
      <c r="W46" s="17">
        <v>3337270</v>
      </c>
      <c r="X46" s="17">
        <v>3004000</v>
      </c>
      <c r="Y46" s="17">
        <f t="shared" si="10"/>
        <v>2460301.25</v>
      </c>
      <c r="Z46" s="17">
        <f t="shared" si="11"/>
        <v>2861000</v>
      </c>
      <c r="AA46" s="17">
        <f t="shared" si="12"/>
        <v>1754900.2243670025</v>
      </c>
      <c r="AB46" s="17">
        <f t="shared" si="13"/>
        <v>821813.68499999994</v>
      </c>
      <c r="AC46" s="17">
        <f t="shared" si="14"/>
        <v>1010830.8325499999</v>
      </c>
      <c r="AD46" s="129">
        <f>VLOOKUP(B46,'[3]MANO DE OBRA'!$B$9:$J$144,9,0)</f>
        <v>863798</v>
      </c>
      <c r="AE46" s="129">
        <v>2718000</v>
      </c>
      <c r="AF46" s="18">
        <v>3337270</v>
      </c>
      <c r="AG46" s="74">
        <v>3070300</v>
      </c>
      <c r="AH46" s="18">
        <f t="shared" si="15"/>
        <v>2497342</v>
      </c>
      <c r="AI46" s="18">
        <f t="shared" si="16"/>
        <v>2894150</v>
      </c>
      <c r="AJ46" s="18">
        <f t="shared" si="17"/>
        <v>1859649.6000712577</v>
      </c>
      <c r="AK46" s="18">
        <f t="shared" si="18"/>
        <v>907851.69799999997</v>
      </c>
      <c r="AL46" s="18">
        <f t="shared" si="19"/>
        <v>1116657.5885399999</v>
      </c>
      <c r="AM46" s="133">
        <f>VLOOKUP(B46,'[3]MANO DE OBRA'!$B$9:$L$144,11,0)</f>
        <v>950970</v>
      </c>
      <c r="AN46" s="133">
        <v>2718000</v>
      </c>
      <c r="AO46" s="19">
        <v>3337270</v>
      </c>
      <c r="AP46" s="77">
        <v>3237000</v>
      </c>
      <c r="AQ46" s="19">
        <f t="shared" si="20"/>
        <v>2560810</v>
      </c>
      <c r="AR46" s="19">
        <f t="shared" si="21"/>
        <v>2977500</v>
      </c>
      <c r="AS46" s="19">
        <f t="shared" si="22"/>
        <v>1972338.3421478034</v>
      </c>
      <c r="AT46" s="19">
        <f t="shared" si="23"/>
        <v>999469.47</v>
      </c>
      <c r="AU46" s="19">
        <f t="shared" si="24"/>
        <v>1229347.4480999999</v>
      </c>
      <c r="AV46" s="137">
        <f>VLOOKUP(B46,'[3]MANO DE OBRA'!$B$9:$N$144,13,0)</f>
        <v>740950</v>
      </c>
      <c r="AW46" s="137">
        <v>2718000</v>
      </c>
      <c r="AX46" s="20">
        <v>3337270</v>
      </c>
      <c r="AY46" s="79">
        <v>3237000</v>
      </c>
      <c r="AZ46" s="20">
        <f t="shared" si="25"/>
        <v>2508305</v>
      </c>
      <c r="BA46" s="20">
        <f t="shared" si="26"/>
        <v>2977500</v>
      </c>
      <c r="BB46" s="20">
        <f t="shared" si="27"/>
        <v>1719608.7950931613</v>
      </c>
      <c r="BC46" s="20">
        <f t="shared" si="28"/>
        <v>778738.45</v>
      </c>
      <c r="BD46" s="20">
        <f t="shared" si="29"/>
        <v>957848.29349999991</v>
      </c>
      <c r="BE46" s="139">
        <f>VLOOKUP(B46,'[3]MANO DE OBRA'!$B$9:$P$144,15,0)</f>
        <v>876947</v>
      </c>
      <c r="BF46" s="139">
        <v>2718000</v>
      </c>
      <c r="BG46" s="21">
        <v>3337270</v>
      </c>
      <c r="BH46" s="80">
        <v>3204000</v>
      </c>
      <c r="BI46" s="21">
        <f t="shared" si="30"/>
        <v>2534054.25</v>
      </c>
      <c r="BJ46" s="21">
        <f t="shared" si="31"/>
        <v>2961000</v>
      </c>
      <c r="BK46" s="21">
        <f t="shared" si="32"/>
        <v>1886798.3841976365</v>
      </c>
      <c r="BL46" s="21">
        <f t="shared" si="33"/>
        <v>921671.2969999999</v>
      </c>
      <c r="BM46" s="21">
        <f t="shared" si="34"/>
        <v>1133655.6953099999</v>
      </c>
      <c r="BN46" s="144">
        <f>VLOOKUP(B46,'[3]MANO DE OBRA'!$B$9:$R$144,17,0)</f>
        <v>1168045</v>
      </c>
      <c r="BO46" s="144">
        <v>2718000</v>
      </c>
      <c r="BP46" s="22">
        <v>3337270</v>
      </c>
      <c r="BQ46" s="82">
        <v>3271000</v>
      </c>
      <c r="BR46" s="22">
        <f t="shared" si="35"/>
        <v>2623578.75</v>
      </c>
      <c r="BS46" s="22">
        <f t="shared" si="36"/>
        <v>2994500</v>
      </c>
      <c r="BT46" s="22">
        <f t="shared" si="37"/>
        <v>2186494.8841689168</v>
      </c>
      <c r="BU46" s="22">
        <f t="shared" si="38"/>
        <v>1227615.2949999999</v>
      </c>
      <c r="BV46" s="22">
        <f t="shared" si="39"/>
        <v>1509966.8128499999</v>
      </c>
      <c r="BW46" s="146">
        <f>VLOOKUP(B46,'[3]MANO DE OBRA'!$B$9:$T$144,19,0)</f>
        <v>1109794</v>
      </c>
      <c r="BX46" s="146">
        <v>2718000</v>
      </c>
      <c r="BY46" s="23">
        <v>3337270</v>
      </c>
      <c r="BZ46" s="84">
        <v>3204000</v>
      </c>
      <c r="CA46" s="23">
        <f t="shared" si="40"/>
        <v>2592266</v>
      </c>
      <c r="CB46" s="23">
        <f t="shared" si="41"/>
        <v>2961000</v>
      </c>
      <c r="CC46" s="84">
        <f t="shared" si="42"/>
        <v>2126820.5061927694</v>
      </c>
      <c r="CD46" s="84">
        <f t="shared" si="43"/>
        <v>1166393.4939999999</v>
      </c>
      <c r="CE46" s="84">
        <f t="shared" si="44"/>
        <v>1434663.99762</v>
      </c>
      <c r="CF46" s="168">
        <f>VLOOKUP(B46,'[3]MANO DE OBRA'!$B$9:$X$144,23,0)</f>
        <v>740950</v>
      </c>
      <c r="CG46" s="168">
        <v>2718000</v>
      </c>
      <c r="CH46" s="24">
        <v>3337270</v>
      </c>
      <c r="CI46" s="24">
        <v>3043800</v>
      </c>
      <c r="CJ46" s="24">
        <f t="shared" si="45"/>
        <v>2460005</v>
      </c>
      <c r="CK46" s="24">
        <f t="shared" si="46"/>
        <v>2880900</v>
      </c>
      <c r="CL46" s="24">
        <f t="shared" si="47"/>
        <v>1705233.9902545947</v>
      </c>
      <c r="CM46" s="24">
        <f t="shared" si="48"/>
        <v>778738.45</v>
      </c>
      <c r="CN46" s="24">
        <f t="shared" si="49"/>
        <v>957848.29349999991</v>
      </c>
      <c r="CO46" s="148">
        <f>VLOOKUP(B46,'[3]MANO DE OBRA'!$B$9:$Z$144,25,0)</f>
        <v>879557</v>
      </c>
      <c r="CP46" s="148">
        <v>2718000</v>
      </c>
      <c r="CQ46" s="26">
        <v>3337270</v>
      </c>
      <c r="CR46" s="149">
        <v>3237000</v>
      </c>
      <c r="CS46" s="26">
        <f t="shared" si="50"/>
        <v>2542956.75</v>
      </c>
      <c r="CT46" s="26">
        <f t="shared" si="51"/>
        <v>2977500</v>
      </c>
      <c r="CU46" s="26">
        <f t="shared" si="52"/>
        <v>1892659.9625807777</v>
      </c>
      <c r="CV46" s="26">
        <f t="shared" si="53"/>
        <v>924414.40699999989</v>
      </c>
      <c r="CW46" s="26">
        <f t="shared" si="54"/>
        <v>1137029.72061</v>
      </c>
      <c r="CX46" s="27">
        <f>VLOOKUP(B46,'[3]MANO DE OBRA'!$B$9:$AB$144,27,0)</f>
        <v>1137910</v>
      </c>
      <c r="CY46" s="27">
        <v>2718000</v>
      </c>
      <c r="CZ46" s="28">
        <v>3337270</v>
      </c>
      <c r="DA46" s="86">
        <v>3204000</v>
      </c>
      <c r="DB46" s="28">
        <f t="shared" si="55"/>
        <v>2599295</v>
      </c>
      <c r="DC46" s="28">
        <f t="shared" si="56"/>
        <v>2961000</v>
      </c>
      <c r="DD46" s="28">
        <f t="shared" si="57"/>
        <v>2152299.1750870743</v>
      </c>
      <c r="DE46" s="28">
        <f t="shared" si="58"/>
        <v>1195943.4099999999</v>
      </c>
      <c r="DF46" s="28">
        <f t="shared" si="59"/>
        <v>1471010.3942999998</v>
      </c>
      <c r="DG46" s="150">
        <f>VLOOKUP(B46,'[3]MANO DE OBRA'!$B$9:$AF$144,31,0)</f>
        <v>1168045</v>
      </c>
      <c r="DH46" s="150">
        <v>2718000</v>
      </c>
      <c r="DI46" s="29">
        <v>3337270</v>
      </c>
      <c r="DJ46" s="88">
        <v>3271000</v>
      </c>
      <c r="DK46" s="29">
        <f t="shared" si="60"/>
        <v>2623578.75</v>
      </c>
      <c r="DL46" s="29">
        <f t="shared" si="61"/>
        <v>2994500</v>
      </c>
      <c r="DM46" s="29">
        <f t="shared" si="62"/>
        <v>2186494.8841689168</v>
      </c>
      <c r="DN46" s="29">
        <f t="shared" si="63"/>
        <v>1227615.2949999999</v>
      </c>
      <c r="DO46" s="29">
        <f t="shared" si="64"/>
        <v>1509966.8128499999</v>
      </c>
      <c r="DP46" s="154">
        <f>VLOOKUP(B46,'[3]MANO DE OBRA'!$B$9:$AH$144,33,0)</f>
        <v>1168045</v>
      </c>
      <c r="DQ46" s="154">
        <v>2718000</v>
      </c>
      <c r="DR46" s="30">
        <v>3337270</v>
      </c>
      <c r="DS46" s="90">
        <v>3237200</v>
      </c>
      <c r="DT46" s="30">
        <f t="shared" si="65"/>
        <v>2615128.75</v>
      </c>
      <c r="DU46" s="30">
        <f t="shared" si="66"/>
        <v>2977600</v>
      </c>
      <c r="DV46" s="30">
        <f t="shared" si="67"/>
        <v>2182686.4500168581</v>
      </c>
      <c r="DW46" s="30">
        <f t="shared" si="68"/>
        <v>1227615.2949999999</v>
      </c>
      <c r="DX46" s="30">
        <f t="shared" si="69"/>
        <v>1509966.8128499999</v>
      </c>
      <c r="DY46" s="158">
        <f>VLOOKUP(B46,'[3]MANO DE OBRA'!$B$9:$AJ$144,35,0)</f>
        <v>1168045</v>
      </c>
      <c r="DZ46" s="158">
        <v>2718000</v>
      </c>
      <c r="EA46" s="24">
        <v>3337270</v>
      </c>
      <c r="EB46" s="25">
        <v>3270500</v>
      </c>
      <c r="EC46" s="24">
        <f t="shared" si="70"/>
        <v>2623453.75</v>
      </c>
      <c r="ED46" s="24">
        <f t="shared" si="71"/>
        <v>2994250</v>
      </c>
      <c r="EE46" s="24">
        <f t="shared" si="72"/>
        <v>2186439.0241406518</v>
      </c>
      <c r="EF46" s="24">
        <f t="shared" si="73"/>
        <v>1227615.2949999999</v>
      </c>
      <c r="EG46" s="24">
        <f t="shared" si="74"/>
        <v>1509966.8128499999</v>
      </c>
      <c r="EH46" s="126">
        <f>VLOOKUP(B46,'[3]MANO DE OBRA'!$B$9:$AN$144,37,0)</f>
        <v>1231838</v>
      </c>
      <c r="EI46" s="126">
        <v>2718000</v>
      </c>
      <c r="EJ46" s="17">
        <v>3337270</v>
      </c>
      <c r="EK46" s="73">
        <v>3004000</v>
      </c>
      <c r="EL46" s="17">
        <f t="shared" si="75"/>
        <v>2572777</v>
      </c>
      <c r="EM46" s="17">
        <f t="shared" si="76"/>
        <v>2861000</v>
      </c>
      <c r="EN46" s="17">
        <f t="shared" si="77"/>
        <v>2207203.1336949635</v>
      </c>
      <c r="EO46" s="17">
        <f t="shared" si="78"/>
        <v>1294661.7379999999</v>
      </c>
      <c r="EP46" s="17">
        <f t="shared" si="79"/>
        <v>1592433.93774</v>
      </c>
      <c r="EQ46" s="350">
        <v>1168045</v>
      </c>
      <c r="ER46" s="170">
        <v>2718000</v>
      </c>
      <c r="ES46" s="32">
        <v>3337270</v>
      </c>
      <c r="ET46" s="32">
        <v>3004000</v>
      </c>
      <c r="EU46" s="32">
        <f t="shared" si="80"/>
        <v>3019756.6666666665</v>
      </c>
      <c r="EV46" s="32">
        <f t="shared" si="81"/>
        <v>3004000</v>
      </c>
      <c r="EW46" s="32">
        <f t="shared" si="82"/>
        <v>2998641.0605877903</v>
      </c>
      <c r="EX46" s="32">
        <f t="shared" si="83"/>
        <v>1411115.1645</v>
      </c>
      <c r="EY46" s="32">
        <f t="shared" si="84"/>
        <v>1735671.652335</v>
      </c>
      <c r="EZ46" s="94">
        <f>VLOOKUP(B46,'[2]MANO DE OBRA '!$B$11:$AT$145,45,0)</f>
        <v>672949</v>
      </c>
      <c r="FA46" s="170">
        <v>2718000</v>
      </c>
      <c r="FB46" s="32">
        <v>3337270</v>
      </c>
      <c r="FC46" s="32">
        <v>3137000</v>
      </c>
      <c r="FD46" s="32">
        <f t="shared" si="85"/>
        <v>3064090</v>
      </c>
      <c r="FE46" s="32">
        <f t="shared" si="86"/>
        <v>3137000</v>
      </c>
      <c r="FF46" s="32">
        <f t="shared" si="87"/>
        <v>3041548.7576318029</v>
      </c>
      <c r="FG46" s="172">
        <f t="shared" si="88"/>
        <v>812989.68689999997</v>
      </c>
      <c r="FH46" s="32">
        <f t="shared" si="89"/>
        <v>999977.31488700002</v>
      </c>
      <c r="FI46" s="172">
        <f>VLOOKUP(B46,'[2]MANO DE OBRA '!$B$11:$BO$145,66,0)</f>
        <v>674777</v>
      </c>
      <c r="FJ46" s="162">
        <v>2718000</v>
      </c>
      <c r="FK46" s="32">
        <v>3337270</v>
      </c>
      <c r="FL46" s="94">
        <v>3003500</v>
      </c>
      <c r="FM46" s="32">
        <f t="shared" si="90"/>
        <v>3019590</v>
      </c>
      <c r="FN46" s="32">
        <f t="shared" si="91"/>
        <v>3003500</v>
      </c>
      <c r="FO46" s="94">
        <f t="shared" si="92"/>
        <v>2998474.9695891519</v>
      </c>
      <c r="FP46" s="172">
        <f t="shared" si="93"/>
        <v>815198.09369999997</v>
      </c>
      <c r="FQ46" s="32">
        <f t="shared" si="94"/>
        <v>1002693.655251</v>
      </c>
      <c r="FR46" s="94">
        <v>0</v>
      </c>
      <c r="FS46" s="170">
        <v>2718000</v>
      </c>
      <c r="FT46" s="32">
        <v>3337270</v>
      </c>
      <c r="FU46" s="32">
        <v>3104000</v>
      </c>
      <c r="FV46" s="32">
        <f t="shared" si="95"/>
        <v>3053090</v>
      </c>
      <c r="FW46" s="32">
        <f t="shared" si="96"/>
        <v>3104000</v>
      </c>
      <c r="FX46" s="32">
        <f t="shared" si="97"/>
        <v>3031133.8278066623</v>
      </c>
      <c r="FY46" s="172">
        <f t="shared" si="98"/>
        <v>0</v>
      </c>
      <c r="FZ46" s="32">
        <f t="shared" si="99"/>
        <v>0</v>
      </c>
      <c r="GA46" s="172">
        <f>VLOOKUP(B46,'[2]MANO DE OBRA '!$B$11:$BR$145,69,0)</f>
        <v>689509</v>
      </c>
      <c r="GB46" s="162">
        <v>2718000</v>
      </c>
      <c r="GC46" s="32">
        <v>3337270</v>
      </c>
      <c r="GD46" s="94">
        <v>3070000</v>
      </c>
      <c r="GE46" s="32">
        <f t="shared" si="100"/>
        <v>3041756.6666666665</v>
      </c>
      <c r="GF46" s="32">
        <f t="shared" si="101"/>
        <v>3070000</v>
      </c>
      <c r="GG46" s="32">
        <f t="shared" si="102"/>
        <v>3020245.9060831745</v>
      </c>
      <c r="GH46" s="172">
        <f t="shared" si="103"/>
        <v>832995.82289999991</v>
      </c>
      <c r="GI46" s="32">
        <f t="shared" si="104"/>
        <v>1024584.8621669998</v>
      </c>
      <c r="GJ46" s="172">
        <v>0</v>
      </c>
      <c r="GK46" s="162">
        <v>2718000</v>
      </c>
      <c r="GL46" s="32">
        <v>3337270</v>
      </c>
      <c r="GM46" s="94" t="s">
        <v>89</v>
      </c>
      <c r="GN46" s="32">
        <f t="shared" si="105"/>
        <v>3027635</v>
      </c>
      <c r="GO46" s="32">
        <f t="shared" si="106"/>
        <v>3027635</v>
      </c>
      <c r="GP46" s="32">
        <f t="shared" si="107"/>
        <v>2995968.7544898908</v>
      </c>
      <c r="GQ46" s="172">
        <f t="shared" si="108"/>
        <v>0</v>
      </c>
      <c r="GR46" s="32">
        <f t="shared" si="109"/>
        <v>0</v>
      </c>
      <c r="GS46" s="172">
        <v>0</v>
      </c>
      <c r="GT46" s="162">
        <v>2718000</v>
      </c>
      <c r="GU46" s="32">
        <v>3337270</v>
      </c>
      <c r="GV46" s="94" t="s">
        <v>89</v>
      </c>
      <c r="GW46" s="33">
        <f t="shared" si="110"/>
        <v>3027635</v>
      </c>
      <c r="GX46" s="32">
        <f t="shared" si="111"/>
        <v>3027635</v>
      </c>
      <c r="GY46" s="32">
        <f t="shared" si="112"/>
        <v>2995968.7544898908</v>
      </c>
      <c r="GZ46" s="172">
        <f t="shared" si="113"/>
        <v>0</v>
      </c>
      <c r="HA46" s="32">
        <f t="shared" si="114"/>
        <v>0</v>
      </c>
      <c r="HB46" s="172">
        <v>0</v>
      </c>
      <c r="HC46" s="31">
        <v>2718000</v>
      </c>
      <c r="HD46" s="32">
        <v>3337270</v>
      </c>
      <c r="HE46" s="94" t="s">
        <v>89</v>
      </c>
      <c r="HF46" s="33">
        <f t="shared" si="115"/>
        <v>3027635</v>
      </c>
      <c r="HG46" s="32">
        <f t="shared" si="116"/>
        <v>3027635</v>
      </c>
      <c r="HH46" s="32">
        <f t="shared" si="117"/>
        <v>2995968.7544898908</v>
      </c>
      <c r="HI46" s="172">
        <f t="shared" si="118"/>
        <v>0</v>
      </c>
      <c r="HJ46" s="32">
        <f t="shared" si="119"/>
        <v>0</v>
      </c>
      <c r="HK46" s="172">
        <f>VLOOKUP(B46,'[2]MANO DE OBRA '!$B$11:$BI$145,60,0)</f>
        <v>665859</v>
      </c>
      <c r="HL46" s="31">
        <v>2718000</v>
      </c>
      <c r="HM46" s="32">
        <v>3337270</v>
      </c>
      <c r="HN46" s="94">
        <v>3070300</v>
      </c>
      <c r="HO46" s="33">
        <f t="shared" si="120"/>
        <v>3041856.6666666665</v>
      </c>
      <c r="HP46" s="32">
        <f t="shared" si="121"/>
        <v>3070300</v>
      </c>
      <c r="HQ46" s="32">
        <f t="shared" si="122"/>
        <v>3020342.6846834514</v>
      </c>
      <c r="HR46" s="172">
        <f t="shared" si="123"/>
        <v>804424.25789999997</v>
      </c>
      <c r="HS46" s="32">
        <f t="shared" si="124"/>
        <v>989441.83721699996</v>
      </c>
      <c r="HT46" s="172">
        <v>1304640</v>
      </c>
      <c r="HU46" s="31">
        <v>2718000</v>
      </c>
      <c r="HV46" s="32">
        <v>3337270</v>
      </c>
      <c r="HW46" s="94">
        <v>3104000</v>
      </c>
      <c r="HX46" s="33">
        <f t="shared" si="125"/>
        <v>3053090</v>
      </c>
      <c r="HY46" s="32">
        <f t="shared" si="126"/>
        <v>3104000</v>
      </c>
      <c r="HZ46" s="32">
        <f t="shared" si="127"/>
        <v>3031133.8278066623</v>
      </c>
      <c r="IA46" s="172">
        <f t="shared" si="128"/>
        <v>1576135.584</v>
      </c>
      <c r="IB46" s="32">
        <f t="shared" si="129"/>
        <v>1938646.76832</v>
      </c>
      <c r="IC46" s="172">
        <v>1494900</v>
      </c>
      <c r="ID46" s="31">
        <v>2718000</v>
      </c>
      <c r="IE46" s="32">
        <v>3337270</v>
      </c>
      <c r="IF46" s="94">
        <v>3104000</v>
      </c>
      <c r="IG46" s="33">
        <f t="shared" si="130"/>
        <v>3053090</v>
      </c>
      <c r="IH46" s="32">
        <f t="shared" si="131"/>
        <v>3104000</v>
      </c>
      <c r="II46" s="32">
        <f t="shared" si="132"/>
        <v>3031133.8278066623</v>
      </c>
      <c r="IJ46" s="172">
        <f t="shared" si="133"/>
        <v>1805988.69</v>
      </c>
      <c r="IK46" s="32">
        <f t="shared" si="134"/>
        <v>2221366.0887000002</v>
      </c>
      <c r="IM46" s="32">
        <f t="shared" si="135"/>
        <v>1113487.288363222</v>
      </c>
    </row>
    <row r="47" spans="1:247" x14ac:dyDescent="0.25">
      <c r="A47" s="12">
        <v>40</v>
      </c>
      <c r="B47" s="39" t="s">
        <v>325</v>
      </c>
      <c r="C47" s="14">
        <f>VLOOKUP(B47,'[3]MANO DE OBRA'!$B$9:$D$144,3,0)</f>
        <v>665131</v>
      </c>
      <c r="D47" s="14">
        <v>2376000</v>
      </c>
      <c r="E47" s="15">
        <v>2931310</v>
      </c>
      <c r="F47" s="97">
        <v>2843000</v>
      </c>
      <c r="G47" s="105">
        <f t="shared" si="1"/>
        <v>2203860.25</v>
      </c>
      <c r="H47" s="105">
        <f t="shared" si="2"/>
        <v>2609500</v>
      </c>
      <c r="I47" s="105">
        <f t="shared" si="3"/>
        <v>1528336.7951030533</v>
      </c>
      <c r="J47" s="107">
        <f t="shared" si="136"/>
        <v>699052.68099999998</v>
      </c>
      <c r="K47" s="107">
        <f t="shared" si="4"/>
        <v>859834.79762999993</v>
      </c>
      <c r="L47" s="101">
        <f>VLOOKUP(B47,'[3]MANO DE OBRA'!$B$9:$F$144,5,0)</f>
        <v>731527</v>
      </c>
      <c r="M47" s="101">
        <v>2376000</v>
      </c>
      <c r="N47" s="34">
        <v>2931310</v>
      </c>
      <c r="O47" s="70">
        <v>2872700</v>
      </c>
      <c r="P47" s="34">
        <f t="shared" si="5"/>
        <v>2227884.25</v>
      </c>
      <c r="Q47" s="34">
        <f t="shared" si="6"/>
        <v>2624350</v>
      </c>
      <c r="R47" s="34">
        <f t="shared" si="7"/>
        <v>1614773.2788475642</v>
      </c>
      <c r="S47" s="34">
        <f t="shared" si="8"/>
        <v>768834.87699999998</v>
      </c>
      <c r="T47" s="34">
        <f t="shared" si="9"/>
        <v>945666.89870999998</v>
      </c>
      <c r="U47" s="175">
        <f>VLOOKUP(B47,'[3]MANO DE OBRA'!$B$9:$H$144,7,0)</f>
        <v>680276</v>
      </c>
      <c r="V47" s="175">
        <v>2376000</v>
      </c>
      <c r="W47" s="17">
        <v>2931310</v>
      </c>
      <c r="X47" s="17">
        <v>2814000</v>
      </c>
      <c r="Y47" s="17">
        <f t="shared" si="10"/>
        <v>2200396.5</v>
      </c>
      <c r="Z47" s="17">
        <f t="shared" si="11"/>
        <v>2595000</v>
      </c>
      <c r="AA47" s="17">
        <f t="shared" si="12"/>
        <v>1545966.9448398887</v>
      </c>
      <c r="AB47" s="17">
        <f t="shared" si="13"/>
        <v>714970.076</v>
      </c>
      <c r="AC47" s="17">
        <f t="shared" si="14"/>
        <v>879413.19348000002</v>
      </c>
      <c r="AD47" s="129">
        <f>VLOOKUP(B47,'[3]MANO DE OBRA'!$B$9:$J$144,9,0)</f>
        <v>722180</v>
      </c>
      <c r="AE47" s="129">
        <v>2376000</v>
      </c>
      <c r="AF47" s="18">
        <v>2931310</v>
      </c>
      <c r="AG47" s="74">
        <v>2872700</v>
      </c>
      <c r="AH47" s="18">
        <f t="shared" si="15"/>
        <v>2225547.5</v>
      </c>
      <c r="AI47" s="18">
        <f t="shared" si="16"/>
        <v>2624350</v>
      </c>
      <c r="AJ47" s="18">
        <f t="shared" si="17"/>
        <v>1603321.6138315364</v>
      </c>
      <c r="AK47" s="18">
        <f t="shared" si="18"/>
        <v>759011.17999999993</v>
      </c>
      <c r="AL47" s="18">
        <f t="shared" si="19"/>
        <v>933583.75139999995</v>
      </c>
      <c r="AM47" s="133">
        <f>VLOOKUP(B47,'[3]MANO DE OBRA'!$B$9:$L$144,11,0)</f>
        <v>795061</v>
      </c>
      <c r="AN47" s="133">
        <v>2376000</v>
      </c>
      <c r="AO47" s="19">
        <v>2931310</v>
      </c>
      <c r="AP47" s="77">
        <v>2697000</v>
      </c>
      <c r="AQ47" s="19">
        <f t="shared" si="20"/>
        <v>2199842.75</v>
      </c>
      <c r="AR47" s="19">
        <f t="shared" si="21"/>
        <v>2536500</v>
      </c>
      <c r="AS47" s="19">
        <f t="shared" si="22"/>
        <v>1673242.9982109172</v>
      </c>
      <c r="AT47" s="19">
        <f t="shared" si="23"/>
        <v>835609.11099999992</v>
      </c>
      <c r="AU47" s="19">
        <f t="shared" si="24"/>
        <v>1027799.2065299999</v>
      </c>
      <c r="AV47" s="137">
        <f>VLOOKUP(B47,'[3]MANO DE OBRA'!$B$9:$N$144,13,0)</f>
        <v>652750</v>
      </c>
      <c r="AW47" s="137">
        <v>2376000</v>
      </c>
      <c r="AX47" s="20">
        <v>2931310</v>
      </c>
      <c r="AY47" s="79">
        <v>2697000</v>
      </c>
      <c r="AZ47" s="20">
        <f t="shared" si="25"/>
        <v>2164265</v>
      </c>
      <c r="BA47" s="20">
        <f t="shared" si="26"/>
        <v>2536500</v>
      </c>
      <c r="BB47" s="20">
        <f t="shared" si="27"/>
        <v>1501060.7289309958</v>
      </c>
      <c r="BC47" s="20">
        <f t="shared" si="28"/>
        <v>686040.25</v>
      </c>
      <c r="BD47" s="20">
        <f t="shared" si="29"/>
        <v>843829.50750000007</v>
      </c>
      <c r="BE47" s="139">
        <f>VLOOKUP(B47,'[3]MANO DE OBRA'!$B$9:$P$144,15,0)</f>
        <v>824795</v>
      </c>
      <c r="BF47" s="139">
        <v>2376000</v>
      </c>
      <c r="BG47" s="21">
        <v>2931310</v>
      </c>
      <c r="BH47" s="80">
        <v>2638000</v>
      </c>
      <c r="BI47" s="21">
        <f t="shared" si="30"/>
        <v>2192526.25</v>
      </c>
      <c r="BJ47" s="21">
        <f t="shared" si="31"/>
        <v>2507000</v>
      </c>
      <c r="BK47" s="21">
        <f t="shared" si="32"/>
        <v>1699583.8082409054</v>
      </c>
      <c r="BL47" s="21">
        <f t="shared" si="33"/>
        <v>866859.54499999993</v>
      </c>
      <c r="BM47" s="21">
        <f t="shared" si="34"/>
        <v>1066237.2403499999</v>
      </c>
      <c r="BN47" s="144">
        <f>VLOOKUP(B47,'[3]MANO DE OBRA'!$B$9:$R$144,17,0)</f>
        <v>1017345</v>
      </c>
      <c r="BO47" s="144">
        <v>2376000</v>
      </c>
      <c r="BP47" s="22">
        <v>2931310</v>
      </c>
      <c r="BQ47" s="82">
        <v>2697000</v>
      </c>
      <c r="BR47" s="22">
        <f t="shared" si="35"/>
        <v>2255413.75</v>
      </c>
      <c r="BS47" s="22">
        <f t="shared" si="36"/>
        <v>2536500</v>
      </c>
      <c r="BT47" s="22">
        <f t="shared" si="37"/>
        <v>1890579.9493683148</v>
      </c>
      <c r="BU47" s="22">
        <f t="shared" si="38"/>
        <v>1069229.595</v>
      </c>
      <c r="BV47" s="22">
        <f t="shared" si="39"/>
        <v>1315152.40185</v>
      </c>
      <c r="BW47" s="146">
        <f>VLOOKUP(B47,'[3]MANO DE OBRA'!$B$9:$T$144,19,0)</f>
        <v>965556</v>
      </c>
      <c r="BX47" s="146">
        <v>2376000</v>
      </c>
      <c r="BY47" s="23">
        <v>2931310</v>
      </c>
      <c r="BZ47" s="84">
        <v>2638000</v>
      </c>
      <c r="CA47" s="23">
        <f t="shared" si="40"/>
        <v>2227716.5</v>
      </c>
      <c r="CB47" s="23">
        <f t="shared" si="41"/>
        <v>2507000</v>
      </c>
      <c r="CC47" s="84">
        <f t="shared" si="42"/>
        <v>1837587.0788544652</v>
      </c>
      <c r="CD47" s="84">
        <f t="shared" si="43"/>
        <v>1014799.3559999999</v>
      </c>
      <c r="CE47" s="84">
        <f t="shared" si="44"/>
        <v>1248203.2078799999</v>
      </c>
      <c r="CF47" s="168">
        <f>VLOOKUP(B47,'[3]MANO DE OBRA'!$B$9:$X$144,23,0)</f>
        <v>652750</v>
      </c>
      <c r="CG47" s="168">
        <v>2376000</v>
      </c>
      <c r="CH47" s="24">
        <v>2931310</v>
      </c>
      <c r="CI47" s="24">
        <v>2453300</v>
      </c>
      <c r="CJ47" s="24">
        <f t="shared" si="45"/>
        <v>2103340</v>
      </c>
      <c r="CK47" s="24">
        <f t="shared" si="46"/>
        <v>2414650</v>
      </c>
      <c r="CL47" s="24">
        <f t="shared" si="47"/>
        <v>1480596.3360048716</v>
      </c>
      <c r="CM47" s="24">
        <f t="shared" si="48"/>
        <v>686040.25</v>
      </c>
      <c r="CN47" s="24">
        <f t="shared" si="49"/>
        <v>843829.50750000007</v>
      </c>
      <c r="CO47" s="148">
        <f>VLOOKUP(B47,'[3]MANO DE OBRA'!$B$9:$Z$144,25,0)</f>
        <v>746077</v>
      </c>
      <c r="CP47" s="148">
        <v>2376000</v>
      </c>
      <c r="CQ47" s="26">
        <v>2931310</v>
      </c>
      <c r="CR47" s="149">
        <v>2785000</v>
      </c>
      <c r="CS47" s="26">
        <f t="shared" si="50"/>
        <v>2209596.75</v>
      </c>
      <c r="CT47" s="26">
        <f t="shared" si="51"/>
        <v>2580500</v>
      </c>
      <c r="CU47" s="26">
        <f t="shared" si="52"/>
        <v>1625071.2888821184</v>
      </c>
      <c r="CV47" s="26">
        <f t="shared" si="53"/>
        <v>784126.92699999991</v>
      </c>
      <c r="CW47" s="26">
        <f t="shared" si="54"/>
        <v>964476.12020999985</v>
      </c>
      <c r="CX47" s="27">
        <f>VLOOKUP(B47,'[3]MANO DE OBRA'!$B$9:$AB$144,27,0)</f>
        <v>1007628</v>
      </c>
      <c r="CY47" s="27">
        <v>2376000</v>
      </c>
      <c r="CZ47" s="28">
        <v>2931310</v>
      </c>
      <c r="DA47" s="86">
        <v>2726000</v>
      </c>
      <c r="DB47" s="28">
        <f t="shared" si="55"/>
        <v>2260234.5</v>
      </c>
      <c r="DC47" s="28">
        <f t="shared" si="56"/>
        <v>2551000</v>
      </c>
      <c r="DD47" s="28">
        <f t="shared" si="57"/>
        <v>1885647.3423778436</v>
      </c>
      <c r="DE47" s="28">
        <f t="shared" si="58"/>
        <v>1059017.0279999999</v>
      </c>
      <c r="DF47" s="28">
        <f t="shared" si="59"/>
        <v>1302590.94444</v>
      </c>
      <c r="DG47" s="150">
        <f>VLOOKUP(B47,'[3]MANO DE OBRA'!$B$9:$AF$144,31,0)</f>
        <v>1025959</v>
      </c>
      <c r="DH47" s="150">
        <v>2376000</v>
      </c>
      <c r="DI47" s="29">
        <v>2931310</v>
      </c>
      <c r="DJ47" s="88">
        <v>2843000</v>
      </c>
      <c r="DK47" s="29">
        <f t="shared" si="60"/>
        <v>2294067.25</v>
      </c>
      <c r="DL47" s="29">
        <f t="shared" si="61"/>
        <v>2609500</v>
      </c>
      <c r="DM47" s="29">
        <f t="shared" si="62"/>
        <v>1915287.9976795837</v>
      </c>
      <c r="DN47" s="29">
        <f t="shared" si="63"/>
        <v>1078282.909</v>
      </c>
      <c r="DO47" s="29">
        <f t="shared" si="64"/>
        <v>1326287.97807</v>
      </c>
      <c r="DP47" s="154">
        <f>VLOOKUP(B47,'[3]MANO DE OBRA'!$B$9:$AH$144,33,0)</f>
        <v>1025959</v>
      </c>
      <c r="DQ47" s="154">
        <v>2376000</v>
      </c>
      <c r="DR47" s="30">
        <v>2931310</v>
      </c>
      <c r="DS47" s="90">
        <v>2784700</v>
      </c>
      <c r="DT47" s="30">
        <f t="shared" si="65"/>
        <v>2279492.25</v>
      </c>
      <c r="DU47" s="30">
        <f t="shared" si="66"/>
        <v>2580350</v>
      </c>
      <c r="DV47" s="30">
        <f t="shared" si="67"/>
        <v>1908558.3424315604</v>
      </c>
      <c r="DW47" s="30">
        <f t="shared" si="68"/>
        <v>1078282.909</v>
      </c>
      <c r="DX47" s="30">
        <f t="shared" si="69"/>
        <v>1326287.97807</v>
      </c>
      <c r="DY47" s="158">
        <f>VLOOKUP(B47,'[3]MANO DE OBRA'!$B$9:$AJ$144,35,0)</f>
        <v>1025959</v>
      </c>
      <c r="DZ47" s="158">
        <v>2376000</v>
      </c>
      <c r="EA47" s="24">
        <v>2931310</v>
      </c>
      <c r="EB47" s="25">
        <v>2784700</v>
      </c>
      <c r="EC47" s="24">
        <f t="shared" si="70"/>
        <v>2279492.25</v>
      </c>
      <c r="ED47" s="24">
        <f t="shared" si="71"/>
        <v>2580350</v>
      </c>
      <c r="EE47" s="24">
        <f t="shared" si="72"/>
        <v>1908558.3424315604</v>
      </c>
      <c r="EF47" s="24">
        <f t="shared" si="73"/>
        <v>1078282.909</v>
      </c>
      <c r="EG47" s="24">
        <f t="shared" si="74"/>
        <v>1326287.97807</v>
      </c>
      <c r="EH47" s="126">
        <f>VLOOKUP(B47,'[3]MANO DE OBRA'!$B$9:$AN$144,37,0)</f>
        <v>1086895</v>
      </c>
      <c r="EI47" s="126">
        <v>2376000</v>
      </c>
      <c r="EJ47" s="17">
        <v>2931310</v>
      </c>
      <c r="EK47" s="73">
        <v>2814000</v>
      </c>
      <c r="EL47" s="17">
        <f t="shared" si="75"/>
        <v>2302051.25</v>
      </c>
      <c r="EM47" s="17">
        <f t="shared" si="76"/>
        <v>2595000</v>
      </c>
      <c r="EN47" s="17">
        <f t="shared" si="77"/>
        <v>1963249.9961150913</v>
      </c>
      <c r="EO47" s="17">
        <f t="shared" si="78"/>
        <v>1142326.645</v>
      </c>
      <c r="EP47" s="17">
        <f t="shared" si="79"/>
        <v>1405061.7733499999</v>
      </c>
      <c r="EQ47" s="350">
        <v>1025959</v>
      </c>
      <c r="ER47" s="170">
        <v>2376000</v>
      </c>
      <c r="ES47" s="32">
        <v>2931310</v>
      </c>
      <c r="ET47" s="32">
        <v>2814000</v>
      </c>
      <c r="EU47" s="32">
        <f t="shared" si="80"/>
        <v>2707103.3333333335</v>
      </c>
      <c r="EV47" s="32">
        <f t="shared" si="81"/>
        <v>2814000</v>
      </c>
      <c r="EW47" s="32">
        <f t="shared" si="82"/>
        <v>2684838.0061284238</v>
      </c>
      <c r="EX47" s="32">
        <f t="shared" si="83"/>
        <v>1239461.0678999999</v>
      </c>
      <c r="EY47" s="32">
        <f t="shared" si="84"/>
        <v>1524537.1135169999</v>
      </c>
      <c r="EZ47" s="94">
        <f>VLOOKUP(B47,'[2]MANO DE OBRA '!$B$11:$AT$145,45,0)</f>
        <v>588967</v>
      </c>
      <c r="FA47" s="170">
        <v>2376000</v>
      </c>
      <c r="FB47" s="32">
        <v>2931310</v>
      </c>
      <c r="FC47" s="32">
        <v>2843000</v>
      </c>
      <c r="FD47" s="32">
        <f t="shared" si="85"/>
        <v>2716770</v>
      </c>
      <c r="FE47" s="32">
        <f t="shared" si="86"/>
        <v>2843000</v>
      </c>
      <c r="FF47" s="32">
        <f t="shared" si="87"/>
        <v>2693576.2296206555</v>
      </c>
      <c r="FG47" s="172">
        <f t="shared" si="88"/>
        <v>711531.03269999998</v>
      </c>
      <c r="FH47" s="32">
        <f t="shared" si="89"/>
        <v>875183.17022099998</v>
      </c>
      <c r="FI47" s="172">
        <f>VLOOKUP(B47,'[2]MANO DE OBRA '!$B$11:$BO$145,66,0)</f>
        <v>613456</v>
      </c>
      <c r="FJ47" s="162">
        <v>2376000</v>
      </c>
      <c r="FK47" s="32">
        <v>2931310</v>
      </c>
      <c r="FL47" s="94">
        <v>2814100</v>
      </c>
      <c r="FM47" s="32">
        <f t="shared" si="90"/>
        <v>2707136.6666666665</v>
      </c>
      <c r="FN47" s="32">
        <f t="shared" si="91"/>
        <v>2814100</v>
      </c>
      <c r="FO47" s="94">
        <f t="shared" si="92"/>
        <v>2684868.3489671056</v>
      </c>
      <c r="FP47" s="172">
        <f t="shared" si="93"/>
        <v>741116.1936</v>
      </c>
      <c r="FQ47" s="32">
        <f t="shared" si="94"/>
        <v>911572.91812799999</v>
      </c>
      <c r="FR47" s="94">
        <v>0</v>
      </c>
      <c r="FS47" s="170">
        <v>2376000</v>
      </c>
      <c r="FT47" s="32">
        <v>2931310</v>
      </c>
      <c r="FU47" s="32">
        <v>2785000</v>
      </c>
      <c r="FV47" s="32">
        <f t="shared" si="95"/>
        <v>2697436.6666666665</v>
      </c>
      <c r="FW47" s="32">
        <f t="shared" si="96"/>
        <v>2785000</v>
      </c>
      <c r="FX47" s="32">
        <f t="shared" si="97"/>
        <v>2675976.0873398478</v>
      </c>
      <c r="FY47" s="172">
        <f t="shared" si="98"/>
        <v>0</v>
      </c>
      <c r="FZ47" s="32">
        <f t="shared" si="99"/>
        <v>0</v>
      </c>
      <c r="GA47" s="172">
        <f>VLOOKUP(B47,'[2]MANO DE OBRA '!$B$11:$BR$145,69,0)</f>
        <v>669059</v>
      </c>
      <c r="GB47" s="162">
        <v>2376000</v>
      </c>
      <c r="GC47" s="32">
        <v>2931310</v>
      </c>
      <c r="GD47" s="94">
        <v>2873000</v>
      </c>
      <c r="GE47" s="32">
        <f t="shared" si="100"/>
        <v>2726770</v>
      </c>
      <c r="GF47" s="32">
        <f t="shared" si="101"/>
        <v>2873000</v>
      </c>
      <c r="GG47" s="32">
        <f t="shared" si="102"/>
        <v>2702488.3411785723</v>
      </c>
      <c r="GH47" s="172">
        <f t="shared" si="103"/>
        <v>808290.17790000001</v>
      </c>
      <c r="GI47" s="32">
        <f t="shared" si="104"/>
        <v>994196.918817</v>
      </c>
      <c r="GJ47" s="172">
        <v>0</v>
      </c>
      <c r="GK47" s="162">
        <v>2376000</v>
      </c>
      <c r="GL47" s="32">
        <v>2931310</v>
      </c>
      <c r="GM47" s="94" t="s">
        <v>89</v>
      </c>
      <c r="GN47" s="32">
        <f t="shared" si="105"/>
        <v>2653655</v>
      </c>
      <c r="GO47" s="32">
        <f t="shared" si="106"/>
        <v>2653655</v>
      </c>
      <c r="GP47" s="32">
        <f t="shared" si="107"/>
        <v>2624603.6353633008</v>
      </c>
      <c r="GQ47" s="172">
        <f t="shared" si="108"/>
        <v>0</v>
      </c>
      <c r="GR47" s="32">
        <f t="shared" si="109"/>
        <v>0</v>
      </c>
      <c r="GS47" s="172">
        <v>0</v>
      </c>
      <c r="GT47" s="162">
        <v>2376000</v>
      </c>
      <c r="GU47" s="32">
        <v>2931310</v>
      </c>
      <c r="GV47" s="94" t="s">
        <v>89</v>
      </c>
      <c r="GW47" s="33">
        <f t="shared" si="110"/>
        <v>2653655</v>
      </c>
      <c r="GX47" s="32">
        <f t="shared" si="111"/>
        <v>2653655</v>
      </c>
      <c r="GY47" s="32">
        <f t="shared" si="112"/>
        <v>2624603.6353633008</v>
      </c>
      <c r="GZ47" s="172">
        <f t="shared" si="113"/>
        <v>0</v>
      </c>
      <c r="HA47" s="32">
        <f t="shared" si="114"/>
        <v>0</v>
      </c>
      <c r="HB47" s="172">
        <v>0</v>
      </c>
      <c r="HC47" s="31">
        <v>2376000</v>
      </c>
      <c r="HD47" s="32">
        <v>2931310</v>
      </c>
      <c r="HE47" s="94" t="s">
        <v>89</v>
      </c>
      <c r="HF47" s="33">
        <f t="shared" si="115"/>
        <v>2653655</v>
      </c>
      <c r="HG47" s="32">
        <f t="shared" si="116"/>
        <v>2653655</v>
      </c>
      <c r="HH47" s="32">
        <f t="shared" si="117"/>
        <v>2624603.6353633008</v>
      </c>
      <c r="HI47" s="172">
        <f t="shared" si="118"/>
        <v>0</v>
      </c>
      <c r="HJ47" s="32">
        <f t="shared" si="119"/>
        <v>0</v>
      </c>
      <c r="HK47" s="172">
        <f>VLOOKUP(B47,'[2]MANO DE OBRA '!$B$11:$BI$145,60,0)</f>
        <v>575276</v>
      </c>
      <c r="HL47" s="31">
        <v>2376000</v>
      </c>
      <c r="HM47" s="32">
        <v>2931310</v>
      </c>
      <c r="HN47" s="94">
        <v>2872700</v>
      </c>
      <c r="HO47" s="33">
        <f t="shared" si="120"/>
        <v>2726670</v>
      </c>
      <c r="HP47" s="32">
        <f t="shared" si="121"/>
        <v>2872700</v>
      </c>
      <c r="HQ47" s="32">
        <f t="shared" si="122"/>
        <v>2702399.8525351509</v>
      </c>
      <c r="HR47" s="172">
        <f t="shared" si="123"/>
        <v>694990.93559999997</v>
      </c>
      <c r="HS47" s="32">
        <f t="shared" si="124"/>
        <v>854838.85078800004</v>
      </c>
      <c r="HT47" s="172">
        <v>1140480</v>
      </c>
      <c r="HU47" s="31">
        <v>2376000</v>
      </c>
      <c r="HV47" s="32">
        <v>2931310</v>
      </c>
      <c r="HW47" s="94">
        <v>2697000</v>
      </c>
      <c r="HX47" s="33">
        <f t="shared" si="125"/>
        <v>2668103.3333333335</v>
      </c>
      <c r="HY47" s="32">
        <f t="shared" si="126"/>
        <v>2697000</v>
      </c>
      <c r="HZ47" s="32">
        <f t="shared" si="127"/>
        <v>2648300.0007721838</v>
      </c>
      <c r="IA47" s="172">
        <f t="shared" si="128"/>
        <v>1377813.888</v>
      </c>
      <c r="IB47" s="32">
        <f t="shared" si="129"/>
        <v>1694711.0822400001</v>
      </c>
      <c r="IC47" s="172">
        <v>1306800</v>
      </c>
      <c r="ID47" s="31">
        <v>2376000</v>
      </c>
      <c r="IE47" s="32">
        <v>2931310</v>
      </c>
      <c r="IF47" s="94">
        <v>2697000</v>
      </c>
      <c r="IG47" s="33">
        <f t="shared" si="130"/>
        <v>2668103.3333333335</v>
      </c>
      <c r="IH47" s="32">
        <f t="shared" si="131"/>
        <v>2697000</v>
      </c>
      <c r="II47" s="32">
        <f t="shared" si="132"/>
        <v>2648300.0007721838</v>
      </c>
      <c r="IJ47" s="172">
        <f t="shared" si="133"/>
        <v>1578745.0799999998</v>
      </c>
      <c r="IK47" s="32">
        <f t="shared" si="134"/>
        <v>1941856.4483999999</v>
      </c>
      <c r="IM47" s="32">
        <f t="shared" si="135"/>
        <v>978201.44396855542</v>
      </c>
    </row>
    <row r="48" spans="1:247" x14ac:dyDescent="0.25">
      <c r="A48" s="12">
        <v>41</v>
      </c>
      <c r="B48" s="38" t="s">
        <v>326</v>
      </c>
      <c r="C48" s="14">
        <f>VLOOKUP(B48,'[3]MANO DE OBRA'!$B$9:$D$144,3,0)</f>
        <v>382588</v>
      </c>
      <c r="D48" s="14">
        <v>1367000</v>
      </c>
      <c r="E48" s="15">
        <v>1532550</v>
      </c>
      <c r="F48" s="97">
        <v>1425000</v>
      </c>
      <c r="G48" s="105">
        <f t="shared" si="1"/>
        <v>1176784.5</v>
      </c>
      <c r="H48" s="105">
        <f t="shared" si="2"/>
        <v>1396000</v>
      </c>
      <c r="I48" s="105">
        <f t="shared" si="3"/>
        <v>851142.01066691906</v>
      </c>
      <c r="J48" s="107">
        <f t="shared" si="136"/>
        <v>402099.98799999995</v>
      </c>
      <c r="K48" s="107">
        <f t="shared" si="4"/>
        <v>494582.98523999995</v>
      </c>
      <c r="L48" s="101">
        <f>VLOOKUP(B48,'[3]MANO DE OBRA'!$B$9:$F$144,5,0)</f>
        <v>384067</v>
      </c>
      <c r="M48" s="101">
        <v>1367000</v>
      </c>
      <c r="N48" s="34">
        <v>1532550</v>
      </c>
      <c r="O48" s="70">
        <v>1409900</v>
      </c>
      <c r="P48" s="34">
        <f t="shared" si="5"/>
        <v>1173379.25</v>
      </c>
      <c r="Q48" s="34">
        <f t="shared" si="6"/>
        <v>1388450</v>
      </c>
      <c r="R48" s="34">
        <f t="shared" si="7"/>
        <v>851604.02058305161</v>
      </c>
      <c r="S48" s="34">
        <f t="shared" si="8"/>
        <v>403654.41699999996</v>
      </c>
      <c r="T48" s="34">
        <f t="shared" si="9"/>
        <v>496494.93290999997</v>
      </c>
      <c r="U48" s="175">
        <f>VLOOKUP(B48,'[3]MANO DE OBRA'!$B$9:$H$144,7,0)</f>
        <v>356378</v>
      </c>
      <c r="V48" s="175">
        <v>1367000</v>
      </c>
      <c r="W48" s="17">
        <v>1532550</v>
      </c>
      <c r="X48" s="17">
        <v>1379000</v>
      </c>
      <c r="Y48" s="17">
        <f t="shared" si="10"/>
        <v>1158732</v>
      </c>
      <c r="Z48" s="17">
        <f t="shared" si="11"/>
        <v>1373000</v>
      </c>
      <c r="AA48" s="17">
        <f t="shared" si="12"/>
        <v>813800.64854127087</v>
      </c>
      <c r="AB48" s="17">
        <f t="shared" si="13"/>
        <v>374553.27799999999</v>
      </c>
      <c r="AC48" s="17">
        <f t="shared" si="14"/>
        <v>460700.53194000002</v>
      </c>
      <c r="AD48" s="129">
        <f>VLOOKUP(B48,'[3]MANO DE OBRA'!$B$9:$J$144,9,0)</f>
        <v>358338</v>
      </c>
      <c r="AE48" s="129">
        <v>1367000</v>
      </c>
      <c r="AF48" s="18">
        <v>1532550</v>
      </c>
      <c r="AG48" s="74">
        <v>1409900</v>
      </c>
      <c r="AH48" s="18">
        <f t="shared" si="15"/>
        <v>1166947</v>
      </c>
      <c r="AI48" s="18">
        <f t="shared" si="16"/>
        <v>1388450</v>
      </c>
      <c r="AJ48" s="18">
        <f t="shared" si="17"/>
        <v>819006.24442062725</v>
      </c>
      <c r="AK48" s="18">
        <f t="shared" si="18"/>
        <v>376613.23799999995</v>
      </c>
      <c r="AL48" s="18">
        <f t="shared" si="19"/>
        <v>463234.28273999994</v>
      </c>
      <c r="AM48" s="133">
        <f>VLOOKUP(B48,'[3]MANO DE OBRA'!$B$9:$L$144,11,0)</f>
        <v>394500</v>
      </c>
      <c r="AN48" s="133">
        <v>1367000</v>
      </c>
      <c r="AO48" s="19">
        <v>1532550</v>
      </c>
      <c r="AP48" s="77">
        <v>1502000</v>
      </c>
      <c r="AQ48" s="19">
        <f t="shared" si="20"/>
        <v>1199012.5</v>
      </c>
      <c r="AR48" s="19">
        <f t="shared" si="21"/>
        <v>1434500</v>
      </c>
      <c r="AS48" s="19">
        <f t="shared" si="22"/>
        <v>872472.94937519322</v>
      </c>
      <c r="AT48" s="19">
        <f t="shared" si="23"/>
        <v>414619.5</v>
      </c>
      <c r="AU48" s="19">
        <f t="shared" si="24"/>
        <v>509981.98499999999</v>
      </c>
      <c r="AV48" s="137">
        <f>VLOOKUP(B48,'[3]MANO DE OBRA'!$B$9:$N$144,13,0)</f>
        <v>338100</v>
      </c>
      <c r="AW48" s="137">
        <v>1367000</v>
      </c>
      <c r="AX48" s="20">
        <v>1532550</v>
      </c>
      <c r="AY48" s="79">
        <v>1502000</v>
      </c>
      <c r="AZ48" s="20">
        <f t="shared" si="25"/>
        <v>1184912.5</v>
      </c>
      <c r="BA48" s="20">
        <f t="shared" si="26"/>
        <v>1434500</v>
      </c>
      <c r="BB48" s="20">
        <f t="shared" si="27"/>
        <v>798798.61694843811</v>
      </c>
      <c r="BC48" s="20">
        <f t="shared" si="28"/>
        <v>355343.1</v>
      </c>
      <c r="BD48" s="20">
        <f t="shared" si="29"/>
        <v>437072.01299999998</v>
      </c>
      <c r="BE48" s="139">
        <f>VLOOKUP(B48,'[3]MANO DE OBRA'!$B$9:$P$144,15,0)</f>
        <v>435090</v>
      </c>
      <c r="BF48" s="139">
        <v>1367000</v>
      </c>
      <c r="BG48" s="21">
        <v>1532550</v>
      </c>
      <c r="BH48" s="80">
        <v>1471000</v>
      </c>
      <c r="BI48" s="21">
        <f t="shared" si="30"/>
        <v>1201410</v>
      </c>
      <c r="BJ48" s="21">
        <f t="shared" si="31"/>
        <v>1419000</v>
      </c>
      <c r="BK48" s="21">
        <f t="shared" si="32"/>
        <v>916964.11791756435</v>
      </c>
      <c r="BL48" s="21">
        <f t="shared" si="33"/>
        <v>457279.58999999997</v>
      </c>
      <c r="BM48" s="21">
        <f t="shared" si="34"/>
        <v>562453.89569999999</v>
      </c>
      <c r="BN48" s="144">
        <f>VLOOKUP(B48,'[3]MANO DE OBRA'!$B$9:$R$144,17,0)</f>
        <v>491422</v>
      </c>
      <c r="BO48" s="144">
        <v>1367000</v>
      </c>
      <c r="BP48" s="22">
        <v>1532550</v>
      </c>
      <c r="BQ48" s="82">
        <v>1502000</v>
      </c>
      <c r="BR48" s="22">
        <f t="shared" si="35"/>
        <v>1223243</v>
      </c>
      <c r="BS48" s="22">
        <f t="shared" si="36"/>
        <v>1434500</v>
      </c>
      <c r="BT48" s="22">
        <f t="shared" si="37"/>
        <v>979257.83837763662</v>
      </c>
      <c r="BU48" s="22">
        <f t="shared" si="38"/>
        <v>516484.52199999994</v>
      </c>
      <c r="BV48" s="22">
        <f t="shared" si="39"/>
        <v>635275.96205999993</v>
      </c>
      <c r="BW48" s="146">
        <f>VLOOKUP(B48,'[3]MANO DE OBRA'!$B$9:$T$144,19,0)</f>
        <v>500018</v>
      </c>
      <c r="BX48" s="146">
        <v>1367000</v>
      </c>
      <c r="BY48" s="23">
        <v>1532550</v>
      </c>
      <c r="BZ48" s="84">
        <v>1471000</v>
      </c>
      <c r="CA48" s="23">
        <f t="shared" si="40"/>
        <v>1217642</v>
      </c>
      <c r="CB48" s="23">
        <f t="shared" si="41"/>
        <v>1419000</v>
      </c>
      <c r="CC48" s="84">
        <f t="shared" si="42"/>
        <v>984306.75195060589</v>
      </c>
      <c r="CD48" s="84">
        <f t="shared" si="43"/>
        <v>525518.91799999995</v>
      </c>
      <c r="CE48" s="84">
        <f t="shared" si="44"/>
        <v>646388.26913999999</v>
      </c>
      <c r="CF48" s="168">
        <f>VLOOKUP(B48,'[3]MANO DE OBRA'!$B$9:$X$144,23,0)</f>
        <v>338100</v>
      </c>
      <c r="CG48" s="168">
        <v>1367000</v>
      </c>
      <c r="CH48" s="24">
        <v>1532550</v>
      </c>
      <c r="CI48" s="24">
        <v>1382700</v>
      </c>
      <c r="CJ48" s="24">
        <f t="shared" si="45"/>
        <v>1155087.5</v>
      </c>
      <c r="CK48" s="24">
        <f t="shared" si="46"/>
        <v>1374850</v>
      </c>
      <c r="CL48" s="24">
        <f t="shared" si="47"/>
        <v>789739.13176547782</v>
      </c>
      <c r="CM48" s="24">
        <f t="shared" si="48"/>
        <v>355343.1</v>
      </c>
      <c r="CN48" s="24">
        <f t="shared" si="49"/>
        <v>437072.01299999998</v>
      </c>
      <c r="CO48" s="148">
        <f>VLOOKUP(B48,'[3]MANO DE OBRA'!$B$9:$Z$144,25,0)</f>
        <v>427469</v>
      </c>
      <c r="CP48" s="148">
        <v>1367000</v>
      </c>
      <c r="CQ48" s="26">
        <v>1532550</v>
      </c>
      <c r="CR48" s="149">
        <v>1471000</v>
      </c>
      <c r="CS48" s="26">
        <f t="shared" si="50"/>
        <v>1199504.75</v>
      </c>
      <c r="CT48" s="26">
        <f t="shared" si="51"/>
        <v>1419000</v>
      </c>
      <c r="CU48" s="26">
        <f t="shared" si="52"/>
        <v>908430.90688232193</v>
      </c>
      <c r="CV48" s="26">
        <f t="shared" si="53"/>
        <v>449269.91899999999</v>
      </c>
      <c r="CW48" s="26">
        <f t="shared" si="54"/>
        <v>552602.00037000002</v>
      </c>
      <c r="CX48" s="27">
        <f>VLOOKUP(B48,'[3]MANO DE OBRA'!$B$9:$AB$144,27,0)</f>
        <v>508905</v>
      </c>
      <c r="CY48" s="27">
        <v>1367000</v>
      </c>
      <c r="CZ48" s="28">
        <v>1532550</v>
      </c>
      <c r="DA48" s="86">
        <v>1456000</v>
      </c>
      <c r="DB48" s="28">
        <f t="shared" si="55"/>
        <v>1216113.75</v>
      </c>
      <c r="DC48" s="28">
        <f t="shared" si="56"/>
        <v>1411500</v>
      </c>
      <c r="DD48" s="28">
        <f t="shared" si="57"/>
        <v>991116.46633537055</v>
      </c>
      <c r="DE48" s="28">
        <f t="shared" si="58"/>
        <v>534859.15499999991</v>
      </c>
      <c r="DF48" s="28">
        <f t="shared" si="59"/>
        <v>657876.76064999984</v>
      </c>
      <c r="DG48" s="150">
        <f>VLOOKUP(B48,'[3]MANO DE OBRA'!$B$9:$AF$144,31,0)</f>
        <v>536393</v>
      </c>
      <c r="DH48" s="150">
        <v>1367000</v>
      </c>
      <c r="DI48" s="29">
        <v>1532550</v>
      </c>
      <c r="DJ48" s="88">
        <v>1502000</v>
      </c>
      <c r="DK48" s="29">
        <f t="shared" si="60"/>
        <v>1234485.75</v>
      </c>
      <c r="DL48" s="29">
        <f t="shared" si="61"/>
        <v>1434500</v>
      </c>
      <c r="DM48" s="29">
        <f t="shared" si="62"/>
        <v>1021941.1185328539</v>
      </c>
      <c r="DN48" s="29">
        <f t="shared" si="63"/>
        <v>563749.04299999995</v>
      </c>
      <c r="DO48" s="29">
        <f t="shared" si="64"/>
        <v>693411.32288999995</v>
      </c>
      <c r="DP48" s="154">
        <f>VLOOKUP(B48,'[3]MANO DE OBRA'!$B$9:$AH$144,33,0)</f>
        <v>536393</v>
      </c>
      <c r="DQ48" s="154">
        <v>1367000</v>
      </c>
      <c r="DR48" s="30">
        <v>1532550</v>
      </c>
      <c r="DS48" s="90">
        <v>1471200</v>
      </c>
      <c r="DT48" s="30">
        <f t="shared" si="65"/>
        <v>1226785.75</v>
      </c>
      <c r="DU48" s="30">
        <f t="shared" si="66"/>
        <v>1419100</v>
      </c>
      <c r="DV48" s="30">
        <f t="shared" si="67"/>
        <v>1018314.8744142241</v>
      </c>
      <c r="DW48" s="30">
        <f t="shared" si="68"/>
        <v>563749.04299999995</v>
      </c>
      <c r="DX48" s="30">
        <f t="shared" si="69"/>
        <v>693411.32288999995</v>
      </c>
      <c r="DY48" s="158">
        <f>VLOOKUP(B48,'[3]MANO DE OBRA'!$B$9:$AJ$144,35,0)</f>
        <v>536393</v>
      </c>
      <c r="DZ48" s="158">
        <v>1367000</v>
      </c>
      <c r="EA48" s="24">
        <v>1532550</v>
      </c>
      <c r="EB48" s="25">
        <v>1440600</v>
      </c>
      <c r="EC48" s="24">
        <f t="shared" si="70"/>
        <v>1219135.75</v>
      </c>
      <c r="ED48" s="24">
        <f t="shared" si="71"/>
        <v>1403800</v>
      </c>
      <c r="EE48" s="24">
        <f t="shared" si="72"/>
        <v>1014585.6620398888</v>
      </c>
      <c r="EF48" s="24">
        <f t="shared" si="73"/>
        <v>563749.04299999995</v>
      </c>
      <c r="EG48" s="24">
        <f t="shared" si="74"/>
        <v>693411.32288999995</v>
      </c>
      <c r="EH48" s="126">
        <f>VLOOKUP(B48,'[3]MANO DE OBRA'!$B$9:$AN$144,37,0)</f>
        <v>557824</v>
      </c>
      <c r="EI48" s="126">
        <v>1367000</v>
      </c>
      <c r="EJ48" s="17">
        <v>1532550</v>
      </c>
      <c r="EK48" s="73">
        <v>1456000</v>
      </c>
      <c r="EL48" s="17">
        <f t="shared" si="75"/>
        <v>1228343.5</v>
      </c>
      <c r="EM48" s="17">
        <f t="shared" si="76"/>
        <v>1411500</v>
      </c>
      <c r="EN48" s="17">
        <f t="shared" si="77"/>
        <v>1035322.7615365584</v>
      </c>
      <c r="EO48" s="17">
        <f t="shared" si="78"/>
        <v>586273.02399999998</v>
      </c>
      <c r="EP48" s="17">
        <f t="shared" si="79"/>
        <v>721115.81952000002</v>
      </c>
      <c r="EQ48" s="350">
        <v>536393</v>
      </c>
      <c r="ER48" s="170">
        <v>1367000</v>
      </c>
      <c r="ES48" s="32">
        <v>1532550</v>
      </c>
      <c r="ET48" s="32">
        <v>1425000</v>
      </c>
      <c r="EU48" s="32">
        <f t="shared" si="80"/>
        <v>1441516.6666666667</v>
      </c>
      <c r="EV48" s="32">
        <f t="shared" si="81"/>
        <v>1425000</v>
      </c>
      <c r="EW48" s="32">
        <f t="shared" si="82"/>
        <v>1438303.5792661677</v>
      </c>
      <c r="EX48" s="32">
        <f t="shared" si="83"/>
        <v>648016.38329999999</v>
      </c>
      <c r="EY48" s="32">
        <f t="shared" si="84"/>
        <v>797060.15145899996</v>
      </c>
      <c r="EZ48" s="94">
        <f>VLOOKUP(B48,'[2]MANO DE OBRA '!$B$11:$AT$145,45,0)</f>
        <v>310881</v>
      </c>
      <c r="FA48" s="170">
        <v>1367000</v>
      </c>
      <c r="FB48" s="32">
        <v>1532550</v>
      </c>
      <c r="FC48" s="32">
        <v>1456000</v>
      </c>
      <c r="FD48" s="32">
        <f t="shared" si="85"/>
        <v>1451850</v>
      </c>
      <c r="FE48" s="32">
        <f t="shared" si="86"/>
        <v>1456000</v>
      </c>
      <c r="FF48" s="32">
        <f t="shared" si="87"/>
        <v>1448680.9542829655</v>
      </c>
      <c r="FG48" s="172">
        <f t="shared" si="88"/>
        <v>375575.33609999996</v>
      </c>
      <c r="FH48" s="32">
        <f t="shared" si="89"/>
        <v>461957.66340299998</v>
      </c>
      <c r="FI48" s="172">
        <f>VLOOKUP(B48,'[2]MANO DE OBRA '!$B$11:$BO$145,66,0)</f>
        <v>315097</v>
      </c>
      <c r="FJ48" s="162">
        <v>1367000</v>
      </c>
      <c r="FK48" s="32">
        <v>1532550</v>
      </c>
      <c r="FL48" s="94">
        <v>1425300</v>
      </c>
      <c r="FM48" s="32">
        <f t="shared" si="90"/>
        <v>1441616.6666666667</v>
      </c>
      <c r="FN48" s="32">
        <f t="shared" si="91"/>
        <v>1425300</v>
      </c>
      <c r="FO48" s="94">
        <f t="shared" si="92"/>
        <v>1438405.4409213495</v>
      </c>
      <c r="FP48" s="172">
        <f t="shared" si="93"/>
        <v>380668.68569999997</v>
      </c>
      <c r="FQ48" s="32">
        <f t="shared" si="94"/>
        <v>468222.48341099999</v>
      </c>
      <c r="FR48" s="94">
        <v>0</v>
      </c>
      <c r="FS48" s="170">
        <v>1367000</v>
      </c>
      <c r="FT48" s="32">
        <v>1532550</v>
      </c>
      <c r="FU48" s="32">
        <v>1379000</v>
      </c>
      <c r="FV48" s="32">
        <f t="shared" si="95"/>
        <v>1426183.3333333333</v>
      </c>
      <c r="FW48" s="32">
        <f t="shared" si="96"/>
        <v>1379000</v>
      </c>
      <c r="FX48" s="32">
        <f t="shared" si="97"/>
        <v>1422340.6848715707</v>
      </c>
      <c r="FY48" s="172">
        <f t="shared" si="98"/>
        <v>0</v>
      </c>
      <c r="FZ48" s="32">
        <f t="shared" si="99"/>
        <v>0</v>
      </c>
      <c r="GA48" s="172">
        <f>VLOOKUP(B48,'[2]MANO DE OBRA '!$B$11:$BR$145,69,0)</f>
        <v>343289</v>
      </c>
      <c r="GB48" s="162">
        <v>1367000</v>
      </c>
      <c r="GC48" s="32">
        <v>1532550</v>
      </c>
      <c r="GD48" s="94">
        <v>1410000</v>
      </c>
      <c r="GE48" s="32">
        <f t="shared" si="100"/>
        <v>1436516.6666666667</v>
      </c>
      <c r="GF48" s="32">
        <f t="shared" si="101"/>
        <v>1410000</v>
      </c>
      <c r="GG48" s="32">
        <f t="shared" si="102"/>
        <v>1433173.955699678</v>
      </c>
      <c r="GH48" s="172">
        <f t="shared" si="103"/>
        <v>414727.44089999999</v>
      </c>
      <c r="GI48" s="32">
        <f t="shared" si="104"/>
        <v>510114.75230699999</v>
      </c>
      <c r="GJ48" s="172">
        <v>0</v>
      </c>
      <c r="GK48" s="162">
        <v>1367000</v>
      </c>
      <c r="GL48" s="32">
        <v>1532550</v>
      </c>
      <c r="GM48" s="94" t="s">
        <v>89</v>
      </c>
      <c r="GN48" s="32">
        <f t="shared" si="105"/>
        <v>1449775</v>
      </c>
      <c r="GO48" s="32">
        <f t="shared" si="106"/>
        <v>1449775</v>
      </c>
      <c r="GP48" s="32">
        <f t="shared" si="107"/>
        <v>1445048.9558724631</v>
      </c>
      <c r="GQ48" s="172">
        <f t="shared" si="108"/>
        <v>0</v>
      </c>
      <c r="GR48" s="32">
        <f t="shared" si="109"/>
        <v>0</v>
      </c>
      <c r="GS48" s="172">
        <v>0</v>
      </c>
      <c r="GT48" s="162">
        <v>1367000</v>
      </c>
      <c r="GU48" s="32">
        <v>1532550</v>
      </c>
      <c r="GV48" s="94" t="s">
        <v>89</v>
      </c>
      <c r="GW48" s="33">
        <f t="shared" si="110"/>
        <v>1449775</v>
      </c>
      <c r="GX48" s="32">
        <f t="shared" si="111"/>
        <v>1449775</v>
      </c>
      <c r="GY48" s="32">
        <f t="shared" si="112"/>
        <v>1445048.9558724631</v>
      </c>
      <c r="GZ48" s="172">
        <f t="shared" si="113"/>
        <v>0</v>
      </c>
      <c r="HA48" s="32">
        <f t="shared" si="114"/>
        <v>0</v>
      </c>
      <c r="HB48" s="172">
        <v>0</v>
      </c>
      <c r="HC48" s="31">
        <v>1367000</v>
      </c>
      <c r="HD48" s="32">
        <v>1532550</v>
      </c>
      <c r="HE48" s="94" t="s">
        <v>89</v>
      </c>
      <c r="HF48" s="33">
        <f t="shared" si="115"/>
        <v>1449775</v>
      </c>
      <c r="HG48" s="32">
        <f t="shared" si="116"/>
        <v>1449775</v>
      </c>
      <c r="HH48" s="32">
        <f t="shared" si="117"/>
        <v>1445048.9558724631</v>
      </c>
      <c r="HI48" s="172">
        <f t="shared" si="118"/>
        <v>0</v>
      </c>
      <c r="HJ48" s="32">
        <f t="shared" si="119"/>
        <v>0</v>
      </c>
      <c r="HK48" s="172">
        <f>VLOOKUP(B48,'[2]MANO DE OBRA '!$B$11:$BI$145,60,0)</f>
        <v>319421</v>
      </c>
      <c r="HL48" s="31">
        <v>1367000</v>
      </c>
      <c r="HM48" s="32">
        <v>1532550</v>
      </c>
      <c r="HN48" s="94">
        <v>1409900</v>
      </c>
      <c r="HO48" s="33">
        <f t="shared" si="120"/>
        <v>1436483.3333333333</v>
      </c>
      <c r="HP48" s="32">
        <f t="shared" si="121"/>
        <v>1409900</v>
      </c>
      <c r="HQ48" s="32">
        <f t="shared" si="122"/>
        <v>1433139.5160519574</v>
      </c>
      <c r="HR48" s="172">
        <f t="shared" si="123"/>
        <v>385892.51009999996</v>
      </c>
      <c r="HS48" s="32">
        <f t="shared" si="124"/>
        <v>474647.78742299997</v>
      </c>
      <c r="HT48" s="172">
        <v>656160</v>
      </c>
      <c r="HU48" s="31">
        <v>1367000</v>
      </c>
      <c r="HV48" s="32">
        <v>1532550</v>
      </c>
      <c r="HW48" s="94">
        <v>1379000</v>
      </c>
      <c r="HX48" s="33">
        <f t="shared" si="125"/>
        <v>1426183.3333333333</v>
      </c>
      <c r="HY48" s="32">
        <f t="shared" si="126"/>
        <v>1379000</v>
      </c>
      <c r="HZ48" s="32">
        <f t="shared" si="127"/>
        <v>1422340.6848715707</v>
      </c>
      <c r="IA48" s="172">
        <f t="shared" si="128"/>
        <v>792706.89599999995</v>
      </c>
      <c r="IB48" s="32">
        <f t="shared" si="129"/>
        <v>975029.48207999999</v>
      </c>
      <c r="IC48" s="172">
        <v>751850</v>
      </c>
      <c r="ID48" s="31">
        <v>1367000</v>
      </c>
      <c r="IE48" s="32">
        <v>1532550</v>
      </c>
      <c r="IF48" s="94">
        <v>1379000</v>
      </c>
      <c r="IG48" s="33">
        <f t="shared" si="130"/>
        <v>1426183.3333333333</v>
      </c>
      <c r="IH48" s="32">
        <f t="shared" si="131"/>
        <v>1379000</v>
      </c>
      <c r="II48" s="32">
        <f t="shared" si="132"/>
        <v>1422340.6848715707</v>
      </c>
      <c r="IJ48" s="172">
        <f t="shared" si="133"/>
        <v>908309.98499999999</v>
      </c>
      <c r="IK48" s="32">
        <f t="shared" si="134"/>
        <v>1117221.28155</v>
      </c>
      <c r="IM48" s="32">
        <f t="shared" si="135"/>
        <v>517012.55635455548</v>
      </c>
    </row>
    <row r="49" spans="1:247" x14ac:dyDescent="0.25">
      <c r="A49" s="12">
        <v>42</v>
      </c>
      <c r="B49" s="38" t="s">
        <v>327</v>
      </c>
      <c r="C49" s="14">
        <f>VLOOKUP(B49,'[3]MANO DE OBRA'!$B$9:$D$144,3,0)</f>
        <v>166408</v>
      </c>
      <c r="D49" s="14">
        <v>595000</v>
      </c>
      <c r="E49" s="15">
        <v>670480</v>
      </c>
      <c r="F49" s="97">
        <v>637000</v>
      </c>
      <c r="G49" s="105">
        <f t="shared" si="1"/>
        <v>517222</v>
      </c>
      <c r="H49" s="105">
        <f t="shared" si="2"/>
        <v>616000</v>
      </c>
      <c r="I49" s="105">
        <f t="shared" si="3"/>
        <v>372047.1228579639</v>
      </c>
      <c r="J49" s="107">
        <f t="shared" si="136"/>
        <v>174894.80799999999</v>
      </c>
      <c r="K49" s="107">
        <f t="shared" si="4"/>
        <v>215120.61384000001</v>
      </c>
      <c r="L49" s="101">
        <f>VLOOKUP(B49,'[3]MANO DE OBRA'!$B$9:$F$144,5,0)</f>
        <v>167636</v>
      </c>
      <c r="M49" s="101">
        <v>595000</v>
      </c>
      <c r="N49" s="34">
        <v>670480</v>
      </c>
      <c r="O49" s="70">
        <v>657100</v>
      </c>
      <c r="P49" s="34">
        <f t="shared" si="5"/>
        <v>522554</v>
      </c>
      <c r="Q49" s="34">
        <f t="shared" si="6"/>
        <v>626050</v>
      </c>
      <c r="R49" s="34">
        <f t="shared" si="7"/>
        <v>375259.6833461026</v>
      </c>
      <c r="S49" s="34">
        <f t="shared" si="8"/>
        <v>176185.43599999999</v>
      </c>
      <c r="T49" s="34">
        <f t="shared" si="9"/>
        <v>216708.08627999999</v>
      </c>
      <c r="U49" s="175">
        <f>VLOOKUP(B49,'[3]MANO DE OBRA'!$B$9:$H$144,7,0)</f>
        <v>158900</v>
      </c>
      <c r="V49" s="175">
        <v>595000</v>
      </c>
      <c r="W49" s="17">
        <v>670480</v>
      </c>
      <c r="X49" s="17">
        <v>644000</v>
      </c>
      <c r="Y49" s="17">
        <f t="shared" si="10"/>
        <v>517095</v>
      </c>
      <c r="Z49" s="17">
        <f t="shared" si="11"/>
        <v>619500</v>
      </c>
      <c r="AA49" s="17">
        <f t="shared" si="12"/>
        <v>363035.62866097293</v>
      </c>
      <c r="AB49" s="17">
        <f t="shared" si="13"/>
        <v>167003.9</v>
      </c>
      <c r="AC49" s="17">
        <f t="shared" si="14"/>
        <v>205414.79699999999</v>
      </c>
      <c r="AD49" s="129">
        <f>VLOOKUP(B49,'[3]MANO DE OBRA'!$B$9:$J$144,9,0)</f>
        <v>158900</v>
      </c>
      <c r="AE49" s="129">
        <v>595000</v>
      </c>
      <c r="AF49" s="18">
        <v>670480</v>
      </c>
      <c r="AG49" s="74">
        <v>657100</v>
      </c>
      <c r="AH49" s="18">
        <f t="shared" si="15"/>
        <v>520370</v>
      </c>
      <c r="AI49" s="18">
        <f t="shared" si="16"/>
        <v>626050</v>
      </c>
      <c r="AJ49" s="18">
        <f t="shared" si="17"/>
        <v>364058.48437518836</v>
      </c>
      <c r="AK49" s="18">
        <f t="shared" si="18"/>
        <v>167003.9</v>
      </c>
      <c r="AL49" s="18">
        <f t="shared" si="19"/>
        <v>205414.79699999999</v>
      </c>
      <c r="AM49" s="133">
        <f>VLOOKUP(B49,'[3]MANO DE OBRA'!$B$9:$L$144,11,0)</f>
        <v>168432</v>
      </c>
      <c r="AN49" s="133">
        <v>595000</v>
      </c>
      <c r="AO49" s="19">
        <v>670480</v>
      </c>
      <c r="AP49" s="77">
        <v>617000</v>
      </c>
      <c r="AQ49" s="19">
        <f t="shared" si="20"/>
        <v>512728</v>
      </c>
      <c r="AR49" s="19">
        <f t="shared" si="21"/>
        <v>606000</v>
      </c>
      <c r="AS49" s="19">
        <f t="shared" si="22"/>
        <v>372786.55543587217</v>
      </c>
      <c r="AT49" s="19">
        <f t="shared" si="23"/>
        <v>177022.03199999998</v>
      </c>
      <c r="AU49" s="19">
        <f t="shared" si="24"/>
        <v>217737.09935999996</v>
      </c>
      <c r="AV49" s="137">
        <f>VLOOKUP(B49,'[3]MANO DE OBRA'!$B$9:$N$144,13,0)</f>
        <v>185233</v>
      </c>
      <c r="AW49" s="137">
        <v>595000</v>
      </c>
      <c r="AX49" s="20">
        <v>670480</v>
      </c>
      <c r="AY49" s="79">
        <v>617000</v>
      </c>
      <c r="AZ49" s="20">
        <f t="shared" si="25"/>
        <v>516928.25</v>
      </c>
      <c r="BA49" s="20">
        <f t="shared" si="26"/>
        <v>606000</v>
      </c>
      <c r="BB49" s="20">
        <f t="shared" si="27"/>
        <v>392484.21419470361</v>
      </c>
      <c r="BC49" s="20">
        <f t="shared" si="28"/>
        <v>194679.883</v>
      </c>
      <c r="BD49" s="20">
        <f t="shared" si="29"/>
        <v>239456.25609000001</v>
      </c>
      <c r="BE49" s="139">
        <f>VLOOKUP(B49,'[3]MANO DE OBRA'!$B$9:$P$144,15,0)</f>
        <v>180650</v>
      </c>
      <c r="BF49" s="139">
        <v>595000</v>
      </c>
      <c r="BG49" s="21">
        <v>670480</v>
      </c>
      <c r="BH49" s="80">
        <v>637000</v>
      </c>
      <c r="BI49" s="21">
        <f t="shared" si="30"/>
        <v>520782.5</v>
      </c>
      <c r="BJ49" s="21">
        <f t="shared" si="31"/>
        <v>616000</v>
      </c>
      <c r="BK49" s="21">
        <f t="shared" si="32"/>
        <v>389197.21664270194</v>
      </c>
      <c r="BL49" s="21">
        <f t="shared" si="33"/>
        <v>189863.15</v>
      </c>
      <c r="BM49" s="21">
        <f t="shared" si="34"/>
        <v>233531.67449999999</v>
      </c>
      <c r="BN49" s="144">
        <f>VLOOKUP(B49,'[3]MANO DE OBRA'!$B$9:$R$144,17,0)</f>
        <v>220247</v>
      </c>
      <c r="BO49" s="144">
        <v>595000</v>
      </c>
      <c r="BP49" s="22">
        <v>670480</v>
      </c>
      <c r="BQ49" s="82">
        <v>650000</v>
      </c>
      <c r="BR49" s="22">
        <f t="shared" si="35"/>
        <v>533931.75</v>
      </c>
      <c r="BS49" s="22">
        <f t="shared" si="36"/>
        <v>622500</v>
      </c>
      <c r="BT49" s="22">
        <f t="shared" si="37"/>
        <v>432387.57777420466</v>
      </c>
      <c r="BU49" s="22">
        <f t="shared" si="38"/>
        <v>231479.59699999998</v>
      </c>
      <c r="BV49" s="22">
        <f t="shared" si="39"/>
        <v>284719.90430999995</v>
      </c>
      <c r="BW49" s="146">
        <f>VLOOKUP(B49,'[3]MANO DE OBRA'!$B$9:$T$144,19,0)</f>
        <v>218573</v>
      </c>
      <c r="BX49" s="146">
        <v>595000</v>
      </c>
      <c r="BY49" s="23">
        <v>670480</v>
      </c>
      <c r="BZ49" s="84">
        <v>637000</v>
      </c>
      <c r="CA49" s="23">
        <f t="shared" si="40"/>
        <v>530263.25</v>
      </c>
      <c r="CB49" s="23">
        <f t="shared" si="41"/>
        <v>616000</v>
      </c>
      <c r="CC49" s="84">
        <f t="shared" si="42"/>
        <v>429316.7399560656</v>
      </c>
      <c r="CD49" s="84">
        <f t="shared" si="43"/>
        <v>229720.223</v>
      </c>
      <c r="CE49" s="84">
        <f t="shared" si="44"/>
        <v>282555.87429000001</v>
      </c>
      <c r="CF49" s="168">
        <f>VLOOKUP(B49,'[3]MANO DE OBRA'!$B$9:$X$144,23,0)</f>
        <v>168432</v>
      </c>
      <c r="CG49" s="168">
        <v>595000</v>
      </c>
      <c r="CH49" s="24">
        <v>670480</v>
      </c>
      <c r="CI49" s="24">
        <v>605200</v>
      </c>
      <c r="CJ49" s="24">
        <f t="shared" si="45"/>
        <v>509778</v>
      </c>
      <c r="CK49" s="24">
        <f t="shared" si="46"/>
        <v>600100</v>
      </c>
      <c r="CL49" s="24">
        <f t="shared" si="47"/>
        <v>371691.89036806283</v>
      </c>
      <c r="CM49" s="24">
        <f t="shared" si="48"/>
        <v>177022.03199999998</v>
      </c>
      <c r="CN49" s="24">
        <f t="shared" si="49"/>
        <v>217737.09935999996</v>
      </c>
      <c r="CO49" s="148">
        <f>VLOOKUP(B49,'[3]MANO DE OBRA'!$B$9:$Z$144,25,0)</f>
        <v>192605</v>
      </c>
      <c r="CP49" s="148">
        <v>595000</v>
      </c>
      <c r="CQ49" s="26">
        <v>670480</v>
      </c>
      <c r="CR49" s="149">
        <v>650000</v>
      </c>
      <c r="CS49" s="26">
        <f t="shared" si="50"/>
        <v>527021.25</v>
      </c>
      <c r="CT49" s="26">
        <f t="shared" si="51"/>
        <v>622500</v>
      </c>
      <c r="CU49" s="26">
        <f t="shared" si="52"/>
        <v>403935.30679521943</v>
      </c>
      <c r="CV49" s="26">
        <f t="shared" si="53"/>
        <v>202427.85499999998</v>
      </c>
      <c r="CW49" s="26">
        <f t="shared" si="54"/>
        <v>248986.26164999997</v>
      </c>
      <c r="CX49" s="27">
        <f>VLOOKUP(B49,'[3]MANO DE OBRA'!$B$9:$AB$144,27,0)</f>
        <v>218396</v>
      </c>
      <c r="CY49" s="27">
        <v>595000</v>
      </c>
      <c r="CZ49" s="28">
        <v>670480</v>
      </c>
      <c r="DA49" s="86">
        <v>644000</v>
      </c>
      <c r="DB49" s="28">
        <f t="shared" si="55"/>
        <v>531969</v>
      </c>
      <c r="DC49" s="28">
        <f t="shared" si="56"/>
        <v>619500</v>
      </c>
      <c r="DD49" s="28">
        <f t="shared" si="57"/>
        <v>429933.03237963282</v>
      </c>
      <c r="DE49" s="28">
        <f t="shared" si="58"/>
        <v>229534.196</v>
      </c>
      <c r="DF49" s="28">
        <f t="shared" si="59"/>
        <v>282327.06108000001</v>
      </c>
      <c r="DG49" s="150">
        <f>VLOOKUP(B49,'[3]MANO DE OBRA'!$B$9:$AF$144,31,0)</f>
        <v>234668</v>
      </c>
      <c r="DH49" s="150">
        <v>595000</v>
      </c>
      <c r="DI49" s="29">
        <v>670480</v>
      </c>
      <c r="DJ49" s="88">
        <v>637000</v>
      </c>
      <c r="DK49" s="29">
        <f t="shared" si="60"/>
        <v>534287</v>
      </c>
      <c r="DL49" s="29">
        <f t="shared" si="61"/>
        <v>616000</v>
      </c>
      <c r="DM49" s="29">
        <f t="shared" si="62"/>
        <v>444279.60662504332</v>
      </c>
      <c r="DN49" s="29">
        <f t="shared" si="63"/>
        <v>246636.06799999997</v>
      </c>
      <c r="DO49" s="29">
        <f t="shared" si="64"/>
        <v>303362.36364</v>
      </c>
      <c r="DP49" s="154">
        <f>VLOOKUP(B49,'[3]MANO DE OBRA'!$B$9:$AH$144,33,0)</f>
        <v>234668</v>
      </c>
      <c r="DQ49" s="154">
        <v>595000</v>
      </c>
      <c r="DR49" s="30">
        <v>670480</v>
      </c>
      <c r="DS49" s="90">
        <v>650400</v>
      </c>
      <c r="DT49" s="30">
        <f t="shared" si="65"/>
        <v>537637</v>
      </c>
      <c r="DU49" s="30">
        <f t="shared" si="66"/>
        <v>622700</v>
      </c>
      <c r="DV49" s="30">
        <f t="shared" si="67"/>
        <v>445881.37810086185</v>
      </c>
      <c r="DW49" s="30">
        <f t="shared" si="68"/>
        <v>246636.06799999997</v>
      </c>
      <c r="DX49" s="30">
        <f t="shared" si="69"/>
        <v>303362.36364</v>
      </c>
      <c r="DY49" s="158">
        <f>VLOOKUP(B49,'[3]MANO DE OBRA'!$B$9:$AJ$144,35,0)</f>
        <v>234668</v>
      </c>
      <c r="DZ49" s="158">
        <v>595000</v>
      </c>
      <c r="EA49" s="24">
        <v>670480</v>
      </c>
      <c r="EB49" s="25">
        <v>616800</v>
      </c>
      <c r="EC49" s="24">
        <f t="shared" si="70"/>
        <v>529237</v>
      </c>
      <c r="ED49" s="24">
        <f t="shared" si="71"/>
        <v>605900</v>
      </c>
      <c r="EE49" s="24">
        <f t="shared" si="72"/>
        <v>441757.01231679268</v>
      </c>
      <c r="EF49" s="24">
        <f t="shared" si="73"/>
        <v>246636.06799999997</v>
      </c>
      <c r="EG49" s="24">
        <f t="shared" si="74"/>
        <v>303362.36364</v>
      </c>
      <c r="EH49" s="126">
        <f>VLOOKUP(B49,'[3]MANO DE OBRA'!$B$9:$AN$144,37,0)</f>
        <v>245483</v>
      </c>
      <c r="EI49" s="126">
        <v>595000</v>
      </c>
      <c r="EJ49" s="17">
        <v>670480</v>
      </c>
      <c r="EK49" s="73">
        <v>644000</v>
      </c>
      <c r="EL49" s="17">
        <f t="shared" si="75"/>
        <v>538740.75</v>
      </c>
      <c r="EM49" s="17">
        <f t="shared" si="76"/>
        <v>619500</v>
      </c>
      <c r="EN49" s="17">
        <f t="shared" si="77"/>
        <v>454620.986906379</v>
      </c>
      <c r="EO49" s="17">
        <f t="shared" si="78"/>
        <v>258002.63299999997</v>
      </c>
      <c r="EP49" s="17">
        <f t="shared" si="79"/>
        <v>317343.23858999996</v>
      </c>
      <c r="EQ49" s="350">
        <v>234668</v>
      </c>
      <c r="ER49" s="170">
        <v>595000</v>
      </c>
      <c r="ES49" s="32">
        <v>670480</v>
      </c>
      <c r="ET49" s="32">
        <v>637000</v>
      </c>
      <c r="EU49" s="32">
        <f t="shared" si="80"/>
        <v>634160</v>
      </c>
      <c r="EV49" s="32">
        <f t="shared" si="81"/>
        <v>637000</v>
      </c>
      <c r="EW49" s="32">
        <f t="shared" si="82"/>
        <v>632644.48315498838</v>
      </c>
      <c r="EX49" s="32">
        <f t="shared" si="83"/>
        <v>283502.41080000001</v>
      </c>
      <c r="EY49" s="32">
        <f t="shared" si="84"/>
        <v>348707.96528400003</v>
      </c>
      <c r="EZ49" s="94">
        <f>VLOOKUP(B49,'[2]MANO DE OBRA '!$B$11:$AT$145,45,0)</f>
        <v>145394</v>
      </c>
      <c r="FA49" s="170">
        <v>595000</v>
      </c>
      <c r="FB49" s="32">
        <v>670480</v>
      </c>
      <c r="FC49" s="32">
        <v>624000</v>
      </c>
      <c r="FD49" s="32">
        <f t="shared" si="85"/>
        <v>629826.66666666663</v>
      </c>
      <c r="FE49" s="32">
        <f t="shared" si="86"/>
        <v>624000</v>
      </c>
      <c r="FF49" s="32">
        <f t="shared" si="87"/>
        <v>628311.0460692452</v>
      </c>
      <c r="FG49" s="172">
        <f t="shared" si="88"/>
        <v>175650.4914</v>
      </c>
      <c r="FH49" s="32">
        <f t="shared" si="89"/>
        <v>216050.104422</v>
      </c>
      <c r="FI49" s="172">
        <f>VLOOKUP(B49,'[2]MANO DE OBRA '!$B$11:$BO$145,66,0)</f>
        <v>140495</v>
      </c>
      <c r="FJ49" s="162">
        <v>595000</v>
      </c>
      <c r="FK49" s="32">
        <v>670480</v>
      </c>
      <c r="FL49" s="94">
        <v>637000</v>
      </c>
      <c r="FM49" s="32">
        <f t="shared" si="90"/>
        <v>634160</v>
      </c>
      <c r="FN49" s="32">
        <f t="shared" si="91"/>
        <v>637000</v>
      </c>
      <c r="FO49" s="94">
        <f t="shared" si="92"/>
        <v>632644.48315498838</v>
      </c>
      <c r="FP49" s="172">
        <f t="shared" si="93"/>
        <v>169732.00949999999</v>
      </c>
      <c r="FQ49" s="32">
        <f t="shared" si="94"/>
        <v>208770.37168499999</v>
      </c>
      <c r="FR49" s="94">
        <f>VLOOKUP(B49,'[2]MANO DE OBRA '!$B$11:$BF$145,57,0)</f>
        <v>120487</v>
      </c>
      <c r="FS49" s="170">
        <v>595000</v>
      </c>
      <c r="FT49" s="32">
        <v>670480</v>
      </c>
      <c r="FU49" s="32">
        <v>644000</v>
      </c>
      <c r="FV49" s="32">
        <f t="shared" si="95"/>
        <v>636493.33333333337</v>
      </c>
      <c r="FW49" s="32">
        <f t="shared" si="96"/>
        <v>644000</v>
      </c>
      <c r="FX49" s="32">
        <f t="shared" si="97"/>
        <v>634929.22179262969</v>
      </c>
      <c r="FY49" s="172">
        <f t="shared" si="98"/>
        <v>145560.34469999999</v>
      </c>
      <c r="FZ49" s="32">
        <f t="shared" si="99"/>
        <v>179039.22398099999</v>
      </c>
      <c r="GA49" s="172">
        <f>VLOOKUP(B49,'[2]MANO DE OBRA '!$B$11:$BR$145,69,0)</f>
        <v>148035</v>
      </c>
      <c r="GB49" s="162">
        <v>595000</v>
      </c>
      <c r="GC49" s="32">
        <v>670480</v>
      </c>
      <c r="GD49" s="94">
        <v>657000</v>
      </c>
      <c r="GE49" s="32">
        <f t="shared" si="100"/>
        <v>640826.66666666663</v>
      </c>
      <c r="GF49" s="32">
        <f t="shared" si="101"/>
        <v>657000</v>
      </c>
      <c r="GG49" s="32">
        <f t="shared" si="102"/>
        <v>639085.02349190065</v>
      </c>
      <c r="GH49" s="172">
        <f t="shared" si="103"/>
        <v>178841.08349999998</v>
      </c>
      <c r="GI49" s="32">
        <f t="shared" si="104"/>
        <v>219974.53270499996</v>
      </c>
      <c r="GJ49" s="172">
        <f>VLOOKUP(B49,'[2]MANO DE OBRA '!$B$11:$P$145,15,0)</f>
        <v>124181</v>
      </c>
      <c r="GK49" s="162">
        <v>595000</v>
      </c>
      <c r="GL49" s="32">
        <v>670480</v>
      </c>
      <c r="GM49" s="94">
        <v>436400</v>
      </c>
      <c r="GN49" s="32">
        <f t="shared" si="105"/>
        <v>567293.33333333337</v>
      </c>
      <c r="GO49" s="32">
        <f t="shared" si="106"/>
        <v>595000</v>
      </c>
      <c r="GP49" s="32">
        <f t="shared" si="107"/>
        <v>549086.82692093228</v>
      </c>
      <c r="GQ49" s="172">
        <f t="shared" si="108"/>
        <v>150023.0661</v>
      </c>
      <c r="GR49" s="32">
        <f t="shared" si="109"/>
        <v>184528.37130299999</v>
      </c>
      <c r="GS49" s="172">
        <f>VLOOKUP(B49,'[2]MANO DE OBRA '!$B$11:$G$145,6,0)</f>
        <v>109323</v>
      </c>
      <c r="GT49" s="162">
        <v>595000</v>
      </c>
      <c r="GU49" s="32">
        <v>670480</v>
      </c>
      <c r="GV49" s="94">
        <v>436400</v>
      </c>
      <c r="GW49" s="33">
        <f t="shared" si="110"/>
        <v>567293.33333333337</v>
      </c>
      <c r="GX49" s="32">
        <f t="shared" si="111"/>
        <v>595000</v>
      </c>
      <c r="GY49" s="32">
        <f t="shared" si="112"/>
        <v>549086.82692093228</v>
      </c>
      <c r="GZ49" s="172">
        <f t="shared" si="113"/>
        <v>132073.11629999999</v>
      </c>
      <c r="HA49" s="32">
        <f t="shared" si="114"/>
        <v>162449.93304899998</v>
      </c>
      <c r="HB49" s="172">
        <f>VLOOKUP(B49,'[2]MANO DE OBRA '!$B$11:$D$145,3,0)</f>
        <v>117236</v>
      </c>
      <c r="HC49" s="31">
        <v>595000</v>
      </c>
      <c r="HD49" s="32">
        <v>670480</v>
      </c>
      <c r="HE49" s="94">
        <v>436400</v>
      </c>
      <c r="HF49" s="33">
        <f t="shared" si="115"/>
        <v>567293.33333333337</v>
      </c>
      <c r="HG49" s="32">
        <f t="shared" si="116"/>
        <v>595000</v>
      </c>
      <c r="HH49" s="32">
        <f t="shared" si="117"/>
        <v>549086.82692093228</v>
      </c>
      <c r="HI49" s="172">
        <f t="shared" si="118"/>
        <v>141632.81159999999</v>
      </c>
      <c r="HJ49" s="32">
        <f t="shared" si="119"/>
        <v>174208.35826799998</v>
      </c>
      <c r="HK49" s="172">
        <f>VLOOKUP(B49,'[2]MANO DE OBRA '!$B$11:$BI$145,60,0)</f>
        <v>136347</v>
      </c>
      <c r="HL49" s="31">
        <v>595000</v>
      </c>
      <c r="HM49" s="32">
        <v>670480</v>
      </c>
      <c r="HN49" s="94">
        <v>657100</v>
      </c>
      <c r="HO49" s="33">
        <f t="shared" si="120"/>
        <v>640860</v>
      </c>
      <c r="HP49" s="32">
        <f t="shared" si="121"/>
        <v>657100</v>
      </c>
      <c r="HQ49" s="32">
        <f t="shared" si="122"/>
        <v>639116.56050944852</v>
      </c>
      <c r="HR49" s="172">
        <f t="shared" si="123"/>
        <v>164720.8107</v>
      </c>
      <c r="HS49" s="32">
        <f t="shared" si="124"/>
        <v>202606.59716100001</v>
      </c>
      <c r="HT49" s="172">
        <v>285600</v>
      </c>
      <c r="HU49" s="31">
        <v>595000</v>
      </c>
      <c r="HV49" s="32">
        <v>670480</v>
      </c>
      <c r="HW49" s="94">
        <v>644000</v>
      </c>
      <c r="HX49" s="33">
        <f t="shared" si="125"/>
        <v>636493.33333333337</v>
      </c>
      <c r="HY49" s="32">
        <f t="shared" si="126"/>
        <v>644000</v>
      </c>
      <c r="HZ49" s="32">
        <f t="shared" si="127"/>
        <v>634929.22179262969</v>
      </c>
      <c r="IA49" s="172">
        <f t="shared" si="128"/>
        <v>345033.36</v>
      </c>
      <c r="IB49" s="32">
        <f t="shared" si="129"/>
        <v>424391.03279999999</v>
      </c>
      <c r="IC49" s="172">
        <v>327250</v>
      </c>
      <c r="ID49" s="31">
        <v>595000</v>
      </c>
      <c r="IE49" s="32">
        <v>670480</v>
      </c>
      <c r="IF49" s="94">
        <v>644000</v>
      </c>
      <c r="IG49" s="33">
        <f t="shared" si="130"/>
        <v>636493.33333333337</v>
      </c>
      <c r="IH49" s="32">
        <f t="shared" si="131"/>
        <v>644000</v>
      </c>
      <c r="II49" s="32">
        <f t="shared" si="132"/>
        <v>634929.22179262969</v>
      </c>
      <c r="IJ49" s="172">
        <f t="shared" si="133"/>
        <v>395350.72499999998</v>
      </c>
      <c r="IK49" s="32">
        <f t="shared" si="134"/>
        <v>486281.39174999995</v>
      </c>
      <c r="IM49" s="32">
        <f t="shared" si="135"/>
        <v>254968.43469177771</v>
      </c>
    </row>
    <row r="50" spans="1:247" x14ac:dyDescent="0.25">
      <c r="A50" s="12">
        <v>43</v>
      </c>
      <c r="B50" s="38" t="s">
        <v>328</v>
      </c>
      <c r="C50" s="14">
        <f>VLOOKUP(B50,'[3]MANO DE OBRA'!$B$9:$D$144,3,0)</f>
        <v>161350</v>
      </c>
      <c r="D50" s="14">
        <v>577000</v>
      </c>
      <c r="E50" s="15">
        <v>677280</v>
      </c>
      <c r="F50" s="97">
        <v>610000</v>
      </c>
      <c r="G50" s="105">
        <f t="shared" si="1"/>
        <v>506407.5</v>
      </c>
      <c r="H50" s="105">
        <f t="shared" si="2"/>
        <v>593500</v>
      </c>
      <c r="I50" s="105">
        <f t="shared" si="3"/>
        <v>362100.80682878994</v>
      </c>
      <c r="J50" s="107">
        <f t="shared" si="136"/>
        <v>169578.84999999998</v>
      </c>
      <c r="K50" s="107">
        <f t="shared" si="4"/>
        <v>208581.98549999998</v>
      </c>
      <c r="L50" s="101">
        <f>VLOOKUP(B50,'[3]MANO DE OBRA'!$B$9:$F$144,5,0)</f>
        <v>168194</v>
      </c>
      <c r="M50" s="101">
        <v>577000</v>
      </c>
      <c r="N50" s="34">
        <v>677280</v>
      </c>
      <c r="O50" s="70">
        <v>657000</v>
      </c>
      <c r="P50" s="34">
        <f t="shared" si="5"/>
        <v>519868.5</v>
      </c>
      <c r="Q50" s="34">
        <f t="shared" si="6"/>
        <v>617000</v>
      </c>
      <c r="R50" s="34">
        <f t="shared" si="7"/>
        <v>374630.69217049947</v>
      </c>
      <c r="S50" s="34">
        <f t="shared" si="8"/>
        <v>176771.894</v>
      </c>
      <c r="T50" s="34">
        <f t="shared" si="9"/>
        <v>217429.42962000001</v>
      </c>
      <c r="U50" s="175">
        <f>VLOOKUP(B50,'[3]MANO DE OBRA'!$B$9:$H$144,7,0)</f>
        <v>162069</v>
      </c>
      <c r="V50" s="175">
        <v>577000</v>
      </c>
      <c r="W50" s="17">
        <v>677280</v>
      </c>
      <c r="X50" s="17">
        <v>643000</v>
      </c>
      <c r="Y50" s="17">
        <f t="shared" si="10"/>
        <v>514837.25</v>
      </c>
      <c r="Z50" s="17">
        <f t="shared" si="11"/>
        <v>610000</v>
      </c>
      <c r="AA50" s="17">
        <f t="shared" si="12"/>
        <v>365797.29881965416</v>
      </c>
      <c r="AB50" s="17">
        <f t="shared" si="13"/>
        <v>170334.519</v>
      </c>
      <c r="AC50" s="17">
        <f t="shared" si="14"/>
        <v>209511.45837000001</v>
      </c>
      <c r="AD50" s="129">
        <f>VLOOKUP(B50,'[3]MANO DE OBRA'!$B$9:$J$144,9,0)</f>
        <v>161350</v>
      </c>
      <c r="AE50" s="129">
        <v>577000</v>
      </c>
      <c r="AF50" s="18">
        <v>677280</v>
      </c>
      <c r="AG50" s="74">
        <v>657000</v>
      </c>
      <c r="AH50" s="18">
        <f t="shared" si="15"/>
        <v>518157.5</v>
      </c>
      <c r="AI50" s="18">
        <f t="shared" si="16"/>
        <v>617000</v>
      </c>
      <c r="AJ50" s="18">
        <f t="shared" si="17"/>
        <v>365986.21710878564</v>
      </c>
      <c r="AK50" s="18">
        <f t="shared" si="18"/>
        <v>169578.84999999998</v>
      </c>
      <c r="AL50" s="18">
        <f t="shared" si="19"/>
        <v>208581.98549999998</v>
      </c>
      <c r="AM50" s="133">
        <f>VLOOKUP(B50,'[3]MANO DE OBRA'!$B$9:$L$144,11,0)</f>
        <v>170068</v>
      </c>
      <c r="AN50" s="133">
        <v>577000</v>
      </c>
      <c r="AO50" s="19">
        <v>677280</v>
      </c>
      <c r="AP50" s="77">
        <v>664000</v>
      </c>
      <c r="AQ50" s="19">
        <f t="shared" si="20"/>
        <v>522087</v>
      </c>
      <c r="AR50" s="19">
        <f t="shared" si="21"/>
        <v>620500</v>
      </c>
      <c r="AS50" s="19">
        <f t="shared" si="22"/>
        <v>377514.42887126264</v>
      </c>
      <c r="AT50" s="19">
        <f t="shared" si="23"/>
        <v>178741.46799999999</v>
      </c>
      <c r="AU50" s="19">
        <f t="shared" si="24"/>
        <v>219852.00563999999</v>
      </c>
      <c r="AV50" s="137">
        <f>VLOOKUP(B50,'[3]MANO DE OBRA'!$B$9:$N$144,13,0)</f>
        <v>181274</v>
      </c>
      <c r="AW50" s="137">
        <v>577000</v>
      </c>
      <c r="AX50" s="20">
        <v>677280</v>
      </c>
      <c r="AY50" s="79">
        <v>664000</v>
      </c>
      <c r="AZ50" s="20">
        <f t="shared" si="25"/>
        <v>524888.5</v>
      </c>
      <c r="BA50" s="20">
        <f t="shared" si="26"/>
        <v>620500</v>
      </c>
      <c r="BB50" s="20">
        <f t="shared" si="27"/>
        <v>390925.39108909364</v>
      </c>
      <c r="BC50" s="20">
        <f t="shared" si="28"/>
        <v>190518.97399999999</v>
      </c>
      <c r="BD50" s="20">
        <f t="shared" si="29"/>
        <v>234338.33802</v>
      </c>
      <c r="BE50" s="139">
        <f>VLOOKUP(B50,'[3]MANO DE OBRA'!$B$9:$P$144,15,0)</f>
        <v>177866</v>
      </c>
      <c r="BF50" s="139">
        <v>577000</v>
      </c>
      <c r="BG50" s="21">
        <v>677280</v>
      </c>
      <c r="BH50" s="80">
        <v>650000</v>
      </c>
      <c r="BI50" s="21">
        <f t="shared" si="30"/>
        <v>520536.5</v>
      </c>
      <c r="BJ50" s="21">
        <f t="shared" si="31"/>
        <v>613500</v>
      </c>
      <c r="BK50" s="21">
        <f t="shared" si="32"/>
        <v>385718.09397479729</v>
      </c>
      <c r="BL50" s="21">
        <f t="shared" si="33"/>
        <v>186937.166</v>
      </c>
      <c r="BM50" s="21">
        <f t="shared" si="34"/>
        <v>229932.71418000001</v>
      </c>
      <c r="BN50" s="144">
        <f>VLOOKUP(B50,'[3]MANO DE OBRA'!$B$9:$R$144,17,0)</f>
        <v>212968</v>
      </c>
      <c r="BO50" s="144">
        <v>577000</v>
      </c>
      <c r="BP50" s="22">
        <v>677280</v>
      </c>
      <c r="BQ50" s="82">
        <v>664000</v>
      </c>
      <c r="BR50" s="22">
        <f t="shared" si="35"/>
        <v>532812</v>
      </c>
      <c r="BS50" s="22">
        <f t="shared" si="36"/>
        <v>620500</v>
      </c>
      <c r="BT50" s="22">
        <f t="shared" si="37"/>
        <v>425027.23232563521</v>
      </c>
      <c r="BU50" s="22">
        <f t="shared" si="38"/>
        <v>223829.36799999999</v>
      </c>
      <c r="BV50" s="22">
        <f t="shared" si="39"/>
        <v>275310.12263999996</v>
      </c>
      <c r="BW50" s="146">
        <f>VLOOKUP(B50,'[3]MANO DE OBRA'!$B$9:$T$144,19,0)</f>
        <v>229234</v>
      </c>
      <c r="BX50" s="146">
        <v>577000</v>
      </c>
      <c r="BY50" s="23">
        <v>677280</v>
      </c>
      <c r="BZ50" s="84">
        <v>650000</v>
      </c>
      <c r="CA50" s="23">
        <f t="shared" si="40"/>
        <v>533378.5</v>
      </c>
      <c r="CB50" s="23">
        <f t="shared" si="41"/>
        <v>613500</v>
      </c>
      <c r="CC50" s="84">
        <f t="shared" si="42"/>
        <v>439058.04964662582</v>
      </c>
      <c r="CD50" s="84">
        <f t="shared" si="43"/>
        <v>240924.93399999998</v>
      </c>
      <c r="CE50" s="84">
        <f t="shared" si="44"/>
        <v>296337.66881999996</v>
      </c>
      <c r="CF50" s="168">
        <f>VLOOKUP(B50,'[3]MANO DE OBRA'!$B$9:$X$144,23,0)</f>
        <v>161603</v>
      </c>
      <c r="CG50" s="168">
        <v>577000</v>
      </c>
      <c r="CH50" s="24">
        <v>677280</v>
      </c>
      <c r="CI50" s="24">
        <v>624000</v>
      </c>
      <c r="CJ50" s="24">
        <f t="shared" si="45"/>
        <v>509970.75</v>
      </c>
      <c r="CK50" s="24">
        <f t="shared" si="46"/>
        <v>600500</v>
      </c>
      <c r="CL50" s="24">
        <f t="shared" si="47"/>
        <v>363630.92559173098</v>
      </c>
      <c r="CM50" s="24">
        <f t="shared" si="48"/>
        <v>169844.753</v>
      </c>
      <c r="CN50" s="24">
        <f t="shared" si="49"/>
        <v>208909.04618999999</v>
      </c>
      <c r="CO50" s="148">
        <f>VLOOKUP(B50,'[3]MANO DE OBRA'!$B$9:$Z$144,25,0)</f>
        <v>186090</v>
      </c>
      <c r="CP50" s="148">
        <v>577000</v>
      </c>
      <c r="CQ50" s="26">
        <v>677280</v>
      </c>
      <c r="CR50" s="149">
        <v>664000</v>
      </c>
      <c r="CS50" s="26">
        <f t="shared" si="50"/>
        <v>526092.5</v>
      </c>
      <c r="CT50" s="26">
        <f t="shared" si="51"/>
        <v>620500</v>
      </c>
      <c r="CU50" s="26">
        <f t="shared" si="52"/>
        <v>396457.08312431962</v>
      </c>
      <c r="CV50" s="26">
        <f t="shared" si="53"/>
        <v>195580.59</v>
      </c>
      <c r="CW50" s="26">
        <f t="shared" si="54"/>
        <v>240564.1257</v>
      </c>
      <c r="CX50" s="27">
        <f>VLOOKUP(B50,'[3]MANO DE OBRA'!$B$9:$AB$144,27,0)</f>
        <v>224619</v>
      </c>
      <c r="CY50" s="27">
        <v>577000</v>
      </c>
      <c r="CZ50" s="28">
        <v>677280</v>
      </c>
      <c r="DA50" s="86">
        <v>657000</v>
      </c>
      <c r="DB50" s="28">
        <f t="shared" si="55"/>
        <v>533974.75</v>
      </c>
      <c r="DC50" s="28">
        <f t="shared" si="56"/>
        <v>617000</v>
      </c>
      <c r="DD50" s="28">
        <f t="shared" si="57"/>
        <v>435556.6868434645</v>
      </c>
      <c r="DE50" s="28">
        <f t="shared" si="58"/>
        <v>236074.56899999999</v>
      </c>
      <c r="DF50" s="28">
        <f t="shared" si="59"/>
        <v>290371.71986999997</v>
      </c>
      <c r="DG50" s="150">
        <f>VLOOKUP(B50,'[3]MANO DE OBRA'!$B$9:$AF$144,31,0)</f>
        <v>237048</v>
      </c>
      <c r="DH50" s="150">
        <v>577000</v>
      </c>
      <c r="DI50" s="29">
        <v>677280</v>
      </c>
      <c r="DJ50" s="88">
        <v>650000</v>
      </c>
      <c r="DK50" s="29">
        <f t="shared" si="60"/>
        <v>535332</v>
      </c>
      <c r="DL50" s="29">
        <f t="shared" si="61"/>
        <v>613500</v>
      </c>
      <c r="DM50" s="29">
        <f t="shared" si="62"/>
        <v>446099.32943790953</v>
      </c>
      <c r="DN50" s="29">
        <f t="shared" si="63"/>
        <v>249137.44799999997</v>
      </c>
      <c r="DO50" s="29">
        <f t="shared" si="64"/>
        <v>306439.06103999994</v>
      </c>
      <c r="DP50" s="154">
        <f>VLOOKUP(B50,'[3]MANO DE OBRA'!$B$9:$AH$144,33,0)</f>
        <v>237048</v>
      </c>
      <c r="DQ50" s="154">
        <v>577000</v>
      </c>
      <c r="DR50" s="30">
        <v>677280</v>
      </c>
      <c r="DS50" s="90">
        <v>663700</v>
      </c>
      <c r="DT50" s="30">
        <f t="shared" si="65"/>
        <v>538757</v>
      </c>
      <c r="DU50" s="30">
        <f t="shared" si="66"/>
        <v>620350</v>
      </c>
      <c r="DV50" s="30">
        <f t="shared" si="67"/>
        <v>447684.87744599109</v>
      </c>
      <c r="DW50" s="30">
        <f t="shared" si="68"/>
        <v>249137.44799999997</v>
      </c>
      <c r="DX50" s="30">
        <f t="shared" si="69"/>
        <v>306439.06103999994</v>
      </c>
      <c r="DY50" s="158">
        <f>VLOOKUP(B50,'[3]MANO DE OBRA'!$B$9:$AJ$144,35,0)</f>
        <v>237048</v>
      </c>
      <c r="DZ50" s="158">
        <v>577000</v>
      </c>
      <c r="EA50" s="24">
        <v>677280</v>
      </c>
      <c r="EB50" s="25">
        <v>663700</v>
      </c>
      <c r="EC50" s="24">
        <f t="shared" si="70"/>
        <v>538757</v>
      </c>
      <c r="ED50" s="24">
        <f t="shared" si="71"/>
        <v>620350</v>
      </c>
      <c r="EE50" s="24">
        <f t="shared" si="72"/>
        <v>447684.87744599109</v>
      </c>
      <c r="EF50" s="24">
        <f t="shared" si="73"/>
        <v>249137.44799999997</v>
      </c>
      <c r="EG50" s="24">
        <f t="shared" si="74"/>
        <v>306439.06103999994</v>
      </c>
      <c r="EH50" s="126">
        <f>VLOOKUP(B50,'[3]MANO DE OBRA'!$B$9:$AN$144,37,0)</f>
        <v>250350</v>
      </c>
      <c r="EI50" s="126">
        <v>577000</v>
      </c>
      <c r="EJ50" s="17">
        <v>677280</v>
      </c>
      <c r="EK50" s="73">
        <v>630000</v>
      </c>
      <c r="EL50" s="17">
        <f t="shared" si="75"/>
        <v>533657.5</v>
      </c>
      <c r="EM50" s="17">
        <f t="shared" si="76"/>
        <v>603500</v>
      </c>
      <c r="EN50" s="17">
        <f t="shared" si="77"/>
        <v>454994.975025255</v>
      </c>
      <c r="EO50" s="17">
        <f t="shared" si="78"/>
        <v>263117.84999999998</v>
      </c>
      <c r="EP50" s="17">
        <f t="shared" si="79"/>
        <v>323634.95549999998</v>
      </c>
      <c r="EQ50" s="350">
        <v>237048</v>
      </c>
      <c r="ER50" s="170">
        <v>577000</v>
      </c>
      <c r="ES50" s="32">
        <v>677280</v>
      </c>
      <c r="ET50" s="32">
        <v>650000</v>
      </c>
      <c r="EU50" s="32">
        <f t="shared" si="80"/>
        <v>634760</v>
      </c>
      <c r="EV50" s="32">
        <f t="shared" si="81"/>
        <v>650000</v>
      </c>
      <c r="EW50" s="32">
        <f t="shared" si="82"/>
        <v>631837.26856367581</v>
      </c>
      <c r="EX50" s="32">
        <f t="shared" si="83"/>
        <v>286377.6888</v>
      </c>
      <c r="EY50" s="32">
        <f t="shared" si="84"/>
        <v>352244.55722399999</v>
      </c>
      <c r="EZ50" s="94">
        <f>VLOOKUP(B50,'[2]MANO DE OBRA '!$B$11:$AT$145,45,0)</f>
        <v>136120</v>
      </c>
      <c r="FA50" s="170">
        <v>577000</v>
      </c>
      <c r="FB50" s="32">
        <v>677280</v>
      </c>
      <c r="FC50" s="32">
        <v>637000</v>
      </c>
      <c r="FD50" s="32">
        <f t="shared" si="85"/>
        <v>630426.66666666663</v>
      </c>
      <c r="FE50" s="32">
        <f t="shared" si="86"/>
        <v>637000</v>
      </c>
      <c r="FF50" s="32">
        <f t="shared" si="87"/>
        <v>627686.60617997334</v>
      </c>
      <c r="FG50" s="172">
        <f t="shared" si="88"/>
        <v>164446.57199999999</v>
      </c>
      <c r="FH50" s="32">
        <f t="shared" si="89"/>
        <v>202269.28355999998</v>
      </c>
      <c r="FI50" s="172">
        <f>VLOOKUP(B50,'[2]MANO DE OBRA '!$B$11:$BO$145,66,0)</f>
        <v>136594</v>
      </c>
      <c r="FJ50" s="162">
        <v>577000</v>
      </c>
      <c r="FK50" s="32">
        <v>677280</v>
      </c>
      <c r="FL50" s="94">
        <v>650200</v>
      </c>
      <c r="FM50" s="32">
        <f t="shared" si="90"/>
        <v>634826.66666666663</v>
      </c>
      <c r="FN50" s="32">
        <f t="shared" si="91"/>
        <v>650200</v>
      </c>
      <c r="FO50" s="94">
        <f t="shared" si="92"/>
        <v>631900.24849521776</v>
      </c>
      <c r="FP50" s="172">
        <f t="shared" si="93"/>
        <v>165019.2114</v>
      </c>
      <c r="FQ50" s="32">
        <f t="shared" si="94"/>
        <v>202973.630022</v>
      </c>
      <c r="FR50" s="94">
        <f>VLOOKUP(B50,'[2]MANO DE OBRA '!$B$11:$BF$145,57,0)</f>
        <v>133468</v>
      </c>
      <c r="FS50" s="170">
        <v>577000</v>
      </c>
      <c r="FT50" s="32">
        <v>677280</v>
      </c>
      <c r="FU50" s="32">
        <v>610000</v>
      </c>
      <c r="FV50" s="32">
        <f t="shared" si="95"/>
        <v>621426.66666666663</v>
      </c>
      <c r="FW50" s="32">
        <f t="shared" si="96"/>
        <v>610000</v>
      </c>
      <c r="FX50" s="32">
        <f t="shared" si="97"/>
        <v>618691.82747565932</v>
      </c>
      <c r="FY50" s="172">
        <f t="shared" si="98"/>
        <v>161242.69079999998</v>
      </c>
      <c r="FZ50" s="32">
        <f t="shared" si="99"/>
        <v>198328.50968399999</v>
      </c>
      <c r="GA50" s="172">
        <f>VLOOKUP(B50,'[2]MANO DE OBRA '!$B$11:$BR$145,69,0)</f>
        <v>136938</v>
      </c>
      <c r="GB50" s="162">
        <v>577000</v>
      </c>
      <c r="GC50" s="32">
        <v>677280</v>
      </c>
      <c r="GD50" s="94">
        <v>657000</v>
      </c>
      <c r="GE50" s="32">
        <f t="shared" si="100"/>
        <v>637093.33333333337</v>
      </c>
      <c r="GF50" s="32">
        <f t="shared" si="101"/>
        <v>657000</v>
      </c>
      <c r="GG50" s="32">
        <f t="shared" si="102"/>
        <v>634026.09047557472</v>
      </c>
      <c r="GH50" s="172">
        <f t="shared" si="103"/>
        <v>165434.7978</v>
      </c>
      <c r="GI50" s="32">
        <f t="shared" si="104"/>
        <v>203484.801294</v>
      </c>
      <c r="GJ50" s="172">
        <f>VLOOKUP(B50,'[2]MANO DE OBRA '!$B$11:$P$145,15,0)</f>
        <v>121527</v>
      </c>
      <c r="GK50" s="162">
        <v>577000</v>
      </c>
      <c r="GL50" s="32">
        <v>677280</v>
      </c>
      <c r="GM50" s="94">
        <v>450400</v>
      </c>
      <c r="GN50" s="32">
        <f t="shared" si="105"/>
        <v>568226.66666666663</v>
      </c>
      <c r="GO50" s="32">
        <f t="shared" si="106"/>
        <v>577000</v>
      </c>
      <c r="GP50" s="32">
        <f t="shared" si="107"/>
        <v>552501.94554405252</v>
      </c>
      <c r="GQ50" s="172">
        <f t="shared" si="108"/>
        <v>146816.76869999999</v>
      </c>
      <c r="GR50" s="32">
        <f t="shared" si="109"/>
        <v>180584.62550099997</v>
      </c>
      <c r="GS50" s="172">
        <f>VLOOKUP(B50,'[2]MANO DE OBRA '!$B$11:$G$145,6,0)</f>
        <v>110397</v>
      </c>
      <c r="GT50" s="162">
        <v>577000</v>
      </c>
      <c r="GU50" s="32">
        <v>677280</v>
      </c>
      <c r="GV50" s="94">
        <v>450400</v>
      </c>
      <c r="GW50" s="33">
        <f t="shared" si="110"/>
        <v>568226.66666666663</v>
      </c>
      <c r="GX50" s="32">
        <f t="shared" si="111"/>
        <v>577000</v>
      </c>
      <c r="GY50" s="32">
        <f t="shared" si="112"/>
        <v>552501.94554405252</v>
      </c>
      <c r="GZ50" s="172">
        <f t="shared" si="113"/>
        <v>133370.61569999999</v>
      </c>
      <c r="HA50" s="32">
        <f t="shared" si="114"/>
        <v>164045.857311</v>
      </c>
      <c r="HB50" s="172">
        <f>VLOOKUP(B50,'[2]MANO DE OBRA '!$B$11:$D$145,3,0)</f>
        <v>116879</v>
      </c>
      <c r="HC50" s="31">
        <v>577000</v>
      </c>
      <c r="HD50" s="32">
        <v>677280</v>
      </c>
      <c r="HE50" s="94">
        <v>450400</v>
      </c>
      <c r="HF50" s="33">
        <f t="shared" si="115"/>
        <v>568226.66666666663</v>
      </c>
      <c r="HG50" s="32">
        <f t="shared" si="116"/>
        <v>577000</v>
      </c>
      <c r="HH50" s="32">
        <f t="shared" si="117"/>
        <v>552501.94554405252</v>
      </c>
      <c r="HI50" s="172">
        <f t="shared" si="118"/>
        <v>141201.51989999998</v>
      </c>
      <c r="HJ50" s="32">
        <f t="shared" si="119"/>
        <v>173677.86947699997</v>
      </c>
      <c r="HK50" s="172">
        <f>VLOOKUP(B50,'[2]MANO DE OBRA '!$B$11:$BI$145,60,0)</f>
        <v>150697</v>
      </c>
      <c r="HL50" s="31">
        <v>577000</v>
      </c>
      <c r="HM50" s="32">
        <v>677280</v>
      </c>
      <c r="HN50" s="94">
        <v>657000</v>
      </c>
      <c r="HO50" s="33">
        <f t="shared" si="120"/>
        <v>637093.33333333337</v>
      </c>
      <c r="HP50" s="32">
        <f t="shared" si="121"/>
        <v>657000</v>
      </c>
      <c r="HQ50" s="32">
        <f t="shared" si="122"/>
        <v>634026.09047557472</v>
      </c>
      <c r="HR50" s="172">
        <f t="shared" si="123"/>
        <v>182057.04569999999</v>
      </c>
      <c r="HS50" s="32">
        <f t="shared" si="124"/>
        <v>223930.166211</v>
      </c>
      <c r="HT50" s="172">
        <v>276960</v>
      </c>
      <c r="HU50" s="31">
        <v>577000</v>
      </c>
      <c r="HV50" s="32">
        <v>677280</v>
      </c>
      <c r="HW50" s="94">
        <v>630000</v>
      </c>
      <c r="HX50" s="33">
        <f t="shared" si="125"/>
        <v>628093.33333333337</v>
      </c>
      <c r="HY50" s="32">
        <f t="shared" si="126"/>
        <v>630000</v>
      </c>
      <c r="HZ50" s="32">
        <f t="shared" si="127"/>
        <v>625404.16060140065</v>
      </c>
      <c r="IA50" s="172">
        <f t="shared" si="128"/>
        <v>334595.37599999999</v>
      </c>
      <c r="IB50" s="32">
        <f t="shared" si="129"/>
        <v>411552.31247999996</v>
      </c>
      <c r="IC50" s="172">
        <v>317350</v>
      </c>
      <c r="ID50" s="31">
        <v>577000</v>
      </c>
      <c r="IE50" s="32">
        <v>677280</v>
      </c>
      <c r="IF50" s="94">
        <v>630000</v>
      </c>
      <c r="IG50" s="33">
        <f t="shared" si="130"/>
        <v>628093.33333333337</v>
      </c>
      <c r="IH50" s="32">
        <f t="shared" si="131"/>
        <v>630000</v>
      </c>
      <c r="II50" s="32">
        <f t="shared" si="132"/>
        <v>625404.16060140065</v>
      </c>
      <c r="IJ50" s="172">
        <f t="shared" si="133"/>
        <v>383390.53499999997</v>
      </c>
      <c r="IK50" s="32">
        <f t="shared" si="134"/>
        <v>471570.35804999998</v>
      </c>
      <c r="IM50" s="32">
        <f t="shared" si="135"/>
        <v>254345.72998088892</v>
      </c>
    </row>
    <row r="51" spans="1:247" x14ac:dyDescent="0.25">
      <c r="A51" s="12">
        <v>44</v>
      </c>
      <c r="B51" s="38" t="s">
        <v>329</v>
      </c>
      <c r="C51" s="14">
        <f>VLOOKUP(B51,'[3]MANO DE OBRA'!$B$9:$D$144,3,0)</f>
        <v>211268</v>
      </c>
      <c r="D51" s="14">
        <v>755000</v>
      </c>
      <c r="E51" s="15">
        <v>880430</v>
      </c>
      <c r="F51" s="97">
        <v>845000</v>
      </c>
      <c r="G51" s="105">
        <f t="shared" si="1"/>
        <v>672924.5</v>
      </c>
      <c r="H51" s="105">
        <f t="shared" si="2"/>
        <v>800000</v>
      </c>
      <c r="I51" s="105">
        <f t="shared" si="3"/>
        <v>477494.0120671952</v>
      </c>
      <c r="J51" s="107">
        <f t="shared" si="136"/>
        <v>222042.66799999998</v>
      </c>
      <c r="K51" s="107">
        <f t="shared" si="4"/>
        <v>273112.48163999995</v>
      </c>
      <c r="L51" s="101">
        <f>VLOOKUP(B51,'[3]MANO DE OBRA'!$B$9:$F$144,5,0)</f>
        <v>210531</v>
      </c>
      <c r="M51" s="101">
        <v>755000</v>
      </c>
      <c r="N51" s="34">
        <v>880430</v>
      </c>
      <c r="O51" s="70">
        <v>862800</v>
      </c>
      <c r="P51" s="34">
        <f t="shared" si="5"/>
        <v>677190.25</v>
      </c>
      <c r="Q51" s="34">
        <f t="shared" si="6"/>
        <v>808900</v>
      </c>
      <c r="R51" s="34">
        <f t="shared" si="7"/>
        <v>477941.59624733368</v>
      </c>
      <c r="S51" s="34">
        <f t="shared" si="8"/>
        <v>221268.08099999998</v>
      </c>
      <c r="T51" s="34">
        <f t="shared" si="9"/>
        <v>272159.73962999997</v>
      </c>
      <c r="U51" s="175">
        <f>VLOOKUP(B51,'[3]MANO DE OBRA'!$B$9:$H$144,7,0)</f>
        <v>194399</v>
      </c>
      <c r="V51" s="175">
        <v>755000</v>
      </c>
      <c r="W51" s="17">
        <v>880430</v>
      </c>
      <c r="X51" s="17">
        <v>845000</v>
      </c>
      <c r="Y51" s="17">
        <f t="shared" si="10"/>
        <v>668707.25</v>
      </c>
      <c r="Z51" s="17">
        <f t="shared" si="11"/>
        <v>800000</v>
      </c>
      <c r="AA51" s="17">
        <f t="shared" si="12"/>
        <v>455176.32448789669</v>
      </c>
      <c r="AB51" s="17">
        <f t="shared" si="13"/>
        <v>204313.34899999999</v>
      </c>
      <c r="AC51" s="17">
        <f t="shared" si="14"/>
        <v>251305.41926999998</v>
      </c>
      <c r="AD51" s="129">
        <f>VLOOKUP(B51,'[3]MANO DE OBRA'!$B$9:$J$144,9,0)</f>
        <v>192150</v>
      </c>
      <c r="AE51" s="129">
        <v>755000</v>
      </c>
      <c r="AF51" s="18">
        <v>880430</v>
      </c>
      <c r="AG51" s="74">
        <v>862800</v>
      </c>
      <c r="AH51" s="18">
        <f t="shared" si="15"/>
        <v>672595</v>
      </c>
      <c r="AI51" s="18">
        <f t="shared" si="16"/>
        <v>808900</v>
      </c>
      <c r="AJ51" s="18">
        <f t="shared" si="17"/>
        <v>453329.88122212898</v>
      </c>
      <c r="AK51" s="18">
        <f t="shared" si="18"/>
        <v>201949.65</v>
      </c>
      <c r="AL51" s="18">
        <f t="shared" si="19"/>
        <v>248398.06949999998</v>
      </c>
      <c r="AM51" s="133">
        <f>VLOOKUP(B51,'[3]MANO DE OBRA'!$B$9:$L$144,11,0)</f>
        <v>208057</v>
      </c>
      <c r="AN51" s="133">
        <v>755000</v>
      </c>
      <c r="AO51" s="19">
        <v>880430</v>
      </c>
      <c r="AP51" s="77">
        <v>854000</v>
      </c>
      <c r="AQ51" s="19">
        <f t="shared" si="20"/>
        <v>674371.75</v>
      </c>
      <c r="AR51" s="19">
        <f t="shared" si="21"/>
        <v>804500</v>
      </c>
      <c r="AS51" s="19">
        <f t="shared" si="22"/>
        <v>474065.79717427929</v>
      </c>
      <c r="AT51" s="19">
        <f t="shared" si="23"/>
        <v>218667.90699999998</v>
      </c>
      <c r="AU51" s="19">
        <f t="shared" si="24"/>
        <v>268961.52560999995</v>
      </c>
      <c r="AV51" s="137">
        <f>VLOOKUP(B51,'[3]MANO DE OBRA'!$B$9:$N$144,13,0)</f>
        <v>192150</v>
      </c>
      <c r="AW51" s="137">
        <v>755000</v>
      </c>
      <c r="AX51" s="20">
        <v>880430</v>
      </c>
      <c r="AY51" s="79">
        <v>854000</v>
      </c>
      <c r="AZ51" s="20">
        <f t="shared" si="25"/>
        <v>670395</v>
      </c>
      <c r="BA51" s="20">
        <f t="shared" si="26"/>
        <v>804500</v>
      </c>
      <c r="BB51" s="20">
        <f t="shared" si="27"/>
        <v>452717.11342732608</v>
      </c>
      <c r="BC51" s="20">
        <f t="shared" si="28"/>
        <v>201949.65</v>
      </c>
      <c r="BD51" s="20">
        <f t="shared" si="29"/>
        <v>248398.06949999998</v>
      </c>
      <c r="BE51" s="139">
        <f>VLOOKUP(B51,'[3]MANO DE OBRA'!$B$9:$P$144,15,0)</f>
        <v>217163</v>
      </c>
      <c r="BF51" s="139">
        <v>755000</v>
      </c>
      <c r="BG51" s="21">
        <v>880430</v>
      </c>
      <c r="BH51" s="80">
        <v>819000</v>
      </c>
      <c r="BI51" s="21">
        <f t="shared" si="30"/>
        <v>667898.25</v>
      </c>
      <c r="BJ51" s="21">
        <f t="shared" si="31"/>
        <v>787000</v>
      </c>
      <c r="BK51" s="21">
        <f t="shared" si="32"/>
        <v>482733.28393468948</v>
      </c>
      <c r="BL51" s="21">
        <f t="shared" si="33"/>
        <v>228238.31299999999</v>
      </c>
      <c r="BM51" s="21">
        <f t="shared" si="34"/>
        <v>280733.12498999998</v>
      </c>
      <c r="BN51" s="144">
        <f>VLOOKUP(B51,'[3]MANO DE OBRA'!$B$9:$R$144,17,0)</f>
        <v>284206</v>
      </c>
      <c r="BO51" s="144">
        <v>755000</v>
      </c>
      <c r="BP51" s="22">
        <v>880430</v>
      </c>
      <c r="BQ51" s="82">
        <v>836000</v>
      </c>
      <c r="BR51" s="22">
        <f t="shared" si="35"/>
        <v>688909</v>
      </c>
      <c r="BS51" s="22">
        <f t="shared" si="36"/>
        <v>795500</v>
      </c>
      <c r="BT51" s="22">
        <f t="shared" si="37"/>
        <v>557486.72409336572</v>
      </c>
      <c r="BU51" s="22">
        <f t="shared" si="38"/>
        <v>298700.50599999999</v>
      </c>
      <c r="BV51" s="22">
        <f t="shared" si="39"/>
        <v>367401.62238000002</v>
      </c>
      <c r="BW51" s="146">
        <f>VLOOKUP(B51,'[3]MANO DE OBRA'!$B$9:$T$144,19,0)</f>
        <v>281390</v>
      </c>
      <c r="BX51" s="146">
        <v>755000</v>
      </c>
      <c r="BY51" s="23">
        <v>880430</v>
      </c>
      <c r="BZ51" s="84">
        <v>819000</v>
      </c>
      <c r="CA51" s="23">
        <f t="shared" si="40"/>
        <v>683955</v>
      </c>
      <c r="CB51" s="23">
        <f t="shared" si="41"/>
        <v>787000</v>
      </c>
      <c r="CC51" s="84">
        <f t="shared" si="42"/>
        <v>552860.38186485821</v>
      </c>
      <c r="CD51" s="84">
        <f t="shared" si="43"/>
        <v>295740.88999999996</v>
      </c>
      <c r="CE51" s="84">
        <f t="shared" si="44"/>
        <v>363761.29469999997</v>
      </c>
      <c r="CF51" s="168">
        <f>VLOOKUP(B51,'[3]MANO DE OBRA'!$B$9:$X$144,23,0)</f>
        <v>192150</v>
      </c>
      <c r="CG51" s="168">
        <v>755000</v>
      </c>
      <c r="CH51" s="24">
        <v>880430</v>
      </c>
      <c r="CI51" s="24">
        <v>761700</v>
      </c>
      <c r="CJ51" s="24">
        <f t="shared" si="45"/>
        <v>647320</v>
      </c>
      <c r="CK51" s="24">
        <f t="shared" si="46"/>
        <v>758350</v>
      </c>
      <c r="CL51" s="24">
        <f t="shared" si="47"/>
        <v>445561.70136320748</v>
      </c>
      <c r="CM51" s="24">
        <f t="shared" si="48"/>
        <v>201949.65</v>
      </c>
      <c r="CN51" s="24">
        <f t="shared" si="49"/>
        <v>248398.06949999998</v>
      </c>
      <c r="CO51" s="148">
        <f>VLOOKUP(B51,'[3]MANO DE OBRA'!$B$9:$Z$144,25,0)</f>
        <v>237792</v>
      </c>
      <c r="CP51" s="148">
        <v>755000</v>
      </c>
      <c r="CQ51" s="26">
        <v>880430</v>
      </c>
      <c r="CR51" s="149">
        <v>836000</v>
      </c>
      <c r="CS51" s="26">
        <f t="shared" si="50"/>
        <v>677305.5</v>
      </c>
      <c r="CT51" s="26">
        <f t="shared" si="51"/>
        <v>795500</v>
      </c>
      <c r="CU51" s="26">
        <f t="shared" si="52"/>
        <v>508786.73803995526</v>
      </c>
      <c r="CV51" s="26">
        <f t="shared" si="53"/>
        <v>249919.39199999999</v>
      </c>
      <c r="CW51" s="26">
        <f t="shared" si="54"/>
        <v>307400.85216000001</v>
      </c>
      <c r="CX51" s="27">
        <f>VLOOKUP(B51,'[3]MANO DE OBRA'!$B$9:$AB$144,27,0)</f>
        <v>280572</v>
      </c>
      <c r="CY51" s="27">
        <v>755000</v>
      </c>
      <c r="CZ51" s="28">
        <v>880430</v>
      </c>
      <c r="DA51" s="86">
        <v>819000</v>
      </c>
      <c r="DB51" s="28">
        <f t="shared" si="55"/>
        <v>683750.5</v>
      </c>
      <c r="DC51" s="28">
        <f t="shared" si="56"/>
        <v>787000</v>
      </c>
      <c r="DD51" s="28">
        <f t="shared" si="57"/>
        <v>552069.7946612743</v>
      </c>
      <c r="DE51" s="28">
        <f t="shared" si="58"/>
        <v>294881.17199999996</v>
      </c>
      <c r="DF51" s="28">
        <f t="shared" si="59"/>
        <v>362703.84155999997</v>
      </c>
      <c r="DG51" s="150">
        <f>VLOOKUP(B51,'[3]MANO DE OBRA'!$B$9:$AF$144,31,0)</f>
        <v>308151</v>
      </c>
      <c r="DH51" s="150">
        <v>755000</v>
      </c>
      <c r="DI51" s="29">
        <v>880430</v>
      </c>
      <c r="DJ51" s="88">
        <v>872000</v>
      </c>
      <c r="DK51" s="29">
        <f t="shared" si="60"/>
        <v>703895.25</v>
      </c>
      <c r="DL51" s="29">
        <f t="shared" si="61"/>
        <v>813500</v>
      </c>
      <c r="DM51" s="29">
        <f t="shared" si="62"/>
        <v>583748.7373543398</v>
      </c>
      <c r="DN51" s="29">
        <f t="shared" si="63"/>
        <v>323866.701</v>
      </c>
      <c r="DO51" s="29">
        <f t="shared" si="64"/>
        <v>398356.04223000002</v>
      </c>
      <c r="DP51" s="154">
        <f>VLOOKUP(B51,'[3]MANO DE OBRA'!$B$9:$AH$144,33,0)</f>
        <v>308151</v>
      </c>
      <c r="DQ51" s="154">
        <v>755000</v>
      </c>
      <c r="DR51" s="30">
        <v>880430</v>
      </c>
      <c r="DS51" s="90">
        <v>836400</v>
      </c>
      <c r="DT51" s="30">
        <f t="shared" si="65"/>
        <v>694995.25</v>
      </c>
      <c r="DU51" s="30">
        <f t="shared" si="66"/>
        <v>795700</v>
      </c>
      <c r="DV51" s="30">
        <f t="shared" si="67"/>
        <v>579619.89089851081</v>
      </c>
      <c r="DW51" s="30">
        <f t="shared" si="68"/>
        <v>323866.701</v>
      </c>
      <c r="DX51" s="30">
        <f t="shared" si="69"/>
        <v>398356.04223000002</v>
      </c>
      <c r="DY51" s="158">
        <f>VLOOKUP(B51,'[3]MANO DE OBRA'!$B$9:$AJ$144,35,0)</f>
        <v>308151</v>
      </c>
      <c r="DZ51" s="158">
        <v>755000</v>
      </c>
      <c r="EA51" s="24">
        <v>880430</v>
      </c>
      <c r="EB51" s="25">
        <v>836400</v>
      </c>
      <c r="EC51" s="24">
        <f t="shared" si="70"/>
        <v>694995.25</v>
      </c>
      <c r="ED51" s="24">
        <f t="shared" si="71"/>
        <v>795700</v>
      </c>
      <c r="EE51" s="24">
        <f t="shared" si="72"/>
        <v>579619.89089851081</v>
      </c>
      <c r="EF51" s="24">
        <f t="shared" si="73"/>
        <v>323866.701</v>
      </c>
      <c r="EG51" s="24">
        <f t="shared" si="74"/>
        <v>398356.04223000002</v>
      </c>
      <c r="EH51" s="126">
        <f>VLOOKUP(B51,'[3]MANO DE OBRA'!$B$9:$AN$144,37,0)</f>
        <v>313600</v>
      </c>
      <c r="EI51" s="126">
        <v>755000</v>
      </c>
      <c r="EJ51" s="17">
        <v>880430</v>
      </c>
      <c r="EK51" s="73">
        <v>828000</v>
      </c>
      <c r="EL51" s="17">
        <f t="shared" si="75"/>
        <v>694257.5</v>
      </c>
      <c r="EM51" s="17">
        <f t="shared" si="76"/>
        <v>791500</v>
      </c>
      <c r="EN51" s="17">
        <f t="shared" si="77"/>
        <v>583361.06117544905</v>
      </c>
      <c r="EO51" s="17">
        <f t="shared" si="78"/>
        <v>329593.59999999998</v>
      </c>
      <c r="EP51" s="17">
        <f t="shared" si="79"/>
        <v>405400.12799999997</v>
      </c>
      <c r="EQ51" s="350">
        <v>308151</v>
      </c>
      <c r="ER51" s="170">
        <v>755000</v>
      </c>
      <c r="ES51" s="32">
        <v>880430</v>
      </c>
      <c r="ET51" s="32">
        <v>854000</v>
      </c>
      <c r="EU51" s="32">
        <f t="shared" si="80"/>
        <v>829810</v>
      </c>
      <c r="EV51" s="32">
        <f t="shared" si="81"/>
        <v>854000</v>
      </c>
      <c r="EW51" s="32">
        <f t="shared" si="82"/>
        <v>826156.75343064882</v>
      </c>
      <c r="EX51" s="32">
        <f t="shared" si="83"/>
        <v>372277.2231</v>
      </c>
      <c r="EY51" s="32">
        <f t="shared" si="84"/>
        <v>457900.984413</v>
      </c>
      <c r="EZ51" s="94">
        <f>VLOOKUP(B51,'[2]MANO DE OBRA '!$B$11:$AT$145,45,0)</f>
        <v>181833</v>
      </c>
      <c r="FA51" s="170">
        <v>755000</v>
      </c>
      <c r="FB51" s="32">
        <v>880430</v>
      </c>
      <c r="FC51" s="32">
        <v>836000</v>
      </c>
      <c r="FD51" s="32">
        <f t="shared" si="85"/>
        <v>823810</v>
      </c>
      <c r="FE51" s="32">
        <f t="shared" si="86"/>
        <v>836000</v>
      </c>
      <c r="FF51" s="32">
        <f t="shared" si="87"/>
        <v>820460.2663952182</v>
      </c>
      <c r="FG51" s="172">
        <f t="shared" si="88"/>
        <v>219672.4473</v>
      </c>
      <c r="FH51" s="32">
        <f t="shared" si="89"/>
        <v>270197.11017900001</v>
      </c>
      <c r="FI51" s="172">
        <f>VLOOKUP(B51,'[2]MANO DE OBRA '!$B$11:$BO$145,66,0)</f>
        <v>182307</v>
      </c>
      <c r="FJ51" s="162">
        <v>755000</v>
      </c>
      <c r="FK51" s="32">
        <v>880430</v>
      </c>
      <c r="FL51" s="94">
        <v>854000</v>
      </c>
      <c r="FM51" s="32">
        <f t="shared" si="90"/>
        <v>829810</v>
      </c>
      <c r="FN51" s="32">
        <f t="shared" si="91"/>
        <v>854000</v>
      </c>
      <c r="FO51" s="94">
        <f t="shared" si="92"/>
        <v>826156.75343064882</v>
      </c>
      <c r="FP51" s="172">
        <f t="shared" si="93"/>
        <v>220245.08669999999</v>
      </c>
      <c r="FQ51" s="32">
        <f t="shared" si="94"/>
        <v>270901.456641</v>
      </c>
      <c r="FR51" s="94">
        <v>0</v>
      </c>
      <c r="FS51" s="170">
        <v>755000</v>
      </c>
      <c r="FT51" s="32">
        <v>880430</v>
      </c>
      <c r="FU51" s="32">
        <v>845000</v>
      </c>
      <c r="FV51" s="32">
        <f t="shared" si="95"/>
        <v>826810</v>
      </c>
      <c r="FW51" s="32">
        <f t="shared" si="96"/>
        <v>845000</v>
      </c>
      <c r="FX51" s="32">
        <f t="shared" si="97"/>
        <v>823328.99346399482</v>
      </c>
      <c r="FY51" s="172">
        <f t="shared" si="98"/>
        <v>0</v>
      </c>
      <c r="FZ51" s="32">
        <f t="shared" si="99"/>
        <v>0</v>
      </c>
      <c r="GA51" s="172">
        <f>VLOOKUP(B51,'[2]MANO DE OBRA '!$B$11:$BR$145,69,0)</f>
        <v>181833</v>
      </c>
      <c r="GB51" s="162">
        <v>755000</v>
      </c>
      <c r="GC51" s="32">
        <v>880430</v>
      </c>
      <c r="GD51" s="94">
        <v>863000</v>
      </c>
      <c r="GE51" s="32">
        <f t="shared" si="100"/>
        <v>832810</v>
      </c>
      <c r="GF51" s="32">
        <f t="shared" si="101"/>
        <v>863000</v>
      </c>
      <c r="GG51" s="32">
        <f t="shared" si="102"/>
        <v>828944.41762493656</v>
      </c>
      <c r="GH51" s="172">
        <f t="shared" si="103"/>
        <v>219672.4473</v>
      </c>
      <c r="GI51" s="32">
        <f t="shared" si="104"/>
        <v>270197.11017900001</v>
      </c>
      <c r="GJ51" s="172">
        <v>0</v>
      </c>
      <c r="GK51" s="162">
        <v>755000</v>
      </c>
      <c r="GL51" s="32">
        <v>880430</v>
      </c>
      <c r="GM51" s="94" t="s">
        <v>89</v>
      </c>
      <c r="GN51" s="32">
        <f t="shared" si="105"/>
        <v>817715</v>
      </c>
      <c r="GO51" s="32">
        <f t="shared" si="106"/>
        <v>817715</v>
      </c>
      <c r="GP51" s="32">
        <f t="shared" si="107"/>
        <v>812905.04637923965</v>
      </c>
      <c r="GQ51" s="172">
        <f t="shared" si="108"/>
        <v>0</v>
      </c>
      <c r="GR51" s="32">
        <f t="shared" si="109"/>
        <v>0</v>
      </c>
      <c r="GS51" s="172">
        <v>0</v>
      </c>
      <c r="GT51" s="162">
        <v>755000</v>
      </c>
      <c r="GU51" s="32">
        <v>880430</v>
      </c>
      <c r="GV51" s="94" t="s">
        <v>89</v>
      </c>
      <c r="GW51" s="33">
        <f t="shared" si="110"/>
        <v>817715</v>
      </c>
      <c r="GX51" s="32">
        <f t="shared" si="111"/>
        <v>817715</v>
      </c>
      <c r="GY51" s="32">
        <f t="shared" si="112"/>
        <v>812905.04637923965</v>
      </c>
      <c r="GZ51" s="172">
        <f t="shared" si="113"/>
        <v>0</v>
      </c>
      <c r="HA51" s="32">
        <f t="shared" si="114"/>
        <v>0</v>
      </c>
      <c r="HB51" s="172">
        <v>0</v>
      </c>
      <c r="HC51" s="31">
        <v>755000</v>
      </c>
      <c r="HD51" s="32">
        <v>880430</v>
      </c>
      <c r="HE51" s="94" t="s">
        <v>89</v>
      </c>
      <c r="HF51" s="33">
        <f t="shared" si="115"/>
        <v>817715</v>
      </c>
      <c r="HG51" s="32">
        <f t="shared" si="116"/>
        <v>817715</v>
      </c>
      <c r="HH51" s="32">
        <f t="shared" si="117"/>
        <v>812905.04637923965</v>
      </c>
      <c r="HI51" s="172">
        <f t="shared" si="118"/>
        <v>0</v>
      </c>
      <c r="HJ51" s="32">
        <f t="shared" si="119"/>
        <v>0</v>
      </c>
      <c r="HK51" s="172">
        <f>VLOOKUP(B51,'[2]MANO DE OBRA '!$B$11:$BI$145,60,0)</f>
        <v>184981</v>
      </c>
      <c r="HL51" s="31">
        <v>755000</v>
      </c>
      <c r="HM51" s="32">
        <v>880430</v>
      </c>
      <c r="HN51" s="94">
        <v>862800</v>
      </c>
      <c r="HO51" s="33">
        <f t="shared" si="120"/>
        <v>832743.33333333337</v>
      </c>
      <c r="HP51" s="32">
        <f t="shared" si="121"/>
        <v>862800</v>
      </c>
      <c r="HQ51" s="32">
        <f t="shared" si="122"/>
        <v>828882.89903114829</v>
      </c>
      <c r="HR51" s="172">
        <f t="shared" si="123"/>
        <v>223475.54609999998</v>
      </c>
      <c r="HS51" s="32">
        <f t="shared" si="124"/>
        <v>274874.92170299997</v>
      </c>
      <c r="HT51" s="172">
        <v>362400</v>
      </c>
      <c r="HU51" s="31">
        <v>755000</v>
      </c>
      <c r="HV51" s="32">
        <v>880430</v>
      </c>
      <c r="HW51" s="94">
        <v>836000</v>
      </c>
      <c r="HX51" s="33">
        <f t="shared" si="125"/>
        <v>823810</v>
      </c>
      <c r="HY51" s="32">
        <f t="shared" si="126"/>
        <v>836000</v>
      </c>
      <c r="HZ51" s="32">
        <f t="shared" si="127"/>
        <v>820460.2663952182</v>
      </c>
      <c r="IA51" s="172">
        <f t="shared" si="128"/>
        <v>437815.44</v>
      </c>
      <c r="IB51" s="32">
        <f t="shared" si="129"/>
        <v>538512.99120000005</v>
      </c>
      <c r="IC51" s="172">
        <v>415250</v>
      </c>
      <c r="ID51" s="31">
        <v>755000</v>
      </c>
      <c r="IE51" s="32">
        <v>880430</v>
      </c>
      <c r="IF51" s="94">
        <v>836000</v>
      </c>
      <c r="IG51" s="33">
        <f t="shared" si="130"/>
        <v>823810</v>
      </c>
      <c r="IH51" s="32">
        <f t="shared" si="131"/>
        <v>836000</v>
      </c>
      <c r="II51" s="32">
        <f t="shared" si="132"/>
        <v>820460.2663952182</v>
      </c>
      <c r="IJ51" s="172">
        <f t="shared" si="133"/>
        <v>501663.52499999997</v>
      </c>
      <c r="IK51" s="32">
        <f t="shared" si="134"/>
        <v>617046.1357499999</v>
      </c>
      <c r="IM51" s="32">
        <f t="shared" si="135"/>
        <v>288623.44722944434</v>
      </c>
    </row>
    <row r="52" spans="1:247" x14ac:dyDescent="0.25">
      <c r="A52" s="12">
        <v>45</v>
      </c>
      <c r="B52" s="40" t="s">
        <v>330</v>
      </c>
      <c r="C52" s="14">
        <f>VLOOKUP(B52,'[3]MANO DE OBRA'!$B$9:$D$144,3,0)</f>
        <v>282450</v>
      </c>
      <c r="D52" s="14">
        <v>1009000</v>
      </c>
      <c r="E52" s="15">
        <v>1111120</v>
      </c>
      <c r="F52" s="97">
        <v>1000000</v>
      </c>
      <c r="G52" s="105">
        <f t="shared" si="1"/>
        <v>850642.5</v>
      </c>
      <c r="H52" s="105">
        <f t="shared" si="2"/>
        <v>1004500</v>
      </c>
      <c r="I52" s="105">
        <f t="shared" si="3"/>
        <v>621936.69795800105</v>
      </c>
      <c r="J52" s="107">
        <f t="shared" si="136"/>
        <v>296854.94999999995</v>
      </c>
      <c r="K52" s="107">
        <f t="shared" si="4"/>
        <v>365131.58849999995</v>
      </c>
      <c r="L52" s="101">
        <f>VLOOKUP(B52,'[3]MANO DE OBRA'!$B$9:$F$144,5,0)</f>
        <v>282450</v>
      </c>
      <c r="M52" s="101">
        <v>1009000</v>
      </c>
      <c r="N52" s="34">
        <v>1111120</v>
      </c>
      <c r="O52" s="70">
        <v>1055600</v>
      </c>
      <c r="P52" s="34">
        <f t="shared" si="5"/>
        <v>864542.5</v>
      </c>
      <c r="Q52" s="34">
        <f t="shared" si="6"/>
        <v>1032300</v>
      </c>
      <c r="R52" s="34">
        <f t="shared" si="7"/>
        <v>627072.15521432552</v>
      </c>
      <c r="S52" s="34">
        <f t="shared" si="8"/>
        <v>296854.94999999995</v>
      </c>
      <c r="T52" s="34">
        <f t="shared" si="9"/>
        <v>365131.58849999995</v>
      </c>
      <c r="U52" s="175">
        <f>VLOOKUP(B52,'[3]MANO DE OBRA'!$B$9:$H$144,7,0)</f>
        <v>282450</v>
      </c>
      <c r="V52" s="175">
        <v>1009000</v>
      </c>
      <c r="W52" s="17">
        <v>1111120</v>
      </c>
      <c r="X52" s="17">
        <v>1033000</v>
      </c>
      <c r="Y52" s="17">
        <f t="shared" si="10"/>
        <v>858892.5</v>
      </c>
      <c r="Z52" s="17">
        <f t="shared" si="11"/>
        <v>1021000</v>
      </c>
      <c r="AA52" s="17">
        <f t="shared" si="12"/>
        <v>625041.31858100789</v>
      </c>
      <c r="AB52" s="17">
        <f t="shared" si="13"/>
        <v>296854.94999999995</v>
      </c>
      <c r="AC52" s="17">
        <f t="shared" si="14"/>
        <v>365131.58849999995</v>
      </c>
      <c r="AD52" s="129">
        <f>VLOOKUP(B52,'[3]MANO DE OBRA'!$B$9:$J$144,9,0)</f>
        <v>282450</v>
      </c>
      <c r="AE52" s="129">
        <v>1009000</v>
      </c>
      <c r="AF52" s="18">
        <v>1111120</v>
      </c>
      <c r="AG52" s="74">
        <v>1055600</v>
      </c>
      <c r="AH52" s="18">
        <f t="shared" si="15"/>
        <v>864542.5</v>
      </c>
      <c r="AI52" s="18">
        <f t="shared" si="16"/>
        <v>1032300</v>
      </c>
      <c r="AJ52" s="18">
        <f t="shared" si="17"/>
        <v>627072.15521432552</v>
      </c>
      <c r="AK52" s="18">
        <f t="shared" si="18"/>
        <v>296854.94999999995</v>
      </c>
      <c r="AL52" s="18">
        <f t="shared" si="19"/>
        <v>365131.58849999995</v>
      </c>
      <c r="AM52" s="133">
        <f>VLOOKUP(B52,'[3]MANO DE OBRA'!$B$9:$L$144,11,0)</f>
        <v>284788</v>
      </c>
      <c r="AN52" s="133">
        <v>1009000</v>
      </c>
      <c r="AO52" s="19">
        <v>1111120</v>
      </c>
      <c r="AP52" s="77">
        <v>1089000</v>
      </c>
      <c r="AQ52" s="19">
        <f t="shared" si="20"/>
        <v>873477</v>
      </c>
      <c r="AR52" s="19">
        <f t="shared" si="21"/>
        <v>1049000</v>
      </c>
      <c r="AS52" s="19">
        <f t="shared" si="22"/>
        <v>632838.23252720584</v>
      </c>
      <c r="AT52" s="19">
        <f t="shared" si="23"/>
        <v>299312.18799999997</v>
      </c>
      <c r="AU52" s="19">
        <f t="shared" si="24"/>
        <v>368153.99123999994</v>
      </c>
      <c r="AV52" s="137">
        <f>VLOOKUP(B52,'[3]MANO DE OBRA'!$B$9:$N$144,13,0)</f>
        <v>303269</v>
      </c>
      <c r="AW52" s="137">
        <v>1009000</v>
      </c>
      <c r="AX52" s="20">
        <v>1111120</v>
      </c>
      <c r="AY52" s="79">
        <v>1089000</v>
      </c>
      <c r="AZ52" s="20">
        <f t="shared" si="25"/>
        <v>878097.25</v>
      </c>
      <c r="BA52" s="20">
        <f t="shared" si="26"/>
        <v>1049000</v>
      </c>
      <c r="BB52" s="20">
        <f t="shared" si="27"/>
        <v>655012.96431497659</v>
      </c>
      <c r="BC52" s="20">
        <f t="shared" si="28"/>
        <v>318735.71899999998</v>
      </c>
      <c r="BD52" s="20">
        <f t="shared" si="29"/>
        <v>392044.93436999997</v>
      </c>
      <c r="BE52" s="139">
        <f>VLOOKUP(B52,'[3]MANO DE OBRA'!$B$9:$P$144,15,0)</f>
        <v>296938</v>
      </c>
      <c r="BF52" s="139">
        <v>1009000</v>
      </c>
      <c r="BG52" s="21">
        <v>1111120</v>
      </c>
      <c r="BH52" s="80">
        <v>1044000</v>
      </c>
      <c r="BI52" s="21">
        <f t="shared" si="30"/>
        <v>865264.5</v>
      </c>
      <c r="BJ52" s="21">
        <f t="shared" si="31"/>
        <v>1026500</v>
      </c>
      <c r="BK52" s="21">
        <f t="shared" si="32"/>
        <v>643435.0295264835</v>
      </c>
      <c r="BL52" s="21">
        <f t="shared" si="33"/>
        <v>312081.83799999999</v>
      </c>
      <c r="BM52" s="21">
        <f t="shared" si="34"/>
        <v>383860.66073999996</v>
      </c>
      <c r="BN52" s="144">
        <f>VLOOKUP(B52,'[3]MANO DE OBRA'!$B$9:$R$144,17,0)</f>
        <v>347649</v>
      </c>
      <c r="BO52" s="144">
        <v>1009000</v>
      </c>
      <c r="BP52" s="22">
        <v>1111120</v>
      </c>
      <c r="BQ52" s="82">
        <v>1067000</v>
      </c>
      <c r="BR52" s="22">
        <f t="shared" si="35"/>
        <v>883692.25</v>
      </c>
      <c r="BS52" s="22">
        <f t="shared" si="36"/>
        <v>1038000</v>
      </c>
      <c r="BT52" s="22">
        <f t="shared" si="37"/>
        <v>701170.73140963586</v>
      </c>
      <c r="BU52" s="22">
        <f t="shared" si="38"/>
        <v>365379.09899999999</v>
      </c>
      <c r="BV52" s="22">
        <f t="shared" si="39"/>
        <v>449416.29177000001</v>
      </c>
      <c r="BW52" s="146">
        <f>VLOOKUP(B52,'[3]MANO DE OBRA'!$B$9:$T$144,19,0)</f>
        <v>361999</v>
      </c>
      <c r="BX52" s="146">
        <v>1009000</v>
      </c>
      <c r="BY52" s="23">
        <v>1111120</v>
      </c>
      <c r="BZ52" s="84">
        <v>1044000</v>
      </c>
      <c r="CA52" s="23">
        <f t="shared" si="40"/>
        <v>881529.75</v>
      </c>
      <c r="CB52" s="23">
        <f t="shared" si="41"/>
        <v>1026500</v>
      </c>
      <c r="CC52" s="84">
        <f t="shared" si="42"/>
        <v>712838.89903694252</v>
      </c>
      <c r="CD52" s="84">
        <f t="shared" si="43"/>
        <v>380460.94899999996</v>
      </c>
      <c r="CE52" s="84">
        <f t="shared" si="44"/>
        <v>467966.96726999996</v>
      </c>
      <c r="CF52" s="168">
        <f>VLOOKUP(B52,'[3]MANO DE OBRA'!$B$9:$X$144,23,0)</f>
        <v>282450</v>
      </c>
      <c r="CG52" s="168">
        <v>1009000</v>
      </c>
      <c r="CH52" s="24">
        <v>1111120</v>
      </c>
      <c r="CI52" s="24">
        <v>960500</v>
      </c>
      <c r="CJ52" s="24">
        <f t="shared" si="45"/>
        <v>840767.5</v>
      </c>
      <c r="CK52" s="24">
        <f t="shared" si="46"/>
        <v>984750</v>
      </c>
      <c r="CL52" s="24">
        <f t="shared" si="47"/>
        <v>617985.17982835183</v>
      </c>
      <c r="CM52" s="24">
        <f t="shared" si="48"/>
        <v>296854.94999999995</v>
      </c>
      <c r="CN52" s="24">
        <f t="shared" si="49"/>
        <v>365131.58849999995</v>
      </c>
      <c r="CO52" s="148">
        <f>VLOOKUP(B52,'[3]MANO DE OBRA'!$B$9:$Z$144,25,0)</f>
        <v>290847</v>
      </c>
      <c r="CP52" s="148">
        <v>1009000</v>
      </c>
      <c r="CQ52" s="26">
        <v>1111120</v>
      </c>
      <c r="CR52" s="149">
        <v>1044000</v>
      </c>
      <c r="CS52" s="26">
        <f t="shared" si="50"/>
        <v>863741.75</v>
      </c>
      <c r="CT52" s="26">
        <f t="shared" si="51"/>
        <v>1026500</v>
      </c>
      <c r="CU52" s="26">
        <f t="shared" si="52"/>
        <v>636217.17162156408</v>
      </c>
      <c r="CV52" s="26">
        <f t="shared" si="53"/>
        <v>305680.19699999999</v>
      </c>
      <c r="CW52" s="26">
        <f t="shared" si="54"/>
        <v>375986.64230999997</v>
      </c>
      <c r="CX52" s="27">
        <f>VLOOKUP(B52,'[3]MANO DE OBRA'!$B$9:$AB$144,27,0)</f>
        <v>379644</v>
      </c>
      <c r="CY52" s="27">
        <v>1009000</v>
      </c>
      <c r="CZ52" s="28">
        <v>1111120</v>
      </c>
      <c r="DA52" s="86">
        <v>1056000</v>
      </c>
      <c r="DB52" s="28">
        <f t="shared" si="55"/>
        <v>888941</v>
      </c>
      <c r="DC52" s="28">
        <f t="shared" si="56"/>
        <v>1032500</v>
      </c>
      <c r="DD52" s="28">
        <f t="shared" si="57"/>
        <v>730982.20843719179</v>
      </c>
      <c r="DE52" s="28">
        <f t="shared" si="58"/>
        <v>399005.84399999998</v>
      </c>
      <c r="DF52" s="28">
        <f t="shared" si="59"/>
        <v>490777.18811999995</v>
      </c>
      <c r="DG52" s="150">
        <f>VLOOKUP(B52,'[3]MANO DE OBRA'!$B$9:$AF$144,31,0)</f>
        <v>388892</v>
      </c>
      <c r="DH52" s="150">
        <v>1009000</v>
      </c>
      <c r="DI52" s="29">
        <v>1111120</v>
      </c>
      <c r="DJ52" s="88">
        <v>1078000</v>
      </c>
      <c r="DK52" s="29">
        <f t="shared" si="60"/>
        <v>896753</v>
      </c>
      <c r="DL52" s="29">
        <f t="shared" si="61"/>
        <v>1043500</v>
      </c>
      <c r="DM52" s="29">
        <f t="shared" si="62"/>
        <v>742097.83669767855</v>
      </c>
      <c r="DN52" s="29">
        <f t="shared" si="63"/>
        <v>408725.49199999997</v>
      </c>
      <c r="DO52" s="29">
        <f t="shared" si="64"/>
        <v>502732.35515999998</v>
      </c>
      <c r="DP52" s="154">
        <f>VLOOKUP(B52,'[3]MANO DE OBRA'!$B$9:$AH$144,33,0)</f>
        <v>388892</v>
      </c>
      <c r="DQ52" s="154">
        <v>1009000</v>
      </c>
      <c r="DR52" s="30">
        <v>1111120</v>
      </c>
      <c r="DS52" s="90">
        <v>1044500</v>
      </c>
      <c r="DT52" s="30">
        <f t="shared" si="65"/>
        <v>888378</v>
      </c>
      <c r="DU52" s="30">
        <f t="shared" si="66"/>
        <v>1026750</v>
      </c>
      <c r="DV52" s="30">
        <f t="shared" si="67"/>
        <v>738024.13391304796</v>
      </c>
      <c r="DW52" s="30">
        <f t="shared" si="68"/>
        <v>408725.49199999997</v>
      </c>
      <c r="DX52" s="30">
        <f t="shared" si="69"/>
        <v>502732.35515999998</v>
      </c>
      <c r="DY52" s="158">
        <f>VLOOKUP(B52,'[3]MANO DE OBRA'!$B$9:$AJ$144,35,0)</f>
        <v>388892</v>
      </c>
      <c r="DZ52" s="158">
        <v>1009000</v>
      </c>
      <c r="EA52" s="24">
        <v>1111120</v>
      </c>
      <c r="EB52" s="25">
        <v>1077800</v>
      </c>
      <c r="EC52" s="24">
        <f t="shared" si="70"/>
        <v>896703</v>
      </c>
      <c r="ED52" s="24">
        <f t="shared" si="71"/>
        <v>1043400</v>
      </c>
      <c r="EE52" s="24">
        <f t="shared" si="72"/>
        <v>742074.13816122652</v>
      </c>
      <c r="EF52" s="24">
        <f t="shared" si="73"/>
        <v>408725.49199999997</v>
      </c>
      <c r="EG52" s="24">
        <f t="shared" si="74"/>
        <v>502732.35515999998</v>
      </c>
      <c r="EH52" s="126">
        <f>VLOOKUP(B52,'[3]MANO DE OBRA'!$B$9:$AN$144,37,0)</f>
        <v>422461</v>
      </c>
      <c r="EI52" s="126">
        <v>1009000</v>
      </c>
      <c r="EJ52" s="17">
        <v>1111120</v>
      </c>
      <c r="EK52" s="73">
        <v>1078000</v>
      </c>
      <c r="EL52" s="17">
        <f t="shared" si="75"/>
        <v>905145.25</v>
      </c>
      <c r="EM52" s="17">
        <f t="shared" si="76"/>
        <v>1043500</v>
      </c>
      <c r="EN52" s="17">
        <f t="shared" si="77"/>
        <v>771337.22182455938</v>
      </c>
      <c r="EO52" s="17">
        <f t="shared" si="78"/>
        <v>444006.511</v>
      </c>
      <c r="EP52" s="17">
        <f t="shared" si="79"/>
        <v>546128.00852999999</v>
      </c>
      <c r="EQ52" s="350">
        <v>388892</v>
      </c>
      <c r="ER52" s="170">
        <v>1009000</v>
      </c>
      <c r="ES52" s="32">
        <v>1111120</v>
      </c>
      <c r="ET52" s="32">
        <v>1033000</v>
      </c>
      <c r="EU52" s="32">
        <f t="shared" si="80"/>
        <v>1051040</v>
      </c>
      <c r="EV52" s="32">
        <f t="shared" si="81"/>
        <v>1033000</v>
      </c>
      <c r="EW52" s="32">
        <f t="shared" si="82"/>
        <v>1049271.2276106065</v>
      </c>
      <c r="EX52" s="32">
        <f t="shared" si="83"/>
        <v>469820.4252</v>
      </c>
      <c r="EY52" s="32">
        <f t="shared" si="84"/>
        <v>577879.12299599999</v>
      </c>
      <c r="EZ52" s="94">
        <f>VLOOKUP(B52,'[2]MANO DE OBRA '!$B$11:$AT$145,45,0)</f>
        <v>227860</v>
      </c>
      <c r="FA52" s="170">
        <v>1009000</v>
      </c>
      <c r="FB52" s="32">
        <v>1111120</v>
      </c>
      <c r="FC52" s="32">
        <v>1067000</v>
      </c>
      <c r="FD52" s="32">
        <f t="shared" si="85"/>
        <v>1062373.3333333333</v>
      </c>
      <c r="FE52" s="32">
        <f t="shared" si="86"/>
        <v>1067000</v>
      </c>
      <c r="FF52" s="32">
        <f t="shared" si="87"/>
        <v>1060715.2712964925</v>
      </c>
      <c r="FG52" s="172">
        <f t="shared" si="88"/>
        <v>275277.66599999997</v>
      </c>
      <c r="FH52" s="32">
        <f t="shared" si="89"/>
        <v>338591.52917999995</v>
      </c>
      <c r="FI52" s="172">
        <f>VLOOKUP(B52,'[2]MANO DE OBRA '!$B$11:$BO$145,66,0)</f>
        <v>226102</v>
      </c>
      <c r="FJ52" s="162">
        <v>1009000</v>
      </c>
      <c r="FK52" s="32">
        <v>1111120</v>
      </c>
      <c r="FL52" s="94">
        <v>1033300</v>
      </c>
      <c r="FM52" s="32">
        <f t="shared" si="90"/>
        <v>1051140</v>
      </c>
      <c r="FN52" s="32">
        <f t="shared" si="91"/>
        <v>1033300</v>
      </c>
      <c r="FO52" s="94">
        <f t="shared" si="92"/>
        <v>1049374.3828927565</v>
      </c>
      <c r="FP52" s="172">
        <f t="shared" si="93"/>
        <v>273153.82620000001</v>
      </c>
      <c r="FQ52" s="32">
        <f t="shared" si="94"/>
        <v>335979.20622600004</v>
      </c>
      <c r="FR52" s="94">
        <f>VLOOKUP(B52,'[2]MANO DE OBRA '!$B$11:$BF$145,57,0)</f>
        <v>192945</v>
      </c>
      <c r="FS52" s="170">
        <v>1009000</v>
      </c>
      <c r="FT52" s="32">
        <v>1111120</v>
      </c>
      <c r="FU52" s="32">
        <v>1056000</v>
      </c>
      <c r="FV52" s="32">
        <f t="shared" si="95"/>
        <v>1058706.6666666667</v>
      </c>
      <c r="FW52" s="32">
        <f t="shared" si="96"/>
        <v>1056000</v>
      </c>
      <c r="FX52" s="32">
        <f t="shared" si="97"/>
        <v>1057066.5202525216</v>
      </c>
      <c r="FY52" s="172">
        <f t="shared" si="98"/>
        <v>233096.85449999999</v>
      </c>
      <c r="FZ52" s="32">
        <f t="shared" si="99"/>
        <v>286709.13103499997</v>
      </c>
      <c r="GA52" s="172">
        <f>VLOOKUP(B52,'[2]MANO DE OBRA '!$B$11:$BR$145,69,0)</f>
        <v>222418</v>
      </c>
      <c r="GB52" s="162">
        <v>1009000</v>
      </c>
      <c r="GC52" s="32">
        <v>1111120</v>
      </c>
      <c r="GD52" s="94">
        <v>1056000</v>
      </c>
      <c r="GE52" s="32">
        <f t="shared" si="100"/>
        <v>1058706.6666666667</v>
      </c>
      <c r="GF52" s="32">
        <f t="shared" si="101"/>
        <v>1056000</v>
      </c>
      <c r="GG52" s="32">
        <f t="shared" si="102"/>
        <v>1057066.5202525216</v>
      </c>
      <c r="GH52" s="172">
        <f t="shared" si="103"/>
        <v>268703.18579999998</v>
      </c>
      <c r="GI52" s="32">
        <f t="shared" si="104"/>
        <v>330504.918534</v>
      </c>
      <c r="GJ52" s="172">
        <f>VLOOKUP(B52,'[2]MANO DE OBRA '!$B$11:$P$145,15,0)</f>
        <v>203313</v>
      </c>
      <c r="GK52" s="162">
        <v>1009000</v>
      </c>
      <c r="GL52" s="32">
        <v>1111120</v>
      </c>
      <c r="GM52" s="94">
        <v>746700</v>
      </c>
      <c r="GN52" s="32">
        <f t="shared" si="105"/>
        <v>955606.66666666663</v>
      </c>
      <c r="GO52" s="32">
        <f t="shared" si="106"/>
        <v>1009000</v>
      </c>
      <c r="GP52" s="32">
        <f t="shared" si="107"/>
        <v>928706.59817576758</v>
      </c>
      <c r="GQ52" s="172">
        <f t="shared" si="108"/>
        <v>245622.43529999998</v>
      </c>
      <c r="GR52" s="32">
        <f t="shared" si="109"/>
        <v>302115.59541899996</v>
      </c>
      <c r="GS52" s="172">
        <f>VLOOKUP(B52,'[2]MANO DE OBRA '!$B$11:$G$145,6,0)</f>
        <v>182591</v>
      </c>
      <c r="GT52" s="162">
        <v>1009000</v>
      </c>
      <c r="GU52" s="32">
        <v>1111120</v>
      </c>
      <c r="GV52" s="94">
        <v>746700</v>
      </c>
      <c r="GW52" s="33">
        <f t="shared" si="110"/>
        <v>955606.66666666663</v>
      </c>
      <c r="GX52" s="32">
        <f t="shared" si="111"/>
        <v>1009000</v>
      </c>
      <c r="GY52" s="32">
        <f t="shared" si="112"/>
        <v>928706.59817576758</v>
      </c>
      <c r="GZ52" s="172">
        <f t="shared" si="113"/>
        <v>220588.18709999998</v>
      </c>
      <c r="HA52" s="32">
        <f t="shared" si="114"/>
        <v>271323.470133</v>
      </c>
      <c r="HB52" s="172">
        <f>VLOOKUP(B52,'[2]MANO DE OBRA '!$B$11:$D$145,3,0)</f>
        <v>193272</v>
      </c>
      <c r="HC52" s="31">
        <v>1009000</v>
      </c>
      <c r="HD52" s="32">
        <v>1111120</v>
      </c>
      <c r="HE52" s="94">
        <v>746700</v>
      </c>
      <c r="HF52" s="33">
        <f t="shared" si="115"/>
        <v>955606.66666666663</v>
      </c>
      <c r="HG52" s="32">
        <f t="shared" si="116"/>
        <v>1009000</v>
      </c>
      <c r="HH52" s="32">
        <f t="shared" si="117"/>
        <v>928706.59817576758</v>
      </c>
      <c r="HI52" s="172">
        <f t="shared" si="118"/>
        <v>233491.9032</v>
      </c>
      <c r="HJ52" s="32">
        <f t="shared" si="119"/>
        <v>287195.040936</v>
      </c>
      <c r="HK52" s="172">
        <f>VLOOKUP(B52,'[2]MANO DE OBRA '!$B$11:$BI$145,60,0)</f>
        <v>224874</v>
      </c>
      <c r="HL52" s="31">
        <v>1009000</v>
      </c>
      <c r="HM52" s="32">
        <v>1111120</v>
      </c>
      <c r="HN52" s="94">
        <v>1055600</v>
      </c>
      <c r="HO52" s="33">
        <f t="shared" si="120"/>
        <v>1058573.3333333333</v>
      </c>
      <c r="HP52" s="32">
        <f t="shared" si="121"/>
        <v>1055600</v>
      </c>
      <c r="HQ52" s="32">
        <f t="shared" si="122"/>
        <v>1056932.8837303338</v>
      </c>
      <c r="HR52" s="172">
        <f t="shared" si="123"/>
        <v>271670.2794</v>
      </c>
      <c r="HS52" s="32">
        <f t="shared" si="124"/>
        <v>334154.44366200001</v>
      </c>
      <c r="HT52" s="172">
        <v>484320</v>
      </c>
      <c r="HU52" s="31">
        <v>1009000</v>
      </c>
      <c r="HV52" s="32">
        <v>1111120</v>
      </c>
      <c r="HW52" s="94">
        <v>1067000</v>
      </c>
      <c r="HX52" s="33">
        <f t="shared" si="125"/>
        <v>1062373.3333333333</v>
      </c>
      <c r="HY52" s="32">
        <f t="shared" si="126"/>
        <v>1067000</v>
      </c>
      <c r="HZ52" s="32">
        <f t="shared" si="127"/>
        <v>1060715.2712964925</v>
      </c>
      <c r="IA52" s="172">
        <f t="shared" si="128"/>
        <v>585106.99199999997</v>
      </c>
      <c r="IB52" s="32">
        <f t="shared" si="129"/>
        <v>719681.60015999991</v>
      </c>
      <c r="IC52" s="172">
        <v>554950</v>
      </c>
      <c r="ID52" s="31">
        <v>1009000</v>
      </c>
      <c r="IE52" s="32">
        <v>1111120</v>
      </c>
      <c r="IF52" s="94">
        <v>1067000</v>
      </c>
      <c r="IG52" s="33">
        <f t="shared" si="130"/>
        <v>1062373.3333333333</v>
      </c>
      <c r="IH52" s="32">
        <f t="shared" si="131"/>
        <v>1067000</v>
      </c>
      <c r="II52" s="32">
        <f t="shared" si="132"/>
        <v>1060715.2712964925</v>
      </c>
      <c r="IJ52" s="172">
        <f t="shared" si="133"/>
        <v>670435.09499999997</v>
      </c>
      <c r="IK52" s="32">
        <f t="shared" si="134"/>
        <v>824635.16684999992</v>
      </c>
      <c r="IM52" s="32">
        <f t="shared" si="135"/>
        <v>422850.33027633332</v>
      </c>
    </row>
    <row r="53" spans="1:247" x14ac:dyDescent="0.25">
      <c r="A53" s="12">
        <v>46</v>
      </c>
      <c r="B53" s="37" t="s">
        <v>331</v>
      </c>
      <c r="C53" s="14">
        <f>VLOOKUP(B53,'[3]MANO DE OBRA'!$B$9:$D$144,3,0)</f>
        <v>573187</v>
      </c>
      <c r="D53" s="14">
        <v>2048000</v>
      </c>
      <c r="E53" s="15">
        <v>2295000</v>
      </c>
      <c r="F53" s="97">
        <v>2203000</v>
      </c>
      <c r="G53" s="105">
        <f t="shared" si="1"/>
        <v>1779796.75</v>
      </c>
      <c r="H53" s="105">
        <f t="shared" si="2"/>
        <v>2125500</v>
      </c>
      <c r="I53" s="105">
        <f t="shared" si="3"/>
        <v>1280996.5560310632</v>
      </c>
      <c r="J53" s="107">
        <f t="shared" si="136"/>
        <v>602419.53700000001</v>
      </c>
      <c r="K53" s="107">
        <f t="shared" si="4"/>
        <v>740976.03050999995</v>
      </c>
      <c r="L53" s="101">
        <f>VLOOKUP(B53,'[3]MANO DE OBRA'!$B$9:$F$144,5,0)</f>
        <v>558913</v>
      </c>
      <c r="M53" s="101">
        <v>2048000</v>
      </c>
      <c r="N53" s="34">
        <v>2295000</v>
      </c>
      <c r="O53" s="70">
        <v>2203200</v>
      </c>
      <c r="P53" s="34">
        <f t="shared" si="5"/>
        <v>1776278.25</v>
      </c>
      <c r="Q53" s="34">
        <f t="shared" si="6"/>
        <v>2125600</v>
      </c>
      <c r="R53" s="34">
        <f t="shared" si="7"/>
        <v>1262991.6127628118</v>
      </c>
      <c r="S53" s="34">
        <f t="shared" si="8"/>
        <v>587417.56299999997</v>
      </c>
      <c r="T53" s="34">
        <f t="shared" si="9"/>
        <v>722523.60248999996</v>
      </c>
      <c r="U53" s="175">
        <f>VLOOKUP(B53,'[3]MANO DE OBRA'!$B$9:$H$144,7,0)</f>
        <v>545176</v>
      </c>
      <c r="V53" s="175">
        <v>2048000</v>
      </c>
      <c r="W53" s="17">
        <v>2295000</v>
      </c>
      <c r="X53" s="17">
        <v>2157000</v>
      </c>
      <c r="Y53" s="17">
        <f t="shared" si="10"/>
        <v>1761294</v>
      </c>
      <c r="Z53" s="17">
        <f t="shared" si="11"/>
        <v>2102500</v>
      </c>
      <c r="AA53" s="17">
        <f t="shared" si="12"/>
        <v>1241508.087485309</v>
      </c>
      <c r="AB53" s="17">
        <f t="shared" si="13"/>
        <v>572979.97599999991</v>
      </c>
      <c r="AC53" s="17">
        <f t="shared" si="14"/>
        <v>704765.37047999993</v>
      </c>
      <c r="AD53" s="129">
        <f>VLOOKUP(B53,'[3]MANO DE OBRA'!$B$9:$J$144,9,0)</f>
        <v>580880</v>
      </c>
      <c r="AE53" s="129">
        <v>2048000</v>
      </c>
      <c r="AF53" s="18">
        <v>2295000</v>
      </c>
      <c r="AG53" s="74">
        <v>2203200</v>
      </c>
      <c r="AH53" s="18">
        <f t="shared" si="15"/>
        <v>1781770</v>
      </c>
      <c r="AI53" s="18">
        <f t="shared" si="16"/>
        <v>2125600</v>
      </c>
      <c r="AJ53" s="18">
        <f t="shared" si="17"/>
        <v>1290563.0766944676</v>
      </c>
      <c r="AK53" s="18">
        <f t="shared" si="18"/>
        <v>610504.88</v>
      </c>
      <c r="AL53" s="18">
        <f t="shared" si="19"/>
        <v>750921.0024</v>
      </c>
      <c r="AM53" s="133">
        <f>VLOOKUP(B53,'[3]MANO DE OBRA'!$B$9:$L$144,11,0)</f>
        <v>639500</v>
      </c>
      <c r="AN53" s="133">
        <v>2048000</v>
      </c>
      <c r="AO53" s="19">
        <v>2295000</v>
      </c>
      <c r="AP53" s="77">
        <v>2180000</v>
      </c>
      <c r="AQ53" s="19">
        <f t="shared" si="20"/>
        <v>1790625</v>
      </c>
      <c r="AR53" s="19">
        <f t="shared" si="21"/>
        <v>2114000</v>
      </c>
      <c r="AS53" s="19">
        <f t="shared" si="22"/>
        <v>1357566.6439699936</v>
      </c>
      <c r="AT53" s="19">
        <f t="shared" si="23"/>
        <v>672114.5</v>
      </c>
      <c r="AU53" s="19">
        <f t="shared" si="24"/>
        <v>826700.83499999996</v>
      </c>
      <c r="AV53" s="137">
        <f>VLOOKUP(B53,'[3]MANO DE OBRA'!$B$9:$N$144,13,0)</f>
        <v>685489</v>
      </c>
      <c r="AW53" s="137">
        <v>2048000</v>
      </c>
      <c r="AX53" s="20">
        <v>2295000</v>
      </c>
      <c r="AY53" s="79">
        <v>2180000</v>
      </c>
      <c r="AZ53" s="20">
        <f t="shared" si="25"/>
        <v>1802122.25</v>
      </c>
      <c r="BA53" s="20">
        <f t="shared" si="26"/>
        <v>2114000</v>
      </c>
      <c r="BB53" s="20">
        <f t="shared" si="27"/>
        <v>1407687.7236571533</v>
      </c>
      <c r="BC53" s="20">
        <f t="shared" si="28"/>
        <v>720448.93900000001</v>
      </c>
      <c r="BD53" s="20">
        <f t="shared" si="29"/>
        <v>886152.19497000007</v>
      </c>
      <c r="BE53" s="139">
        <f>VLOOKUP(B53,'[3]MANO DE OBRA'!$B$9:$P$144,15,0)</f>
        <v>590643</v>
      </c>
      <c r="BF53" s="139">
        <v>2048000</v>
      </c>
      <c r="BG53" s="21">
        <v>2295000</v>
      </c>
      <c r="BH53" s="80">
        <v>2226000</v>
      </c>
      <c r="BI53" s="21">
        <f t="shared" si="30"/>
        <v>1789910.75</v>
      </c>
      <c r="BJ53" s="21">
        <f t="shared" si="31"/>
        <v>2137000</v>
      </c>
      <c r="BK53" s="21">
        <f t="shared" si="32"/>
        <v>1304496.3583468311</v>
      </c>
      <c r="BL53" s="21">
        <f t="shared" si="33"/>
        <v>620765.79299999995</v>
      </c>
      <c r="BM53" s="21">
        <f t="shared" si="34"/>
        <v>763541.92538999999</v>
      </c>
      <c r="BN53" s="144">
        <f>VLOOKUP(B53,'[3]MANO DE OBRA'!$B$9:$R$144,17,0)</f>
        <v>685489</v>
      </c>
      <c r="BO53" s="144">
        <v>2048000</v>
      </c>
      <c r="BP53" s="22">
        <v>2295000</v>
      </c>
      <c r="BQ53" s="82">
        <v>2272000</v>
      </c>
      <c r="BR53" s="22">
        <f t="shared" si="35"/>
        <v>1825122.25</v>
      </c>
      <c r="BS53" s="22">
        <f t="shared" si="36"/>
        <v>2160000</v>
      </c>
      <c r="BT53" s="22">
        <f t="shared" si="37"/>
        <v>1416950.1315953291</v>
      </c>
      <c r="BU53" s="22">
        <f t="shared" si="38"/>
        <v>720448.93900000001</v>
      </c>
      <c r="BV53" s="22">
        <f t="shared" si="39"/>
        <v>886152.19497000007</v>
      </c>
      <c r="BW53" s="146">
        <f>VLOOKUP(B53,'[3]MANO DE OBRA'!$B$9:$T$144,19,0)</f>
        <v>802163</v>
      </c>
      <c r="BX53" s="146">
        <v>2048000</v>
      </c>
      <c r="BY53" s="23">
        <v>2295000</v>
      </c>
      <c r="BZ53" s="84">
        <v>2226000</v>
      </c>
      <c r="CA53" s="23">
        <f t="shared" si="40"/>
        <v>1842790.75</v>
      </c>
      <c r="CB53" s="23">
        <f t="shared" si="41"/>
        <v>2137000</v>
      </c>
      <c r="CC53" s="84">
        <f t="shared" si="42"/>
        <v>1526789.3387994457</v>
      </c>
      <c r="CD53" s="84">
        <f t="shared" si="43"/>
        <v>843073.31299999997</v>
      </c>
      <c r="CE53" s="84">
        <f t="shared" si="44"/>
        <v>1036980.17499</v>
      </c>
      <c r="CF53" s="168">
        <f>VLOOKUP(B53,'[3]MANO DE OBRA'!$B$9:$X$144,23,0)</f>
        <v>540750</v>
      </c>
      <c r="CG53" s="168">
        <v>2048000</v>
      </c>
      <c r="CH53" s="24">
        <v>2295000</v>
      </c>
      <c r="CI53" s="24">
        <v>2003400</v>
      </c>
      <c r="CJ53" s="24">
        <f t="shared" si="45"/>
        <v>1721787.5</v>
      </c>
      <c r="CK53" s="24">
        <f t="shared" si="46"/>
        <v>2025700</v>
      </c>
      <c r="CL53" s="24">
        <f t="shared" si="47"/>
        <v>1222327.2958546618</v>
      </c>
      <c r="CM53" s="24">
        <f t="shared" si="48"/>
        <v>568328.25</v>
      </c>
      <c r="CN53" s="24">
        <f t="shared" si="49"/>
        <v>699043.74750000006</v>
      </c>
      <c r="CO53" s="148">
        <f>VLOOKUP(B53,'[3]MANO DE OBRA'!$B$9:$Z$144,25,0)</f>
        <v>597355</v>
      </c>
      <c r="CP53" s="148">
        <v>2048000</v>
      </c>
      <c r="CQ53" s="26">
        <v>2295000</v>
      </c>
      <c r="CR53" s="149">
        <v>2111000</v>
      </c>
      <c r="CS53" s="26">
        <f t="shared" si="50"/>
        <v>1762838.75</v>
      </c>
      <c r="CT53" s="26">
        <f t="shared" si="51"/>
        <v>2079500</v>
      </c>
      <c r="CU53" s="26">
        <f t="shared" si="52"/>
        <v>1302182.2426421617</v>
      </c>
      <c r="CV53" s="26">
        <f t="shared" si="53"/>
        <v>627820.10499999998</v>
      </c>
      <c r="CW53" s="26">
        <f t="shared" si="54"/>
        <v>772218.72915000003</v>
      </c>
      <c r="CX53" s="27">
        <f>VLOOKUP(B53,'[3]MANO DE OBRA'!$B$9:$AB$144,27,0)</f>
        <v>803250</v>
      </c>
      <c r="CY53" s="27">
        <v>2048000</v>
      </c>
      <c r="CZ53" s="28">
        <v>2295000</v>
      </c>
      <c r="DA53" s="86">
        <v>2066000</v>
      </c>
      <c r="DB53" s="28">
        <f t="shared" si="55"/>
        <v>1803062.5</v>
      </c>
      <c r="DC53" s="28">
        <f t="shared" si="56"/>
        <v>2057000</v>
      </c>
      <c r="DD53" s="28">
        <f t="shared" si="57"/>
        <v>1507738.1128127305</v>
      </c>
      <c r="DE53" s="28">
        <f t="shared" si="58"/>
        <v>844215.75</v>
      </c>
      <c r="DF53" s="28">
        <f t="shared" si="59"/>
        <v>1038385.3725000001</v>
      </c>
      <c r="DG53" s="150">
        <f>VLOOKUP(B53,'[3]MANO DE OBRA'!$B$9:$AF$144,31,0)</f>
        <v>803250</v>
      </c>
      <c r="DH53" s="150">
        <v>2048000</v>
      </c>
      <c r="DI53" s="29">
        <v>2295000</v>
      </c>
      <c r="DJ53" s="88">
        <v>2180000</v>
      </c>
      <c r="DK53" s="29">
        <f t="shared" si="60"/>
        <v>1831562.5</v>
      </c>
      <c r="DL53" s="29">
        <f t="shared" si="61"/>
        <v>2114000</v>
      </c>
      <c r="DM53" s="29">
        <f t="shared" si="62"/>
        <v>1522261.6792974514</v>
      </c>
      <c r="DN53" s="29">
        <f t="shared" si="63"/>
        <v>844215.75</v>
      </c>
      <c r="DO53" s="29">
        <f t="shared" si="64"/>
        <v>1038385.3725000001</v>
      </c>
      <c r="DP53" s="154">
        <f>VLOOKUP(B53,'[3]MANO DE OBRA'!$B$9:$AH$144,33,0)</f>
        <v>803250</v>
      </c>
      <c r="DQ53" s="154">
        <v>2048000</v>
      </c>
      <c r="DR53" s="30">
        <v>2295000</v>
      </c>
      <c r="DS53" s="90">
        <v>2111400</v>
      </c>
      <c r="DT53" s="30">
        <f t="shared" si="65"/>
        <v>1814412.5</v>
      </c>
      <c r="DU53" s="30">
        <f t="shared" si="66"/>
        <v>2079700</v>
      </c>
      <c r="DV53" s="30">
        <f t="shared" si="67"/>
        <v>1513676.3009306884</v>
      </c>
      <c r="DW53" s="30">
        <f t="shared" si="68"/>
        <v>844215.75</v>
      </c>
      <c r="DX53" s="30">
        <f t="shared" si="69"/>
        <v>1038385.3725000001</v>
      </c>
      <c r="DY53" s="158">
        <f>VLOOKUP(B53,'[3]MANO DE OBRA'!$B$9:$AJ$144,35,0)</f>
        <v>803250</v>
      </c>
      <c r="DZ53" s="158">
        <v>2048000</v>
      </c>
      <c r="EA53" s="24">
        <v>2295000</v>
      </c>
      <c r="EB53" s="25">
        <v>2249100</v>
      </c>
      <c r="EC53" s="24">
        <f t="shared" si="70"/>
        <v>1848837.5</v>
      </c>
      <c r="ED53" s="24">
        <f t="shared" si="71"/>
        <v>2148550</v>
      </c>
      <c r="EE53" s="24">
        <f t="shared" si="72"/>
        <v>1530470.2397466803</v>
      </c>
      <c r="EF53" s="24">
        <f t="shared" si="73"/>
        <v>844215.75</v>
      </c>
      <c r="EG53" s="24">
        <f t="shared" si="74"/>
        <v>1038385.3725000001</v>
      </c>
      <c r="EH53" s="126">
        <f>VLOOKUP(B53,'[3]MANO DE OBRA'!$B$9:$AN$144,37,0)</f>
        <v>901504</v>
      </c>
      <c r="EI53" s="126">
        <v>2048000</v>
      </c>
      <c r="EJ53" s="17">
        <v>2295000</v>
      </c>
      <c r="EK53" s="73">
        <v>2180000</v>
      </c>
      <c r="EL53" s="17">
        <f t="shared" si="75"/>
        <v>1856126</v>
      </c>
      <c r="EM53" s="17">
        <f t="shared" si="76"/>
        <v>2114000</v>
      </c>
      <c r="EN53" s="17">
        <f t="shared" si="77"/>
        <v>1605146.6700264888</v>
      </c>
      <c r="EO53" s="17">
        <f t="shared" si="78"/>
        <v>947480.70399999991</v>
      </c>
      <c r="EP53" s="17">
        <f t="shared" si="79"/>
        <v>1165401.2659199999</v>
      </c>
      <c r="EQ53" s="350">
        <v>803250</v>
      </c>
      <c r="ER53" s="170">
        <v>2048000</v>
      </c>
      <c r="ES53" s="32">
        <v>2295000</v>
      </c>
      <c r="ET53" s="32">
        <v>2180000</v>
      </c>
      <c r="EU53" s="32">
        <f t="shared" si="80"/>
        <v>2174333.3333333335</v>
      </c>
      <c r="EV53" s="32">
        <f t="shared" si="81"/>
        <v>2180000</v>
      </c>
      <c r="EW53" s="32">
        <f t="shared" si="82"/>
        <v>2169626.1548994556</v>
      </c>
      <c r="EX53" s="32">
        <f t="shared" si="83"/>
        <v>970406.32499999995</v>
      </c>
      <c r="EY53" s="32">
        <f t="shared" si="84"/>
        <v>1193599.77975</v>
      </c>
      <c r="EZ53" s="94">
        <f>VLOOKUP(B53,'[2]MANO DE OBRA '!$B$11:$AT$145,45,0)</f>
        <v>502383</v>
      </c>
      <c r="FA53" s="170">
        <v>2048000</v>
      </c>
      <c r="FB53" s="32">
        <v>2295000</v>
      </c>
      <c r="FC53" s="32">
        <v>2134000</v>
      </c>
      <c r="FD53" s="32">
        <f t="shared" si="85"/>
        <v>2159000</v>
      </c>
      <c r="FE53" s="32">
        <f t="shared" si="86"/>
        <v>2134000</v>
      </c>
      <c r="FF53" s="32">
        <f t="shared" si="87"/>
        <v>2154221.1844942365</v>
      </c>
      <c r="FG53" s="172">
        <f t="shared" si="88"/>
        <v>606928.90229999996</v>
      </c>
      <c r="FH53" s="32">
        <f t="shared" si="89"/>
        <v>746522.54982899991</v>
      </c>
      <c r="FI53" s="172">
        <f>VLOOKUP(B53,'[2]MANO DE OBRA '!$B$11:$BO$145,66,0)</f>
        <v>469590</v>
      </c>
      <c r="FJ53" s="162">
        <v>2048000</v>
      </c>
      <c r="FK53" s="32">
        <v>2295000</v>
      </c>
      <c r="FL53" s="94">
        <v>2180300</v>
      </c>
      <c r="FM53" s="32">
        <f t="shared" si="90"/>
        <v>2174433.3333333335</v>
      </c>
      <c r="FN53" s="32">
        <f t="shared" si="91"/>
        <v>2180300</v>
      </c>
      <c r="FO53" s="94">
        <f t="shared" si="92"/>
        <v>2169725.1963270283</v>
      </c>
      <c r="FP53" s="172">
        <f t="shared" si="93"/>
        <v>567311.679</v>
      </c>
      <c r="FQ53" s="32">
        <f t="shared" si="94"/>
        <v>697793.36517</v>
      </c>
      <c r="FR53" s="94">
        <f>VLOOKUP(B53,'[2]MANO DE OBRA '!$B$11:$BF$145,57,0)</f>
        <v>452673</v>
      </c>
      <c r="FS53" s="170">
        <v>2048000</v>
      </c>
      <c r="FT53" s="32">
        <v>2295000</v>
      </c>
      <c r="FU53" s="32">
        <v>2203000</v>
      </c>
      <c r="FV53" s="32">
        <f t="shared" si="95"/>
        <v>2182000</v>
      </c>
      <c r="FW53" s="32">
        <f t="shared" si="96"/>
        <v>2203000</v>
      </c>
      <c r="FX53" s="32">
        <f t="shared" si="97"/>
        <v>2177166.8644665265</v>
      </c>
      <c r="FY53" s="172">
        <f t="shared" si="98"/>
        <v>546874.2513</v>
      </c>
      <c r="FZ53" s="32">
        <f t="shared" si="99"/>
        <v>672655.32909899997</v>
      </c>
      <c r="GA53" s="172">
        <f>VLOOKUP(B53,'[2]MANO DE OBRA '!$B$11:$BR$145,69,0)</f>
        <v>472103</v>
      </c>
      <c r="GB53" s="162">
        <v>2048000</v>
      </c>
      <c r="GC53" s="32">
        <v>2295000</v>
      </c>
      <c r="GD53" s="94">
        <v>2203000</v>
      </c>
      <c r="GE53" s="32">
        <f t="shared" si="100"/>
        <v>2182000</v>
      </c>
      <c r="GF53" s="32">
        <f t="shared" si="101"/>
        <v>2203000</v>
      </c>
      <c r="GG53" s="32">
        <f t="shared" si="102"/>
        <v>2177166.8644665265</v>
      </c>
      <c r="GH53" s="172">
        <f t="shared" si="103"/>
        <v>570347.63430000003</v>
      </c>
      <c r="GI53" s="32">
        <f t="shared" si="104"/>
        <v>701527.59018900001</v>
      </c>
      <c r="GJ53" s="172">
        <f>VLOOKUP(B53,'[2]MANO DE OBRA '!$B$11:$P$145,15,0)</f>
        <v>456751</v>
      </c>
      <c r="GK53" s="162">
        <v>2048000</v>
      </c>
      <c r="GL53" s="32">
        <v>2295000</v>
      </c>
      <c r="GM53" s="94">
        <v>1445900</v>
      </c>
      <c r="GN53" s="32">
        <f t="shared" si="105"/>
        <v>1929633.3333333333</v>
      </c>
      <c r="GO53" s="32">
        <f t="shared" si="106"/>
        <v>2048000</v>
      </c>
      <c r="GP53" s="32">
        <f t="shared" si="107"/>
        <v>1856870.1477800354</v>
      </c>
      <c r="GQ53" s="172">
        <f t="shared" si="108"/>
        <v>551800.88309999998</v>
      </c>
      <c r="GR53" s="32">
        <f t="shared" si="109"/>
        <v>678715.086213</v>
      </c>
      <c r="GS53" s="172">
        <f>VLOOKUP(B53,'[2]MANO DE OBRA '!$B$11:$G$145,6,0)</f>
        <v>353693</v>
      </c>
      <c r="GT53" s="162">
        <v>2048000</v>
      </c>
      <c r="GU53" s="32">
        <v>2295000</v>
      </c>
      <c r="GV53" s="94">
        <v>1445900</v>
      </c>
      <c r="GW53" s="33">
        <f t="shared" si="110"/>
        <v>1929633.3333333333</v>
      </c>
      <c r="GX53" s="32">
        <f t="shared" si="111"/>
        <v>2048000</v>
      </c>
      <c r="GY53" s="32">
        <f t="shared" si="112"/>
        <v>1856870.1477800354</v>
      </c>
      <c r="GZ53" s="172">
        <f t="shared" si="113"/>
        <v>427296.51329999999</v>
      </c>
      <c r="HA53" s="32">
        <f t="shared" si="114"/>
        <v>525574.71135899995</v>
      </c>
      <c r="HB53" s="172">
        <f>VLOOKUP(B53,'[2]MANO DE OBRA '!$B$11:$D$145,3,0)</f>
        <v>348784</v>
      </c>
      <c r="HC53" s="31">
        <v>2048000</v>
      </c>
      <c r="HD53" s="32">
        <v>2295000</v>
      </c>
      <c r="HE53" s="94">
        <v>1445900</v>
      </c>
      <c r="HF53" s="33">
        <f t="shared" si="115"/>
        <v>1929633.3333333333</v>
      </c>
      <c r="HG53" s="32">
        <f t="shared" si="116"/>
        <v>2048000</v>
      </c>
      <c r="HH53" s="32">
        <f t="shared" si="117"/>
        <v>1856870.1477800354</v>
      </c>
      <c r="HI53" s="172">
        <f t="shared" si="118"/>
        <v>421365.95039999997</v>
      </c>
      <c r="HJ53" s="32">
        <f t="shared" si="119"/>
        <v>518280.118992</v>
      </c>
      <c r="HK53" s="172">
        <f>VLOOKUP(B53,'[2]MANO DE OBRA '!$B$11:$BI$145,60,0)</f>
        <v>477940</v>
      </c>
      <c r="HL53" s="31">
        <v>2048000</v>
      </c>
      <c r="HM53" s="32">
        <v>2295000</v>
      </c>
      <c r="HN53" s="94">
        <v>2203200</v>
      </c>
      <c r="HO53" s="33">
        <f t="shared" si="120"/>
        <v>2182066.6666666665</v>
      </c>
      <c r="HP53" s="32">
        <f t="shared" si="121"/>
        <v>2203200</v>
      </c>
      <c r="HQ53" s="32">
        <f t="shared" si="122"/>
        <v>2177231.9728241288</v>
      </c>
      <c r="HR53" s="172">
        <f t="shared" si="123"/>
        <v>577399.31400000001</v>
      </c>
      <c r="HS53" s="32">
        <f t="shared" si="124"/>
        <v>710201.15622</v>
      </c>
      <c r="HT53" s="172">
        <v>983040</v>
      </c>
      <c r="HU53" s="31">
        <v>2048000</v>
      </c>
      <c r="HV53" s="32">
        <v>2295000</v>
      </c>
      <c r="HW53" s="94">
        <v>2226000</v>
      </c>
      <c r="HX53" s="33">
        <f t="shared" si="125"/>
        <v>2189666.6666666665</v>
      </c>
      <c r="HY53" s="32">
        <f t="shared" si="126"/>
        <v>2226000</v>
      </c>
      <c r="HZ53" s="32">
        <f t="shared" si="127"/>
        <v>2184602.72286169</v>
      </c>
      <c r="IA53" s="172">
        <f t="shared" si="128"/>
        <v>1187610.6239999998</v>
      </c>
      <c r="IB53" s="32">
        <f t="shared" si="129"/>
        <v>1460761.0675199998</v>
      </c>
      <c r="IC53" s="172">
        <v>1126400</v>
      </c>
      <c r="ID53" s="31">
        <v>2048000</v>
      </c>
      <c r="IE53" s="32">
        <v>2295000</v>
      </c>
      <c r="IF53" s="94">
        <v>2226000</v>
      </c>
      <c r="IG53" s="33">
        <f t="shared" si="130"/>
        <v>2189666.6666666665</v>
      </c>
      <c r="IH53" s="32">
        <f t="shared" si="131"/>
        <v>2226000</v>
      </c>
      <c r="II53" s="32">
        <f t="shared" si="132"/>
        <v>2184602.72286169</v>
      </c>
      <c r="IJ53" s="172">
        <f t="shared" si="133"/>
        <v>1360803.8399999999</v>
      </c>
      <c r="IK53" s="32">
        <f t="shared" si="134"/>
        <v>1673788.7231999999</v>
      </c>
      <c r="IM53" s="32">
        <f t="shared" si="135"/>
        <v>877345.85338188917</v>
      </c>
    </row>
    <row r="54" spans="1:247" x14ac:dyDescent="0.25">
      <c r="A54" s="12">
        <v>47</v>
      </c>
      <c r="B54" s="36" t="s">
        <v>332</v>
      </c>
      <c r="C54" s="14">
        <f>VLOOKUP(B54,'[3]MANO DE OBRA'!$B$9:$D$144,3,0)</f>
        <v>165975</v>
      </c>
      <c r="D54" s="14">
        <v>593000</v>
      </c>
      <c r="E54" s="15">
        <v>700060</v>
      </c>
      <c r="F54" s="97">
        <v>665000</v>
      </c>
      <c r="G54" s="105">
        <f t="shared" si="1"/>
        <v>531008.75</v>
      </c>
      <c r="H54" s="105">
        <f t="shared" si="2"/>
        <v>629000</v>
      </c>
      <c r="I54" s="105">
        <f t="shared" si="3"/>
        <v>375814.36171122349</v>
      </c>
      <c r="J54" s="107">
        <f t="shared" si="136"/>
        <v>174439.72499999998</v>
      </c>
      <c r="K54" s="107">
        <f t="shared" si="4"/>
        <v>214560.86174999998</v>
      </c>
      <c r="L54" s="101">
        <f>VLOOKUP(B54,'[3]MANO DE OBRA'!$B$9:$F$144,5,0)</f>
        <v>167493</v>
      </c>
      <c r="M54" s="101">
        <v>593000</v>
      </c>
      <c r="N54" s="34">
        <v>700060</v>
      </c>
      <c r="O54" s="70">
        <v>693100</v>
      </c>
      <c r="P54" s="34">
        <f t="shared" si="5"/>
        <v>538413.25</v>
      </c>
      <c r="Q54" s="34">
        <f t="shared" si="6"/>
        <v>643050</v>
      </c>
      <c r="R54" s="34">
        <f t="shared" si="7"/>
        <v>379939.87225536612</v>
      </c>
      <c r="S54" s="34">
        <f t="shared" si="8"/>
        <v>176035.14299999998</v>
      </c>
      <c r="T54" s="34">
        <f t="shared" si="9"/>
        <v>216523.22588999997</v>
      </c>
      <c r="U54" s="175">
        <f>VLOOKUP(B54,'[3]MANO DE OBRA'!$B$9:$H$144,7,0)</f>
        <v>164153</v>
      </c>
      <c r="V54" s="175">
        <v>593000</v>
      </c>
      <c r="W54" s="17">
        <v>700060</v>
      </c>
      <c r="X54" s="17">
        <v>679000</v>
      </c>
      <c r="Y54" s="17">
        <f t="shared" si="10"/>
        <v>534053.25</v>
      </c>
      <c r="Z54" s="17">
        <f t="shared" si="11"/>
        <v>636000</v>
      </c>
      <c r="AA54" s="17">
        <f t="shared" si="12"/>
        <v>374552.12763950671</v>
      </c>
      <c r="AB54" s="17">
        <f t="shared" si="13"/>
        <v>172524.80299999999</v>
      </c>
      <c r="AC54" s="17">
        <f t="shared" si="14"/>
        <v>212205.50769</v>
      </c>
      <c r="AD54" s="129">
        <f>VLOOKUP(B54,'[3]MANO DE OBRA'!$B$9:$J$144,9,0)</f>
        <v>160864</v>
      </c>
      <c r="AE54" s="129">
        <v>593000</v>
      </c>
      <c r="AF54" s="18">
        <v>700060</v>
      </c>
      <c r="AG54" s="74">
        <v>693100</v>
      </c>
      <c r="AH54" s="18">
        <f t="shared" si="15"/>
        <v>536756</v>
      </c>
      <c r="AI54" s="18">
        <f t="shared" si="16"/>
        <v>643050</v>
      </c>
      <c r="AJ54" s="18">
        <f t="shared" si="17"/>
        <v>371263.66685617343</v>
      </c>
      <c r="AK54" s="18">
        <f t="shared" si="18"/>
        <v>169068.06399999998</v>
      </c>
      <c r="AL54" s="18">
        <f t="shared" si="19"/>
        <v>207953.71871999998</v>
      </c>
      <c r="AM54" s="133">
        <f>VLOOKUP(B54,'[3]MANO DE OBRA'!$B$9:$L$144,11,0)</f>
        <v>177098</v>
      </c>
      <c r="AN54" s="133">
        <v>593000</v>
      </c>
      <c r="AO54" s="19">
        <v>700060</v>
      </c>
      <c r="AP54" s="77">
        <v>672000</v>
      </c>
      <c r="AQ54" s="19">
        <f t="shared" si="20"/>
        <v>535539.5</v>
      </c>
      <c r="AR54" s="19">
        <f t="shared" si="21"/>
        <v>632500</v>
      </c>
      <c r="AS54" s="19">
        <f t="shared" si="22"/>
        <v>390263.85265436489</v>
      </c>
      <c r="AT54" s="19">
        <f t="shared" si="23"/>
        <v>186129.99799999999</v>
      </c>
      <c r="AU54" s="19">
        <f t="shared" si="24"/>
        <v>228939.89753999998</v>
      </c>
      <c r="AV54" s="137">
        <f>VLOOKUP(B54,'[3]MANO DE OBRA'!$B$9:$N$144,13,0)</f>
        <v>196630</v>
      </c>
      <c r="AW54" s="137">
        <v>593000</v>
      </c>
      <c r="AX54" s="20">
        <v>700060</v>
      </c>
      <c r="AY54" s="79">
        <v>672000</v>
      </c>
      <c r="AZ54" s="20">
        <f t="shared" si="25"/>
        <v>540422.5</v>
      </c>
      <c r="BA54" s="20">
        <f t="shared" si="26"/>
        <v>632500</v>
      </c>
      <c r="BB54" s="20">
        <f t="shared" si="27"/>
        <v>412857.24951472878</v>
      </c>
      <c r="BC54" s="20">
        <f t="shared" si="28"/>
        <v>206658.12999999998</v>
      </c>
      <c r="BD54" s="20">
        <f t="shared" si="29"/>
        <v>254189.49989999997</v>
      </c>
      <c r="BE54" s="139">
        <f>VLOOKUP(B54,'[3]MANO DE OBRA'!$B$9:$P$144,15,0)</f>
        <v>182736</v>
      </c>
      <c r="BF54" s="139">
        <v>593000</v>
      </c>
      <c r="BG54" s="21">
        <v>700060</v>
      </c>
      <c r="BH54" s="80">
        <v>665000</v>
      </c>
      <c r="BI54" s="21">
        <f t="shared" si="30"/>
        <v>535199</v>
      </c>
      <c r="BJ54" s="21">
        <f t="shared" si="31"/>
        <v>629000</v>
      </c>
      <c r="BK54" s="21">
        <f t="shared" si="32"/>
        <v>396395.79194853269</v>
      </c>
      <c r="BL54" s="21">
        <f t="shared" si="33"/>
        <v>192055.53599999999</v>
      </c>
      <c r="BM54" s="21">
        <f t="shared" si="34"/>
        <v>236228.30927999999</v>
      </c>
      <c r="BN54" s="144">
        <f>VLOOKUP(B54,'[3]MANO DE OBRA'!$B$9:$R$144,17,0)</f>
        <v>232345</v>
      </c>
      <c r="BO54" s="144">
        <v>593000</v>
      </c>
      <c r="BP54" s="22">
        <v>700060</v>
      </c>
      <c r="BQ54" s="82">
        <v>679000</v>
      </c>
      <c r="BR54" s="22">
        <f t="shared" si="35"/>
        <v>551101.25</v>
      </c>
      <c r="BS54" s="22">
        <f t="shared" si="36"/>
        <v>636000</v>
      </c>
      <c r="BT54" s="22">
        <f t="shared" si="37"/>
        <v>449868.44600799587</v>
      </c>
      <c r="BU54" s="22">
        <f t="shared" si="38"/>
        <v>244194.59499999997</v>
      </c>
      <c r="BV54" s="22">
        <f t="shared" si="39"/>
        <v>300359.35184999998</v>
      </c>
      <c r="BW54" s="146">
        <f>VLOOKUP(B54,'[3]MANO DE OBRA'!$B$9:$T$144,19,0)</f>
        <v>227433</v>
      </c>
      <c r="BX54" s="146">
        <v>593000</v>
      </c>
      <c r="BY54" s="23">
        <v>700060</v>
      </c>
      <c r="BZ54" s="84">
        <v>665000</v>
      </c>
      <c r="CA54" s="23">
        <f t="shared" si="40"/>
        <v>546373.25</v>
      </c>
      <c r="CB54" s="23">
        <f t="shared" si="41"/>
        <v>629000</v>
      </c>
      <c r="CC54" s="84">
        <f t="shared" si="42"/>
        <v>443682.87088140385</v>
      </c>
      <c r="CD54" s="84">
        <f t="shared" si="43"/>
        <v>239032.08299999998</v>
      </c>
      <c r="CE54" s="84">
        <f t="shared" si="44"/>
        <v>294009.46208999999</v>
      </c>
      <c r="CF54" s="168">
        <f>VLOOKUP(B54,'[3]MANO DE OBRA'!$B$9:$X$144,23,0)</f>
        <v>176127</v>
      </c>
      <c r="CG54" s="168">
        <v>593000</v>
      </c>
      <c r="CH54" s="24">
        <v>700060</v>
      </c>
      <c r="CI54" s="24">
        <v>638400</v>
      </c>
      <c r="CJ54" s="24">
        <f t="shared" si="45"/>
        <v>526896.75</v>
      </c>
      <c r="CK54" s="24">
        <f t="shared" si="46"/>
        <v>615700</v>
      </c>
      <c r="CL54" s="24">
        <f t="shared" si="47"/>
        <v>386140.38439919573</v>
      </c>
      <c r="CM54" s="24">
        <f t="shared" si="48"/>
        <v>185109.47699999998</v>
      </c>
      <c r="CN54" s="24">
        <f t="shared" si="49"/>
        <v>227684.65670999998</v>
      </c>
      <c r="CO54" s="148">
        <f>VLOOKUP(B54,'[3]MANO DE OBRA'!$B$9:$Z$144,25,0)</f>
        <v>193373</v>
      </c>
      <c r="CP54" s="148">
        <v>593000</v>
      </c>
      <c r="CQ54" s="26">
        <v>700060</v>
      </c>
      <c r="CR54" s="149">
        <v>686000</v>
      </c>
      <c r="CS54" s="26">
        <f t="shared" si="50"/>
        <v>543108.25</v>
      </c>
      <c r="CT54" s="26">
        <f t="shared" si="51"/>
        <v>639500</v>
      </c>
      <c r="CU54" s="26">
        <f t="shared" si="52"/>
        <v>410514.57750214147</v>
      </c>
      <c r="CV54" s="26">
        <f t="shared" si="53"/>
        <v>203235.02299999999</v>
      </c>
      <c r="CW54" s="26">
        <f t="shared" si="54"/>
        <v>249979.07828999998</v>
      </c>
      <c r="CX54" s="27">
        <f>VLOOKUP(B54,'[3]MANO DE OBRA'!$B$9:$AB$144,27,0)</f>
        <v>245021</v>
      </c>
      <c r="CY54" s="27">
        <v>593000</v>
      </c>
      <c r="CZ54" s="28">
        <v>700060</v>
      </c>
      <c r="DA54" s="86">
        <v>672000</v>
      </c>
      <c r="DB54" s="28">
        <f t="shared" si="55"/>
        <v>552520.25</v>
      </c>
      <c r="DC54" s="28">
        <f t="shared" si="56"/>
        <v>632500</v>
      </c>
      <c r="DD54" s="28">
        <f t="shared" si="57"/>
        <v>460608.33221918694</v>
      </c>
      <c r="DE54" s="28">
        <f t="shared" si="58"/>
        <v>257517.071</v>
      </c>
      <c r="DF54" s="28">
        <f t="shared" si="59"/>
        <v>316745.99732999998</v>
      </c>
      <c r="DG54" s="150">
        <f>VLOOKUP(B54,'[3]MANO DE OBRA'!$B$9:$AF$144,31,0)</f>
        <v>245021</v>
      </c>
      <c r="DH54" s="150">
        <v>593000</v>
      </c>
      <c r="DI54" s="29">
        <v>700060</v>
      </c>
      <c r="DJ54" s="88">
        <v>672000</v>
      </c>
      <c r="DK54" s="29">
        <f t="shared" si="60"/>
        <v>552520.25</v>
      </c>
      <c r="DL54" s="29">
        <f t="shared" si="61"/>
        <v>632500</v>
      </c>
      <c r="DM54" s="29">
        <f t="shared" si="62"/>
        <v>460608.33221918694</v>
      </c>
      <c r="DN54" s="29">
        <f t="shared" si="63"/>
        <v>257517.071</v>
      </c>
      <c r="DO54" s="29">
        <f t="shared" si="64"/>
        <v>316745.99732999998</v>
      </c>
      <c r="DP54" s="154">
        <f>VLOOKUP(B54,'[3]MANO DE OBRA'!$B$9:$AH$144,33,0)</f>
        <v>245021</v>
      </c>
      <c r="DQ54" s="154">
        <v>593000</v>
      </c>
      <c r="DR54" s="30">
        <v>700060</v>
      </c>
      <c r="DS54" s="90">
        <v>686100</v>
      </c>
      <c r="DT54" s="30">
        <f t="shared" si="65"/>
        <v>556045.25</v>
      </c>
      <c r="DU54" s="30">
        <f t="shared" si="66"/>
        <v>639550</v>
      </c>
      <c r="DV54" s="30">
        <f t="shared" si="67"/>
        <v>462236.1211804768</v>
      </c>
      <c r="DW54" s="30">
        <f t="shared" si="68"/>
        <v>257517.071</v>
      </c>
      <c r="DX54" s="30">
        <f t="shared" si="69"/>
        <v>316745.99732999998</v>
      </c>
      <c r="DY54" s="158">
        <f>VLOOKUP(B54,'[3]MANO DE OBRA'!$B$9:$AJ$144,35,0)</f>
        <v>245021</v>
      </c>
      <c r="DZ54" s="158">
        <v>593000</v>
      </c>
      <c r="EA54" s="24">
        <v>700060</v>
      </c>
      <c r="EB54" s="25">
        <v>693100</v>
      </c>
      <c r="EC54" s="24">
        <f t="shared" si="70"/>
        <v>557795.25</v>
      </c>
      <c r="ED54" s="24">
        <f t="shared" si="71"/>
        <v>643050</v>
      </c>
      <c r="EE54" s="24">
        <f t="shared" si="72"/>
        <v>463023.75050858932</v>
      </c>
      <c r="EF54" s="24">
        <f t="shared" si="73"/>
        <v>257517.071</v>
      </c>
      <c r="EG54" s="24">
        <f t="shared" si="74"/>
        <v>316745.99732999998</v>
      </c>
      <c r="EH54" s="126">
        <f>VLOOKUP(B54,'[3]MANO DE OBRA'!$B$9:$AN$144,37,0)</f>
        <v>267982</v>
      </c>
      <c r="EI54" s="126">
        <v>593000</v>
      </c>
      <c r="EJ54" s="17">
        <v>700060</v>
      </c>
      <c r="EK54" s="73">
        <v>651000</v>
      </c>
      <c r="EL54" s="17">
        <f t="shared" si="75"/>
        <v>553010.5</v>
      </c>
      <c r="EM54" s="17">
        <f t="shared" si="76"/>
        <v>622000</v>
      </c>
      <c r="EN54" s="17">
        <f t="shared" si="77"/>
        <v>477185.6437709023</v>
      </c>
      <c r="EO54" s="17">
        <f t="shared" si="78"/>
        <v>281649.08199999999</v>
      </c>
      <c r="EP54" s="17">
        <f t="shared" si="79"/>
        <v>346428.37086000002</v>
      </c>
      <c r="EQ54" s="350">
        <v>245021</v>
      </c>
      <c r="ER54" s="170">
        <v>593000</v>
      </c>
      <c r="ES54" s="32">
        <v>700060</v>
      </c>
      <c r="ET54" s="32">
        <v>630000</v>
      </c>
      <c r="EU54" s="32">
        <f t="shared" si="80"/>
        <v>641020</v>
      </c>
      <c r="EV54" s="32">
        <f t="shared" si="81"/>
        <v>630000</v>
      </c>
      <c r="EW54" s="32">
        <f t="shared" si="82"/>
        <v>638013.99436694884</v>
      </c>
      <c r="EX54" s="32">
        <f t="shared" si="83"/>
        <v>296009.8701</v>
      </c>
      <c r="EY54" s="32">
        <f t="shared" si="84"/>
        <v>364092.14022300002</v>
      </c>
      <c r="EZ54" s="94">
        <f>VLOOKUP(B54,'[2]MANO DE OBRA '!$B$11:$AT$145,45,0)</f>
        <v>146979</v>
      </c>
      <c r="FA54" s="170">
        <v>593000</v>
      </c>
      <c r="FB54" s="32">
        <v>700060</v>
      </c>
      <c r="FC54" s="32">
        <v>644000</v>
      </c>
      <c r="FD54" s="32">
        <f t="shared" si="85"/>
        <v>645686.66666666663</v>
      </c>
      <c r="FE54" s="32">
        <f t="shared" si="86"/>
        <v>644000</v>
      </c>
      <c r="FF54" s="32">
        <f t="shared" si="87"/>
        <v>642730.70919413131</v>
      </c>
      <c r="FG54" s="172">
        <f t="shared" si="88"/>
        <v>177565.32989999998</v>
      </c>
      <c r="FH54" s="32">
        <f t="shared" si="89"/>
        <v>218405.35577699999</v>
      </c>
      <c r="FI54" s="172">
        <f>VLOOKUP(B54,'[2]MANO DE OBRA '!$B$11:$BO$145,66,0)</f>
        <v>146181</v>
      </c>
      <c r="FJ54" s="162">
        <v>593000</v>
      </c>
      <c r="FK54" s="32">
        <v>700060</v>
      </c>
      <c r="FL54" s="94">
        <v>630100</v>
      </c>
      <c r="FM54" s="32">
        <f t="shared" si="90"/>
        <v>641053.33333333337</v>
      </c>
      <c r="FN54" s="32">
        <f t="shared" si="91"/>
        <v>630100</v>
      </c>
      <c r="FO54" s="94">
        <f t="shared" si="92"/>
        <v>638048.1775415648</v>
      </c>
      <c r="FP54" s="172">
        <f t="shared" si="93"/>
        <v>176601.26609999998</v>
      </c>
      <c r="FQ54" s="32">
        <f t="shared" si="94"/>
        <v>217219.55730299998</v>
      </c>
      <c r="FR54" s="94">
        <f>VLOOKUP(B54,'[2]MANO DE OBRA '!$B$11:$BF$145,57,0)</f>
        <v>130221</v>
      </c>
      <c r="FS54" s="170">
        <v>593000</v>
      </c>
      <c r="FT54" s="32">
        <v>700060</v>
      </c>
      <c r="FU54" s="32">
        <v>651000</v>
      </c>
      <c r="FV54" s="32">
        <f t="shared" si="95"/>
        <v>648020</v>
      </c>
      <c r="FW54" s="32">
        <f t="shared" si="96"/>
        <v>651000</v>
      </c>
      <c r="FX54" s="32">
        <f t="shared" si="97"/>
        <v>645038.11700820737</v>
      </c>
      <c r="FY54" s="172">
        <f t="shared" si="98"/>
        <v>157319.9901</v>
      </c>
      <c r="FZ54" s="32">
        <f t="shared" si="99"/>
        <v>193503.58782299998</v>
      </c>
      <c r="GA54" s="172">
        <f>VLOOKUP(B54,'[2]MANO DE OBRA '!$B$11:$BR$145,69,0)</f>
        <v>146086</v>
      </c>
      <c r="GB54" s="162">
        <v>593000</v>
      </c>
      <c r="GC54" s="32">
        <v>700060</v>
      </c>
      <c r="GD54" s="94">
        <v>693000</v>
      </c>
      <c r="GE54" s="32">
        <f t="shared" si="100"/>
        <v>662020</v>
      </c>
      <c r="GF54" s="32">
        <f t="shared" si="101"/>
        <v>693000</v>
      </c>
      <c r="GG54" s="32">
        <f t="shared" si="102"/>
        <v>658213.5844666186</v>
      </c>
      <c r="GH54" s="172">
        <f t="shared" si="103"/>
        <v>176486.49659999998</v>
      </c>
      <c r="GI54" s="32">
        <f t="shared" si="104"/>
        <v>217078.39081799999</v>
      </c>
      <c r="GJ54" s="172">
        <f>VLOOKUP(B54,'[2]MANO DE OBRA '!$B$11:$P$145,15,0)</f>
        <v>127853</v>
      </c>
      <c r="GK54" s="162">
        <v>593000</v>
      </c>
      <c r="GL54" s="32">
        <v>700060</v>
      </c>
      <c r="GM54" s="94">
        <v>470400</v>
      </c>
      <c r="GN54" s="32">
        <f t="shared" si="105"/>
        <v>587820</v>
      </c>
      <c r="GO54" s="32">
        <f t="shared" si="106"/>
        <v>593000</v>
      </c>
      <c r="GP54" s="32">
        <f t="shared" si="107"/>
        <v>572449.16967825918</v>
      </c>
      <c r="GQ54" s="172">
        <f t="shared" si="108"/>
        <v>154459.20929999999</v>
      </c>
      <c r="GR54" s="32">
        <f t="shared" si="109"/>
        <v>189984.82743899999</v>
      </c>
      <c r="GS54" s="172">
        <f>VLOOKUP(B54,'[2]MANO DE OBRA '!$B$11:$G$145,6,0)</f>
        <v>112860</v>
      </c>
      <c r="GT54" s="162">
        <v>593000</v>
      </c>
      <c r="GU54" s="32">
        <v>700060</v>
      </c>
      <c r="GV54" s="94">
        <v>470400</v>
      </c>
      <c r="GW54" s="33">
        <f t="shared" si="110"/>
        <v>587820</v>
      </c>
      <c r="GX54" s="32">
        <f t="shared" si="111"/>
        <v>593000</v>
      </c>
      <c r="GY54" s="32">
        <f t="shared" si="112"/>
        <v>572449.16967825918</v>
      </c>
      <c r="GZ54" s="172">
        <f t="shared" si="113"/>
        <v>136346.166</v>
      </c>
      <c r="HA54" s="32">
        <f t="shared" si="114"/>
        <v>167705.78417999999</v>
      </c>
      <c r="HB54" s="172">
        <f>VLOOKUP(B54,'[2]MANO DE OBRA '!$B$11:$D$145,3,0)</f>
        <v>114548</v>
      </c>
      <c r="HC54" s="31">
        <v>593000</v>
      </c>
      <c r="HD54" s="32">
        <v>700060</v>
      </c>
      <c r="HE54" s="94">
        <v>470400</v>
      </c>
      <c r="HF54" s="33">
        <f t="shared" si="115"/>
        <v>587820</v>
      </c>
      <c r="HG54" s="32">
        <f t="shared" si="116"/>
        <v>593000</v>
      </c>
      <c r="HH54" s="32">
        <f t="shared" si="117"/>
        <v>572449.16967825918</v>
      </c>
      <c r="HI54" s="172">
        <f t="shared" si="118"/>
        <v>138385.4388</v>
      </c>
      <c r="HJ54" s="32">
        <f t="shared" si="119"/>
        <v>170214.08972400002</v>
      </c>
      <c r="HK54" s="172">
        <f>VLOOKUP(B54,'[2]MANO DE OBRA '!$B$11:$BI$145,60,0)</f>
        <v>150697</v>
      </c>
      <c r="HL54" s="31">
        <v>593000</v>
      </c>
      <c r="HM54" s="32">
        <v>700060</v>
      </c>
      <c r="HN54" s="94">
        <v>693100</v>
      </c>
      <c r="HO54" s="33">
        <f t="shared" si="120"/>
        <v>662053.33333333337</v>
      </c>
      <c r="HP54" s="32">
        <f t="shared" si="121"/>
        <v>693100</v>
      </c>
      <c r="HQ54" s="32">
        <f t="shared" si="122"/>
        <v>658243.65236908244</v>
      </c>
      <c r="HR54" s="172">
        <f t="shared" si="123"/>
        <v>182057.04569999999</v>
      </c>
      <c r="HS54" s="32">
        <f t="shared" si="124"/>
        <v>223930.166211</v>
      </c>
      <c r="HT54" s="172">
        <v>284640</v>
      </c>
      <c r="HU54" s="31">
        <v>593000</v>
      </c>
      <c r="HV54" s="32">
        <v>700060</v>
      </c>
      <c r="HW54" s="94">
        <v>651000</v>
      </c>
      <c r="HX54" s="33">
        <f t="shared" si="125"/>
        <v>648020</v>
      </c>
      <c r="HY54" s="32">
        <f t="shared" si="126"/>
        <v>651000</v>
      </c>
      <c r="HZ54" s="32">
        <f t="shared" si="127"/>
        <v>645038.11700820737</v>
      </c>
      <c r="IA54" s="172">
        <f t="shared" si="128"/>
        <v>343873.58399999997</v>
      </c>
      <c r="IB54" s="32">
        <f t="shared" si="129"/>
        <v>422964.50831999996</v>
      </c>
      <c r="IC54" s="172">
        <v>326150</v>
      </c>
      <c r="ID54" s="31">
        <v>593000</v>
      </c>
      <c r="IE54" s="32">
        <v>700060</v>
      </c>
      <c r="IF54" s="94">
        <v>651000</v>
      </c>
      <c r="IG54" s="33">
        <f t="shared" si="130"/>
        <v>648020</v>
      </c>
      <c r="IH54" s="32">
        <f t="shared" si="131"/>
        <v>651000</v>
      </c>
      <c r="II54" s="32">
        <f t="shared" si="132"/>
        <v>645038.11700820737</v>
      </c>
      <c r="IJ54" s="172">
        <f t="shared" si="133"/>
        <v>394021.815</v>
      </c>
      <c r="IK54" s="32">
        <f t="shared" si="134"/>
        <v>484646.83244999999</v>
      </c>
      <c r="IM54" s="32">
        <f t="shared" si="135"/>
        <v>263918.19148733333</v>
      </c>
    </row>
    <row r="55" spans="1:247" x14ac:dyDescent="0.25">
      <c r="A55" s="12">
        <v>48</v>
      </c>
      <c r="B55" s="38" t="s">
        <v>333</v>
      </c>
      <c r="C55" s="14">
        <f>VLOOKUP(B55,'[3]MANO DE OBRA'!$B$9:$D$144,3,0)</f>
        <v>188617</v>
      </c>
      <c r="D55" s="14">
        <v>674000</v>
      </c>
      <c r="E55" s="15">
        <v>795260</v>
      </c>
      <c r="F55" s="97">
        <v>763000</v>
      </c>
      <c r="G55" s="105">
        <f t="shared" si="1"/>
        <v>605219.25</v>
      </c>
      <c r="H55" s="105">
        <f t="shared" si="2"/>
        <v>718500</v>
      </c>
      <c r="I55" s="105">
        <f t="shared" si="3"/>
        <v>427647.6353601442</v>
      </c>
      <c r="J55" s="107">
        <f t="shared" si="136"/>
        <v>198236.46699999998</v>
      </c>
      <c r="K55" s="107">
        <f t="shared" si="4"/>
        <v>243830.85440999997</v>
      </c>
      <c r="L55" s="101">
        <f>VLOOKUP(B55,'[3]MANO DE OBRA'!$B$9:$F$144,5,0)</f>
        <v>198083</v>
      </c>
      <c r="M55" s="101">
        <v>674000</v>
      </c>
      <c r="N55" s="34">
        <v>795260</v>
      </c>
      <c r="O55" s="70">
        <v>771400</v>
      </c>
      <c r="P55" s="34">
        <f t="shared" si="5"/>
        <v>609685.75</v>
      </c>
      <c r="Q55" s="34">
        <f t="shared" si="6"/>
        <v>722700</v>
      </c>
      <c r="R55" s="34">
        <f t="shared" si="7"/>
        <v>440244.36476565857</v>
      </c>
      <c r="S55" s="34">
        <f t="shared" si="8"/>
        <v>208185.23299999998</v>
      </c>
      <c r="T55" s="34">
        <f t="shared" si="9"/>
        <v>256067.83658999996</v>
      </c>
      <c r="U55" s="175">
        <f>VLOOKUP(B55,'[3]MANO DE OBRA'!$B$9:$H$144,7,0)</f>
        <v>190647</v>
      </c>
      <c r="V55" s="175">
        <v>674000</v>
      </c>
      <c r="W55" s="17">
        <v>795260</v>
      </c>
      <c r="X55" s="17">
        <v>755000</v>
      </c>
      <c r="Y55" s="17">
        <f t="shared" si="10"/>
        <v>603726.75</v>
      </c>
      <c r="Z55" s="17">
        <f t="shared" si="11"/>
        <v>714500</v>
      </c>
      <c r="AA55" s="17">
        <f t="shared" si="12"/>
        <v>429602.65088853269</v>
      </c>
      <c r="AB55" s="17">
        <f t="shared" si="13"/>
        <v>200369.99699999997</v>
      </c>
      <c r="AC55" s="17">
        <f t="shared" si="14"/>
        <v>246455.09630999996</v>
      </c>
      <c r="AD55" s="129">
        <f>VLOOKUP(B55,'[3]MANO DE OBRA'!$B$9:$J$144,9,0)</f>
        <v>182595</v>
      </c>
      <c r="AE55" s="129">
        <v>674000</v>
      </c>
      <c r="AF55" s="18">
        <v>795260</v>
      </c>
      <c r="AG55" s="74">
        <v>771400</v>
      </c>
      <c r="AH55" s="18">
        <f t="shared" si="15"/>
        <v>605813.75</v>
      </c>
      <c r="AI55" s="18">
        <f t="shared" si="16"/>
        <v>722700</v>
      </c>
      <c r="AJ55" s="18">
        <f t="shared" si="17"/>
        <v>420429.7118921458</v>
      </c>
      <c r="AK55" s="18">
        <f t="shared" si="18"/>
        <v>191907.345</v>
      </c>
      <c r="AL55" s="18">
        <f t="shared" si="19"/>
        <v>236046.03435</v>
      </c>
      <c r="AM55" s="133">
        <f>VLOOKUP(B55,'[3]MANO DE OBRA'!$B$9:$L$144,11,0)</f>
        <v>201022</v>
      </c>
      <c r="AN55" s="133">
        <v>674000</v>
      </c>
      <c r="AO55" s="19">
        <v>795260</v>
      </c>
      <c r="AP55" s="77">
        <v>787000</v>
      </c>
      <c r="AQ55" s="19">
        <f t="shared" si="20"/>
        <v>614320.5</v>
      </c>
      <c r="AR55" s="19">
        <f t="shared" si="21"/>
        <v>730500</v>
      </c>
      <c r="AS55" s="19">
        <f t="shared" si="22"/>
        <v>445119.15378131776</v>
      </c>
      <c r="AT55" s="19">
        <f t="shared" si="23"/>
        <v>211274.12199999997</v>
      </c>
      <c r="AU55" s="19">
        <f t="shared" si="24"/>
        <v>259867.17005999997</v>
      </c>
      <c r="AV55" s="137">
        <f>VLOOKUP(B55,'[3]MANO DE OBRA'!$B$9:$N$144,13,0)</f>
        <v>224202</v>
      </c>
      <c r="AW55" s="137">
        <v>674000</v>
      </c>
      <c r="AX55" s="20">
        <v>795260</v>
      </c>
      <c r="AY55" s="79">
        <v>787000</v>
      </c>
      <c r="AZ55" s="20">
        <f t="shared" si="25"/>
        <v>620115.5</v>
      </c>
      <c r="BA55" s="20">
        <f t="shared" si="26"/>
        <v>730500</v>
      </c>
      <c r="BB55" s="20">
        <f t="shared" si="27"/>
        <v>472141.2209911783</v>
      </c>
      <c r="BC55" s="20">
        <f t="shared" si="28"/>
        <v>235636.302</v>
      </c>
      <c r="BD55" s="20">
        <f t="shared" si="29"/>
        <v>289832.65146000002</v>
      </c>
      <c r="BE55" s="139">
        <f>VLOOKUP(B55,'[3]MANO DE OBRA'!$B$9:$P$144,15,0)</f>
        <v>211559</v>
      </c>
      <c r="BF55" s="139">
        <v>674000</v>
      </c>
      <c r="BG55" s="21">
        <v>795260</v>
      </c>
      <c r="BH55" s="80">
        <v>740000</v>
      </c>
      <c r="BI55" s="21">
        <f t="shared" si="30"/>
        <v>605204.75</v>
      </c>
      <c r="BJ55" s="21">
        <f t="shared" si="31"/>
        <v>707000</v>
      </c>
      <c r="BK55" s="21">
        <f t="shared" si="32"/>
        <v>453550.98902030959</v>
      </c>
      <c r="BL55" s="21">
        <f t="shared" si="33"/>
        <v>222348.50899999999</v>
      </c>
      <c r="BM55" s="21">
        <f t="shared" si="34"/>
        <v>273488.66606999998</v>
      </c>
      <c r="BN55" s="144">
        <f>VLOOKUP(B55,'[3]MANO DE OBRA'!$B$9:$R$144,17,0)</f>
        <v>264962</v>
      </c>
      <c r="BO55" s="144">
        <v>674000</v>
      </c>
      <c r="BP55" s="22">
        <v>795260</v>
      </c>
      <c r="BQ55" s="82">
        <v>755000</v>
      </c>
      <c r="BR55" s="22">
        <f t="shared" si="35"/>
        <v>622305.5</v>
      </c>
      <c r="BS55" s="22">
        <f t="shared" si="36"/>
        <v>714500</v>
      </c>
      <c r="BT55" s="22">
        <f t="shared" si="37"/>
        <v>510219.74413161702</v>
      </c>
      <c r="BU55" s="22">
        <f t="shared" si="38"/>
        <v>278475.06199999998</v>
      </c>
      <c r="BV55" s="22">
        <f t="shared" si="39"/>
        <v>342524.32626</v>
      </c>
      <c r="BW55" s="146">
        <f>VLOOKUP(B55,'[3]MANO DE OBRA'!$B$9:$T$144,19,0)</f>
        <v>265166</v>
      </c>
      <c r="BX55" s="146">
        <v>674000</v>
      </c>
      <c r="BY55" s="23">
        <v>795260</v>
      </c>
      <c r="BZ55" s="84">
        <v>740000</v>
      </c>
      <c r="CA55" s="23">
        <f t="shared" si="40"/>
        <v>618606.5</v>
      </c>
      <c r="CB55" s="23">
        <f t="shared" si="41"/>
        <v>707000</v>
      </c>
      <c r="CC55" s="84">
        <f t="shared" si="42"/>
        <v>508666.15642882598</v>
      </c>
      <c r="CD55" s="84">
        <f t="shared" si="43"/>
        <v>278689.46599999996</v>
      </c>
      <c r="CE55" s="84">
        <f t="shared" si="44"/>
        <v>342788.04317999992</v>
      </c>
      <c r="CF55" s="168">
        <f>VLOOKUP(B55,'[3]MANO DE OBRA'!$B$9:$X$144,23,0)</f>
        <v>196170</v>
      </c>
      <c r="CG55" s="168">
        <v>674000</v>
      </c>
      <c r="CH55" s="24">
        <v>795260</v>
      </c>
      <c r="CI55" s="24">
        <v>688200</v>
      </c>
      <c r="CJ55" s="24">
        <f t="shared" si="45"/>
        <v>588407.5</v>
      </c>
      <c r="CK55" s="24">
        <f t="shared" si="46"/>
        <v>681100</v>
      </c>
      <c r="CL55" s="24">
        <f t="shared" si="47"/>
        <v>430486.38731706212</v>
      </c>
      <c r="CM55" s="24">
        <f t="shared" si="48"/>
        <v>206174.66999999998</v>
      </c>
      <c r="CN55" s="24">
        <f t="shared" si="49"/>
        <v>253594.84409999999</v>
      </c>
      <c r="CO55" s="148">
        <f>VLOOKUP(B55,'[3]MANO DE OBRA'!$B$9:$Z$144,25,0)</f>
        <v>213764</v>
      </c>
      <c r="CP55" s="148">
        <v>674000</v>
      </c>
      <c r="CQ55" s="26">
        <v>795260</v>
      </c>
      <c r="CR55" s="149">
        <v>755000</v>
      </c>
      <c r="CS55" s="26">
        <f t="shared" si="50"/>
        <v>609506</v>
      </c>
      <c r="CT55" s="26">
        <f t="shared" si="51"/>
        <v>714500</v>
      </c>
      <c r="CU55" s="26">
        <f t="shared" si="52"/>
        <v>457472.79153080389</v>
      </c>
      <c r="CV55" s="26">
        <f t="shared" si="53"/>
        <v>224665.96399999998</v>
      </c>
      <c r="CW55" s="26">
        <f t="shared" si="54"/>
        <v>276339.13571999996</v>
      </c>
      <c r="CX55" s="27">
        <f>VLOOKUP(B55,'[3]MANO DE OBRA'!$B$9:$AB$144,27,0)</f>
        <v>278306</v>
      </c>
      <c r="CY55" s="27">
        <v>674000</v>
      </c>
      <c r="CZ55" s="28">
        <v>795260</v>
      </c>
      <c r="DA55" s="86">
        <v>716000</v>
      </c>
      <c r="DB55" s="28">
        <f t="shared" si="55"/>
        <v>615891.5</v>
      </c>
      <c r="DC55" s="28">
        <f t="shared" si="56"/>
        <v>695000</v>
      </c>
      <c r="DD55" s="28">
        <f t="shared" si="57"/>
        <v>517401.15836215497</v>
      </c>
      <c r="DE55" s="28">
        <f t="shared" si="58"/>
        <v>292499.60599999997</v>
      </c>
      <c r="DF55" s="28">
        <f t="shared" si="59"/>
        <v>359774.51538</v>
      </c>
      <c r="DG55" s="150">
        <f>VLOOKUP(B55,'[3]MANO DE OBRA'!$B$9:$AF$144,31,0)</f>
        <v>278341</v>
      </c>
      <c r="DH55" s="150">
        <v>674000</v>
      </c>
      <c r="DI55" s="29">
        <v>795260</v>
      </c>
      <c r="DJ55" s="88">
        <v>771000</v>
      </c>
      <c r="DK55" s="29">
        <f t="shared" si="60"/>
        <v>629650.25</v>
      </c>
      <c r="DL55" s="29">
        <f t="shared" si="61"/>
        <v>722500</v>
      </c>
      <c r="DM55" s="29">
        <f t="shared" si="62"/>
        <v>524187.16263893066</v>
      </c>
      <c r="DN55" s="29">
        <f t="shared" si="63"/>
        <v>292536.391</v>
      </c>
      <c r="DO55" s="29">
        <f t="shared" si="64"/>
        <v>359819.76092999999</v>
      </c>
      <c r="DP55" s="154">
        <f>VLOOKUP(B55,'[3]MANO DE OBRA'!$B$9:$AH$144,33,0)</f>
        <v>278341</v>
      </c>
      <c r="DQ55" s="154">
        <v>674000</v>
      </c>
      <c r="DR55" s="30">
        <v>795260</v>
      </c>
      <c r="DS55" s="90">
        <v>755500</v>
      </c>
      <c r="DT55" s="30">
        <f t="shared" si="65"/>
        <v>625775.25</v>
      </c>
      <c r="DU55" s="30">
        <f t="shared" si="66"/>
        <v>714750</v>
      </c>
      <c r="DV55" s="30">
        <f t="shared" si="67"/>
        <v>522365.60125427472</v>
      </c>
      <c r="DW55" s="30">
        <f t="shared" si="68"/>
        <v>292536.391</v>
      </c>
      <c r="DX55" s="30">
        <f t="shared" si="69"/>
        <v>359819.76092999999</v>
      </c>
      <c r="DY55" s="158">
        <f>VLOOKUP(B55,'[3]MANO DE OBRA'!$B$9:$AJ$144,35,0)</f>
        <v>278341</v>
      </c>
      <c r="DZ55" s="158">
        <v>674000</v>
      </c>
      <c r="EA55" s="24">
        <v>795260</v>
      </c>
      <c r="EB55" s="25">
        <v>755500</v>
      </c>
      <c r="EC55" s="24">
        <f t="shared" si="70"/>
        <v>625775.25</v>
      </c>
      <c r="ED55" s="24">
        <f t="shared" si="71"/>
        <v>714750</v>
      </c>
      <c r="EE55" s="24">
        <f t="shared" si="72"/>
        <v>522365.60125427472</v>
      </c>
      <c r="EF55" s="24">
        <f t="shared" si="73"/>
        <v>292536.391</v>
      </c>
      <c r="EG55" s="24">
        <f t="shared" si="74"/>
        <v>359819.76092999999</v>
      </c>
      <c r="EH55" s="126">
        <f>VLOOKUP(B55,'[3]MANO DE OBRA'!$B$9:$AN$144,37,0)</f>
        <v>298860</v>
      </c>
      <c r="EI55" s="126">
        <v>674000</v>
      </c>
      <c r="EJ55" s="17">
        <v>795260</v>
      </c>
      <c r="EK55" s="73">
        <v>748000</v>
      </c>
      <c r="EL55" s="17">
        <f t="shared" si="75"/>
        <v>629030</v>
      </c>
      <c r="EM55" s="17">
        <f t="shared" si="76"/>
        <v>711000</v>
      </c>
      <c r="EN55" s="17">
        <f t="shared" si="77"/>
        <v>538787.54201532749</v>
      </c>
      <c r="EO55" s="17">
        <f t="shared" si="78"/>
        <v>314101.86</v>
      </c>
      <c r="EP55" s="17">
        <f t="shared" si="79"/>
        <v>386345.28779999999</v>
      </c>
      <c r="EQ55" s="350">
        <v>278341</v>
      </c>
      <c r="ER55" s="170">
        <v>674000</v>
      </c>
      <c r="ES55" s="32">
        <v>795260</v>
      </c>
      <c r="ET55" s="32">
        <v>763000</v>
      </c>
      <c r="EU55" s="32">
        <f t="shared" si="80"/>
        <v>744086.66666666663</v>
      </c>
      <c r="EV55" s="32">
        <f t="shared" si="81"/>
        <v>763000</v>
      </c>
      <c r="EW55" s="32">
        <f t="shared" si="82"/>
        <v>740421.55354312598</v>
      </c>
      <c r="EX55" s="32">
        <f t="shared" si="83"/>
        <v>336263.76209999999</v>
      </c>
      <c r="EY55" s="32">
        <f t="shared" si="84"/>
        <v>413604.42738299997</v>
      </c>
      <c r="EZ55" s="94">
        <f>VLOOKUP(B55,'[2]MANO DE OBRA '!$B$11:$AT$145,45,0)</f>
        <v>166472</v>
      </c>
      <c r="FA55" s="170">
        <v>674000</v>
      </c>
      <c r="FB55" s="32">
        <v>795260</v>
      </c>
      <c r="FC55" s="32">
        <v>716000</v>
      </c>
      <c r="FD55" s="32">
        <f t="shared" si="85"/>
        <v>728420</v>
      </c>
      <c r="FE55" s="32">
        <f t="shared" si="86"/>
        <v>716000</v>
      </c>
      <c r="FF55" s="32">
        <f t="shared" si="87"/>
        <v>725026.82030439132</v>
      </c>
      <c r="FG55" s="172">
        <f t="shared" si="88"/>
        <v>201114.82319999998</v>
      </c>
      <c r="FH55" s="32">
        <f t="shared" si="89"/>
        <v>247371.23253599997</v>
      </c>
      <c r="FI55" s="172">
        <f>VLOOKUP(B55,'[2]MANO DE OBRA '!$B$11:$BO$145,66,0)</f>
        <v>163875</v>
      </c>
      <c r="FJ55" s="162">
        <v>674000</v>
      </c>
      <c r="FK55" s="32">
        <v>795260</v>
      </c>
      <c r="FL55" s="94">
        <v>763400</v>
      </c>
      <c r="FM55" s="32">
        <f t="shared" si="90"/>
        <v>744220</v>
      </c>
      <c r="FN55" s="32">
        <f t="shared" si="91"/>
        <v>763400</v>
      </c>
      <c r="FO55" s="94">
        <f t="shared" si="92"/>
        <v>740547.06800323701</v>
      </c>
      <c r="FP55" s="172">
        <f t="shared" si="93"/>
        <v>197977.38749999998</v>
      </c>
      <c r="FQ55" s="32">
        <f t="shared" si="94"/>
        <v>243512.18662499997</v>
      </c>
      <c r="FR55" s="94">
        <f>VLOOKUP(B55,'[2]MANO DE OBRA '!$B$11:$BF$145,57,0)</f>
        <v>142455</v>
      </c>
      <c r="FS55" s="170">
        <v>674000</v>
      </c>
      <c r="FT55" s="32">
        <v>795260</v>
      </c>
      <c r="FU55" s="32">
        <v>748000</v>
      </c>
      <c r="FV55" s="32">
        <f t="shared" si="95"/>
        <v>739086.66666666663</v>
      </c>
      <c r="FW55" s="32">
        <f t="shared" si="96"/>
        <v>748000</v>
      </c>
      <c r="FX55" s="32">
        <f t="shared" si="97"/>
        <v>735649.62492134306</v>
      </c>
      <c r="FY55" s="172">
        <f t="shared" si="98"/>
        <v>172099.8855</v>
      </c>
      <c r="FZ55" s="32">
        <f t="shared" si="99"/>
        <v>211682.859165</v>
      </c>
      <c r="GA55" s="172">
        <f>VLOOKUP(B55,'[2]MANO DE OBRA '!$B$11:$BR$145,69,0)</f>
        <v>169534</v>
      </c>
      <c r="GB55" s="162">
        <v>674000</v>
      </c>
      <c r="GC55" s="32">
        <v>795260</v>
      </c>
      <c r="GD55" s="94">
        <v>771000</v>
      </c>
      <c r="GE55" s="32">
        <f t="shared" si="100"/>
        <v>746753.33333333337</v>
      </c>
      <c r="GF55" s="32">
        <f t="shared" si="101"/>
        <v>771000</v>
      </c>
      <c r="GG55" s="32">
        <f t="shared" si="102"/>
        <v>742915.04579295579</v>
      </c>
      <c r="GH55" s="172">
        <f t="shared" si="103"/>
        <v>204814.02539999998</v>
      </c>
      <c r="GI55" s="32">
        <f t="shared" si="104"/>
        <v>251921.25124199997</v>
      </c>
      <c r="GJ55" s="172">
        <f>VLOOKUP(B55,'[2]MANO DE OBRA '!$B$11:$P$145,15,0)</f>
        <v>148476</v>
      </c>
      <c r="GK55" s="162">
        <v>674000</v>
      </c>
      <c r="GL55" s="32">
        <v>795260</v>
      </c>
      <c r="GM55" s="94">
        <v>528900</v>
      </c>
      <c r="GN55" s="32">
        <f t="shared" si="105"/>
        <v>666053.33333333337</v>
      </c>
      <c r="GO55" s="32">
        <f t="shared" si="106"/>
        <v>674000</v>
      </c>
      <c r="GP55" s="32">
        <f t="shared" si="107"/>
        <v>647689.85754344065</v>
      </c>
      <c r="GQ55" s="172">
        <f t="shared" si="108"/>
        <v>179373.85559999998</v>
      </c>
      <c r="GR55" s="32">
        <f t="shared" si="109"/>
        <v>220629.84238799999</v>
      </c>
      <c r="GS55" s="172">
        <f>VLOOKUP(B55,'[2]MANO DE OBRA '!$B$11:$G$145,6,0)</f>
        <v>132047</v>
      </c>
      <c r="GT55" s="162">
        <v>674000</v>
      </c>
      <c r="GU55" s="32">
        <v>795260</v>
      </c>
      <c r="GV55" s="94">
        <v>528900</v>
      </c>
      <c r="GW55" s="33">
        <f t="shared" si="110"/>
        <v>666053.33333333337</v>
      </c>
      <c r="GX55" s="32">
        <f t="shared" si="111"/>
        <v>674000</v>
      </c>
      <c r="GY55" s="32">
        <f t="shared" si="112"/>
        <v>647689.85754344065</v>
      </c>
      <c r="GZ55" s="172">
        <f t="shared" si="113"/>
        <v>159525.98069999999</v>
      </c>
      <c r="HA55" s="32">
        <f t="shared" si="114"/>
        <v>196216.95626099998</v>
      </c>
      <c r="HB55" s="172">
        <f>VLOOKUP(B55,'[2]MANO DE OBRA '!$B$11:$D$145,3,0)</f>
        <v>126640</v>
      </c>
      <c r="HC55" s="31">
        <v>674000</v>
      </c>
      <c r="HD55" s="32">
        <v>795260</v>
      </c>
      <c r="HE55" s="94">
        <v>528900</v>
      </c>
      <c r="HF55" s="33">
        <f t="shared" si="115"/>
        <v>666053.33333333337</v>
      </c>
      <c r="HG55" s="32">
        <f t="shared" si="116"/>
        <v>674000</v>
      </c>
      <c r="HH55" s="32">
        <f t="shared" si="117"/>
        <v>647689.85754344065</v>
      </c>
      <c r="HI55" s="172">
        <f t="shared" si="118"/>
        <v>152993.78399999999</v>
      </c>
      <c r="HJ55" s="32">
        <f t="shared" si="119"/>
        <v>188182.35431999998</v>
      </c>
      <c r="HK55" s="172">
        <f>VLOOKUP(B55,'[2]MANO DE OBRA '!$B$11:$BI$145,60,0)</f>
        <v>158839</v>
      </c>
      <c r="HL55" s="31">
        <v>674000</v>
      </c>
      <c r="HM55" s="32">
        <v>795260</v>
      </c>
      <c r="HN55" s="94">
        <v>771400</v>
      </c>
      <c r="HO55" s="33">
        <f t="shared" si="120"/>
        <v>746886.66666666663</v>
      </c>
      <c r="HP55" s="32">
        <f t="shared" si="121"/>
        <v>771400</v>
      </c>
      <c r="HQ55" s="32">
        <f t="shared" si="122"/>
        <v>743038.7986885797</v>
      </c>
      <c r="HR55" s="172">
        <f t="shared" si="123"/>
        <v>191893.3959</v>
      </c>
      <c r="HS55" s="32">
        <f t="shared" si="124"/>
        <v>236028.876957</v>
      </c>
      <c r="HT55" s="172">
        <v>323520</v>
      </c>
      <c r="HU55" s="31">
        <v>674000</v>
      </c>
      <c r="HV55" s="32">
        <v>795260</v>
      </c>
      <c r="HW55" s="94">
        <v>755000</v>
      </c>
      <c r="HX55" s="33">
        <f t="shared" si="125"/>
        <v>741420</v>
      </c>
      <c r="HY55" s="32">
        <f t="shared" si="126"/>
        <v>755000</v>
      </c>
      <c r="HZ55" s="32">
        <f t="shared" si="127"/>
        <v>737892.43402894412</v>
      </c>
      <c r="IA55" s="172">
        <f t="shared" si="128"/>
        <v>390844.51199999999</v>
      </c>
      <c r="IB55" s="32">
        <f t="shared" si="129"/>
        <v>480738.74975999998</v>
      </c>
      <c r="IC55" s="172">
        <v>370700</v>
      </c>
      <c r="ID55" s="31">
        <v>674000</v>
      </c>
      <c r="IE55" s="32">
        <v>795260</v>
      </c>
      <c r="IF55" s="94">
        <v>755000</v>
      </c>
      <c r="IG55" s="33">
        <f t="shared" si="130"/>
        <v>741420</v>
      </c>
      <c r="IH55" s="32">
        <f t="shared" si="131"/>
        <v>755000</v>
      </c>
      <c r="II55" s="32">
        <f t="shared" si="132"/>
        <v>737892.43402894412</v>
      </c>
      <c r="IJ55" s="172">
        <f t="shared" si="133"/>
        <v>447842.67</v>
      </c>
      <c r="IK55" s="32">
        <f t="shared" si="134"/>
        <v>550846.4841</v>
      </c>
      <c r="IM55" s="32">
        <f t="shared" si="135"/>
        <v>299524.03574877779</v>
      </c>
    </row>
    <row r="56" spans="1:247" x14ac:dyDescent="0.25">
      <c r="A56" s="12">
        <v>49</v>
      </c>
      <c r="B56" s="40" t="s">
        <v>334</v>
      </c>
      <c r="C56" s="14">
        <f>VLOOKUP(B56,'[3]MANO DE OBRA'!$B$9:$D$144,3,0)</f>
        <v>139904</v>
      </c>
      <c r="D56" s="14">
        <v>500000</v>
      </c>
      <c r="E56" s="15">
        <v>577830</v>
      </c>
      <c r="F56" s="97">
        <v>537000</v>
      </c>
      <c r="G56" s="105">
        <f t="shared" si="1"/>
        <v>438683.5</v>
      </c>
      <c r="H56" s="105">
        <f t="shared" si="2"/>
        <v>518500</v>
      </c>
      <c r="I56" s="105">
        <f t="shared" si="3"/>
        <v>313957.72864650306</v>
      </c>
      <c r="J56" s="107">
        <f t="shared" si="136"/>
        <v>147039.10399999999</v>
      </c>
      <c r="K56" s="107">
        <f t="shared" si="4"/>
        <v>180858.09792</v>
      </c>
      <c r="L56" s="101">
        <f>VLOOKUP(B56,'[3]MANO DE OBRA'!$B$9:$F$144,5,0)</f>
        <v>144316</v>
      </c>
      <c r="M56" s="101">
        <v>500000</v>
      </c>
      <c r="N56" s="34">
        <v>577830</v>
      </c>
      <c r="O56" s="70">
        <v>548900</v>
      </c>
      <c r="P56" s="34">
        <f t="shared" si="5"/>
        <v>442761.5</v>
      </c>
      <c r="Q56" s="34">
        <f t="shared" si="6"/>
        <v>524450</v>
      </c>
      <c r="R56" s="34">
        <f t="shared" si="7"/>
        <v>320469.76010106388</v>
      </c>
      <c r="S56" s="34">
        <f t="shared" si="8"/>
        <v>151676.11599999998</v>
      </c>
      <c r="T56" s="34">
        <f t="shared" si="9"/>
        <v>186561.62267999997</v>
      </c>
      <c r="U56" s="175">
        <f>VLOOKUP(B56,'[3]MANO DE OBRA'!$B$9:$H$144,7,0)</f>
        <v>136348</v>
      </c>
      <c r="V56" s="175">
        <v>500000</v>
      </c>
      <c r="W56" s="17">
        <v>577830</v>
      </c>
      <c r="X56" s="17">
        <v>537000</v>
      </c>
      <c r="Y56" s="17">
        <f t="shared" si="10"/>
        <v>437794.5</v>
      </c>
      <c r="Z56" s="17">
        <f t="shared" si="11"/>
        <v>518500</v>
      </c>
      <c r="AA56" s="17">
        <f t="shared" si="12"/>
        <v>309430.24595752248</v>
      </c>
      <c r="AB56" s="17">
        <f t="shared" si="13"/>
        <v>143301.74799999999</v>
      </c>
      <c r="AC56" s="17">
        <f t="shared" si="14"/>
        <v>176261.15003999998</v>
      </c>
      <c r="AD56" s="129">
        <f>VLOOKUP(B56,'[3]MANO DE OBRA'!$B$9:$J$144,9,0)</f>
        <v>136522</v>
      </c>
      <c r="AE56" s="129">
        <v>500000</v>
      </c>
      <c r="AF56" s="18">
        <v>577830</v>
      </c>
      <c r="AG56" s="74">
        <v>548900</v>
      </c>
      <c r="AH56" s="18">
        <f t="shared" si="15"/>
        <v>440813</v>
      </c>
      <c r="AI56" s="18">
        <f t="shared" si="16"/>
        <v>524450</v>
      </c>
      <c r="AJ56" s="18">
        <f t="shared" si="17"/>
        <v>310624.96464987821</v>
      </c>
      <c r="AK56" s="18">
        <f t="shared" si="18"/>
        <v>143484.622</v>
      </c>
      <c r="AL56" s="18">
        <f t="shared" si="19"/>
        <v>176486.08506000001</v>
      </c>
      <c r="AM56" s="133">
        <f>VLOOKUP(B56,'[3]MANO DE OBRA'!$B$9:$L$144,11,0)</f>
        <v>150299</v>
      </c>
      <c r="AN56" s="133">
        <v>500000</v>
      </c>
      <c r="AO56" s="19">
        <v>577830</v>
      </c>
      <c r="AP56" s="77">
        <v>560000</v>
      </c>
      <c r="AQ56" s="19">
        <f t="shared" si="20"/>
        <v>447032.25</v>
      </c>
      <c r="AR56" s="19">
        <f t="shared" si="21"/>
        <v>530000</v>
      </c>
      <c r="AS56" s="19">
        <f t="shared" si="22"/>
        <v>328684.33148732461</v>
      </c>
      <c r="AT56" s="19">
        <f t="shared" si="23"/>
        <v>157964.24899999998</v>
      </c>
      <c r="AU56" s="19">
        <f t="shared" si="24"/>
        <v>194296.02626999997</v>
      </c>
      <c r="AV56" s="137">
        <f>VLOOKUP(B56,'[3]MANO DE OBRA'!$B$9:$N$144,13,0)</f>
        <v>150876</v>
      </c>
      <c r="AW56" s="137">
        <v>500000</v>
      </c>
      <c r="AX56" s="20">
        <v>577830</v>
      </c>
      <c r="AY56" s="79">
        <v>560000</v>
      </c>
      <c r="AZ56" s="20">
        <f t="shared" si="25"/>
        <v>447176.5</v>
      </c>
      <c r="BA56" s="20">
        <f t="shared" si="26"/>
        <v>530000</v>
      </c>
      <c r="BB56" s="20">
        <f t="shared" si="27"/>
        <v>329372.99418350984</v>
      </c>
      <c r="BC56" s="20">
        <f t="shared" si="28"/>
        <v>158570.67599999998</v>
      </c>
      <c r="BD56" s="20">
        <f t="shared" si="29"/>
        <v>195041.93147999997</v>
      </c>
      <c r="BE56" s="139">
        <f>VLOOKUP(B56,'[3]MANO DE OBRA'!$B$9:$P$144,15,0)</f>
        <v>156011</v>
      </c>
      <c r="BF56" s="139">
        <v>500000</v>
      </c>
      <c r="BG56" s="21">
        <v>577830</v>
      </c>
      <c r="BH56" s="80">
        <v>543000</v>
      </c>
      <c r="BI56" s="21">
        <f t="shared" si="30"/>
        <v>444210.25</v>
      </c>
      <c r="BJ56" s="21">
        <f t="shared" si="31"/>
        <v>521500</v>
      </c>
      <c r="BK56" s="21">
        <f t="shared" si="32"/>
        <v>333833.02927200141</v>
      </c>
      <c r="BL56" s="21">
        <f t="shared" si="33"/>
        <v>163967.56099999999</v>
      </c>
      <c r="BM56" s="21">
        <f t="shared" si="34"/>
        <v>201680.10002999997</v>
      </c>
      <c r="BN56" s="144">
        <f>VLOOKUP(B56,'[3]MANO DE OBRA'!$B$9:$R$144,17,0)</f>
        <v>177265</v>
      </c>
      <c r="BO56" s="144">
        <v>500000</v>
      </c>
      <c r="BP56" s="22">
        <v>577830</v>
      </c>
      <c r="BQ56" s="82">
        <v>555000</v>
      </c>
      <c r="BR56" s="22">
        <f t="shared" si="35"/>
        <v>452523.75</v>
      </c>
      <c r="BS56" s="22">
        <f t="shared" si="36"/>
        <v>527500</v>
      </c>
      <c r="BT56" s="22">
        <f t="shared" si="37"/>
        <v>357983.92264880368</v>
      </c>
      <c r="BU56" s="22">
        <f t="shared" si="38"/>
        <v>186305.51499999998</v>
      </c>
      <c r="BV56" s="22">
        <f t="shared" si="39"/>
        <v>229155.78344999999</v>
      </c>
      <c r="BW56" s="146">
        <f>VLOOKUP(B56,'[3]MANO DE OBRA'!$B$9:$T$144,19,0)</f>
        <v>190846</v>
      </c>
      <c r="BX56" s="146">
        <v>500000</v>
      </c>
      <c r="BY56" s="23">
        <v>577830</v>
      </c>
      <c r="BZ56" s="84">
        <v>543000</v>
      </c>
      <c r="CA56" s="23">
        <f t="shared" si="40"/>
        <v>452919</v>
      </c>
      <c r="CB56" s="23">
        <f t="shared" si="41"/>
        <v>521500</v>
      </c>
      <c r="CC56" s="84">
        <f t="shared" si="42"/>
        <v>369957.24075472628</v>
      </c>
      <c r="CD56" s="84">
        <f t="shared" si="43"/>
        <v>200579.14599999998</v>
      </c>
      <c r="CE56" s="84">
        <f t="shared" si="44"/>
        <v>246712.34957999998</v>
      </c>
      <c r="CF56" s="168">
        <f>VLOOKUP(B56,'[3]MANO DE OBRA'!$B$9:$X$144,23,0)</f>
        <v>141206</v>
      </c>
      <c r="CG56" s="168">
        <v>500000</v>
      </c>
      <c r="CH56" s="24">
        <v>577830</v>
      </c>
      <c r="CI56" s="24">
        <v>515900</v>
      </c>
      <c r="CJ56" s="24">
        <f t="shared" si="45"/>
        <v>433734</v>
      </c>
      <c r="CK56" s="24">
        <f t="shared" si="46"/>
        <v>507950</v>
      </c>
      <c r="CL56" s="24">
        <f t="shared" si="47"/>
        <v>313705.19154468895</v>
      </c>
      <c r="CM56" s="24">
        <f t="shared" si="48"/>
        <v>148407.50599999999</v>
      </c>
      <c r="CN56" s="24">
        <f t="shared" si="49"/>
        <v>182541.23238</v>
      </c>
      <c r="CO56" s="148">
        <f>VLOOKUP(B56,'[3]MANO DE OBRA'!$B$9:$Z$144,25,0)</f>
        <v>151797</v>
      </c>
      <c r="CP56" s="148">
        <v>500000</v>
      </c>
      <c r="CQ56" s="26">
        <v>577830</v>
      </c>
      <c r="CR56" s="149">
        <v>560000</v>
      </c>
      <c r="CS56" s="26">
        <f t="shared" si="50"/>
        <v>447406.75</v>
      </c>
      <c r="CT56" s="26">
        <f t="shared" si="51"/>
        <v>530000</v>
      </c>
      <c r="CU56" s="26">
        <f t="shared" si="52"/>
        <v>330467.2849858129</v>
      </c>
      <c r="CV56" s="26">
        <f t="shared" si="53"/>
        <v>159538.647</v>
      </c>
      <c r="CW56" s="26">
        <f t="shared" si="54"/>
        <v>196232.53581</v>
      </c>
      <c r="CX56" s="27">
        <f>VLOOKUP(B56,'[3]MANO DE OBRA'!$B$9:$AB$144,27,0)</f>
        <v>197948</v>
      </c>
      <c r="CY56" s="27">
        <v>500000</v>
      </c>
      <c r="CZ56" s="28">
        <v>577830</v>
      </c>
      <c r="DA56" s="86">
        <v>555000</v>
      </c>
      <c r="DB56" s="28">
        <f t="shared" si="55"/>
        <v>457694.5</v>
      </c>
      <c r="DC56" s="28">
        <f t="shared" si="56"/>
        <v>527500</v>
      </c>
      <c r="DD56" s="28">
        <f t="shared" si="57"/>
        <v>377920.15100197028</v>
      </c>
      <c r="DE56" s="28">
        <f t="shared" si="58"/>
        <v>208043.348</v>
      </c>
      <c r="DF56" s="28">
        <f t="shared" si="59"/>
        <v>255893.31803999998</v>
      </c>
      <c r="DG56" s="150">
        <f>VLOOKUP(B56,'[3]MANO DE OBRA'!$B$9:$AF$144,31,0)</f>
        <v>202241</v>
      </c>
      <c r="DH56" s="150">
        <v>500000</v>
      </c>
      <c r="DI56" s="29">
        <v>577830</v>
      </c>
      <c r="DJ56" s="88">
        <v>566000</v>
      </c>
      <c r="DK56" s="29">
        <f t="shared" si="60"/>
        <v>461517.75</v>
      </c>
      <c r="DL56" s="29">
        <f t="shared" si="61"/>
        <v>533000</v>
      </c>
      <c r="DM56" s="29">
        <f t="shared" si="62"/>
        <v>383068.63207044511</v>
      </c>
      <c r="DN56" s="29">
        <f t="shared" si="63"/>
        <v>212555.291</v>
      </c>
      <c r="DO56" s="29">
        <f t="shared" si="64"/>
        <v>261443.00792999999</v>
      </c>
      <c r="DP56" s="154">
        <f>VLOOKUP(B56,'[3]MANO DE OBRA'!$B$9:$AH$144,33,0)</f>
        <v>202241</v>
      </c>
      <c r="DQ56" s="154">
        <v>500000</v>
      </c>
      <c r="DR56" s="30">
        <v>577830</v>
      </c>
      <c r="DS56" s="90">
        <v>560500</v>
      </c>
      <c r="DT56" s="30">
        <f t="shared" si="65"/>
        <v>460142.75</v>
      </c>
      <c r="DU56" s="30">
        <f t="shared" si="66"/>
        <v>530250</v>
      </c>
      <c r="DV56" s="30">
        <f t="shared" si="67"/>
        <v>382433.67645351111</v>
      </c>
      <c r="DW56" s="30">
        <f t="shared" si="68"/>
        <v>212555.291</v>
      </c>
      <c r="DX56" s="30">
        <f t="shared" si="69"/>
        <v>261443.00792999999</v>
      </c>
      <c r="DY56" s="158">
        <f>VLOOKUP(B56,'[3]MANO DE OBRA'!$B$9:$AJ$144,35,0)</f>
        <v>202241</v>
      </c>
      <c r="DZ56" s="158">
        <v>500000</v>
      </c>
      <c r="EA56" s="24">
        <v>577830</v>
      </c>
      <c r="EB56" s="25">
        <v>560500</v>
      </c>
      <c r="EC56" s="24">
        <f t="shared" si="70"/>
        <v>460142.75</v>
      </c>
      <c r="ED56" s="24">
        <f t="shared" si="71"/>
        <v>530250</v>
      </c>
      <c r="EE56" s="24">
        <f t="shared" si="72"/>
        <v>382433.67645351111</v>
      </c>
      <c r="EF56" s="24">
        <f t="shared" si="73"/>
        <v>212555.291</v>
      </c>
      <c r="EG56" s="24">
        <f t="shared" si="74"/>
        <v>261443.00792999999</v>
      </c>
      <c r="EH56" s="126">
        <f>VLOOKUP(B56,'[3]MANO DE OBRA'!$B$9:$AN$144,37,0)</f>
        <v>213940</v>
      </c>
      <c r="EI56" s="126">
        <v>500000</v>
      </c>
      <c r="EJ56" s="17">
        <v>577830</v>
      </c>
      <c r="EK56" s="73">
        <v>549000</v>
      </c>
      <c r="EL56" s="17">
        <f t="shared" si="75"/>
        <v>460192.5</v>
      </c>
      <c r="EM56" s="17">
        <f t="shared" si="76"/>
        <v>524500</v>
      </c>
      <c r="EN56" s="17">
        <f t="shared" si="77"/>
        <v>391147.77218478767</v>
      </c>
      <c r="EO56" s="17">
        <f t="shared" si="78"/>
        <v>224850.93999999997</v>
      </c>
      <c r="EP56" s="17">
        <f t="shared" si="79"/>
        <v>276566.65619999997</v>
      </c>
      <c r="EQ56" s="350">
        <v>202241</v>
      </c>
      <c r="ER56" s="170">
        <v>500000</v>
      </c>
      <c r="ES56" s="32">
        <v>577830</v>
      </c>
      <c r="ET56" s="32">
        <v>520000</v>
      </c>
      <c r="EU56" s="32">
        <f t="shared" si="80"/>
        <v>532610</v>
      </c>
      <c r="EV56" s="32">
        <f t="shared" si="81"/>
        <v>520000</v>
      </c>
      <c r="EW56" s="32">
        <f t="shared" si="82"/>
        <v>530626.92536001862</v>
      </c>
      <c r="EX56" s="32">
        <f t="shared" si="83"/>
        <v>244327.35209999999</v>
      </c>
      <c r="EY56" s="32">
        <f t="shared" si="84"/>
        <v>300522.64308299997</v>
      </c>
      <c r="EZ56" s="94">
        <f>VLOOKUP(B56,'[2]MANO DE OBRA '!$B$11:$AT$145,45,0)</f>
        <v>117555</v>
      </c>
      <c r="FA56" s="170">
        <v>500000</v>
      </c>
      <c r="FB56" s="32">
        <v>577830</v>
      </c>
      <c r="FC56" s="32">
        <v>555000</v>
      </c>
      <c r="FD56" s="32">
        <f t="shared" si="85"/>
        <v>544276.66666666663</v>
      </c>
      <c r="FE56" s="32">
        <f t="shared" si="86"/>
        <v>555000</v>
      </c>
      <c r="FF56" s="32">
        <f t="shared" si="87"/>
        <v>542258.70808788051</v>
      </c>
      <c r="FG56" s="172">
        <f t="shared" si="88"/>
        <v>142018.1955</v>
      </c>
      <c r="FH56" s="32">
        <f t="shared" si="89"/>
        <v>174682.38046499999</v>
      </c>
      <c r="FI56" s="172">
        <f>VLOOKUP(B56,'[2]MANO DE OBRA '!$B$11:$BO$145,66,0)</f>
        <v>123349</v>
      </c>
      <c r="FJ56" s="162">
        <v>500000</v>
      </c>
      <c r="FK56" s="32">
        <v>577830</v>
      </c>
      <c r="FL56" s="94">
        <v>520000</v>
      </c>
      <c r="FM56" s="32">
        <f t="shared" si="90"/>
        <v>532610</v>
      </c>
      <c r="FN56" s="32">
        <f t="shared" si="91"/>
        <v>520000</v>
      </c>
      <c r="FO56" s="94">
        <f t="shared" si="92"/>
        <v>530626.92536001862</v>
      </c>
      <c r="FP56" s="172">
        <f t="shared" si="93"/>
        <v>149017.92689999999</v>
      </c>
      <c r="FQ56" s="32">
        <f t="shared" si="94"/>
        <v>183292.05008699998</v>
      </c>
      <c r="FR56" s="94">
        <f>VLOOKUP(B56,'[2]MANO DE OBRA '!$B$11:$BF$145,57,0)</f>
        <v>113302</v>
      </c>
      <c r="FS56" s="170">
        <v>500000</v>
      </c>
      <c r="FT56" s="32">
        <v>577830</v>
      </c>
      <c r="FU56" s="32">
        <v>560000</v>
      </c>
      <c r="FV56" s="32">
        <f t="shared" si="95"/>
        <v>545943.33333333337</v>
      </c>
      <c r="FW56" s="32">
        <f t="shared" si="96"/>
        <v>560000</v>
      </c>
      <c r="FX56" s="32">
        <f t="shared" si="97"/>
        <v>543840.12186893483</v>
      </c>
      <c r="FY56" s="172">
        <f t="shared" si="98"/>
        <v>136880.14619999999</v>
      </c>
      <c r="FZ56" s="32">
        <f t="shared" si="99"/>
        <v>168362.57982599997</v>
      </c>
      <c r="GA56" s="172">
        <f>VLOOKUP(B56,'[2]MANO DE OBRA '!$B$11:$BR$145,69,0)</f>
        <v>117655</v>
      </c>
      <c r="GB56" s="162">
        <v>500000</v>
      </c>
      <c r="GC56" s="32">
        <v>577830</v>
      </c>
      <c r="GD56" s="94">
        <v>549000</v>
      </c>
      <c r="GE56" s="32">
        <f t="shared" si="100"/>
        <v>542276.66666666663</v>
      </c>
      <c r="GF56" s="32">
        <f t="shared" si="101"/>
        <v>549000</v>
      </c>
      <c r="GG56" s="32">
        <f t="shared" si="102"/>
        <v>540335.46280983323</v>
      </c>
      <c r="GH56" s="172">
        <f t="shared" si="103"/>
        <v>142139.0055</v>
      </c>
      <c r="GI56" s="32">
        <f t="shared" si="104"/>
        <v>174830.976765</v>
      </c>
      <c r="GJ56" s="172">
        <f>VLOOKUP(B56,'[2]MANO DE OBRA '!$B$11:$P$145,15,0)</f>
        <v>102370</v>
      </c>
      <c r="GK56" s="162">
        <v>500000</v>
      </c>
      <c r="GL56" s="32">
        <v>577830</v>
      </c>
      <c r="GM56" s="94">
        <v>388300</v>
      </c>
      <c r="GN56" s="32">
        <f t="shared" si="105"/>
        <v>488710</v>
      </c>
      <c r="GO56" s="32">
        <f t="shared" si="106"/>
        <v>500000</v>
      </c>
      <c r="GP56" s="32">
        <f t="shared" si="107"/>
        <v>475741.83168007777</v>
      </c>
      <c r="GQ56" s="172">
        <f t="shared" si="108"/>
        <v>123673.197</v>
      </c>
      <c r="GR56" s="32">
        <f t="shared" si="109"/>
        <v>152118.03231000001</v>
      </c>
      <c r="GS56" s="172">
        <f>VLOOKUP(B56,'[2]MANO DE OBRA '!$B$11:$G$145,6,0)</f>
        <v>96383</v>
      </c>
      <c r="GT56" s="162">
        <v>500000</v>
      </c>
      <c r="GU56" s="32">
        <v>577830</v>
      </c>
      <c r="GV56" s="94">
        <v>388300</v>
      </c>
      <c r="GW56" s="33">
        <f t="shared" si="110"/>
        <v>488710</v>
      </c>
      <c r="GX56" s="32">
        <f t="shared" si="111"/>
        <v>500000</v>
      </c>
      <c r="GY56" s="32">
        <f t="shared" si="112"/>
        <v>475741.83168007777</v>
      </c>
      <c r="GZ56" s="172">
        <f t="shared" si="113"/>
        <v>116440.3023</v>
      </c>
      <c r="HA56" s="32">
        <f t="shared" si="114"/>
        <v>143221.57182899999</v>
      </c>
      <c r="HB56" s="172">
        <f>VLOOKUP(B56,'[2]MANO DE OBRA '!$B$11:$D$145,3,0)</f>
        <v>91731</v>
      </c>
      <c r="HC56" s="31">
        <v>500000</v>
      </c>
      <c r="HD56" s="32">
        <v>577830</v>
      </c>
      <c r="HE56" s="94">
        <v>388300</v>
      </c>
      <c r="HF56" s="33">
        <f t="shared" si="115"/>
        <v>488710</v>
      </c>
      <c r="HG56" s="32">
        <f t="shared" si="116"/>
        <v>500000</v>
      </c>
      <c r="HH56" s="32">
        <f t="shared" si="117"/>
        <v>475741.83168007777</v>
      </c>
      <c r="HI56" s="172">
        <f t="shared" si="118"/>
        <v>110820.2211</v>
      </c>
      <c r="HJ56" s="32">
        <f t="shared" si="119"/>
        <v>136308.87195299999</v>
      </c>
      <c r="HK56" s="172">
        <f>VLOOKUP(B56,'[2]MANO DE OBRA '!$B$11:$BI$145,60,0)</f>
        <v>116067</v>
      </c>
      <c r="HL56" s="31">
        <v>500000</v>
      </c>
      <c r="HM56" s="32">
        <v>577830</v>
      </c>
      <c r="HN56" s="94">
        <v>548900</v>
      </c>
      <c r="HO56" s="33">
        <f t="shared" si="120"/>
        <v>542243.33333333337</v>
      </c>
      <c r="HP56" s="32">
        <f t="shared" si="121"/>
        <v>548900</v>
      </c>
      <c r="HQ56" s="32">
        <f t="shared" si="122"/>
        <v>540303.1693812157</v>
      </c>
      <c r="HR56" s="172">
        <f t="shared" si="123"/>
        <v>140220.54269999999</v>
      </c>
      <c r="HS56" s="32">
        <f t="shared" si="124"/>
        <v>172471.267521</v>
      </c>
      <c r="HT56" s="172">
        <v>240000</v>
      </c>
      <c r="HU56" s="31">
        <v>500000</v>
      </c>
      <c r="HV56" s="32">
        <v>577830</v>
      </c>
      <c r="HW56" s="94">
        <v>520000</v>
      </c>
      <c r="HX56" s="33">
        <f t="shared" si="125"/>
        <v>532610</v>
      </c>
      <c r="HY56" s="32">
        <f t="shared" si="126"/>
        <v>520000</v>
      </c>
      <c r="HZ56" s="32">
        <f t="shared" si="127"/>
        <v>530626.92536001862</v>
      </c>
      <c r="IA56" s="172">
        <f t="shared" si="128"/>
        <v>289944</v>
      </c>
      <c r="IB56" s="32">
        <f t="shared" si="129"/>
        <v>356631.12</v>
      </c>
      <c r="IC56" s="172">
        <v>275000</v>
      </c>
      <c r="ID56" s="31">
        <v>500000</v>
      </c>
      <c r="IE56" s="32">
        <v>577830</v>
      </c>
      <c r="IF56" s="94">
        <v>520000</v>
      </c>
      <c r="IG56" s="33">
        <f t="shared" si="130"/>
        <v>532610</v>
      </c>
      <c r="IH56" s="32">
        <f t="shared" si="131"/>
        <v>520000</v>
      </c>
      <c r="II56" s="32">
        <f t="shared" si="132"/>
        <v>530626.92536001862</v>
      </c>
      <c r="IJ56" s="172">
        <f t="shared" si="133"/>
        <v>332227.5</v>
      </c>
      <c r="IK56" s="32">
        <f t="shared" si="134"/>
        <v>408639.82500000001</v>
      </c>
      <c r="IM56" s="32">
        <f t="shared" si="135"/>
        <v>216803.60116922221</v>
      </c>
    </row>
    <row r="57" spans="1:247" x14ac:dyDescent="0.25">
      <c r="A57" s="12">
        <v>50</v>
      </c>
      <c r="B57" s="40" t="s">
        <v>335</v>
      </c>
      <c r="C57" s="14">
        <f>VLOOKUP(B57,'[3]MANO DE OBRA'!$B$9:$D$144,3,0)</f>
        <v>132855</v>
      </c>
      <c r="D57" s="14">
        <v>475000</v>
      </c>
      <c r="E57" s="15">
        <v>568990</v>
      </c>
      <c r="F57" s="97">
        <v>535000</v>
      </c>
      <c r="G57" s="105">
        <f t="shared" si="1"/>
        <v>427961.25</v>
      </c>
      <c r="H57" s="105">
        <f t="shared" si="2"/>
        <v>505000</v>
      </c>
      <c r="I57" s="105">
        <f t="shared" si="3"/>
        <v>301683.57630298601</v>
      </c>
      <c r="J57" s="107">
        <f t="shared" si="136"/>
        <v>139630.60499999998</v>
      </c>
      <c r="K57" s="107">
        <f t="shared" si="4"/>
        <v>171745.64414999998</v>
      </c>
      <c r="L57" s="101">
        <f>VLOOKUP(B57,'[3]MANO DE OBRA'!$B$9:$F$144,5,0)</f>
        <v>141203</v>
      </c>
      <c r="M57" s="101">
        <v>475000</v>
      </c>
      <c r="N57" s="34">
        <v>568990</v>
      </c>
      <c r="O57" s="70">
        <v>546200</v>
      </c>
      <c r="P57" s="34">
        <f t="shared" si="5"/>
        <v>432848.25</v>
      </c>
      <c r="Q57" s="34">
        <f t="shared" si="6"/>
        <v>510600</v>
      </c>
      <c r="R57" s="34">
        <f t="shared" si="7"/>
        <v>313096.9145197171</v>
      </c>
      <c r="S57" s="34">
        <f t="shared" si="8"/>
        <v>148404.353</v>
      </c>
      <c r="T57" s="34">
        <f t="shared" si="9"/>
        <v>182537.35419000001</v>
      </c>
      <c r="U57" s="175">
        <f>VLOOKUP(B57,'[3]MANO DE OBRA'!$B$9:$H$144,7,0)</f>
        <v>135902</v>
      </c>
      <c r="V57" s="175">
        <v>475000</v>
      </c>
      <c r="W57" s="17">
        <v>568990</v>
      </c>
      <c r="X57" s="17">
        <v>535000</v>
      </c>
      <c r="Y57" s="17">
        <f t="shared" si="10"/>
        <v>428723</v>
      </c>
      <c r="Z57" s="17">
        <f t="shared" si="11"/>
        <v>505000</v>
      </c>
      <c r="AA57" s="17">
        <f t="shared" si="12"/>
        <v>305572.91020460171</v>
      </c>
      <c r="AB57" s="17">
        <f t="shared" si="13"/>
        <v>142833.00199999998</v>
      </c>
      <c r="AC57" s="17">
        <f t="shared" si="14"/>
        <v>175684.59245999999</v>
      </c>
      <c r="AD57" s="129">
        <f>VLOOKUP(B57,'[3]MANO DE OBRA'!$B$9:$J$144,9,0)</f>
        <v>132094</v>
      </c>
      <c r="AE57" s="129">
        <v>475000</v>
      </c>
      <c r="AF57" s="18">
        <v>568990</v>
      </c>
      <c r="AG57" s="74">
        <v>546200</v>
      </c>
      <c r="AH57" s="18">
        <f t="shared" si="15"/>
        <v>430571</v>
      </c>
      <c r="AI57" s="18">
        <f t="shared" si="16"/>
        <v>510600</v>
      </c>
      <c r="AJ57" s="18">
        <f t="shared" si="17"/>
        <v>301569.04009780736</v>
      </c>
      <c r="AK57" s="18">
        <f t="shared" si="18"/>
        <v>138830.79399999999</v>
      </c>
      <c r="AL57" s="18">
        <f t="shared" si="19"/>
        <v>170761.87662</v>
      </c>
      <c r="AM57" s="133">
        <f>VLOOKUP(B57,'[3]MANO DE OBRA'!$B$9:$L$144,11,0)</f>
        <v>145425</v>
      </c>
      <c r="AN57" s="133">
        <v>475000</v>
      </c>
      <c r="AO57" s="19">
        <v>568990</v>
      </c>
      <c r="AP57" s="77">
        <v>541000</v>
      </c>
      <c r="AQ57" s="19">
        <f t="shared" si="20"/>
        <v>432603.75</v>
      </c>
      <c r="AR57" s="19">
        <f t="shared" si="21"/>
        <v>508000</v>
      </c>
      <c r="AS57" s="19">
        <f t="shared" si="22"/>
        <v>317773.32687851507</v>
      </c>
      <c r="AT57" s="19">
        <f t="shared" si="23"/>
        <v>152841.67499999999</v>
      </c>
      <c r="AU57" s="19">
        <f t="shared" si="24"/>
        <v>187995.26024999999</v>
      </c>
      <c r="AV57" s="137">
        <f>VLOOKUP(B57,'[3]MANO DE OBRA'!$B$9:$N$144,13,0)</f>
        <v>154186</v>
      </c>
      <c r="AW57" s="137">
        <v>475000</v>
      </c>
      <c r="AX57" s="20">
        <v>568990</v>
      </c>
      <c r="AY57" s="79">
        <v>541000</v>
      </c>
      <c r="AZ57" s="20">
        <f t="shared" si="25"/>
        <v>434794</v>
      </c>
      <c r="BA57" s="20">
        <f t="shared" si="26"/>
        <v>508000</v>
      </c>
      <c r="BB57" s="20">
        <f t="shared" si="27"/>
        <v>327953.11831350991</v>
      </c>
      <c r="BC57" s="20">
        <f t="shared" si="28"/>
        <v>162049.48599999998</v>
      </c>
      <c r="BD57" s="20">
        <f t="shared" si="29"/>
        <v>199320.86777999997</v>
      </c>
      <c r="BE57" s="139">
        <f>VLOOKUP(B57,'[3]MANO DE OBRA'!$B$9:$P$144,15,0)</f>
        <v>155513</v>
      </c>
      <c r="BF57" s="139">
        <v>475000</v>
      </c>
      <c r="BG57" s="21">
        <v>568990</v>
      </c>
      <c r="BH57" s="80">
        <v>541000</v>
      </c>
      <c r="BI57" s="21">
        <f t="shared" si="30"/>
        <v>435125.75</v>
      </c>
      <c r="BJ57" s="21">
        <f t="shared" si="31"/>
        <v>508000</v>
      </c>
      <c r="BK57" s="21">
        <f t="shared" si="32"/>
        <v>329447.96925695386</v>
      </c>
      <c r="BL57" s="21">
        <f t="shared" si="33"/>
        <v>163444.163</v>
      </c>
      <c r="BM57" s="21">
        <f t="shared" si="34"/>
        <v>201036.32049000001</v>
      </c>
      <c r="BN57" s="144">
        <f>VLOOKUP(B57,'[3]MANO DE OBRA'!$B$9:$R$144,17,0)</f>
        <v>185618</v>
      </c>
      <c r="BO57" s="144">
        <v>475000</v>
      </c>
      <c r="BP57" s="22">
        <v>568990</v>
      </c>
      <c r="BQ57" s="82">
        <v>552000</v>
      </c>
      <c r="BR57" s="22">
        <f t="shared" si="35"/>
        <v>445402</v>
      </c>
      <c r="BS57" s="22">
        <f t="shared" si="36"/>
        <v>513500</v>
      </c>
      <c r="BT57" s="22">
        <f t="shared" si="37"/>
        <v>361605.91220688965</v>
      </c>
      <c r="BU57" s="22">
        <f t="shared" si="38"/>
        <v>195084.51799999998</v>
      </c>
      <c r="BV57" s="22">
        <f t="shared" si="39"/>
        <v>239953.95713999998</v>
      </c>
      <c r="BW57" s="146">
        <f>VLOOKUP(B57,'[3]MANO DE OBRA'!$B$9:$T$144,19,0)</f>
        <v>187874</v>
      </c>
      <c r="BX57" s="146">
        <v>475000</v>
      </c>
      <c r="BY57" s="23">
        <v>568990</v>
      </c>
      <c r="BZ57" s="84">
        <v>541000</v>
      </c>
      <c r="CA57" s="23">
        <f t="shared" si="40"/>
        <v>443216</v>
      </c>
      <c r="CB57" s="23">
        <f t="shared" si="41"/>
        <v>508000</v>
      </c>
      <c r="CC57" s="84">
        <f t="shared" si="42"/>
        <v>362518.86910778226</v>
      </c>
      <c r="CD57" s="84">
        <f t="shared" si="43"/>
        <v>197455.57399999999</v>
      </c>
      <c r="CE57" s="84">
        <f t="shared" si="44"/>
        <v>242870.35602000001</v>
      </c>
      <c r="CF57" s="168">
        <f>VLOOKUP(B57,'[3]MANO DE OBRA'!$B$9:$X$144,23,0)</f>
        <v>135767</v>
      </c>
      <c r="CG57" s="168">
        <v>475000</v>
      </c>
      <c r="CH57" s="24">
        <v>568990</v>
      </c>
      <c r="CI57" s="24">
        <v>519400</v>
      </c>
      <c r="CJ57" s="24">
        <f t="shared" si="45"/>
        <v>424789.25</v>
      </c>
      <c r="CK57" s="24">
        <f t="shared" si="46"/>
        <v>497200</v>
      </c>
      <c r="CL57" s="24">
        <f t="shared" si="47"/>
        <v>304098.75342494523</v>
      </c>
      <c r="CM57" s="24">
        <f t="shared" si="48"/>
        <v>142691.117</v>
      </c>
      <c r="CN57" s="24">
        <f t="shared" si="49"/>
        <v>175510.07391000001</v>
      </c>
      <c r="CO57" s="148">
        <f>VLOOKUP(B57,'[3]MANO DE OBRA'!$B$9:$Z$144,25,0)</f>
        <v>153783</v>
      </c>
      <c r="CP57" s="148">
        <v>475000</v>
      </c>
      <c r="CQ57" s="26">
        <v>568990</v>
      </c>
      <c r="CR57" s="149">
        <v>558000</v>
      </c>
      <c r="CS57" s="26">
        <f t="shared" si="50"/>
        <v>438943.25</v>
      </c>
      <c r="CT57" s="26">
        <f t="shared" si="51"/>
        <v>516500</v>
      </c>
      <c r="CU57" s="26">
        <f t="shared" si="52"/>
        <v>329013.7304143337</v>
      </c>
      <c r="CV57" s="26">
        <f t="shared" si="53"/>
        <v>161625.93299999999</v>
      </c>
      <c r="CW57" s="26">
        <f t="shared" si="54"/>
        <v>198799.89758999998</v>
      </c>
      <c r="CX57" s="27">
        <f>VLOOKUP(B57,'[3]MANO DE OBRA'!$B$9:$AB$144,27,0)</f>
        <v>187903</v>
      </c>
      <c r="CY57" s="27">
        <v>475000</v>
      </c>
      <c r="CZ57" s="28">
        <v>568990</v>
      </c>
      <c r="DA57" s="86">
        <v>541000</v>
      </c>
      <c r="DB57" s="28">
        <f t="shared" si="55"/>
        <v>443223.25</v>
      </c>
      <c r="DC57" s="28">
        <f t="shared" si="56"/>
        <v>508000</v>
      </c>
      <c r="DD57" s="28">
        <f t="shared" si="57"/>
        <v>362545.86086620856</v>
      </c>
      <c r="DE57" s="28">
        <f t="shared" si="58"/>
        <v>197486.05299999999</v>
      </c>
      <c r="DF57" s="28">
        <f t="shared" si="59"/>
        <v>242907.84518999999</v>
      </c>
      <c r="DG57" s="150">
        <f>VLOOKUP(B57,'[3]MANO DE OBRA'!$B$9:$AF$144,31,0)</f>
        <v>199147</v>
      </c>
      <c r="DH57" s="150">
        <v>475000</v>
      </c>
      <c r="DI57" s="29">
        <v>568990</v>
      </c>
      <c r="DJ57" s="88">
        <v>541000</v>
      </c>
      <c r="DK57" s="29">
        <f t="shared" si="60"/>
        <v>446034.25</v>
      </c>
      <c r="DL57" s="29">
        <f t="shared" si="61"/>
        <v>508000</v>
      </c>
      <c r="DM57" s="29">
        <f t="shared" si="62"/>
        <v>372695.97719069035</v>
      </c>
      <c r="DN57" s="29">
        <f t="shared" si="63"/>
        <v>209303.49699999997</v>
      </c>
      <c r="DO57" s="29">
        <f t="shared" si="64"/>
        <v>257443.30130999998</v>
      </c>
      <c r="DP57" s="154">
        <f>VLOOKUP(B57,'[3]MANO DE OBRA'!$B$9:$AH$144,33,0)</f>
        <v>199147</v>
      </c>
      <c r="DQ57" s="154">
        <v>475000</v>
      </c>
      <c r="DR57" s="30">
        <v>568990</v>
      </c>
      <c r="DS57" s="90">
        <v>557600</v>
      </c>
      <c r="DT57" s="30">
        <f t="shared" si="65"/>
        <v>450184.25</v>
      </c>
      <c r="DU57" s="30">
        <f t="shared" si="66"/>
        <v>516300</v>
      </c>
      <c r="DV57" s="30">
        <f t="shared" si="67"/>
        <v>374616.72316800151</v>
      </c>
      <c r="DW57" s="30">
        <f t="shared" si="68"/>
        <v>209303.49699999997</v>
      </c>
      <c r="DX57" s="30">
        <f t="shared" si="69"/>
        <v>257443.30130999998</v>
      </c>
      <c r="DY57" s="158">
        <f>VLOOKUP(B57,'[3]MANO DE OBRA'!$B$9:$AJ$144,35,0)</f>
        <v>199147</v>
      </c>
      <c r="DZ57" s="158">
        <v>475000</v>
      </c>
      <c r="EA57" s="24">
        <v>568990</v>
      </c>
      <c r="EB57" s="25">
        <v>523500</v>
      </c>
      <c r="EC57" s="24">
        <f t="shared" si="70"/>
        <v>441659.25</v>
      </c>
      <c r="ED57" s="24">
        <f t="shared" si="71"/>
        <v>499250</v>
      </c>
      <c r="EE57" s="24">
        <f t="shared" si="72"/>
        <v>370562.53773209231</v>
      </c>
      <c r="EF57" s="24">
        <f t="shared" si="73"/>
        <v>209303.49699999997</v>
      </c>
      <c r="EG57" s="24">
        <f t="shared" si="74"/>
        <v>257443.30130999998</v>
      </c>
      <c r="EH57" s="126">
        <f>VLOOKUP(B57,'[3]MANO DE OBRA'!$B$9:$AN$144,37,0)</f>
        <v>206368</v>
      </c>
      <c r="EI57" s="126">
        <v>475000</v>
      </c>
      <c r="EJ57" s="17">
        <v>568990</v>
      </c>
      <c r="EK57" s="73">
        <v>546000</v>
      </c>
      <c r="EL57" s="17">
        <f t="shared" si="75"/>
        <v>449089.5</v>
      </c>
      <c r="EM57" s="17">
        <f t="shared" si="76"/>
        <v>510500</v>
      </c>
      <c r="EN57" s="17">
        <f t="shared" si="77"/>
        <v>379507.44665736693</v>
      </c>
      <c r="EO57" s="17">
        <f t="shared" si="78"/>
        <v>216892.76799999998</v>
      </c>
      <c r="EP57" s="17">
        <f t="shared" si="79"/>
        <v>266778.10463999998</v>
      </c>
      <c r="EQ57" s="350">
        <v>199147</v>
      </c>
      <c r="ER57" s="170">
        <v>475000</v>
      </c>
      <c r="ES57" s="32">
        <v>568990</v>
      </c>
      <c r="ET57" s="32">
        <v>546000</v>
      </c>
      <c r="EU57" s="32">
        <f t="shared" si="80"/>
        <v>529996.66666666663</v>
      </c>
      <c r="EV57" s="32">
        <f t="shared" si="81"/>
        <v>546000</v>
      </c>
      <c r="EW57" s="32">
        <f t="shared" si="82"/>
        <v>526845.85914801981</v>
      </c>
      <c r="EX57" s="32">
        <f t="shared" si="83"/>
        <v>240589.49069999999</v>
      </c>
      <c r="EY57" s="32">
        <f t="shared" si="84"/>
        <v>295925.073561</v>
      </c>
      <c r="EZ57" s="94">
        <f>VLOOKUP(B57,'[2]MANO DE OBRA '!$B$11:$AT$145,45,0)</f>
        <v>122935</v>
      </c>
      <c r="FA57" s="170">
        <v>475000</v>
      </c>
      <c r="FB57" s="32">
        <v>568990</v>
      </c>
      <c r="FC57" s="32">
        <v>529000</v>
      </c>
      <c r="FD57" s="32">
        <f t="shared" si="85"/>
        <v>524330</v>
      </c>
      <c r="FE57" s="32">
        <f t="shared" si="86"/>
        <v>529000</v>
      </c>
      <c r="FF57" s="32">
        <f t="shared" si="87"/>
        <v>521455.96098946856</v>
      </c>
      <c r="FG57" s="172">
        <f t="shared" si="88"/>
        <v>148517.77349999998</v>
      </c>
      <c r="FH57" s="32">
        <f t="shared" si="89"/>
        <v>182676.86140499997</v>
      </c>
      <c r="FI57" s="172">
        <f>VLOOKUP(B57,'[2]MANO DE OBRA '!$B$11:$BO$145,66,0)</f>
        <v>127544</v>
      </c>
      <c r="FJ57" s="162">
        <v>475000</v>
      </c>
      <c r="FK57" s="32">
        <v>568990</v>
      </c>
      <c r="FL57" s="94">
        <v>546200</v>
      </c>
      <c r="FM57" s="32">
        <f t="shared" si="90"/>
        <v>530063.33333333337</v>
      </c>
      <c r="FN57" s="32">
        <f t="shared" si="91"/>
        <v>546200</v>
      </c>
      <c r="FO57" s="94">
        <f t="shared" si="92"/>
        <v>526907.91499332653</v>
      </c>
      <c r="FP57" s="172">
        <f t="shared" si="93"/>
        <v>154085.90640000001</v>
      </c>
      <c r="FQ57" s="32">
        <f t="shared" si="94"/>
        <v>189525.66487199999</v>
      </c>
      <c r="FR57" s="94">
        <f>VLOOKUP(B57,'[2]MANO DE OBRA '!$B$11:$BF$145,57,0)</f>
        <v>110184</v>
      </c>
      <c r="FS57" s="170">
        <v>475000</v>
      </c>
      <c r="FT57" s="32">
        <v>568990</v>
      </c>
      <c r="FU57" s="32">
        <v>541000</v>
      </c>
      <c r="FV57" s="32">
        <f t="shared" si="95"/>
        <v>528330</v>
      </c>
      <c r="FW57" s="32">
        <f t="shared" si="96"/>
        <v>541000</v>
      </c>
      <c r="FX57" s="32">
        <f t="shared" si="97"/>
        <v>525284.3774532408</v>
      </c>
      <c r="FY57" s="172">
        <f t="shared" si="98"/>
        <v>133113.2904</v>
      </c>
      <c r="FZ57" s="32">
        <f t="shared" si="99"/>
        <v>163729.34719199999</v>
      </c>
      <c r="GA57" s="172">
        <f>VLOOKUP(B57,'[2]MANO DE OBRA '!$B$11:$BR$145,69,0)</f>
        <v>133231</v>
      </c>
      <c r="GB57" s="162">
        <v>475000</v>
      </c>
      <c r="GC57" s="32">
        <v>568990</v>
      </c>
      <c r="GD57" s="94">
        <v>546000</v>
      </c>
      <c r="GE57" s="32">
        <f t="shared" si="100"/>
        <v>529996.66666666663</v>
      </c>
      <c r="GF57" s="32">
        <f t="shared" si="101"/>
        <v>546000</v>
      </c>
      <c r="GG57" s="32">
        <f t="shared" si="102"/>
        <v>526845.85914801981</v>
      </c>
      <c r="GH57" s="172">
        <f t="shared" si="103"/>
        <v>160956.37109999999</v>
      </c>
      <c r="GI57" s="32">
        <f t="shared" si="104"/>
        <v>197976.336453</v>
      </c>
      <c r="GJ57" s="172">
        <f>VLOOKUP(B57,'[2]MANO DE OBRA '!$B$11:$P$145,15,0)</f>
        <v>104626</v>
      </c>
      <c r="GK57" s="162">
        <v>475000</v>
      </c>
      <c r="GL57" s="32">
        <v>568990</v>
      </c>
      <c r="GM57" s="94">
        <v>370400</v>
      </c>
      <c r="GN57" s="32">
        <f t="shared" si="105"/>
        <v>471463.33333333331</v>
      </c>
      <c r="GO57" s="32">
        <f t="shared" si="106"/>
        <v>475000</v>
      </c>
      <c r="GP57" s="32">
        <f t="shared" si="107"/>
        <v>457139.56176841346</v>
      </c>
      <c r="GQ57" s="172">
        <f t="shared" si="108"/>
        <v>126398.6706</v>
      </c>
      <c r="GR57" s="32">
        <f t="shared" si="109"/>
        <v>155470.36483800001</v>
      </c>
      <c r="GS57" s="172">
        <f>VLOOKUP(B57,'[2]MANO DE OBRA '!$B$11:$G$145,6,0)</f>
        <v>91535</v>
      </c>
      <c r="GT57" s="162">
        <v>475000</v>
      </c>
      <c r="GU57" s="32">
        <v>568990</v>
      </c>
      <c r="GV57" s="94">
        <v>370400</v>
      </c>
      <c r="GW57" s="33">
        <f t="shared" si="110"/>
        <v>471463.33333333331</v>
      </c>
      <c r="GX57" s="32">
        <f t="shared" si="111"/>
        <v>475000</v>
      </c>
      <c r="GY57" s="32">
        <f t="shared" si="112"/>
        <v>457139.56176841346</v>
      </c>
      <c r="GZ57" s="172">
        <f t="shared" si="113"/>
        <v>110583.4335</v>
      </c>
      <c r="HA57" s="32">
        <f t="shared" si="114"/>
        <v>136017.62320500001</v>
      </c>
      <c r="HB57" s="172">
        <f>VLOOKUP(B57,'[2]MANO DE OBRA '!$B$11:$D$145,3,0)</f>
        <v>88542</v>
      </c>
      <c r="HC57" s="31">
        <v>475000</v>
      </c>
      <c r="HD57" s="32">
        <v>568990</v>
      </c>
      <c r="HE57" s="94">
        <v>370400</v>
      </c>
      <c r="HF57" s="33">
        <f t="shared" si="115"/>
        <v>471463.33333333331</v>
      </c>
      <c r="HG57" s="32">
        <f t="shared" si="116"/>
        <v>475000</v>
      </c>
      <c r="HH57" s="32">
        <f t="shared" si="117"/>
        <v>457139.56176841346</v>
      </c>
      <c r="HI57" s="172">
        <f t="shared" si="118"/>
        <v>106967.59019999999</v>
      </c>
      <c r="HJ57" s="32">
        <f t="shared" si="119"/>
        <v>131570.13594599999</v>
      </c>
      <c r="HK57" s="172">
        <f>VLOOKUP(B57,'[2]MANO DE OBRA '!$B$11:$BI$145,60,0)</f>
        <v>116139</v>
      </c>
      <c r="HL57" s="31">
        <v>475000</v>
      </c>
      <c r="HM57" s="32">
        <v>568990</v>
      </c>
      <c r="HN57" s="94">
        <v>546200</v>
      </c>
      <c r="HO57" s="33">
        <f t="shared" si="120"/>
        <v>530063.33333333337</v>
      </c>
      <c r="HP57" s="32">
        <f t="shared" si="121"/>
        <v>546200</v>
      </c>
      <c r="HQ57" s="32">
        <f t="shared" si="122"/>
        <v>526907.91499332653</v>
      </c>
      <c r="HR57" s="172">
        <f t="shared" si="123"/>
        <v>140307.52590000001</v>
      </c>
      <c r="HS57" s="32">
        <f t="shared" si="124"/>
        <v>172578.256857</v>
      </c>
      <c r="HT57" s="172">
        <v>228000</v>
      </c>
      <c r="HU57" s="31">
        <v>475000</v>
      </c>
      <c r="HV57" s="32">
        <v>568990</v>
      </c>
      <c r="HW57" s="94">
        <v>546000</v>
      </c>
      <c r="HX57" s="33">
        <f t="shared" si="125"/>
        <v>529996.66666666663</v>
      </c>
      <c r="HY57" s="32">
        <f t="shared" si="126"/>
        <v>546000</v>
      </c>
      <c r="HZ57" s="32">
        <f t="shared" si="127"/>
        <v>526845.85914801981</v>
      </c>
      <c r="IA57" s="172">
        <f t="shared" si="128"/>
        <v>275446.8</v>
      </c>
      <c r="IB57" s="32">
        <f t="shared" si="129"/>
        <v>338799.56400000001</v>
      </c>
      <c r="IC57" s="172">
        <v>261250</v>
      </c>
      <c r="ID57" s="31">
        <v>475000</v>
      </c>
      <c r="IE57" s="32">
        <v>568990</v>
      </c>
      <c r="IF57" s="94">
        <v>546000</v>
      </c>
      <c r="IG57" s="33">
        <f t="shared" si="130"/>
        <v>529996.66666666663</v>
      </c>
      <c r="IH57" s="32">
        <f t="shared" si="131"/>
        <v>546000</v>
      </c>
      <c r="II57" s="32">
        <f t="shared" si="132"/>
        <v>526845.85914801981</v>
      </c>
      <c r="IJ57" s="172">
        <f t="shared" si="133"/>
        <v>315616.125</v>
      </c>
      <c r="IK57" s="32">
        <f t="shared" si="134"/>
        <v>388207.83374999999</v>
      </c>
      <c r="IM57" s="32">
        <f t="shared" si="135"/>
        <v>214100.33764588891</v>
      </c>
    </row>
    <row r="58" spans="1:247" x14ac:dyDescent="0.25">
      <c r="A58" s="12">
        <v>51</v>
      </c>
      <c r="B58" s="40" t="s">
        <v>336</v>
      </c>
      <c r="C58" s="14">
        <f>VLOOKUP(B58,'[3]MANO DE OBRA'!$B$9:$D$144,3,0)</f>
        <v>138250</v>
      </c>
      <c r="D58" s="14">
        <v>494000</v>
      </c>
      <c r="E58" s="15">
        <v>618460</v>
      </c>
      <c r="F58" s="97">
        <v>600000</v>
      </c>
      <c r="G58" s="105">
        <f t="shared" si="1"/>
        <v>462677.5</v>
      </c>
      <c r="H58" s="105">
        <f t="shared" si="2"/>
        <v>547000</v>
      </c>
      <c r="I58" s="105">
        <f t="shared" si="3"/>
        <v>318949.99961339642</v>
      </c>
      <c r="J58" s="107">
        <f t="shared" si="136"/>
        <v>145300.75</v>
      </c>
      <c r="K58" s="107">
        <f t="shared" si="4"/>
        <v>178719.92249999999</v>
      </c>
      <c r="L58" s="101">
        <f>VLOOKUP(B58,'[3]MANO DE OBRA'!$B$9:$F$144,5,0)</f>
        <v>155272</v>
      </c>
      <c r="M58" s="101">
        <v>494000</v>
      </c>
      <c r="N58" s="34">
        <v>618460</v>
      </c>
      <c r="O58" s="70">
        <v>599900</v>
      </c>
      <c r="P58" s="34">
        <f t="shared" si="5"/>
        <v>466908</v>
      </c>
      <c r="Q58" s="34">
        <f t="shared" si="6"/>
        <v>546950</v>
      </c>
      <c r="R58" s="34">
        <f t="shared" si="7"/>
        <v>340469.96311079251</v>
      </c>
      <c r="S58" s="34">
        <f t="shared" si="8"/>
        <v>163190.872</v>
      </c>
      <c r="T58" s="34">
        <f t="shared" si="9"/>
        <v>200724.77256000001</v>
      </c>
      <c r="U58" s="175">
        <f>VLOOKUP(B58,'[3]MANO DE OBRA'!$B$9:$H$144,7,0)</f>
        <v>140716</v>
      </c>
      <c r="V58" s="175">
        <v>494000</v>
      </c>
      <c r="W58" s="17">
        <v>618460</v>
      </c>
      <c r="X58" s="17">
        <v>588000</v>
      </c>
      <c r="Y58" s="17">
        <f t="shared" si="10"/>
        <v>460294</v>
      </c>
      <c r="Z58" s="17">
        <f t="shared" si="11"/>
        <v>541000</v>
      </c>
      <c r="AA58" s="17">
        <f t="shared" si="12"/>
        <v>321326.34200326022</v>
      </c>
      <c r="AB58" s="17">
        <f t="shared" si="13"/>
        <v>147892.516</v>
      </c>
      <c r="AC58" s="17">
        <f t="shared" si="14"/>
        <v>181907.79467999999</v>
      </c>
      <c r="AD58" s="129">
        <f>VLOOKUP(B58,'[3]MANO DE OBRA'!$B$9:$J$144,9,0)</f>
        <v>145865</v>
      </c>
      <c r="AE58" s="129">
        <v>494000</v>
      </c>
      <c r="AF58" s="18">
        <v>618460</v>
      </c>
      <c r="AG58" s="74">
        <v>599900</v>
      </c>
      <c r="AH58" s="18">
        <f t="shared" si="15"/>
        <v>464556.25</v>
      </c>
      <c r="AI58" s="18">
        <f t="shared" si="16"/>
        <v>546950</v>
      </c>
      <c r="AJ58" s="18">
        <f t="shared" si="17"/>
        <v>328844.34401391336</v>
      </c>
      <c r="AK58" s="18">
        <f t="shared" si="18"/>
        <v>153304.11499999999</v>
      </c>
      <c r="AL58" s="18">
        <f t="shared" si="19"/>
        <v>188564.06144999998</v>
      </c>
      <c r="AM58" s="133">
        <f>VLOOKUP(B58,'[3]MANO DE OBRA'!$B$9:$L$144,11,0)</f>
        <v>160586</v>
      </c>
      <c r="AN58" s="133">
        <v>494000</v>
      </c>
      <c r="AO58" s="19">
        <v>618460</v>
      </c>
      <c r="AP58" s="77">
        <v>594000</v>
      </c>
      <c r="AQ58" s="19">
        <f t="shared" si="20"/>
        <v>466761.5</v>
      </c>
      <c r="AR58" s="19">
        <f t="shared" si="21"/>
        <v>544000</v>
      </c>
      <c r="AS58" s="19">
        <f t="shared" si="22"/>
        <v>346263.21940871124</v>
      </c>
      <c r="AT58" s="19">
        <f t="shared" si="23"/>
        <v>168775.886</v>
      </c>
      <c r="AU58" s="19">
        <f t="shared" si="24"/>
        <v>207594.33978000001</v>
      </c>
      <c r="AV58" s="137">
        <f>VLOOKUP(B58,'[3]MANO DE OBRA'!$B$9:$N$144,13,0)</f>
        <v>165465</v>
      </c>
      <c r="AW58" s="137">
        <v>494000</v>
      </c>
      <c r="AX58" s="20">
        <v>618460</v>
      </c>
      <c r="AY58" s="79">
        <v>594000</v>
      </c>
      <c r="AZ58" s="20">
        <f t="shared" si="25"/>
        <v>467981.25</v>
      </c>
      <c r="BA58" s="20">
        <f t="shared" si="26"/>
        <v>544000</v>
      </c>
      <c r="BB58" s="20">
        <f t="shared" si="27"/>
        <v>351856.00712472503</v>
      </c>
      <c r="BC58" s="20">
        <f t="shared" si="28"/>
        <v>173903.715</v>
      </c>
      <c r="BD58" s="20">
        <f t="shared" si="29"/>
        <v>213901.56945000001</v>
      </c>
      <c r="BE58" s="139">
        <f>VLOOKUP(B58,'[3]MANO DE OBRA'!$B$9:$P$144,15,0)</f>
        <v>163692</v>
      </c>
      <c r="BF58" s="139">
        <v>494000</v>
      </c>
      <c r="BG58" s="21">
        <v>618460</v>
      </c>
      <c r="BH58" s="80">
        <v>594000</v>
      </c>
      <c r="BI58" s="21">
        <f t="shared" si="30"/>
        <v>467538</v>
      </c>
      <c r="BJ58" s="21">
        <f t="shared" si="31"/>
        <v>544000</v>
      </c>
      <c r="BK58" s="21">
        <f t="shared" si="32"/>
        <v>349841.58008885401</v>
      </c>
      <c r="BL58" s="21">
        <f t="shared" si="33"/>
        <v>172040.29199999999</v>
      </c>
      <c r="BM58" s="21">
        <f t="shared" si="34"/>
        <v>211609.55915999998</v>
      </c>
      <c r="BN58" s="144">
        <f>VLOOKUP(B58,'[3]MANO DE OBRA'!$B$9:$R$144,17,0)</f>
        <v>194362</v>
      </c>
      <c r="BO58" s="144">
        <v>494000</v>
      </c>
      <c r="BP58" s="22">
        <v>618460</v>
      </c>
      <c r="BQ58" s="82">
        <v>606000</v>
      </c>
      <c r="BR58" s="22">
        <f t="shared" si="35"/>
        <v>478205.5</v>
      </c>
      <c r="BS58" s="22">
        <f t="shared" si="36"/>
        <v>550000</v>
      </c>
      <c r="BT58" s="22">
        <f t="shared" si="37"/>
        <v>383273.38973898761</v>
      </c>
      <c r="BU58" s="22">
        <f t="shared" si="38"/>
        <v>204274.462</v>
      </c>
      <c r="BV58" s="22">
        <f t="shared" si="39"/>
        <v>251257.58825999999</v>
      </c>
      <c r="BW58" s="146">
        <f>VLOOKUP(B58,'[3]MANO DE OBRA'!$B$9:$T$144,19,0)</f>
        <v>214512</v>
      </c>
      <c r="BX58" s="146">
        <v>494000</v>
      </c>
      <c r="BY58" s="23">
        <v>618460</v>
      </c>
      <c r="BZ58" s="84">
        <v>594000</v>
      </c>
      <c r="CA58" s="23">
        <f t="shared" si="40"/>
        <v>480243</v>
      </c>
      <c r="CB58" s="23">
        <f t="shared" si="41"/>
        <v>544000</v>
      </c>
      <c r="CC58" s="84">
        <f t="shared" si="42"/>
        <v>400542.47503368382</v>
      </c>
      <c r="CD58" s="84">
        <f t="shared" si="43"/>
        <v>225452.11199999999</v>
      </c>
      <c r="CE58" s="84">
        <f t="shared" si="44"/>
        <v>277306.09775999998</v>
      </c>
      <c r="CF58" s="168">
        <f>VLOOKUP(B58,'[3]MANO DE OBRA'!$B$9:$X$144,23,0)</f>
        <v>145965</v>
      </c>
      <c r="CG58" s="168">
        <v>494000</v>
      </c>
      <c r="CH58" s="24">
        <v>618460</v>
      </c>
      <c r="CI58" s="24">
        <v>576200</v>
      </c>
      <c r="CJ58" s="24">
        <f t="shared" si="45"/>
        <v>458656.25</v>
      </c>
      <c r="CK58" s="24">
        <f t="shared" si="46"/>
        <v>535100</v>
      </c>
      <c r="CL58" s="24">
        <f t="shared" si="47"/>
        <v>327126.73413514474</v>
      </c>
      <c r="CM58" s="24">
        <f t="shared" si="48"/>
        <v>153409.215</v>
      </c>
      <c r="CN58" s="24">
        <f t="shared" si="49"/>
        <v>188693.33444999999</v>
      </c>
      <c r="CO58" s="148">
        <f>VLOOKUP(B58,'[3]MANO DE OBRA'!$B$9:$Z$144,25,0)</f>
        <v>138250</v>
      </c>
      <c r="CP58" s="148">
        <v>494000</v>
      </c>
      <c r="CQ58" s="26">
        <v>618460</v>
      </c>
      <c r="CR58" s="149">
        <v>612000</v>
      </c>
      <c r="CS58" s="26">
        <f t="shared" si="50"/>
        <v>465677.5</v>
      </c>
      <c r="CT58" s="26">
        <f t="shared" si="51"/>
        <v>553000</v>
      </c>
      <c r="CU58" s="26">
        <f t="shared" si="52"/>
        <v>319783.2911213992</v>
      </c>
      <c r="CV58" s="26">
        <f t="shared" si="53"/>
        <v>145300.75</v>
      </c>
      <c r="CW58" s="26">
        <f t="shared" si="54"/>
        <v>178719.92249999999</v>
      </c>
      <c r="CX58" s="27">
        <f>VLOOKUP(B58,'[3]MANO DE OBRA'!$B$9:$AB$144,27,0)</f>
        <v>205368</v>
      </c>
      <c r="CY58" s="27">
        <v>494000</v>
      </c>
      <c r="CZ58" s="28">
        <v>618460</v>
      </c>
      <c r="DA58" s="86">
        <v>594000</v>
      </c>
      <c r="DB58" s="28">
        <f t="shared" si="55"/>
        <v>477957</v>
      </c>
      <c r="DC58" s="28">
        <f t="shared" si="56"/>
        <v>544000</v>
      </c>
      <c r="DD58" s="28">
        <f t="shared" si="57"/>
        <v>392386.89356959972</v>
      </c>
      <c r="DE58" s="28">
        <f t="shared" si="58"/>
        <v>215841.76799999998</v>
      </c>
      <c r="DF58" s="28">
        <f t="shared" si="59"/>
        <v>265485.37463999999</v>
      </c>
      <c r="DG58" s="150">
        <f>VLOOKUP(B58,'[3]MANO DE OBRA'!$B$9:$AF$144,31,0)</f>
        <v>216461</v>
      </c>
      <c r="DH58" s="150">
        <v>494000</v>
      </c>
      <c r="DI58" s="29">
        <v>618460</v>
      </c>
      <c r="DJ58" s="88">
        <v>581000</v>
      </c>
      <c r="DK58" s="29">
        <f t="shared" si="60"/>
        <v>477480.25</v>
      </c>
      <c r="DL58" s="29">
        <f t="shared" si="61"/>
        <v>537500</v>
      </c>
      <c r="DM58" s="29">
        <f t="shared" si="62"/>
        <v>400715.22932041535</v>
      </c>
      <c r="DN58" s="29">
        <f t="shared" si="63"/>
        <v>227500.511</v>
      </c>
      <c r="DO58" s="29">
        <f t="shared" si="64"/>
        <v>279825.62852999999</v>
      </c>
      <c r="DP58" s="154">
        <f>VLOOKUP(B58,'[3]MANO DE OBRA'!$B$9:$AH$144,33,0)</f>
        <v>216461</v>
      </c>
      <c r="DQ58" s="154">
        <v>494000</v>
      </c>
      <c r="DR58" s="30">
        <v>618460</v>
      </c>
      <c r="DS58" s="90">
        <v>612300</v>
      </c>
      <c r="DT58" s="30">
        <f t="shared" si="65"/>
        <v>485305.25</v>
      </c>
      <c r="DU58" s="30">
        <f t="shared" si="66"/>
        <v>553150</v>
      </c>
      <c r="DV58" s="30">
        <f t="shared" si="67"/>
        <v>404278.5963044003</v>
      </c>
      <c r="DW58" s="30">
        <f t="shared" si="68"/>
        <v>227500.511</v>
      </c>
      <c r="DX58" s="30">
        <f t="shared" si="69"/>
        <v>279825.62852999999</v>
      </c>
      <c r="DY58" s="158">
        <f>VLOOKUP(B58,'[3]MANO DE OBRA'!$B$9:$AJ$144,35,0)</f>
        <v>216461</v>
      </c>
      <c r="DZ58" s="158">
        <v>494000</v>
      </c>
      <c r="EA58" s="24">
        <v>618460</v>
      </c>
      <c r="EB58" s="25">
        <v>606100</v>
      </c>
      <c r="EC58" s="24">
        <f t="shared" si="70"/>
        <v>483755.25</v>
      </c>
      <c r="ED58" s="24">
        <f t="shared" si="71"/>
        <v>550050</v>
      </c>
      <c r="EE58" s="24">
        <f t="shared" si="72"/>
        <v>403597.11811582959</v>
      </c>
      <c r="EF58" s="24">
        <f t="shared" si="73"/>
        <v>227500.511</v>
      </c>
      <c r="EG58" s="24">
        <f t="shared" si="74"/>
        <v>279825.62852999999</v>
      </c>
      <c r="EH58" s="126">
        <f>VLOOKUP(B58,'[3]MANO DE OBRA'!$B$9:$AN$144,37,0)</f>
        <v>225713</v>
      </c>
      <c r="EI58" s="126">
        <v>494000</v>
      </c>
      <c r="EJ58" s="17">
        <v>618460</v>
      </c>
      <c r="EK58" s="73">
        <v>575000</v>
      </c>
      <c r="EL58" s="17">
        <f t="shared" si="75"/>
        <v>478293.25</v>
      </c>
      <c r="EM58" s="17">
        <f t="shared" si="76"/>
        <v>534500</v>
      </c>
      <c r="EN58" s="17">
        <f t="shared" si="77"/>
        <v>407716.17701170314</v>
      </c>
      <c r="EO58" s="17">
        <f t="shared" si="78"/>
        <v>237224.36299999998</v>
      </c>
      <c r="EP58" s="17">
        <f t="shared" si="79"/>
        <v>291785.96648999996</v>
      </c>
      <c r="EQ58" s="350">
        <v>216461</v>
      </c>
      <c r="ER58" s="170">
        <v>494000</v>
      </c>
      <c r="ES58" s="32">
        <v>618460</v>
      </c>
      <c r="ET58" s="32">
        <v>588000</v>
      </c>
      <c r="EU58" s="32">
        <f t="shared" si="80"/>
        <v>566820</v>
      </c>
      <c r="EV58" s="32">
        <f t="shared" si="81"/>
        <v>588000</v>
      </c>
      <c r="EW58" s="32">
        <f t="shared" si="82"/>
        <v>561598.85687814036</v>
      </c>
      <c r="EX58" s="32">
        <f t="shared" si="83"/>
        <v>261506.53409999999</v>
      </c>
      <c r="EY58" s="32">
        <f t="shared" si="84"/>
        <v>321653.03694299998</v>
      </c>
      <c r="EZ58" s="94">
        <f>VLOOKUP(B58,'[2]MANO DE OBRA '!$B$11:$AT$145,45,0)</f>
        <v>121947</v>
      </c>
      <c r="FA58" s="170">
        <v>494000</v>
      </c>
      <c r="FB58" s="32">
        <v>618460</v>
      </c>
      <c r="FC58" s="32">
        <v>588000</v>
      </c>
      <c r="FD58" s="32">
        <f t="shared" si="85"/>
        <v>566820</v>
      </c>
      <c r="FE58" s="32">
        <f t="shared" si="86"/>
        <v>588000</v>
      </c>
      <c r="FF58" s="32">
        <f t="shared" si="87"/>
        <v>561598.85687814036</v>
      </c>
      <c r="FG58" s="172">
        <f t="shared" si="88"/>
        <v>147324.17069999999</v>
      </c>
      <c r="FH58" s="32">
        <f t="shared" si="89"/>
        <v>181208.72996099998</v>
      </c>
      <c r="FI58" s="172">
        <f>VLOOKUP(B58,'[2]MANO DE OBRA '!$B$11:$BO$145,66,0)</f>
        <v>129215</v>
      </c>
      <c r="FJ58" s="162">
        <v>494000</v>
      </c>
      <c r="FK58" s="32">
        <v>618460</v>
      </c>
      <c r="FL58" s="94">
        <v>587500</v>
      </c>
      <c r="FM58" s="32">
        <f t="shared" si="90"/>
        <v>566653.33333333337</v>
      </c>
      <c r="FN58" s="32">
        <f t="shared" si="91"/>
        <v>587500</v>
      </c>
      <c r="FO58" s="94">
        <f t="shared" si="92"/>
        <v>561446.7326714216</v>
      </c>
      <c r="FP58" s="172">
        <f t="shared" si="93"/>
        <v>156104.6415</v>
      </c>
      <c r="FQ58" s="32">
        <f t="shared" si="94"/>
        <v>192008.709045</v>
      </c>
      <c r="FR58" s="94">
        <f>VLOOKUP(B58,'[2]MANO DE OBRA '!$B$11:$BF$145,57,0)</f>
        <v>114402</v>
      </c>
      <c r="FS58" s="170">
        <v>494000</v>
      </c>
      <c r="FT58" s="32">
        <v>618460</v>
      </c>
      <c r="FU58" s="32">
        <v>575000</v>
      </c>
      <c r="FV58" s="32">
        <f t="shared" si="95"/>
        <v>562486.66666666663</v>
      </c>
      <c r="FW58" s="32">
        <f t="shared" si="96"/>
        <v>575000</v>
      </c>
      <c r="FX58" s="32">
        <f t="shared" si="97"/>
        <v>557585.43730343913</v>
      </c>
      <c r="FY58" s="172">
        <f t="shared" si="98"/>
        <v>138209.05619999999</v>
      </c>
      <c r="FZ58" s="32">
        <f t="shared" si="99"/>
        <v>169997.13912599999</v>
      </c>
      <c r="GA58" s="172">
        <f>VLOOKUP(B58,'[2]MANO DE OBRA '!$B$11:$BR$145,69,0)</f>
        <v>138055</v>
      </c>
      <c r="GB58" s="162">
        <v>494000</v>
      </c>
      <c r="GC58" s="32">
        <v>618460</v>
      </c>
      <c r="GD58" s="94">
        <v>600000</v>
      </c>
      <c r="GE58" s="32">
        <f t="shared" si="100"/>
        <v>570820</v>
      </c>
      <c r="GF58" s="32">
        <f t="shared" si="101"/>
        <v>600000</v>
      </c>
      <c r="GG58" s="32">
        <f t="shared" si="102"/>
        <v>565197.65913757205</v>
      </c>
      <c r="GH58" s="172">
        <f t="shared" si="103"/>
        <v>166784.24549999999</v>
      </c>
      <c r="GI58" s="32">
        <f t="shared" si="104"/>
        <v>205144.621965</v>
      </c>
      <c r="GJ58" s="172">
        <f>VLOOKUP(B58,'[2]MANO DE OBRA '!$B$11:$P$145,15,0)</f>
        <v>122186</v>
      </c>
      <c r="GK58" s="162">
        <v>494000</v>
      </c>
      <c r="GL58" s="32">
        <v>618460</v>
      </c>
      <c r="GM58" s="94">
        <v>406900</v>
      </c>
      <c r="GN58" s="32">
        <f t="shared" si="105"/>
        <v>506453.33333333331</v>
      </c>
      <c r="GO58" s="32">
        <f t="shared" si="106"/>
        <v>494000</v>
      </c>
      <c r="GP58" s="32">
        <f t="shared" si="107"/>
        <v>491898.655860539</v>
      </c>
      <c r="GQ58" s="172">
        <f t="shared" si="108"/>
        <v>147612.90659999999</v>
      </c>
      <c r="GR58" s="32">
        <f t="shared" si="109"/>
        <v>181563.875118</v>
      </c>
      <c r="GS58" s="172">
        <f>VLOOKUP(B58,'[2]MANO DE OBRA '!$B$11:$G$145,6,0)</f>
        <v>102958</v>
      </c>
      <c r="GT58" s="162">
        <v>494000</v>
      </c>
      <c r="GU58" s="32">
        <v>618460</v>
      </c>
      <c r="GV58" s="94">
        <v>406900</v>
      </c>
      <c r="GW58" s="33">
        <f t="shared" si="110"/>
        <v>506453.33333333331</v>
      </c>
      <c r="GX58" s="32">
        <f t="shared" si="111"/>
        <v>494000</v>
      </c>
      <c r="GY58" s="32">
        <f t="shared" si="112"/>
        <v>491898.655860539</v>
      </c>
      <c r="GZ58" s="172">
        <f t="shared" si="113"/>
        <v>124383.55979999999</v>
      </c>
      <c r="HA58" s="32">
        <f t="shared" si="114"/>
        <v>152991.77855399999</v>
      </c>
      <c r="HB58" s="172">
        <f>VLOOKUP(B58,'[2]MANO DE OBRA '!$B$11:$D$145,3,0)</f>
        <v>101834</v>
      </c>
      <c r="HC58" s="31">
        <v>494000</v>
      </c>
      <c r="HD58" s="32">
        <v>618460</v>
      </c>
      <c r="HE58" s="94">
        <v>406900</v>
      </c>
      <c r="HF58" s="33">
        <f t="shared" si="115"/>
        <v>506453.33333333331</v>
      </c>
      <c r="HG58" s="32">
        <f t="shared" si="116"/>
        <v>494000</v>
      </c>
      <c r="HH58" s="32">
        <f t="shared" si="117"/>
        <v>491898.655860539</v>
      </c>
      <c r="HI58" s="172">
        <f t="shared" si="118"/>
        <v>123025.65539999999</v>
      </c>
      <c r="HJ58" s="32">
        <f t="shared" si="119"/>
        <v>151321.55614199999</v>
      </c>
      <c r="HK58" s="172">
        <f>VLOOKUP(B58,'[2]MANO DE OBRA '!$B$11:$BI$145,60,0)</f>
        <v>129477</v>
      </c>
      <c r="HL58" s="31">
        <v>494000</v>
      </c>
      <c r="HM58" s="32">
        <v>618460</v>
      </c>
      <c r="HN58" s="94">
        <v>599900</v>
      </c>
      <c r="HO58" s="33">
        <f t="shared" si="120"/>
        <v>570786.66666666663</v>
      </c>
      <c r="HP58" s="32">
        <f t="shared" si="121"/>
        <v>599900</v>
      </c>
      <c r="HQ58" s="32">
        <f t="shared" si="122"/>
        <v>565168.07720037387</v>
      </c>
      <c r="HR58" s="172">
        <f t="shared" si="123"/>
        <v>156421.1637</v>
      </c>
      <c r="HS58" s="32">
        <f t="shared" si="124"/>
        <v>192398.03135100001</v>
      </c>
      <c r="HT58" s="172">
        <v>237120</v>
      </c>
      <c r="HU58" s="31">
        <v>494000</v>
      </c>
      <c r="HV58" s="32">
        <v>618460</v>
      </c>
      <c r="HW58" s="94">
        <v>557000</v>
      </c>
      <c r="HX58" s="33">
        <f t="shared" si="125"/>
        <v>556486.66666666663</v>
      </c>
      <c r="HY58" s="32">
        <f t="shared" si="126"/>
        <v>557000</v>
      </c>
      <c r="HZ58" s="32">
        <f t="shared" si="127"/>
        <v>551821.25040368724</v>
      </c>
      <c r="IA58" s="172">
        <f t="shared" si="128"/>
        <v>286464.67199999996</v>
      </c>
      <c r="IB58" s="32">
        <f t="shared" si="129"/>
        <v>352351.54655999993</v>
      </c>
      <c r="IC58" s="172">
        <v>271700</v>
      </c>
      <c r="ID58" s="31">
        <v>494000</v>
      </c>
      <c r="IE58" s="32">
        <v>618460</v>
      </c>
      <c r="IF58" s="94">
        <v>557000</v>
      </c>
      <c r="IG58" s="33">
        <f t="shared" si="130"/>
        <v>556486.66666666663</v>
      </c>
      <c r="IH58" s="32">
        <f t="shared" si="131"/>
        <v>557000</v>
      </c>
      <c r="II58" s="32">
        <f t="shared" si="132"/>
        <v>551821.25040368724</v>
      </c>
      <c r="IJ58" s="172">
        <f t="shared" si="133"/>
        <v>328240.76999999996</v>
      </c>
      <c r="IK58" s="32">
        <f t="shared" si="134"/>
        <v>403736.14709999994</v>
      </c>
      <c r="IM58" s="32">
        <f t="shared" si="135"/>
        <v>228893.42078277774</v>
      </c>
    </row>
    <row r="59" spans="1:247" x14ac:dyDescent="0.25">
      <c r="A59" s="12">
        <v>52</v>
      </c>
      <c r="B59" s="39" t="s">
        <v>337</v>
      </c>
      <c r="C59" s="14">
        <f>VLOOKUP(B59,'[3]MANO DE OBRA'!$B$9:$D$144,3,0)</f>
        <v>160605</v>
      </c>
      <c r="D59" s="14">
        <v>574000</v>
      </c>
      <c r="E59" s="15">
        <v>693940</v>
      </c>
      <c r="F59" s="97">
        <v>659000</v>
      </c>
      <c r="G59" s="105">
        <f t="shared" si="1"/>
        <v>521886.25</v>
      </c>
      <c r="H59" s="105">
        <f t="shared" si="2"/>
        <v>616500</v>
      </c>
      <c r="I59" s="105">
        <f t="shared" si="3"/>
        <v>366061.89137846167</v>
      </c>
      <c r="J59" s="107">
        <f t="shared" si="136"/>
        <v>168795.85499999998</v>
      </c>
      <c r="K59" s="107">
        <f t="shared" si="4"/>
        <v>207618.90164999999</v>
      </c>
      <c r="L59" s="101">
        <f>VLOOKUP(B59,'[3]MANO DE OBRA'!$B$9:$F$144,5,0)</f>
        <v>174966</v>
      </c>
      <c r="M59" s="101">
        <v>574000</v>
      </c>
      <c r="N59" s="34">
        <v>693940</v>
      </c>
      <c r="O59" s="70">
        <v>680100</v>
      </c>
      <c r="P59" s="34">
        <f t="shared" si="5"/>
        <v>530751.5</v>
      </c>
      <c r="Q59" s="34">
        <f t="shared" si="6"/>
        <v>627050</v>
      </c>
      <c r="R59" s="34">
        <f t="shared" si="7"/>
        <v>385766.18473988282</v>
      </c>
      <c r="S59" s="34">
        <f t="shared" si="8"/>
        <v>183889.26599999997</v>
      </c>
      <c r="T59" s="34">
        <f t="shared" si="9"/>
        <v>226183.79717999997</v>
      </c>
      <c r="U59" s="175">
        <f>VLOOKUP(B59,'[3]MANO DE OBRA'!$B$9:$H$144,7,0)</f>
        <v>160500</v>
      </c>
      <c r="V59" s="175">
        <v>574000</v>
      </c>
      <c r="W59" s="17">
        <v>693940</v>
      </c>
      <c r="X59" s="17">
        <v>666000</v>
      </c>
      <c r="Y59" s="17">
        <f t="shared" si="10"/>
        <v>523610</v>
      </c>
      <c r="Z59" s="17">
        <f t="shared" si="11"/>
        <v>620000</v>
      </c>
      <c r="AA59" s="17">
        <f t="shared" si="12"/>
        <v>366460.16737606481</v>
      </c>
      <c r="AB59" s="17">
        <f t="shared" si="13"/>
        <v>168685.5</v>
      </c>
      <c r="AC59" s="17">
        <f t="shared" si="14"/>
        <v>207483.16500000001</v>
      </c>
      <c r="AD59" s="129">
        <f>VLOOKUP(B59,'[3]MANO DE OBRA'!$B$9:$J$144,9,0)</f>
        <v>172037</v>
      </c>
      <c r="AE59" s="129">
        <v>574000</v>
      </c>
      <c r="AF59" s="18">
        <v>693940</v>
      </c>
      <c r="AG59" s="74">
        <v>680100</v>
      </c>
      <c r="AH59" s="18">
        <f t="shared" si="15"/>
        <v>530019.25</v>
      </c>
      <c r="AI59" s="18">
        <f t="shared" si="16"/>
        <v>627050</v>
      </c>
      <c r="AJ59" s="18">
        <f t="shared" si="17"/>
        <v>382179.64567386574</v>
      </c>
      <c r="AK59" s="18">
        <f t="shared" si="18"/>
        <v>180810.88699999999</v>
      </c>
      <c r="AL59" s="18">
        <f t="shared" si="19"/>
        <v>222397.39100999999</v>
      </c>
      <c r="AM59" s="133">
        <f>VLOOKUP(B59,'[3]MANO DE OBRA'!$B$9:$L$144,11,0)</f>
        <v>189399</v>
      </c>
      <c r="AN59" s="133">
        <v>574000</v>
      </c>
      <c r="AO59" s="19">
        <v>693940</v>
      </c>
      <c r="AP59" s="77">
        <v>673000</v>
      </c>
      <c r="AQ59" s="19">
        <f t="shared" si="20"/>
        <v>532584.75</v>
      </c>
      <c r="AR59" s="19">
        <f t="shared" si="21"/>
        <v>623500</v>
      </c>
      <c r="AS59" s="19">
        <f t="shared" si="22"/>
        <v>402052.47473409073</v>
      </c>
      <c r="AT59" s="19">
        <f t="shared" si="23"/>
        <v>199058.34899999999</v>
      </c>
      <c r="AU59" s="19">
        <f t="shared" si="24"/>
        <v>244841.76926999999</v>
      </c>
      <c r="AV59" s="137">
        <f>VLOOKUP(B59,'[3]MANO DE OBRA'!$B$9:$N$144,13,0)</f>
        <v>187658</v>
      </c>
      <c r="AW59" s="137">
        <v>574000</v>
      </c>
      <c r="AX59" s="20">
        <v>693940</v>
      </c>
      <c r="AY59" s="79">
        <v>673000</v>
      </c>
      <c r="AZ59" s="20">
        <f t="shared" si="25"/>
        <v>532149.5</v>
      </c>
      <c r="BA59" s="20">
        <f t="shared" si="26"/>
        <v>623500</v>
      </c>
      <c r="BB59" s="20">
        <f t="shared" si="27"/>
        <v>400082.65502738958</v>
      </c>
      <c r="BC59" s="20">
        <f t="shared" si="28"/>
        <v>197228.55799999999</v>
      </c>
      <c r="BD59" s="20">
        <f t="shared" si="29"/>
        <v>242591.12633999999</v>
      </c>
      <c r="BE59" s="139">
        <f>VLOOKUP(B59,'[3]MANO DE OBRA'!$B$9:$P$144,15,0)</f>
        <v>178679</v>
      </c>
      <c r="BF59" s="139">
        <v>574000</v>
      </c>
      <c r="BG59" s="21">
        <v>693940</v>
      </c>
      <c r="BH59" s="80">
        <v>645000</v>
      </c>
      <c r="BI59" s="21">
        <f t="shared" si="30"/>
        <v>522904.75</v>
      </c>
      <c r="BJ59" s="21">
        <f t="shared" si="31"/>
        <v>609500</v>
      </c>
      <c r="BK59" s="21">
        <f t="shared" si="32"/>
        <v>387213.31629749265</v>
      </c>
      <c r="BL59" s="21">
        <f t="shared" si="33"/>
        <v>187791.62899999999</v>
      </c>
      <c r="BM59" s="21">
        <f t="shared" si="34"/>
        <v>230983.70366999999</v>
      </c>
      <c r="BN59" s="144">
        <f>VLOOKUP(B59,'[3]MANO DE OBRA'!$B$9:$R$144,17,0)</f>
        <v>224448</v>
      </c>
      <c r="BO59" s="144">
        <v>574000</v>
      </c>
      <c r="BP59" s="22">
        <v>693940</v>
      </c>
      <c r="BQ59" s="82">
        <v>659000</v>
      </c>
      <c r="BR59" s="22">
        <f t="shared" si="35"/>
        <v>537847</v>
      </c>
      <c r="BS59" s="22">
        <f t="shared" si="36"/>
        <v>616500</v>
      </c>
      <c r="BT59" s="22">
        <f t="shared" si="37"/>
        <v>436870.43614211056</v>
      </c>
      <c r="BU59" s="22">
        <f t="shared" si="38"/>
        <v>235894.848</v>
      </c>
      <c r="BV59" s="22">
        <f t="shared" si="39"/>
        <v>290150.66304000001</v>
      </c>
      <c r="BW59" s="146">
        <f>VLOOKUP(B59,'[3]MANO DE OBRA'!$B$9:$T$144,19,0)</f>
        <v>229594</v>
      </c>
      <c r="BX59" s="146">
        <v>574000</v>
      </c>
      <c r="BY59" s="23">
        <v>693940</v>
      </c>
      <c r="BZ59" s="84">
        <v>645000</v>
      </c>
      <c r="CA59" s="23">
        <f t="shared" si="40"/>
        <v>535633.5</v>
      </c>
      <c r="CB59" s="23">
        <f t="shared" si="41"/>
        <v>609500</v>
      </c>
      <c r="CC59" s="84">
        <f t="shared" si="42"/>
        <v>440087.1334743491</v>
      </c>
      <c r="CD59" s="84">
        <f t="shared" si="43"/>
        <v>241303.29399999999</v>
      </c>
      <c r="CE59" s="84">
        <f t="shared" si="44"/>
        <v>296803.05161999998</v>
      </c>
      <c r="CF59" s="168">
        <f>VLOOKUP(B59,'[3]MANO DE OBRA'!$B$9:$X$144,23,0)</f>
        <v>167384</v>
      </c>
      <c r="CG59" s="168">
        <v>574000</v>
      </c>
      <c r="CH59" s="24">
        <v>693940</v>
      </c>
      <c r="CI59" s="24">
        <v>599900</v>
      </c>
      <c r="CJ59" s="24">
        <f t="shared" si="45"/>
        <v>508806</v>
      </c>
      <c r="CK59" s="24">
        <f t="shared" si="46"/>
        <v>586950</v>
      </c>
      <c r="CL59" s="24">
        <f t="shared" si="47"/>
        <v>369534.18922666827</v>
      </c>
      <c r="CM59" s="24">
        <f t="shared" si="48"/>
        <v>175920.584</v>
      </c>
      <c r="CN59" s="24">
        <f t="shared" si="49"/>
        <v>216382.31832000002</v>
      </c>
      <c r="CO59" s="148">
        <f>VLOOKUP(B59,'[3]MANO DE OBRA'!$B$9:$Z$144,25,0)</f>
        <v>193888</v>
      </c>
      <c r="CP59" s="148">
        <v>574000</v>
      </c>
      <c r="CQ59" s="26">
        <v>693940</v>
      </c>
      <c r="CR59" s="149">
        <v>659000</v>
      </c>
      <c r="CS59" s="26">
        <f t="shared" si="50"/>
        <v>530207</v>
      </c>
      <c r="CT59" s="26">
        <f t="shared" si="51"/>
        <v>616500</v>
      </c>
      <c r="CU59" s="26">
        <f t="shared" si="52"/>
        <v>405750.51926124585</v>
      </c>
      <c r="CV59" s="26">
        <f t="shared" si="53"/>
        <v>203776.288</v>
      </c>
      <c r="CW59" s="26">
        <f t="shared" si="54"/>
        <v>250644.83424</v>
      </c>
      <c r="CX59" s="27">
        <f>VLOOKUP(B59,'[3]MANO DE OBRA'!$B$9:$AB$144,27,0)</f>
        <v>231358</v>
      </c>
      <c r="CY59" s="27">
        <v>574000</v>
      </c>
      <c r="CZ59" s="28">
        <v>693940</v>
      </c>
      <c r="DA59" s="86">
        <v>645000</v>
      </c>
      <c r="DB59" s="28">
        <f t="shared" si="55"/>
        <v>536074.5</v>
      </c>
      <c r="DC59" s="28">
        <f t="shared" si="56"/>
        <v>609500</v>
      </c>
      <c r="DD59" s="28">
        <f t="shared" si="57"/>
        <v>441700.97379584122</v>
      </c>
      <c r="DE59" s="28">
        <f t="shared" si="58"/>
        <v>243157.25799999997</v>
      </c>
      <c r="DF59" s="28">
        <f t="shared" si="59"/>
        <v>299083.42733999994</v>
      </c>
      <c r="DG59" s="150">
        <f>VLOOKUP(B59,'[3]MANO DE OBRA'!$B$9:$AF$144,31,0)</f>
        <v>242879</v>
      </c>
      <c r="DH59" s="150">
        <v>574000</v>
      </c>
      <c r="DI59" s="29">
        <v>693940</v>
      </c>
      <c r="DJ59" s="88">
        <v>638000</v>
      </c>
      <c r="DK59" s="29">
        <f t="shared" si="60"/>
        <v>537204.75</v>
      </c>
      <c r="DL59" s="29">
        <f t="shared" si="61"/>
        <v>606000</v>
      </c>
      <c r="DM59" s="29">
        <f t="shared" si="62"/>
        <v>451066.00935376243</v>
      </c>
      <c r="DN59" s="29">
        <f t="shared" si="63"/>
        <v>255265.829</v>
      </c>
      <c r="DO59" s="29">
        <f t="shared" si="64"/>
        <v>313976.96967000002</v>
      </c>
      <c r="DP59" s="154">
        <f>VLOOKUP(B59,'[3]MANO DE OBRA'!$B$9:$AH$144,33,0)</f>
        <v>242879</v>
      </c>
      <c r="DQ59" s="154">
        <v>574000</v>
      </c>
      <c r="DR59" s="30">
        <v>693940</v>
      </c>
      <c r="DS59" s="90">
        <v>659200</v>
      </c>
      <c r="DT59" s="30">
        <f t="shared" si="65"/>
        <v>542504.75</v>
      </c>
      <c r="DU59" s="30">
        <f t="shared" si="66"/>
        <v>616600</v>
      </c>
      <c r="DV59" s="30">
        <f t="shared" si="67"/>
        <v>453644.66829157382</v>
      </c>
      <c r="DW59" s="30">
        <f t="shared" si="68"/>
        <v>255265.829</v>
      </c>
      <c r="DX59" s="30">
        <f t="shared" si="69"/>
        <v>313976.96967000002</v>
      </c>
      <c r="DY59" s="158">
        <f>VLOOKUP(B59,'[3]MANO DE OBRA'!$B$9:$AJ$144,35,0)</f>
        <v>242879</v>
      </c>
      <c r="DZ59" s="158">
        <v>574000</v>
      </c>
      <c r="EA59" s="24">
        <v>693940</v>
      </c>
      <c r="EB59" s="25">
        <v>638400</v>
      </c>
      <c r="EC59" s="24">
        <f t="shared" si="70"/>
        <v>537304.75</v>
      </c>
      <c r="ED59" s="24">
        <f t="shared" si="71"/>
        <v>606200</v>
      </c>
      <c r="EE59" s="24">
        <f t="shared" si="72"/>
        <v>451115.96846972773</v>
      </c>
      <c r="EF59" s="24">
        <f t="shared" si="73"/>
        <v>255265.829</v>
      </c>
      <c r="EG59" s="24">
        <f t="shared" si="74"/>
        <v>313976.96967000002</v>
      </c>
      <c r="EH59" s="126">
        <f>VLOOKUP(B59,'[3]MANO DE OBRA'!$B$9:$AN$144,37,0)</f>
        <v>254187</v>
      </c>
      <c r="EI59" s="126">
        <v>574000</v>
      </c>
      <c r="EJ59" s="17">
        <v>693940</v>
      </c>
      <c r="EK59" s="73">
        <v>638000</v>
      </c>
      <c r="EL59" s="17">
        <f t="shared" si="75"/>
        <v>540031.75</v>
      </c>
      <c r="EM59" s="17">
        <f t="shared" si="76"/>
        <v>606000</v>
      </c>
      <c r="EN59" s="17">
        <f t="shared" si="77"/>
        <v>460579.2163134978</v>
      </c>
      <c r="EO59" s="17">
        <f t="shared" si="78"/>
        <v>267150.53700000001</v>
      </c>
      <c r="EP59" s="17">
        <f t="shared" si="79"/>
        <v>328595.16051000002</v>
      </c>
      <c r="EQ59" s="350">
        <v>242879</v>
      </c>
      <c r="ER59" s="170">
        <v>574000</v>
      </c>
      <c r="ES59" s="32">
        <v>693940</v>
      </c>
      <c r="ET59" s="32">
        <v>666000</v>
      </c>
      <c r="EU59" s="32">
        <f t="shared" si="80"/>
        <v>644646.66666666663</v>
      </c>
      <c r="EV59" s="32">
        <f t="shared" si="81"/>
        <v>666000</v>
      </c>
      <c r="EW59" s="32">
        <f t="shared" si="82"/>
        <v>640381.35216696642</v>
      </c>
      <c r="EX59" s="32">
        <f t="shared" si="83"/>
        <v>293422.11989999999</v>
      </c>
      <c r="EY59" s="32">
        <f t="shared" si="84"/>
        <v>360909.20747699996</v>
      </c>
      <c r="EZ59" s="94">
        <f>VLOOKUP(B59,'[2]MANO DE OBRA '!$B$11:$AT$145,45,0)</f>
        <v>142066</v>
      </c>
      <c r="FA59" s="170">
        <v>574000</v>
      </c>
      <c r="FB59" s="32">
        <v>693940</v>
      </c>
      <c r="FC59" s="32">
        <v>666000</v>
      </c>
      <c r="FD59" s="32">
        <f t="shared" si="85"/>
        <v>644646.66666666663</v>
      </c>
      <c r="FE59" s="32">
        <f t="shared" si="86"/>
        <v>666000</v>
      </c>
      <c r="FF59" s="32">
        <f t="shared" si="87"/>
        <v>640381.35216696642</v>
      </c>
      <c r="FG59" s="172">
        <f t="shared" si="88"/>
        <v>171629.93459999998</v>
      </c>
      <c r="FH59" s="32">
        <f t="shared" si="89"/>
        <v>211104.81955799996</v>
      </c>
      <c r="FI59" s="172">
        <f>VLOOKUP(B59,'[2]MANO DE OBRA '!$B$11:$BO$145,66,0)</f>
        <v>163120</v>
      </c>
      <c r="FJ59" s="162">
        <v>574000</v>
      </c>
      <c r="FK59" s="32">
        <v>693940</v>
      </c>
      <c r="FL59" s="94">
        <v>666200</v>
      </c>
      <c r="FM59" s="32">
        <f t="shared" si="90"/>
        <v>644713.33333333337</v>
      </c>
      <c r="FN59" s="32">
        <f t="shared" si="91"/>
        <v>666200</v>
      </c>
      <c r="FO59" s="94">
        <f t="shared" si="92"/>
        <v>640442.97604527068</v>
      </c>
      <c r="FP59" s="172">
        <f t="shared" si="93"/>
        <v>197065.272</v>
      </c>
      <c r="FQ59" s="32">
        <f t="shared" si="94"/>
        <v>242390.28456</v>
      </c>
      <c r="FR59" s="94">
        <f>VLOOKUP(B59,'[2]MANO DE OBRA '!$B$11:$BF$145,57,0)</f>
        <v>129441</v>
      </c>
      <c r="FS59" s="170">
        <v>574000</v>
      </c>
      <c r="FT59" s="32">
        <v>693940</v>
      </c>
      <c r="FU59" s="32">
        <v>652000</v>
      </c>
      <c r="FV59" s="32">
        <f t="shared" si="95"/>
        <v>639980</v>
      </c>
      <c r="FW59" s="32">
        <f t="shared" si="96"/>
        <v>652000</v>
      </c>
      <c r="FX59" s="32">
        <f t="shared" si="97"/>
        <v>636004.28036005737</v>
      </c>
      <c r="FY59" s="172">
        <f t="shared" si="98"/>
        <v>156377.6721</v>
      </c>
      <c r="FZ59" s="32">
        <f t="shared" si="99"/>
        <v>192344.53668299998</v>
      </c>
      <c r="GA59" s="172">
        <f>VLOOKUP(B59,'[2]MANO DE OBRA '!$B$11:$BR$145,69,0)</f>
        <v>150647</v>
      </c>
      <c r="GB59" s="162">
        <v>574000</v>
      </c>
      <c r="GC59" s="32">
        <v>693940</v>
      </c>
      <c r="GD59" s="94">
        <v>680000</v>
      </c>
      <c r="GE59" s="32">
        <f t="shared" si="100"/>
        <v>649313.33333333337</v>
      </c>
      <c r="GF59" s="32">
        <f t="shared" si="101"/>
        <v>680000</v>
      </c>
      <c r="GG59" s="32">
        <f t="shared" si="102"/>
        <v>644635.14460483775</v>
      </c>
      <c r="GH59" s="172">
        <f t="shared" si="103"/>
        <v>181996.64069999999</v>
      </c>
      <c r="GI59" s="32">
        <f t="shared" si="104"/>
        <v>223855.86806099999</v>
      </c>
      <c r="GJ59" s="172">
        <f>VLOOKUP(B59,'[2]MANO DE OBRA '!$B$11:$P$145,15,0)</f>
        <v>139719</v>
      </c>
      <c r="GK59" s="162">
        <v>574000</v>
      </c>
      <c r="GL59" s="32">
        <v>693940</v>
      </c>
      <c r="GM59" s="94">
        <v>471200</v>
      </c>
      <c r="GN59" s="32">
        <f t="shared" si="105"/>
        <v>579713.33333333337</v>
      </c>
      <c r="GO59" s="32">
        <f t="shared" si="106"/>
        <v>574000</v>
      </c>
      <c r="GP59" s="32">
        <f t="shared" si="107"/>
        <v>565456.4741504105</v>
      </c>
      <c r="GQ59" s="172">
        <f t="shared" si="108"/>
        <v>168794.5239</v>
      </c>
      <c r="GR59" s="32">
        <f t="shared" si="109"/>
        <v>207617.26439699999</v>
      </c>
      <c r="GS59" s="172">
        <f>VLOOKUP(B59,'[2]MANO DE OBRA '!$B$11:$G$145,6,0)</f>
        <v>124469</v>
      </c>
      <c r="GT59" s="162">
        <v>574000</v>
      </c>
      <c r="GU59" s="32">
        <v>693940</v>
      </c>
      <c r="GV59" s="94">
        <v>471200</v>
      </c>
      <c r="GW59" s="33">
        <f t="shared" si="110"/>
        <v>579713.33333333337</v>
      </c>
      <c r="GX59" s="32">
        <f t="shared" si="111"/>
        <v>574000</v>
      </c>
      <c r="GY59" s="32">
        <f t="shared" si="112"/>
        <v>565456.4741504105</v>
      </c>
      <c r="GZ59" s="172">
        <f t="shared" si="113"/>
        <v>150370.99890000001</v>
      </c>
      <c r="HA59" s="32">
        <f t="shared" si="114"/>
        <v>184956.32864700002</v>
      </c>
      <c r="HB59" s="172">
        <f>VLOOKUP(B59,'[2]MANO DE OBRA '!$B$11:$D$145,3,0)</f>
        <v>117892</v>
      </c>
      <c r="HC59" s="31">
        <v>574000</v>
      </c>
      <c r="HD59" s="32">
        <v>693940</v>
      </c>
      <c r="HE59" s="94">
        <v>471200</v>
      </c>
      <c r="HF59" s="33">
        <f t="shared" si="115"/>
        <v>579713.33333333337</v>
      </c>
      <c r="HG59" s="32">
        <f t="shared" si="116"/>
        <v>574000</v>
      </c>
      <c r="HH59" s="32">
        <f t="shared" si="117"/>
        <v>565456.4741504105</v>
      </c>
      <c r="HI59" s="172">
        <f t="shared" si="118"/>
        <v>142425.32519999999</v>
      </c>
      <c r="HJ59" s="32">
        <f t="shared" si="119"/>
        <v>175183.14999599999</v>
      </c>
      <c r="HK59" s="172">
        <f>VLOOKUP(B59,'[2]MANO DE OBRA '!$B$11:$BI$145,60,0)</f>
        <v>148380</v>
      </c>
      <c r="HL59" s="31">
        <v>574000</v>
      </c>
      <c r="HM59" s="32">
        <v>693940</v>
      </c>
      <c r="HN59" s="94">
        <v>680100</v>
      </c>
      <c r="HO59" s="33">
        <f t="shared" si="120"/>
        <v>649346.66666666663</v>
      </c>
      <c r="HP59" s="32">
        <f t="shared" si="121"/>
        <v>680100</v>
      </c>
      <c r="HQ59" s="32">
        <f t="shared" si="122"/>
        <v>644665.09794060967</v>
      </c>
      <c r="HR59" s="172">
        <f t="shared" si="123"/>
        <v>179257.878</v>
      </c>
      <c r="HS59" s="32">
        <f t="shared" si="124"/>
        <v>220487.18994000001</v>
      </c>
      <c r="HT59" s="172">
        <v>275520</v>
      </c>
      <c r="HU59" s="31">
        <v>574000</v>
      </c>
      <c r="HV59" s="32">
        <v>693940</v>
      </c>
      <c r="HW59" s="94">
        <v>666000</v>
      </c>
      <c r="HX59" s="33">
        <f t="shared" si="125"/>
        <v>644646.66666666663</v>
      </c>
      <c r="HY59" s="32">
        <f t="shared" si="126"/>
        <v>666000</v>
      </c>
      <c r="HZ59" s="32">
        <f t="shared" si="127"/>
        <v>640381.35216696642</v>
      </c>
      <c r="IA59" s="172">
        <f t="shared" si="128"/>
        <v>332855.712</v>
      </c>
      <c r="IB59" s="32">
        <f t="shared" si="129"/>
        <v>409412.52575999999</v>
      </c>
      <c r="IC59" s="172">
        <v>315700</v>
      </c>
      <c r="ID59" s="31">
        <v>574000</v>
      </c>
      <c r="IE59" s="32">
        <v>693940</v>
      </c>
      <c r="IF59" s="94">
        <v>666000</v>
      </c>
      <c r="IG59" s="33">
        <f t="shared" si="130"/>
        <v>644646.66666666663</v>
      </c>
      <c r="IH59" s="32">
        <f t="shared" si="131"/>
        <v>666000</v>
      </c>
      <c r="II59" s="32">
        <f t="shared" si="132"/>
        <v>640381.35216696642</v>
      </c>
      <c r="IJ59" s="172">
        <f t="shared" si="133"/>
        <v>381397.17</v>
      </c>
      <c r="IK59" s="32">
        <f t="shared" si="134"/>
        <v>469118.51909999998</v>
      </c>
      <c r="IM59" s="32">
        <f t="shared" si="135"/>
        <v>263076.66342144436</v>
      </c>
    </row>
    <row r="60" spans="1:247" x14ac:dyDescent="0.25">
      <c r="A60" s="12">
        <v>53</v>
      </c>
      <c r="B60" s="36" t="s">
        <v>338</v>
      </c>
      <c r="C60" s="14">
        <f>VLOOKUP(B60,'[3]MANO DE OBRA'!$B$9:$D$144,3,0)</f>
        <v>259137</v>
      </c>
      <c r="D60" s="14">
        <v>926000</v>
      </c>
      <c r="E60" s="15">
        <v>1094120</v>
      </c>
      <c r="F60" s="97">
        <v>1018000</v>
      </c>
      <c r="G60" s="105">
        <f t="shared" si="1"/>
        <v>824314.25</v>
      </c>
      <c r="H60" s="105">
        <f t="shared" si="2"/>
        <v>972000</v>
      </c>
      <c r="I60" s="105">
        <f t="shared" si="3"/>
        <v>585208.47190741485</v>
      </c>
      <c r="J60" s="107">
        <f t="shared" si="136"/>
        <v>272352.98699999996</v>
      </c>
      <c r="K60" s="107">
        <f t="shared" si="4"/>
        <v>334994.17400999996</v>
      </c>
      <c r="L60" s="101">
        <f>VLOOKUP(B60,'[3]MANO DE OBRA'!$B$9:$F$144,5,0)</f>
        <v>269038</v>
      </c>
      <c r="M60" s="101">
        <v>926000</v>
      </c>
      <c r="N60" s="34">
        <v>1094120</v>
      </c>
      <c r="O60" s="70">
        <v>1039400</v>
      </c>
      <c r="P60" s="34">
        <f t="shared" si="5"/>
        <v>832139.5</v>
      </c>
      <c r="Q60" s="34">
        <f t="shared" si="6"/>
        <v>982700</v>
      </c>
      <c r="R60" s="34">
        <f t="shared" si="7"/>
        <v>599436.76623019297</v>
      </c>
      <c r="S60" s="34">
        <f t="shared" si="8"/>
        <v>282758.93799999997</v>
      </c>
      <c r="T60" s="34">
        <f t="shared" si="9"/>
        <v>347793.49373999995</v>
      </c>
      <c r="U60" s="175">
        <f>VLOOKUP(B60,'[3]MANO DE OBRA'!$B$9:$H$144,7,0)</f>
        <v>251683</v>
      </c>
      <c r="V60" s="175">
        <v>926000</v>
      </c>
      <c r="W60" s="17">
        <v>1094120</v>
      </c>
      <c r="X60" s="17">
        <v>1018000</v>
      </c>
      <c r="Y60" s="17">
        <f t="shared" si="10"/>
        <v>822450.75</v>
      </c>
      <c r="Z60" s="17">
        <f t="shared" si="11"/>
        <v>972000</v>
      </c>
      <c r="AA60" s="17">
        <f t="shared" si="12"/>
        <v>575584.25072723103</v>
      </c>
      <c r="AB60" s="17">
        <f t="shared" si="13"/>
        <v>264518.83299999998</v>
      </c>
      <c r="AC60" s="17">
        <f t="shared" si="14"/>
        <v>325358.16459</v>
      </c>
      <c r="AD60" s="129">
        <f>VLOOKUP(B60,'[3]MANO DE OBRA'!$B$9:$J$144,9,0)</f>
        <v>272953</v>
      </c>
      <c r="AE60" s="129">
        <v>926000</v>
      </c>
      <c r="AF60" s="18">
        <v>1094120</v>
      </c>
      <c r="AG60" s="74">
        <v>1039400</v>
      </c>
      <c r="AH60" s="18">
        <f t="shared" si="15"/>
        <v>833118.25</v>
      </c>
      <c r="AI60" s="18">
        <f t="shared" si="16"/>
        <v>982700</v>
      </c>
      <c r="AJ60" s="18">
        <f t="shared" si="17"/>
        <v>604264.47111275105</v>
      </c>
      <c r="AK60" s="18">
        <f t="shared" si="18"/>
        <v>286873.603</v>
      </c>
      <c r="AL60" s="18">
        <f t="shared" si="19"/>
        <v>352854.53168999997</v>
      </c>
      <c r="AM60" s="133">
        <f>VLOOKUP(B60,'[3]MANO DE OBRA'!$B$9:$L$144,11,0)</f>
        <v>300499</v>
      </c>
      <c r="AN60" s="133">
        <v>926000</v>
      </c>
      <c r="AO60" s="19">
        <v>1094120</v>
      </c>
      <c r="AP60" s="77">
        <v>1072000</v>
      </c>
      <c r="AQ60" s="19">
        <f t="shared" si="20"/>
        <v>848154.75</v>
      </c>
      <c r="AR60" s="19">
        <f t="shared" si="21"/>
        <v>999000</v>
      </c>
      <c r="AS60" s="19">
        <f t="shared" si="22"/>
        <v>639537.07209074299</v>
      </c>
      <c r="AT60" s="19">
        <f t="shared" si="23"/>
        <v>315824.44899999996</v>
      </c>
      <c r="AU60" s="19">
        <f t="shared" si="24"/>
        <v>388464.07226999995</v>
      </c>
      <c r="AV60" s="137">
        <f>VLOOKUP(B60,'[3]MANO DE OBRA'!$B$9:$N$144,13,0)</f>
        <v>295958</v>
      </c>
      <c r="AW60" s="137">
        <v>926000</v>
      </c>
      <c r="AX60" s="20">
        <v>1094120</v>
      </c>
      <c r="AY60" s="79">
        <v>1072000</v>
      </c>
      <c r="AZ60" s="20">
        <f t="shared" si="25"/>
        <v>847019.5</v>
      </c>
      <c r="BA60" s="20">
        <f t="shared" si="26"/>
        <v>999000</v>
      </c>
      <c r="BB60" s="20">
        <f t="shared" si="27"/>
        <v>634358.39524158242</v>
      </c>
      <c r="BC60" s="20">
        <f t="shared" si="28"/>
        <v>311051.85800000001</v>
      </c>
      <c r="BD60" s="20">
        <f t="shared" si="29"/>
        <v>382593.78534</v>
      </c>
      <c r="BE60" s="139">
        <f>VLOOKUP(B60,'[3]MANO DE OBRA'!$B$9:$P$144,15,0)</f>
        <v>280161</v>
      </c>
      <c r="BF60" s="139">
        <v>926000</v>
      </c>
      <c r="BG60" s="21">
        <v>1094120</v>
      </c>
      <c r="BH60" s="80">
        <v>1007000</v>
      </c>
      <c r="BI60" s="21">
        <f t="shared" si="30"/>
        <v>826820.25</v>
      </c>
      <c r="BJ60" s="21">
        <f t="shared" si="31"/>
        <v>966500</v>
      </c>
      <c r="BK60" s="21">
        <f t="shared" si="32"/>
        <v>610098.81540854764</v>
      </c>
      <c r="BL60" s="21">
        <f t="shared" si="33"/>
        <v>294449.21100000001</v>
      </c>
      <c r="BM60" s="21">
        <f t="shared" si="34"/>
        <v>362172.52953</v>
      </c>
      <c r="BN60" s="144">
        <f>VLOOKUP(B60,'[3]MANO DE OBRA'!$B$9:$R$144,17,0)</f>
        <v>354154</v>
      </c>
      <c r="BO60" s="144">
        <v>926000</v>
      </c>
      <c r="BP60" s="22">
        <v>1094120</v>
      </c>
      <c r="BQ60" s="82">
        <v>1028000</v>
      </c>
      <c r="BR60" s="22">
        <f t="shared" si="35"/>
        <v>850568.5</v>
      </c>
      <c r="BS60" s="22">
        <f t="shared" si="36"/>
        <v>977000</v>
      </c>
      <c r="BT60" s="22">
        <f t="shared" si="37"/>
        <v>690812.50012560864</v>
      </c>
      <c r="BU60" s="22">
        <f t="shared" si="38"/>
        <v>372215.85399999999</v>
      </c>
      <c r="BV60" s="22">
        <f t="shared" si="39"/>
        <v>457825.50042</v>
      </c>
      <c r="BW60" s="146">
        <f>VLOOKUP(B60,'[3]MANO DE OBRA'!$B$9:$T$144,19,0)</f>
        <v>353582</v>
      </c>
      <c r="BX60" s="146">
        <v>926000</v>
      </c>
      <c r="BY60" s="23">
        <v>1094120</v>
      </c>
      <c r="BZ60" s="84">
        <v>1007000</v>
      </c>
      <c r="CA60" s="23">
        <f t="shared" si="40"/>
        <v>845175.5</v>
      </c>
      <c r="CB60" s="23">
        <f t="shared" si="41"/>
        <v>966500</v>
      </c>
      <c r="CC60" s="84">
        <f t="shared" si="42"/>
        <v>687859.96897349891</v>
      </c>
      <c r="CD60" s="84">
        <f t="shared" si="43"/>
        <v>371614.68199999997</v>
      </c>
      <c r="CE60" s="84">
        <f t="shared" si="44"/>
        <v>457086.05885999999</v>
      </c>
      <c r="CF60" s="168">
        <f>VLOOKUP(B60,'[3]MANO DE OBRA'!$B$9:$X$144,23,0)</f>
        <v>275183</v>
      </c>
      <c r="CG60" s="168">
        <v>926000</v>
      </c>
      <c r="CH60" s="24">
        <v>1094120</v>
      </c>
      <c r="CI60" s="24">
        <v>956700</v>
      </c>
      <c r="CJ60" s="24">
        <f t="shared" si="45"/>
        <v>813000.75</v>
      </c>
      <c r="CK60" s="24">
        <f t="shared" si="46"/>
        <v>941350</v>
      </c>
      <c r="CL60" s="24">
        <f t="shared" si="47"/>
        <v>599421.98092817084</v>
      </c>
      <c r="CM60" s="24">
        <f t="shared" si="48"/>
        <v>289217.33299999998</v>
      </c>
      <c r="CN60" s="24">
        <f t="shared" si="49"/>
        <v>355737.31958999997</v>
      </c>
      <c r="CO60" s="148">
        <f>VLOOKUP(B60,'[3]MANO DE OBRA'!$B$9:$Z$144,25,0)</f>
        <v>284223</v>
      </c>
      <c r="CP60" s="148">
        <v>926000</v>
      </c>
      <c r="CQ60" s="26">
        <v>1094120</v>
      </c>
      <c r="CR60" s="149">
        <v>1061000</v>
      </c>
      <c r="CS60" s="26">
        <f t="shared" si="50"/>
        <v>841335.75</v>
      </c>
      <c r="CT60" s="26">
        <f t="shared" si="51"/>
        <v>993500</v>
      </c>
      <c r="CU60" s="26">
        <f t="shared" si="52"/>
        <v>619697.58605056896</v>
      </c>
      <c r="CV60" s="26">
        <f t="shared" si="53"/>
        <v>298718.37299999996</v>
      </c>
      <c r="CW60" s="26">
        <f t="shared" si="54"/>
        <v>367423.59878999996</v>
      </c>
      <c r="CX60" s="27">
        <f>VLOOKUP(B60,'[3]MANO DE OBRA'!$B$9:$AB$144,27,0)</f>
        <v>373326</v>
      </c>
      <c r="CY60" s="27">
        <v>926000</v>
      </c>
      <c r="CZ60" s="28">
        <v>1094120</v>
      </c>
      <c r="DA60" s="86">
        <v>1028000</v>
      </c>
      <c r="DB60" s="28">
        <f t="shared" si="55"/>
        <v>855361.5</v>
      </c>
      <c r="DC60" s="28">
        <f t="shared" si="56"/>
        <v>977000</v>
      </c>
      <c r="DD60" s="28">
        <f t="shared" si="57"/>
        <v>708556.92697978194</v>
      </c>
      <c r="DE60" s="28">
        <f t="shared" si="58"/>
        <v>392365.62599999999</v>
      </c>
      <c r="DF60" s="28">
        <f t="shared" si="59"/>
        <v>482609.71997999999</v>
      </c>
      <c r="DG60" s="150">
        <f>VLOOKUP(B60,'[3]MANO DE OBRA'!$B$9:$AF$144,31,0)</f>
        <v>382942</v>
      </c>
      <c r="DH60" s="150">
        <v>926000</v>
      </c>
      <c r="DI60" s="29">
        <v>1094120</v>
      </c>
      <c r="DJ60" s="88">
        <v>1072000</v>
      </c>
      <c r="DK60" s="29">
        <f t="shared" si="60"/>
        <v>868765.5</v>
      </c>
      <c r="DL60" s="29">
        <f t="shared" si="61"/>
        <v>999000</v>
      </c>
      <c r="DM60" s="29">
        <f t="shared" si="62"/>
        <v>722271.00469468231</v>
      </c>
      <c r="DN60" s="29">
        <f t="shared" si="63"/>
        <v>402472.04199999996</v>
      </c>
      <c r="DO60" s="29">
        <f t="shared" si="64"/>
        <v>495040.61165999994</v>
      </c>
      <c r="DP60" s="154">
        <f>VLOOKUP(B60,'[3]MANO DE OBRA'!$B$9:$AH$144,33,0)</f>
        <v>382942</v>
      </c>
      <c r="DQ60" s="154">
        <v>926000</v>
      </c>
      <c r="DR60" s="30">
        <v>1094120</v>
      </c>
      <c r="DS60" s="90">
        <v>1061300</v>
      </c>
      <c r="DT60" s="30">
        <f t="shared" si="65"/>
        <v>866090.5</v>
      </c>
      <c r="DU60" s="30">
        <f t="shared" si="66"/>
        <v>993650</v>
      </c>
      <c r="DV60" s="30">
        <f t="shared" si="67"/>
        <v>721046.51735007658</v>
      </c>
      <c r="DW60" s="30">
        <f t="shared" si="68"/>
        <v>402472.04199999996</v>
      </c>
      <c r="DX60" s="30">
        <f t="shared" si="69"/>
        <v>495040.61165999994</v>
      </c>
      <c r="DY60" s="158">
        <f>VLOOKUP(B60,'[3]MANO DE OBRA'!$B$9:$AJ$144,35,0)</f>
        <v>382942</v>
      </c>
      <c r="DZ60" s="158">
        <v>926000</v>
      </c>
      <c r="EA60" s="24">
        <v>1094120</v>
      </c>
      <c r="EB60" s="25">
        <v>1072200</v>
      </c>
      <c r="EC60" s="24">
        <f t="shared" si="70"/>
        <v>868815.5</v>
      </c>
      <c r="ED60" s="24">
        <f t="shared" si="71"/>
        <v>999100</v>
      </c>
      <c r="EE60" s="24">
        <f t="shared" si="72"/>
        <v>722293.69881864882</v>
      </c>
      <c r="EF60" s="24">
        <f t="shared" si="73"/>
        <v>402472.04199999996</v>
      </c>
      <c r="EG60" s="24">
        <f t="shared" si="74"/>
        <v>495040.61165999994</v>
      </c>
      <c r="EH60" s="126">
        <f>VLOOKUP(B60,'[3]MANO DE OBRA'!$B$9:$AN$144,37,0)</f>
        <v>406321</v>
      </c>
      <c r="EI60" s="126">
        <v>926000</v>
      </c>
      <c r="EJ60" s="17">
        <v>1094120</v>
      </c>
      <c r="EK60" s="73">
        <v>985000</v>
      </c>
      <c r="EL60" s="17">
        <f t="shared" si="75"/>
        <v>852860.25</v>
      </c>
      <c r="EM60" s="17">
        <f t="shared" si="76"/>
        <v>955500</v>
      </c>
      <c r="EN60" s="17">
        <f t="shared" si="77"/>
        <v>731231.0941841309</v>
      </c>
      <c r="EO60" s="17">
        <f t="shared" si="78"/>
        <v>427043.37099999998</v>
      </c>
      <c r="EP60" s="17">
        <f t="shared" si="79"/>
        <v>525263.34632999997</v>
      </c>
      <c r="EQ60" s="350">
        <v>382942</v>
      </c>
      <c r="ER60" s="170">
        <v>926000</v>
      </c>
      <c r="ES60" s="32">
        <v>1094120</v>
      </c>
      <c r="ET60" s="32">
        <v>1018000</v>
      </c>
      <c r="EU60" s="32">
        <f t="shared" si="80"/>
        <v>1012706.6666666666</v>
      </c>
      <c r="EV60" s="32">
        <f t="shared" si="81"/>
        <v>1018000</v>
      </c>
      <c r="EW60" s="32">
        <f t="shared" si="82"/>
        <v>1007993.9270479539</v>
      </c>
      <c r="EX60" s="32">
        <f t="shared" si="83"/>
        <v>462632.23019999999</v>
      </c>
      <c r="EY60" s="32">
        <f t="shared" si="84"/>
        <v>569037.64314599999</v>
      </c>
      <c r="EZ60" s="94">
        <f>VLOOKUP(B60,'[2]MANO DE OBRA '!$B$11:$AT$145,45,0)</f>
        <v>225608</v>
      </c>
      <c r="FA60" s="170">
        <v>926000</v>
      </c>
      <c r="FB60" s="32">
        <v>1094120</v>
      </c>
      <c r="FC60" s="32">
        <v>1061000</v>
      </c>
      <c r="FD60" s="32">
        <f t="shared" si="85"/>
        <v>1027040</v>
      </c>
      <c r="FE60" s="32">
        <f t="shared" si="86"/>
        <v>1061000</v>
      </c>
      <c r="FF60" s="32">
        <f t="shared" si="87"/>
        <v>1021660.1470328659</v>
      </c>
      <c r="FG60" s="172">
        <f t="shared" si="88"/>
        <v>272557.02480000001</v>
      </c>
      <c r="FH60" s="32">
        <f t="shared" si="89"/>
        <v>335245.14050400001</v>
      </c>
      <c r="FI60" s="172">
        <f>VLOOKUP(B60,'[2]MANO DE OBRA '!$B$11:$BO$145,66,0)</f>
        <v>251113</v>
      </c>
      <c r="FJ60" s="162">
        <v>926000</v>
      </c>
      <c r="FK60" s="32">
        <v>1094120</v>
      </c>
      <c r="FL60" s="94">
        <v>1017500</v>
      </c>
      <c r="FM60" s="32">
        <f t="shared" si="90"/>
        <v>1012540</v>
      </c>
      <c r="FN60" s="32">
        <f t="shared" si="91"/>
        <v>1017500</v>
      </c>
      <c r="FO60" s="94">
        <f t="shared" si="92"/>
        <v>1007830.4668756734</v>
      </c>
      <c r="FP60" s="172">
        <f t="shared" si="93"/>
        <v>303369.6153</v>
      </c>
      <c r="FQ60" s="32">
        <f t="shared" si="94"/>
        <v>373144.626819</v>
      </c>
      <c r="FR60" s="94">
        <f>VLOOKUP(B60,'[2]MANO DE OBRA '!$B$11:$BF$145,57,0)</f>
        <v>160609</v>
      </c>
      <c r="FS60" s="170">
        <v>926000</v>
      </c>
      <c r="FT60" s="32">
        <v>1094120</v>
      </c>
      <c r="FU60" s="32">
        <v>1039000</v>
      </c>
      <c r="FV60" s="32">
        <f t="shared" si="95"/>
        <v>1019706.6666666666</v>
      </c>
      <c r="FW60" s="32">
        <f t="shared" si="96"/>
        <v>1039000</v>
      </c>
      <c r="FX60" s="32">
        <f t="shared" si="97"/>
        <v>1014763.4402912181</v>
      </c>
      <c r="FY60" s="172">
        <f t="shared" si="98"/>
        <v>194031.7329</v>
      </c>
      <c r="FZ60" s="32">
        <f t="shared" si="99"/>
        <v>238659.03146700002</v>
      </c>
      <c r="GA60" s="172">
        <f>VLOOKUP(B60,'[2]MANO DE OBRA '!$B$11:$BR$145,69,0)</f>
        <v>231666</v>
      </c>
      <c r="GB60" s="162">
        <v>926000</v>
      </c>
      <c r="GC60" s="32">
        <v>1094120</v>
      </c>
      <c r="GD60" s="94">
        <v>1039000</v>
      </c>
      <c r="GE60" s="32">
        <f t="shared" si="100"/>
        <v>1019706.6666666666</v>
      </c>
      <c r="GF60" s="32">
        <f t="shared" si="101"/>
        <v>1039000</v>
      </c>
      <c r="GG60" s="32">
        <f t="shared" si="102"/>
        <v>1014763.4402912181</v>
      </c>
      <c r="GH60" s="172">
        <f t="shared" si="103"/>
        <v>279875.69459999999</v>
      </c>
      <c r="GI60" s="32">
        <f t="shared" si="104"/>
        <v>344247.10435799998</v>
      </c>
      <c r="GJ60" s="172">
        <f>VLOOKUP(B60,'[2]MANO DE OBRA '!$B$11:$P$145,15,0)</f>
        <v>208238</v>
      </c>
      <c r="GK60" s="162">
        <v>926000</v>
      </c>
      <c r="GL60" s="32">
        <v>1094120</v>
      </c>
      <c r="GM60" s="94">
        <v>727600</v>
      </c>
      <c r="GN60" s="32">
        <f t="shared" si="105"/>
        <v>915906.66666666663</v>
      </c>
      <c r="GO60" s="32">
        <f t="shared" si="106"/>
        <v>926000</v>
      </c>
      <c r="GP60" s="32">
        <f t="shared" si="107"/>
        <v>890664.50066691078</v>
      </c>
      <c r="GQ60" s="172">
        <f t="shared" si="108"/>
        <v>251572.3278</v>
      </c>
      <c r="GR60" s="32">
        <f t="shared" si="109"/>
        <v>309433.96319400001</v>
      </c>
      <c r="GS60" s="172">
        <f>VLOOKUP(B60,'[2]MANO DE OBRA '!$B$11:$G$145,6,0)</f>
        <v>192624</v>
      </c>
      <c r="GT60" s="162">
        <v>926000</v>
      </c>
      <c r="GU60" s="32">
        <v>1094120</v>
      </c>
      <c r="GV60" s="94">
        <v>727600</v>
      </c>
      <c r="GW60" s="33">
        <f t="shared" si="110"/>
        <v>915906.66666666663</v>
      </c>
      <c r="GX60" s="32">
        <f t="shared" si="111"/>
        <v>926000</v>
      </c>
      <c r="GY60" s="32">
        <f t="shared" si="112"/>
        <v>890664.50066691078</v>
      </c>
      <c r="GZ60" s="172">
        <f t="shared" si="113"/>
        <v>232709.05439999999</v>
      </c>
      <c r="HA60" s="32">
        <f t="shared" si="114"/>
        <v>286232.13691200002</v>
      </c>
      <c r="HB60" s="172">
        <f>VLOOKUP(B60,'[2]MANO DE OBRA '!$B$11:$D$145,3,0)</f>
        <v>178297</v>
      </c>
      <c r="HC60" s="31">
        <v>926000</v>
      </c>
      <c r="HD60" s="32">
        <v>1094120</v>
      </c>
      <c r="HE60" s="94">
        <v>727600</v>
      </c>
      <c r="HF60" s="33">
        <f t="shared" si="115"/>
        <v>915906.66666666663</v>
      </c>
      <c r="HG60" s="32">
        <f t="shared" si="116"/>
        <v>926000</v>
      </c>
      <c r="HH60" s="32">
        <f t="shared" si="117"/>
        <v>890664.50066691078</v>
      </c>
      <c r="HI60" s="172">
        <f t="shared" si="118"/>
        <v>215400.60569999999</v>
      </c>
      <c r="HJ60" s="32">
        <f t="shared" si="119"/>
        <v>264942.74501099996</v>
      </c>
      <c r="HK60" s="172">
        <f>VLOOKUP(B60,'[2]MANO DE OBRA '!$B$11:$BI$145,60,0)</f>
        <v>201834</v>
      </c>
      <c r="HL60" s="31">
        <v>926000</v>
      </c>
      <c r="HM60" s="32">
        <v>1094120</v>
      </c>
      <c r="HN60" s="94">
        <v>1039400</v>
      </c>
      <c r="HO60" s="33">
        <f t="shared" si="120"/>
        <v>1019840</v>
      </c>
      <c r="HP60" s="32">
        <f t="shared" si="121"/>
        <v>1039400</v>
      </c>
      <c r="HQ60" s="32">
        <f t="shared" si="122"/>
        <v>1014890.5926776754</v>
      </c>
      <c r="HR60" s="172">
        <f t="shared" si="123"/>
        <v>243835.65539999999</v>
      </c>
      <c r="HS60" s="32">
        <f t="shared" si="124"/>
        <v>299917.856142</v>
      </c>
      <c r="HT60" s="172">
        <v>444480</v>
      </c>
      <c r="HU60" s="31">
        <v>926000</v>
      </c>
      <c r="HV60" s="32">
        <v>1094120</v>
      </c>
      <c r="HW60" s="94">
        <v>1039000</v>
      </c>
      <c r="HX60" s="33">
        <f t="shared" si="125"/>
        <v>1019706.6666666666</v>
      </c>
      <c r="HY60" s="32">
        <f t="shared" si="126"/>
        <v>1039000</v>
      </c>
      <c r="HZ60" s="32">
        <f t="shared" si="127"/>
        <v>1014763.4402912181</v>
      </c>
      <c r="IA60" s="172">
        <f t="shared" si="128"/>
        <v>536976.28799999994</v>
      </c>
      <c r="IB60" s="32">
        <f t="shared" si="129"/>
        <v>660480.83424</v>
      </c>
      <c r="IC60" s="172">
        <v>509300</v>
      </c>
      <c r="ID60" s="31">
        <v>926000</v>
      </c>
      <c r="IE60" s="32">
        <v>1094120</v>
      </c>
      <c r="IF60" s="94">
        <v>1039000</v>
      </c>
      <c r="IG60" s="33">
        <f t="shared" si="130"/>
        <v>1019706.6666666666</v>
      </c>
      <c r="IH60" s="32">
        <f t="shared" si="131"/>
        <v>1039000</v>
      </c>
      <c r="II60" s="32">
        <f t="shared" si="132"/>
        <v>1014763.4402912181</v>
      </c>
      <c r="IJ60" s="172">
        <f t="shared" si="133"/>
        <v>615285.32999999996</v>
      </c>
      <c r="IK60" s="32">
        <f t="shared" si="134"/>
        <v>756800.95589999994</v>
      </c>
      <c r="IM60" s="32">
        <f t="shared" si="135"/>
        <v>409757.04325233324</v>
      </c>
    </row>
    <row r="61" spans="1:247" x14ac:dyDescent="0.25">
      <c r="A61" s="12">
        <v>54</v>
      </c>
      <c r="B61" s="40" t="s">
        <v>339</v>
      </c>
      <c r="C61" s="14">
        <f>VLOOKUP(B61,'[3]MANO DE OBRA'!$B$9:$D$144,3,0)</f>
        <v>196276</v>
      </c>
      <c r="D61" s="14">
        <v>701000</v>
      </c>
      <c r="E61" s="15">
        <v>839460</v>
      </c>
      <c r="F61" s="97">
        <v>789000</v>
      </c>
      <c r="G61" s="105">
        <f t="shared" si="1"/>
        <v>631434</v>
      </c>
      <c r="H61" s="105">
        <f t="shared" si="2"/>
        <v>745000</v>
      </c>
      <c r="I61" s="105">
        <f t="shared" si="3"/>
        <v>445430.87348536908</v>
      </c>
      <c r="J61" s="107">
        <f t="shared" si="136"/>
        <v>206286.076</v>
      </c>
      <c r="K61" s="107">
        <f t="shared" si="4"/>
        <v>253731.87348000001</v>
      </c>
      <c r="L61" s="101">
        <f>VLOOKUP(B61,'[3]MANO DE OBRA'!$B$9:$F$144,5,0)</f>
        <v>212939</v>
      </c>
      <c r="M61" s="101">
        <v>701000</v>
      </c>
      <c r="N61" s="34">
        <v>839460</v>
      </c>
      <c r="O61" s="70">
        <v>789100</v>
      </c>
      <c r="P61" s="34">
        <f t="shared" si="5"/>
        <v>635624.75</v>
      </c>
      <c r="Q61" s="34">
        <f t="shared" si="6"/>
        <v>745050</v>
      </c>
      <c r="R61" s="34">
        <f t="shared" si="7"/>
        <v>466134.04400596162</v>
      </c>
      <c r="S61" s="34">
        <f t="shared" si="8"/>
        <v>223798.889</v>
      </c>
      <c r="T61" s="34">
        <f t="shared" si="9"/>
        <v>275272.63347</v>
      </c>
      <c r="U61" s="175">
        <f>VLOOKUP(B61,'[3]MANO DE OBRA'!$B$9:$H$144,7,0)</f>
        <v>197913</v>
      </c>
      <c r="V61" s="175">
        <v>701000</v>
      </c>
      <c r="W61" s="17">
        <v>839460</v>
      </c>
      <c r="X61" s="17">
        <v>772000</v>
      </c>
      <c r="Y61" s="17">
        <f t="shared" si="10"/>
        <v>627593.25</v>
      </c>
      <c r="Z61" s="17">
        <f t="shared" si="11"/>
        <v>736500</v>
      </c>
      <c r="AA61" s="17">
        <f t="shared" si="12"/>
        <v>446137.91022339801</v>
      </c>
      <c r="AB61" s="17">
        <f t="shared" si="13"/>
        <v>208006.56299999999</v>
      </c>
      <c r="AC61" s="17">
        <f t="shared" si="14"/>
        <v>255848.07248999999</v>
      </c>
      <c r="AD61" s="129">
        <f>VLOOKUP(B61,'[3]MANO DE OBRA'!$B$9:$J$144,9,0)</f>
        <v>207352</v>
      </c>
      <c r="AE61" s="129">
        <v>701000</v>
      </c>
      <c r="AF61" s="18">
        <v>839460</v>
      </c>
      <c r="AG61" s="74">
        <v>789100</v>
      </c>
      <c r="AH61" s="18">
        <f t="shared" si="15"/>
        <v>634228</v>
      </c>
      <c r="AI61" s="18">
        <f t="shared" si="16"/>
        <v>745050</v>
      </c>
      <c r="AJ61" s="18">
        <f t="shared" si="17"/>
        <v>459360.44228434627</v>
      </c>
      <c r="AK61" s="18">
        <f t="shared" si="18"/>
        <v>217926.95199999999</v>
      </c>
      <c r="AL61" s="18">
        <f t="shared" si="19"/>
        <v>268050.15096</v>
      </c>
      <c r="AM61" s="133">
        <f>VLOOKUP(B61,'[3]MANO DE OBRA'!$B$9:$L$144,11,0)</f>
        <v>228277</v>
      </c>
      <c r="AN61" s="133">
        <v>701000</v>
      </c>
      <c r="AO61" s="19">
        <v>839460</v>
      </c>
      <c r="AP61" s="77">
        <v>797000</v>
      </c>
      <c r="AQ61" s="19">
        <f t="shared" si="20"/>
        <v>641434.25</v>
      </c>
      <c r="AR61" s="19">
        <f t="shared" si="21"/>
        <v>749000</v>
      </c>
      <c r="AS61" s="19">
        <f t="shared" si="22"/>
        <v>484664.9893761882</v>
      </c>
      <c r="AT61" s="19">
        <f t="shared" si="23"/>
        <v>239919.12699999998</v>
      </c>
      <c r="AU61" s="19">
        <f t="shared" si="24"/>
        <v>295100.52620999998</v>
      </c>
      <c r="AV61" s="137">
        <f>VLOOKUP(B61,'[3]MANO DE OBRA'!$B$9:$N$144,13,0)</f>
        <v>190400</v>
      </c>
      <c r="AW61" s="137">
        <v>701000</v>
      </c>
      <c r="AX61" s="20">
        <v>839460</v>
      </c>
      <c r="AY61" s="79">
        <v>797000</v>
      </c>
      <c r="AZ61" s="20">
        <f t="shared" si="25"/>
        <v>631965</v>
      </c>
      <c r="BA61" s="20">
        <f t="shared" si="26"/>
        <v>749000</v>
      </c>
      <c r="BB61" s="20">
        <f t="shared" si="27"/>
        <v>438376.26978154143</v>
      </c>
      <c r="BC61" s="20">
        <f t="shared" si="28"/>
        <v>200110.4</v>
      </c>
      <c r="BD61" s="20">
        <f t="shared" si="29"/>
        <v>246135.79199999999</v>
      </c>
      <c r="BE61" s="139">
        <f>VLOOKUP(B61,'[3]MANO DE OBRA'!$B$9:$P$144,15,0)</f>
        <v>218793</v>
      </c>
      <c r="BF61" s="139">
        <v>701000</v>
      </c>
      <c r="BG61" s="21">
        <v>839460</v>
      </c>
      <c r="BH61" s="80">
        <v>756000</v>
      </c>
      <c r="BI61" s="21">
        <f t="shared" si="30"/>
        <v>628813.25</v>
      </c>
      <c r="BJ61" s="21">
        <f t="shared" si="31"/>
        <v>728500</v>
      </c>
      <c r="BK61" s="21">
        <f t="shared" si="32"/>
        <v>469976.87991515564</v>
      </c>
      <c r="BL61" s="21">
        <f t="shared" si="33"/>
        <v>229951.443</v>
      </c>
      <c r="BM61" s="21">
        <f t="shared" si="34"/>
        <v>282840.27489</v>
      </c>
      <c r="BN61" s="144">
        <f>VLOOKUP(B61,'[3]MANO DE OBRA'!$B$9:$R$144,17,0)</f>
        <v>217393</v>
      </c>
      <c r="BO61" s="144">
        <v>701000</v>
      </c>
      <c r="BP61" s="22">
        <v>839460</v>
      </c>
      <c r="BQ61" s="82">
        <v>772000</v>
      </c>
      <c r="BR61" s="22">
        <f t="shared" si="35"/>
        <v>632463.25</v>
      </c>
      <c r="BS61" s="22">
        <f t="shared" si="36"/>
        <v>736500</v>
      </c>
      <c r="BT61" s="22">
        <f t="shared" si="37"/>
        <v>469865.39325209195</v>
      </c>
      <c r="BU61" s="22">
        <f t="shared" si="38"/>
        <v>228480.04299999998</v>
      </c>
      <c r="BV61" s="22">
        <f t="shared" si="39"/>
        <v>281030.45288999996</v>
      </c>
      <c r="BW61" s="146">
        <f>VLOOKUP(B61,'[3]MANO DE OBRA'!$B$9:$T$144,19,0)</f>
        <v>269425</v>
      </c>
      <c r="BX61" s="146">
        <v>701000</v>
      </c>
      <c r="BY61" s="23">
        <v>839460</v>
      </c>
      <c r="BZ61" s="84">
        <v>756000</v>
      </c>
      <c r="CA61" s="23">
        <f t="shared" si="40"/>
        <v>641471.25</v>
      </c>
      <c r="CB61" s="23">
        <f t="shared" si="41"/>
        <v>728500</v>
      </c>
      <c r="CC61" s="84">
        <f t="shared" si="42"/>
        <v>522729.9384846657</v>
      </c>
      <c r="CD61" s="84">
        <f t="shared" si="43"/>
        <v>283165.67499999999</v>
      </c>
      <c r="CE61" s="84">
        <f t="shared" si="44"/>
        <v>348293.78025000001</v>
      </c>
      <c r="CF61" s="168">
        <f>VLOOKUP(B61,'[3]MANO DE OBRA'!$B$9:$X$144,23,0)</f>
        <v>190400</v>
      </c>
      <c r="CG61" s="168">
        <v>701000</v>
      </c>
      <c r="CH61" s="24">
        <v>839460</v>
      </c>
      <c r="CI61" s="24">
        <v>680400</v>
      </c>
      <c r="CJ61" s="24">
        <f t="shared" si="45"/>
        <v>602815</v>
      </c>
      <c r="CK61" s="24">
        <f t="shared" si="46"/>
        <v>690700</v>
      </c>
      <c r="CL61" s="24">
        <f t="shared" si="47"/>
        <v>428283.86449614819</v>
      </c>
      <c r="CM61" s="24">
        <f t="shared" si="48"/>
        <v>200110.4</v>
      </c>
      <c r="CN61" s="24">
        <f t="shared" si="49"/>
        <v>246135.79199999999</v>
      </c>
      <c r="CO61" s="148">
        <f>VLOOKUP(B61,'[3]MANO DE OBRA'!$B$9:$Z$144,25,0)</f>
        <v>222004</v>
      </c>
      <c r="CP61" s="148">
        <v>701000</v>
      </c>
      <c r="CQ61" s="26">
        <v>839460</v>
      </c>
      <c r="CR61" s="149">
        <v>772000</v>
      </c>
      <c r="CS61" s="26">
        <f t="shared" si="50"/>
        <v>633616</v>
      </c>
      <c r="CT61" s="26">
        <f t="shared" si="51"/>
        <v>736500</v>
      </c>
      <c r="CU61" s="26">
        <f t="shared" si="52"/>
        <v>475198.46298274642</v>
      </c>
      <c r="CV61" s="26">
        <f t="shared" si="53"/>
        <v>233326.204</v>
      </c>
      <c r="CW61" s="26">
        <f t="shared" si="54"/>
        <v>286991.23092</v>
      </c>
      <c r="CX61" s="27">
        <f>VLOOKUP(B61,'[3]MANO DE OBRA'!$B$9:$AB$144,27,0)</f>
        <v>282647</v>
      </c>
      <c r="CY61" s="27">
        <v>701000</v>
      </c>
      <c r="CZ61" s="28">
        <v>839460</v>
      </c>
      <c r="DA61" s="86">
        <v>814000</v>
      </c>
      <c r="DB61" s="28">
        <f t="shared" si="55"/>
        <v>659276.75</v>
      </c>
      <c r="DC61" s="28">
        <f t="shared" si="56"/>
        <v>757500</v>
      </c>
      <c r="DD61" s="28">
        <f t="shared" si="57"/>
        <v>541692.82756444451</v>
      </c>
      <c r="DE61" s="28">
        <f t="shared" si="58"/>
        <v>297061.99699999997</v>
      </c>
      <c r="DF61" s="28">
        <f t="shared" si="59"/>
        <v>365386.25630999997</v>
      </c>
      <c r="DG61" s="150">
        <f>VLOOKUP(B61,'[3]MANO DE OBRA'!$B$9:$AF$144,31,0)</f>
        <v>293811</v>
      </c>
      <c r="DH61" s="150">
        <v>701000</v>
      </c>
      <c r="DI61" s="29">
        <v>839460</v>
      </c>
      <c r="DJ61" s="88">
        <v>797000</v>
      </c>
      <c r="DK61" s="29">
        <f t="shared" si="60"/>
        <v>657817.75</v>
      </c>
      <c r="DL61" s="29">
        <f t="shared" si="61"/>
        <v>749000</v>
      </c>
      <c r="DM61" s="29">
        <f t="shared" si="62"/>
        <v>549750.40533927479</v>
      </c>
      <c r="DN61" s="29">
        <f t="shared" si="63"/>
        <v>308795.36099999998</v>
      </c>
      <c r="DO61" s="29">
        <f t="shared" si="64"/>
        <v>379818.29402999999</v>
      </c>
      <c r="DP61" s="154">
        <f>VLOOKUP(B61,'[3]MANO DE OBRA'!$B$9:$AH$144,33,0)</f>
        <v>293811</v>
      </c>
      <c r="DQ61" s="154">
        <v>701000</v>
      </c>
      <c r="DR61" s="30">
        <v>839460</v>
      </c>
      <c r="DS61" s="90">
        <v>772300</v>
      </c>
      <c r="DT61" s="30">
        <f t="shared" si="65"/>
        <v>651642.75</v>
      </c>
      <c r="DU61" s="30">
        <f t="shared" si="66"/>
        <v>736650</v>
      </c>
      <c r="DV61" s="30">
        <f t="shared" si="67"/>
        <v>546735.07359964657</v>
      </c>
      <c r="DW61" s="30">
        <f t="shared" si="68"/>
        <v>308795.36099999998</v>
      </c>
      <c r="DX61" s="30">
        <f t="shared" si="69"/>
        <v>379818.29402999999</v>
      </c>
      <c r="DY61" s="158">
        <f>VLOOKUP(B61,'[3]MANO DE OBRA'!$B$9:$AJ$144,35,0)</f>
        <v>293811</v>
      </c>
      <c r="DZ61" s="158">
        <v>701000</v>
      </c>
      <c r="EA61" s="24">
        <v>839460</v>
      </c>
      <c r="EB61" s="25">
        <v>814300</v>
      </c>
      <c r="EC61" s="24">
        <f t="shared" si="70"/>
        <v>662142.75</v>
      </c>
      <c r="ED61" s="24">
        <f t="shared" si="71"/>
        <v>757650</v>
      </c>
      <c r="EE61" s="24">
        <f t="shared" si="72"/>
        <v>551771.88082115946</v>
      </c>
      <c r="EF61" s="24">
        <f t="shared" si="73"/>
        <v>308795.36099999998</v>
      </c>
      <c r="EG61" s="24">
        <f t="shared" si="74"/>
        <v>379818.29402999999</v>
      </c>
      <c r="EH61" s="126">
        <f>VLOOKUP(B61,'[3]MANO DE OBRA'!$B$9:$AN$144,37,0)</f>
        <v>309322</v>
      </c>
      <c r="EI61" s="126">
        <v>701000</v>
      </c>
      <c r="EJ61" s="17">
        <v>839460</v>
      </c>
      <c r="EK61" s="73">
        <v>806000</v>
      </c>
      <c r="EL61" s="17">
        <f t="shared" si="75"/>
        <v>663945.5</v>
      </c>
      <c r="EM61" s="17">
        <f t="shared" si="76"/>
        <v>753500</v>
      </c>
      <c r="EN61" s="17">
        <f t="shared" si="77"/>
        <v>564067.70002194401</v>
      </c>
      <c r="EO61" s="17">
        <f t="shared" si="78"/>
        <v>325097.42199999996</v>
      </c>
      <c r="EP61" s="17">
        <f t="shared" si="79"/>
        <v>399869.82905999996</v>
      </c>
      <c r="EQ61" s="350">
        <v>293811</v>
      </c>
      <c r="ER61" s="170">
        <v>701000</v>
      </c>
      <c r="ES61" s="32">
        <v>839460</v>
      </c>
      <c r="ET61" s="32">
        <v>789000</v>
      </c>
      <c r="EU61" s="32">
        <f t="shared" si="80"/>
        <v>776486.66666666663</v>
      </c>
      <c r="EV61" s="32">
        <f t="shared" si="81"/>
        <v>789000</v>
      </c>
      <c r="EW61" s="32">
        <f t="shared" si="82"/>
        <v>772160.49754629505</v>
      </c>
      <c r="EX61" s="32">
        <f t="shared" si="83"/>
        <v>354953.06909999996</v>
      </c>
      <c r="EY61" s="32">
        <f t="shared" si="84"/>
        <v>436592.27499299997</v>
      </c>
      <c r="EZ61" s="94">
        <f>VLOOKUP(B61,'[2]MANO DE OBRA '!$B$11:$AT$145,45,0)</f>
        <v>137146</v>
      </c>
      <c r="FA61" s="170">
        <v>701000</v>
      </c>
      <c r="FB61" s="32">
        <v>839460</v>
      </c>
      <c r="FC61" s="32">
        <v>781000</v>
      </c>
      <c r="FD61" s="32">
        <f t="shared" si="85"/>
        <v>773820</v>
      </c>
      <c r="FE61" s="32">
        <f t="shared" si="86"/>
        <v>781000</v>
      </c>
      <c r="FF61" s="32">
        <f t="shared" si="87"/>
        <v>769588.87599411071</v>
      </c>
      <c r="FG61" s="172">
        <f t="shared" si="88"/>
        <v>165686.08259999999</v>
      </c>
      <c r="FH61" s="32">
        <f t="shared" si="89"/>
        <v>203793.88159800001</v>
      </c>
      <c r="FI61" s="172">
        <f>VLOOKUP(B61,'[2]MANO DE OBRA '!$B$11:$BO$145,66,0)</f>
        <v>140711</v>
      </c>
      <c r="FJ61" s="162">
        <v>701000</v>
      </c>
      <c r="FK61" s="32">
        <v>839460</v>
      </c>
      <c r="FL61" s="94">
        <v>789100</v>
      </c>
      <c r="FM61" s="32">
        <f t="shared" si="90"/>
        <v>776520</v>
      </c>
      <c r="FN61" s="32">
        <f t="shared" si="91"/>
        <v>789100</v>
      </c>
      <c r="FO61" s="94">
        <f t="shared" si="92"/>
        <v>772192.42048126494</v>
      </c>
      <c r="FP61" s="172">
        <f t="shared" si="93"/>
        <v>169992.95910000001</v>
      </c>
      <c r="FQ61" s="32">
        <f t="shared" si="94"/>
        <v>209091.33969300002</v>
      </c>
      <c r="FR61" s="94">
        <f>VLOOKUP(B61,'[2]MANO DE OBRA '!$B$11:$BF$145,57,0)</f>
        <v>147946</v>
      </c>
      <c r="FS61" s="170">
        <v>701000</v>
      </c>
      <c r="FT61" s="32">
        <v>839460</v>
      </c>
      <c r="FU61" s="32">
        <v>806000</v>
      </c>
      <c r="FV61" s="32">
        <f t="shared" si="95"/>
        <v>782153.33333333337</v>
      </c>
      <c r="FW61" s="32">
        <f t="shared" si="96"/>
        <v>806000</v>
      </c>
      <c r="FX61" s="32">
        <f t="shared" si="97"/>
        <v>777510.19589817058</v>
      </c>
      <c r="FY61" s="172">
        <f t="shared" si="98"/>
        <v>178733.5626</v>
      </c>
      <c r="FZ61" s="32">
        <f t="shared" si="99"/>
        <v>219842.28199799999</v>
      </c>
      <c r="GA61" s="172">
        <f>VLOOKUP(B61,'[2]MANO DE OBRA '!$B$11:$BR$145,69,0)</f>
        <v>137612</v>
      </c>
      <c r="GB61" s="162">
        <v>701000</v>
      </c>
      <c r="GC61" s="32">
        <v>839460</v>
      </c>
      <c r="GD61" s="94">
        <v>789000</v>
      </c>
      <c r="GE61" s="32">
        <f t="shared" si="100"/>
        <v>776486.66666666663</v>
      </c>
      <c r="GF61" s="32">
        <f t="shared" si="101"/>
        <v>789000</v>
      </c>
      <c r="GG61" s="32">
        <f t="shared" si="102"/>
        <v>772160.49754629505</v>
      </c>
      <c r="GH61" s="172">
        <f t="shared" si="103"/>
        <v>166249.05719999998</v>
      </c>
      <c r="GI61" s="32">
        <f t="shared" si="104"/>
        <v>204486.34035599997</v>
      </c>
      <c r="GJ61" s="172">
        <f>VLOOKUP(B61,'[2]MANO DE OBRA '!$B$11:$P$145,15,0)</f>
        <v>123311</v>
      </c>
      <c r="GK61" s="162">
        <v>701000</v>
      </c>
      <c r="GL61" s="32">
        <v>839460</v>
      </c>
      <c r="GM61" s="94">
        <v>546500</v>
      </c>
      <c r="GN61" s="32">
        <f t="shared" si="105"/>
        <v>695653.33333333337</v>
      </c>
      <c r="GO61" s="32">
        <f t="shared" si="106"/>
        <v>701000</v>
      </c>
      <c r="GP61" s="32">
        <f t="shared" si="107"/>
        <v>674520.83539740683</v>
      </c>
      <c r="GQ61" s="172">
        <f t="shared" si="108"/>
        <v>148972.0191</v>
      </c>
      <c r="GR61" s="32">
        <f t="shared" si="109"/>
        <v>183235.58349300001</v>
      </c>
      <c r="GS61" s="172">
        <f>VLOOKUP(B61,'[2]MANO DE OBRA '!$B$11:$G$145,6,0)</f>
        <v>142020</v>
      </c>
      <c r="GT61" s="162">
        <v>701000</v>
      </c>
      <c r="GU61" s="32">
        <v>839460</v>
      </c>
      <c r="GV61" s="94">
        <v>546500</v>
      </c>
      <c r="GW61" s="33">
        <f t="shared" si="110"/>
        <v>695653.33333333337</v>
      </c>
      <c r="GX61" s="32">
        <f t="shared" si="111"/>
        <v>701000</v>
      </c>
      <c r="GY61" s="32">
        <f t="shared" si="112"/>
        <v>674520.83539740683</v>
      </c>
      <c r="GZ61" s="172">
        <f t="shared" si="113"/>
        <v>171574.36199999999</v>
      </c>
      <c r="HA61" s="32">
        <f t="shared" si="114"/>
        <v>211036.46526</v>
      </c>
      <c r="HB61" s="172">
        <f>VLOOKUP(B61,'[2]MANO DE OBRA '!$B$11:$D$145,3,0)</f>
        <v>137550</v>
      </c>
      <c r="HC61" s="31">
        <v>701000</v>
      </c>
      <c r="HD61" s="32">
        <v>839460</v>
      </c>
      <c r="HE61" s="94">
        <v>546500</v>
      </c>
      <c r="HF61" s="33">
        <f t="shared" si="115"/>
        <v>695653.33333333337</v>
      </c>
      <c r="HG61" s="32">
        <f t="shared" si="116"/>
        <v>701000</v>
      </c>
      <c r="HH61" s="32">
        <f t="shared" si="117"/>
        <v>674520.83539740683</v>
      </c>
      <c r="HI61" s="172">
        <f t="shared" si="118"/>
        <v>166174.155</v>
      </c>
      <c r="HJ61" s="32">
        <f t="shared" si="119"/>
        <v>204394.21064999999</v>
      </c>
      <c r="HK61" s="172">
        <f>VLOOKUP(B61,'[2]MANO DE OBRA '!$B$11:$BI$145,60,0)</f>
        <v>186224</v>
      </c>
      <c r="HL61" s="31">
        <v>701000</v>
      </c>
      <c r="HM61" s="32">
        <v>839460</v>
      </c>
      <c r="HN61" s="94">
        <v>789100</v>
      </c>
      <c r="HO61" s="33">
        <f t="shared" si="120"/>
        <v>776520</v>
      </c>
      <c r="HP61" s="32">
        <f t="shared" si="121"/>
        <v>789100</v>
      </c>
      <c r="HQ61" s="32">
        <f t="shared" si="122"/>
        <v>772192.42048126494</v>
      </c>
      <c r="HR61" s="172">
        <f t="shared" si="123"/>
        <v>224977.2144</v>
      </c>
      <c r="HS61" s="32">
        <f t="shared" si="124"/>
        <v>276721.97371200001</v>
      </c>
      <c r="HT61" s="172">
        <v>336480</v>
      </c>
      <c r="HU61" s="31">
        <v>701000</v>
      </c>
      <c r="HV61" s="32">
        <v>839460</v>
      </c>
      <c r="HW61" s="94">
        <v>806000</v>
      </c>
      <c r="HX61" s="33">
        <f t="shared" si="125"/>
        <v>782153.33333333337</v>
      </c>
      <c r="HY61" s="32">
        <f t="shared" si="126"/>
        <v>806000</v>
      </c>
      <c r="HZ61" s="32">
        <f t="shared" si="127"/>
        <v>777510.19589817058</v>
      </c>
      <c r="IA61" s="172">
        <f t="shared" si="128"/>
        <v>406501.48800000001</v>
      </c>
      <c r="IB61" s="32">
        <f t="shared" si="129"/>
        <v>499996.83024000004</v>
      </c>
      <c r="IC61" s="172">
        <v>385550</v>
      </c>
      <c r="ID61" s="31">
        <v>701000</v>
      </c>
      <c r="IE61" s="32">
        <v>839460</v>
      </c>
      <c r="IF61" s="94">
        <v>806000</v>
      </c>
      <c r="IG61" s="33">
        <f t="shared" si="130"/>
        <v>782153.33333333337</v>
      </c>
      <c r="IH61" s="32">
        <f t="shared" si="131"/>
        <v>806000</v>
      </c>
      <c r="II61" s="32">
        <f t="shared" si="132"/>
        <v>777510.19589817058</v>
      </c>
      <c r="IJ61" s="172">
        <f t="shared" si="133"/>
        <v>465782.95499999996</v>
      </c>
      <c r="IK61" s="32">
        <f t="shared" si="134"/>
        <v>572913.03464999993</v>
      </c>
      <c r="IM61" s="32">
        <f t="shared" si="135"/>
        <v>302453.54680233332</v>
      </c>
    </row>
    <row r="62" spans="1:247" x14ac:dyDescent="0.25">
      <c r="A62" s="12">
        <v>55</v>
      </c>
      <c r="B62" s="38" t="s">
        <v>340</v>
      </c>
      <c r="C62" s="14">
        <f>VLOOKUP(B62,'[3]MANO DE OBRA'!$B$9:$D$144,3,0)</f>
        <v>164796</v>
      </c>
      <c r="D62" s="14">
        <v>589000</v>
      </c>
      <c r="E62" s="15">
        <v>683230</v>
      </c>
      <c r="F62" s="97">
        <v>649000</v>
      </c>
      <c r="G62" s="105">
        <f t="shared" si="1"/>
        <v>521506.5</v>
      </c>
      <c r="H62" s="105">
        <f t="shared" si="2"/>
        <v>619000</v>
      </c>
      <c r="I62" s="105">
        <f t="shared" si="3"/>
        <v>371389.30677278573</v>
      </c>
      <c r="J62" s="107">
        <f t="shared" si="136"/>
        <v>173200.59599999999</v>
      </c>
      <c r="K62" s="107">
        <f t="shared" si="4"/>
        <v>213036.73307999998</v>
      </c>
      <c r="L62" s="101">
        <f>VLOOKUP(B62,'[3]MANO DE OBRA'!$B$9:$F$144,5,0)</f>
        <v>141400</v>
      </c>
      <c r="M62" s="101">
        <v>589000</v>
      </c>
      <c r="N62" s="34">
        <v>683230</v>
      </c>
      <c r="O62" s="70">
        <v>628600</v>
      </c>
      <c r="P62" s="34">
        <f t="shared" si="5"/>
        <v>510557.5</v>
      </c>
      <c r="Q62" s="34">
        <f t="shared" si="6"/>
        <v>608800</v>
      </c>
      <c r="R62" s="34">
        <f t="shared" si="7"/>
        <v>338283.50925034966</v>
      </c>
      <c r="S62" s="34">
        <f t="shared" si="8"/>
        <v>148611.4</v>
      </c>
      <c r="T62" s="34">
        <f t="shared" si="9"/>
        <v>182792.022</v>
      </c>
      <c r="U62" s="175">
        <f>VLOOKUP(B62,'[3]MANO DE OBRA'!$B$9:$H$144,7,0)</f>
        <v>141400</v>
      </c>
      <c r="V62" s="175">
        <v>589000</v>
      </c>
      <c r="W62" s="17">
        <v>683230</v>
      </c>
      <c r="X62" s="17">
        <v>615000</v>
      </c>
      <c r="Y62" s="17">
        <f t="shared" si="10"/>
        <v>507157.5</v>
      </c>
      <c r="Z62" s="17">
        <f t="shared" si="11"/>
        <v>602000</v>
      </c>
      <c r="AA62" s="17">
        <f t="shared" si="12"/>
        <v>337280.0473173341</v>
      </c>
      <c r="AB62" s="17">
        <f t="shared" si="13"/>
        <v>148611.4</v>
      </c>
      <c r="AC62" s="17">
        <f t="shared" si="14"/>
        <v>182792.022</v>
      </c>
      <c r="AD62" s="129">
        <f>VLOOKUP(B62,'[3]MANO DE OBRA'!$B$9:$J$144,9,0)</f>
        <v>141400</v>
      </c>
      <c r="AE62" s="129">
        <v>589000</v>
      </c>
      <c r="AF62" s="18">
        <v>683230</v>
      </c>
      <c r="AG62" s="74">
        <v>628600</v>
      </c>
      <c r="AH62" s="18">
        <f t="shared" si="15"/>
        <v>510557.5</v>
      </c>
      <c r="AI62" s="18">
        <f t="shared" si="16"/>
        <v>608800</v>
      </c>
      <c r="AJ62" s="18">
        <f t="shared" si="17"/>
        <v>338283.50925034966</v>
      </c>
      <c r="AK62" s="18">
        <f t="shared" si="18"/>
        <v>148611.4</v>
      </c>
      <c r="AL62" s="18">
        <f t="shared" si="19"/>
        <v>182792.022</v>
      </c>
      <c r="AM62" s="133">
        <f>VLOOKUP(B62,'[3]MANO DE OBRA'!$B$9:$L$144,11,0)</f>
        <v>141400</v>
      </c>
      <c r="AN62" s="133">
        <v>589000</v>
      </c>
      <c r="AO62" s="19">
        <v>683230</v>
      </c>
      <c r="AP62" s="77">
        <v>642000</v>
      </c>
      <c r="AQ62" s="19">
        <f t="shared" si="20"/>
        <v>513907.5</v>
      </c>
      <c r="AR62" s="19">
        <f t="shared" si="21"/>
        <v>615500</v>
      </c>
      <c r="AS62" s="19">
        <f t="shared" si="22"/>
        <v>339236.12624447368</v>
      </c>
      <c r="AT62" s="19">
        <f t="shared" si="23"/>
        <v>148611.4</v>
      </c>
      <c r="AU62" s="19">
        <f t="shared" si="24"/>
        <v>182792.022</v>
      </c>
      <c r="AV62" s="137">
        <f>VLOOKUP(B62,'[3]MANO DE OBRA'!$B$9:$N$144,13,0)</f>
        <v>190524</v>
      </c>
      <c r="AW62" s="137">
        <v>589000</v>
      </c>
      <c r="AX62" s="20">
        <v>683230</v>
      </c>
      <c r="AY62" s="79">
        <v>642000</v>
      </c>
      <c r="AZ62" s="20">
        <f t="shared" si="25"/>
        <v>526188.5</v>
      </c>
      <c r="BA62" s="20">
        <f t="shared" si="26"/>
        <v>615500</v>
      </c>
      <c r="BB62" s="20">
        <f t="shared" si="27"/>
        <v>401294.42278796952</v>
      </c>
      <c r="BC62" s="20">
        <f t="shared" si="28"/>
        <v>200240.72399999999</v>
      </c>
      <c r="BD62" s="20">
        <f t="shared" si="29"/>
        <v>246296.09051999997</v>
      </c>
      <c r="BE62" s="139">
        <f>VLOOKUP(B62,'[3]MANO DE OBRA'!$B$9:$P$144,15,0)</f>
        <v>148565</v>
      </c>
      <c r="BF62" s="139">
        <v>589000</v>
      </c>
      <c r="BG62" s="21">
        <v>683230</v>
      </c>
      <c r="BH62" s="80">
        <v>656000</v>
      </c>
      <c r="BI62" s="21">
        <f t="shared" si="30"/>
        <v>519198.75</v>
      </c>
      <c r="BJ62" s="21">
        <f t="shared" si="31"/>
        <v>622500</v>
      </c>
      <c r="BK62" s="21">
        <f t="shared" si="32"/>
        <v>350358.43027904903</v>
      </c>
      <c r="BL62" s="21">
        <f t="shared" si="33"/>
        <v>156141.815</v>
      </c>
      <c r="BM62" s="21">
        <f t="shared" si="34"/>
        <v>192054.43245000002</v>
      </c>
      <c r="BN62" s="144">
        <f>VLOOKUP(B62,'[3]MANO DE OBRA'!$B$9:$R$144,17,0)</f>
        <v>239131</v>
      </c>
      <c r="BO62" s="144">
        <v>589000</v>
      </c>
      <c r="BP62" s="22">
        <v>683230</v>
      </c>
      <c r="BQ62" s="82">
        <v>670000</v>
      </c>
      <c r="BR62" s="22">
        <f t="shared" si="35"/>
        <v>545340.25</v>
      </c>
      <c r="BS62" s="22">
        <f t="shared" si="36"/>
        <v>629500</v>
      </c>
      <c r="BT62" s="22">
        <f t="shared" si="37"/>
        <v>452705.08261954709</v>
      </c>
      <c r="BU62" s="22">
        <f t="shared" si="38"/>
        <v>251326.68099999998</v>
      </c>
      <c r="BV62" s="22">
        <f t="shared" si="39"/>
        <v>309131.81763000001</v>
      </c>
      <c r="BW62" s="146">
        <f>VLOOKUP(B62,'[3]MANO DE OBRA'!$B$9:$T$144,19,0)</f>
        <v>183320</v>
      </c>
      <c r="BX62" s="146">
        <v>589000</v>
      </c>
      <c r="BY62" s="23">
        <v>683230</v>
      </c>
      <c r="BZ62" s="84">
        <v>656000</v>
      </c>
      <c r="CA62" s="23">
        <f t="shared" si="40"/>
        <v>527887.5</v>
      </c>
      <c r="CB62" s="23">
        <f t="shared" si="41"/>
        <v>622500</v>
      </c>
      <c r="CC62" s="84">
        <f t="shared" si="42"/>
        <v>394447.70459711301</v>
      </c>
      <c r="CD62" s="84">
        <f t="shared" si="43"/>
        <v>192669.31999999998</v>
      </c>
      <c r="CE62" s="84">
        <f t="shared" si="44"/>
        <v>236983.26359999998</v>
      </c>
      <c r="CF62" s="168">
        <f>VLOOKUP(B62,'[3]MANO DE OBRA'!$B$9:$X$144,23,0)</f>
        <v>169702</v>
      </c>
      <c r="CG62" s="168">
        <v>589000</v>
      </c>
      <c r="CH62" s="24">
        <v>683230</v>
      </c>
      <c r="CI62" s="24">
        <v>629800</v>
      </c>
      <c r="CJ62" s="24">
        <f t="shared" si="45"/>
        <v>517933</v>
      </c>
      <c r="CK62" s="24">
        <f t="shared" si="46"/>
        <v>609400</v>
      </c>
      <c r="CL62" s="24">
        <f t="shared" si="47"/>
        <v>375872.1307052286</v>
      </c>
      <c r="CM62" s="24">
        <f t="shared" si="48"/>
        <v>178356.802</v>
      </c>
      <c r="CN62" s="24">
        <f t="shared" si="49"/>
        <v>219378.86645999999</v>
      </c>
      <c r="CO62" s="148">
        <f>VLOOKUP(B62,'[3]MANO DE OBRA'!$B$9:$Z$144,25,0)</f>
        <v>184258</v>
      </c>
      <c r="CP62" s="148">
        <v>589000</v>
      </c>
      <c r="CQ62" s="26">
        <v>683230</v>
      </c>
      <c r="CR62" s="149">
        <v>670000</v>
      </c>
      <c r="CS62" s="26">
        <f t="shared" si="50"/>
        <v>531622</v>
      </c>
      <c r="CT62" s="26">
        <f t="shared" si="51"/>
        <v>629500</v>
      </c>
      <c r="CU62" s="26">
        <f t="shared" si="52"/>
        <v>396780.56551104225</v>
      </c>
      <c r="CV62" s="26">
        <f t="shared" si="53"/>
        <v>193655.158</v>
      </c>
      <c r="CW62" s="26">
        <f t="shared" si="54"/>
        <v>238195.84434000001</v>
      </c>
      <c r="CX62" s="27">
        <f>VLOOKUP(B62,'[3]MANO DE OBRA'!$B$9:$AB$144,27,0)</f>
        <v>187045</v>
      </c>
      <c r="CY62" s="27">
        <v>589000</v>
      </c>
      <c r="CZ62" s="28">
        <v>683230</v>
      </c>
      <c r="DA62" s="86">
        <v>649000</v>
      </c>
      <c r="DB62" s="28">
        <f t="shared" si="55"/>
        <v>527068.75</v>
      </c>
      <c r="DC62" s="28">
        <f t="shared" si="56"/>
        <v>619000</v>
      </c>
      <c r="DD62" s="28">
        <f t="shared" si="57"/>
        <v>398066.67290971789</v>
      </c>
      <c r="DE62" s="28">
        <f t="shared" si="58"/>
        <v>196584.29499999998</v>
      </c>
      <c r="DF62" s="28">
        <f t="shared" si="59"/>
        <v>241798.68284999998</v>
      </c>
      <c r="DG62" s="150">
        <f>VLOOKUP(B62,'[3]MANO DE OBRA'!$B$9:$AF$144,31,0)</f>
        <v>239131</v>
      </c>
      <c r="DH62" s="150">
        <v>589000</v>
      </c>
      <c r="DI62" s="29">
        <v>683230</v>
      </c>
      <c r="DJ62" s="88">
        <v>663000</v>
      </c>
      <c r="DK62" s="29">
        <f t="shared" si="60"/>
        <v>543590.25</v>
      </c>
      <c r="DL62" s="29">
        <f t="shared" si="61"/>
        <v>626000</v>
      </c>
      <c r="DM62" s="29">
        <f t="shared" si="62"/>
        <v>451899.13540538837</v>
      </c>
      <c r="DN62" s="29">
        <f t="shared" si="63"/>
        <v>251326.68099999998</v>
      </c>
      <c r="DO62" s="29">
        <f t="shared" si="64"/>
        <v>309131.81763000001</v>
      </c>
      <c r="DP62" s="154">
        <f>VLOOKUP(B62,'[3]MANO DE OBRA'!$B$9:$AH$144,33,0)</f>
        <v>239131</v>
      </c>
      <c r="DQ62" s="154">
        <v>589000</v>
      </c>
      <c r="DR62" s="30">
        <v>683230</v>
      </c>
      <c r="DS62" s="90">
        <v>669600</v>
      </c>
      <c r="DT62" s="30">
        <f t="shared" si="65"/>
        <v>545240.25</v>
      </c>
      <c r="DU62" s="30">
        <f t="shared" si="66"/>
        <v>629300</v>
      </c>
      <c r="DV62" s="30">
        <f t="shared" si="67"/>
        <v>452659.40571427456</v>
      </c>
      <c r="DW62" s="30">
        <f t="shared" si="68"/>
        <v>251326.68099999998</v>
      </c>
      <c r="DX62" s="30">
        <f t="shared" si="69"/>
        <v>309131.81763000001</v>
      </c>
      <c r="DY62" s="158">
        <f>VLOOKUP(B62,'[3]MANO DE OBRA'!$B$9:$AJ$144,35,0)</f>
        <v>239131</v>
      </c>
      <c r="DZ62" s="158">
        <v>589000</v>
      </c>
      <c r="EA62" s="24">
        <v>683230</v>
      </c>
      <c r="EB62" s="25">
        <v>669600</v>
      </c>
      <c r="EC62" s="24">
        <f t="shared" si="70"/>
        <v>545240.25</v>
      </c>
      <c r="ED62" s="24">
        <f t="shared" si="71"/>
        <v>629300</v>
      </c>
      <c r="EE62" s="24">
        <f t="shared" si="72"/>
        <v>452659.40571427456</v>
      </c>
      <c r="EF62" s="24">
        <f t="shared" si="73"/>
        <v>251326.68099999998</v>
      </c>
      <c r="EG62" s="24">
        <f t="shared" si="74"/>
        <v>309131.81763000001</v>
      </c>
      <c r="EH62" s="126">
        <f>VLOOKUP(B62,'[3]MANO DE OBRA'!$B$9:$AN$144,37,0)</f>
        <v>224730</v>
      </c>
      <c r="EI62" s="126">
        <v>589000</v>
      </c>
      <c r="EJ62" s="17">
        <v>683230</v>
      </c>
      <c r="EK62" s="73">
        <v>635000</v>
      </c>
      <c r="EL62" s="17">
        <f t="shared" si="75"/>
        <v>532990</v>
      </c>
      <c r="EM62" s="17">
        <f t="shared" si="76"/>
        <v>612000</v>
      </c>
      <c r="EN62" s="17">
        <f t="shared" si="77"/>
        <v>435444.47630989156</v>
      </c>
      <c r="EO62" s="17">
        <f t="shared" si="78"/>
        <v>236191.22999999998</v>
      </c>
      <c r="EP62" s="17">
        <f t="shared" si="79"/>
        <v>290515.21289999998</v>
      </c>
      <c r="EQ62" s="350">
        <v>239131</v>
      </c>
      <c r="ER62" s="170">
        <v>589000</v>
      </c>
      <c r="ES62" s="32">
        <v>683230</v>
      </c>
      <c r="ET62" s="32">
        <v>663000</v>
      </c>
      <c r="EU62" s="32">
        <f t="shared" si="80"/>
        <v>645076.66666666663</v>
      </c>
      <c r="EV62" s="32">
        <f t="shared" si="81"/>
        <v>663000</v>
      </c>
      <c r="EW62" s="32">
        <f t="shared" si="82"/>
        <v>642436.19209353451</v>
      </c>
      <c r="EX62" s="32">
        <f t="shared" si="83"/>
        <v>288894.16109999997</v>
      </c>
      <c r="EY62" s="32">
        <f t="shared" si="84"/>
        <v>355339.81815299997</v>
      </c>
      <c r="EZ62" s="94">
        <f>VLOOKUP(B62,'[2]MANO DE OBRA '!$B$11:$AT$145,45,0)</f>
        <v>143416</v>
      </c>
      <c r="FA62" s="170">
        <v>589000</v>
      </c>
      <c r="FB62" s="32">
        <v>683230</v>
      </c>
      <c r="FC62" s="32">
        <v>649000</v>
      </c>
      <c r="FD62" s="32">
        <f t="shared" si="85"/>
        <v>640410</v>
      </c>
      <c r="FE62" s="32">
        <f t="shared" si="86"/>
        <v>649000</v>
      </c>
      <c r="FF62" s="32">
        <f t="shared" si="87"/>
        <v>637990.97383572441</v>
      </c>
      <c r="FG62" s="172">
        <f t="shared" si="88"/>
        <v>173260.86960000001</v>
      </c>
      <c r="FH62" s="32">
        <f t="shared" si="89"/>
        <v>213110.86960800001</v>
      </c>
      <c r="FI62" s="172">
        <f>VLOOKUP(B62,'[2]MANO DE OBRA '!$B$11:$BO$145,66,0)</f>
        <v>143661</v>
      </c>
      <c r="FJ62" s="162">
        <v>589000</v>
      </c>
      <c r="FK62" s="32">
        <v>683230</v>
      </c>
      <c r="FL62" s="94">
        <v>662700</v>
      </c>
      <c r="FM62" s="32">
        <f t="shared" si="90"/>
        <v>644976.66666666663</v>
      </c>
      <c r="FN62" s="32">
        <f t="shared" si="91"/>
        <v>662700</v>
      </c>
      <c r="FO62" s="94">
        <f t="shared" si="92"/>
        <v>642342.27038101829</v>
      </c>
      <c r="FP62" s="172">
        <f t="shared" si="93"/>
        <v>173556.8541</v>
      </c>
      <c r="FQ62" s="32">
        <f t="shared" si="94"/>
        <v>213474.93054299999</v>
      </c>
      <c r="FR62" s="94">
        <f>VLOOKUP(B62,'[2]MANO DE OBRA '!$B$11:$BF$145,57,0)</f>
        <v>122632</v>
      </c>
      <c r="FS62" s="170">
        <v>589000</v>
      </c>
      <c r="FT62" s="32">
        <v>683230</v>
      </c>
      <c r="FU62" s="32">
        <v>635000</v>
      </c>
      <c r="FV62" s="32">
        <f t="shared" si="95"/>
        <v>635743.33333333337</v>
      </c>
      <c r="FW62" s="32">
        <f t="shared" si="96"/>
        <v>635000</v>
      </c>
      <c r="FX62" s="32">
        <f t="shared" si="97"/>
        <v>633414.9194028544</v>
      </c>
      <c r="FY62" s="172">
        <f t="shared" si="98"/>
        <v>148151.71919999999</v>
      </c>
      <c r="FZ62" s="32">
        <f t="shared" si="99"/>
        <v>182226.61461599998</v>
      </c>
      <c r="GA62" s="172">
        <f>VLOOKUP(B62,'[2]MANO DE OBRA '!$B$11:$BR$145,69,0)</f>
        <v>142155</v>
      </c>
      <c r="GB62" s="162">
        <v>589000</v>
      </c>
      <c r="GC62" s="32">
        <v>683230</v>
      </c>
      <c r="GD62" s="94">
        <v>629000</v>
      </c>
      <c r="GE62" s="32">
        <f t="shared" si="100"/>
        <v>633743.33333333337</v>
      </c>
      <c r="GF62" s="32">
        <f t="shared" si="101"/>
        <v>629000</v>
      </c>
      <c r="GG62" s="32">
        <f t="shared" si="102"/>
        <v>631412.26078325335</v>
      </c>
      <c r="GH62" s="172">
        <f t="shared" si="103"/>
        <v>171737.45549999998</v>
      </c>
      <c r="GI62" s="32">
        <f t="shared" si="104"/>
        <v>211237.07026499999</v>
      </c>
      <c r="GJ62" s="172">
        <f>VLOOKUP(B62,'[2]MANO DE OBRA '!$B$11:$P$145,15,0)</f>
        <v>133562</v>
      </c>
      <c r="GK62" s="162">
        <v>589000</v>
      </c>
      <c r="GL62" s="32">
        <v>683230</v>
      </c>
      <c r="GM62" s="94">
        <v>449600</v>
      </c>
      <c r="GN62" s="32">
        <f t="shared" si="105"/>
        <v>573943.33333333337</v>
      </c>
      <c r="GO62" s="32">
        <f t="shared" si="106"/>
        <v>589000</v>
      </c>
      <c r="GP62" s="32">
        <f t="shared" si="107"/>
        <v>557038.08953151375</v>
      </c>
      <c r="GQ62" s="172">
        <f t="shared" si="108"/>
        <v>161356.25219999999</v>
      </c>
      <c r="GR62" s="32">
        <f t="shared" si="109"/>
        <v>198468.190206</v>
      </c>
      <c r="GS62" s="172">
        <f>VLOOKUP(B62,'[2]MANO DE OBRA '!$B$11:$G$145,6,0)</f>
        <v>92707</v>
      </c>
      <c r="GT62" s="162">
        <v>589000</v>
      </c>
      <c r="GU62" s="32">
        <v>683230</v>
      </c>
      <c r="GV62" s="94">
        <v>449600</v>
      </c>
      <c r="GW62" s="33">
        <f t="shared" si="110"/>
        <v>573943.33333333337</v>
      </c>
      <c r="GX62" s="32">
        <f t="shared" si="111"/>
        <v>589000</v>
      </c>
      <c r="GY62" s="32">
        <f t="shared" si="112"/>
        <v>557038.08953151375</v>
      </c>
      <c r="GZ62" s="172">
        <f t="shared" si="113"/>
        <v>111999.32669999999</v>
      </c>
      <c r="HA62" s="32">
        <f t="shared" si="114"/>
        <v>137759.17184099997</v>
      </c>
      <c r="HB62" s="172">
        <f>VLOOKUP(B62,'[2]MANO DE OBRA '!$B$11:$D$145,3,0)</f>
        <v>117570</v>
      </c>
      <c r="HC62" s="31">
        <v>589000</v>
      </c>
      <c r="HD62" s="32">
        <v>683230</v>
      </c>
      <c r="HE62" s="94">
        <v>449600</v>
      </c>
      <c r="HF62" s="33">
        <f t="shared" si="115"/>
        <v>573943.33333333337</v>
      </c>
      <c r="HG62" s="32">
        <f t="shared" si="116"/>
        <v>589000</v>
      </c>
      <c r="HH62" s="32">
        <f t="shared" si="117"/>
        <v>557038.08953151375</v>
      </c>
      <c r="HI62" s="172">
        <f t="shared" si="118"/>
        <v>142036.31699999998</v>
      </c>
      <c r="HJ62" s="32">
        <f t="shared" si="119"/>
        <v>174704.66990999997</v>
      </c>
      <c r="HK62" s="172">
        <f>VLOOKUP(B62,'[2]MANO DE OBRA '!$B$11:$BI$145,60,0)</f>
        <v>148798</v>
      </c>
      <c r="HL62" s="31">
        <v>589000</v>
      </c>
      <c r="HM62" s="32">
        <v>683230</v>
      </c>
      <c r="HN62" s="94">
        <v>628600</v>
      </c>
      <c r="HO62" s="33">
        <f t="shared" si="120"/>
        <v>633610</v>
      </c>
      <c r="HP62" s="32">
        <f t="shared" si="121"/>
        <v>628600</v>
      </c>
      <c r="HQ62" s="32">
        <f t="shared" si="122"/>
        <v>631277.84592644672</v>
      </c>
      <c r="HR62" s="172">
        <f t="shared" si="123"/>
        <v>179762.86379999999</v>
      </c>
      <c r="HS62" s="32">
        <f t="shared" si="124"/>
        <v>221108.32247399999</v>
      </c>
      <c r="HT62" s="172">
        <v>282720</v>
      </c>
      <c r="HU62" s="31">
        <v>589000</v>
      </c>
      <c r="HV62" s="32">
        <v>683230</v>
      </c>
      <c r="HW62" s="94">
        <v>635000</v>
      </c>
      <c r="HX62" s="33">
        <f t="shared" si="125"/>
        <v>635743.33333333337</v>
      </c>
      <c r="HY62" s="32">
        <f t="shared" si="126"/>
        <v>635000</v>
      </c>
      <c r="HZ62" s="32">
        <f t="shared" si="127"/>
        <v>633414.9194028544</v>
      </c>
      <c r="IA62" s="172">
        <f t="shared" si="128"/>
        <v>341554.03200000001</v>
      </c>
      <c r="IB62" s="32">
        <f t="shared" si="129"/>
        <v>420111.45935999998</v>
      </c>
      <c r="IC62" s="172">
        <v>323950</v>
      </c>
      <c r="ID62" s="31">
        <v>589000</v>
      </c>
      <c r="IE62" s="32">
        <v>683230</v>
      </c>
      <c r="IF62" s="94">
        <v>635000</v>
      </c>
      <c r="IG62" s="33">
        <f t="shared" si="130"/>
        <v>635743.33333333337</v>
      </c>
      <c r="IH62" s="32">
        <f t="shared" si="131"/>
        <v>635000</v>
      </c>
      <c r="II62" s="32">
        <f t="shared" si="132"/>
        <v>633414.9194028544</v>
      </c>
      <c r="IJ62" s="172">
        <f t="shared" si="133"/>
        <v>391363.995</v>
      </c>
      <c r="IK62" s="32">
        <f t="shared" si="134"/>
        <v>481377.71385</v>
      </c>
      <c r="IM62" s="32">
        <f t="shared" si="135"/>
        <v>246476.78946466662</v>
      </c>
    </row>
    <row r="63" spans="1:247" x14ac:dyDescent="0.25">
      <c r="A63" s="12">
        <v>56</v>
      </c>
      <c r="B63" s="38" t="s">
        <v>341</v>
      </c>
      <c r="C63" s="14">
        <f>VLOOKUP(B63,'[3]MANO DE OBRA'!$B$9:$D$144,3,0)</f>
        <v>196700</v>
      </c>
      <c r="D63" s="14">
        <v>703000</v>
      </c>
      <c r="E63" s="15">
        <v>775880</v>
      </c>
      <c r="F63" s="97">
        <v>745000</v>
      </c>
      <c r="G63" s="105">
        <f t="shared" si="1"/>
        <v>605145</v>
      </c>
      <c r="H63" s="105">
        <f t="shared" si="2"/>
        <v>724000</v>
      </c>
      <c r="I63" s="105">
        <f t="shared" si="3"/>
        <v>437756.4895523836</v>
      </c>
      <c r="J63" s="107">
        <f t="shared" si="136"/>
        <v>206731.69999999998</v>
      </c>
      <c r="K63" s="107">
        <f t="shared" si="4"/>
        <v>254279.99099999998</v>
      </c>
      <c r="L63" s="101">
        <f>VLOOKUP(B63,'[3]MANO DE OBRA'!$B$9:$F$144,5,0)</f>
        <v>196700</v>
      </c>
      <c r="M63" s="101">
        <v>703000</v>
      </c>
      <c r="N63" s="34">
        <v>775880</v>
      </c>
      <c r="O63" s="70">
        <v>760400</v>
      </c>
      <c r="P63" s="34">
        <f t="shared" si="5"/>
        <v>608995</v>
      </c>
      <c r="Q63" s="34">
        <f t="shared" si="6"/>
        <v>731700</v>
      </c>
      <c r="R63" s="34">
        <f t="shared" si="7"/>
        <v>439062.72513557598</v>
      </c>
      <c r="S63" s="34">
        <f t="shared" si="8"/>
        <v>206731.69999999998</v>
      </c>
      <c r="T63" s="34">
        <f t="shared" si="9"/>
        <v>254279.99099999998</v>
      </c>
      <c r="U63" s="175">
        <f>VLOOKUP(B63,'[3]MANO DE OBRA'!$B$9:$H$144,7,0)</f>
        <v>197802</v>
      </c>
      <c r="V63" s="175">
        <v>703000</v>
      </c>
      <c r="W63" s="17">
        <v>775880</v>
      </c>
      <c r="X63" s="17">
        <v>745000</v>
      </c>
      <c r="Y63" s="17">
        <f t="shared" si="10"/>
        <v>605420.5</v>
      </c>
      <c r="Z63" s="17">
        <f t="shared" si="11"/>
        <v>724000</v>
      </c>
      <c r="AA63" s="17">
        <f t="shared" si="12"/>
        <v>439117.62085749267</v>
      </c>
      <c r="AB63" s="17">
        <f t="shared" si="13"/>
        <v>207889.90199999997</v>
      </c>
      <c r="AC63" s="17">
        <f t="shared" si="14"/>
        <v>255704.57945999998</v>
      </c>
      <c r="AD63" s="129">
        <f>VLOOKUP(B63,'[3]MANO DE OBRA'!$B$9:$J$144,9,0)</f>
        <v>196700</v>
      </c>
      <c r="AE63" s="129">
        <v>703000</v>
      </c>
      <c r="AF63" s="18">
        <v>775880</v>
      </c>
      <c r="AG63" s="74">
        <v>760400</v>
      </c>
      <c r="AH63" s="18">
        <f t="shared" si="15"/>
        <v>608995</v>
      </c>
      <c r="AI63" s="18">
        <f t="shared" si="16"/>
        <v>731700</v>
      </c>
      <c r="AJ63" s="18">
        <f t="shared" si="17"/>
        <v>439062.72513557598</v>
      </c>
      <c r="AK63" s="18">
        <f t="shared" si="18"/>
        <v>206731.69999999998</v>
      </c>
      <c r="AL63" s="18">
        <f t="shared" si="19"/>
        <v>254279.99099999998</v>
      </c>
      <c r="AM63" s="133">
        <f>VLOOKUP(B63,'[3]MANO DE OBRA'!$B$9:$L$144,11,0)</f>
        <v>196700</v>
      </c>
      <c r="AN63" s="133">
        <v>703000</v>
      </c>
      <c r="AO63" s="19">
        <v>775880</v>
      </c>
      <c r="AP63" s="77">
        <v>714000</v>
      </c>
      <c r="AQ63" s="19">
        <f t="shared" si="20"/>
        <v>597395</v>
      </c>
      <c r="AR63" s="19">
        <f t="shared" si="21"/>
        <v>708500</v>
      </c>
      <c r="AS63" s="19">
        <f t="shared" si="22"/>
        <v>434982.20310972043</v>
      </c>
      <c r="AT63" s="19">
        <f t="shared" si="23"/>
        <v>206731.69999999998</v>
      </c>
      <c r="AU63" s="19">
        <f t="shared" si="24"/>
        <v>254279.99099999998</v>
      </c>
      <c r="AV63" s="137">
        <f>VLOOKUP(B63,'[3]MANO DE OBRA'!$B$9:$N$144,13,0)</f>
        <v>226941</v>
      </c>
      <c r="AW63" s="137">
        <v>703000</v>
      </c>
      <c r="AX63" s="20">
        <v>775880</v>
      </c>
      <c r="AY63" s="79">
        <v>714000</v>
      </c>
      <c r="AZ63" s="20">
        <f t="shared" si="25"/>
        <v>604955.25</v>
      </c>
      <c r="BA63" s="20">
        <f t="shared" si="26"/>
        <v>708500</v>
      </c>
      <c r="BB63" s="20">
        <f t="shared" si="27"/>
        <v>469575.82648089388</v>
      </c>
      <c r="BC63" s="20">
        <f t="shared" si="28"/>
        <v>238514.99099999998</v>
      </c>
      <c r="BD63" s="20">
        <f t="shared" si="29"/>
        <v>293373.43892999995</v>
      </c>
      <c r="BE63" s="139">
        <f>VLOOKUP(B63,'[3]MANO DE OBRA'!$B$9:$P$144,15,0)</f>
        <v>230104</v>
      </c>
      <c r="BF63" s="139">
        <v>703000</v>
      </c>
      <c r="BG63" s="21">
        <v>775880</v>
      </c>
      <c r="BH63" s="80">
        <v>722000</v>
      </c>
      <c r="BI63" s="21">
        <f t="shared" si="30"/>
        <v>607746</v>
      </c>
      <c r="BJ63" s="21">
        <f t="shared" si="31"/>
        <v>712500</v>
      </c>
      <c r="BK63" s="21">
        <f t="shared" si="32"/>
        <v>473808.08106235595</v>
      </c>
      <c r="BL63" s="21">
        <f t="shared" si="33"/>
        <v>241839.30399999997</v>
      </c>
      <c r="BM63" s="21">
        <f t="shared" si="34"/>
        <v>297462.34391999996</v>
      </c>
      <c r="BN63" s="144">
        <f>VLOOKUP(B63,'[3]MANO DE OBRA'!$B$9:$R$144,17,0)</f>
        <v>257446</v>
      </c>
      <c r="BO63" s="144">
        <v>703000</v>
      </c>
      <c r="BP63" s="22">
        <v>775880</v>
      </c>
      <c r="BQ63" s="82">
        <v>737000</v>
      </c>
      <c r="BR63" s="22">
        <f t="shared" si="35"/>
        <v>618331.5</v>
      </c>
      <c r="BS63" s="22">
        <f t="shared" si="36"/>
        <v>720000</v>
      </c>
      <c r="BT63" s="22">
        <f t="shared" si="37"/>
        <v>502986.73326999333</v>
      </c>
      <c r="BU63" s="22">
        <f t="shared" si="38"/>
        <v>270575.74599999998</v>
      </c>
      <c r="BV63" s="22">
        <f t="shared" si="39"/>
        <v>332808.16758000001</v>
      </c>
      <c r="BW63" s="146">
        <f>VLOOKUP(B63,'[3]MANO DE OBRA'!$B$9:$T$144,19,0)</f>
        <v>259621</v>
      </c>
      <c r="BX63" s="146">
        <v>703000</v>
      </c>
      <c r="BY63" s="23">
        <v>775880</v>
      </c>
      <c r="BZ63" s="84">
        <v>722000</v>
      </c>
      <c r="CA63" s="23">
        <f t="shared" si="40"/>
        <v>615125.25</v>
      </c>
      <c r="CB63" s="23">
        <f t="shared" si="41"/>
        <v>712500</v>
      </c>
      <c r="CC63" s="84">
        <f t="shared" si="42"/>
        <v>503262.12626914517</v>
      </c>
      <c r="CD63" s="84">
        <f t="shared" si="43"/>
        <v>272861.67099999997</v>
      </c>
      <c r="CE63" s="84">
        <f t="shared" si="44"/>
        <v>335619.85532999999</v>
      </c>
      <c r="CF63" s="168">
        <f>VLOOKUP(B63,'[3]MANO DE OBRA'!$B$9:$X$144,23,0)</f>
        <v>196700</v>
      </c>
      <c r="CG63" s="168">
        <v>703000</v>
      </c>
      <c r="CH63" s="24">
        <v>775880</v>
      </c>
      <c r="CI63" s="24">
        <v>649800</v>
      </c>
      <c r="CJ63" s="24">
        <f t="shared" si="45"/>
        <v>581345</v>
      </c>
      <c r="CK63" s="24">
        <f t="shared" si="46"/>
        <v>676400</v>
      </c>
      <c r="CL63" s="24">
        <f t="shared" si="47"/>
        <v>428533.77791546786</v>
      </c>
      <c r="CM63" s="24">
        <f t="shared" si="48"/>
        <v>206731.69999999998</v>
      </c>
      <c r="CN63" s="24">
        <f t="shared" si="49"/>
        <v>254279.99099999998</v>
      </c>
      <c r="CO63" s="148">
        <f>VLOOKUP(B63,'[3]MANO DE OBRA'!$B$9:$Z$144,25,0)</f>
        <v>212717</v>
      </c>
      <c r="CP63" s="148">
        <v>703000</v>
      </c>
      <c r="CQ63" s="26">
        <v>775880</v>
      </c>
      <c r="CR63" s="149">
        <v>714000</v>
      </c>
      <c r="CS63" s="26">
        <f t="shared" si="50"/>
        <v>601399.25</v>
      </c>
      <c r="CT63" s="26">
        <f t="shared" si="51"/>
        <v>708500</v>
      </c>
      <c r="CU63" s="26">
        <f t="shared" si="52"/>
        <v>453876.18565982347</v>
      </c>
      <c r="CV63" s="26">
        <f t="shared" si="53"/>
        <v>223565.56699999998</v>
      </c>
      <c r="CW63" s="26">
        <f t="shared" si="54"/>
        <v>274985.64740999998</v>
      </c>
      <c r="CX63" s="27">
        <f>VLOOKUP(B63,'[3]MANO DE OBRA'!$B$9:$AB$144,27,0)</f>
        <v>256561</v>
      </c>
      <c r="CY63" s="27">
        <v>703000</v>
      </c>
      <c r="CZ63" s="28">
        <v>775880</v>
      </c>
      <c r="DA63" s="86">
        <v>722000</v>
      </c>
      <c r="DB63" s="28">
        <f t="shared" si="55"/>
        <v>614360.25</v>
      </c>
      <c r="DC63" s="28">
        <f t="shared" si="56"/>
        <v>712500</v>
      </c>
      <c r="DD63" s="28">
        <f t="shared" si="57"/>
        <v>500370.00504210702</v>
      </c>
      <c r="DE63" s="28">
        <f t="shared" si="58"/>
        <v>269645.61099999998</v>
      </c>
      <c r="DF63" s="28">
        <f t="shared" si="59"/>
        <v>331664.10152999999</v>
      </c>
      <c r="DG63" s="150">
        <f>VLOOKUP(B63,'[3]MANO DE OBRA'!$B$9:$AF$144,31,0)</f>
        <v>271558</v>
      </c>
      <c r="DH63" s="150">
        <v>703000</v>
      </c>
      <c r="DI63" s="29">
        <v>775880</v>
      </c>
      <c r="DJ63" s="88">
        <v>760000</v>
      </c>
      <c r="DK63" s="29">
        <f t="shared" si="60"/>
        <v>627609.5</v>
      </c>
      <c r="DL63" s="29">
        <f t="shared" si="61"/>
        <v>731500</v>
      </c>
      <c r="DM63" s="29">
        <f t="shared" si="62"/>
        <v>518835.12502368272</v>
      </c>
      <c r="DN63" s="29">
        <f t="shared" si="63"/>
        <v>285407.45799999998</v>
      </c>
      <c r="DO63" s="29">
        <f t="shared" si="64"/>
        <v>351051.17333999998</v>
      </c>
      <c r="DP63" s="154">
        <f>VLOOKUP(B63,'[3]MANO DE OBRA'!$B$9:$AH$144,33,0)</f>
        <v>271558</v>
      </c>
      <c r="DQ63" s="154">
        <v>703000</v>
      </c>
      <c r="DR63" s="30">
        <v>775880</v>
      </c>
      <c r="DS63" s="90">
        <v>713800</v>
      </c>
      <c r="DT63" s="30">
        <f t="shared" si="65"/>
        <v>616059.5</v>
      </c>
      <c r="DU63" s="30">
        <f t="shared" si="66"/>
        <v>708400</v>
      </c>
      <c r="DV63" s="30">
        <f t="shared" si="67"/>
        <v>513166.47693984839</v>
      </c>
      <c r="DW63" s="30">
        <f t="shared" si="68"/>
        <v>285407.45799999998</v>
      </c>
      <c r="DX63" s="30">
        <f t="shared" si="69"/>
        <v>351051.17333999998</v>
      </c>
      <c r="DY63" s="158">
        <f>VLOOKUP(B63,'[3]MANO DE OBRA'!$B$9:$AJ$144,35,0)</f>
        <v>271558</v>
      </c>
      <c r="DZ63" s="158">
        <v>703000</v>
      </c>
      <c r="EA63" s="24">
        <v>775880</v>
      </c>
      <c r="EB63" s="25">
        <v>737100</v>
      </c>
      <c r="EC63" s="24">
        <f t="shared" si="70"/>
        <v>621884.5</v>
      </c>
      <c r="ED63" s="24">
        <f t="shared" si="71"/>
        <v>720050</v>
      </c>
      <c r="EE63" s="24">
        <f t="shared" si="72"/>
        <v>516098.61181656044</v>
      </c>
      <c r="EF63" s="24">
        <f t="shared" si="73"/>
        <v>285407.45799999998</v>
      </c>
      <c r="EG63" s="24">
        <f t="shared" si="74"/>
        <v>351051.17333999998</v>
      </c>
      <c r="EH63" s="126">
        <f>VLOOKUP(B63,'[3]MANO DE OBRA'!$B$9:$AN$144,37,0)</f>
        <v>290353</v>
      </c>
      <c r="EI63" s="126">
        <v>703000</v>
      </c>
      <c r="EJ63" s="17">
        <v>775880</v>
      </c>
      <c r="EK63" s="73">
        <v>737000</v>
      </c>
      <c r="EL63" s="17">
        <f t="shared" si="75"/>
        <v>626558.25</v>
      </c>
      <c r="EM63" s="17">
        <f t="shared" si="76"/>
        <v>720000</v>
      </c>
      <c r="EN63" s="17">
        <f t="shared" si="77"/>
        <v>532462.23273480928</v>
      </c>
      <c r="EO63" s="17">
        <f t="shared" si="78"/>
        <v>305161.00299999997</v>
      </c>
      <c r="EP63" s="17">
        <f t="shared" si="79"/>
        <v>375348.03368999995</v>
      </c>
      <c r="EQ63" s="350">
        <v>271558</v>
      </c>
      <c r="ER63" s="170">
        <v>703000</v>
      </c>
      <c r="ES63" s="32">
        <v>775880</v>
      </c>
      <c r="ET63" s="32">
        <v>737000</v>
      </c>
      <c r="EU63" s="32">
        <f t="shared" si="80"/>
        <v>738626.66666666663</v>
      </c>
      <c r="EV63" s="32">
        <f t="shared" si="81"/>
        <v>737000</v>
      </c>
      <c r="EW63" s="32">
        <f t="shared" si="82"/>
        <v>737429.35306340747</v>
      </c>
      <c r="EX63" s="32">
        <f t="shared" si="83"/>
        <v>328069.21979999996</v>
      </c>
      <c r="EY63" s="32">
        <f t="shared" si="84"/>
        <v>403525.14035399997</v>
      </c>
      <c r="EZ63" s="94">
        <f>VLOOKUP(B63,'[2]MANO DE OBRA '!$B$11:$AT$145,45,0)</f>
        <v>161619</v>
      </c>
      <c r="FA63" s="170">
        <v>703000</v>
      </c>
      <c r="FB63" s="32">
        <v>775880</v>
      </c>
      <c r="FC63" s="32">
        <v>698000</v>
      </c>
      <c r="FD63" s="32">
        <f t="shared" si="85"/>
        <v>725626.66666666663</v>
      </c>
      <c r="FE63" s="32">
        <f t="shared" si="86"/>
        <v>703000</v>
      </c>
      <c r="FF63" s="32">
        <f t="shared" si="87"/>
        <v>723938.4047384162</v>
      </c>
      <c r="FG63" s="172">
        <f t="shared" si="88"/>
        <v>195251.91389999999</v>
      </c>
      <c r="FH63" s="32">
        <f t="shared" si="89"/>
        <v>240159.85409699997</v>
      </c>
      <c r="FI63" s="172">
        <f>VLOOKUP(B63,'[2]MANO DE OBRA '!$B$11:$BO$145,66,0)</f>
        <v>159815</v>
      </c>
      <c r="FJ63" s="162">
        <v>703000</v>
      </c>
      <c r="FK63" s="32">
        <v>775880</v>
      </c>
      <c r="FL63" s="94">
        <v>737100</v>
      </c>
      <c r="FM63" s="32">
        <f t="shared" si="90"/>
        <v>738660</v>
      </c>
      <c r="FN63" s="32">
        <f t="shared" si="91"/>
        <v>737100</v>
      </c>
      <c r="FO63" s="94">
        <f t="shared" si="92"/>
        <v>737462.722228372</v>
      </c>
      <c r="FP63" s="172">
        <f t="shared" si="93"/>
        <v>193072.50149999998</v>
      </c>
      <c r="FQ63" s="32">
        <f t="shared" si="94"/>
        <v>237479.17684499998</v>
      </c>
      <c r="FR63" s="94">
        <f>VLOOKUP(B63,'[2]MANO DE OBRA '!$B$11:$BF$145,57,0)</f>
        <v>144117</v>
      </c>
      <c r="FS63" s="170">
        <v>703000</v>
      </c>
      <c r="FT63" s="32">
        <v>775880</v>
      </c>
      <c r="FU63" s="32">
        <v>714000</v>
      </c>
      <c r="FV63" s="32">
        <f t="shared" si="95"/>
        <v>730960</v>
      </c>
      <c r="FW63" s="32">
        <f t="shared" si="96"/>
        <v>714000</v>
      </c>
      <c r="FX63" s="32">
        <f t="shared" si="97"/>
        <v>729590.71520505555</v>
      </c>
      <c r="FY63" s="172">
        <f t="shared" si="98"/>
        <v>174107.74770000001</v>
      </c>
      <c r="FZ63" s="32">
        <f t="shared" si="99"/>
        <v>214152.52967100003</v>
      </c>
      <c r="GA63" s="172">
        <f>VLOOKUP(B63,'[2]MANO DE OBRA '!$B$11:$BR$145,69,0)</f>
        <v>158402</v>
      </c>
      <c r="GB63" s="162">
        <v>703000</v>
      </c>
      <c r="GC63" s="32">
        <v>775880</v>
      </c>
      <c r="GD63" s="94">
        <v>760000</v>
      </c>
      <c r="GE63" s="32">
        <f t="shared" si="100"/>
        <v>746293.33333333337</v>
      </c>
      <c r="GF63" s="32">
        <f t="shared" si="101"/>
        <v>760000</v>
      </c>
      <c r="GG63" s="32">
        <f t="shared" si="102"/>
        <v>744948.56296342169</v>
      </c>
      <c r="GH63" s="172">
        <f t="shared" si="103"/>
        <v>191365.45619999999</v>
      </c>
      <c r="GI63" s="32">
        <f t="shared" si="104"/>
        <v>235379.51112599997</v>
      </c>
      <c r="GJ63" s="172">
        <f>VLOOKUP(B63,'[2]MANO DE OBRA '!$B$11:$P$145,15,0)</f>
        <v>147883</v>
      </c>
      <c r="GK63" s="162">
        <v>703000</v>
      </c>
      <c r="GL63" s="32">
        <v>775880</v>
      </c>
      <c r="GM63" s="94">
        <v>515900</v>
      </c>
      <c r="GN63" s="32">
        <f t="shared" si="105"/>
        <v>664926.66666666663</v>
      </c>
      <c r="GO63" s="32">
        <f t="shared" si="106"/>
        <v>703000</v>
      </c>
      <c r="GP63" s="32">
        <f t="shared" si="107"/>
        <v>645203.69950292003</v>
      </c>
      <c r="GQ63" s="172">
        <f t="shared" si="108"/>
        <v>178657.4523</v>
      </c>
      <c r="GR63" s="32">
        <f t="shared" si="109"/>
        <v>219748.666329</v>
      </c>
      <c r="GS63" s="172">
        <f>VLOOKUP(B63,'[2]MANO DE OBRA '!$B$11:$G$145,6,0)</f>
        <v>130209</v>
      </c>
      <c r="GT63" s="162">
        <v>703000</v>
      </c>
      <c r="GU63" s="32">
        <v>775880</v>
      </c>
      <c r="GV63" s="94">
        <v>515900</v>
      </c>
      <c r="GW63" s="33">
        <f t="shared" si="110"/>
        <v>664926.66666666663</v>
      </c>
      <c r="GX63" s="32">
        <f t="shared" si="111"/>
        <v>703000</v>
      </c>
      <c r="GY63" s="32">
        <f t="shared" si="112"/>
        <v>645203.69950292003</v>
      </c>
      <c r="GZ63" s="172">
        <f t="shared" si="113"/>
        <v>157305.49289999998</v>
      </c>
      <c r="HA63" s="32">
        <f t="shared" si="114"/>
        <v>193485.75626699999</v>
      </c>
      <c r="HB63" s="172">
        <f>VLOOKUP(B63,'[2]MANO DE OBRA '!$B$11:$D$145,3,0)</f>
        <v>131557</v>
      </c>
      <c r="HC63" s="31">
        <v>703000</v>
      </c>
      <c r="HD63" s="32">
        <v>775880</v>
      </c>
      <c r="HE63" s="94">
        <v>515900</v>
      </c>
      <c r="HF63" s="33">
        <f t="shared" si="115"/>
        <v>664926.66666666663</v>
      </c>
      <c r="HG63" s="32">
        <f t="shared" si="116"/>
        <v>703000</v>
      </c>
      <c r="HH63" s="32">
        <f t="shared" si="117"/>
        <v>645203.69950292003</v>
      </c>
      <c r="HI63" s="172">
        <f t="shared" si="118"/>
        <v>158934.0117</v>
      </c>
      <c r="HJ63" s="32">
        <f t="shared" si="119"/>
        <v>195488.83439100001</v>
      </c>
      <c r="HK63" s="172">
        <f>VLOOKUP(B63,'[2]MANO DE OBRA '!$B$11:$BI$145,60,0)</f>
        <v>170815</v>
      </c>
      <c r="HL63" s="31">
        <v>703000</v>
      </c>
      <c r="HM63" s="32">
        <v>775880</v>
      </c>
      <c r="HN63" s="94">
        <v>760400</v>
      </c>
      <c r="HO63" s="33">
        <f t="shared" si="120"/>
        <v>746426.66666666663</v>
      </c>
      <c r="HP63" s="32">
        <f t="shared" si="121"/>
        <v>760400</v>
      </c>
      <c r="HQ63" s="32">
        <f t="shared" si="122"/>
        <v>745076.62200872169</v>
      </c>
      <c r="HR63" s="172">
        <f t="shared" si="123"/>
        <v>206361.60149999999</v>
      </c>
      <c r="HS63" s="32">
        <f t="shared" si="124"/>
        <v>253824.769845</v>
      </c>
      <c r="HT63" s="172">
        <v>337440</v>
      </c>
      <c r="HU63" s="31">
        <v>703000</v>
      </c>
      <c r="HV63" s="32">
        <v>775880</v>
      </c>
      <c r="HW63" s="94">
        <v>729000</v>
      </c>
      <c r="HX63" s="33">
        <f t="shared" si="125"/>
        <v>735960</v>
      </c>
      <c r="HY63" s="32">
        <f t="shared" si="126"/>
        <v>729000</v>
      </c>
      <c r="HZ63" s="32">
        <f t="shared" si="127"/>
        <v>734740.12339746265</v>
      </c>
      <c r="IA63" s="172">
        <f t="shared" si="128"/>
        <v>407661.26399999997</v>
      </c>
      <c r="IB63" s="32">
        <f t="shared" si="129"/>
        <v>501423.35471999994</v>
      </c>
      <c r="IC63" s="172">
        <v>386650</v>
      </c>
      <c r="ID63" s="31">
        <v>703000</v>
      </c>
      <c r="IE63" s="32">
        <v>775880</v>
      </c>
      <c r="IF63" s="94">
        <v>729000</v>
      </c>
      <c r="IG63" s="33">
        <f t="shared" si="130"/>
        <v>735960</v>
      </c>
      <c r="IH63" s="32">
        <f t="shared" si="131"/>
        <v>729000</v>
      </c>
      <c r="II63" s="32">
        <f t="shared" si="132"/>
        <v>734740.12339746265</v>
      </c>
      <c r="IJ63" s="172">
        <f t="shared" si="133"/>
        <v>467111.86499999999</v>
      </c>
      <c r="IK63" s="32">
        <f t="shared" si="134"/>
        <v>574547.59395000001</v>
      </c>
      <c r="IM63" s="32">
        <f t="shared" si="135"/>
        <v>299656.84557277779</v>
      </c>
    </row>
    <row r="64" spans="1:247" x14ac:dyDescent="0.25">
      <c r="A64" s="12">
        <v>57</v>
      </c>
      <c r="B64" s="38" t="s">
        <v>342</v>
      </c>
      <c r="C64" s="14">
        <f>VLOOKUP(B64,'[3]MANO DE OBRA'!$B$9:$D$144,3,0)</f>
        <v>336700</v>
      </c>
      <c r="D64" s="14">
        <v>1203000</v>
      </c>
      <c r="E64" s="15">
        <v>1487840</v>
      </c>
      <c r="F64" s="97">
        <v>1384000</v>
      </c>
      <c r="G64" s="105">
        <f t="shared" si="1"/>
        <v>1102885</v>
      </c>
      <c r="H64" s="105">
        <f t="shared" si="2"/>
        <v>1293500</v>
      </c>
      <c r="I64" s="105">
        <f t="shared" si="3"/>
        <v>769835.26769424428</v>
      </c>
      <c r="J64" s="107">
        <f t="shared" si="136"/>
        <v>353871.69999999995</v>
      </c>
      <c r="K64" s="107">
        <f t="shared" si="4"/>
        <v>435262.19099999993</v>
      </c>
      <c r="L64" s="101">
        <f>VLOOKUP(B64,'[3]MANO DE OBRA'!$B$9:$F$144,5,0)</f>
        <v>361372</v>
      </c>
      <c r="M64" s="101">
        <v>1203000</v>
      </c>
      <c r="N64" s="34">
        <v>1487840</v>
      </c>
      <c r="O64" s="70">
        <v>1413400</v>
      </c>
      <c r="P64" s="34">
        <f t="shared" si="5"/>
        <v>1116403</v>
      </c>
      <c r="Q64" s="34">
        <f t="shared" si="6"/>
        <v>1308200</v>
      </c>
      <c r="R64" s="34">
        <f t="shared" si="7"/>
        <v>803516.8608894879</v>
      </c>
      <c r="S64" s="34">
        <f t="shared" si="8"/>
        <v>379801.97199999995</v>
      </c>
      <c r="T64" s="34">
        <f t="shared" si="9"/>
        <v>467156.42555999995</v>
      </c>
      <c r="U64" s="175">
        <f>VLOOKUP(B64,'[3]MANO DE OBRA'!$B$9:$H$144,7,0)</f>
        <v>369986</v>
      </c>
      <c r="V64" s="175">
        <v>1203000</v>
      </c>
      <c r="W64" s="17">
        <v>1487840</v>
      </c>
      <c r="X64" s="17">
        <v>1384000</v>
      </c>
      <c r="Y64" s="17">
        <f t="shared" si="10"/>
        <v>1111206.5</v>
      </c>
      <c r="Z64" s="17">
        <f t="shared" si="11"/>
        <v>1293500</v>
      </c>
      <c r="AA64" s="17">
        <f t="shared" si="12"/>
        <v>811569.93575525563</v>
      </c>
      <c r="AB64" s="17">
        <f t="shared" si="13"/>
        <v>388855.28599999996</v>
      </c>
      <c r="AC64" s="17">
        <f t="shared" si="14"/>
        <v>478292.00177999993</v>
      </c>
      <c r="AD64" s="129">
        <f>VLOOKUP(B64,'[3]MANO DE OBRA'!$B$9:$J$144,9,0)</f>
        <v>336700</v>
      </c>
      <c r="AE64" s="129">
        <v>1203000</v>
      </c>
      <c r="AF64" s="18">
        <v>1487840</v>
      </c>
      <c r="AG64" s="74">
        <v>1413400</v>
      </c>
      <c r="AH64" s="18">
        <f t="shared" si="15"/>
        <v>1110235</v>
      </c>
      <c r="AI64" s="18">
        <f t="shared" si="16"/>
        <v>1308200</v>
      </c>
      <c r="AJ64" s="18">
        <f t="shared" si="17"/>
        <v>772068.5304129537</v>
      </c>
      <c r="AK64" s="18">
        <f t="shared" si="18"/>
        <v>353871.69999999995</v>
      </c>
      <c r="AL64" s="18">
        <f t="shared" si="19"/>
        <v>435262.19099999993</v>
      </c>
      <c r="AM64" s="133">
        <f>VLOOKUP(B64,'[3]MANO DE OBRA'!$B$9:$L$144,11,0)</f>
        <v>366288</v>
      </c>
      <c r="AN64" s="133">
        <v>1203000</v>
      </c>
      <c r="AO64" s="19">
        <v>1487840</v>
      </c>
      <c r="AP64" s="77">
        <v>1458000</v>
      </c>
      <c r="AQ64" s="19">
        <f t="shared" si="20"/>
        <v>1128782</v>
      </c>
      <c r="AR64" s="19">
        <f t="shared" si="21"/>
        <v>1330500</v>
      </c>
      <c r="AS64" s="19">
        <f t="shared" si="22"/>
        <v>813118.24798993743</v>
      </c>
      <c r="AT64" s="19">
        <f t="shared" si="23"/>
        <v>384968.68799999997</v>
      </c>
      <c r="AU64" s="19">
        <f t="shared" si="24"/>
        <v>473511.48623999994</v>
      </c>
      <c r="AV64" s="137">
        <f>VLOOKUP(B64,'[3]MANO DE OBRA'!$B$9:$N$144,13,0)</f>
        <v>483431</v>
      </c>
      <c r="AW64" s="137">
        <v>1203000</v>
      </c>
      <c r="AX64" s="20">
        <v>1487840</v>
      </c>
      <c r="AY64" s="79">
        <v>1458000</v>
      </c>
      <c r="AZ64" s="20">
        <f t="shared" si="25"/>
        <v>1158067.75</v>
      </c>
      <c r="BA64" s="20">
        <f t="shared" si="26"/>
        <v>1330500</v>
      </c>
      <c r="BB64" s="20">
        <f t="shared" si="27"/>
        <v>939454.71297387872</v>
      </c>
      <c r="BC64" s="20">
        <f t="shared" si="28"/>
        <v>508085.98099999997</v>
      </c>
      <c r="BD64" s="20">
        <f t="shared" si="29"/>
        <v>624945.75662999996</v>
      </c>
      <c r="BE64" s="139">
        <f>VLOOKUP(B64,'[3]MANO DE OBRA'!$B$9:$P$144,15,0)</f>
        <v>426019</v>
      </c>
      <c r="BF64" s="139">
        <v>1203000</v>
      </c>
      <c r="BG64" s="21">
        <v>1487840</v>
      </c>
      <c r="BH64" s="80">
        <v>1413000</v>
      </c>
      <c r="BI64" s="21">
        <f t="shared" si="30"/>
        <v>1132464.75</v>
      </c>
      <c r="BJ64" s="21">
        <f t="shared" si="31"/>
        <v>1308000</v>
      </c>
      <c r="BK64" s="21">
        <f t="shared" si="32"/>
        <v>877501.3187014329</v>
      </c>
      <c r="BL64" s="21">
        <f t="shared" si="33"/>
        <v>447745.96899999998</v>
      </c>
      <c r="BM64" s="21">
        <f t="shared" si="34"/>
        <v>550727.54186999996</v>
      </c>
      <c r="BN64" s="144">
        <f>VLOOKUP(B64,'[3]MANO DE OBRA'!$B$9:$R$144,17,0)</f>
        <v>483783</v>
      </c>
      <c r="BO64" s="144">
        <v>1203000</v>
      </c>
      <c r="BP64" s="22">
        <v>1487840</v>
      </c>
      <c r="BQ64" s="82">
        <v>1443000</v>
      </c>
      <c r="BR64" s="22">
        <f t="shared" si="35"/>
        <v>1154405.75</v>
      </c>
      <c r="BS64" s="22">
        <f t="shared" si="36"/>
        <v>1323000</v>
      </c>
      <c r="BT64" s="22">
        <f t="shared" si="37"/>
        <v>938215.32514995569</v>
      </c>
      <c r="BU64" s="22">
        <f t="shared" si="38"/>
        <v>508455.93299999996</v>
      </c>
      <c r="BV64" s="22">
        <f t="shared" si="39"/>
        <v>625400.79758999997</v>
      </c>
      <c r="BW64" s="146">
        <f>VLOOKUP(B64,'[3]MANO DE OBRA'!$B$9:$T$144,19,0)</f>
        <v>494676</v>
      </c>
      <c r="BX64" s="146">
        <v>1203000</v>
      </c>
      <c r="BY64" s="23">
        <v>1487840</v>
      </c>
      <c r="BZ64" s="84">
        <v>1413000</v>
      </c>
      <c r="CA64" s="23">
        <f t="shared" si="40"/>
        <v>1149629</v>
      </c>
      <c r="CB64" s="23">
        <f t="shared" si="41"/>
        <v>1308000</v>
      </c>
      <c r="CC64" s="84">
        <f t="shared" si="42"/>
        <v>945043.41917423694</v>
      </c>
      <c r="CD64" s="84">
        <f t="shared" si="43"/>
        <v>519904.47599999997</v>
      </c>
      <c r="CE64" s="84">
        <f t="shared" si="44"/>
        <v>639482.50547999993</v>
      </c>
      <c r="CF64" s="168">
        <f>VLOOKUP(B64,'[3]MANO DE OBRA'!$B$9:$X$144,23,0)</f>
        <v>369938</v>
      </c>
      <c r="CG64" s="168">
        <v>1203000</v>
      </c>
      <c r="CH64" s="24">
        <v>1487840</v>
      </c>
      <c r="CI64" s="24">
        <v>1356500</v>
      </c>
      <c r="CJ64" s="24">
        <f t="shared" si="45"/>
        <v>1104319.5</v>
      </c>
      <c r="CK64" s="24">
        <f t="shared" si="46"/>
        <v>1279750</v>
      </c>
      <c r="CL64" s="24">
        <f t="shared" si="47"/>
        <v>809107.73061638605</v>
      </c>
      <c r="CM64" s="24">
        <f t="shared" si="48"/>
        <v>388804.83799999999</v>
      </c>
      <c r="CN64" s="24">
        <f t="shared" si="49"/>
        <v>478229.95074</v>
      </c>
      <c r="CO64" s="148">
        <f>VLOOKUP(B64,'[3]MANO DE OBRA'!$B$9:$Z$144,25,0)</f>
        <v>364025</v>
      </c>
      <c r="CP64" s="148">
        <v>1203000</v>
      </c>
      <c r="CQ64" s="26">
        <v>1487840</v>
      </c>
      <c r="CR64" s="149">
        <v>1458000</v>
      </c>
      <c r="CS64" s="26">
        <f t="shared" si="50"/>
        <v>1128216.25</v>
      </c>
      <c r="CT64" s="26">
        <f t="shared" si="51"/>
        <v>1330500</v>
      </c>
      <c r="CU64" s="26">
        <f t="shared" si="52"/>
        <v>810322.60106860427</v>
      </c>
      <c r="CV64" s="26">
        <f t="shared" si="53"/>
        <v>382590.27499999997</v>
      </c>
      <c r="CW64" s="26">
        <f t="shared" si="54"/>
        <v>470586.03824999998</v>
      </c>
      <c r="CX64" s="27">
        <f>VLOOKUP(B64,'[3]MANO DE OBRA'!$B$9:$AB$144,27,0)</f>
        <v>498680</v>
      </c>
      <c r="CY64" s="27">
        <v>1203000</v>
      </c>
      <c r="CZ64" s="28">
        <v>1487840</v>
      </c>
      <c r="DA64" s="86">
        <v>1399000</v>
      </c>
      <c r="DB64" s="28">
        <f t="shared" si="55"/>
        <v>1147130</v>
      </c>
      <c r="DC64" s="28">
        <f t="shared" si="56"/>
        <v>1301000</v>
      </c>
      <c r="DD64" s="28">
        <f t="shared" si="57"/>
        <v>947090.60893484578</v>
      </c>
      <c r="DE64" s="28">
        <f t="shared" si="58"/>
        <v>524112.68</v>
      </c>
      <c r="DF64" s="28">
        <f t="shared" si="59"/>
        <v>644658.59640000004</v>
      </c>
      <c r="DG64" s="150">
        <f>VLOOKUP(B64,'[3]MANO DE OBRA'!$B$9:$AF$144,31,0)</f>
        <v>520744</v>
      </c>
      <c r="DH64" s="150">
        <v>1203000</v>
      </c>
      <c r="DI64" s="29">
        <v>1487840</v>
      </c>
      <c r="DJ64" s="88">
        <v>1473000</v>
      </c>
      <c r="DK64" s="29">
        <f t="shared" si="60"/>
        <v>1171146</v>
      </c>
      <c r="DL64" s="29">
        <f t="shared" si="61"/>
        <v>1338000</v>
      </c>
      <c r="DM64" s="29">
        <f t="shared" si="62"/>
        <v>974994.68251276866</v>
      </c>
      <c r="DN64" s="29">
        <f t="shared" si="63"/>
        <v>547301.94400000002</v>
      </c>
      <c r="DO64" s="29">
        <f t="shared" si="64"/>
        <v>673181.39112000004</v>
      </c>
      <c r="DP64" s="154">
        <f>VLOOKUP(B64,'[3]MANO DE OBRA'!$B$9:$AH$144,33,0)</f>
        <v>520744</v>
      </c>
      <c r="DQ64" s="154">
        <v>1203000</v>
      </c>
      <c r="DR64" s="30">
        <v>1487840</v>
      </c>
      <c r="DS64" s="90">
        <v>1458100</v>
      </c>
      <c r="DT64" s="30">
        <f t="shared" si="65"/>
        <v>1167421</v>
      </c>
      <c r="DU64" s="30">
        <f t="shared" si="66"/>
        <v>1330550</v>
      </c>
      <c r="DV64" s="30">
        <f t="shared" si="67"/>
        <v>973348.76922472299</v>
      </c>
      <c r="DW64" s="30">
        <f t="shared" si="68"/>
        <v>547301.94400000002</v>
      </c>
      <c r="DX64" s="30">
        <f t="shared" si="69"/>
        <v>673181.39112000004</v>
      </c>
      <c r="DY64" s="158">
        <f>VLOOKUP(B64,'[3]MANO DE OBRA'!$B$9:$AJ$144,35,0)</f>
        <v>520744</v>
      </c>
      <c r="DZ64" s="158">
        <v>1203000</v>
      </c>
      <c r="EA64" s="24">
        <v>1487840</v>
      </c>
      <c r="EB64" s="25">
        <v>1428300</v>
      </c>
      <c r="EC64" s="24">
        <f t="shared" si="70"/>
        <v>1159971</v>
      </c>
      <c r="ED64" s="24">
        <f t="shared" si="71"/>
        <v>1315650</v>
      </c>
      <c r="EE64" s="24">
        <f t="shared" si="72"/>
        <v>969971.41241439781</v>
      </c>
      <c r="EF64" s="24">
        <f t="shared" si="73"/>
        <v>547301.94400000002</v>
      </c>
      <c r="EG64" s="24">
        <f t="shared" si="74"/>
        <v>673181.39112000004</v>
      </c>
      <c r="EH64" s="126">
        <f>VLOOKUP(B64,'[3]MANO DE OBRA'!$B$9:$AN$144,37,0)</f>
        <v>546790</v>
      </c>
      <c r="EI64" s="126">
        <v>1203000</v>
      </c>
      <c r="EJ64" s="17">
        <v>1487840</v>
      </c>
      <c r="EK64" s="73">
        <v>1428000</v>
      </c>
      <c r="EL64" s="17">
        <f t="shared" si="75"/>
        <v>1166407.5</v>
      </c>
      <c r="EM64" s="17">
        <f t="shared" si="76"/>
        <v>1315500</v>
      </c>
      <c r="EN64" s="17">
        <f t="shared" si="77"/>
        <v>991938.94035242416</v>
      </c>
      <c r="EO64" s="17">
        <f t="shared" si="78"/>
        <v>574676.28999999992</v>
      </c>
      <c r="EP64" s="17">
        <f t="shared" si="79"/>
        <v>706851.83669999987</v>
      </c>
      <c r="EQ64" s="350">
        <v>520744</v>
      </c>
      <c r="ER64" s="170">
        <v>1203000</v>
      </c>
      <c r="ES64" s="32">
        <v>1487840</v>
      </c>
      <c r="ET64" s="32">
        <v>1384000</v>
      </c>
      <c r="EU64" s="32">
        <f t="shared" si="80"/>
        <v>1358280</v>
      </c>
      <c r="EV64" s="32">
        <f t="shared" si="81"/>
        <v>1384000</v>
      </c>
      <c r="EW64" s="32">
        <f t="shared" si="82"/>
        <v>1347761.0681511648</v>
      </c>
      <c r="EX64" s="32">
        <f t="shared" si="83"/>
        <v>629110.82640000002</v>
      </c>
      <c r="EY64" s="32">
        <f t="shared" si="84"/>
        <v>773806.31647199998</v>
      </c>
      <c r="EZ64" s="94">
        <f>VLOOKUP(B64,'[2]MANO DE OBRA '!$B$11:$AT$145,45,0)</f>
        <v>315041</v>
      </c>
      <c r="FA64" s="170">
        <v>1203000</v>
      </c>
      <c r="FB64" s="32">
        <v>1487840</v>
      </c>
      <c r="FC64" s="32">
        <v>1428000</v>
      </c>
      <c r="FD64" s="32">
        <f t="shared" si="85"/>
        <v>1372946.6666666667</v>
      </c>
      <c r="FE64" s="32">
        <f t="shared" si="86"/>
        <v>1428000</v>
      </c>
      <c r="FF64" s="32">
        <f t="shared" si="87"/>
        <v>1361377.3506180425</v>
      </c>
      <c r="FG64" s="172">
        <f t="shared" si="88"/>
        <v>380601.03210000001</v>
      </c>
      <c r="FH64" s="32">
        <f t="shared" si="89"/>
        <v>468139.26948300004</v>
      </c>
      <c r="FI64" s="172">
        <f>VLOOKUP(B64,'[2]MANO DE OBRA '!$B$11:$BO$145,66,0)</f>
        <v>310636</v>
      </c>
      <c r="FJ64" s="162">
        <v>1203000</v>
      </c>
      <c r="FK64" s="32">
        <v>1487840</v>
      </c>
      <c r="FL64" s="94">
        <v>1383700</v>
      </c>
      <c r="FM64" s="32">
        <f t="shared" si="90"/>
        <v>1358180</v>
      </c>
      <c r="FN64" s="32">
        <f t="shared" si="91"/>
        <v>1383700</v>
      </c>
      <c r="FO64" s="94">
        <f t="shared" si="92"/>
        <v>1347666.2225443451</v>
      </c>
      <c r="FP64" s="172">
        <f t="shared" si="93"/>
        <v>375279.35159999999</v>
      </c>
      <c r="FQ64" s="32">
        <f t="shared" si="94"/>
        <v>461593.60246800003</v>
      </c>
      <c r="FR64" s="94">
        <f>VLOOKUP(B64,'[2]MANO DE OBRA '!$B$11:$BF$145,57,0)</f>
        <v>275030</v>
      </c>
      <c r="FS64" s="170">
        <v>1203000</v>
      </c>
      <c r="FT64" s="32">
        <v>1487840</v>
      </c>
      <c r="FU64" s="32">
        <v>1339000</v>
      </c>
      <c r="FV64" s="32">
        <f t="shared" si="95"/>
        <v>1343280</v>
      </c>
      <c r="FW64" s="32">
        <f t="shared" si="96"/>
        <v>1339000</v>
      </c>
      <c r="FX64" s="32">
        <f t="shared" si="97"/>
        <v>1333216.9191414171</v>
      </c>
      <c r="FY64" s="172">
        <f t="shared" si="98"/>
        <v>332263.74299999996</v>
      </c>
      <c r="FZ64" s="32">
        <f t="shared" si="99"/>
        <v>408684.40388999996</v>
      </c>
      <c r="GA64" s="172">
        <f>VLOOKUP(B64,'[2]MANO DE OBRA '!$B$11:$BR$145,69,0)</f>
        <v>309374</v>
      </c>
      <c r="GB64" s="162">
        <v>1203000</v>
      </c>
      <c r="GC64" s="32">
        <v>1487840</v>
      </c>
      <c r="GD64" s="94">
        <v>1413000</v>
      </c>
      <c r="GE64" s="32">
        <f t="shared" si="100"/>
        <v>1367946.6666666667</v>
      </c>
      <c r="GF64" s="32">
        <f t="shared" si="101"/>
        <v>1413000</v>
      </c>
      <c r="GG64" s="32">
        <f t="shared" si="102"/>
        <v>1356800.212067591</v>
      </c>
      <c r="GH64" s="172">
        <f t="shared" si="103"/>
        <v>373754.72940000001</v>
      </c>
      <c r="GI64" s="32">
        <f t="shared" si="104"/>
        <v>459718.31716199999</v>
      </c>
      <c r="GJ64" s="172">
        <f>VLOOKUP(B64,'[2]MANO DE OBRA '!$B$11:$P$145,15,0)</f>
        <v>274415</v>
      </c>
      <c r="GK64" s="162">
        <v>1203000</v>
      </c>
      <c r="GL64" s="32">
        <v>1487840</v>
      </c>
      <c r="GM64" s="94">
        <v>999800</v>
      </c>
      <c r="GN64" s="32">
        <f t="shared" si="105"/>
        <v>1230213.3333333333</v>
      </c>
      <c r="GO64" s="32">
        <f t="shared" si="106"/>
        <v>1203000</v>
      </c>
      <c r="GP64" s="32">
        <f t="shared" si="107"/>
        <v>1198288.5962864412</v>
      </c>
      <c r="GQ64" s="172">
        <f t="shared" si="108"/>
        <v>331520.76149999996</v>
      </c>
      <c r="GR64" s="32">
        <f t="shared" si="109"/>
        <v>407770.53664499999</v>
      </c>
      <c r="GS64" s="172">
        <f>VLOOKUP(B64,'[2]MANO DE OBRA '!$B$11:$G$145,6,0)</f>
        <v>250951</v>
      </c>
      <c r="GT64" s="162">
        <v>1203000</v>
      </c>
      <c r="GU64" s="32">
        <v>1487840</v>
      </c>
      <c r="GV64" s="94">
        <v>999800</v>
      </c>
      <c r="GW64" s="33">
        <f t="shared" si="110"/>
        <v>1230213.3333333333</v>
      </c>
      <c r="GX64" s="32">
        <f t="shared" si="111"/>
        <v>1203000</v>
      </c>
      <c r="GY64" s="32">
        <f t="shared" si="112"/>
        <v>1198288.5962864412</v>
      </c>
      <c r="GZ64" s="172">
        <f t="shared" si="113"/>
        <v>303173.9031</v>
      </c>
      <c r="HA64" s="32">
        <f t="shared" si="114"/>
        <v>372903.90081299999</v>
      </c>
      <c r="HB64" s="172">
        <f>VLOOKUP(B64,'[2]MANO DE OBRA '!$B$11:$D$145,3,0)</f>
        <v>256559</v>
      </c>
      <c r="HC64" s="31">
        <v>1203000</v>
      </c>
      <c r="HD64" s="32">
        <v>1487840</v>
      </c>
      <c r="HE64" s="94">
        <v>999800</v>
      </c>
      <c r="HF64" s="33">
        <f t="shared" si="115"/>
        <v>1230213.3333333333</v>
      </c>
      <c r="HG64" s="32">
        <f t="shared" si="116"/>
        <v>1203000</v>
      </c>
      <c r="HH64" s="32">
        <f t="shared" si="117"/>
        <v>1198288.5962864412</v>
      </c>
      <c r="HI64" s="172">
        <f t="shared" si="118"/>
        <v>309948.92790000001</v>
      </c>
      <c r="HJ64" s="32">
        <f t="shared" si="119"/>
        <v>381237.18131700001</v>
      </c>
      <c r="HK64" s="172">
        <f>VLOOKUP(B64,'[2]MANO DE OBRA '!$B$11:$BI$145,60,0)</f>
        <v>300628</v>
      </c>
      <c r="HL64" s="31">
        <v>1203000</v>
      </c>
      <c r="HM64" s="32">
        <v>1487840</v>
      </c>
      <c r="HN64" s="94">
        <v>1413400</v>
      </c>
      <c r="HO64" s="33">
        <f t="shared" si="120"/>
        <v>1368080</v>
      </c>
      <c r="HP64" s="32">
        <f t="shared" si="121"/>
        <v>1413400</v>
      </c>
      <c r="HQ64" s="32">
        <f t="shared" si="122"/>
        <v>1356923.1264306286</v>
      </c>
      <c r="HR64" s="172">
        <f t="shared" si="123"/>
        <v>363188.68679999997</v>
      </c>
      <c r="HS64" s="32">
        <f t="shared" si="124"/>
        <v>446722.08476399997</v>
      </c>
      <c r="HT64" s="172">
        <v>577440</v>
      </c>
      <c r="HU64" s="31">
        <v>1203000</v>
      </c>
      <c r="HV64" s="32">
        <v>1487840</v>
      </c>
      <c r="HW64" s="94">
        <v>1443000</v>
      </c>
      <c r="HX64" s="33">
        <f t="shared" si="125"/>
        <v>1377946.6666666667</v>
      </c>
      <c r="HY64" s="32">
        <f t="shared" si="126"/>
        <v>1443000</v>
      </c>
      <c r="HZ64" s="32">
        <f t="shared" si="127"/>
        <v>1365889.3549412098</v>
      </c>
      <c r="IA64" s="172">
        <f t="shared" si="128"/>
        <v>697605.26399999997</v>
      </c>
      <c r="IB64" s="32">
        <f t="shared" si="129"/>
        <v>858054.47471999994</v>
      </c>
      <c r="IC64" s="172">
        <v>661650</v>
      </c>
      <c r="ID64" s="31">
        <v>1203000</v>
      </c>
      <c r="IE64" s="32">
        <v>1487840</v>
      </c>
      <c r="IF64" s="94">
        <v>1443000</v>
      </c>
      <c r="IG64" s="33">
        <f t="shared" si="130"/>
        <v>1377946.6666666667</v>
      </c>
      <c r="IH64" s="32">
        <f t="shared" si="131"/>
        <v>1443000</v>
      </c>
      <c r="II64" s="32">
        <f t="shared" si="132"/>
        <v>1365889.3549412098</v>
      </c>
      <c r="IJ64" s="172">
        <f t="shared" si="133"/>
        <v>799339.36499999999</v>
      </c>
      <c r="IK64" s="32">
        <f t="shared" si="134"/>
        <v>983187.41894999996</v>
      </c>
      <c r="IM64" s="32">
        <f t="shared" si="135"/>
        <v>558212.18515866669</v>
      </c>
    </row>
    <row r="65" spans="1:247" x14ac:dyDescent="0.25">
      <c r="A65" s="12">
        <v>58</v>
      </c>
      <c r="B65" s="38" t="s">
        <v>343</v>
      </c>
      <c r="C65" s="14">
        <f>VLOOKUP(B65,'[3]MANO DE OBRA'!$B$9:$D$144,3,0)</f>
        <v>197791</v>
      </c>
      <c r="D65" s="14">
        <v>707000</v>
      </c>
      <c r="E65" s="15">
        <v>839460</v>
      </c>
      <c r="F65" s="97">
        <v>772000</v>
      </c>
      <c r="G65" s="105">
        <f t="shared" si="1"/>
        <v>629062.75</v>
      </c>
      <c r="H65" s="105">
        <f t="shared" si="2"/>
        <v>739500</v>
      </c>
      <c r="I65" s="105">
        <f t="shared" si="3"/>
        <v>446585.68855559244</v>
      </c>
      <c r="J65" s="107">
        <f t="shared" si="136"/>
        <v>207878.34099999999</v>
      </c>
      <c r="K65" s="107">
        <f t="shared" si="4"/>
        <v>255690.35942999998</v>
      </c>
      <c r="L65" s="101">
        <f>VLOOKUP(B65,'[3]MANO DE OBRA'!$B$9:$F$144,5,0)</f>
        <v>212939</v>
      </c>
      <c r="M65" s="101">
        <v>707000</v>
      </c>
      <c r="N65" s="34">
        <v>839460</v>
      </c>
      <c r="O65" s="70">
        <v>814300</v>
      </c>
      <c r="P65" s="34">
        <f t="shared" si="5"/>
        <v>643424.75</v>
      </c>
      <c r="Q65" s="34">
        <f t="shared" si="6"/>
        <v>760650</v>
      </c>
      <c r="R65" s="34">
        <f t="shared" si="7"/>
        <v>468938.76399357233</v>
      </c>
      <c r="S65" s="34">
        <f t="shared" si="8"/>
        <v>223798.889</v>
      </c>
      <c r="T65" s="34">
        <f t="shared" si="9"/>
        <v>275272.63347</v>
      </c>
      <c r="U65" s="175">
        <f>VLOOKUP(B65,'[3]MANO DE OBRA'!$B$9:$H$144,7,0)</f>
        <v>203077</v>
      </c>
      <c r="V65" s="175">
        <v>707000</v>
      </c>
      <c r="W65" s="17">
        <v>839460</v>
      </c>
      <c r="X65" s="17">
        <v>797000</v>
      </c>
      <c r="Y65" s="17">
        <f t="shared" si="10"/>
        <v>636634.25</v>
      </c>
      <c r="Z65" s="17">
        <f t="shared" si="11"/>
        <v>752000</v>
      </c>
      <c r="AA65" s="17">
        <f t="shared" si="12"/>
        <v>455341.53388282738</v>
      </c>
      <c r="AB65" s="17">
        <f t="shared" si="13"/>
        <v>213433.927</v>
      </c>
      <c r="AC65" s="17">
        <f t="shared" si="14"/>
        <v>262523.73021000001</v>
      </c>
      <c r="AD65" s="129">
        <f>VLOOKUP(B65,'[3]MANO DE OBRA'!$B$9:$J$144,9,0)</f>
        <v>193446</v>
      </c>
      <c r="AE65" s="129">
        <v>707000</v>
      </c>
      <c r="AF65" s="18">
        <v>839460</v>
      </c>
      <c r="AG65" s="74">
        <v>814300</v>
      </c>
      <c r="AH65" s="18">
        <f t="shared" si="15"/>
        <v>638551.5</v>
      </c>
      <c r="AI65" s="18">
        <f t="shared" si="16"/>
        <v>760650</v>
      </c>
      <c r="AJ65" s="18">
        <f t="shared" si="17"/>
        <v>444290.47032113228</v>
      </c>
      <c r="AK65" s="18">
        <f t="shared" si="18"/>
        <v>203311.74599999998</v>
      </c>
      <c r="AL65" s="18">
        <f t="shared" si="19"/>
        <v>250073.44757999998</v>
      </c>
      <c r="AM65" s="133">
        <f>VLOOKUP(B65,'[3]MANO DE OBRA'!$B$9:$L$144,11,0)</f>
        <v>212968</v>
      </c>
      <c r="AN65" s="133">
        <v>707000</v>
      </c>
      <c r="AO65" s="19">
        <v>839460</v>
      </c>
      <c r="AP65" s="77">
        <v>797000</v>
      </c>
      <c r="AQ65" s="19">
        <f t="shared" si="20"/>
        <v>639107</v>
      </c>
      <c r="AR65" s="19">
        <f t="shared" si="21"/>
        <v>752000</v>
      </c>
      <c r="AS65" s="19">
        <f t="shared" si="22"/>
        <v>467512.80382776988</v>
      </c>
      <c r="AT65" s="19">
        <f t="shared" si="23"/>
        <v>223829.36799999999</v>
      </c>
      <c r="AU65" s="19">
        <f t="shared" si="24"/>
        <v>275310.12263999996</v>
      </c>
      <c r="AV65" s="137">
        <f>VLOOKUP(B65,'[3]MANO DE OBRA'!$B$9:$N$144,13,0)</f>
        <v>251195</v>
      </c>
      <c r="AW65" s="137">
        <v>707000</v>
      </c>
      <c r="AX65" s="20">
        <v>839460</v>
      </c>
      <c r="AY65" s="79">
        <v>797000</v>
      </c>
      <c r="AZ65" s="20">
        <f t="shared" si="25"/>
        <v>648663.75</v>
      </c>
      <c r="BA65" s="20">
        <f t="shared" si="26"/>
        <v>752000</v>
      </c>
      <c r="BB65" s="20">
        <f t="shared" si="27"/>
        <v>510116.55181316665</v>
      </c>
      <c r="BC65" s="20">
        <f t="shared" si="28"/>
        <v>264005.94500000001</v>
      </c>
      <c r="BD65" s="20">
        <f t="shared" si="29"/>
        <v>324727.31235000002</v>
      </c>
      <c r="BE65" s="139">
        <f>VLOOKUP(B65,'[3]MANO DE OBRA'!$B$9:$P$144,15,0)</f>
        <v>231553</v>
      </c>
      <c r="BF65" s="139">
        <v>707000</v>
      </c>
      <c r="BG65" s="21">
        <v>839460</v>
      </c>
      <c r="BH65" s="80">
        <v>806000</v>
      </c>
      <c r="BI65" s="21">
        <f t="shared" si="30"/>
        <v>646003.25</v>
      </c>
      <c r="BJ65" s="21">
        <f t="shared" si="31"/>
        <v>756500</v>
      </c>
      <c r="BK65" s="21">
        <f t="shared" si="32"/>
        <v>489894.11874172965</v>
      </c>
      <c r="BL65" s="21">
        <f t="shared" si="33"/>
        <v>243362.20299999998</v>
      </c>
      <c r="BM65" s="21">
        <f t="shared" si="34"/>
        <v>299335.50968999998</v>
      </c>
      <c r="BN65" s="144">
        <f>VLOOKUP(B65,'[3]MANO DE OBRA'!$B$9:$R$144,17,0)</f>
        <v>261149</v>
      </c>
      <c r="BO65" s="144">
        <v>707000</v>
      </c>
      <c r="BP65" s="22">
        <v>839460</v>
      </c>
      <c r="BQ65" s="82">
        <v>823000</v>
      </c>
      <c r="BR65" s="22">
        <f t="shared" si="35"/>
        <v>657652.25</v>
      </c>
      <c r="BS65" s="22">
        <f t="shared" si="36"/>
        <v>765000</v>
      </c>
      <c r="BT65" s="22">
        <f t="shared" si="37"/>
        <v>522878.03408710891</v>
      </c>
      <c r="BU65" s="22">
        <f t="shared" si="38"/>
        <v>274467.59899999999</v>
      </c>
      <c r="BV65" s="22">
        <f t="shared" si="39"/>
        <v>337595.14676999999</v>
      </c>
      <c r="BW65" s="146">
        <f>VLOOKUP(B65,'[3]MANO DE OBRA'!$B$9:$T$144,19,0)</f>
        <v>282364</v>
      </c>
      <c r="BX65" s="146">
        <v>707000</v>
      </c>
      <c r="BY65" s="23">
        <v>839460</v>
      </c>
      <c r="BZ65" s="84">
        <v>806000</v>
      </c>
      <c r="CA65" s="23">
        <f t="shared" si="40"/>
        <v>658706</v>
      </c>
      <c r="CB65" s="23">
        <f t="shared" si="41"/>
        <v>756500</v>
      </c>
      <c r="CC65" s="84">
        <f t="shared" si="42"/>
        <v>541426.4391765506</v>
      </c>
      <c r="CD65" s="84">
        <f t="shared" si="43"/>
        <v>296764.56399999995</v>
      </c>
      <c r="CE65" s="84">
        <f t="shared" si="44"/>
        <v>365020.41371999995</v>
      </c>
      <c r="CF65" s="168">
        <f>VLOOKUP(B65,'[3]MANO DE OBRA'!$B$9:$X$144,23,0)</f>
        <v>202591</v>
      </c>
      <c r="CG65" s="168">
        <v>707000</v>
      </c>
      <c r="CH65" s="24">
        <v>839460</v>
      </c>
      <c r="CI65" s="24">
        <v>765700</v>
      </c>
      <c r="CJ65" s="24">
        <f t="shared" si="45"/>
        <v>628687.75</v>
      </c>
      <c r="CK65" s="24">
        <f t="shared" si="46"/>
        <v>736350</v>
      </c>
      <c r="CL65" s="24">
        <f t="shared" si="47"/>
        <v>452094.02153805026</v>
      </c>
      <c r="CM65" s="24">
        <f t="shared" si="48"/>
        <v>212923.14099999997</v>
      </c>
      <c r="CN65" s="24">
        <f t="shared" si="49"/>
        <v>261895.46342999997</v>
      </c>
      <c r="CO65" s="148">
        <f>VLOOKUP(B65,'[3]MANO DE OBRA'!$B$9:$Z$144,25,0)</f>
        <v>250387</v>
      </c>
      <c r="CP65" s="148">
        <v>707000</v>
      </c>
      <c r="CQ65" s="26">
        <v>839460</v>
      </c>
      <c r="CR65" s="149">
        <v>814000</v>
      </c>
      <c r="CS65" s="26">
        <f t="shared" si="50"/>
        <v>652711.75</v>
      </c>
      <c r="CT65" s="26">
        <f t="shared" si="51"/>
        <v>760500</v>
      </c>
      <c r="CU65" s="26">
        <f t="shared" si="52"/>
        <v>510986.99029761221</v>
      </c>
      <c r="CV65" s="26">
        <f t="shared" si="53"/>
        <v>263156.73699999996</v>
      </c>
      <c r="CW65" s="26">
        <f t="shared" si="54"/>
        <v>323682.78650999995</v>
      </c>
      <c r="CX65" s="27">
        <f>VLOOKUP(B65,'[3]MANO DE OBRA'!$B$9:$AB$144,27,0)</f>
        <v>284870</v>
      </c>
      <c r="CY65" s="27">
        <v>707000</v>
      </c>
      <c r="CZ65" s="28">
        <v>839460</v>
      </c>
      <c r="DA65" s="86">
        <v>797000</v>
      </c>
      <c r="DB65" s="28">
        <f t="shared" si="55"/>
        <v>657082.5</v>
      </c>
      <c r="DC65" s="28">
        <f t="shared" si="56"/>
        <v>752000</v>
      </c>
      <c r="DD65" s="28">
        <f t="shared" si="57"/>
        <v>542685.803714087</v>
      </c>
      <c r="DE65" s="28">
        <f t="shared" si="58"/>
        <v>299398.37</v>
      </c>
      <c r="DF65" s="28">
        <f t="shared" si="59"/>
        <v>368259.9951</v>
      </c>
      <c r="DG65" s="150">
        <f>VLOOKUP(B65,'[3]MANO DE OBRA'!$B$9:$AF$144,31,0)</f>
        <v>293811</v>
      </c>
      <c r="DH65" s="150">
        <v>707000</v>
      </c>
      <c r="DI65" s="29">
        <v>839460</v>
      </c>
      <c r="DJ65" s="88">
        <v>797000</v>
      </c>
      <c r="DK65" s="29">
        <f t="shared" si="60"/>
        <v>659317.75</v>
      </c>
      <c r="DL65" s="29">
        <f t="shared" si="61"/>
        <v>752000</v>
      </c>
      <c r="DM65" s="29">
        <f t="shared" si="62"/>
        <v>550666.64303430822</v>
      </c>
      <c r="DN65" s="29">
        <f t="shared" si="63"/>
        <v>308795.36099999998</v>
      </c>
      <c r="DO65" s="29">
        <f t="shared" si="64"/>
        <v>379818.29402999999</v>
      </c>
      <c r="DP65" s="154">
        <f>VLOOKUP(B65,'[3]MANO DE OBRA'!$B$9:$AH$144,33,0)</f>
        <v>293811</v>
      </c>
      <c r="DQ65" s="154">
        <v>707000</v>
      </c>
      <c r="DR65" s="30">
        <v>839460</v>
      </c>
      <c r="DS65" s="90">
        <v>814300</v>
      </c>
      <c r="DT65" s="30">
        <f t="shared" si="65"/>
        <v>663642.75</v>
      </c>
      <c r="DU65" s="30">
        <f t="shared" si="66"/>
        <v>760650</v>
      </c>
      <c r="DV65" s="30">
        <f t="shared" si="67"/>
        <v>552694.8747171585</v>
      </c>
      <c r="DW65" s="30">
        <f t="shared" si="68"/>
        <v>308795.36099999998</v>
      </c>
      <c r="DX65" s="30">
        <f t="shared" si="69"/>
        <v>379818.29402999999</v>
      </c>
      <c r="DY65" s="158">
        <f>VLOOKUP(B65,'[3]MANO DE OBRA'!$B$9:$AJ$144,35,0)</f>
        <v>293811</v>
      </c>
      <c r="DZ65" s="158">
        <v>707000</v>
      </c>
      <c r="EA65" s="24">
        <v>839460</v>
      </c>
      <c r="EB65" s="25">
        <v>831100</v>
      </c>
      <c r="EC65" s="24">
        <f t="shared" si="70"/>
        <v>667842.75</v>
      </c>
      <c r="ED65" s="24">
        <f t="shared" si="71"/>
        <v>769050</v>
      </c>
      <c r="EE65" s="24">
        <f t="shared" si="72"/>
        <v>554597.15562188113</v>
      </c>
      <c r="EF65" s="24">
        <f t="shared" si="73"/>
        <v>308795.36099999998</v>
      </c>
      <c r="EG65" s="24">
        <f t="shared" si="74"/>
        <v>379818.29402999999</v>
      </c>
      <c r="EH65" s="126">
        <f>VLOOKUP(B65,'[3]MANO DE OBRA'!$B$9:$AN$144,37,0)</f>
        <v>310369</v>
      </c>
      <c r="EI65" s="126">
        <v>707000</v>
      </c>
      <c r="EJ65" s="17">
        <v>839460</v>
      </c>
      <c r="EK65" s="73">
        <v>814000</v>
      </c>
      <c r="EL65" s="17">
        <f t="shared" si="75"/>
        <v>667707.25</v>
      </c>
      <c r="EM65" s="17">
        <f t="shared" si="76"/>
        <v>760500</v>
      </c>
      <c r="EN65" s="17">
        <f t="shared" si="77"/>
        <v>566882.04454923479</v>
      </c>
      <c r="EO65" s="17">
        <f t="shared" si="78"/>
        <v>326197.81899999996</v>
      </c>
      <c r="EP65" s="17">
        <f t="shared" si="79"/>
        <v>401223.31736999995</v>
      </c>
      <c r="EQ65" s="350">
        <v>293811</v>
      </c>
      <c r="ER65" s="170">
        <v>707000</v>
      </c>
      <c r="ES65" s="32">
        <v>839460</v>
      </c>
      <c r="ET65" s="32">
        <v>789000</v>
      </c>
      <c r="EU65" s="32">
        <f t="shared" si="80"/>
        <v>778486.66666666663</v>
      </c>
      <c r="EV65" s="32">
        <f t="shared" si="81"/>
        <v>789000</v>
      </c>
      <c r="EW65" s="32">
        <f t="shared" si="82"/>
        <v>774574.08537353924</v>
      </c>
      <c r="EX65" s="32">
        <f t="shared" si="83"/>
        <v>354953.06909999996</v>
      </c>
      <c r="EY65" s="32">
        <f t="shared" si="84"/>
        <v>436592.27499299997</v>
      </c>
      <c r="EZ65" s="94">
        <f>VLOOKUP(B65,'[2]MANO DE OBRA '!$B$11:$AT$145,45,0)</f>
        <v>173589</v>
      </c>
      <c r="FA65" s="170">
        <v>707000</v>
      </c>
      <c r="FB65" s="32">
        <v>839460</v>
      </c>
      <c r="FC65" s="32">
        <v>756000</v>
      </c>
      <c r="FD65" s="32">
        <f t="shared" si="85"/>
        <v>767486.66666666663</v>
      </c>
      <c r="FE65" s="32">
        <f t="shared" si="86"/>
        <v>756000</v>
      </c>
      <c r="FF65" s="32">
        <f t="shared" si="87"/>
        <v>763665.70837837842</v>
      </c>
      <c r="FG65" s="172">
        <f t="shared" si="88"/>
        <v>209712.87089999998</v>
      </c>
      <c r="FH65" s="32">
        <f t="shared" si="89"/>
        <v>257946.83120699998</v>
      </c>
      <c r="FI65" s="172">
        <f>VLOOKUP(B65,'[2]MANO DE OBRA '!$B$11:$BO$145,66,0)</f>
        <v>168811</v>
      </c>
      <c r="FJ65" s="162">
        <v>707000</v>
      </c>
      <c r="FK65" s="32">
        <v>839460</v>
      </c>
      <c r="FL65" s="94">
        <v>789100</v>
      </c>
      <c r="FM65" s="32">
        <f t="shared" si="90"/>
        <v>778520</v>
      </c>
      <c r="FN65" s="32">
        <f t="shared" si="91"/>
        <v>789100</v>
      </c>
      <c r="FO65" s="94">
        <f t="shared" si="92"/>
        <v>774606.20819137862</v>
      </c>
      <c r="FP65" s="172">
        <f t="shared" si="93"/>
        <v>203940.56909999999</v>
      </c>
      <c r="FQ65" s="32">
        <f t="shared" si="94"/>
        <v>250846.899993</v>
      </c>
      <c r="FR65" s="94">
        <f>VLOOKUP(B65,'[2]MANO DE OBRA '!$B$11:$BF$145,57,0)</f>
        <v>151303</v>
      </c>
      <c r="FS65" s="170">
        <v>707000</v>
      </c>
      <c r="FT65" s="32">
        <v>839460</v>
      </c>
      <c r="FU65" s="32">
        <v>806000</v>
      </c>
      <c r="FV65" s="32">
        <f t="shared" si="95"/>
        <v>784153.33333333337</v>
      </c>
      <c r="FW65" s="32">
        <f t="shared" si="96"/>
        <v>806000</v>
      </c>
      <c r="FX65" s="32">
        <f t="shared" si="97"/>
        <v>779957.39631301363</v>
      </c>
      <c r="FY65" s="172">
        <f t="shared" si="98"/>
        <v>182789.15429999999</v>
      </c>
      <c r="FZ65" s="32">
        <f t="shared" si="99"/>
        <v>224830.659789</v>
      </c>
      <c r="GA65" s="172">
        <f>VLOOKUP(B65,'[2]MANO DE OBRA '!$B$11:$BR$145,69,0)</f>
        <v>174641</v>
      </c>
      <c r="GB65" s="162">
        <v>707000</v>
      </c>
      <c r="GC65" s="32">
        <v>839460</v>
      </c>
      <c r="GD65" s="94">
        <v>814000</v>
      </c>
      <c r="GE65" s="32">
        <f t="shared" si="100"/>
        <v>786820</v>
      </c>
      <c r="GF65" s="32">
        <f t="shared" si="101"/>
        <v>814000</v>
      </c>
      <c r="GG65" s="32">
        <f t="shared" si="102"/>
        <v>782437.84366761555</v>
      </c>
      <c r="GH65" s="172">
        <f t="shared" si="103"/>
        <v>210983.79209999999</v>
      </c>
      <c r="GI65" s="32">
        <f t="shared" si="104"/>
        <v>259510.06428299999</v>
      </c>
      <c r="GJ65" s="172">
        <f>VLOOKUP(B65,'[2]MANO DE OBRA '!$B$11:$P$145,15,0)</f>
        <v>150909</v>
      </c>
      <c r="GK65" s="162">
        <v>707000</v>
      </c>
      <c r="GL65" s="32">
        <v>839460</v>
      </c>
      <c r="GM65" s="94">
        <v>546500</v>
      </c>
      <c r="GN65" s="32">
        <f t="shared" si="105"/>
        <v>697653.33333333337</v>
      </c>
      <c r="GO65" s="32">
        <f t="shared" si="106"/>
        <v>707000</v>
      </c>
      <c r="GP65" s="32">
        <f t="shared" si="107"/>
        <v>676361.89167062601</v>
      </c>
      <c r="GQ65" s="172">
        <f t="shared" si="108"/>
        <v>182313.1629</v>
      </c>
      <c r="GR65" s="32">
        <f t="shared" si="109"/>
        <v>224245.190367</v>
      </c>
      <c r="GS65" s="172">
        <f>VLOOKUP(B65,'[2]MANO DE OBRA '!$B$11:$G$145,6,0)</f>
        <v>134852</v>
      </c>
      <c r="GT65" s="162">
        <v>707000</v>
      </c>
      <c r="GU65" s="32">
        <v>839460</v>
      </c>
      <c r="GV65" s="94">
        <v>546500</v>
      </c>
      <c r="GW65" s="33">
        <f t="shared" si="110"/>
        <v>697653.33333333337</v>
      </c>
      <c r="GX65" s="32">
        <f t="shared" si="111"/>
        <v>707000</v>
      </c>
      <c r="GY65" s="32">
        <f t="shared" si="112"/>
        <v>676361.89167062601</v>
      </c>
      <c r="GZ65" s="172">
        <f t="shared" si="113"/>
        <v>162914.70119999998</v>
      </c>
      <c r="HA65" s="32">
        <f t="shared" si="114"/>
        <v>200385.08247599998</v>
      </c>
      <c r="HB65" s="172">
        <f>VLOOKUP(B65,'[2]MANO DE OBRA '!$B$11:$D$145,3,0)</f>
        <v>150754</v>
      </c>
      <c r="HC65" s="31">
        <v>707000</v>
      </c>
      <c r="HD65" s="32">
        <v>839460</v>
      </c>
      <c r="HE65" s="94">
        <v>546500</v>
      </c>
      <c r="HF65" s="33">
        <f t="shared" si="115"/>
        <v>697653.33333333337</v>
      </c>
      <c r="HG65" s="32">
        <f t="shared" si="116"/>
        <v>707000</v>
      </c>
      <c r="HH65" s="32">
        <f t="shared" si="117"/>
        <v>676361.89167062601</v>
      </c>
      <c r="HI65" s="172">
        <f t="shared" si="118"/>
        <v>182125.9074</v>
      </c>
      <c r="HJ65" s="32">
        <f t="shared" si="119"/>
        <v>224014.866102</v>
      </c>
      <c r="HK65" s="172">
        <f>VLOOKUP(B65,'[2]MANO DE OBRA '!$B$11:$BI$145,60,0)</f>
        <v>166537</v>
      </c>
      <c r="HL65" s="31">
        <v>707000</v>
      </c>
      <c r="HM65" s="32">
        <v>839460</v>
      </c>
      <c r="HN65" s="94">
        <v>814300</v>
      </c>
      <c r="HO65" s="33">
        <f t="shared" si="120"/>
        <v>786920</v>
      </c>
      <c r="HP65" s="32">
        <f t="shared" si="121"/>
        <v>814300</v>
      </c>
      <c r="HQ65" s="32">
        <f t="shared" si="122"/>
        <v>782530.21604558057</v>
      </c>
      <c r="HR65" s="172">
        <f t="shared" si="123"/>
        <v>201193.34969999999</v>
      </c>
      <c r="HS65" s="32">
        <f t="shared" si="124"/>
        <v>247467.82013099999</v>
      </c>
      <c r="HT65" s="172">
        <v>339360</v>
      </c>
      <c r="HU65" s="31">
        <v>707000</v>
      </c>
      <c r="HV65" s="32">
        <v>839460</v>
      </c>
      <c r="HW65" s="94">
        <v>797000</v>
      </c>
      <c r="HX65" s="33">
        <f t="shared" si="125"/>
        <v>781153.33333333337</v>
      </c>
      <c r="HY65" s="32">
        <f t="shared" si="126"/>
        <v>797000</v>
      </c>
      <c r="HZ65" s="32">
        <f t="shared" si="127"/>
        <v>777126.71738165675</v>
      </c>
      <c r="IA65" s="172">
        <f t="shared" si="128"/>
        <v>409980.81599999999</v>
      </c>
      <c r="IB65" s="32">
        <f t="shared" si="129"/>
        <v>504276.40367999999</v>
      </c>
      <c r="IC65" s="172">
        <v>388850</v>
      </c>
      <c r="ID65" s="31">
        <v>707000</v>
      </c>
      <c r="IE65" s="32">
        <v>839460</v>
      </c>
      <c r="IF65" s="94">
        <v>797000</v>
      </c>
      <c r="IG65" s="33">
        <f t="shared" si="130"/>
        <v>781153.33333333337</v>
      </c>
      <c r="IH65" s="32">
        <f t="shared" si="131"/>
        <v>797000</v>
      </c>
      <c r="II65" s="32">
        <f t="shared" si="132"/>
        <v>777126.71738165675</v>
      </c>
      <c r="IJ65" s="172">
        <f t="shared" si="133"/>
        <v>469769.685</v>
      </c>
      <c r="IK65" s="32">
        <f t="shared" si="134"/>
        <v>577816.71255000005</v>
      </c>
      <c r="IM65" s="32">
        <f t="shared" si="135"/>
        <v>316592.5157752221</v>
      </c>
    </row>
    <row r="66" spans="1:247" x14ac:dyDescent="0.25">
      <c r="A66" s="12">
        <v>59</v>
      </c>
      <c r="B66" s="38" t="s">
        <v>344</v>
      </c>
      <c r="C66" s="14">
        <f>VLOOKUP(B66,'[3]MANO DE OBRA'!$B$9:$D$144,3,0)</f>
        <v>205263</v>
      </c>
      <c r="D66" s="14">
        <v>734000</v>
      </c>
      <c r="E66" s="15">
        <v>824160</v>
      </c>
      <c r="F66" s="97">
        <v>742000</v>
      </c>
      <c r="G66" s="105">
        <f t="shared" si="1"/>
        <v>626355.75</v>
      </c>
      <c r="H66" s="105">
        <f t="shared" si="2"/>
        <v>738000</v>
      </c>
      <c r="I66" s="105">
        <f t="shared" si="3"/>
        <v>454790.31964049715</v>
      </c>
      <c r="J66" s="107">
        <f t="shared" si="136"/>
        <v>215731.413</v>
      </c>
      <c r="K66" s="107">
        <f t="shared" si="4"/>
        <v>265349.63799000002</v>
      </c>
      <c r="L66" s="101">
        <f>VLOOKUP(B66,'[3]MANO DE OBRA'!$B$9:$F$144,5,0)</f>
        <v>207091</v>
      </c>
      <c r="M66" s="101">
        <v>734000</v>
      </c>
      <c r="N66" s="34">
        <v>824160</v>
      </c>
      <c r="O66" s="70">
        <v>807700</v>
      </c>
      <c r="P66" s="34">
        <f t="shared" si="5"/>
        <v>643237.75</v>
      </c>
      <c r="Q66" s="34">
        <f t="shared" si="6"/>
        <v>770850</v>
      </c>
      <c r="R66" s="34">
        <f t="shared" si="7"/>
        <v>462821.92186406406</v>
      </c>
      <c r="S66" s="34">
        <f t="shared" si="8"/>
        <v>217652.64099999997</v>
      </c>
      <c r="T66" s="34">
        <f t="shared" si="9"/>
        <v>267712.74842999998</v>
      </c>
      <c r="U66" s="175">
        <f>VLOOKUP(B66,'[3]MANO DE OBRA'!$B$9:$H$144,7,0)</f>
        <v>194930</v>
      </c>
      <c r="V66" s="175">
        <v>734000</v>
      </c>
      <c r="W66" s="17">
        <v>824160</v>
      </c>
      <c r="X66" s="17">
        <v>791000</v>
      </c>
      <c r="Y66" s="17">
        <f t="shared" si="10"/>
        <v>636022.5</v>
      </c>
      <c r="Z66" s="17">
        <f t="shared" si="11"/>
        <v>762500</v>
      </c>
      <c r="AA66" s="17">
        <f t="shared" si="12"/>
        <v>445929.70565990661</v>
      </c>
      <c r="AB66" s="17">
        <f t="shared" si="13"/>
        <v>204871.43</v>
      </c>
      <c r="AC66" s="17">
        <f t="shared" si="14"/>
        <v>251991.85889999999</v>
      </c>
      <c r="AD66" s="129">
        <f>VLOOKUP(B66,'[3]MANO DE OBRA'!$B$9:$J$144,9,0)</f>
        <v>192361</v>
      </c>
      <c r="AE66" s="129">
        <v>734000</v>
      </c>
      <c r="AF66" s="18">
        <v>824160</v>
      </c>
      <c r="AG66" s="74">
        <v>807700</v>
      </c>
      <c r="AH66" s="18">
        <f t="shared" si="15"/>
        <v>639555.25</v>
      </c>
      <c r="AI66" s="18">
        <f t="shared" si="16"/>
        <v>770850</v>
      </c>
      <c r="AJ66" s="18">
        <f t="shared" si="17"/>
        <v>443833.09610219818</v>
      </c>
      <c r="AK66" s="18">
        <f t="shared" si="18"/>
        <v>202171.41099999999</v>
      </c>
      <c r="AL66" s="18">
        <f t="shared" si="19"/>
        <v>248670.83552999998</v>
      </c>
      <c r="AM66" s="133">
        <f>VLOOKUP(B66,'[3]MANO DE OBRA'!$B$9:$L$144,11,0)</f>
        <v>211774</v>
      </c>
      <c r="AN66" s="133">
        <v>734000</v>
      </c>
      <c r="AO66" s="19">
        <v>824160</v>
      </c>
      <c r="AP66" s="77">
        <v>799000</v>
      </c>
      <c r="AQ66" s="19">
        <f t="shared" si="20"/>
        <v>642233.5</v>
      </c>
      <c r="AR66" s="19">
        <f t="shared" si="21"/>
        <v>766500</v>
      </c>
      <c r="AS66" s="19">
        <f t="shared" si="22"/>
        <v>467872.70849314134</v>
      </c>
      <c r="AT66" s="19">
        <f t="shared" si="23"/>
        <v>222574.47399999999</v>
      </c>
      <c r="AU66" s="19">
        <f t="shared" si="24"/>
        <v>273766.60301999998</v>
      </c>
      <c r="AV66" s="137">
        <f>VLOOKUP(B66,'[3]MANO DE OBRA'!$B$9:$N$144,13,0)</f>
        <v>231947</v>
      </c>
      <c r="AW66" s="137">
        <v>734000</v>
      </c>
      <c r="AX66" s="20">
        <v>824160</v>
      </c>
      <c r="AY66" s="79">
        <v>799000</v>
      </c>
      <c r="AZ66" s="20">
        <f t="shared" si="25"/>
        <v>647276.75</v>
      </c>
      <c r="BA66" s="20">
        <f t="shared" si="26"/>
        <v>766500</v>
      </c>
      <c r="BB66" s="20">
        <f t="shared" si="27"/>
        <v>491482.0841317256</v>
      </c>
      <c r="BC66" s="20">
        <f t="shared" si="28"/>
        <v>243776.29699999999</v>
      </c>
      <c r="BD66" s="20">
        <f t="shared" si="29"/>
        <v>299844.84531</v>
      </c>
      <c r="BE66" s="139">
        <f>VLOOKUP(B66,'[3]MANO DE OBRA'!$B$9:$P$144,15,0)</f>
        <v>220997</v>
      </c>
      <c r="BF66" s="139">
        <v>734000</v>
      </c>
      <c r="BG66" s="21">
        <v>824160</v>
      </c>
      <c r="BH66" s="80">
        <v>799000</v>
      </c>
      <c r="BI66" s="21">
        <f t="shared" si="30"/>
        <v>644539.25</v>
      </c>
      <c r="BJ66" s="21">
        <f t="shared" si="31"/>
        <v>766500</v>
      </c>
      <c r="BK66" s="21">
        <f t="shared" si="32"/>
        <v>478911.88109722559</v>
      </c>
      <c r="BL66" s="21">
        <f t="shared" si="33"/>
        <v>232267.84699999998</v>
      </c>
      <c r="BM66" s="21">
        <f t="shared" si="34"/>
        <v>285689.45181</v>
      </c>
      <c r="BN66" s="144">
        <f>VLOOKUP(B66,'[3]MANO DE OBRA'!$B$9:$R$144,17,0)</f>
        <v>261747</v>
      </c>
      <c r="BO66" s="144">
        <v>734000</v>
      </c>
      <c r="BP66" s="22">
        <v>824160</v>
      </c>
      <c r="BQ66" s="82">
        <v>816000</v>
      </c>
      <c r="BR66" s="22">
        <f t="shared" si="35"/>
        <v>658976.75</v>
      </c>
      <c r="BS66" s="22">
        <f t="shared" si="36"/>
        <v>775000</v>
      </c>
      <c r="BT66" s="22">
        <f t="shared" si="37"/>
        <v>524815.38480408525</v>
      </c>
      <c r="BU66" s="22">
        <f t="shared" si="38"/>
        <v>275096.09700000001</v>
      </c>
      <c r="BV66" s="22">
        <f t="shared" si="39"/>
        <v>338368.19931</v>
      </c>
      <c r="BW66" s="146">
        <f>VLOOKUP(B66,'[3]MANO DE OBRA'!$B$9:$T$144,19,0)</f>
        <v>279317</v>
      </c>
      <c r="BX66" s="146">
        <v>734000</v>
      </c>
      <c r="BY66" s="23">
        <v>824160</v>
      </c>
      <c r="BZ66" s="84">
        <v>799000</v>
      </c>
      <c r="CA66" s="23">
        <f t="shared" si="40"/>
        <v>659119.25</v>
      </c>
      <c r="CB66" s="23">
        <f t="shared" si="41"/>
        <v>766500</v>
      </c>
      <c r="CC66" s="84">
        <f t="shared" si="42"/>
        <v>539994.67058137257</v>
      </c>
      <c r="CD66" s="84">
        <f t="shared" si="43"/>
        <v>293562.16699999996</v>
      </c>
      <c r="CE66" s="84">
        <f t="shared" si="44"/>
        <v>361081.46540999995</v>
      </c>
      <c r="CF66" s="168">
        <f>VLOOKUP(B66,'[3]MANO DE OBRA'!$B$9:$X$144,23,0)</f>
        <v>204348</v>
      </c>
      <c r="CG66" s="168">
        <v>734000</v>
      </c>
      <c r="CH66" s="24">
        <v>824160</v>
      </c>
      <c r="CI66" s="24">
        <v>767000</v>
      </c>
      <c r="CJ66" s="24">
        <f t="shared" si="45"/>
        <v>632377</v>
      </c>
      <c r="CK66" s="24">
        <f t="shared" si="46"/>
        <v>750500</v>
      </c>
      <c r="CL66" s="24">
        <f t="shared" si="47"/>
        <v>455936.6690646222</v>
      </c>
      <c r="CM66" s="24">
        <f t="shared" si="48"/>
        <v>214769.74799999999</v>
      </c>
      <c r="CN66" s="24">
        <f t="shared" si="49"/>
        <v>264166.79003999999</v>
      </c>
      <c r="CO66" s="148">
        <f>VLOOKUP(B66,'[3]MANO DE OBRA'!$B$9:$Z$144,25,0)</f>
        <v>248401</v>
      </c>
      <c r="CP66" s="148">
        <v>734000</v>
      </c>
      <c r="CQ66" s="26">
        <v>824160</v>
      </c>
      <c r="CR66" s="149">
        <v>808000</v>
      </c>
      <c r="CS66" s="26">
        <f t="shared" si="50"/>
        <v>653640.25</v>
      </c>
      <c r="CT66" s="26">
        <f t="shared" si="51"/>
        <v>771000</v>
      </c>
      <c r="CU66" s="26">
        <f t="shared" si="52"/>
        <v>510260.90667368477</v>
      </c>
      <c r="CV66" s="26">
        <f t="shared" si="53"/>
        <v>261069.45099999997</v>
      </c>
      <c r="CW66" s="26">
        <f t="shared" si="54"/>
        <v>321115.42472999997</v>
      </c>
      <c r="CX66" s="27">
        <f>VLOOKUP(B66,'[3]MANO DE OBRA'!$B$9:$AB$144,27,0)</f>
        <v>279890</v>
      </c>
      <c r="CY66" s="27">
        <v>734000</v>
      </c>
      <c r="CZ66" s="28">
        <v>824160</v>
      </c>
      <c r="DA66" s="86">
        <v>791000</v>
      </c>
      <c r="DB66" s="28">
        <f t="shared" si="55"/>
        <v>657262.5</v>
      </c>
      <c r="DC66" s="28">
        <f t="shared" si="56"/>
        <v>762500</v>
      </c>
      <c r="DD66" s="28">
        <f t="shared" si="57"/>
        <v>539606.50085256586</v>
      </c>
      <c r="DE66" s="28">
        <f t="shared" si="58"/>
        <v>294164.38999999996</v>
      </c>
      <c r="DF66" s="28">
        <f t="shared" si="59"/>
        <v>361822.19969999994</v>
      </c>
      <c r="DG66" s="150">
        <f>VLOOKUP(B66,'[3]MANO DE OBRA'!$B$9:$AF$144,31,0)</f>
        <v>288456</v>
      </c>
      <c r="DH66" s="150">
        <v>734000</v>
      </c>
      <c r="DI66" s="29">
        <v>824160</v>
      </c>
      <c r="DJ66" s="88">
        <v>799000</v>
      </c>
      <c r="DK66" s="29">
        <f t="shared" si="60"/>
        <v>661404</v>
      </c>
      <c r="DL66" s="29">
        <f t="shared" si="61"/>
        <v>766500</v>
      </c>
      <c r="DM66" s="29">
        <f t="shared" si="62"/>
        <v>548392.02226863452</v>
      </c>
      <c r="DN66" s="29">
        <f t="shared" si="63"/>
        <v>303167.25599999999</v>
      </c>
      <c r="DO66" s="29">
        <f t="shared" si="64"/>
        <v>372895.72487999999</v>
      </c>
      <c r="DP66" s="154">
        <f>VLOOKUP(B66,'[3]MANO DE OBRA'!$B$9:$AH$144,33,0)</f>
        <v>288456</v>
      </c>
      <c r="DQ66" s="154">
        <v>734000</v>
      </c>
      <c r="DR66" s="30">
        <v>824160</v>
      </c>
      <c r="DS66" s="90">
        <v>807700</v>
      </c>
      <c r="DT66" s="30">
        <f t="shared" si="65"/>
        <v>663579</v>
      </c>
      <c r="DU66" s="30">
        <f t="shared" si="66"/>
        <v>770850</v>
      </c>
      <c r="DV66" s="30">
        <f t="shared" si="67"/>
        <v>549407.44777871261</v>
      </c>
      <c r="DW66" s="30">
        <f t="shared" si="68"/>
        <v>303167.25599999999</v>
      </c>
      <c r="DX66" s="30">
        <f t="shared" si="69"/>
        <v>372895.72487999999</v>
      </c>
      <c r="DY66" s="158">
        <f>VLOOKUP(B66,'[3]MANO DE OBRA'!$B$9:$AJ$144,35,0)</f>
        <v>288456</v>
      </c>
      <c r="DZ66" s="158">
        <v>734000</v>
      </c>
      <c r="EA66" s="24">
        <v>824160</v>
      </c>
      <c r="EB66" s="25">
        <v>799400</v>
      </c>
      <c r="EC66" s="24">
        <f t="shared" si="70"/>
        <v>661504</v>
      </c>
      <c r="ED66" s="24">
        <f t="shared" si="71"/>
        <v>766700</v>
      </c>
      <c r="EE66" s="24">
        <f t="shared" si="72"/>
        <v>548439.11009274342</v>
      </c>
      <c r="EF66" s="24">
        <f t="shared" si="73"/>
        <v>303167.25599999999</v>
      </c>
      <c r="EG66" s="24">
        <f t="shared" si="74"/>
        <v>372895.72487999999</v>
      </c>
      <c r="EH66" s="126">
        <f>VLOOKUP(B66,'[3]MANO DE OBRA'!$B$9:$AN$144,37,0)</f>
        <v>303528</v>
      </c>
      <c r="EI66" s="126">
        <v>734000</v>
      </c>
      <c r="EJ66" s="17">
        <v>824160</v>
      </c>
      <c r="EK66" s="73">
        <v>766000</v>
      </c>
      <c r="EL66" s="17">
        <f t="shared" si="75"/>
        <v>656922</v>
      </c>
      <c r="EM66" s="17">
        <f t="shared" si="76"/>
        <v>750000</v>
      </c>
      <c r="EN66" s="17">
        <f t="shared" si="77"/>
        <v>557427.08247518132</v>
      </c>
      <c r="EO66" s="17">
        <f t="shared" si="78"/>
        <v>319007.92799999996</v>
      </c>
      <c r="EP66" s="17">
        <f t="shared" si="79"/>
        <v>392379.75143999996</v>
      </c>
      <c r="EQ66" s="350">
        <v>288456</v>
      </c>
      <c r="ER66" s="170">
        <v>734000</v>
      </c>
      <c r="ES66" s="32">
        <v>824160</v>
      </c>
      <c r="ET66" s="32">
        <v>783000</v>
      </c>
      <c r="EU66" s="32">
        <f t="shared" si="80"/>
        <v>780386.66666666663</v>
      </c>
      <c r="EV66" s="32">
        <f t="shared" si="81"/>
        <v>783000</v>
      </c>
      <c r="EW66" s="32">
        <f t="shared" si="82"/>
        <v>778635.55711671116</v>
      </c>
      <c r="EX66" s="32">
        <f t="shared" si="83"/>
        <v>348483.6936</v>
      </c>
      <c r="EY66" s="32">
        <f t="shared" si="84"/>
        <v>428634.94312800001</v>
      </c>
      <c r="EZ66" s="94">
        <f>VLOOKUP(B66,'[2]MANO DE OBRA '!$B$11:$AT$145,45,0)</f>
        <v>169868</v>
      </c>
      <c r="FA66" s="170">
        <v>734000</v>
      </c>
      <c r="FB66" s="32">
        <v>824160</v>
      </c>
      <c r="FC66" s="32">
        <v>791000</v>
      </c>
      <c r="FD66" s="32">
        <f t="shared" si="85"/>
        <v>783053.33333333337</v>
      </c>
      <c r="FE66" s="32">
        <f t="shared" si="86"/>
        <v>791000</v>
      </c>
      <c r="FF66" s="32">
        <f t="shared" si="87"/>
        <v>781254.68893100065</v>
      </c>
      <c r="FG66" s="172">
        <f t="shared" si="88"/>
        <v>205217.53079999998</v>
      </c>
      <c r="FH66" s="32">
        <f t="shared" si="89"/>
        <v>252417.56288399998</v>
      </c>
      <c r="FI66" s="172">
        <f>VLOOKUP(B66,'[2]MANO DE OBRA '!$B$11:$BO$145,66,0)</f>
        <v>168712</v>
      </c>
      <c r="FJ66" s="162">
        <v>734000</v>
      </c>
      <c r="FK66" s="32">
        <v>824160</v>
      </c>
      <c r="FL66" s="94">
        <v>783000</v>
      </c>
      <c r="FM66" s="32">
        <f t="shared" si="90"/>
        <v>780386.66666666663</v>
      </c>
      <c r="FN66" s="32">
        <f t="shared" si="91"/>
        <v>783000</v>
      </c>
      <c r="FO66" s="94">
        <f t="shared" si="92"/>
        <v>778635.55711671116</v>
      </c>
      <c r="FP66" s="172">
        <f t="shared" si="93"/>
        <v>203820.96719999998</v>
      </c>
      <c r="FQ66" s="32">
        <f t="shared" si="94"/>
        <v>250699.78965599998</v>
      </c>
      <c r="FR66" s="94">
        <f>VLOOKUP(B66,'[2]MANO DE OBRA '!$B$11:$BF$145,57,0)</f>
        <v>139152</v>
      </c>
      <c r="FS66" s="170">
        <v>734000</v>
      </c>
      <c r="FT66" s="32">
        <v>824160</v>
      </c>
      <c r="FU66" s="32">
        <v>766000</v>
      </c>
      <c r="FV66" s="32">
        <f t="shared" si="95"/>
        <v>774720</v>
      </c>
      <c r="FW66" s="32">
        <f t="shared" si="96"/>
        <v>766000</v>
      </c>
      <c r="FX66" s="32">
        <f t="shared" si="97"/>
        <v>772949.35352218873</v>
      </c>
      <c r="FY66" s="172">
        <f t="shared" si="98"/>
        <v>168109.5312</v>
      </c>
      <c r="FZ66" s="32">
        <f t="shared" si="99"/>
        <v>206774.72337600001</v>
      </c>
      <c r="GA66" s="172">
        <f>VLOOKUP(B66,'[2]MANO DE OBRA '!$B$11:$BR$145,69,0)</f>
        <v>171948</v>
      </c>
      <c r="GB66" s="162">
        <v>734000</v>
      </c>
      <c r="GC66" s="32">
        <v>824160</v>
      </c>
      <c r="GD66" s="94">
        <v>808000</v>
      </c>
      <c r="GE66" s="32">
        <f t="shared" si="100"/>
        <v>788720</v>
      </c>
      <c r="GF66" s="32">
        <f t="shared" si="101"/>
        <v>808000</v>
      </c>
      <c r="GG66" s="32">
        <f t="shared" si="102"/>
        <v>786704.02802101581</v>
      </c>
      <c r="GH66" s="172">
        <f t="shared" si="103"/>
        <v>207730.37880000001</v>
      </c>
      <c r="GI66" s="32">
        <f t="shared" si="104"/>
        <v>255508.36592400001</v>
      </c>
      <c r="GJ66" s="172">
        <f>VLOOKUP(B66,'[2]MANO DE OBRA '!$B$11:$P$145,15,0)</f>
        <v>151174</v>
      </c>
      <c r="GK66" s="162">
        <v>734000</v>
      </c>
      <c r="GL66" s="32">
        <v>824160</v>
      </c>
      <c r="GM66" s="94">
        <v>530700</v>
      </c>
      <c r="GN66" s="32">
        <f t="shared" si="105"/>
        <v>696286.66666666663</v>
      </c>
      <c r="GO66" s="32">
        <f t="shared" si="106"/>
        <v>734000</v>
      </c>
      <c r="GP66" s="32">
        <f t="shared" si="107"/>
        <v>672636.96249435109</v>
      </c>
      <c r="GQ66" s="172">
        <f t="shared" si="108"/>
        <v>182633.3094</v>
      </c>
      <c r="GR66" s="32">
        <f t="shared" si="109"/>
        <v>224638.970562</v>
      </c>
      <c r="GS66" s="172">
        <f>VLOOKUP(B66,'[2]MANO DE OBRA '!$B$11:$G$145,6,0)</f>
        <v>134150</v>
      </c>
      <c r="GT66" s="162">
        <v>734000</v>
      </c>
      <c r="GU66" s="32">
        <v>824160</v>
      </c>
      <c r="GV66" s="94">
        <v>530700</v>
      </c>
      <c r="GW66" s="33">
        <f t="shared" si="110"/>
        <v>696286.66666666663</v>
      </c>
      <c r="GX66" s="32">
        <f t="shared" si="111"/>
        <v>734000</v>
      </c>
      <c r="GY66" s="32">
        <f t="shared" si="112"/>
        <v>672636.96249435109</v>
      </c>
      <c r="GZ66" s="172">
        <f t="shared" si="113"/>
        <v>162066.61499999999</v>
      </c>
      <c r="HA66" s="32">
        <f t="shared" si="114"/>
        <v>199341.93644999998</v>
      </c>
      <c r="HB66" s="172">
        <f>VLOOKUP(B66,'[2]MANO DE OBRA '!$B$11:$D$145,3,0)</f>
        <v>149723</v>
      </c>
      <c r="HC66" s="31">
        <v>734000</v>
      </c>
      <c r="HD66" s="32">
        <v>824160</v>
      </c>
      <c r="HE66" s="94">
        <v>530700</v>
      </c>
      <c r="HF66" s="33">
        <f t="shared" si="115"/>
        <v>696286.66666666663</v>
      </c>
      <c r="HG66" s="32">
        <f t="shared" si="116"/>
        <v>734000</v>
      </c>
      <c r="HH66" s="32">
        <f t="shared" si="117"/>
        <v>672636.96249435109</v>
      </c>
      <c r="HI66" s="172">
        <f t="shared" si="118"/>
        <v>180880.35629999998</v>
      </c>
      <c r="HJ66" s="32">
        <f t="shared" si="119"/>
        <v>222482.83824899999</v>
      </c>
      <c r="HK66" s="172">
        <f>VLOOKUP(B66,'[2]MANO DE OBRA '!$B$11:$BI$145,60,0)</f>
        <v>153662</v>
      </c>
      <c r="HL66" s="31">
        <v>734000</v>
      </c>
      <c r="HM66" s="32">
        <v>824160</v>
      </c>
      <c r="HN66" s="94">
        <v>807700</v>
      </c>
      <c r="HO66" s="33">
        <f t="shared" si="120"/>
        <v>788620</v>
      </c>
      <c r="HP66" s="32">
        <f t="shared" si="121"/>
        <v>807700</v>
      </c>
      <c r="HQ66" s="32">
        <f t="shared" si="122"/>
        <v>786609.206055135</v>
      </c>
      <c r="HR66" s="172">
        <f t="shared" si="123"/>
        <v>185639.06219999999</v>
      </c>
      <c r="HS66" s="32">
        <f t="shared" si="124"/>
        <v>228336.04650599998</v>
      </c>
      <c r="HT66" s="172">
        <v>352320</v>
      </c>
      <c r="HU66" s="31">
        <v>734000</v>
      </c>
      <c r="HV66" s="32">
        <v>824160</v>
      </c>
      <c r="HW66" s="94">
        <v>766000</v>
      </c>
      <c r="HX66" s="33">
        <f t="shared" si="125"/>
        <v>774720</v>
      </c>
      <c r="HY66" s="32">
        <f t="shared" si="126"/>
        <v>766000</v>
      </c>
      <c r="HZ66" s="32">
        <f t="shared" si="127"/>
        <v>772949.35352218873</v>
      </c>
      <c r="IA66" s="172">
        <f t="shared" si="128"/>
        <v>425637.79199999996</v>
      </c>
      <c r="IB66" s="32">
        <f t="shared" si="129"/>
        <v>523534.48415999993</v>
      </c>
      <c r="IC66" s="172">
        <v>403700</v>
      </c>
      <c r="ID66" s="31">
        <v>734000</v>
      </c>
      <c r="IE66" s="32">
        <v>824160</v>
      </c>
      <c r="IF66" s="94">
        <v>766000</v>
      </c>
      <c r="IG66" s="33">
        <f t="shared" si="130"/>
        <v>774720</v>
      </c>
      <c r="IH66" s="32">
        <f t="shared" si="131"/>
        <v>766000</v>
      </c>
      <c r="II66" s="32">
        <f t="shared" si="132"/>
        <v>772949.35352218873</v>
      </c>
      <c r="IJ66" s="172">
        <f t="shared" si="133"/>
        <v>487709.97</v>
      </c>
      <c r="IK66" s="32">
        <f t="shared" si="134"/>
        <v>599883.26309999998</v>
      </c>
      <c r="IM66" s="32">
        <f t="shared" si="135"/>
        <v>312699.99667611107</v>
      </c>
    </row>
    <row r="67" spans="1:247" x14ac:dyDescent="0.25">
      <c r="A67" s="12">
        <v>60</v>
      </c>
      <c r="B67" s="38" t="s">
        <v>345</v>
      </c>
      <c r="C67" s="14">
        <f>VLOOKUP(B67,'[3]MANO DE OBRA'!$B$9:$D$144,3,0)</f>
        <v>152891</v>
      </c>
      <c r="D67" s="14">
        <v>547000</v>
      </c>
      <c r="E67" s="15">
        <v>646680</v>
      </c>
      <c r="F67" s="97">
        <v>621000</v>
      </c>
      <c r="G67" s="105">
        <f t="shared" si="1"/>
        <v>491892.75</v>
      </c>
      <c r="H67" s="105">
        <f t="shared" si="2"/>
        <v>584000</v>
      </c>
      <c r="I67" s="105">
        <f t="shared" si="3"/>
        <v>347058.73247279495</v>
      </c>
      <c r="J67" s="107">
        <f t="shared" si="136"/>
        <v>160688.44099999999</v>
      </c>
      <c r="K67" s="107">
        <f t="shared" si="4"/>
        <v>197646.78242999999</v>
      </c>
      <c r="L67" s="101">
        <f>VLOOKUP(B67,'[3]MANO DE OBRA'!$B$9:$F$144,5,0)</f>
        <v>160960</v>
      </c>
      <c r="M67" s="101">
        <v>547000</v>
      </c>
      <c r="N67" s="34">
        <v>646680</v>
      </c>
      <c r="O67" s="70">
        <v>640200</v>
      </c>
      <c r="P67" s="34">
        <f t="shared" si="5"/>
        <v>498710</v>
      </c>
      <c r="Q67" s="34">
        <f t="shared" si="6"/>
        <v>593600</v>
      </c>
      <c r="R67" s="34">
        <f t="shared" si="7"/>
        <v>358768.56039675453</v>
      </c>
      <c r="S67" s="34">
        <f t="shared" si="8"/>
        <v>169168.96</v>
      </c>
      <c r="T67" s="34">
        <f t="shared" si="9"/>
        <v>208077.82079999999</v>
      </c>
      <c r="U67" s="175">
        <f>VLOOKUP(B67,'[3]MANO DE OBRA'!$B$9:$H$144,7,0)</f>
        <v>154184</v>
      </c>
      <c r="V67" s="175">
        <v>547000</v>
      </c>
      <c r="W67" s="17">
        <v>646680</v>
      </c>
      <c r="X67" s="17">
        <v>627000</v>
      </c>
      <c r="Y67" s="17">
        <f t="shared" si="10"/>
        <v>493716</v>
      </c>
      <c r="Z67" s="17">
        <f t="shared" si="11"/>
        <v>587000</v>
      </c>
      <c r="AA67" s="17">
        <f t="shared" si="12"/>
        <v>349187.40033649217</v>
      </c>
      <c r="AB67" s="17">
        <f t="shared" si="13"/>
        <v>162047.38399999999</v>
      </c>
      <c r="AC67" s="17">
        <f t="shared" si="14"/>
        <v>199318.28232</v>
      </c>
      <c r="AD67" s="129">
        <f>VLOOKUP(B67,'[3]MANO DE OBRA'!$B$9:$J$144,9,0)</f>
        <v>154364</v>
      </c>
      <c r="AE67" s="129">
        <v>547000</v>
      </c>
      <c r="AF67" s="18">
        <v>646680</v>
      </c>
      <c r="AG67" s="74">
        <v>640200</v>
      </c>
      <c r="AH67" s="18">
        <f t="shared" si="15"/>
        <v>497061</v>
      </c>
      <c r="AI67" s="18">
        <f t="shared" si="16"/>
        <v>593600</v>
      </c>
      <c r="AJ67" s="18">
        <f t="shared" si="17"/>
        <v>350424.72388071887</v>
      </c>
      <c r="AK67" s="18">
        <f t="shared" si="18"/>
        <v>162236.56399999998</v>
      </c>
      <c r="AL67" s="18">
        <f t="shared" si="19"/>
        <v>199550.97371999998</v>
      </c>
      <c r="AM67" s="133">
        <f>VLOOKUP(B67,'[3]MANO DE OBRA'!$B$9:$L$144,11,0)</f>
        <v>169943</v>
      </c>
      <c r="AN67" s="133">
        <v>547000</v>
      </c>
      <c r="AO67" s="19">
        <v>646680</v>
      </c>
      <c r="AP67" s="77">
        <v>634000</v>
      </c>
      <c r="AQ67" s="19">
        <f t="shared" si="20"/>
        <v>499405.75</v>
      </c>
      <c r="AR67" s="19">
        <f t="shared" si="21"/>
        <v>590500</v>
      </c>
      <c r="AS67" s="19">
        <f t="shared" si="22"/>
        <v>369135.59740560327</v>
      </c>
      <c r="AT67" s="19">
        <f t="shared" si="23"/>
        <v>178610.09299999999</v>
      </c>
      <c r="AU67" s="19">
        <f t="shared" si="24"/>
        <v>219690.41438999999</v>
      </c>
      <c r="AV67" s="137">
        <f>VLOOKUP(B67,'[3]MANO DE OBRA'!$B$9:$N$144,13,0)</f>
        <v>165856</v>
      </c>
      <c r="AW67" s="137">
        <v>547000</v>
      </c>
      <c r="AX67" s="20">
        <v>646680</v>
      </c>
      <c r="AY67" s="79">
        <v>634000</v>
      </c>
      <c r="AZ67" s="20">
        <f t="shared" si="25"/>
        <v>498384</v>
      </c>
      <c r="BA67" s="20">
        <f t="shared" si="26"/>
        <v>590500</v>
      </c>
      <c r="BB67" s="20">
        <f t="shared" si="27"/>
        <v>364261.3319424935</v>
      </c>
      <c r="BC67" s="20">
        <f t="shared" si="28"/>
        <v>174314.65599999999</v>
      </c>
      <c r="BD67" s="20">
        <f t="shared" si="29"/>
        <v>214407.02687999999</v>
      </c>
      <c r="BE67" s="139">
        <f>VLOOKUP(B67,'[3]MANO DE OBRA'!$B$9:$P$144,15,0)</f>
        <v>172049</v>
      </c>
      <c r="BF67" s="139">
        <v>547000</v>
      </c>
      <c r="BG67" s="21">
        <v>646680</v>
      </c>
      <c r="BH67" s="80">
        <v>601000</v>
      </c>
      <c r="BI67" s="21">
        <f t="shared" si="30"/>
        <v>491682.25</v>
      </c>
      <c r="BJ67" s="21">
        <f t="shared" si="31"/>
        <v>574000</v>
      </c>
      <c r="BK67" s="21">
        <f t="shared" si="32"/>
        <v>368639.65484196</v>
      </c>
      <c r="BL67" s="21">
        <f t="shared" si="33"/>
        <v>180823.49899999998</v>
      </c>
      <c r="BM67" s="21">
        <f t="shared" si="34"/>
        <v>222412.90376999998</v>
      </c>
      <c r="BN67" s="144">
        <f>VLOOKUP(B67,'[3]MANO DE OBRA'!$B$9:$R$144,17,0)</f>
        <v>192996</v>
      </c>
      <c r="BO67" s="144">
        <v>547000</v>
      </c>
      <c r="BP67" s="22">
        <v>646680</v>
      </c>
      <c r="BQ67" s="82">
        <v>614000</v>
      </c>
      <c r="BR67" s="22">
        <f t="shared" si="35"/>
        <v>500169</v>
      </c>
      <c r="BS67" s="22">
        <f t="shared" si="36"/>
        <v>580500</v>
      </c>
      <c r="BT67" s="22">
        <f t="shared" si="37"/>
        <v>392748.58597394091</v>
      </c>
      <c r="BU67" s="22">
        <f t="shared" si="38"/>
        <v>202838.79599999997</v>
      </c>
      <c r="BV67" s="22">
        <f t="shared" si="39"/>
        <v>249491.71907999995</v>
      </c>
      <c r="BW67" s="146">
        <f>VLOOKUP(B67,'[3]MANO DE OBRA'!$B$9:$T$144,19,0)</f>
        <v>226338</v>
      </c>
      <c r="BX67" s="146">
        <v>547000</v>
      </c>
      <c r="BY67" s="23">
        <v>646680</v>
      </c>
      <c r="BZ67" s="84">
        <v>601000</v>
      </c>
      <c r="CA67" s="23">
        <f t="shared" si="40"/>
        <v>505254.5</v>
      </c>
      <c r="CB67" s="23">
        <f t="shared" si="41"/>
        <v>574000</v>
      </c>
      <c r="CC67" s="84">
        <f t="shared" si="42"/>
        <v>422985.98929094971</v>
      </c>
      <c r="CD67" s="84">
        <f t="shared" si="43"/>
        <v>237881.23799999998</v>
      </c>
      <c r="CE67" s="84">
        <f t="shared" si="44"/>
        <v>292593.92273999995</v>
      </c>
      <c r="CF67" s="168">
        <f>VLOOKUP(B67,'[3]MANO DE OBRA'!$B$9:$X$144,23,0)</f>
        <v>147087</v>
      </c>
      <c r="CG67" s="168">
        <v>547000</v>
      </c>
      <c r="CH67" s="24">
        <v>646680</v>
      </c>
      <c r="CI67" s="24">
        <v>558900</v>
      </c>
      <c r="CJ67" s="24">
        <f t="shared" si="45"/>
        <v>474916.75</v>
      </c>
      <c r="CK67" s="24">
        <f t="shared" si="46"/>
        <v>552950</v>
      </c>
      <c r="CL67" s="24">
        <f t="shared" si="47"/>
        <v>334379.95245650341</v>
      </c>
      <c r="CM67" s="24">
        <f t="shared" si="48"/>
        <v>154588.43699999998</v>
      </c>
      <c r="CN67" s="24">
        <f t="shared" si="49"/>
        <v>190143.77750999999</v>
      </c>
      <c r="CO67" s="148">
        <f>VLOOKUP(B67,'[3]MANO DE OBRA'!$B$9:$Z$144,25,0)</f>
        <v>179480</v>
      </c>
      <c r="CP67" s="148">
        <v>547000</v>
      </c>
      <c r="CQ67" s="26">
        <v>646680</v>
      </c>
      <c r="CR67" s="149">
        <v>614000</v>
      </c>
      <c r="CS67" s="26">
        <f t="shared" si="50"/>
        <v>496790</v>
      </c>
      <c r="CT67" s="26">
        <f t="shared" si="51"/>
        <v>580500</v>
      </c>
      <c r="CU67" s="26">
        <f t="shared" si="52"/>
        <v>378256.69440316915</v>
      </c>
      <c r="CV67" s="26">
        <f t="shared" si="53"/>
        <v>188633.47999999998</v>
      </c>
      <c r="CW67" s="26">
        <f t="shared" si="54"/>
        <v>232019.18039999998</v>
      </c>
      <c r="CX67" s="27">
        <f>VLOOKUP(B67,'[3]MANO DE OBRA'!$B$9:$AB$144,27,0)</f>
        <v>217538</v>
      </c>
      <c r="CY67" s="27">
        <v>547000</v>
      </c>
      <c r="CZ67" s="28">
        <v>646680</v>
      </c>
      <c r="DA67" s="86">
        <v>601000</v>
      </c>
      <c r="DB67" s="28">
        <f t="shared" si="55"/>
        <v>503054.5</v>
      </c>
      <c r="DC67" s="28">
        <f t="shared" si="56"/>
        <v>574000</v>
      </c>
      <c r="DD67" s="28">
        <f t="shared" si="57"/>
        <v>415139.94808853429</v>
      </c>
      <c r="DE67" s="28">
        <f t="shared" si="58"/>
        <v>228632.43799999999</v>
      </c>
      <c r="DF67" s="28">
        <f t="shared" si="59"/>
        <v>281217.89873999998</v>
      </c>
      <c r="DG67" s="150">
        <f>VLOOKUP(B67,'[3]MANO DE OBRA'!$B$9:$AF$144,31,0)</f>
        <v>226338</v>
      </c>
      <c r="DH67" s="150">
        <v>547000</v>
      </c>
      <c r="DI67" s="29">
        <v>646680</v>
      </c>
      <c r="DJ67" s="88">
        <v>595000</v>
      </c>
      <c r="DK67" s="29">
        <f t="shared" si="60"/>
        <v>503754.5</v>
      </c>
      <c r="DL67" s="29">
        <f t="shared" si="61"/>
        <v>571000</v>
      </c>
      <c r="DM67" s="29">
        <f t="shared" si="62"/>
        <v>422236.8166615339</v>
      </c>
      <c r="DN67" s="29">
        <f t="shared" si="63"/>
        <v>237881.23799999998</v>
      </c>
      <c r="DO67" s="29">
        <f t="shared" si="64"/>
        <v>292593.92273999995</v>
      </c>
      <c r="DP67" s="154">
        <f>VLOOKUP(B67,'[3]MANO DE OBRA'!$B$9:$AH$144,33,0)</f>
        <v>226338</v>
      </c>
      <c r="DQ67" s="154">
        <v>547000</v>
      </c>
      <c r="DR67" s="30">
        <v>646680</v>
      </c>
      <c r="DS67" s="90">
        <v>614300</v>
      </c>
      <c r="DT67" s="30">
        <f t="shared" si="65"/>
        <v>508579.5</v>
      </c>
      <c r="DU67" s="30">
        <f t="shared" si="66"/>
        <v>580650</v>
      </c>
      <c r="DV67" s="30">
        <f t="shared" si="67"/>
        <v>424603.49644708278</v>
      </c>
      <c r="DW67" s="30">
        <f t="shared" si="68"/>
        <v>237881.23799999998</v>
      </c>
      <c r="DX67" s="30">
        <f t="shared" si="69"/>
        <v>292593.92273999995</v>
      </c>
      <c r="DY67" s="158">
        <f>VLOOKUP(B67,'[3]MANO DE OBRA'!$B$9:$AJ$144,35,0)</f>
        <v>226338</v>
      </c>
      <c r="DZ67" s="158">
        <v>547000</v>
      </c>
      <c r="EA67" s="24">
        <v>646680</v>
      </c>
      <c r="EB67" s="25">
        <v>614300</v>
      </c>
      <c r="EC67" s="24">
        <f t="shared" si="70"/>
        <v>508579.5</v>
      </c>
      <c r="ED67" s="24">
        <f t="shared" si="71"/>
        <v>580650</v>
      </c>
      <c r="EE67" s="24">
        <f t="shared" si="72"/>
        <v>424603.49644708278</v>
      </c>
      <c r="EF67" s="24">
        <f t="shared" si="73"/>
        <v>237881.23799999998</v>
      </c>
      <c r="EG67" s="24">
        <f t="shared" si="74"/>
        <v>292593.92273999995</v>
      </c>
      <c r="EH67" s="126">
        <f>VLOOKUP(B67,'[3]MANO DE OBRA'!$B$9:$AN$144,37,0)</f>
        <v>237358</v>
      </c>
      <c r="EI67" s="126">
        <v>547000</v>
      </c>
      <c r="EJ67" s="17">
        <v>646680</v>
      </c>
      <c r="EK67" s="73">
        <v>614000</v>
      </c>
      <c r="EL67" s="17">
        <f t="shared" si="75"/>
        <v>511259.5</v>
      </c>
      <c r="EM67" s="17">
        <f t="shared" si="76"/>
        <v>580500</v>
      </c>
      <c r="EN67" s="17">
        <f t="shared" si="77"/>
        <v>434017.26631536387</v>
      </c>
      <c r="EO67" s="17">
        <f t="shared" si="78"/>
        <v>249463.25799999997</v>
      </c>
      <c r="EP67" s="17">
        <f t="shared" si="79"/>
        <v>306839.80733999994</v>
      </c>
      <c r="EQ67" s="350">
        <v>226338</v>
      </c>
      <c r="ER67" s="170">
        <v>547000</v>
      </c>
      <c r="ES67" s="32">
        <v>646680</v>
      </c>
      <c r="ET67" s="32">
        <v>621000</v>
      </c>
      <c r="EU67" s="32">
        <f t="shared" si="80"/>
        <v>604893.33333333337</v>
      </c>
      <c r="EV67" s="32">
        <f t="shared" si="81"/>
        <v>621000</v>
      </c>
      <c r="EW67" s="32">
        <f t="shared" si="82"/>
        <v>601827.22063605592</v>
      </c>
      <c r="EX67" s="32">
        <f t="shared" si="83"/>
        <v>273438.93780000001</v>
      </c>
      <c r="EY67" s="32">
        <f t="shared" si="84"/>
        <v>336329.89349400002</v>
      </c>
      <c r="EZ67" s="94">
        <f>VLOOKUP(B67,'[2]MANO DE OBRA '!$B$11:$AT$145,45,0)</f>
        <v>126789</v>
      </c>
      <c r="FA67" s="170">
        <v>547000</v>
      </c>
      <c r="FB67" s="32">
        <v>646680</v>
      </c>
      <c r="FC67" s="32">
        <v>614000</v>
      </c>
      <c r="FD67" s="32">
        <f t="shared" si="85"/>
        <v>602560</v>
      </c>
      <c r="FE67" s="32">
        <f t="shared" si="86"/>
        <v>614000</v>
      </c>
      <c r="FF67" s="32">
        <f t="shared" si="87"/>
        <v>599618.89076175413</v>
      </c>
      <c r="FG67" s="172">
        <f t="shared" si="88"/>
        <v>153173.79089999999</v>
      </c>
      <c r="FH67" s="32">
        <f t="shared" si="89"/>
        <v>188403.76280699999</v>
      </c>
      <c r="FI67" s="172">
        <f>VLOOKUP(B67,'[2]MANO DE OBRA '!$B$11:$BO$145,66,0)</f>
        <v>127661</v>
      </c>
      <c r="FJ67" s="162">
        <v>547000</v>
      </c>
      <c r="FK67" s="32">
        <v>646680</v>
      </c>
      <c r="FL67" s="94">
        <v>620800</v>
      </c>
      <c r="FM67" s="32">
        <f t="shared" si="90"/>
        <v>604826.66666666663</v>
      </c>
      <c r="FN67" s="32">
        <f t="shared" si="91"/>
        <v>620800</v>
      </c>
      <c r="FO67" s="94">
        <f t="shared" si="92"/>
        <v>601764.59330694575</v>
      </c>
      <c r="FP67" s="172">
        <f t="shared" si="93"/>
        <v>154227.25409999999</v>
      </c>
      <c r="FQ67" s="32">
        <f t="shared" si="94"/>
        <v>189699.522543</v>
      </c>
      <c r="FR67" s="94">
        <f>VLOOKUP(B67,'[2]MANO DE OBRA '!$B$11:$BF$145,57,0)</f>
        <v>121344</v>
      </c>
      <c r="FS67" s="170">
        <v>547000</v>
      </c>
      <c r="FT67" s="32">
        <v>646680</v>
      </c>
      <c r="FU67" s="32">
        <v>614000</v>
      </c>
      <c r="FV67" s="32">
        <f t="shared" si="95"/>
        <v>602560</v>
      </c>
      <c r="FW67" s="32">
        <f t="shared" si="96"/>
        <v>614000</v>
      </c>
      <c r="FX67" s="32">
        <f t="shared" si="97"/>
        <v>599618.89076175413</v>
      </c>
      <c r="FY67" s="172">
        <f t="shared" si="98"/>
        <v>146595.68640000001</v>
      </c>
      <c r="FZ67" s="32">
        <f t="shared" si="99"/>
        <v>180312.69427199999</v>
      </c>
      <c r="GA67" s="172">
        <f>VLOOKUP(B67,'[2]MANO DE OBRA '!$B$11:$BR$145,69,0)</f>
        <v>124505</v>
      </c>
      <c r="GB67" s="162">
        <v>547000</v>
      </c>
      <c r="GC67" s="32">
        <v>646680</v>
      </c>
      <c r="GD67" s="94">
        <v>640000</v>
      </c>
      <c r="GE67" s="32">
        <f t="shared" si="100"/>
        <v>611226.66666666663</v>
      </c>
      <c r="GF67" s="32">
        <f t="shared" si="101"/>
        <v>640000</v>
      </c>
      <c r="GG67" s="32">
        <f t="shared" si="102"/>
        <v>607654.81808913674</v>
      </c>
      <c r="GH67" s="172">
        <f t="shared" si="103"/>
        <v>150414.49049999999</v>
      </c>
      <c r="GI67" s="32">
        <f t="shared" si="104"/>
        <v>185009.82331499999</v>
      </c>
      <c r="GJ67" s="172">
        <f>VLOOKUP(B67,'[2]MANO DE OBRA '!$B$11:$P$145,15,0)</f>
        <v>110143</v>
      </c>
      <c r="GK67" s="162">
        <v>547000</v>
      </c>
      <c r="GL67" s="32">
        <v>646680</v>
      </c>
      <c r="GM67" s="94">
        <v>407400</v>
      </c>
      <c r="GN67" s="32">
        <f t="shared" si="105"/>
        <v>533693.33333333337</v>
      </c>
      <c r="GO67" s="32">
        <f t="shared" si="106"/>
        <v>547000</v>
      </c>
      <c r="GP67" s="32">
        <f t="shared" si="107"/>
        <v>514658.89928621333</v>
      </c>
      <c r="GQ67" s="172">
        <f t="shared" si="108"/>
        <v>133063.75829999999</v>
      </c>
      <c r="GR67" s="32">
        <f t="shared" si="109"/>
        <v>163668.42270899998</v>
      </c>
      <c r="GS67" s="172">
        <f>VLOOKUP(B67,'[2]MANO DE OBRA '!$B$11:$G$145,6,0)</f>
        <v>105658</v>
      </c>
      <c r="GT67" s="162">
        <v>547000</v>
      </c>
      <c r="GU67" s="32">
        <v>646680</v>
      </c>
      <c r="GV67" s="94">
        <v>407400</v>
      </c>
      <c r="GW67" s="33">
        <f t="shared" si="110"/>
        <v>533693.33333333337</v>
      </c>
      <c r="GX67" s="32">
        <f t="shared" si="111"/>
        <v>547000</v>
      </c>
      <c r="GY67" s="32">
        <f t="shared" si="112"/>
        <v>514658.89928621333</v>
      </c>
      <c r="GZ67" s="172">
        <f t="shared" si="113"/>
        <v>127645.4298</v>
      </c>
      <c r="HA67" s="32">
        <f t="shared" si="114"/>
        <v>157003.878654</v>
      </c>
      <c r="HB67" s="172">
        <f>VLOOKUP(B67,'[2]MANO DE OBRA '!$B$11:$D$145,3,0)</f>
        <v>112010</v>
      </c>
      <c r="HC67" s="31">
        <v>547000</v>
      </c>
      <c r="HD67" s="32">
        <v>646680</v>
      </c>
      <c r="HE67" s="94">
        <v>407400</v>
      </c>
      <c r="HF67" s="33">
        <f t="shared" si="115"/>
        <v>533693.33333333337</v>
      </c>
      <c r="HG67" s="32">
        <f t="shared" si="116"/>
        <v>547000</v>
      </c>
      <c r="HH67" s="32">
        <f t="shared" si="117"/>
        <v>514658.89928621333</v>
      </c>
      <c r="HI67" s="172">
        <f t="shared" si="118"/>
        <v>135319.28099999999</v>
      </c>
      <c r="HJ67" s="32">
        <f t="shared" si="119"/>
        <v>166442.71562999999</v>
      </c>
      <c r="HK67" s="172">
        <f>VLOOKUP(B67,'[2]MANO DE OBRA '!$B$11:$BI$145,60,0)</f>
        <v>136506</v>
      </c>
      <c r="HL67" s="31">
        <v>547000</v>
      </c>
      <c r="HM67" s="32">
        <v>646680</v>
      </c>
      <c r="HN67" s="94">
        <v>640200</v>
      </c>
      <c r="HO67" s="33">
        <f t="shared" si="120"/>
        <v>611293.33333333337</v>
      </c>
      <c r="HP67" s="32">
        <f t="shared" si="121"/>
        <v>640200</v>
      </c>
      <c r="HQ67" s="32">
        <f t="shared" si="122"/>
        <v>607714.90362380224</v>
      </c>
      <c r="HR67" s="172">
        <f t="shared" si="123"/>
        <v>164912.89859999999</v>
      </c>
      <c r="HS67" s="32">
        <f t="shared" si="124"/>
        <v>202842.86527799998</v>
      </c>
      <c r="HT67" s="172">
        <v>262560</v>
      </c>
      <c r="HU67" s="31">
        <v>547000</v>
      </c>
      <c r="HV67" s="32">
        <v>646680</v>
      </c>
      <c r="HW67" s="94">
        <v>608000</v>
      </c>
      <c r="HX67" s="33">
        <f t="shared" si="125"/>
        <v>600560</v>
      </c>
      <c r="HY67" s="32">
        <f t="shared" si="126"/>
        <v>608000</v>
      </c>
      <c r="HZ67" s="32">
        <f t="shared" si="127"/>
        <v>597698.82653997978</v>
      </c>
      <c r="IA67" s="172">
        <f t="shared" si="128"/>
        <v>317198.73599999998</v>
      </c>
      <c r="IB67" s="32">
        <f t="shared" si="129"/>
        <v>390154.44527999999</v>
      </c>
      <c r="IC67" s="172">
        <v>300850</v>
      </c>
      <c r="ID67" s="31">
        <v>547000</v>
      </c>
      <c r="IE67" s="32">
        <v>646680</v>
      </c>
      <c r="IF67" s="94">
        <v>608000</v>
      </c>
      <c r="IG67" s="33">
        <f t="shared" si="130"/>
        <v>600560</v>
      </c>
      <c r="IH67" s="32">
        <f t="shared" si="131"/>
        <v>608000</v>
      </c>
      <c r="II67" s="32">
        <f t="shared" si="132"/>
        <v>597698.82653997978</v>
      </c>
      <c r="IJ67" s="172">
        <f t="shared" si="133"/>
        <v>363456.88500000001</v>
      </c>
      <c r="IK67" s="32">
        <f t="shared" si="134"/>
        <v>447051.96854999999</v>
      </c>
      <c r="IM67" s="32">
        <f t="shared" si="135"/>
        <v>240670.82484711116</v>
      </c>
    </row>
    <row r="68" spans="1:247" x14ac:dyDescent="0.25">
      <c r="A68" s="12">
        <v>61</v>
      </c>
      <c r="B68" s="38" t="s">
        <v>346</v>
      </c>
      <c r="C68" s="14">
        <f>VLOOKUP(B68,'[3]MANO DE OBRA'!$B$9:$D$144,3,0)</f>
        <v>153238</v>
      </c>
      <c r="D68" s="14">
        <v>548000</v>
      </c>
      <c r="E68" s="15">
        <v>656540</v>
      </c>
      <c r="F68" s="97">
        <v>611000</v>
      </c>
      <c r="G68" s="105">
        <f t="shared" si="1"/>
        <v>492194.5</v>
      </c>
      <c r="H68" s="105">
        <f t="shared" si="2"/>
        <v>579500</v>
      </c>
      <c r="I68" s="105">
        <f t="shared" si="3"/>
        <v>347511.46381447598</v>
      </c>
      <c r="J68" s="107">
        <f t="shared" si="136"/>
        <v>161053.13799999998</v>
      </c>
      <c r="K68" s="107">
        <f t="shared" si="4"/>
        <v>198095.35973999999</v>
      </c>
      <c r="L68" s="101">
        <f>VLOOKUP(B68,'[3]MANO DE OBRA'!$B$9:$F$144,5,0)</f>
        <v>148539</v>
      </c>
      <c r="M68" s="101">
        <v>548000</v>
      </c>
      <c r="N68" s="34">
        <v>656540</v>
      </c>
      <c r="O68" s="70">
        <v>623700</v>
      </c>
      <c r="P68" s="34">
        <f t="shared" si="5"/>
        <v>494194.75</v>
      </c>
      <c r="Q68" s="34">
        <f t="shared" si="6"/>
        <v>585850</v>
      </c>
      <c r="R68" s="34">
        <f t="shared" si="7"/>
        <v>342362.35387334705</v>
      </c>
      <c r="S68" s="34">
        <f t="shared" si="8"/>
        <v>156114.489</v>
      </c>
      <c r="T68" s="34">
        <f t="shared" si="9"/>
        <v>192020.82147</v>
      </c>
      <c r="U68" s="175">
        <f>VLOOKUP(B68,'[3]MANO DE OBRA'!$B$9:$H$144,7,0)</f>
        <v>140587</v>
      </c>
      <c r="V68" s="175">
        <v>548000</v>
      </c>
      <c r="W68" s="17">
        <v>656540</v>
      </c>
      <c r="X68" s="17">
        <v>611000</v>
      </c>
      <c r="Y68" s="17">
        <f t="shared" si="10"/>
        <v>489031.75</v>
      </c>
      <c r="Z68" s="17">
        <f t="shared" si="11"/>
        <v>579500</v>
      </c>
      <c r="AA68" s="17">
        <f t="shared" si="12"/>
        <v>330642.7723360472</v>
      </c>
      <c r="AB68" s="17">
        <f t="shared" si="13"/>
        <v>147756.93699999998</v>
      </c>
      <c r="AC68" s="17">
        <f t="shared" si="14"/>
        <v>181741.03250999999</v>
      </c>
      <c r="AD68" s="129">
        <f>VLOOKUP(B68,'[3]MANO DE OBRA'!$B$9:$J$144,9,0)</f>
        <v>142469</v>
      </c>
      <c r="AE68" s="129">
        <v>548000</v>
      </c>
      <c r="AF68" s="18">
        <v>656540</v>
      </c>
      <c r="AG68" s="74">
        <v>623700</v>
      </c>
      <c r="AH68" s="18">
        <f t="shared" si="15"/>
        <v>492677.25</v>
      </c>
      <c r="AI68" s="18">
        <f t="shared" si="16"/>
        <v>585850</v>
      </c>
      <c r="AJ68" s="18">
        <f t="shared" si="17"/>
        <v>334158.71335048991</v>
      </c>
      <c r="AK68" s="18">
        <f t="shared" si="18"/>
        <v>149734.91899999999</v>
      </c>
      <c r="AL68" s="18">
        <f t="shared" si="19"/>
        <v>184173.95036999998</v>
      </c>
      <c r="AM68" s="133">
        <f>VLOOKUP(B68,'[3]MANO DE OBRA'!$B$9:$L$144,11,0)</f>
        <v>156846</v>
      </c>
      <c r="AN68" s="133">
        <v>548000</v>
      </c>
      <c r="AO68" s="19">
        <v>656540</v>
      </c>
      <c r="AP68" s="77">
        <v>650000</v>
      </c>
      <c r="AQ68" s="19">
        <f t="shared" si="20"/>
        <v>502846.5</v>
      </c>
      <c r="AR68" s="19">
        <f t="shared" si="21"/>
        <v>599000</v>
      </c>
      <c r="AS68" s="19">
        <f t="shared" si="22"/>
        <v>355173.66956864431</v>
      </c>
      <c r="AT68" s="19">
        <f t="shared" si="23"/>
        <v>164845.14599999998</v>
      </c>
      <c r="AU68" s="19">
        <f t="shared" si="24"/>
        <v>202759.52957999997</v>
      </c>
      <c r="AV68" s="137">
        <f>VLOOKUP(B68,'[3]MANO DE OBRA'!$B$9:$N$144,13,0)</f>
        <v>178546</v>
      </c>
      <c r="AW68" s="137">
        <v>548000</v>
      </c>
      <c r="AX68" s="20">
        <v>656540</v>
      </c>
      <c r="AY68" s="79">
        <v>650000</v>
      </c>
      <c r="AZ68" s="20">
        <f t="shared" si="25"/>
        <v>508271.5</v>
      </c>
      <c r="BA68" s="20">
        <f t="shared" si="26"/>
        <v>599000</v>
      </c>
      <c r="BB68" s="20">
        <f t="shared" si="27"/>
        <v>381416.87213222974</v>
      </c>
      <c r="BC68" s="20">
        <f t="shared" si="28"/>
        <v>187651.84599999999</v>
      </c>
      <c r="BD68" s="20">
        <f t="shared" si="29"/>
        <v>230811.77057999998</v>
      </c>
      <c r="BE68" s="139">
        <f>VLOOKUP(B68,'[3]MANO DE OBRA'!$B$9:$P$144,15,0)</f>
        <v>158750</v>
      </c>
      <c r="BF68" s="139">
        <v>548000</v>
      </c>
      <c r="BG68" s="21">
        <v>656540</v>
      </c>
      <c r="BH68" s="80">
        <v>624000</v>
      </c>
      <c r="BI68" s="21">
        <f t="shared" si="30"/>
        <v>496822.5</v>
      </c>
      <c r="BJ68" s="21">
        <f t="shared" si="31"/>
        <v>586000</v>
      </c>
      <c r="BK68" s="21">
        <f t="shared" si="32"/>
        <v>355564.06817654287</v>
      </c>
      <c r="BL68" s="21">
        <f t="shared" si="33"/>
        <v>166846.25</v>
      </c>
      <c r="BM68" s="21">
        <f t="shared" si="34"/>
        <v>205220.88750000001</v>
      </c>
      <c r="BN68" s="144">
        <f>VLOOKUP(B68,'[3]MANO DE OBRA'!$B$9:$R$144,17,0)</f>
        <v>214179</v>
      </c>
      <c r="BO68" s="144">
        <v>548000</v>
      </c>
      <c r="BP68" s="22">
        <v>656540</v>
      </c>
      <c r="BQ68" s="82">
        <v>637000</v>
      </c>
      <c r="BR68" s="22">
        <f t="shared" si="35"/>
        <v>513929.75</v>
      </c>
      <c r="BS68" s="22">
        <f t="shared" si="36"/>
        <v>592500</v>
      </c>
      <c r="BT68" s="22">
        <f t="shared" si="37"/>
        <v>417240.17640952533</v>
      </c>
      <c r="BU68" s="22">
        <f t="shared" si="38"/>
        <v>225102.12899999999</v>
      </c>
      <c r="BV68" s="22">
        <f t="shared" si="39"/>
        <v>276875.61867</v>
      </c>
      <c r="BW68" s="146">
        <f>VLOOKUP(B68,'[3]MANO DE OBRA'!$B$9:$T$144,19,0)</f>
        <v>213783</v>
      </c>
      <c r="BX68" s="146">
        <v>548000</v>
      </c>
      <c r="BY68" s="23">
        <v>656540</v>
      </c>
      <c r="BZ68" s="84">
        <v>624000</v>
      </c>
      <c r="CA68" s="23">
        <f t="shared" si="40"/>
        <v>510580.75</v>
      </c>
      <c r="CB68" s="23">
        <f t="shared" si="41"/>
        <v>586000</v>
      </c>
      <c r="CC68" s="84">
        <f t="shared" si="42"/>
        <v>415448.08497039444</v>
      </c>
      <c r="CD68" s="84">
        <f t="shared" si="43"/>
        <v>224685.93299999999</v>
      </c>
      <c r="CE68" s="84">
        <f t="shared" si="44"/>
        <v>276363.69759</v>
      </c>
      <c r="CF68" s="168">
        <f>VLOOKUP(B68,'[3]MANO DE OBRA'!$B$9:$X$144,23,0)</f>
        <v>159275</v>
      </c>
      <c r="CG68" s="168">
        <v>548000</v>
      </c>
      <c r="CH68" s="24">
        <v>656540</v>
      </c>
      <c r="CI68" s="24">
        <v>586600</v>
      </c>
      <c r="CJ68" s="24">
        <f t="shared" si="45"/>
        <v>487603.75</v>
      </c>
      <c r="CK68" s="24">
        <f t="shared" si="46"/>
        <v>567300</v>
      </c>
      <c r="CL68" s="24">
        <f t="shared" si="47"/>
        <v>353009.42070576351</v>
      </c>
      <c r="CM68" s="24">
        <f t="shared" si="48"/>
        <v>167398.02499999999</v>
      </c>
      <c r="CN68" s="24">
        <f t="shared" si="49"/>
        <v>205899.57074999998</v>
      </c>
      <c r="CO68" s="148">
        <f>VLOOKUP(B68,'[3]MANO DE OBRA'!$B$9:$Z$144,25,0)</f>
        <v>174720</v>
      </c>
      <c r="CP68" s="148">
        <v>548000</v>
      </c>
      <c r="CQ68" s="26">
        <v>656540</v>
      </c>
      <c r="CR68" s="149">
        <v>630000</v>
      </c>
      <c r="CS68" s="26">
        <f t="shared" si="50"/>
        <v>502315</v>
      </c>
      <c r="CT68" s="26">
        <f t="shared" si="51"/>
        <v>589000</v>
      </c>
      <c r="CU68" s="26">
        <f t="shared" si="52"/>
        <v>375280.3307167904</v>
      </c>
      <c r="CV68" s="26">
        <f t="shared" si="53"/>
        <v>183630.72</v>
      </c>
      <c r="CW68" s="26">
        <f t="shared" si="54"/>
        <v>225865.7856</v>
      </c>
      <c r="CX68" s="27">
        <f>VLOOKUP(B68,'[3]MANO DE OBRA'!$B$9:$AB$144,27,0)</f>
        <v>205686</v>
      </c>
      <c r="CY68" s="27">
        <v>548000</v>
      </c>
      <c r="CZ68" s="28">
        <v>656540</v>
      </c>
      <c r="DA68" s="86">
        <v>604000</v>
      </c>
      <c r="DB68" s="28">
        <f t="shared" si="55"/>
        <v>503556.5</v>
      </c>
      <c r="DC68" s="28">
        <f t="shared" si="56"/>
        <v>576000</v>
      </c>
      <c r="DD68" s="28">
        <f t="shared" si="57"/>
        <v>405458.99013857369</v>
      </c>
      <c r="DE68" s="28">
        <f t="shared" si="58"/>
        <v>216175.98599999998</v>
      </c>
      <c r="DF68" s="28">
        <f t="shared" si="59"/>
        <v>265896.46277999994</v>
      </c>
      <c r="DG68" s="150">
        <f>VLOOKUP(B68,'[3]MANO DE OBRA'!$B$9:$AF$144,31,0)</f>
        <v>229789</v>
      </c>
      <c r="DH68" s="150">
        <v>548000</v>
      </c>
      <c r="DI68" s="29">
        <v>656540</v>
      </c>
      <c r="DJ68" s="88">
        <v>643000</v>
      </c>
      <c r="DK68" s="29">
        <f t="shared" si="60"/>
        <v>519332.25</v>
      </c>
      <c r="DL68" s="29">
        <f t="shared" si="61"/>
        <v>595500</v>
      </c>
      <c r="DM68" s="29">
        <f t="shared" si="62"/>
        <v>432199.63702341419</v>
      </c>
      <c r="DN68" s="29">
        <f t="shared" si="63"/>
        <v>241508.23899999997</v>
      </c>
      <c r="DO68" s="29">
        <f t="shared" si="64"/>
        <v>297055.13396999997</v>
      </c>
      <c r="DP68" s="154">
        <f>VLOOKUP(B68,'[3]MANO DE OBRA'!$B$9:$AH$144,33,0)</f>
        <v>229789</v>
      </c>
      <c r="DQ68" s="154">
        <v>548000</v>
      </c>
      <c r="DR68" s="30">
        <v>656540</v>
      </c>
      <c r="DS68" s="90">
        <v>630300</v>
      </c>
      <c r="DT68" s="30">
        <f t="shared" si="65"/>
        <v>516157.25</v>
      </c>
      <c r="DU68" s="30">
        <f t="shared" si="66"/>
        <v>589150</v>
      </c>
      <c r="DV68" s="30">
        <f t="shared" si="67"/>
        <v>430741.20475130522</v>
      </c>
      <c r="DW68" s="30">
        <f t="shared" si="68"/>
        <v>241508.23899999997</v>
      </c>
      <c r="DX68" s="30">
        <f t="shared" si="69"/>
        <v>297055.13396999997</v>
      </c>
      <c r="DY68" s="158">
        <f>VLOOKUP(B68,'[3]MANO DE OBRA'!$B$9:$AJ$144,35,0)</f>
        <v>229789</v>
      </c>
      <c r="DZ68" s="158">
        <v>548000</v>
      </c>
      <c r="EA68" s="24">
        <v>656540</v>
      </c>
      <c r="EB68" s="25">
        <v>630300</v>
      </c>
      <c r="EC68" s="24">
        <f t="shared" si="70"/>
        <v>516157.25</v>
      </c>
      <c r="ED68" s="24">
        <f t="shared" si="71"/>
        <v>589150</v>
      </c>
      <c r="EE68" s="24">
        <f t="shared" si="72"/>
        <v>430741.20475130522</v>
      </c>
      <c r="EF68" s="24">
        <f t="shared" si="73"/>
        <v>241508.23899999997</v>
      </c>
      <c r="EG68" s="24">
        <f t="shared" si="74"/>
        <v>297055.13396999997</v>
      </c>
      <c r="EH68" s="126">
        <f>VLOOKUP(B68,'[3]MANO DE OBRA'!$B$9:$AN$144,37,0)</f>
        <v>228805</v>
      </c>
      <c r="EI68" s="126">
        <v>548000</v>
      </c>
      <c r="EJ68" s="17">
        <v>656540</v>
      </c>
      <c r="EK68" s="73">
        <v>591000</v>
      </c>
      <c r="EL68" s="17">
        <f t="shared" si="75"/>
        <v>506086.25</v>
      </c>
      <c r="EM68" s="17">
        <f t="shared" si="76"/>
        <v>569500</v>
      </c>
      <c r="EN68" s="17">
        <f t="shared" si="77"/>
        <v>425055.52718080417</v>
      </c>
      <c r="EO68" s="17">
        <f t="shared" si="78"/>
        <v>240474.05499999999</v>
      </c>
      <c r="EP68" s="17">
        <f t="shared" si="79"/>
        <v>295783.08765</v>
      </c>
      <c r="EQ68" s="350">
        <v>229789</v>
      </c>
      <c r="ER68" s="170">
        <v>548000</v>
      </c>
      <c r="ES68" s="32">
        <v>656540</v>
      </c>
      <c r="ET68" s="32">
        <v>611000</v>
      </c>
      <c r="EU68" s="32">
        <f t="shared" si="80"/>
        <v>605180</v>
      </c>
      <c r="EV68" s="32">
        <f t="shared" si="81"/>
        <v>611000</v>
      </c>
      <c r="EW68" s="32">
        <f t="shared" si="82"/>
        <v>601851.87753068004</v>
      </c>
      <c r="EX68" s="32">
        <f t="shared" si="83"/>
        <v>277608.09090000001</v>
      </c>
      <c r="EY68" s="32">
        <f t="shared" si="84"/>
        <v>341457.95180700003</v>
      </c>
      <c r="EZ68" s="94">
        <f>VLOOKUP(B68,'[2]MANO DE OBRA '!$B$11:$AT$145,45,0)</f>
        <v>136506</v>
      </c>
      <c r="FA68" s="170">
        <v>548000</v>
      </c>
      <c r="FB68" s="32">
        <v>656540</v>
      </c>
      <c r="FC68" s="32">
        <v>630000</v>
      </c>
      <c r="FD68" s="32">
        <f t="shared" si="85"/>
        <v>611513.33333333337</v>
      </c>
      <c r="FE68" s="32">
        <f t="shared" si="86"/>
        <v>630000</v>
      </c>
      <c r="FF68" s="32">
        <f t="shared" si="87"/>
        <v>607871.25828722003</v>
      </c>
      <c r="FG68" s="172">
        <f t="shared" si="88"/>
        <v>164912.89859999999</v>
      </c>
      <c r="FH68" s="32">
        <f t="shared" si="89"/>
        <v>202842.86527799998</v>
      </c>
      <c r="FI68" s="172">
        <f>VLOOKUP(B68,'[2]MANO DE OBRA '!$B$11:$BO$145,66,0)</f>
        <v>139125</v>
      </c>
      <c r="FJ68" s="162">
        <v>548000</v>
      </c>
      <c r="FK68" s="32">
        <v>656540</v>
      </c>
      <c r="FL68" s="94">
        <v>610600</v>
      </c>
      <c r="FM68" s="32">
        <f t="shared" si="90"/>
        <v>605046.66666666663</v>
      </c>
      <c r="FN68" s="32">
        <f t="shared" si="91"/>
        <v>610600</v>
      </c>
      <c r="FO68" s="94">
        <f t="shared" si="92"/>
        <v>601722.45003105351</v>
      </c>
      <c r="FP68" s="172">
        <f t="shared" si="93"/>
        <v>168076.91250000001</v>
      </c>
      <c r="FQ68" s="32">
        <f t="shared" si="94"/>
        <v>206734.60237500002</v>
      </c>
      <c r="FR68" s="94">
        <f>VLOOKUP(B68,'[2]MANO DE OBRA '!$B$11:$BF$145,57,0)</f>
        <v>124662</v>
      </c>
      <c r="FS68" s="170">
        <v>548000</v>
      </c>
      <c r="FT68" s="32">
        <v>656540</v>
      </c>
      <c r="FU68" s="32">
        <v>630000</v>
      </c>
      <c r="FV68" s="32">
        <f t="shared" si="95"/>
        <v>611513.33333333337</v>
      </c>
      <c r="FW68" s="32">
        <f t="shared" si="96"/>
        <v>630000</v>
      </c>
      <c r="FX68" s="32">
        <f t="shared" si="97"/>
        <v>607871.25828722003</v>
      </c>
      <c r="FY68" s="172">
        <f t="shared" si="98"/>
        <v>150604.16219999999</v>
      </c>
      <c r="FZ68" s="32">
        <f t="shared" si="99"/>
        <v>185243.11950599999</v>
      </c>
      <c r="GA68" s="172">
        <f>VLOOKUP(B68,'[2]MANO DE OBRA '!$B$11:$BR$145,69,0)</f>
        <v>139007</v>
      </c>
      <c r="GB68" s="162">
        <v>548000</v>
      </c>
      <c r="GC68" s="32">
        <v>656540</v>
      </c>
      <c r="GD68" s="94">
        <v>624000</v>
      </c>
      <c r="GE68" s="32">
        <f t="shared" si="100"/>
        <v>609513.33333333337</v>
      </c>
      <c r="GF68" s="32">
        <f t="shared" si="101"/>
        <v>624000</v>
      </c>
      <c r="GG68" s="32">
        <f t="shared" si="102"/>
        <v>605997.18283926009</v>
      </c>
      <c r="GH68" s="172">
        <f t="shared" si="103"/>
        <v>167934.3567</v>
      </c>
      <c r="GI68" s="32">
        <f t="shared" si="104"/>
        <v>206559.258741</v>
      </c>
      <c r="GJ68" s="172">
        <f>VLOOKUP(B68,'[2]MANO DE OBRA '!$B$11:$P$145,15,0)</f>
        <v>119287</v>
      </c>
      <c r="GK68" s="162">
        <v>548000</v>
      </c>
      <c r="GL68" s="32">
        <v>656540</v>
      </c>
      <c r="GM68" s="94">
        <v>441200</v>
      </c>
      <c r="GN68" s="32">
        <f t="shared" si="105"/>
        <v>548580</v>
      </c>
      <c r="GO68" s="32">
        <f t="shared" si="106"/>
        <v>548000</v>
      </c>
      <c r="GP68" s="32">
        <f t="shared" si="107"/>
        <v>534330.7749996183</v>
      </c>
      <c r="GQ68" s="172">
        <f t="shared" si="108"/>
        <v>144110.62469999999</v>
      </c>
      <c r="GR68" s="32">
        <f t="shared" si="109"/>
        <v>177256.06838099999</v>
      </c>
      <c r="GS68" s="172">
        <f>VLOOKUP(B68,'[2]MANO DE OBRA '!$B$11:$G$145,6,0)</f>
        <v>99944</v>
      </c>
      <c r="GT68" s="162">
        <v>548000</v>
      </c>
      <c r="GU68" s="32">
        <v>656540</v>
      </c>
      <c r="GV68" s="94">
        <v>441200</v>
      </c>
      <c r="GW68" s="33">
        <f t="shared" si="110"/>
        <v>548580</v>
      </c>
      <c r="GX68" s="32">
        <f t="shared" si="111"/>
        <v>548000</v>
      </c>
      <c r="GY68" s="32">
        <f t="shared" si="112"/>
        <v>534330.7749996183</v>
      </c>
      <c r="GZ68" s="172">
        <f t="shared" si="113"/>
        <v>120742.34639999999</v>
      </c>
      <c r="HA68" s="32">
        <f t="shared" si="114"/>
        <v>148513.08607200001</v>
      </c>
      <c r="HB68" s="172">
        <f>VLOOKUP(B68,'[2]MANO DE OBRA '!$B$11:$D$145,3,0)</f>
        <v>88209</v>
      </c>
      <c r="HC68" s="31">
        <v>548000</v>
      </c>
      <c r="HD68" s="32">
        <v>656540</v>
      </c>
      <c r="HE68" s="94">
        <v>441200</v>
      </c>
      <c r="HF68" s="33">
        <f t="shared" si="115"/>
        <v>548580</v>
      </c>
      <c r="HG68" s="32">
        <f t="shared" si="116"/>
        <v>548000</v>
      </c>
      <c r="HH68" s="32">
        <f t="shared" si="117"/>
        <v>534330.7749996183</v>
      </c>
      <c r="HI68" s="172">
        <f t="shared" si="118"/>
        <v>106565.2929</v>
      </c>
      <c r="HJ68" s="32">
        <f t="shared" si="119"/>
        <v>131075.31026699999</v>
      </c>
      <c r="HK68" s="172">
        <f>VLOOKUP(B68,'[2]MANO DE OBRA '!$B$11:$BI$145,60,0)</f>
        <v>141177</v>
      </c>
      <c r="HL68" s="31">
        <v>548000</v>
      </c>
      <c r="HM68" s="32">
        <v>656540</v>
      </c>
      <c r="HN68" s="94">
        <v>623700</v>
      </c>
      <c r="HO68" s="33">
        <f t="shared" si="120"/>
        <v>609413.33333333337</v>
      </c>
      <c r="HP68" s="32">
        <f t="shared" si="121"/>
        <v>623700</v>
      </c>
      <c r="HQ68" s="32">
        <f t="shared" si="122"/>
        <v>605902.83906226896</v>
      </c>
      <c r="HR68" s="172">
        <f t="shared" si="123"/>
        <v>170555.93369999999</v>
      </c>
      <c r="HS68" s="32">
        <f t="shared" si="124"/>
        <v>209783.79845100001</v>
      </c>
      <c r="HT68" s="172">
        <v>263040</v>
      </c>
      <c r="HU68" s="31">
        <v>548000</v>
      </c>
      <c r="HV68" s="32">
        <v>656540</v>
      </c>
      <c r="HW68" s="94">
        <v>624000</v>
      </c>
      <c r="HX68" s="33">
        <f t="shared" si="125"/>
        <v>609513.33333333337</v>
      </c>
      <c r="HY68" s="32">
        <f t="shared" si="126"/>
        <v>624000</v>
      </c>
      <c r="HZ68" s="32">
        <f t="shared" si="127"/>
        <v>605997.18283926009</v>
      </c>
      <c r="IA68" s="172">
        <f t="shared" si="128"/>
        <v>317778.62400000001</v>
      </c>
      <c r="IB68" s="32">
        <f t="shared" si="129"/>
        <v>390867.70752</v>
      </c>
      <c r="IC68" s="172">
        <v>301400</v>
      </c>
      <c r="ID68" s="31">
        <v>548000</v>
      </c>
      <c r="IE68" s="32">
        <v>656540</v>
      </c>
      <c r="IF68" s="94">
        <v>624000</v>
      </c>
      <c r="IG68" s="33">
        <f t="shared" si="130"/>
        <v>609513.33333333337</v>
      </c>
      <c r="IH68" s="32">
        <f t="shared" si="131"/>
        <v>624000</v>
      </c>
      <c r="II68" s="32">
        <f t="shared" si="132"/>
        <v>605997.18283926009</v>
      </c>
      <c r="IJ68" s="172">
        <f t="shared" si="133"/>
        <v>364121.33999999997</v>
      </c>
      <c r="IK68" s="32">
        <f t="shared" si="134"/>
        <v>447869.24819999997</v>
      </c>
      <c r="IM68" s="32">
        <f t="shared" si="135"/>
        <v>240032.44419622218</v>
      </c>
    </row>
    <row r="69" spans="1:247" x14ac:dyDescent="0.25">
      <c r="A69" s="12">
        <v>62</v>
      </c>
      <c r="B69" s="38" t="s">
        <v>347</v>
      </c>
      <c r="C69" s="14">
        <f>VLOOKUP(B69,'[3]MANO DE OBRA'!$B$9:$D$144,3,0)</f>
        <v>168001</v>
      </c>
      <c r="D69" s="14">
        <v>601000</v>
      </c>
      <c r="E69" s="15">
        <v>708560</v>
      </c>
      <c r="F69" s="97">
        <v>673000</v>
      </c>
      <c r="G69" s="105">
        <f t="shared" si="1"/>
        <v>537640.25</v>
      </c>
      <c r="H69" s="105">
        <f t="shared" si="2"/>
        <v>637000</v>
      </c>
      <c r="I69" s="105">
        <f t="shared" si="3"/>
        <v>380465.52207695867</v>
      </c>
      <c r="J69" s="107">
        <f t="shared" si="136"/>
        <v>176569.05099999998</v>
      </c>
      <c r="K69" s="107">
        <f t="shared" si="4"/>
        <v>217179.93272999997</v>
      </c>
      <c r="L69" s="101">
        <f>VLOOKUP(B69,'[3]MANO DE OBRA'!$B$9:$F$144,5,0)</f>
        <v>179303</v>
      </c>
      <c r="M69" s="101">
        <v>601000</v>
      </c>
      <c r="N69" s="34">
        <v>708560</v>
      </c>
      <c r="O69" s="70">
        <v>687300</v>
      </c>
      <c r="P69" s="34">
        <f t="shared" si="5"/>
        <v>544040.75</v>
      </c>
      <c r="Q69" s="34">
        <f t="shared" si="6"/>
        <v>644150</v>
      </c>
      <c r="R69" s="34">
        <f t="shared" si="7"/>
        <v>395752.51331995998</v>
      </c>
      <c r="S69" s="34">
        <f t="shared" si="8"/>
        <v>188447.45299999998</v>
      </c>
      <c r="T69" s="34">
        <f t="shared" si="9"/>
        <v>231790.36718999996</v>
      </c>
      <c r="U69" s="175">
        <f>VLOOKUP(B69,'[3]MANO DE OBRA'!$B$9:$H$144,7,0)</f>
        <v>162366</v>
      </c>
      <c r="V69" s="175">
        <v>601000</v>
      </c>
      <c r="W69" s="17">
        <v>708560</v>
      </c>
      <c r="X69" s="17">
        <v>673000</v>
      </c>
      <c r="Y69" s="17">
        <f t="shared" si="10"/>
        <v>536231.5</v>
      </c>
      <c r="Z69" s="17">
        <f t="shared" si="11"/>
        <v>637000</v>
      </c>
      <c r="AA69" s="17">
        <f t="shared" si="12"/>
        <v>373133.78551746416</v>
      </c>
      <c r="AB69" s="17">
        <f t="shared" si="13"/>
        <v>170646.666</v>
      </c>
      <c r="AC69" s="17">
        <f t="shared" si="14"/>
        <v>209895.39918000001</v>
      </c>
      <c r="AD69" s="129">
        <f>VLOOKUP(B69,'[3]MANO DE OBRA'!$B$9:$J$144,9,0)</f>
        <v>184022</v>
      </c>
      <c r="AE69" s="129">
        <v>601000</v>
      </c>
      <c r="AF69" s="18">
        <v>708560</v>
      </c>
      <c r="AG69" s="74">
        <v>687300</v>
      </c>
      <c r="AH69" s="18">
        <f t="shared" si="15"/>
        <v>545220.5</v>
      </c>
      <c r="AI69" s="18">
        <f t="shared" si="16"/>
        <v>644150</v>
      </c>
      <c r="AJ69" s="18">
        <f t="shared" si="17"/>
        <v>401432.78626952122</v>
      </c>
      <c r="AK69" s="18">
        <f t="shared" si="18"/>
        <v>193407.12199999997</v>
      </c>
      <c r="AL69" s="18">
        <f t="shared" si="19"/>
        <v>237890.76005999997</v>
      </c>
      <c r="AM69" s="133">
        <f>VLOOKUP(B69,'[3]MANO DE OBRA'!$B$9:$L$144,11,0)</f>
        <v>202593</v>
      </c>
      <c r="AN69" s="133">
        <v>601000</v>
      </c>
      <c r="AO69" s="19">
        <v>708560</v>
      </c>
      <c r="AP69" s="77">
        <v>673000</v>
      </c>
      <c r="AQ69" s="19">
        <f t="shared" si="20"/>
        <v>546288.25</v>
      </c>
      <c r="AR69" s="19">
        <f t="shared" si="21"/>
        <v>637000</v>
      </c>
      <c r="AS69" s="19">
        <f t="shared" si="22"/>
        <v>421181.40683526424</v>
      </c>
      <c r="AT69" s="19">
        <f t="shared" si="23"/>
        <v>212925.24299999999</v>
      </c>
      <c r="AU69" s="19">
        <f t="shared" si="24"/>
        <v>261898.04888999998</v>
      </c>
      <c r="AV69" s="137">
        <f>VLOOKUP(B69,'[3]MANO DE OBRA'!$B$9:$N$144,13,0)</f>
        <v>190923</v>
      </c>
      <c r="AW69" s="137">
        <v>601000</v>
      </c>
      <c r="AX69" s="20">
        <v>708560</v>
      </c>
      <c r="AY69" s="79">
        <v>673000</v>
      </c>
      <c r="AZ69" s="20">
        <f t="shared" si="25"/>
        <v>543370.75</v>
      </c>
      <c r="BA69" s="20">
        <f t="shared" si="26"/>
        <v>637000</v>
      </c>
      <c r="BB69" s="20">
        <f t="shared" si="27"/>
        <v>408213.07018337003</v>
      </c>
      <c r="BC69" s="20">
        <f t="shared" si="28"/>
        <v>200660.07299999997</v>
      </c>
      <c r="BD69" s="20">
        <f t="shared" si="29"/>
        <v>246811.88978999999</v>
      </c>
      <c r="BE69" s="139">
        <f>VLOOKUP(B69,'[3]MANO DE OBRA'!$B$9:$P$144,15,0)</f>
        <v>184493</v>
      </c>
      <c r="BF69" s="139">
        <v>601000</v>
      </c>
      <c r="BG69" s="21">
        <v>708560</v>
      </c>
      <c r="BH69" s="80">
        <v>638000</v>
      </c>
      <c r="BI69" s="21">
        <f t="shared" si="30"/>
        <v>533013.25</v>
      </c>
      <c r="BJ69" s="21">
        <f t="shared" si="31"/>
        <v>619500</v>
      </c>
      <c r="BK69" s="21">
        <f t="shared" si="32"/>
        <v>397501.12654317502</v>
      </c>
      <c r="BL69" s="21">
        <f t="shared" si="33"/>
        <v>193902.14299999998</v>
      </c>
      <c r="BM69" s="21">
        <f t="shared" si="34"/>
        <v>238499.63588999998</v>
      </c>
      <c r="BN69" s="144">
        <f>VLOOKUP(B69,'[3]MANO DE OBRA'!$B$9:$R$144,17,0)</f>
        <v>231361</v>
      </c>
      <c r="BO69" s="144">
        <v>601000</v>
      </c>
      <c r="BP69" s="22">
        <v>708560</v>
      </c>
      <c r="BQ69" s="82">
        <v>652000</v>
      </c>
      <c r="BR69" s="22">
        <f t="shared" si="35"/>
        <v>548230.25</v>
      </c>
      <c r="BS69" s="22">
        <f t="shared" si="36"/>
        <v>626500</v>
      </c>
      <c r="BT69" s="22">
        <f t="shared" si="37"/>
        <v>447868.21921179071</v>
      </c>
      <c r="BU69" s="22">
        <f t="shared" si="38"/>
        <v>243160.41099999999</v>
      </c>
      <c r="BV69" s="22">
        <f t="shared" si="39"/>
        <v>299087.30553000001</v>
      </c>
      <c r="BW69" s="146">
        <f>VLOOKUP(B69,'[3]MANO DE OBRA'!$B$9:$T$144,19,0)</f>
        <v>237456</v>
      </c>
      <c r="BX69" s="146">
        <v>601000</v>
      </c>
      <c r="BY69" s="23">
        <v>708560</v>
      </c>
      <c r="BZ69" s="84">
        <v>638000</v>
      </c>
      <c r="CA69" s="23">
        <f t="shared" si="40"/>
        <v>546254</v>
      </c>
      <c r="CB69" s="23">
        <f t="shared" si="41"/>
        <v>619500</v>
      </c>
      <c r="CC69" s="84">
        <f t="shared" si="42"/>
        <v>451777.73929216369</v>
      </c>
      <c r="CD69" s="84">
        <f t="shared" si="43"/>
        <v>249566.25599999999</v>
      </c>
      <c r="CE69" s="84">
        <f t="shared" si="44"/>
        <v>306966.49488000001</v>
      </c>
      <c r="CF69" s="168">
        <f>VLOOKUP(B69,'[3]MANO DE OBRA'!$B$9:$X$144,23,0)</f>
        <v>175865</v>
      </c>
      <c r="CG69" s="168">
        <v>601000</v>
      </c>
      <c r="CH69" s="24">
        <v>708560</v>
      </c>
      <c r="CI69" s="24">
        <v>618900</v>
      </c>
      <c r="CJ69" s="24">
        <f t="shared" si="45"/>
        <v>526081.25</v>
      </c>
      <c r="CK69" s="24">
        <f t="shared" si="46"/>
        <v>609950</v>
      </c>
      <c r="CL69" s="24">
        <f t="shared" si="47"/>
        <v>385462.05754667742</v>
      </c>
      <c r="CM69" s="24">
        <f t="shared" si="48"/>
        <v>184834.11499999999</v>
      </c>
      <c r="CN69" s="24">
        <f t="shared" si="49"/>
        <v>227345.96145</v>
      </c>
      <c r="CO69" s="148">
        <f>VLOOKUP(B69,'[3]MANO DE OBRA'!$B$9:$Z$144,25,0)</f>
        <v>190539</v>
      </c>
      <c r="CP69" s="148">
        <v>601000</v>
      </c>
      <c r="CQ69" s="26">
        <v>708560</v>
      </c>
      <c r="CR69" s="149">
        <v>701000</v>
      </c>
      <c r="CS69" s="26">
        <f t="shared" si="50"/>
        <v>550274.75</v>
      </c>
      <c r="CT69" s="26">
        <f t="shared" si="51"/>
        <v>651000</v>
      </c>
      <c r="CU69" s="26">
        <f t="shared" si="52"/>
        <v>410256.01038433961</v>
      </c>
      <c r="CV69" s="26">
        <f t="shared" si="53"/>
        <v>200256.489</v>
      </c>
      <c r="CW69" s="26">
        <f t="shared" si="54"/>
        <v>246315.48147</v>
      </c>
      <c r="CX69" s="27">
        <f>VLOOKUP(B69,'[3]MANO DE OBRA'!$B$9:$AB$144,27,0)</f>
        <v>246258</v>
      </c>
      <c r="CY69" s="27">
        <v>601000</v>
      </c>
      <c r="CZ69" s="28">
        <v>708560</v>
      </c>
      <c r="DA69" s="86">
        <v>638000</v>
      </c>
      <c r="DB69" s="28">
        <f t="shared" si="55"/>
        <v>548454.5</v>
      </c>
      <c r="DC69" s="28">
        <f t="shared" si="56"/>
        <v>619500</v>
      </c>
      <c r="DD69" s="28">
        <f t="shared" si="57"/>
        <v>459591.21788076434</v>
      </c>
      <c r="DE69" s="28">
        <f t="shared" si="58"/>
        <v>258817.158</v>
      </c>
      <c r="DF69" s="28">
        <f t="shared" si="59"/>
        <v>318345.10434000002</v>
      </c>
      <c r="DG69" s="150">
        <f>VLOOKUP(B69,'[3]MANO DE OBRA'!$B$9:$AF$144,31,0)</f>
        <v>247996</v>
      </c>
      <c r="DH69" s="150">
        <v>601000</v>
      </c>
      <c r="DI69" s="29">
        <v>708560</v>
      </c>
      <c r="DJ69" s="88">
        <v>652000</v>
      </c>
      <c r="DK69" s="29">
        <f t="shared" si="60"/>
        <v>552389</v>
      </c>
      <c r="DL69" s="29">
        <f t="shared" si="61"/>
        <v>626500</v>
      </c>
      <c r="DM69" s="29">
        <f t="shared" si="62"/>
        <v>462894.81296423665</v>
      </c>
      <c r="DN69" s="29">
        <f t="shared" si="63"/>
        <v>260643.79599999997</v>
      </c>
      <c r="DO69" s="29">
        <f t="shared" si="64"/>
        <v>320591.86907999997</v>
      </c>
      <c r="DP69" s="154">
        <f>VLOOKUP(B69,'[3]MANO DE OBRA'!$B$9:$AH$144,33,0)</f>
        <v>247996</v>
      </c>
      <c r="DQ69" s="154">
        <v>601000</v>
      </c>
      <c r="DR69" s="30">
        <v>708560</v>
      </c>
      <c r="DS69" s="90">
        <v>701500</v>
      </c>
      <c r="DT69" s="30">
        <f t="shared" si="65"/>
        <v>564764</v>
      </c>
      <c r="DU69" s="30">
        <f t="shared" si="66"/>
        <v>651250</v>
      </c>
      <c r="DV69" s="30">
        <f t="shared" si="67"/>
        <v>468765.75959441403</v>
      </c>
      <c r="DW69" s="30">
        <f t="shared" si="68"/>
        <v>260643.79599999997</v>
      </c>
      <c r="DX69" s="30">
        <f t="shared" si="69"/>
        <v>320591.86907999997</v>
      </c>
      <c r="DY69" s="158">
        <f>VLOOKUP(B69,'[3]MANO DE OBRA'!$B$9:$AJ$144,35,0)</f>
        <v>247996</v>
      </c>
      <c r="DZ69" s="158">
        <v>601000</v>
      </c>
      <c r="EA69" s="24">
        <v>708560</v>
      </c>
      <c r="EB69" s="25">
        <v>687300</v>
      </c>
      <c r="EC69" s="24">
        <f t="shared" si="70"/>
        <v>561214</v>
      </c>
      <c r="ED69" s="24">
        <f t="shared" si="71"/>
        <v>644150</v>
      </c>
      <c r="EE69" s="24">
        <f t="shared" si="72"/>
        <v>467153.37105503463</v>
      </c>
      <c r="EF69" s="24">
        <f t="shared" si="73"/>
        <v>260643.79599999997</v>
      </c>
      <c r="EG69" s="24">
        <f t="shared" si="74"/>
        <v>320591.86907999997</v>
      </c>
      <c r="EH69" s="126">
        <f>VLOOKUP(B69,'[3]MANO DE OBRA'!$B$9:$AN$144,37,0)</f>
        <v>264857</v>
      </c>
      <c r="EI69" s="126">
        <v>601000</v>
      </c>
      <c r="EJ69" s="17">
        <v>708560</v>
      </c>
      <c r="EK69" s="73">
        <v>680000</v>
      </c>
      <c r="EL69" s="17">
        <f t="shared" si="75"/>
        <v>563604.25</v>
      </c>
      <c r="EM69" s="17">
        <f t="shared" si="76"/>
        <v>640500</v>
      </c>
      <c r="EN69" s="17">
        <f t="shared" si="77"/>
        <v>480687.35510988516</v>
      </c>
      <c r="EO69" s="17">
        <f t="shared" si="78"/>
        <v>278364.70699999999</v>
      </c>
      <c r="EP69" s="17">
        <f t="shared" si="79"/>
        <v>342388.58961000002</v>
      </c>
      <c r="EQ69" s="350">
        <v>247996</v>
      </c>
      <c r="ER69" s="170">
        <v>601000</v>
      </c>
      <c r="ES69" s="32">
        <v>708560</v>
      </c>
      <c r="ET69" s="32">
        <v>652000</v>
      </c>
      <c r="EU69" s="32">
        <f t="shared" si="80"/>
        <v>653853.33333333337</v>
      </c>
      <c r="EV69" s="32">
        <f t="shared" si="81"/>
        <v>652000</v>
      </c>
      <c r="EW69" s="32">
        <f t="shared" si="82"/>
        <v>650907.62492630177</v>
      </c>
      <c r="EX69" s="32">
        <f t="shared" si="83"/>
        <v>299603.96759999997</v>
      </c>
      <c r="EY69" s="32">
        <f t="shared" si="84"/>
        <v>368512.88014799997</v>
      </c>
      <c r="EZ69" s="94">
        <f>VLOOKUP(B69,'[2]MANO DE OBRA '!$B$11:$AT$145,45,0)</f>
        <v>147040</v>
      </c>
      <c r="FA69" s="170">
        <v>601000</v>
      </c>
      <c r="FB69" s="32">
        <v>708560</v>
      </c>
      <c r="FC69" s="32">
        <v>659000</v>
      </c>
      <c r="FD69" s="32">
        <f t="shared" si="85"/>
        <v>656186.66666666663</v>
      </c>
      <c r="FE69" s="32">
        <f t="shared" si="86"/>
        <v>659000</v>
      </c>
      <c r="FF69" s="32">
        <f t="shared" si="87"/>
        <v>653216.60588095721</v>
      </c>
      <c r="FG69" s="172">
        <f t="shared" si="88"/>
        <v>177639.024</v>
      </c>
      <c r="FH69" s="32">
        <f t="shared" si="89"/>
        <v>218495.99952000001</v>
      </c>
      <c r="FI69" s="172">
        <f>VLOOKUP(B69,'[2]MANO DE OBRA '!$B$11:$BO$145,66,0)</f>
        <v>147857</v>
      </c>
      <c r="FJ69" s="162">
        <v>601000</v>
      </c>
      <c r="FK69" s="32">
        <v>708560</v>
      </c>
      <c r="FL69" s="94">
        <v>651900</v>
      </c>
      <c r="FM69" s="32">
        <f t="shared" si="90"/>
        <v>653820</v>
      </c>
      <c r="FN69" s="32">
        <f t="shared" si="91"/>
        <v>651900</v>
      </c>
      <c r="FO69" s="94">
        <f t="shared" si="92"/>
        <v>650874.39979409461</v>
      </c>
      <c r="FP69" s="172">
        <f t="shared" si="93"/>
        <v>178626.0417</v>
      </c>
      <c r="FQ69" s="32">
        <f t="shared" si="94"/>
        <v>219710.03129100002</v>
      </c>
      <c r="FR69" s="94">
        <f>VLOOKUP(B69,'[2]MANO DE OBRA '!$B$11:$BF$145,57,0)</f>
        <v>130796</v>
      </c>
      <c r="FS69" s="170">
        <v>601000</v>
      </c>
      <c r="FT69" s="32">
        <v>708560</v>
      </c>
      <c r="FU69" s="32">
        <v>687000</v>
      </c>
      <c r="FV69" s="32">
        <f t="shared" si="95"/>
        <v>665520</v>
      </c>
      <c r="FW69" s="32">
        <f t="shared" si="96"/>
        <v>687000</v>
      </c>
      <c r="FX69" s="32">
        <f t="shared" si="97"/>
        <v>662133.16270446021</v>
      </c>
      <c r="FY69" s="172">
        <f t="shared" si="98"/>
        <v>158014.6476</v>
      </c>
      <c r="FZ69" s="32">
        <f t="shared" si="99"/>
        <v>194358.01654799999</v>
      </c>
      <c r="GA69" s="172">
        <f>VLOOKUP(B69,'[2]MANO DE OBRA '!$B$11:$BR$145,69,0)</f>
        <v>150692</v>
      </c>
      <c r="GB69" s="162">
        <v>601000</v>
      </c>
      <c r="GC69" s="32">
        <v>708560</v>
      </c>
      <c r="GD69" s="94">
        <v>687000</v>
      </c>
      <c r="GE69" s="32">
        <f t="shared" si="100"/>
        <v>665520</v>
      </c>
      <c r="GF69" s="32">
        <f t="shared" si="101"/>
        <v>687000</v>
      </c>
      <c r="GG69" s="32">
        <f t="shared" si="102"/>
        <v>662133.16270446021</v>
      </c>
      <c r="GH69" s="172">
        <f t="shared" si="103"/>
        <v>182051.00519999999</v>
      </c>
      <c r="GI69" s="32">
        <f t="shared" si="104"/>
        <v>223922.73639599999</v>
      </c>
      <c r="GJ69" s="172">
        <f>VLOOKUP(B69,'[2]MANO DE OBRA '!$B$11:$P$145,15,0)</f>
        <v>132043</v>
      </c>
      <c r="GK69" s="162">
        <v>601000</v>
      </c>
      <c r="GL69" s="32">
        <v>708560</v>
      </c>
      <c r="GM69" s="94">
        <v>461300</v>
      </c>
      <c r="GN69" s="32">
        <f t="shared" si="105"/>
        <v>590286.66666666663</v>
      </c>
      <c r="GO69" s="32">
        <f t="shared" si="106"/>
        <v>601000</v>
      </c>
      <c r="GP69" s="32">
        <f t="shared" si="107"/>
        <v>572192.2261161491</v>
      </c>
      <c r="GQ69" s="172">
        <f t="shared" si="108"/>
        <v>159521.1483</v>
      </c>
      <c r="GR69" s="32">
        <f t="shared" si="109"/>
        <v>196211.01240900002</v>
      </c>
      <c r="GS69" s="172">
        <f>VLOOKUP(B69,'[2]MANO DE OBRA '!$B$11:$G$145,6,0)</f>
        <v>117181</v>
      </c>
      <c r="GT69" s="162">
        <v>601000</v>
      </c>
      <c r="GU69" s="32">
        <v>708560</v>
      </c>
      <c r="GV69" s="94">
        <v>461300</v>
      </c>
      <c r="GW69" s="33">
        <f t="shared" si="110"/>
        <v>590286.66666666663</v>
      </c>
      <c r="GX69" s="32">
        <f t="shared" si="111"/>
        <v>601000</v>
      </c>
      <c r="GY69" s="32">
        <f t="shared" si="112"/>
        <v>572192.2261161491</v>
      </c>
      <c r="GZ69" s="172">
        <f t="shared" si="113"/>
        <v>141566.36609999998</v>
      </c>
      <c r="HA69" s="32">
        <f t="shared" si="114"/>
        <v>174126.63030299998</v>
      </c>
      <c r="HB69" s="172">
        <f>VLOOKUP(B69,'[2]MANO DE OBRA '!$B$11:$D$145,3,0)</f>
        <v>114028</v>
      </c>
      <c r="HC69" s="31">
        <v>601000</v>
      </c>
      <c r="HD69" s="32">
        <v>708560</v>
      </c>
      <c r="HE69" s="94">
        <v>461300</v>
      </c>
      <c r="HF69" s="33">
        <f t="shared" si="115"/>
        <v>590286.66666666663</v>
      </c>
      <c r="HG69" s="32">
        <f t="shared" si="116"/>
        <v>601000</v>
      </c>
      <c r="HH69" s="32">
        <f t="shared" si="117"/>
        <v>572192.2261161491</v>
      </c>
      <c r="HI69" s="172">
        <f t="shared" si="118"/>
        <v>137757.2268</v>
      </c>
      <c r="HJ69" s="32">
        <f t="shared" si="119"/>
        <v>169441.38896400001</v>
      </c>
      <c r="HK69" s="172">
        <f>VLOOKUP(B69,'[2]MANO DE OBRA '!$B$11:$BI$145,60,0)</f>
        <v>144783</v>
      </c>
      <c r="HL69" s="31">
        <v>601000</v>
      </c>
      <c r="HM69" s="32">
        <v>708560</v>
      </c>
      <c r="HN69" s="94">
        <v>687300</v>
      </c>
      <c r="HO69" s="33">
        <f t="shared" si="120"/>
        <v>665620</v>
      </c>
      <c r="HP69" s="32">
        <f t="shared" si="121"/>
        <v>687300</v>
      </c>
      <c r="HQ69" s="32">
        <f t="shared" si="122"/>
        <v>662226.02694352006</v>
      </c>
      <c r="HR69" s="172">
        <f t="shared" si="123"/>
        <v>174912.34229999999</v>
      </c>
      <c r="HS69" s="32">
        <f t="shared" si="124"/>
        <v>215142.181029</v>
      </c>
      <c r="HT69" s="172">
        <v>288480</v>
      </c>
      <c r="HU69" s="31">
        <v>601000</v>
      </c>
      <c r="HV69" s="32">
        <v>708560</v>
      </c>
      <c r="HW69" s="94">
        <v>680000</v>
      </c>
      <c r="HX69" s="33">
        <f t="shared" si="125"/>
        <v>663186.66666666663</v>
      </c>
      <c r="HY69" s="32">
        <f t="shared" si="126"/>
        <v>680000</v>
      </c>
      <c r="HZ69" s="32">
        <f t="shared" si="127"/>
        <v>659950.59412067966</v>
      </c>
      <c r="IA69" s="172">
        <f t="shared" si="128"/>
        <v>348512.68799999997</v>
      </c>
      <c r="IB69" s="32">
        <f t="shared" si="129"/>
        <v>428670.60623999999</v>
      </c>
      <c r="IC69" s="172">
        <v>330550</v>
      </c>
      <c r="ID69" s="31">
        <v>601000</v>
      </c>
      <c r="IE69" s="32">
        <v>708560</v>
      </c>
      <c r="IF69" s="94">
        <v>680000</v>
      </c>
      <c r="IG69" s="33">
        <f t="shared" si="130"/>
        <v>663186.66666666663</v>
      </c>
      <c r="IH69" s="32">
        <f t="shared" si="131"/>
        <v>680000</v>
      </c>
      <c r="II69" s="32">
        <f t="shared" si="132"/>
        <v>659950.59412067966</v>
      </c>
      <c r="IJ69" s="172">
        <f t="shared" si="133"/>
        <v>399337.45499999996</v>
      </c>
      <c r="IK69" s="32">
        <f t="shared" si="134"/>
        <v>491185.06964999996</v>
      </c>
      <c r="IM69" s="32">
        <f t="shared" si="135"/>
        <v>268369.15299066668</v>
      </c>
    </row>
    <row r="70" spans="1:247" x14ac:dyDescent="0.25">
      <c r="A70" s="12">
        <v>63</v>
      </c>
      <c r="B70" s="36" t="s">
        <v>348</v>
      </c>
      <c r="C70" s="14">
        <f>VLOOKUP(B70,'[3]MANO DE OBRA'!$B$9:$D$144,3,0)</f>
        <v>178166</v>
      </c>
      <c r="D70" s="14">
        <v>637000</v>
      </c>
      <c r="E70" s="15">
        <v>760240</v>
      </c>
      <c r="F70" s="97">
        <v>730000</v>
      </c>
      <c r="G70" s="105">
        <f t="shared" si="1"/>
        <v>576351.5</v>
      </c>
      <c r="H70" s="105">
        <f t="shared" si="2"/>
        <v>683500</v>
      </c>
      <c r="I70" s="105">
        <f t="shared" si="3"/>
        <v>405357.2422175727</v>
      </c>
      <c r="J70" s="107">
        <f t="shared" si="136"/>
        <v>187252.46599999999</v>
      </c>
      <c r="K70" s="107">
        <f t="shared" si="4"/>
        <v>230320.53317999997</v>
      </c>
      <c r="L70" s="101">
        <f>VLOOKUP(B70,'[3]MANO DE OBRA'!$B$9:$F$144,5,0)</f>
        <v>200213</v>
      </c>
      <c r="M70" s="101">
        <v>637000</v>
      </c>
      <c r="N70" s="34">
        <v>760240</v>
      </c>
      <c r="O70" s="70">
        <v>699400</v>
      </c>
      <c r="P70" s="34">
        <f t="shared" si="5"/>
        <v>574213.25</v>
      </c>
      <c r="Q70" s="34">
        <f t="shared" si="6"/>
        <v>668200</v>
      </c>
      <c r="R70" s="34">
        <f t="shared" si="7"/>
        <v>429658.9057410942</v>
      </c>
      <c r="S70" s="34">
        <f t="shared" si="8"/>
        <v>210423.86299999998</v>
      </c>
      <c r="T70" s="34">
        <f t="shared" si="9"/>
        <v>258821.35148999997</v>
      </c>
      <c r="U70" s="175">
        <f>VLOOKUP(B70,'[3]MANO DE OBRA'!$B$9:$H$144,7,0)</f>
        <v>177996</v>
      </c>
      <c r="V70" s="175">
        <v>637000</v>
      </c>
      <c r="W70" s="17">
        <v>760240</v>
      </c>
      <c r="X70" s="17">
        <v>684000</v>
      </c>
      <c r="Y70" s="17">
        <f t="shared" si="10"/>
        <v>564809</v>
      </c>
      <c r="Z70" s="17">
        <f t="shared" si="11"/>
        <v>660500</v>
      </c>
      <c r="AA70" s="17">
        <f t="shared" si="12"/>
        <v>401391.83071619074</v>
      </c>
      <c r="AB70" s="17">
        <f t="shared" si="13"/>
        <v>187073.796</v>
      </c>
      <c r="AC70" s="17">
        <f t="shared" si="14"/>
        <v>230100.76908</v>
      </c>
      <c r="AD70" s="129">
        <f>VLOOKUP(B70,'[3]MANO DE OBRA'!$B$9:$J$144,9,0)</f>
        <v>196766</v>
      </c>
      <c r="AE70" s="129">
        <v>637000</v>
      </c>
      <c r="AF70" s="18">
        <v>760240</v>
      </c>
      <c r="AG70" s="74">
        <v>699400</v>
      </c>
      <c r="AH70" s="18">
        <f t="shared" si="15"/>
        <v>573351.5</v>
      </c>
      <c r="AI70" s="18">
        <f t="shared" si="16"/>
        <v>668200</v>
      </c>
      <c r="AJ70" s="18">
        <f t="shared" si="17"/>
        <v>425658.31704495259</v>
      </c>
      <c r="AK70" s="18">
        <f t="shared" si="18"/>
        <v>206801.06599999999</v>
      </c>
      <c r="AL70" s="18">
        <f t="shared" si="19"/>
        <v>254365.31117999999</v>
      </c>
      <c r="AM70" s="133">
        <f>VLOOKUP(B70,'[3]MANO DE OBRA'!$B$9:$L$144,11,0)</f>
        <v>216623</v>
      </c>
      <c r="AN70" s="133">
        <v>637000</v>
      </c>
      <c r="AO70" s="19">
        <v>760240</v>
      </c>
      <c r="AP70" s="77">
        <v>737000</v>
      </c>
      <c r="AQ70" s="19">
        <f t="shared" si="20"/>
        <v>587715.75</v>
      </c>
      <c r="AR70" s="19">
        <f t="shared" si="21"/>
        <v>687000</v>
      </c>
      <c r="AS70" s="19">
        <f t="shared" si="22"/>
        <v>451548.81810349302</v>
      </c>
      <c r="AT70" s="19">
        <f t="shared" si="23"/>
        <v>227670.77299999999</v>
      </c>
      <c r="AU70" s="19">
        <f t="shared" si="24"/>
        <v>280035.05079000001</v>
      </c>
      <c r="AV70" s="137">
        <f>VLOOKUP(B70,'[3]MANO DE OBRA'!$B$9:$N$144,13,0)</f>
        <v>195714</v>
      </c>
      <c r="AW70" s="137">
        <v>637000</v>
      </c>
      <c r="AX70" s="20">
        <v>760240</v>
      </c>
      <c r="AY70" s="79">
        <v>737000</v>
      </c>
      <c r="AZ70" s="20">
        <f t="shared" si="25"/>
        <v>582488.5</v>
      </c>
      <c r="BA70" s="20">
        <f t="shared" si="26"/>
        <v>687000</v>
      </c>
      <c r="BB70" s="20">
        <f t="shared" si="27"/>
        <v>427735.1413645983</v>
      </c>
      <c r="BC70" s="20">
        <f t="shared" si="28"/>
        <v>205695.41399999999</v>
      </c>
      <c r="BD70" s="20">
        <f t="shared" si="29"/>
        <v>253005.35921999998</v>
      </c>
      <c r="BE70" s="139">
        <f>VLOOKUP(B70,'[3]MANO DE OBRA'!$B$9:$P$144,15,0)</f>
        <v>200194</v>
      </c>
      <c r="BF70" s="139">
        <v>637000</v>
      </c>
      <c r="BG70" s="21">
        <v>760240</v>
      </c>
      <c r="BH70" s="80">
        <v>730000</v>
      </c>
      <c r="BI70" s="21">
        <f t="shared" si="30"/>
        <v>581858.5</v>
      </c>
      <c r="BJ70" s="21">
        <f t="shared" si="31"/>
        <v>683500</v>
      </c>
      <c r="BK70" s="21">
        <f t="shared" si="32"/>
        <v>432420.72113541432</v>
      </c>
      <c r="BL70" s="21">
        <f t="shared" si="33"/>
        <v>210403.894</v>
      </c>
      <c r="BM70" s="21">
        <f t="shared" si="34"/>
        <v>258796.78962</v>
      </c>
      <c r="BN70" s="144">
        <f>VLOOKUP(B70,'[3]MANO DE OBRA'!$B$9:$R$144,17,0)</f>
        <v>265582</v>
      </c>
      <c r="BO70" s="144">
        <v>637000</v>
      </c>
      <c r="BP70" s="22">
        <v>760240</v>
      </c>
      <c r="BQ70" s="82">
        <v>745000</v>
      </c>
      <c r="BR70" s="22">
        <f t="shared" si="35"/>
        <v>601955.5</v>
      </c>
      <c r="BS70" s="22">
        <f t="shared" si="36"/>
        <v>691000</v>
      </c>
      <c r="BT70" s="22">
        <f t="shared" si="37"/>
        <v>500448.52043211705</v>
      </c>
      <c r="BU70" s="22">
        <f t="shared" si="38"/>
        <v>279126.68199999997</v>
      </c>
      <c r="BV70" s="22">
        <f t="shared" si="39"/>
        <v>343325.81886</v>
      </c>
      <c r="BW70" s="146">
        <f>VLOOKUP(B70,'[3]MANO DE OBRA'!$B$9:$T$144,19,0)</f>
        <v>249714</v>
      </c>
      <c r="BX70" s="146">
        <v>637000</v>
      </c>
      <c r="BY70" s="23">
        <v>760240</v>
      </c>
      <c r="BZ70" s="84">
        <v>730000</v>
      </c>
      <c r="CA70" s="23">
        <f t="shared" si="40"/>
        <v>594238.5</v>
      </c>
      <c r="CB70" s="23">
        <f t="shared" si="41"/>
        <v>683500</v>
      </c>
      <c r="CC70" s="84">
        <f t="shared" si="42"/>
        <v>484280.43506618746</v>
      </c>
      <c r="CD70" s="84">
        <f t="shared" si="43"/>
        <v>262449.41399999999</v>
      </c>
      <c r="CE70" s="84">
        <f t="shared" si="44"/>
        <v>322812.77921999997</v>
      </c>
      <c r="CF70" s="168">
        <f>VLOOKUP(B70,'[3]MANO DE OBRA'!$B$9:$X$144,23,0)</f>
        <v>185974</v>
      </c>
      <c r="CG70" s="168">
        <v>637000</v>
      </c>
      <c r="CH70" s="24">
        <v>760240</v>
      </c>
      <c r="CI70" s="24">
        <v>693500</v>
      </c>
      <c r="CJ70" s="24">
        <f t="shared" si="45"/>
        <v>569178.5</v>
      </c>
      <c r="CK70" s="24">
        <f t="shared" si="46"/>
        <v>665250</v>
      </c>
      <c r="CL70" s="24">
        <f t="shared" si="47"/>
        <v>412188.85326459201</v>
      </c>
      <c r="CM70" s="24">
        <f t="shared" si="48"/>
        <v>195458.674</v>
      </c>
      <c r="CN70" s="24">
        <f t="shared" si="49"/>
        <v>240414.16902</v>
      </c>
      <c r="CO70" s="148">
        <f>VLOOKUP(B70,'[3]MANO DE OBRA'!$B$9:$Z$144,25,0)</f>
        <v>199310</v>
      </c>
      <c r="CP70" s="148">
        <v>637000</v>
      </c>
      <c r="CQ70" s="26">
        <v>760240</v>
      </c>
      <c r="CR70" s="149">
        <v>737000</v>
      </c>
      <c r="CS70" s="26">
        <f t="shared" si="50"/>
        <v>583387.5</v>
      </c>
      <c r="CT70" s="26">
        <f t="shared" si="51"/>
        <v>687000</v>
      </c>
      <c r="CU70" s="26">
        <f t="shared" si="52"/>
        <v>431993.68438633828</v>
      </c>
      <c r="CV70" s="26">
        <f t="shared" si="53"/>
        <v>209474.81</v>
      </c>
      <c r="CW70" s="26">
        <f t="shared" si="54"/>
        <v>257654.01629999999</v>
      </c>
      <c r="CX70" s="27">
        <f>VLOOKUP(B70,'[3]MANO DE OBRA'!$B$9:$AB$144,27,0)</f>
        <v>251888</v>
      </c>
      <c r="CY70" s="27">
        <v>637000</v>
      </c>
      <c r="CZ70" s="28">
        <v>760240</v>
      </c>
      <c r="DA70" s="86">
        <v>730000</v>
      </c>
      <c r="DB70" s="28">
        <f t="shared" si="55"/>
        <v>594782</v>
      </c>
      <c r="DC70" s="28">
        <f t="shared" si="56"/>
        <v>683500</v>
      </c>
      <c r="DD70" s="28">
        <f t="shared" si="57"/>
        <v>486315.43385710655</v>
      </c>
      <c r="DE70" s="28">
        <f t="shared" si="58"/>
        <v>264734.288</v>
      </c>
      <c r="DF70" s="28">
        <f t="shared" si="59"/>
        <v>325623.17424000002</v>
      </c>
      <c r="DG70" s="150">
        <f>VLOOKUP(B70,'[3]MANO DE OBRA'!$B$9:$AF$144,31,0)</f>
        <v>266084</v>
      </c>
      <c r="DH70" s="150">
        <v>637000</v>
      </c>
      <c r="DI70" s="29">
        <v>760240</v>
      </c>
      <c r="DJ70" s="88">
        <v>745000</v>
      </c>
      <c r="DK70" s="29">
        <f t="shared" si="60"/>
        <v>602081</v>
      </c>
      <c r="DL70" s="29">
        <f t="shared" si="61"/>
        <v>691000</v>
      </c>
      <c r="DM70" s="29">
        <f t="shared" si="62"/>
        <v>500893.69598179549</v>
      </c>
      <c r="DN70" s="29">
        <f t="shared" si="63"/>
        <v>279654.28399999999</v>
      </c>
      <c r="DO70" s="29">
        <f t="shared" si="64"/>
        <v>343974.76931999996</v>
      </c>
      <c r="DP70" s="154">
        <f>VLOOKUP(B70,'[3]MANO DE OBRA'!$B$9:$AH$144,33,0)</f>
        <v>266084</v>
      </c>
      <c r="DQ70" s="154">
        <v>637000</v>
      </c>
      <c r="DR70" s="30">
        <v>760240</v>
      </c>
      <c r="DS70" s="90">
        <v>737400</v>
      </c>
      <c r="DT70" s="30">
        <f t="shared" si="65"/>
        <v>600181</v>
      </c>
      <c r="DU70" s="30">
        <f t="shared" si="66"/>
        <v>687200</v>
      </c>
      <c r="DV70" s="30">
        <f t="shared" si="67"/>
        <v>500027.46518404596</v>
      </c>
      <c r="DW70" s="30">
        <f t="shared" si="68"/>
        <v>279654.28399999999</v>
      </c>
      <c r="DX70" s="30">
        <f t="shared" si="69"/>
        <v>343974.76931999996</v>
      </c>
      <c r="DY70" s="158">
        <f>VLOOKUP(B70,'[3]MANO DE OBRA'!$B$9:$AJ$144,35,0)</f>
        <v>266084</v>
      </c>
      <c r="DZ70" s="158">
        <v>637000</v>
      </c>
      <c r="EA70" s="24">
        <v>760240</v>
      </c>
      <c r="EB70" s="25">
        <v>745000</v>
      </c>
      <c r="EC70" s="24">
        <f t="shared" si="70"/>
        <v>602081</v>
      </c>
      <c r="ED70" s="24">
        <f t="shared" si="71"/>
        <v>691000</v>
      </c>
      <c r="EE70" s="24">
        <f t="shared" si="72"/>
        <v>500893.69598179549</v>
      </c>
      <c r="EF70" s="24">
        <f t="shared" si="73"/>
        <v>279654.28399999999</v>
      </c>
      <c r="EG70" s="24">
        <f t="shared" si="74"/>
        <v>343974.76931999996</v>
      </c>
      <c r="EH70" s="126">
        <f>VLOOKUP(B70,'[3]MANO DE OBRA'!$B$9:$AN$144,37,0)</f>
        <v>278733</v>
      </c>
      <c r="EI70" s="126">
        <v>637000</v>
      </c>
      <c r="EJ70" s="17">
        <v>760240</v>
      </c>
      <c r="EK70" s="73">
        <v>684000</v>
      </c>
      <c r="EL70" s="17">
        <f t="shared" si="75"/>
        <v>589993.25</v>
      </c>
      <c r="EM70" s="17">
        <f t="shared" si="76"/>
        <v>660500</v>
      </c>
      <c r="EN70" s="17">
        <f t="shared" si="77"/>
        <v>504103.15680991695</v>
      </c>
      <c r="EO70" s="17">
        <f t="shared" si="78"/>
        <v>292948.38299999997</v>
      </c>
      <c r="EP70" s="17">
        <f t="shared" si="79"/>
        <v>360326.51108999999</v>
      </c>
      <c r="EQ70" s="350">
        <v>266084</v>
      </c>
      <c r="ER70" s="170">
        <v>637000</v>
      </c>
      <c r="ES70" s="32">
        <v>760240</v>
      </c>
      <c r="ET70" s="32">
        <v>684000</v>
      </c>
      <c r="EU70" s="32">
        <f t="shared" si="80"/>
        <v>693746.66666666663</v>
      </c>
      <c r="EV70" s="32">
        <f t="shared" si="81"/>
        <v>684000</v>
      </c>
      <c r="EW70" s="32">
        <f t="shared" si="82"/>
        <v>690096.02333090908</v>
      </c>
      <c r="EX70" s="32">
        <f t="shared" si="83"/>
        <v>321456.08039999998</v>
      </c>
      <c r="EY70" s="32">
        <f t="shared" si="84"/>
        <v>395390.97889199998</v>
      </c>
      <c r="EZ70" s="94">
        <f>VLOOKUP(B70,'[2]MANO DE OBRA '!$B$11:$AT$145,45,0)</f>
        <v>154574</v>
      </c>
      <c r="FA70" s="170">
        <v>637000</v>
      </c>
      <c r="FB70" s="32">
        <v>760240</v>
      </c>
      <c r="FC70" s="32">
        <v>715000</v>
      </c>
      <c r="FD70" s="32">
        <f t="shared" si="85"/>
        <v>704080</v>
      </c>
      <c r="FE70" s="32">
        <f t="shared" si="86"/>
        <v>715000</v>
      </c>
      <c r="FF70" s="32">
        <f t="shared" si="87"/>
        <v>700307.21483162662</v>
      </c>
      <c r="FG70" s="172">
        <f t="shared" si="88"/>
        <v>186740.84940000001</v>
      </c>
      <c r="FH70" s="32">
        <f t="shared" si="89"/>
        <v>229691.24476200002</v>
      </c>
      <c r="FI70" s="172">
        <f>VLOOKUP(B70,'[2]MANO DE OBRA '!$B$11:$BO$145,66,0)</f>
        <v>153720</v>
      </c>
      <c r="FJ70" s="162">
        <v>637000</v>
      </c>
      <c r="FK70" s="32">
        <v>760240</v>
      </c>
      <c r="FL70" s="94">
        <v>684200</v>
      </c>
      <c r="FM70" s="32">
        <f t="shared" si="90"/>
        <v>693813.33333333337</v>
      </c>
      <c r="FN70" s="32">
        <f t="shared" si="91"/>
        <v>684200</v>
      </c>
      <c r="FO70" s="94">
        <f t="shared" si="92"/>
        <v>690163.87043488643</v>
      </c>
      <c r="FP70" s="172">
        <f t="shared" si="93"/>
        <v>185709.13199999998</v>
      </c>
      <c r="FQ70" s="32">
        <f t="shared" si="94"/>
        <v>228422.23235999997</v>
      </c>
      <c r="FR70" s="94">
        <f>VLOOKUP(B70,'[2]MANO DE OBRA '!$B$11:$BF$145,57,0)</f>
        <v>128773</v>
      </c>
      <c r="FS70" s="170">
        <v>637000</v>
      </c>
      <c r="FT70" s="32">
        <v>760240</v>
      </c>
      <c r="FU70" s="32">
        <v>707000</v>
      </c>
      <c r="FV70" s="32">
        <f t="shared" si="95"/>
        <v>701413.33333333337</v>
      </c>
      <c r="FW70" s="32">
        <f t="shared" si="96"/>
        <v>707000</v>
      </c>
      <c r="FX70" s="32">
        <f t="shared" si="97"/>
        <v>697729.59406966367</v>
      </c>
      <c r="FY70" s="172">
        <f t="shared" si="98"/>
        <v>155570.66130000001</v>
      </c>
      <c r="FZ70" s="32">
        <f t="shared" si="99"/>
        <v>191351.91339900001</v>
      </c>
      <c r="GA70" s="172">
        <f>VLOOKUP(B70,'[2]MANO DE OBRA '!$B$11:$BR$145,69,0)</f>
        <v>155527</v>
      </c>
      <c r="GB70" s="162">
        <v>637000</v>
      </c>
      <c r="GC70" s="32">
        <v>760240</v>
      </c>
      <c r="GD70" s="94">
        <v>699000</v>
      </c>
      <c r="GE70" s="32">
        <f t="shared" si="100"/>
        <v>698746.66666666663</v>
      </c>
      <c r="GF70" s="32">
        <f t="shared" si="101"/>
        <v>699000</v>
      </c>
      <c r="GG70" s="32">
        <f t="shared" si="102"/>
        <v>695112.52970716928</v>
      </c>
      <c r="GH70" s="172">
        <f t="shared" si="103"/>
        <v>187892.16869999998</v>
      </c>
      <c r="GI70" s="32">
        <f t="shared" si="104"/>
        <v>231107.36750099997</v>
      </c>
      <c r="GJ70" s="172">
        <f>VLOOKUP(B70,'[2]MANO DE OBRA '!$B$11:$P$145,15,0)</f>
        <v>135841</v>
      </c>
      <c r="GK70" s="162">
        <v>637000</v>
      </c>
      <c r="GL70" s="32">
        <v>760240</v>
      </c>
      <c r="GM70" s="94">
        <v>505600</v>
      </c>
      <c r="GN70" s="32">
        <f t="shared" si="105"/>
        <v>634280</v>
      </c>
      <c r="GO70" s="32">
        <f t="shared" si="106"/>
        <v>637000</v>
      </c>
      <c r="GP70" s="32">
        <f t="shared" si="107"/>
        <v>616892.88287764241</v>
      </c>
      <c r="GQ70" s="172">
        <f t="shared" si="108"/>
        <v>164109.51209999999</v>
      </c>
      <c r="GR70" s="32">
        <f t="shared" si="109"/>
        <v>201854.69988299999</v>
      </c>
      <c r="GS70" s="172">
        <f>VLOOKUP(B70,'[2]MANO DE OBRA '!$B$11:$G$145,6,0)</f>
        <v>142063</v>
      </c>
      <c r="GT70" s="162">
        <v>637000</v>
      </c>
      <c r="GU70" s="32">
        <v>760240</v>
      </c>
      <c r="GV70" s="94">
        <v>505600</v>
      </c>
      <c r="GW70" s="33">
        <f t="shared" si="110"/>
        <v>634280</v>
      </c>
      <c r="GX70" s="32">
        <f t="shared" si="111"/>
        <v>637000</v>
      </c>
      <c r="GY70" s="32">
        <f t="shared" si="112"/>
        <v>616892.88287764241</v>
      </c>
      <c r="GZ70" s="172">
        <f t="shared" si="113"/>
        <v>171626.31029999998</v>
      </c>
      <c r="HA70" s="32">
        <f t="shared" si="114"/>
        <v>211100.36166899998</v>
      </c>
      <c r="HB70" s="172">
        <f>VLOOKUP(B70,'[2]MANO DE OBRA '!$B$11:$D$145,3,0)</f>
        <v>119997</v>
      </c>
      <c r="HC70" s="31">
        <v>637000</v>
      </c>
      <c r="HD70" s="32">
        <v>760240</v>
      </c>
      <c r="HE70" s="94">
        <v>505600</v>
      </c>
      <c r="HF70" s="33">
        <f t="shared" si="115"/>
        <v>634280</v>
      </c>
      <c r="HG70" s="32">
        <f t="shared" si="116"/>
        <v>637000</v>
      </c>
      <c r="HH70" s="32">
        <f t="shared" si="117"/>
        <v>616892.88287764241</v>
      </c>
      <c r="HI70" s="172">
        <f t="shared" si="118"/>
        <v>144968.3757</v>
      </c>
      <c r="HJ70" s="32">
        <f t="shared" si="119"/>
        <v>178311.10211100001</v>
      </c>
      <c r="HK70" s="172">
        <f>VLOOKUP(B70,'[2]MANO DE OBRA '!$B$11:$BI$145,60,0)</f>
        <v>149591</v>
      </c>
      <c r="HL70" s="31">
        <v>637000</v>
      </c>
      <c r="HM70" s="32">
        <v>760240</v>
      </c>
      <c r="HN70" s="94">
        <v>699400</v>
      </c>
      <c r="HO70" s="33">
        <f t="shared" si="120"/>
        <v>698880</v>
      </c>
      <c r="HP70" s="32">
        <f t="shared" si="121"/>
        <v>699400</v>
      </c>
      <c r="HQ70" s="32">
        <f t="shared" si="122"/>
        <v>695244.33368208667</v>
      </c>
      <c r="HR70" s="172">
        <f t="shared" si="123"/>
        <v>180720.88709999999</v>
      </c>
      <c r="HS70" s="32">
        <f t="shared" si="124"/>
        <v>222286.69113299999</v>
      </c>
      <c r="HT70" s="172">
        <v>305760</v>
      </c>
      <c r="HU70" s="31">
        <v>637000</v>
      </c>
      <c r="HV70" s="32">
        <v>760240</v>
      </c>
      <c r="HW70" s="94">
        <v>707000</v>
      </c>
      <c r="HX70" s="33">
        <f t="shared" si="125"/>
        <v>701413.33333333337</v>
      </c>
      <c r="HY70" s="32">
        <f t="shared" si="126"/>
        <v>707000</v>
      </c>
      <c r="HZ70" s="32">
        <f t="shared" si="127"/>
        <v>697729.59406966367</v>
      </c>
      <c r="IA70" s="172">
        <f t="shared" si="128"/>
        <v>369388.65599999996</v>
      </c>
      <c r="IB70" s="32">
        <f t="shared" si="129"/>
        <v>454348.04687999992</v>
      </c>
      <c r="IC70" s="172">
        <v>350350</v>
      </c>
      <c r="ID70" s="31">
        <v>637000</v>
      </c>
      <c r="IE70" s="32">
        <v>760240</v>
      </c>
      <c r="IF70" s="94">
        <v>707000</v>
      </c>
      <c r="IG70" s="33">
        <f t="shared" si="130"/>
        <v>701413.33333333337</v>
      </c>
      <c r="IH70" s="32">
        <f t="shared" si="131"/>
        <v>707000</v>
      </c>
      <c r="II70" s="32">
        <f t="shared" si="132"/>
        <v>697729.59406966367</v>
      </c>
      <c r="IJ70" s="172">
        <f t="shared" si="133"/>
        <v>423257.83499999996</v>
      </c>
      <c r="IK70" s="32">
        <f t="shared" si="134"/>
        <v>520607.13704999996</v>
      </c>
      <c r="IM70" s="32">
        <f t="shared" si="135"/>
        <v>285629.54506999993</v>
      </c>
    </row>
    <row r="71" spans="1:247" x14ac:dyDescent="0.25">
      <c r="A71" s="12">
        <v>64</v>
      </c>
      <c r="B71" s="39" t="s">
        <v>349</v>
      </c>
      <c r="C71" s="14">
        <f>VLOOKUP(B71,'[3]MANO DE OBRA'!$B$9:$D$144,3,0)</f>
        <v>131606</v>
      </c>
      <c r="D71" s="14">
        <v>471000</v>
      </c>
      <c r="E71" s="15">
        <v>560490</v>
      </c>
      <c r="F71" s="97">
        <v>544000</v>
      </c>
      <c r="G71" s="105">
        <f t="shared" si="1"/>
        <v>426774</v>
      </c>
      <c r="H71" s="105">
        <f t="shared" si="2"/>
        <v>507500</v>
      </c>
      <c r="I71" s="105">
        <f t="shared" si="3"/>
        <v>299760.90041912708</v>
      </c>
      <c r="J71" s="107">
        <f t="shared" si="136"/>
        <v>138317.90599999999</v>
      </c>
      <c r="K71" s="107">
        <f t="shared" si="4"/>
        <v>170131.02437999999</v>
      </c>
      <c r="L71" s="101">
        <f>VLOOKUP(B71,'[3]MANO DE OBRA'!$B$9:$F$144,5,0)</f>
        <v>134273</v>
      </c>
      <c r="M71" s="101">
        <v>471000</v>
      </c>
      <c r="N71" s="34">
        <v>560490</v>
      </c>
      <c r="O71" s="70">
        <v>549300</v>
      </c>
      <c r="P71" s="34">
        <f t="shared" si="5"/>
        <v>428765.75</v>
      </c>
      <c r="Q71" s="34">
        <f t="shared" si="6"/>
        <v>510150</v>
      </c>
      <c r="R71" s="34">
        <f t="shared" si="7"/>
        <v>303598.21876922128</v>
      </c>
      <c r="S71" s="34">
        <f t="shared" si="8"/>
        <v>141120.92299999998</v>
      </c>
      <c r="T71" s="34">
        <f t="shared" si="9"/>
        <v>173578.73528999998</v>
      </c>
      <c r="U71" s="175">
        <f>VLOOKUP(B71,'[3]MANO DE OBRA'!$B$9:$H$144,7,0)</f>
        <v>135034</v>
      </c>
      <c r="V71" s="175">
        <v>471000</v>
      </c>
      <c r="W71" s="17">
        <v>560490</v>
      </c>
      <c r="X71" s="17">
        <v>538000</v>
      </c>
      <c r="Y71" s="17">
        <f t="shared" si="10"/>
        <v>426131</v>
      </c>
      <c r="Z71" s="17">
        <f t="shared" si="11"/>
        <v>504500</v>
      </c>
      <c r="AA71" s="17">
        <f t="shared" si="12"/>
        <v>303684.28784402739</v>
      </c>
      <c r="AB71" s="17">
        <f t="shared" si="13"/>
        <v>141920.734</v>
      </c>
      <c r="AC71" s="17">
        <f t="shared" si="14"/>
        <v>174562.50281999999</v>
      </c>
      <c r="AD71" s="129">
        <f>VLOOKUP(B71,'[3]MANO DE OBRA'!$B$9:$J$144,9,0)</f>
        <v>135755</v>
      </c>
      <c r="AE71" s="129">
        <v>471000</v>
      </c>
      <c r="AF71" s="18">
        <v>560490</v>
      </c>
      <c r="AG71" s="74">
        <v>549300</v>
      </c>
      <c r="AH71" s="18">
        <f t="shared" si="15"/>
        <v>429136.25</v>
      </c>
      <c r="AI71" s="18">
        <f t="shared" si="16"/>
        <v>510150</v>
      </c>
      <c r="AJ71" s="18">
        <f t="shared" si="17"/>
        <v>305483.30135091709</v>
      </c>
      <c r="AK71" s="18">
        <f t="shared" si="18"/>
        <v>142678.505</v>
      </c>
      <c r="AL71" s="18">
        <f t="shared" si="19"/>
        <v>175494.56115000002</v>
      </c>
      <c r="AM71" s="133">
        <f>VLOOKUP(B71,'[3]MANO DE OBRA'!$B$9:$L$144,11,0)</f>
        <v>149455</v>
      </c>
      <c r="AN71" s="133">
        <v>471000</v>
      </c>
      <c r="AO71" s="19">
        <v>560490</v>
      </c>
      <c r="AP71" s="77">
        <v>516000</v>
      </c>
      <c r="AQ71" s="19">
        <f t="shared" si="20"/>
        <v>424236.25</v>
      </c>
      <c r="AR71" s="19">
        <f t="shared" si="21"/>
        <v>493500</v>
      </c>
      <c r="AS71" s="19">
        <f t="shared" si="22"/>
        <v>319074.50231118535</v>
      </c>
      <c r="AT71" s="19">
        <f t="shared" si="23"/>
        <v>157077.20499999999</v>
      </c>
      <c r="AU71" s="19">
        <f t="shared" si="24"/>
        <v>193204.96214999998</v>
      </c>
      <c r="AV71" s="137">
        <f>VLOOKUP(B71,'[3]MANO DE OBRA'!$B$9:$N$144,13,0)</f>
        <v>151138</v>
      </c>
      <c r="AW71" s="137">
        <v>471000</v>
      </c>
      <c r="AX71" s="20">
        <v>560490</v>
      </c>
      <c r="AY71" s="79">
        <v>516000</v>
      </c>
      <c r="AZ71" s="20">
        <f t="shared" si="25"/>
        <v>424657</v>
      </c>
      <c r="BA71" s="20">
        <f t="shared" si="26"/>
        <v>493500</v>
      </c>
      <c r="BB71" s="20">
        <f t="shared" si="27"/>
        <v>320982.21547125728</v>
      </c>
      <c r="BC71" s="20">
        <f t="shared" si="28"/>
        <v>158846.038</v>
      </c>
      <c r="BD71" s="20">
        <f t="shared" si="29"/>
        <v>195380.62674000001</v>
      </c>
      <c r="BE71" s="139">
        <f>VLOOKUP(B71,'[3]MANO DE OBRA'!$B$9:$P$144,15,0)</f>
        <v>151855</v>
      </c>
      <c r="BF71" s="139">
        <v>471000</v>
      </c>
      <c r="BG71" s="21">
        <v>560490</v>
      </c>
      <c r="BH71" s="80">
        <v>504000</v>
      </c>
      <c r="BI71" s="21">
        <f t="shared" si="30"/>
        <v>421836.25</v>
      </c>
      <c r="BJ71" s="21">
        <f t="shared" si="31"/>
        <v>487500</v>
      </c>
      <c r="BK71" s="21">
        <f t="shared" si="32"/>
        <v>320598.834586173</v>
      </c>
      <c r="BL71" s="21">
        <f t="shared" si="33"/>
        <v>159599.60499999998</v>
      </c>
      <c r="BM71" s="21">
        <f t="shared" si="34"/>
        <v>196307.51414999997</v>
      </c>
      <c r="BN71" s="144">
        <f>VLOOKUP(B71,'[3]MANO DE OBRA'!$B$9:$R$144,17,0)</f>
        <v>196172</v>
      </c>
      <c r="BO71" s="144">
        <v>471000</v>
      </c>
      <c r="BP71" s="22">
        <v>560490</v>
      </c>
      <c r="BQ71" s="82">
        <v>516000</v>
      </c>
      <c r="BR71" s="22">
        <f t="shared" si="35"/>
        <v>435915.5</v>
      </c>
      <c r="BS71" s="22">
        <f t="shared" si="36"/>
        <v>493500</v>
      </c>
      <c r="BT71" s="22">
        <f t="shared" si="37"/>
        <v>365535.57552418992</v>
      </c>
      <c r="BU71" s="22">
        <f t="shared" si="38"/>
        <v>206176.772</v>
      </c>
      <c r="BV71" s="22">
        <f t="shared" si="39"/>
        <v>253597.42955999999</v>
      </c>
      <c r="BW71" s="146">
        <f>VLOOKUP(B71,'[3]MANO DE OBRA'!$B$9:$T$144,19,0)</f>
        <v>184494</v>
      </c>
      <c r="BX71" s="146">
        <v>471000</v>
      </c>
      <c r="BY71" s="23">
        <v>560490</v>
      </c>
      <c r="BZ71" s="84">
        <v>504000</v>
      </c>
      <c r="CA71" s="23">
        <f t="shared" si="40"/>
        <v>429996</v>
      </c>
      <c r="CB71" s="23">
        <f t="shared" si="41"/>
        <v>487500</v>
      </c>
      <c r="CC71" s="84">
        <f t="shared" si="42"/>
        <v>353617.64115543495</v>
      </c>
      <c r="CD71" s="84">
        <f t="shared" si="43"/>
        <v>193903.19399999999</v>
      </c>
      <c r="CE71" s="84">
        <f t="shared" si="44"/>
        <v>238500.92861999999</v>
      </c>
      <c r="CF71" s="168">
        <f>VLOOKUP(B71,'[3]MANO DE OBRA'!$B$9:$X$144,23,0)</f>
        <v>134878</v>
      </c>
      <c r="CG71" s="168">
        <v>471000</v>
      </c>
      <c r="CH71" s="24">
        <v>560490</v>
      </c>
      <c r="CI71" s="24">
        <v>468700</v>
      </c>
      <c r="CJ71" s="24">
        <f t="shared" si="45"/>
        <v>408767</v>
      </c>
      <c r="CK71" s="24">
        <f t="shared" si="46"/>
        <v>469850</v>
      </c>
      <c r="CL71" s="24">
        <f t="shared" si="47"/>
        <v>297288.05189597065</v>
      </c>
      <c r="CM71" s="24">
        <f t="shared" si="48"/>
        <v>141756.77799999999</v>
      </c>
      <c r="CN71" s="24">
        <f t="shared" si="49"/>
        <v>174360.83693999998</v>
      </c>
      <c r="CO71" s="148">
        <f>VLOOKUP(B71,'[3]MANO DE OBRA'!$B$9:$Z$144,25,0)</f>
        <v>148223</v>
      </c>
      <c r="CP71" s="148">
        <v>471000</v>
      </c>
      <c r="CQ71" s="26">
        <v>560490</v>
      </c>
      <c r="CR71" s="149">
        <v>532000</v>
      </c>
      <c r="CS71" s="26">
        <f t="shared" si="50"/>
        <v>427928.25</v>
      </c>
      <c r="CT71" s="26">
        <f t="shared" si="51"/>
        <v>501500</v>
      </c>
      <c r="CU71" s="26">
        <f t="shared" si="52"/>
        <v>319142.50404543726</v>
      </c>
      <c r="CV71" s="26">
        <f t="shared" si="53"/>
        <v>155782.37299999999</v>
      </c>
      <c r="CW71" s="26">
        <f t="shared" si="54"/>
        <v>191612.31878999999</v>
      </c>
      <c r="CX71" s="27">
        <f>VLOOKUP(B71,'[3]MANO DE OBRA'!$B$9:$AB$144,27,0)</f>
        <v>184975</v>
      </c>
      <c r="CY71" s="27">
        <v>471000</v>
      </c>
      <c r="CZ71" s="28">
        <v>560490</v>
      </c>
      <c r="DA71" s="86">
        <v>521000</v>
      </c>
      <c r="DB71" s="28">
        <f t="shared" si="55"/>
        <v>434366.25</v>
      </c>
      <c r="DC71" s="28">
        <f t="shared" si="56"/>
        <v>496000</v>
      </c>
      <c r="DD71" s="28">
        <f t="shared" si="57"/>
        <v>356099.44877758535</v>
      </c>
      <c r="DE71" s="28">
        <f t="shared" si="58"/>
        <v>194408.72499999998</v>
      </c>
      <c r="DF71" s="28">
        <f t="shared" si="59"/>
        <v>239122.73174999998</v>
      </c>
      <c r="DG71" s="150">
        <f>VLOOKUP(B71,'[3]MANO DE OBRA'!$B$9:$AF$144,31,0)</f>
        <v>196172</v>
      </c>
      <c r="DH71" s="150">
        <v>471000</v>
      </c>
      <c r="DI71" s="29">
        <v>560490</v>
      </c>
      <c r="DJ71" s="88">
        <v>544000</v>
      </c>
      <c r="DK71" s="29">
        <f t="shared" si="60"/>
        <v>442915.5</v>
      </c>
      <c r="DL71" s="29">
        <f t="shared" si="61"/>
        <v>507500</v>
      </c>
      <c r="DM71" s="29">
        <f t="shared" si="62"/>
        <v>368898.25669724727</v>
      </c>
      <c r="DN71" s="29">
        <f t="shared" si="63"/>
        <v>206176.772</v>
      </c>
      <c r="DO71" s="29">
        <f t="shared" si="64"/>
        <v>253597.42955999999</v>
      </c>
      <c r="DP71" s="154">
        <f>VLOOKUP(B71,'[3]MANO DE OBRA'!$B$9:$AH$144,33,0)</f>
        <v>196172</v>
      </c>
      <c r="DQ71" s="154">
        <v>471000</v>
      </c>
      <c r="DR71" s="30">
        <v>560490</v>
      </c>
      <c r="DS71" s="90">
        <v>532500</v>
      </c>
      <c r="DT71" s="30">
        <f t="shared" si="65"/>
        <v>440040.5</v>
      </c>
      <c r="DU71" s="30">
        <f t="shared" si="66"/>
        <v>501750</v>
      </c>
      <c r="DV71" s="30">
        <f t="shared" si="67"/>
        <v>367552.56553999486</v>
      </c>
      <c r="DW71" s="30">
        <f t="shared" si="68"/>
        <v>206176.772</v>
      </c>
      <c r="DX71" s="30">
        <f t="shared" si="69"/>
        <v>253597.42955999999</v>
      </c>
      <c r="DY71" s="158">
        <f>VLOOKUP(B71,'[3]MANO DE OBRA'!$B$9:$AJ$144,35,0)</f>
        <v>196172</v>
      </c>
      <c r="DZ71" s="158">
        <v>471000</v>
      </c>
      <c r="EA71" s="24">
        <v>560490</v>
      </c>
      <c r="EB71" s="25">
        <v>532500</v>
      </c>
      <c r="EC71" s="24">
        <f t="shared" si="70"/>
        <v>440040.5</v>
      </c>
      <c r="ED71" s="24">
        <f t="shared" si="71"/>
        <v>501750</v>
      </c>
      <c r="EE71" s="24">
        <f t="shared" si="72"/>
        <v>367552.56553999486</v>
      </c>
      <c r="EF71" s="24">
        <f t="shared" si="73"/>
        <v>206176.772</v>
      </c>
      <c r="EG71" s="24">
        <f t="shared" si="74"/>
        <v>253597.42955999999</v>
      </c>
      <c r="EH71" s="126">
        <f>VLOOKUP(B71,'[3]MANO DE OBRA'!$B$9:$AN$144,37,0)</f>
        <v>204778</v>
      </c>
      <c r="EI71" s="126">
        <v>471000</v>
      </c>
      <c r="EJ71" s="17">
        <v>560490</v>
      </c>
      <c r="EK71" s="73">
        <v>538000</v>
      </c>
      <c r="EL71" s="17">
        <f t="shared" si="75"/>
        <v>443567</v>
      </c>
      <c r="EM71" s="17">
        <f t="shared" si="76"/>
        <v>504500</v>
      </c>
      <c r="EN71" s="17">
        <f t="shared" si="77"/>
        <v>375609.12512070918</v>
      </c>
      <c r="EO71" s="17">
        <f t="shared" si="78"/>
        <v>215221.67799999999</v>
      </c>
      <c r="EP71" s="17">
        <f t="shared" si="79"/>
        <v>264722.66394</v>
      </c>
      <c r="EQ71" s="350">
        <v>196172</v>
      </c>
      <c r="ER71" s="170">
        <v>471000</v>
      </c>
      <c r="ES71" s="32">
        <v>560490</v>
      </c>
      <c r="ET71" s="32">
        <v>538000</v>
      </c>
      <c r="EU71" s="32">
        <f t="shared" si="80"/>
        <v>523163.33333333331</v>
      </c>
      <c r="EV71" s="32">
        <f t="shared" si="81"/>
        <v>538000</v>
      </c>
      <c r="EW71" s="32">
        <f t="shared" si="82"/>
        <v>520288.52425073774</v>
      </c>
      <c r="EX71" s="32">
        <f t="shared" si="83"/>
        <v>236995.39319999999</v>
      </c>
      <c r="EY71" s="32">
        <f t="shared" si="84"/>
        <v>291504.333636</v>
      </c>
      <c r="EZ71" s="94">
        <f>VLOOKUP(B71,'[2]MANO DE OBRA '!$B$11:$AT$145,45,0)</f>
        <v>114893</v>
      </c>
      <c r="FA71" s="170">
        <v>471000</v>
      </c>
      <c r="FB71" s="32">
        <v>560490</v>
      </c>
      <c r="FC71" s="32">
        <v>544000</v>
      </c>
      <c r="FD71" s="32">
        <f t="shared" si="85"/>
        <v>525163.33333333337</v>
      </c>
      <c r="FE71" s="32">
        <f t="shared" si="86"/>
        <v>544000</v>
      </c>
      <c r="FF71" s="32">
        <f t="shared" si="87"/>
        <v>522144.97816593898</v>
      </c>
      <c r="FG71" s="172">
        <f t="shared" si="88"/>
        <v>138802.23329999999</v>
      </c>
      <c r="FH71" s="32">
        <f t="shared" si="89"/>
        <v>170726.74695899998</v>
      </c>
      <c r="FI71" s="172">
        <f>VLOOKUP(B71,'[2]MANO DE OBRA '!$B$11:$BO$145,66,0)</f>
        <v>116193</v>
      </c>
      <c r="FJ71" s="162">
        <v>471000</v>
      </c>
      <c r="FK71" s="32">
        <v>560490</v>
      </c>
      <c r="FL71" s="94">
        <v>538100</v>
      </c>
      <c r="FM71" s="32">
        <f t="shared" si="90"/>
        <v>523196.66666666669</v>
      </c>
      <c r="FN71" s="32">
        <f t="shared" si="91"/>
        <v>538100</v>
      </c>
      <c r="FO71" s="94">
        <f t="shared" si="92"/>
        <v>520319.69505367958</v>
      </c>
      <c r="FP71" s="172">
        <f t="shared" si="93"/>
        <v>140372.76329999999</v>
      </c>
      <c r="FQ71" s="32">
        <f t="shared" si="94"/>
        <v>172658.49885899998</v>
      </c>
      <c r="FR71" s="94">
        <f>VLOOKUP(B71,'[2]MANO DE OBRA '!$B$11:$BF$145,57,0)</f>
        <v>103860</v>
      </c>
      <c r="FS71" s="170">
        <v>471000</v>
      </c>
      <c r="FT71" s="32">
        <v>560490</v>
      </c>
      <c r="FU71" s="32">
        <v>532000</v>
      </c>
      <c r="FV71" s="32">
        <f t="shared" si="95"/>
        <v>521163.33333333331</v>
      </c>
      <c r="FW71" s="32">
        <f t="shared" si="96"/>
        <v>532000</v>
      </c>
      <c r="FX71" s="32">
        <f t="shared" si="97"/>
        <v>518403.79700620676</v>
      </c>
      <c r="FY71" s="172">
        <f t="shared" si="98"/>
        <v>125473.26599999999</v>
      </c>
      <c r="FZ71" s="32">
        <f t="shared" si="99"/>
        <v>154332.11718</v>
      </c>
      <c r="GA71" s="172">
        <f>VLOOKUP(B71,'[2]MANO DE OBRA '!$B$11:$BR$145,69,0)</f>
        <v>112835</v>
      </c>
      <c r="GB71" s="162">
        <v>471000</v>
      </c>
      <c r="GC71" s="32">
        <v>560490</v>
      </c>
      <c r="GD71" s="94">
        <v>549000</v>
      </c>
      <c r="GE71" s="32">
        <f t="shared" si="100"/>
        <v>526830</v>
      </c>
      <c r="GF71" s="32">
        <f t="shared" si="101"/>
        <v>549000</v>
      </c>
      <c r="GG71" s="32">
        <f t="shared" si="102"/>
        <v>523670.88155207632</v>
      </c>
      <c r="GH71" s="172">
        <f t="shared" si="103"/>
        <v>136315.96349999998</v>
      </c>
      <c r="GI71" s="32">
        <f t="shared" si="104"/>
        <v>167668.63510499999</v>
      </c>
      <c r="GJ71" s="172">
        <f>VLOOKUP(B71,'[2]MANO DE OBRA '!$B$11:$P$145,15,0)</f>
        <v>101599</v>
      </c>
      <c r="GK71" s="162">
        <v>471000</v>
      </c>
      <c r="GL71" s="32">
        <v>560490</v>
      </c>
      <c r="GM71" s="94">
        <v>376600</v>
      </c>
      <c r="GN71" s="32">
        <f t="shared" si="105"/>
        <v>469363.33333333331</v>
      </c>
      <c r="GO71" s="32">
        <f t="shared" si="106"/>
        <v>471000</v>
      </c>
      <c r="GP71" s="32">
        <f t="shared" si="107"/>
        <v>457133.61833727494</v>
      </c>
      <c r="GQ71" s="172">
        <f t="shared" si="108"/>
        <v>122741.75189999999</v>
      </c>
      <c r="GR71" s="32">
        <f t="shared" si="109"/>
        <v>150972.35483699999</v>
      </c>
      <c r="GS71" s="172">
        <f>VLOOKUP(B71,'[2]MANO DE OBRA '!$B$11:$G$145,6,0)</f>
        <v>102664</v>
      </c>
      <c r="GT71" s="162">
        <v>471000</v>
      </c>
      <c r="GU71" s="32">
        <v>560490</v>
      </c>
      <c r="GV71" s="94">
        <v>376600</v>
      </c>
      <c r="GW71" s="33">
        <f t="shared" si="110"/>
        <v>469363.33333333331</v>
      </c>
      <c r="GX71" s="32">
        <f t="shared" si="111"/>
        <v>471000</v>
      </c>
      <c r="GY71" s="32">
        <f t="shared" si="112"/>
        <v>457133.61833727494</v>
      </c>
      <c r="GZ71" s="172">
        <f t="shared" si="113"/>
        <v>124028.3784</v>
      </c>
      <c r="HA71" s="32">
        <f t="shared" si="114"/>
        <v>152554.905432</v>
      </c>
      <c r="HB71" s="172">
        <f>VLOOKUP(B71,'[2]MANO DE OBRA '!$B$11:$D$145,3,0)</f>
        <v>94431</v>
      </c>
      <c r="HC71" s="31">
        <v>471000</v>
      </c>
      <c r="HD71" s="32">
        <v>560490</v>
      </c>
      <c r="HE71" s="94">
        <v>376600</v>
      </c>
      <c r="HF71" s="33">
        <f t="shared" si="115"/>
        <v>469363.33333333331</v>
      </c>
      <c r="HG71" s="32">
        <f t="shared" si="116"/>
        <v>471000</v>
      </c>
      <c r="HH71" s="32">
        <f t="shared" si="117"/>
        <v>457133.61833727494</v>
      </c>
      <c r="HI71" s="172">
        <f t="shared" si="118"/>
        <v>114082.09109999999</v>
      </c>
      <c r="HJ71" s="32">
        <f t="shared" si="119"/>
        <v>140320.972053</v>
      </c>
      <c r="HK71" s="172">
        <f>VLOOKUP(B71,'[2]MANO DE OBRA '!$B$11:$BI$145,60,0)</f>
        <v>120475</v>
      </c>
      <c r="HL71" s="31">
        <v>471000</v>
      </c>
      <c r="HM71" s="32">
        <v>560490</v>
      </c>
      <c r="HN71" s="94">
        <v>549300</v>
      </c>
      <c r="HO71" s="33">
        <f t="shared" si="120"/>
        <v>526930</v>
      </c>
      <c r="HP71" s="32">
        <f t="shared" si="121"/>
        <v>549300</v>
      </c>
      <c r="HQ71" s="32">
        <f t="shared" si="122"/>
        <v>523761.83314931975</v>
      </c>
      <c r="HR71" s="172">
        <f t="shared" si="123"/>
        <v>145545.8475</v>
      </c>
      <c r="HS71" s="32">
        <f t="shared" si="124"/>
        <v>179021.392425</v>
      </c>
      <c r="HT71" s="172">
        <v>226080</v>
      </c>
      <c r="HU71" s="31">
        <v>471000</v>
      </c>
      <c r="HV71" s="32">
        <v>560490</v>
      </c>
      <c r="HW71" s="94">
        <v>516000</v>
      </c>
      <c r="HX71" s="33">
        <f t="shared" si="125"/>
        <v>515830</v>
      </c>
      <c r="HY71" s="32">
        <f t="shared" si="126"/>
        <v>516000</v>
      </c>
      <c r="HZ71" s="32">
        <f t="shared" si="127"/>
        <v>513234.61872903764</v>
      </c>
      <c r="IA71" s="172">
        <f t="shared" si="128"/>
        <v>273127.24799999996</v>
      </c>
      <c r="IB71" s="32">
        <f t="shared" si="129"/>
        <v>335946.51503999997</v>
      </c>
      <c r="IC71" s="172">
        <v>259050</v>
      </c>
      <c r="ID71" s="31">
        <v>471000</v>
      </c>
      <c r="IE71" s="32">
        <v>560490</v>
      </c>
      <c r="IF71" s="94">
        <v>516000</v>
      </c>
      <c r="IG71" s="33">
        <f t="shared" si="130"/>
        <v>515830</v>
      </c>
      <c r="IH71" s="32">
        <f t="shared" si="131"/>
        <v>516000</v>
      </c>
      <c r="II71" s="32">
        <f t="shared" si="132"/>
        <v>513234.61872903764</v>
      </c>
      <c r="IJ71" s="172">
        <f t="shared" si="133"/>
        <v>312958.30499999999</v>
      </c>
      <c r="IK71" s="32">
        <f t="shared" si="134"/>
        <v>384938.71515</v>
      </c>
      <c r="IM71" s="32">
        <f t="shared" si="135"/>
        <v>211185.71524577774</v>
      </c>
    </row>
    <row r="72" spans="1:247" x14ac:dyDescent="0.25">
      <c r="A72" s="12">
        <v>65</v>
      </c>
      <c r="B72" s="36" t="s">
        <v>350</v>
      </c>
      <c r="C72" s="14">
        <f>VLOOKUP(B72,'[3]MANO DE OBRA'!$B$9:$D$144,3,0)</f>
        <v>92584</v>
      </c>
      <c r="D72" s="14">
        <v>331000</v>
      </c>
      <c r="E72" s="15">
        <v>393890</v>
      </c>
      <c r="F72" s="97">
        <v>366000</v>
      </c>
      <c r="G72" s="105">
        <f t="shared" si="1"/>
        <v>295868.5</v>
      </c>
      <c r="H72" s="105">
        <f t="shared" si="2"/>
        <v>348500</v>
      </c>
      <c r="I72" s="105">
        <f t="shared" si="3"/>
        <v>209498.9915179848</v>
      </c>
      <c r="J72" s="107">
        <f t="shared" ref="J72:J103" si="137">C72*1.051</f>
        <v>97305.784</v>
      </c>
      <c r="K72" s="107">
        <f t="shared" si="4"/>
        <v>119686.11431999999</v>
      </c>
      <c r="L72" s="101">
        <f>VLOOKUP(B72,'[3]MANO DE OBRA'!$B$9:$F$144,5,0)</f>
        <v>92682</v>
      </c>
      <c r="M72" s="101">
        <v>331000</v>
      </c>
      <c r="N72" s="34">
        <v>393890</v>
      </c>
      <c r="O72" s="70">
        <v>362400</v>
      </c>
      <c r="P72" s="34">
        <f t="shared" si="5"/>
        <v>294993</v>
      </c>
      <c r="Q72" s="34">
        <f t="shared" si="6"/>
        <v>346700</v>
      </c>
      <c r="R72" s="34">
        <f t="shared" si="7"/>
        <v>209326.63863413219</v>
      </c>
      <c r="S72" s="34">
        <f t="shared" si="8"/>
        <v>97408.781999999992</v>
      </c>
      <c r="T72" s="34">
        <f t="shared" si="9"/>
        <v>119812.80185999999</v>
      </c>
      <c r="U72" s="175">
        <f>VLOOKUP(B72,'[3]MANO DE OBRA'!$B$9:$H$144,7,0)</f>
        <v>91474</v>
      </c>
      <c r="V72" s="175">
        <v>331000</v>
      </c>
      <c r="W72" s="17">
        <v>393890</v>
      </c>
      <c r="X72" s="17">
        <v>355000</v>
      </c>
      <c r="Y72" s="17">
        <f t="shared" si="10"/>
        <v>292841</v>
      </c>
      <c r="Z72" s="17">
        <f t="shared" si="11"/>
        <v>343000</v>
      </c>
      <c r="AA72" s="17">
        <f t="shared" si="12"/>
        <v>207158.38453799239</v>
      </c>
      <c r="AB72" s="17">
        <f t="shared" si="13"/>
        <v>96139.173999999999</v>
      </c>
      <c r="AC72" s="17">
        <f t="shared" si="14"/>
        <v>118251.18402</v>
      </c>
      <c r="AD72" s="129">
        <f>VLOOKUP(B72,'[3]MANO DE OBRA'!$B$9:$J$144,9,0)</f>
        <v>90878</v>
      </c>
      <c r="AE72" s="129">
        <v>331000</v>
      </c>
      <c r="AF72" s="18">
        <v>393890</v>
      </c>
      <c r="AG72" s="74">
        <v>362400</v>
      </c>
      <c r="AH72" s="18">
        <f t="shared" si="15"/>
        <v>294542</v>
      </c>
      <c r="AI72" s="18">
        <f t="shared" si="16"/>
        <v>346700</v>
      </c>
      <c r="AJ72" s="18">
        <f t="shared" si="17"/>
        <v>207006.41055282668</v>
      </c>
      <c r="AK72" s="18">
        <f t="shared" si="18"/>
        <v>95512.777999999991</v>
      </c>
      <c r="AL72" s="18">
        <f t="shared" si="19"/>
        <v>117480.71693999998</v>
      </c>
      <c r="AM72" s="133">
        <f>VLOOKUP(B72,'[3]MANO DE OBRA'!$B$9:$L$144,11,0)</f>
        <v>100049</v>
      </c>
      <c r="AN72" s="133">
        <v>331000</v>
      </c>
      <c r="AO72" s="19">
        <v>393890</v>
      </c>
      <c r="AP72" s="77">
        <v>386000</v>
      </c>
      <c r="AQ72" s="19">
        <f t="shared" si="20"/>
        <v>302734.75</v>
      </c>
      <c r="AR72" s="19">
        <f t="shared" si="21"/>
        <v>358500</v>
      </c>
      <c r="AS72" s="19">
        <f t="shared" si="22"/>
        <v>220437.85283073757</v>
      </c>
      <c r="AT72" s="19">
        <f t="shared" si="23"/>
        <v>105151.499</v>
      </c>
      <c r="AU72" s="19">
        <f t="shared" si="24"/>
        <v>129336.34376999999</v>
      </c>
      <c r="AV72" s="137">
        <f>VLOOKUP(B72,'[3]MANO DE OBRA'!$B$9:$N$144,13,0)</f>
        <v>110209</v>
      </c>
      <c r="AW72" s="137">
        <v>331000</v>
      </c>
      <c r="AX72" s="20">
        <v>393890</v>
      </c>
      <c r="AY72" s="79">
        <v>386000</v>
      </c>
      <c r="AZ72" s="20">
        <f t="shared" si="25"/>
        <v>305274.75</v>
      </c>
      <c r="BA72" s="20">
        <f t="shared" si="26"/>
        <v>358500</v>
      </c>
      <c r="BB72" s="20">
        <f t="shared" si="27"/>
        <v>232230.44356614078</v>
      </c>
      <c r="BC72" s="20">
        <f t="shared" si="28"/>
        <v>115829.659</v>
      </c>
      <c r="BD72" s="20">
        <f t="shared" si="29"/>
        <v>142470.48057000001</v>
      </c>
      <c r="BE72" s="139">
        <f>VLOOKUP(B72,'[3]MANO DE OBRA'!$B$9:$P$144,15,0)</f>
        <v>104614</v>
      </c>
      <c r="BF72" s="139">
        <v>331000</v>
      </c>
      <c r="BG72" s="21">
        <v>393890</v>
      </c>
      <c r="BH72" s="80">
        <v>378000</v>
      </c>
      <c r="BI72" s="21">
        <f t="shared" si="30"/>
        <v>301876</v>
      </c>
      <c r="BJ72" s="21">
        <f t="shared" si="31"/>
        <v>354500</v>
      </c>
      <c r="BK72" s="21">
        <f t="shared" si="32"/>
        <v>225169.68604345759</v>
      </c>
      <c r="BL72" s="21">
        <f t="shared" si="33"/>
        <v>109949.314</v>
      </c>
      <c r="BM72" s="21">
        <f t="shared" si="34"/>
        <v>135237.65622</v>
      </c>
      <c r="BN72" s="144">
        <f>VLOOKUP(B72,'[3]MANO DE OBRA'!$B$9:$R$144,17,0)</f>
        <v>133091</v>
      </c>
      <c r="BO72" s="144">
        <v>331000</v>
      </c>
      <c r="BP72" s="22">
        <v>393890</v>
      </c>
      <c r="BQ72" s="82">
        <v>386000</v>
      </c>
      <c r="BR72" s="22">
        <f t="shared" si="35"/>
        <v>310995.25</v>
      </c>
      <c r="BS72" s="22">
        <f t="shared" si="36"/>
        <v>358500</v>
      </c>
      <c r="BT72" s="22">
        <f t="shared" si="37"/>
        <v>255358.41637203514</v>
      </c>
      <c r="BU72" s="22">
        <f t="shared" si="38"/>
        <v>139878.641</v>
      </c>
      <c r="BV72" s="22">
        <f t="shared" si="39"/>
        <v>172050.72843000002</v>
      </c>
      <c r="BW72" s="146">
        <f>VLOOKUP(B72,'[3]MANO DE OBRA'!$B$9:$T$144,19,0)</f>
        <v>128017</v>
      </c>
      <c r="BX72" s="146">
        <v>331000</v>
      </c>
      <c r="BY72" s="23">
        <v>393890</v>
      </c>
      <c r="BZ72" s="84">
        <v>378000</v>
      </c>
      <c r="CA72" s="23">
        <f t="shared" si="40"/>
        <v>307726.75</v>
      </c>
      <c r="CB72" s="23">
        <f t="shared" si="41"/>
        <v>354500</v>
      </c>
      <c r="CC72" s="84">
        <f t="shared" si="42"/>
        <v>249736.32395188871</v>
      </c>
      <c r="CD72" s="84">
        <f t="shared" si="43"/>
        <v>134545.867</v>
      </c>
      <c r="CE72" s="84">
        <f t="shared" si="44"/>
        <v>165491.41641000001</v>
      </c>
      <c r="CF72" s="168">
        <f>VLOOKUP(B72,'[3]MANO DE OBRA'!$B$9:$X$144,23,0)</f>
        <v>96658</v>
      </c>
      <c r="CG72" s="168">
        <v>331000</v>
      </c>
      <c r="CH72" s="24">
        <v>393890</v>
      </c>
      <c r="CI72" s="24">
        <v>355300</v>
      </c>
      <c r="CJ72" s="24">
        <f t="shared" si="45"/>
        <v>294212</v>
      </c>
      <c r="CK72" s="24">
        <f t="shared" si="46"/>
        <v>343150</v>
      </c>
      <c r="CL72" s="24">
        <f t="shared" si="47"/>
        <v>213672.86266099827</v>
      </c>
      <c r="CM72" s="24">
        <f t="shared" si="48"/>
        <v>101587.55799999999</v>
      </c>
      <c r="CN72" s="24">
        <f t="shared" si="49"/>
        <v>124952.69633999999</v>
      </c>
      <c r="CO72" s="148">
        <f>VLOOKUP(B72,'[3]MANO DE OBRA'!$B$9:$Z$144,25,0)</f>
        <v>103656</v>
      </c>
      <c r="CP72" s="148">
        <v>331000</v>
      </c>
      <c r="CQ72" s="26">
        <v>393890</v>
      </c>
      <c r="CR72" s="149">
        <v>378000</v>
      </c>
      <c r="CS72" s="26">
        <f t="shared" si="50"/>
        <v>301636.5</v>
      </c>
      <c r="CT72" s="26">
        <f t="shared" si="51"/>
        <v>354500</v>
      </c>
      <c r="CU72" s="26">
        <f t="shared" si="52"/>
        <v>224055.42575816871</v>
      </c>
      <c r="CV72" s="26">
        <f t="shared" si="53"/>
        <v>108942.45599999999</v>
      </c>
      <c r="CW72" s="26">
        <f t="shared" si="54"/>
        <v>133999.22087999998</v>
      </c>
      <c r="CX72" s="27">
        <f>VLOOKUP(B72,'[3]MANO DE OBRA'!$B$9:$AB$144,27,0)</f>
        <v>126958</v>
      </c>
      <c r="CY72" s="27">
        <v>331000</v>
      </c>
      <c r="CZ72" s="28">
        <v>393890</v>
      </c>
      <c r="DA72" s="86">
        <v>374000</v>
      </c>
      <c r="DB72" s="28">
        <f t="shared" si="55"/>
        <v>306462</v>
      </c>
      <c r="DC72" s="28">
        <f t="shared" si="56"/>
        <v>352500</v>
      </c>
      <c r="DD72" s="28">
        <f t="shared" si="57"/>
        <v>248287.6638784018</v>
      </c>
      <c r="DE72" s="28">
        <f t="shared" si="58"/>
        <v>133432.85799999998</v>
      </c>
      <c r="DF72" s="28">
        <f t="shared" si="59"/>
        <v>164122.41533999998</v>
      </c>
      <c r="DG72" s="150">
        <f>VLOOKUP(B72,'[3]MANO DE OBRA'!$B$9:$AF$144,31,0)</f>
        <v>137862</v>
      </c>
      <c r="DH72" s="150">
        <v>331000</v>
      </c>
      <c r="DI72" s="29">
        <v>393890</v>
      </c>
      <c r="DJ72" s="88">
        <v>386000</v>
      </c>
      <c r="DK72" s="29">
        <f t="shared" si="60"/>
        <v>312188</v>
      </c>
      <c r="DL72" s="29">
        <f t="shared" si="61"/>
        <v>358500</v>
      </c>
      <c r="DM72" s="29">
        <f t="shared" si="62"/>
        <v>259668.90279629201</v>
      </c>
      <c r="DN72" s="29">
        <f t="shared" si="63"/>
        <v>144892.962</v>
      </c>
      <c r="DO72" s="29">
        <f t="shared" si="64"/>
        <v>178218.34325999999</v>
      </c>
      <c r="DP72" s="154">
        <f>VLOOKUP(B72,'[3]MANO DE OBRA'!$B$9:$AH$144,33,0)</f>
        <v>137862</v>
      </c>
      <c r="DQ72" s="154">
        <v>331000</v>
      </c>
      <c r="DR72" s="30">
        <v>393890</v>
      </c>
      <c r="DS72" s="90">
        <v>378100</v>
      </c>
      <c r="DT72" s="30">
        <f t="shared" si="65"/>
        <v>310213</v>
      </c>
      <c r="DU72" s="30">
        <f t="shared" si="66"/>
        <v>354550</v>
      </c>
      <c r="DV72" s="30">
        <f t="shared" si="67"/>
        <v>258759.63962997918</v>
      </c>
      <c r="DW72" s="30">
        <f t="shared" si="68"/>
        <v>144892.962</v>
      </c>
      <c r="DX72" s="30">
        <f t="shared" si="69"/>
        <v>178218.34325999999</v>
      </c>
      <c r="DY72" s="158">
        <f>VLOOKUP(B72,'[3]MANO DE OBRA'!$B$9:$AJ$144,35,0)</f>
        <v>137862</v>
      </c>
      <c r="DZ72" s="158">
        <v>331000</v>
      </c>
      <c r="EA72" s="24">
        <v>393890</v>
      </c>
      <c r="EB72" s="25">
        <v>370300</v>
      </c>
      <c r="EC72" s="24">
        <f t="shared" si="70"/>
        <v>308263</v>
      </c>
      <c r="ED72" s="24">
        <f t="shared" si="71"/>
        <v>350650</v>
      </c>
      <c r="EE72" s="24">
        <f t="shared" si="72"/>
        <v>257830.448695556</v>
      </c>
      <c r="EF72" s="24">
        <f t="shared" si="73"/>
        <v>144892.962</v>
      </c>
      <c r="EG72" s="24">
        <f t="shared" si="74"/>
        <v>178218.34325999999</v>
      </c>
      <c r="EH72" s="126">
        <f>VLOOKUP(B72,'[3]MANO DE OBRA'!$B$9:$AN$144,37,0)</f>
        <v>141095</v>
      </c>
      <c r="EI72" s="126">
        <v>331000</v>
      </c>
      <c r="EJ72" s="17">
        <v>393890</v>
      </c>
      <c r="EK72" s="73">
        <v>374000</v>
      </c>
      <c r="EL72" s="17">
        <f t="shared" si="75"/>
        <v>309996.25</v>
      </c>
      <c r="EM72" s="17">
        <f t="shared" si="76"/>
        <v>352500</v>
      </c>
      <c r="EN72" s="17">
        <f t="shared" si="77"/>
        <v>261077.04103062625</v>
      </c>
      <c r="EO72" s="17">
        <f t="shared" si="78"/>
        <v>148290.845</v>
      </c>
      <c r="EP72" s="17">
        <f t="shared" si="79"/>
        <v>182397.73934999999</v>
      </c>
      <c r="EQ72" s="350">
        <v>137862</v>
      </c>
      <c r="ER72" s="170">
        <v>331000</v>
      </c>
      <c r="ES72" s="32">
        <v>393890</v>
      </c>
      <c r="ET72" s="32">
        <v>366000</v>
      </c>
      <c r="EU72" s="32">
        <f t="shared" si="80"/>
        <v>363630</v>
      </c>
      <c r="EV72" s="32">
        <f t="shared" si="81"/>
        <v>366000</v>
      </c>
      <c r="EW72" s="32">
        <f t="shared" si="82"/>
        <v>361787.15608609456</v>
      </c>
      <c r="EX72" s="32">
        <f t="shared" si="83"/>
        <v>166551.0822</v>
      </c>
      <c r="EY72" s="32">
        <f t="shared" si="84"/>
        <v>204857.831106</v>
      </c>
      <c r="EZ72" s="94">
        <f>VLOOKUP(B72,'[2]MANO DE OBRA '!$B$11:$AT$145,45,0)</f>
        <v>82340</v>
      </c>
      <c r="FA72" s="170">
        <v>331000</v>
      </c>
      <c r="FB72" s="32">
        <v>393890</v>
      </c>
      <c r="FC72" s="32">
        <v>374000</v>
      </c>
      <c r="FD72" s="32">
        <f t="shared" si="85"/>
        <v>366296.66666666669</v>
      </c>
      <c r="FE72" s="32">
        <f t="shared" si="86"/>
        <v>374000</v>
      </c>
      <c r="FF72" s="32">
        <f t="shared" si="87"/>
        <v>364355.15066573228</v>
      </c>
      <c r="FG72" s="172">
        <f t="shared" si="88"/>
        <v>99474.953999999998</v>
      </c>
      <c r="FH72" s="32">
        <f t="shared" si="89"/>
        <v>122354.19342</v>
      </c>
      <c r="FI72" s="172">
        <f>VLOOKUP(B72,'[2]MANO DE OBRA '!$B$11:$BO$145,66,0)</f>
        <v>82694</v>
      </c>
      <c r="FJ72" s="162">
        <v>331000</v>
      </c>
      <c r="FK72" s="32">
        <v>393890</v>
      </c>
      <c r="FL72" s="94">
        <v>366300</v>
      </c>
      <c r="FM72" s="32">
        <f t="shared" si="90"/>
        <v>363730</v>
      </c>
      <c r="FN72" s="32">
        <f t="shared" si="91"/>
        <v>366300</v>
      </c>
      <c r="FO72" s="94">
        <f t="shared" si="92"/>
        <v>361884.81356289296</v>
      </c>
      <c r="FP72" s="172">
        <f t="shared" si="93"/>
        <v>99902.621399999989</v>
      </c>
      <c r="FQ72" s="32">
        <f t="shared" si="94"/>
        <v>122880.22432199999</v>
      </c>
      <c r="FR72" s="94">
        <f>VLOOKUP(B72,'[2]MANO DE OBRA '!$B$11:$BF$145,57,0)</f>
        <v>70783</v>
      </c>
      <c r="FS72" s="170">
        <v>331000</v>
      </c>
      <c r="FT72" s="32">
        <v>393890</v>
      </c>
      <c r="FU72" s="32">
        <v>355000</v>
      </c>
      <c r="FV72" s="32">
        <f t="shared" si="95"/>
        <v>359963.33333333331</v>
      </c>
      <c r="FW72" s="32">
        <f t="shared" si="96"/>
        <v>355000</v>
      </c>
      <c r="FX72" s="32">
        <f t="shared" si="97"/>
        <v>358130.7306162173</v>
      </c>
      <c r="FY72" s="172">
        <f t="shared" si="98"/>
        <v>85512.942299999995</v>
      </c>
      <c r="FZ72" s="32">
        <f t="shared" si="99"/>
        <v>105180.919029</v>
      </c>
      <c r="GA72" s="172">
        <f>VLOOKUP(B72,'[2]MANO DE OBRA '!$B$11:$BR$145,69,0)</f>
        <v>82836</v>
      </c>
      <c r="GB72" s="162">
        <v>331000</v>
      </c>
      <c r="GC72" s="32">
        <v>393890</v>
      </c>
      <c r="GD72" s="94">
        <v>362000</v>
      </c>
      <c r="GE72" s="32">
        <f t="shared" si="100"/>
        <v>362296.66666666669</v>
      </c>
      <c r="GF72" s="32">
        <f t="shared" si="101"/>
        <v>362000</v>
      </c>
      <c r="GG72" s="32">
        <f t="shared" si="102"/>
        <v>360474.72338560846</v>
      </c>
      <c r="GH72" s="172">
        <f t="shared" si="103"/>
        <v>100074.1716</v>
      </c>
      <c r="GI72" s="32">
        <f t="shared" si="104"/>
        <v>123091.23106800001</v>
      </c>
      <c r="GJ72" s="172">
        <f>VLOOKUP(B72,'[2]MANO DE OBRA '!$B$11:$P$145,15,0)</f>
        <v>76994</v>
      </c>
      <c r="GK72" s="162">
        <v>331000</v>
      </c>
      <c r="GL72" s="32">
        <v>393890</v>
      </c>
      <c r="GM72" s="94">
        <v>267400</v>
      </c>
      <c r="GN72" s="32">
        <f t="shared" si="105"/>
        <v>330763.33333333331</v>
      </c>
      <c r="GO72" s="32">
        <f t="shared" si="106"/>
        <v>331000</v>
      </c>
      <c r="GP72" s="32">
        <f t="shared" si="107"/>
        <v>322593.00497398659</v>
      </c>
      <c r="GQ72" s="172">
        <f t="shared" si="108"/>
        <v>93016.451399999991</v>
      </c>
      <c r="GR72" s="32">
        <f t="shared" si="109"/>
        <v>114410.23522199999</v>
      </c>
      <c r="GS72" s="172">
        <f>VLOOKUP(B72,'[2]MANO DE OBRA '!$B$11:$G$145,6,0)</f>
        <v>65664</v>
      </c>
      <c r="GT72" s="162">
        <v>331000</v>
      </c>
      <c r="GU72" s="32">
        <v>393890</v>
      </c>
      <c r="GV72" s="94">
        <v>267400</v>
      </c>
      <c r="GW72" s="33">
        <f t="shared" si="110"/>
        <v>330763.33333333331</v>
      </c>
      <c r="GX72" s="32">
        <f t="shared" si="111"/>
        <v>331000</v>
      </c>
      <c r="GY72" s="32">
        <f t="shared" si="112"/>
        <v>322593.00497398659</v>
      </c>
      <c r="GZ72" s="172">
        <f t="shared" si="113"/>
        <v>79328.67839999999</v>
      </c>
      <c r="HA72" s="32">
        <f t="shared" si="114"/>
        <v>97574.274431999991</v>
      </c>
      <c r="HB72" s="172">
        <f>VLOOKUP(B72,'[2]MANO DE OBRA '!$B$11:$D$145,3,0)</f>
        <v>64117</v>
      </c>
      <c r="HC72" s="31">
        <v>331000</v>
      </c>
      <c r="HD72" s="32">
        <v>393890</v>
      </c>
      <c r="HE72" s="94">
        <v>267400</v>
      </c>
      <c r="HF72" s="33">
        <f t="shared" si="115"/>
        <v>330763.33333333331</v>
      </c>
      <c r="HG72" s="32">
        <f t="shared" si="116"/>
        <v>331000</v>
      </c>
      <c r="HH72" s="32">
        <f t="shared" si="117"/>
        <v>322593.00497398659</v>
      </c>
      <c r="HI72" s="172">
        <f t="shared" si="118"/>
        <v>77459.747699999993</v>
      </c>
      <c r="HJ72" s="32">
        <f t="shared" si="119"/>
        <v>95275.489670999988</v>
      </c>
      <c r="HK72" s="172">
        <f>VLOOKUP(B72,'[2]MANO DE OBRA '!$B$11:$BI$145,60,0)</f>
        <v>83241</v>
      </c>
      <c r="HL72" s="31">
        <v>331000</v>
      </c>
      <c r="HM72" s="32">
        <v>393890</v>
      </c>
      <c r="HN72" s="94">
        <v>362400</v>
      </c>
      <c r="HO72" s="33">
        <f t="shared" si="120"/>
        <v>362430</v>
      </c>
      <c r="HP72" s="32">
        <f t="shared" si="121"/>
        <v>362400</v>
      </c>
      <c r="HQ72" s="32">
        <f t="shared" si="122"/>
        <v>360606.8379666977</v>
      </c>
      <c r="HR72" s="172">
        <f t="shared" si="123"/>
        <v>100563.45209999999</v>
      </c>
      <c r="HS72" s="32">
        <f t="shared" si="124"/>
        <v>123693.04608299999</v>
      </c>
      <c r="HT72" s="172">
        <v>158880</v>
      </c>
      <c r="HU72" s="31">
        <v>331000</v>
      </c>
      <c r="HV72" s="32">
        <v>393890</v>
      </c>
      <c r="HW72" s="94">
        <v>355000</v>
      </c>
      <c r="HX72" s="33">
        <f t="shared" si="125"/>
        <v>359963.33333333331</v>
      </c>
      <c r="HY72" s="32">
        <f t="shared" si="126"/>
        <v>355000</v>
      </c>
      <c r="HZ72" s="32">
        <f t="shared" si="127"/>
        <v>358130.7306162173</v>
      </c>
      <c r="IA72" s="172">
        <f t="shared" si="128"/>
        <v>191942.92799999999</v>
      </c>
      <c r="IB72" s="32">
        <f t="shared" si="129"/>
        <v>236089.80143999998</v>
      </c>
      <c r="IC72" s="172">
        <v>182050</v>
      </c>
      <c r="ID72" s="31">
        <v>331000</v>
      </c>
      <c r="IE72" s="32">
        <v>393890</v>
      </c>
      <c r="IF72" s="94">
        <v>355000</v>
      </c>
      <c r="IG72" s="33">
        <f t="shared" si="130"/>
        <v>359963.33333333331</v>
      </c>
      <c r="IH72" s="32">
        <f t="shared" si="131"/>
        <v>355000</v>
      </c>
      <c r="II72" s="32">
        <f t="shared" si="132"/>
        <v>358130.7306162173</v>
      </c>
      <c r="IJ72" s="172">
        <f t="shared" si="133"/>
        <v>219934.60499999998</v>
      </c>
      <c r="IK72" s="32">
        <f t="shared" si="134"/>
        <v>270519.56414999999</v>
      </c>
      <c r="IM72" s="32">
        <f t="shared" si="135"/>
        <v>147254.49459900003</v>
      </c>
    </row>
    <row r="73" spans="1:247" x14ac:dyDescent="0.25">
      <c r="A73" s="12">
        <v>66</v>
      </c>
      <c r="B73" s="38" t="s">
        <v>351</v>
      </c>
      <c r="C73" s="14">
        <f>VLOOKUP(B73,'[3]MANO DE OBRA'!$B$9:$D$144,3,0)</f>
        <v>91700</v>
      </c>
      <c r="D73" s="14">
        <v>328000</v>
      </c>
      <c r="E73" s="15">
        <v>397630</v>
      </c>
      <c r="F73" s="97">
        <v>378000</v>
      </c>
      <c r="G73" s="105">
        <f t="shared" ref="G73:G136" si="138">AVERAGE(C73:F73)</f>
        <v>298832.5</v>
      </c>
      <c r="H73" s="105">
        <f t="shared" ref="H73:H136" si="139">MEDIAN(C73:F73)</f>
        <v>353000</v>
      </c>
      <c r="I73" s="105">
        <f t="shared" ref="I73:I136" si="140">HARMEAN(C73:F73)</f>
        <v>209267.30498416073</v>
      </c>
      <c r="J73" s="107">
        <f t="shared" si="137"/>
        <v>96376.7</v>
      </c>
      <c r="K73" s="107">
        <f t="shared" ref="K73:K136" si="141">J73+(J73*23%)</f>
        <v>118543.341</v>
      </c>
      <c r="L73" s="101">
        <f>VLOOKUP(B73,'[3]MANO DE OBRA'!$B$9:$F$144,5,0)</f>
        <v>95257</v>
      </c>
      <c r="M73" s="101">
        <v>328000</v>
      </c>
      <c r="N73" s="34">
        <v>397630</v>
      </c>
      <c r="O73" s="70">
        <v>389700</v>
      </c>
      <c r="P73" s="34">
        <f t="shared" ref="P73:P136" si="142">AVERAGE(L73:O73)</f>
        <v>302646.75</v>
      </c>
      <c r="Q73" s="34">
        <f t="shared" ref="Q73:Q136" si="143">MEDIAN(L73:O73)</f>
        <v>358850</v>
      </c>
      <c r="R73" s="34">
        <f t="shared" ref="R73:R136" si="144">HARMEAN(L73:O73)</f>
        <v>214734.27223507935</v>
      </c>
      <c r="S73" s="34">
        <f t="shared" ref="S73:S136" si="145">L73*1.051</f>
        <v>100115.10699999999</v>
      </c>
      <c r="T73" s="34">
        <f t="shared" ref="T73:T136" si="146">S73+(S73*23%)</f>
        <v>123141.58160999999</v>
      </c>
      <c r="U73" s="175">
        <f>VLOOKUP(B73,'[3]MANO DE OBRA'!$B$9:$H$144,7,0)</f>
        <v>95934</v>
      </c>
      <c r="V73" s="175">
        <v>328000</v>
      </c>
      <c r="W73" s="17">
        <v>397630</v>
      </c>
      <c r="X73" s="17">
        <v>382000</v>
      </c>
      <c r="Y73" s="17">
        <f t="shared" ref="Y73:Y136" si="147">AVERAGE(U73:X73)</f>
        <v>300891</v>
      </c>
      <c r="Z73" s="17">
        <f t="shared" ref="Z73:Z136" si="148">MEDIAN(U73:X73)</f>
        <v>355000</v>
      </c>
      <c r="AA73" s="17">
        <f t="shared" ref="AA73:AA136" si="149">HARMEAN(U73:X73)</f>
        <v>214992.32448348054</v>
      </c>
      <c r="AB73" s="17">
        <f t="shared" ref="AB73:AB136" si="150">U73*1.051</f>
        <v>100826.63399999999</v>
      </c>
      <c r="AC73" s="17">
        <f t="shared" ref="AC73:AC136" si="151">AB73+(AB73*23%)</f>
        <v>124016.75981999999</v>
      </c>
      <c r="AD73" s="129">
        <f>VLOOKUP(B73,'[3]MANO DE OBRA'!$B$9:$J$144,9,0)</f>
        <v>92267</v>
      </c>
      <c r="AE73" s="129">
        <v>328000</v>
      </c>
      <c r="AF73" s="18">
        <v>397630</v>
      </c>
      <c r="AG73" s="74">
        <v>389700</v>
      </c>
      <c r="AH73" s="18">
        <f t="shared" ref="AH73:AH136" si="152">AVERAGE(AD73:AG73)</f>
        <v>301899.25</v>
      </c>
      <c r="AI73" s="18">
        <f t="shared" ref="AI73:AI136" si="153">MEDIAN(AD73:AG73)</f>
        <v>358850</v>
      </c>
      <c r="AJ73" s="18">
        <f t="shared" ref="AJ73:AJ136" si="154">HARMEAN(AD73:AG73)</f>
        <v>210882.94239692704</v>
      </c>
      <c r="AK73" s="18">
        <f t="shared" ref="AK73:AK136" si="155">AD73*1.051</f>
        <v>96972.616999999998</v>
      </c>
      <c r="AL73" s="18">
        <f t="shared" ref="AL73:AL136" si="156">AK73+(AK73*23%)</f>
        <v>119276.31891</v>
      </c>
      <c r="AM73" s="133">
        <f>VLOOKUP(B73,'[3]MANO DE OBRA'!$B$9:$L$144,11,0)</f>
        <v>101578</v>
      </c>
      <c r="AN73" s="133">
        <v>328000</v>
      </c>
      <c r="AO73" s="19">
        <v>397630</v>
      </c>
      <c r="AP73" s="77">
        <v>366000</v>
      </c>
      <c r="AQ73" s="19">
        <f t="shared" ref="AQ73:AQ136" si="157">AVERAGE(AM73:AP73)</f>
        <v>298302</v>
      </c>
      <c r="AR73" s="19">
        <f t="shared" ref="AR73:AR136" si="158">MEDIAN(AM73:AP73)</f>
        <v>347000</v>
      </c>
      <c r="AS73" s="19">
        <f t="shared" ref="AS73:AS136" si="159">HARMEAN(AM73:AP73)</f>
        <v>220500.20002558935</v>
      </c>
      <c r="AT73" s="19">
        <f t="shared" ref="AT73:AT136" si="160">AM73*1.051</f>
        <v>106758.47799999999</v>
      </c>
      <c r="AU73" s="19">
        <f t="shared" ref="AU73:AU136" si="161">AT73+(AT73*23%)</f>
        <v>131312.92793999999</v>
      </c>
      <c r="AV73" s="137">
        <f>VLOOKUP(B73,'[3]MANO DE OBRA'!$B$9:$N$144,13,0)</f>
        <v>110737</v>
      </c>
      <c r="AW73" s="137">
        <v>328000</v>
      </c>
      <c r="AX73" s="20">
        <v>397630</v>
      </c>
      <c r="AY73" s="79">
        <v>366000</v>
      </c>
      <c r="AZ73" s="20">
        <f t="shared" ref="AZ73:AZ136" si="162">AVERAGE(AV73:AY73)</f>
        <v>300591.75</v>
      </c>
      <c r="BA73" s="20">
        <f t="shared" ref="BA73:BA136" si="163">MEDIAN(AV73:AY73)</f>
        <v>347000</v>
      </c>
      <c r="BB73" s="20">
        <f t="shared" ref="BB73:BB136" si="164">HARMEAN(AV73:AY73)</f>
        <v>230862.54691541288</v>
      </c>
      <c r="BC73" s="20">
        <f t="shared" ref="BC73:BC136" si="165">AV73*1.051</f>
        <v>116384.587</v>
      </c>
      <c r="BD73" s="20">
        <f t="shared" ref="BD73:BD136" si="166">BC73+(BC73*23%)</f>
        <v>143153.04201</v>
      </c>
      <c r="BE73" s="139">
        <f>VLOOKUP(B73,'[3]MANO DE OBRA'!$B$9:$P$144,15,0)</f>
        <v>103651</v>
      </c>
      <c r="BF73" s="139">
        <v>328000</v>
      </c>
      <c r="BG73" s="21">
        <v>397630</v>
      </c>
      <c r="BH73" s="80">
        <v>378000</v>
      </c>
      <c r="BI73" s="21">
        <f t="shared" ref="BI73:BI136" si="167">AVERAGE(BE73:BH73)</f>
        <v>301820.25</v>
      </c>
      <c r="BJ73" s="21">
        <f t="shared" ref="BJ73:BJ136" si="168">MEDIAN(BE73:BH73)</f>
        <v>353000</v>
      </c>
      <c r="BK73" s="21">
        <f t="shared" ref="BK73:BK136" si="169">HARMEAN(BE73:BH73)</f>
        <v>224002.49207168337</v>
      </c>
      <c r="BL73" s="21">
        <f t="shared" ref="BL73:BL136" si="170">BE73*1.051</f>
        <v>108937.20099999999</v>
      </c>
      <c r="BM73" s="21">
        <f t="shared" ref="BM73:BM136" si="171">BL73+(BL73*23%)</f>
        <v>133992.75722999999</v>
      </c>
      <c r="BN73" s="144">
        <f>VLOOKUP(B73,'[3]MANO DE OBRA'!$B$9:$R$144,17,0)</f>
        <v>131715</v>
      </c>
      <c r="BO73" s="144">
        <v>328000</v>
      </c>
      <c r="BP73" s="22">
        <v>397630</v>
      </c>
      <c r="BQ73" s="82">
        <v>386000</v>
      </c>
      <c r="BR73" s="22">
        <f t="shared" ref="BR73:BR136" si="172">AVERAGE(BN73:BQ73)</f>
        <v>310836.25</v>
      </c>
      <c r="BS73" s="22">
        <f t="shared" ref="BS73:BS136" si="173">MEDIAN(BN73:BQ73)</f>
        <v>357000</v>
      </c>
      <c r="BT73" s="22">
        <f t="shared" ref="BT73:BT136" si="174">HARMEAN(BN73:BQ73)</f>
        <v>254024.63022231276</v>
      </c>
      <c r="BU73" s="22">
        <f t="shared" ref="BU73:BU136" si="175">BN73*1.051</f>
        <v>138432.465</v>
      </c>
      <c r="BV73" s="22">
        <f t="shared" ref="BV73:BV136" si="176">BU73+(BU73*23%)</f>
        <v>170271.93195</v>
      </c>
      <c r="BW73" s="146">
        <f>VLOOKUP(B73,'[3]MANO DE OBRA'!$B$9:$T$144,19,0)</f>
        <v>131595</v>
      </c>
      <c r="BX73" s="146">
        <v>328000</v>
      </c>
      <c r="BY73" s="23">
        <v>397630</v>
      </c>
      <c r="BZ73" s="84">
        <v>378000</v>
      </c>
      <c r="CA73" s="23">
        <f t="shared" ref="CA73:CA136" si="177">AVERAGE(BW73:BZ73)</f>
        <v>308806.25</v>
      </c>
      <c r="CB73" s="23">
        <f t="shared" ref="CB73:CB136" si="178">MEDIAN(BW73:BZ73)</f>
        <v>353000</v>
      </c>
      <c r="CC73" s="84">
        <f t="shared" ref="CC73:CC136" si="179">HARMEAN(BW73:BZ73)</f>
        <v>253032.32621475178</v>
      </c>
      <c r="CD73" s="84">
        <f t="shared" ref="CD73:CD136" si="180">BW73*1.051</f>
        <v>138306.345</v>
      </c>
      <c r="CE73" s="84">
        <f t="shared" ref="CE73:CE136" si="181">CD73+(CD73*23%)</f>
        <v>170116.80434999999</v>
      </c>
      <c r="CF73" s="168">
        <f>VLOOKUP(B73,'[3]MANO DE OBRA'!$B$9:$X$144,23,0)</f>
        <v>95156</v>
      </c>
      <c r="CG73" s="168">
        <v>328000</v>
      </c>
      <c r="CH73" s="24">
        <v>397630</v>
      </c>
      <c r="CI73" s="24">
        <v>359100</v>
      </c>
      <c r="CJ73" s="24">
        <f t="shared" ref="CJ73:CJ136" si="182">AVERAGE(CF73:CI73)</f>
        <v>294971.5</v>
      </c>
      <c r="CK73" s="24">
        <f t="shared" ref="CK73:CK136" si="183">MEDIAN(CF73:CI73)</f>
        <v>343550</v>
      </c>
      <c r="CL73" s="24">
        <f t="shared" ref="CL73:CL136" si="184">HARMEAN(CF73:CI73)</f>
        <v>212117.42297520931</v>
      </c>
      <c r="CM73" s="24">
        <f t="shared" ref="CM73:CM136" si="185">CF73*1.051</f>
        <v>100008.95599999999</v>
      </c>
      <c r="CN73" s="24">
        <f t="shared" ref="CN73:CN136" si="186">CM73+(CM73*23%)</f>
        <v>123011.01587999999</v>
      </c>
      <c r="CO73" s="148">
        <f>VLOOKUP(B73,'[3]MANO DE OBRA'!$B$9:$Z$144,25,0)</f>
        <v>101853</v>
      </c>
      <c r="CP73" s="148">
        <v>328000</v>
      </c>
      <c r="CQ73" s="26">
        <v>397630</v>
      </c>
      <c r="CR73" s="149">
        <v>386000</v>
      </c>
      <c r="CS73" s="26">
        <f t="shared" ref="CS73:CS136" si="187">AVERAGE(CO73:CR73)</f>
        <v>303370.75</v>
      </c>
      <c r="CT73" s="26">
        <f t="shared" ref="CT73:CT136" si="188">MEDIAN(CO73:CR73)</f>
        <v>357000</v>
      </c>
      <c r="CU73" s="26">
        <f t="shared" ref="CU73:CU136" si="189">HARMEAN(CO73:CR73)</f>
        <v>222563.16436165621</v>
      </c>
      <c r="CV73" s="26">
        <f t="shared" ref="CV73:CV136" si="190">CO73*1.051</f>
        <v>107047.503</v>
      </c>
      <c r="CW73" s="26">
        <f t="shared" ref="CW73:CW136" si="191">CV73+(CV73*23%)</f>
        <v>131668.42869</v>
      </c>
      <c r="CX73" s="27">
        <f>VLOOKUP(B73,'[3]MANO DE OBRA'!$B$9:$AB$144,27,0)</f>
        <v>133760</v>
      </c>
      <c r="CY73" s="27">
        <v>328000</v>
      </c>
      <c r="CZ73" s="28">
        <v>397630</v>
      </c>
      <c r="DA73" s="86">
        <v>382000</v>
      </c>
      <c r="DB73" s="28">
        <f t="shared" ref="DB73:DB136" si="192">AVERAGE(CX73:DA73)</f>
        <v>310347.5</v>
      </c>
      <c r="DC73" s="28">
        <f t="shared" ref="DC73:DC136" si="193">MEDIAN(CX73:DA73)</f>
        <v>355000</v>
      </c>
      <c r="DD73" s="28">
        <f t="shared" ref="DD73:DD136" si="194">HARMEAN(CX73:DA73)</f>
        <v>255467.66462087815</v>
      </c>
      <c r="DE73" s="28">
        <f t="shared" ref="DE73:DE136" si="195">CX73*1.051</f>
        <v>140581.75999999998</v>
      </c>
      <c r="DF73" s="28">
        <f t="shared" ref="DF73:DF136" si="196">DE73+(DE73*23%)</f>
        <v>172915.56479999999</v>
      </c>
      <c r="DG73" s="150">
        <f>VLOOKUP(B73,'[3]MANO DE OBRA'!$B$9:$AF$144,31,0)</f>
        <v>139171</v>
      </c>
      <c r="DH73" s="150">
        <v>328000</v>
      </c>
      <c r="DI73" s="29">
        <v>397630</v>
      </c>
      <c r="DJ73" s="88">
        <v>378000</v>
      </c>
      <c r="DK73" s="29">
        <f t="shared" ref="DK73:DK136" si="197">AVERAGE(DG73:DJ73)</f>
        <v>310700.25</v>
      </c>
      <c r="DL73" s="29">
        <f t="shared" ref="DL73:DL136" si="198">MEDIAN(DG73:DJ73)</f>
        <v>353000</v>
      </c>
      <c r="DM73" s="29">
        <f t="shared" ref="DM73:DM136" si="199">HARMEAN(DG73:DJ73)</f>
        <v>259831.55635224236</v>
      </c>
      <c r="DN73" s="29">
        <f t="shared" ref="DN73:DN136" si="200">DG73*1.051</f>
        <v>146268.72099999999</v>
      </c>
      <c r="DO73" s="29">
        <f t="shared" ref="DO73:DO136" si="201">DN73+(DN73*23%)</f>
        <v>179910.52682999999</v>
      </c>
      <c r="DP73" s="154">
        <f>VLOOKUP(B73,'[3]MANO DE OBRA'!$B$9:$AH$144,33,0)</f>
        <v>139171</v>
      </c>
      <c r="DQ73" s="154">
        <v>328000</v>
      </c>
      <c r="DR73" s="30">
        <v>397630</v>
      </c>
      <c r="DS73" s="90">
        <v>385700</v>
      </c>
      <c r="DT73" s="30">
        <f t="shared" ref="DT73:DT136" si="202">AVERAGE(DP73:DS73)</f>
        <v>312625.25</v>
      </c>
      <c r="DU73" s="30">
        <f t="shared" ref="DU73:DU136" si="203">MEDIAN(DP73:DS73)</f>
        <v>356850</v>
      </c>
      <c r="DV73" s="30">
        <f t="shared" ref="DV73:DV136" si="204">HARMEAN(DP73:DS73)</f>
        <v>260726.0259314735</v>
      </c>
      <c r="DW73" s="30">
        <f t="shared" ref="DW73:DW136" si="205">DP73*1.051</f>
        <v>146268.72099999999</v>
      </c>
      <c r="DX73" s="30">
        <f t="shared" ref="DX73:DX136" si="206">DW73+(DW73*23%)</f>
        <v>179910.52682999999</v>
      </c>
      <c r="DY73" s="158">
        <f>VLOOKUP(B73,'[3]MANO DE OBRA'!$B$9:$AJ$144,35,0)</f>
        <v>139171</v>
      </c>
      <c r="DZ73" s="158">
        <v>328000</v>
      </c>
      <c r="EA73" s="24">
        <v>397630</v>
      </c>
      <c r="EB73" s="25">
        <v>365800</v>
      </c>
      <c r="EC73" s="24">
        <f t="shared" ref="EC73:EC136" si="207">AVERAGE(DY73:EB73)</f>
        <v>307650.25</v>
      </c>
      <c r="ED73" s="24">
        <f t="shared" ref="ED73:ED136" si="208">MEDIAN(DY73:EB73)</f>
        <v>346900</v>
      </c>
      <c r="EE73" s="24">
        <f t="shared" ref="EE73:EE136" si="209">HARMEAN(DY73:EB73)</f>
        <v>258350.85953171243</v>
      </c>
      <c r="EF73" s="24">
        <f t="shared" ref="EF73:EF136" si="210">DY73*1.051</f>
        <v>146268.72099999999</v>
      </c>
      <c r="EG73" s="24">
        <f t="shared" ref="EG73:EG136" si="211">EF73+(EF73*23%)</f>
        <v>179910.52682999999</v>
      </c>
      <c r="EH73" s="126">
        <f>VLOOKUP(B73,'[3]MANO DE OBRA'!$B$9:$AN$144,37,0)</f>
        <v>146958</v>
      </c>
      <c r="EI73" s="126">
        <v>328000</v>
      </c>
      <c r="EJ73" s="17">
        <v>397630</v>
      </c>
      <c r="EK73" s="73">
        <v>382000</v>
      </c>
      <c r="EL73" s="17">
        <f t="shared" ref="EL73:EL136" si="212">AVERAGE(EH73:EK73)</f>
        <v>313647</v>
      </c>
      <c r="EM73" s="17">
        <f t="shared" ref="EM73:EM136" si="213">MEDIAN(EH73:EK73)</f>
        <v>355000</v>
      </c>
      <c r="EN73" s="17">
        <f t="shared" ref="EN73:EN136" si="214">HARMEAN(EH73:EK73)</f>
        <v>266913.15917899628</v>
      </c>
      <c r="EO73" s="17">
        <f t="shared" ref="EO73:EO136" si="215">EH73*1.051</f>
        <v>154452.85799999998</v>
      </c>
      <c r="EP73" s="17">
        <f t="shared" ref="EP73:EP136" si="216">EO73+(EO73*23%)</f>
        <v>189977.01533999998</v>
      </c>
      <c r="EQ73" s="350">
        <v>139171</v>
      </c>
      <c r="ER73" s="170">
        <v>328000</v>
      </c>
      <c r="ES73" s="32">
        <v>397630</v>
      </c>
      <c r="ET73" s="32">
        <v>378000</v>
      </c>
      <c r="EU73" s="32">
        <f t="shared" ref="EU73:EU136" si="217">AVERAGE(ER73:ET73)</f>
        <v>367876.66666666669</v>
      </c>
      <c r="EV73" s="32">
        <f t="shared" ref="EV73:EV136" si="218">MEDIAN(ER73:ET73)</f>
        <v>378000</v>
      </c>
      <c r="EW73" s="32">
        <f t="shared" ref="EW73:EW136" si="219">HARMEAN(ER73:ET73)</f>
        <v>365444.36439276458</v>
      </c>
      <c r="EX73" s="32">
        <f t="shared" ref="EX73:EX136" si="220">EQ73*1.2081</f>
        <v>168132.48509999999</v>
      </c>
      <c r="EY73" s="32">
        <f t="shared" ref="EY73:EY136" si="221">EX73+(EX73*23%)</f>
        <v>206802.95667300001</v>
      </c>
      <c r="EZ73" s="94">
        <f>VLOOKUP(B73,'[2]MANO DE OBRA '!$B$11:$AT$145,45,0)</f>
        <v>81050</v>
      </c>
      <c r="FA73" s="170">
        <v>328000</v>
      </c>
      <c r="FB73" s="32">
        <v>397630</v>
      </c>
      <c r="FC73" s="32">
        <v>370000</v>
      </c>
      <c r="FD73" s="32">
        <f t="shared" ref="FD73:FD136" si="222">AVERAGE(FA73:FC73)</f>
        <v>365210</v>
      </c>
      <c r="FE73" s="32">
        <f t="shared" ref="FE73:FE136" si="223">MEDIAN(FA73:FC73)</f>
        <v>370000</v>
      </c>
      <c r="FF73" s="32">
        <f t="shared" ref="FF73:FF136" si="224">HARMEAN(FA73:FC73)</f>
        <v>362915.63616006123</v>
      </c>
      <c r="FG73" s="172">
        <f t="shared" ref="FG73:FG136" si="225">EZ73*1.2081</f>
        <v>97916.50499999999</v>
      </c>
      <c r="FH73" s="32">
        <f t="shared" ref="FH73:FH136" si="226">FG73+(FG73*23%)</f>
        <v>120437.30114999998</v>
      </c>
      <c r="FI73" s="172">
        <f>VLOOKUP(B73,'[2]MANO DE OBRA '!$B$11:$BO$145,66,0)</f>
        <v>81396</v>
      </c>
      <c r="FJ73" s="162">
        <v>328000</v>
      </c>
      <c r="FK73" s="32">
        <v>397630</v>
      </c>
      <c r="FL73" s="94">
        <v>377700</v>
      </c>
      <c r="FM73" s="32">
        <f t="shared" ref="FM73:FM136" si="227">AVERAGE(FJ73:FL73)</f>
        <v>367776.66666666669</v>
      </c>
      <c r="FN73" s="32">
        <f t="shared" ref="FN73:FN136" si="228">MEDIAN(FJ73:FL73)</f>
        <v>377700</v>
      </c>
      <c r="FO73" s="94">
        <f t="shared" ref="FO73:FO136" si="229">HARMEAN(FJ73:FL73)</f>
        <v>365350.84695426852</v>
      </c>
      <c r="FP73" s="172">
        <f t="shared" ref="FP73:FP136" si="230">FI73*1.2081</f>
        <v>98334.507599999997</v>
      </c>
      <c r="FQ73" s="32">
        <f t="shared" ref="FQ73:FQ136" si="231">FP73+(FP73*23%)</f>
        <v>120951.44434799999</v>
      </c>
      <c r="FR73" s="94">
        <f>VLOOKUP(B73,'[2]MANO DE OBRA '!$B$11:$BF$145,57,0)</f>
        <v>70330</v>
      </c>
      <c r="FS73" s="170">
        <v>328000</v>
      </c>
      <c r="FT73" s="32">
        <v>397630</v>
      </c>
      <c r="FU73" s="32">
        <v>382000</v>
      </c>
      <c r="FV73" s="32">
        <f t="shared" ref="FV73:FV136" si="232">AVERAGE(FS73:FU73)</f>
        <v>369210</v>
      </c>
      <c r="FW73" s="32">
        <f t="shared" ref="FW73:FW136" si="233">MEDIAN(FS73:FU73)</f>
        <v>382000</v>
      </c>
      <c r="FX73" s="32">
        <f t="shared" ref="FX73:FX136" si="234">HARMEAN(FS73:FU73)</f>
        <v>366681.71877610468</v>
      </c>
      <c r="FY73" s="172">
        <f t="shared" ref="FY73:FY136" si="235">FR73*1.2081</f>
        <v>84965.672999999995</v>
      </c>
      <c r="FZ73" s="32">
        <f t="shared" ref="FZ73:FZ136" si="236">FY73+(FY73*23%)</f>
        <v>104507.77778999999</v>
      </c>
      <c r="GA73" s="172">
        <f>VLOOKUP(B73,'[2]MANO DE OBRA '!$B$11:$BR$145,69,0)</f>
        <v>83988</v>
      </c>
      <c r="GB73" s="162">
        <v>328000</v>
      </c>
      <c r="GC73" s="32">
        <v>397630</v>
      </c>
      <c r="GD73" s="94">
        <v>390000</v>
      </c>
      <c r="GE73" s="32">
        <f t="shared" ref="GE73:GE136" si="237">AVERAGE(GB73:GD73)</f>
        <v>371876.66666666669</v>
      </c>
      <c r="GF73" s="32">
        <f t="shared" ref="GF73:GF136" si="238">MEDIAN(GB73:GD73)</f>
        <v>390000</v>
      </c>
      <c r="GG73" s="32">
        <f t="shared" ref="GG73:GG136" si="239">HARMEAN(GB73:GD73)</f>
        <v>369104.30437120906</v>
      </c>
      <c r="GH73" s="172">
        <f t="shared" ref="GH73:GH136" si="240">GA73*1.2081</f>
        <v>101465.9028</v>
      </c>
      <c r="GI73" s="32">
        <f t="shared" ref="GI73:GI136" si="241">GH73+(GH73*23%)</f>
        <v>124803.060444</v>
      </c>
      <c r="GJ73" s="172">
        <f>VLOOKUP(B73,'[2]MANO DE OBRA '!$B$11:$P$145,15,0)</f>
        <v>77208</v>
      </c>
      <c r="GK73" s="162">
        <v>328000</v>
      </c>
      <c r="GL73" s="32">
        <v>397630</v>
      </c>
      <c r="GM73" s="94">
        <v>258800</v>
      </c>
      <c r="GN73" s="32">
        <f t="shared" ref="GN73:GN136" si="242">AVERAGE(GK73:GM73)</f>
        <v>328143.33333333331</v>
      </c>
      <c r="GO73" s="32">
        <f t="shared" ref="GO73:GO136" si="243">MEDIAN(GK73:GM73)</f>
        <v>328000</v>
      </c>
      <c r="GP73" s="32">
        <f t="shared" ref="GP73:GP136" si="244">HARMEAN(GK73:GM73)</f>
        <v>318212.27798438747</v>
      </c>
      <c r="GQ73" s="172">
        <f t="shared" ref="GQ73:GQ136" si="245">GJ73*1.2081</f>
        <v>93274.984799999991</v>
      </c>
      <c r="GR73" s="32">
        <f t="shared" ref="GR73:GR136" si="246">GQ73+(GQ73*23%)</f>
        <v>114728.23130399999</v>
      </c>
      <c r="GS73" s="172">
        <f>VLOOKUP(B73,'[2]MANO DE OBRA '!$B$11:$G$145,6,0)</f>
        <v>66714</v>
      </c>
      <c r="GT73" s="162">
        <v>328000</v>
      </c>
      <c r="GU73" s="32">
        <v>397630</v>
      </c>
      <c r="GV73" s="94">
        <v>258800</v>
      </c>
      <c r="GW73" s="33">
        <f t="shared" ref="GW73:GW136" si="247">AVERAGE(GT73:GV73)</f>
        <v>328143.33333333331</v>
      </c>
      <c r="GX73" s="32">
        <f t="shared" ref="GX73:GX136" si="248">MEDIAN(GT73:GV73)</f>
        <v>328000</v>
      </c>
      <c r="GY73" s="32">
        <f t="shared" ref="GY73:GY136" si="249">HARMEAN(GT73:GV73)</f>
        <v>318212.27798438747</v>
      </c>
      <c r="GZ73" s="172">
        <f t="shared" ref="GZ73:GZ136" si="250">GS73*1.2081</f>
        <v>80597.183399999994</v>
      </c>
      <c r="HA73" s="32">
        <f t="shared" ref="HA73:HA136" si="251">GZ73+(GZ73*23%)</f>
        <v>99134.535581999997</v>
      </c>
      <c r="HB73" s="172">
        <f>VLOOKUP(B73,'[2]MANO DE OBRA '!$B$11:$D$145,3,0)</f>
        <v>64655</v>
      </c>
      <c r="HC73" s="31">
        <v>328000</v>
      </c>
      <c r="HD73" s="32">
        <v>397630</v>
      </c>
      <c r="HE73" s="94">
        <v>258800</v>
      </c>
      <c r="HF73" s="33">
        <f t="shared" ref="HF73:HF136" si="252">AVERAGE(HC73:HE73)</f>
        <v>328143.33333333331</v>
      </c>
      <c r="HG73" s="32">
        <f t="shared" ref="HG73:HG136" si="253">MEDIAN(HC73:HE73)</f>
        <v>328000</v>
      </c>
      <c r="HH73" s="32">
        <f t="shared" ref="HH73:HH136" si="254">HARMEAN(HC73:HE73)</f>
        <v>318212.27798438747</v>
      </c>
      <c r="HI73" s="172">
        <f t="shared" ref="HI73:HI136" si="255">HB73*1.2081</f>
        <v>78109.705499999996</v>
      </c>
      <c r="HJ73" s="32">
        <f t="shared" ref="HJ73:HJ136" si="256">HI73+(HI73*23%)</f>
        <v>96074.937764999995</v>
      </c>
      <c r="HK73" s="172">
        <f>VLOOKUP(B73,'[2]MANO DE OBRA '!$B$11:$BI$145,60,0)</f>
        <v>80414</v>
      </c>
      <c r="HL73" s="31">
        <v>328000</v>
      </c>
      <c r="HM73" s="32">
        <v>397630</v>
      </c>
      <c r="HN73" s="94">
        <v>389700</v>
      </c>
      <c r="HO73" s="33">
        <f t="shared" ref="HO73:HO136" si="257">AVERAGE(HL73:HN73)</f>
        <v>371776.66666666669</v>
      </c>
      <c r="HP73" s="32">
        <f t="shared" ref="HP73:HP136" si="258">MEDIAN(HL73:HN73)</f>
        <v>389700</v>
      </c>
      <c r="HQ73" s="32">
        <f t="shared" ref="HQ73:HQ136" si="259">HARMEAN(HL73:HN73)</f>
        <v>369014.68585537147</v>
      </c>
      <c r="HR73" s="172">
        <f t="shared" ref="HR73:HR136" si="260">HK73*1.2081</f>
        <v>97148.153399999996</v>
      </c>
      <c r="HS73" s="32">
        <f t="shared" ref="HS73:HS136" si="261">HR73+(HR73*23%)</f>
        <v>119492.228682</v>
      </c>
      <c r="HT73" s="172">
        <v>157440</v>
      </c>
      <c r="HU73" s="31">
        <v>328000</v>
      </c>
      <c r="HV73" s="32">
        <v>397630</v>
      </c>
      <c r="HW73" s="94">
        <v>382000</v>
      </c>
      <c r="HX73" s="33">
        <f t="shared" ref="HX73:HX136" si="262">AVERAGE(HU73:HW73)</f>
        <v>369210</v>
      </c>
      <c r="HY73" s="32">
        <f t="shared" ref="HY73:HY136" si="263">MEDIAN(HU73:HW73)</f>
        <v>382000</v>
      </c>
      <c r="HZ73" s="32">
        <f t="shared" ref="HZ73:HZ136" si="264">HARMEAN(HU73:HW73)</f>
        <v>366681.71877610468</v>
      </c>
      <c r="IA73" s="172">
        <f t="shared" ref="IA73:IA136" si="265">HT73*1.2081</f>
        <v>190203.264</v>
      </c>
      <c r="IB73" s="32">
        <f t="shared" ref="IB73:IB136" si="266">IA73+(IA73*23%)</f>
        <v>233950.01472000001</v>
      </c>
      <c r="IC73" s="172">
        <v>180400</v>
      </c>
      <c r="ID73" s="31">
        <v>328000</v>
      </c>
      <c r="IE73" s="32">
        <v>397630</v>
      </c>
      <c r="IF73" s="94">
        <v>382000</v>
      </c>
      <c r="IG73" s="33">
        <f t="shared" ref="IG73:IG136" si="267">AVERAGE(ID73:IF73)</f>
        <v>369210</v>
      </c>
      <c r="IH73" s="32">
        <f t="shared" ref="IH73:IH136" si="268">MEDIAN(ID73:IF73)</f>
        <v>382000</v>
      </c>
      <c r="II73" s="32">
        <f t="shared" ref="II73:II136" si="269">HARMEAN(ID73:IF73)</f>
        <v>366681.71877610468</v>
      </c>
      <c r="IJ73" s="172">
        <f t="shared" ref="IJ73:IJ136" si="270">IC73*1.2081</f>
        <v>217941.24</v>
      </c>
      <c r="IK73" s="32">
        <f t="shared" ref="IK73:IK136" si="271">IJ73+(IJ73*23%)</f>
        <v>268067.72519999999</v>
      </c>
      <c r="IM73" s="32">
        <f t="shared" ref="IM73:IM136" si="272">(K73+T73+AC73+AL73+AU73+BD73+BM73+BV73+CE73+CN73+CW73+DF73+DO73+DX73+EG73+EP73+EY73+FH73+FQ73+FZ73+GI73+GR73+HA73+HJ73+HS73+IB73+IK73)/27</f>
        <v>148151.08458066665</v>
      </c>
    </row>
    <row r="74" spans="1:247" x14ac:dyDescent="0.25">
      <c r="A74" s="12">
        <v>67</v>
      </c>
      <c r="B74" s="38" t="s">
        <v>352</v>
      </c>
      <c r="C74" s="14">
        <f>VLOOKUP(B74,'[3]MANO DE OBRA'!$B$9:$D$144,3,0)</f>
        <v>168492</v>
      </c>
      <c r="D74" s="14">
        <v>602000</v>
      </c>
      <c r="E74" s="15">
        <v>737800</v>
      </c>
      <c r="F74" s="97">
        <v>664000</v>
      </c>
      <c r="G74" s="105">
        <f t="shared" si="138"/>
        <v>543073</v>
      </c>
      <c r="H74" s="105">
        <f t="shared" si="139"/>
        <v>633000</v>
      </c>
      <c r="I74" s="105">
        <f t="shared" si="140"/>
        <v>382499.33913782937</v>
      </c>
      <c r="J74" s="107">
        <f t="shared" si="137"/>
        <v>177085.09199999998</v>
      </c>
      <c r="K74" s="107">
        <f t="shared" si="141"/>
        <v>217814.66315999997</v>
      </c>
      <c r="L74" s="101">
        <f>VLOOKUP(B74,'[3]MANO DE OBRA'!$B$9:$F$144,5,0)</f>
        <v>181901</v>
      </c>
      <c r="M74" s="101">
        <v>602000</v>
      </c>
      <c r="N74" s="34">
        <v>737800</v>
      </c>
      <c r="O74" s="70">
        <v>715700</v>
      </c>
      <c r="P74" s="34">
        <f t="shared" si="142"/>
        <v>559350.25</v>
      </c>
      <c r="Q74" s="34">
        <f t="shared" si="143"/>
        <v>658850</v>
      </c>
      <c r="R74" s="34">
        <f t="shared" si="144"/>
        <v>403582.20377431536</v>
      </c>
      <c r="S74" s="34">
        <f t="shared" si="145"/>
        <v>191177.951</v>
      </c>
      <c r="T74" s="34">
        <f t="shared" si="146"/>
        <v>235148.87972999999</v>
      </c>
      <c r="U74" s="175">
        <f>VLOOKUP(B74,'[3]MANO DE OBRA'!$B$9:$H$144,7,0)</f>
        <v>170964</v>
      </c>
      <c r="V74" s="175">
        <v>602000</v>
      </c>
      <c r="W74" s="17">
        <v>737800</v>
      </c>
      <c r="X74" s="17">
        <v>701000</v>
      </c>
      <c r="Y74" s="17">
        <f t="shared" si="147"/>
        <v>552941</v>
      </c>
      <c r="Z74" s="17">
        <f t="shared" si="148"/>
        <v>651500</v>
      </c>
      <c r="AA74" s="17">
        <f t="shared" si="149"/>
        <v>388642.74825868203</v>
      </c>
      <c r="AB74" s="17">
        <f t="shared" si="150"/>
        <v>179683.16399999999</v>
      </c>
      <c r="AC74" s="17">
        <f t="shared" si="151"/>
        <v>221010.29171999998</v>
      </c>
      <c r="AD74" s="129">
        <f>VLOOKUP(B74,'[3]MANO DE OBRA'!$B$9:$J$144,9,0)</f>
        <v>171868</v>
      </c>
      <c r="AE74" s="129">
        <v>602000</v>
      </c>
      <c r="AF74" s="18">
        <v>737800</v>
      </c>
      <c r="AG74" s="74">
        <v>715700</v>
      </c>
      <c r="AH74" s="18">
        <f t="shared" si="152"/>
        <v>556842</v>
      </c>
      <c r="AI74" s="18">
        <f t="shared" si="153"/>
        <v>658850</v>
      </c>
      <c r="AJ74" s="18">
        <f t="shared" si="154"/>
        <v>390924.19847931591</v>
      </c>
      <c r="AK74" s="18">
        <f t="shared" si="155"/>
        <v>180633.26799999998</v>
      </c>
      <c r="AL74" s="18">
        <f t="shared" si="156"/>
        <v>222178.91963999998</v>
      </c>
      <c r="AM74" s="133">
        <f>VLOOKUP(B74,'[3]MANO DE OBRA'!$B$9:$L$144,11,0)</f>
        <v>189212</v>
      </c>
      <c r="AN74" s="133">
        <v>602000</v>
      </c>
      <c r="AO74" s="19">
        <v>737800</v>
      </c>
      <c r="AP74" s="77">
        <v>723000</v>
      </c>
      <c r="AQ74" s="19">
        <f t="shared" si="157"/>
        <v>563003</v>
      </c>
      <c r="AR74" s="19">
        <f t="shared" si="158"/>
        <v>662500</v>
      </c>
      <c r="AS74" s="19">
        <f t="shared" si="159"/>
        <v>413022.03328347643</v>
      </c>
      <c r="AT74" s="19">
        <f t="shared" si="160"/>
        <v>198861.81199999998</v>
      </c>
      <c r="AU74" s="19">
        <f t="shared" si="161"/>
        <v>244600.02875999996</v>
      </c>
      <c r="AV74" s="137">
        <f>VLOOKUP(B74,'[3]MANO DE OBRA'!$B$9:$N$144,13,0)</f>
        <v>220196</v>
      </c>
      <c r="AW74" s="137">
        <v>602000</v>
      </c>
      <c r="AX74" s="20">
        <v>737800</v>
      </c>
      <c r="AY74" s="79">
        <v>723000</v>
      </c>
      <c r="AZ74" s="20">
        <f t="shared" si="162"/>
        <v>570749</v>
      </c>
      <c r="BA74" s="20">
        <f t="shared" si="163"/>
        <v>662500</v>
      </c>
      <c r="BB74" s="20">
        <f t="shared" si="164"/>
        <v>447375.00634309545</v>
      </c>
      <c r="BC74" s="20">
        <f t="shared" si="165"/>
        <v>231425.99599999998</v>
      </c>
      <c r="BD74" s="20">
        <f t="shared" si="166"/>
        <v>284653.97508</v>
      </c>
      <c r="BE74" s="139">
        <f>VLOOKUP(B74,'[3]MANO DE OBRA'!$B$9:$P$144,15,0)</f>
        <v>196465</v>
      </c>
      <c r="BF74" s="139">
        <v>602000</v>
      </c>
      <c r="BG74" s="21">
        <v>737800</v>
      </c>
      <c r="BH74" s="80">
        <v>708000</v>
      </c>
      <c r="BI74" s="21">
        <f t="shared" si="167"/>
        <v>561066.25</v>
      </c>
      <c r="BJ74" s="21">
        <f t="shared" si="168"/>
        <v>655000</v>
      </c>
      <c r="BK74" s="21">
        <f t="shared" si="169"/>
        <v>420216.40348392143</v>
      </c>
      <c r="BL74" s="21">
        <f t="shared" si="170"/>
        <v>206484.715</v>
      </c>
      <c r="BM74" s="21">
        <f t="shared" si="171"/>
        <v>253976.19945000001</v>
      </c>
      <c r="BN74" s="144">
        <f>VLOOKUP(B74,'[3]MANO DE OBRA'!$B$9:$R$144,17,0)</f>
        <v>228989</v>
      </c>
      <c r="BO74" s="144">
        <v>602000</v>
      </c>
      <c r="BP74" s="22">
        <v>737800</v>
      </c>
      <c r="BQ74" s="82">
        <v>723000</v>
      </c>
      <c r="BR74" s="22">
        <f t="shared" si="172"/>
        <v>572947.25</v>
      </c>
      <c r="BS74" s="22">
        <f t="shared" si="173"/>
        <v>662500</v>
      </c>
      <c r="BT74" s="22">
        <f t="shared" si="174"/>
        <v>456274.20016842219</v>
      </c>
      <c r="BU74" s="22">
        <f t="shared" si="175"/>
        <v>240667.43899999998</v>
      </c>
      <c r="BV74" s="22">
        <f t="shared" si="176"/>
        <v>296020.94996999996</v>
      </c>
      <c r="BW74" s="146">
        <f>VLOOKUP(B74,'[3]MANO DE OBRA'!$B$9:$T$144,19,0)</f>
        <v>244322</v>
      </c>
      <c r="BX74" s="146">
        <v>602000</v>
      </c>
      <c r="BY74" s="23">
        <v>737800</v>
      </c>
      <c r="BZ74" s="84">
        <v>708000</v>
      </c>
      <c r="CA74" s="23">
        <f t="shared" si="177"/>
        <v>573030.5</v>
      </c>
      <c r="CB74" s="23">
        <f t="shared" si="178"/>
        <v>655000</v>
      </c>
      <c r="CC74" s="84">
        <f t="shared" si="179"/>
        <v>469378.94394447806</v>
      </c>
      <c r="CD74" s="84">
        <f t="shared" si="180"/>
        <v>256782.42199999999</v>
      </c>
      <c r="CE74" s="84">
        <f t="shared" si="181"/>
        <v>315842.37906000001</v>
      </c>
      <c r="CF74" s="168">
        <f>VLOOKUP(B74,'[3]MANO DE OBRA'!$B$9:$X$144,23,0)</f>
        <v>203902</v>
      </c>
      <c r="CG74" s="168">
        <v>602000</v>
      </c>
      <c r="CH74" s="24">
        <v>737800</v>
      </c>
      <c r="CI74" s="24">
        <v>679700</v>
      </c>
      <c r="CJ74" s="24">
        <f t="shared" si="182"/>
        <v>555850.5</v>
      </c>
      <c r="CK74" s="24">
        <f t="shared" si="183"/>
        <v>640850</v>
      </c>
      <c r="CL74" s="24">
        <f t="shared" si="184"/>
        <v>425891.45244253805</v>
      </c>
      <c r="CM74" s="24">
        <f t="shared" si="185"/>
        <v>214301.00199999998</v>
      </c>
      <c r="CN74" s="24">
        <f t="shared" si="186"/>
        <v>263590.23245999997</v>
      </c>
      <c r="CO74" s="148">
        <f>VLOOKUP(B74,'[3]MANO DE OBRA'!$B$9:$Z$144,25,0)</f>
        <v>194607</v>
      </c>
      <c r="CP74" s="148">
        <v>602000</v>
      </c>
      <c r="CQ74" s="26">
        <v>737800</v>
      </c>
      <c r="CR74" s="149">
        <v>723000</v>
      </c>
      <c r="CS74" s="26">
        <f t="shared" si="187"/>
        <v>564351.75</v>
      </c>
      <c r="CT74" s="26">
        <f t="shared" si="188"/>
        <v>662500</v>
      </c>
      <c r="CU74" s="26">
        <f t="shared" si="189"/>
        <v>419366.44297673355</v>
      </c>
      <c r="CV74" s="26">
        <f t="shared" si="190"/>
        <v>204531.95699999999</v>
      </c>
      <c r="CW74" s="26">
        <f t="shared" si="191"/>
        <v>251574.30710999999</v>
      </c>
      <c r="CX74" s="27">
        <f>VLOOKUP(B74,'[3]MANO DE OBRA'!$B$9:$AB$144,27,0)</f>
        <v>248859</v>
      </c>
      <c r="CY74" s="27">
        <v>602000</v>
      </c>
      <c r="CZ74" s="28">
        <v>737800</v>
      </c>
      <c r="DA74" s="86">
        <v>716000</v>
      </c>
      <c r="DB74" s="28">
        <f t="shared" si="192"/>
        <v>576164.75</v>
      </c>
      <c r="DC74" s="28">
        <f t="shared" si="193"/>
        <v>659000</v>
      </c>
      <c r="DD74" s="28">
        <f t="shared" si="194"/>
        <v>474411.53587693971</v>
      </c>
      <c r="DE74" s="28">
        <f t="shared" si="195"/>
        <v>261550.80899999998</v>
      </c>
      <c r="DF74" s="28">
        <f t="shared" si="196"/>
        <v>321707.49506999995</v>
      </c>
      <c r="DG74" s="150">
        <f>VLOOKUP(B74,'[3]MANO DE OBRA'!$B$9:$AF$144,31,0)</f>
        <v>258230</v>
      </c>
      <c r="DH74" s="150">
        <v>602000</v>
      </c>
      <c r="DI74" s="29">
        <v>737800</v>
      </c>
      <c r="DJ74" s="88">
        <v>708000</v>
      </c>
      <c r="DK74" s="29">
        <f t="shared" si="197"/>
        <v>576507.5</v>
      </c>
      <c r="DL74" s="29">
        <f t="shared" si="198"/>
        <v>655000</v>
      </c>
      <c r="DM74" s="29">
        <f t="shared" si="199"/>
        <v>481843.15275193128</v>
      </c>
      <c r="DN74" s="29">
        <f t="shared" si="200"/>
        <v>271399.73</v>
      </c>
      <c r="DO74" s="29">
        <f t="shared" si="201"/>
        <v>333821.6679</v>
      </c>
      <c r="DP74" s="154">
        <f>VLOOKUP(B74,'[3]MANO DE OBRA'!$B$9:$AH$144,33,0)</f>
        <v>258230</v>
      </c>
      <c r="DQ74" s="154">
        <v>602000</v>
      </c>
      <c r="DR74" s="30">
        <v>737800</v>
      </c>
      <c r="DS74" s="90">
        <v>723000</v>
      </c>
      <c r="DT74" s="30">
        <f t="shared" si="202"/>
        <v>580257.5</v>
      </c>
      <c r="DU74" s="30">
        <f t="shared" si="203"/>
        <v>662500</v>
      </c>
      <c r="DV74" s="30">
        <f t="shared" si="204"/>
        <v>483550.04786569445</v>
      </c>
      <c r="DW74" s="30">
        <f t="shared" si="205"/>
        <v>271399.73</v>
      </c>
      <c r="DX74" s="30">
        <f t="shared" si="206"/>
        <v>333821.6679</v>
      </c>
      <c r="DY74" s="158">
        <f>VLOOKUP(B74,'[3]MANO DE OBRA'!$B$9:$AJ$144,35,0)</f>
        <v>258230</v>
      </c>
      <c r="DZ74" s="158">
        <v>602000</v>
      </c>
      <c r="EA74" s="24">
        <v>737800</v>
      </c>
      <c r="EB74" s="25">
        <v>723000</v>
      </c>
      <c r="EC74" s="24">
        <f t="shared" si="207"/>
        <v>580257.5</v>
      </c>
      <c r="ED74" s="24">
        <f t="shared" si="208"/>
        <v>662500</v>
      </c>
      <c r="EE74" s="24">
        <f t="shared" si="209"/>
        <v>483550.04786569445</v>
      </c>
      <c r="EF74" s="24">
        <f t="shared" si="210"/>
        <v>271399.73</v>
      </c>
      <c r="EG74" s="24">
        <f t="shared" si="211"/>
        <v>333821.6679</v>
      </c>
      <c r="EH74" s="126">
        <f>VLOOKUP(B74,'[3]MANO DE OBRA'!$B$9:$AN$144,37,0)</f>
        <v>272080</v>
      </c>
      <c r="EI74" s="126">
        <v>602000</v>
      </c>
      <c r="EJ74" s="17">
        <v>737800</v>
      </c>
      <c r="EK74" s="73">
        <v>686000</v>
      </c>
      <c r="EL74" s="17">
        <f t="shared" si="212"/>
        <v>574470</v>
      </c>
      <c r="EM74" s="17">
        <f t="shared" si="213"/>
        <v>644000</v>
      </c>
      <c r="EN74" s="17">
        <f t="shared" si="214"/>
        <v>490820.07140467479</v>
      </c>
      <c r="EO74" s="17">
        <f t="shared" si="215"/>
        <v>285956.07999999996</v>
      </c>
      <c r="EP74" s="17">
        <f t="shared" si="216"/>
        <v>351725.97839999996</v>
      </c>
      <c r="EQ74" s="350">
        <v>258230</v>
      </c>
      <c r="ER74" s="170">
        <v>602000</v>
      </c>
      <c r="ES74" s="32">
        <v>737800</v>
      </c>
      <c r="ET74" s="32">
        <v>708000</v>
      </c>
      <c r="EU74" s="32">
        <f t="shared" si="217"/>
        <v>682600</v>
      </c>
      <c r="EV74" s="32">
        <f t="shared" si="218"/>
        <v>708000</v>
      </c>
      <c r="EW74" s="32">
        <f t="shared" si="219"/>
        <v>677363.01002201426</v>
      </c>
      <c r="EX74" s="32">
        <f t="shared" si="220"/>
        <v>311967.663</v>
      </c>
      <c r="EY74" s="32">
        <f t="shared" si="221"/>
        <v>383720.22548999998</v>
      </c>
      <c r="EZ74" s="94">
        <f>VLOOKUP(B74,'[2]MANO DE OBRA '!$B$11:$AT$145,45,0)</f>
        <v>149154</v>
      </c>
      <c r="FA74" s="170">
        <v>602000</v>
      </c>
      <c r="FB74" s="32">
        <v>737800</v>
      </c>
      <c r="FC74" s="32">
        <v>694000</v>
      </c>
      <c r="FD74" s="32">
        <f t="shared" si="222"/>
        <v>677933.33333333337</v>
      </c>
      <c r="FE74" s="32">
        <f t="shared" si="223"/>
        <v>694000</v>
      </c>
      <c r="FF74" s="32">
        <f t="shared" si="224"/>
        <v>673033.16853676143</v>
      </c>
      <c r="FG74" s="172">
        <f t="shared" si="225"/>
        <v>180192.9474</v>
      </c>
      <c r="FH74" s="32">
        <f t="shared" si="226"/>
        <v>221637.32530200001</v>
      </c>
      <c r="FI74" s="172">
        <f>VLOOKUP(B74,'[2]MANO DE OBRA '!$B$11:$BO$145,66,0)</f>
        <v>153458</v>
      </c>
      <c r="FJ74" s="162">
        <v>602000</v>
      </c>
      <c r="FK74" s="32">
        <v>737800</v>
      </c>
      <c r="FL74" s="94">
        <v>708300</v>
      </c>
      <c r="FM74" s="32">
        <f t="shared" si="227"/>
        <v>682700</v>
      </c>
      <c r="FN74" s="32">
        <f t="shared" si="228"/>
        <v>708300</v>
      </c>
      <c r="FO74" s="94">
        <f t="shared" si="229"/>
        <v>677454.51634820364</v>
      </c>
      <c r="FP74" s="172">
        <f t="shared" si="230"/>
        <v>185392.60980000001</v>
      </c>
      <c r="FQ74" s="32">
        <f t="shared" si="231"/>
        <v>228032.91005400001</v>
      </c>
      <c r="FR74" s="94">
        <f>VLOOKUP(B74,'[2]MANO DE OBRA '!$B$11:$BF$145,57,0)</f>
        <v>149742</v>
      </c>
      <c r="FS74" s="170">
        <v>602000</v>
      </c>
      <c r="FT74" s="32">
        <v>737800</v>
      </c>
      <c r="FU74" s="32">
        <v>664000</v>
      </c>
      <c r="FV74" s="32">
        <f t="shared" si="232"/>
        <v>667933.33333333337</v>
      </c>
      <c r="FW74" s="32">
        <f t="shared" si="233"/>
        <v>664000</v>
      </c>
      <c r="FX74" s="32">
        <f t="shared" si="234"/>
        <v>663344.85285010422</v>
      </c>
      <c r="FY74" s="172">
        <f t="shared" si="235"/>
        <v>180903.31020000001</v>
      </c>
      <c r="FZ74" s="32">
        <f t="shared" si="236"/>
        <v>222511.07154600002</v>
      </c>
      <c r="GA74" s="172">
        <f>VLOOKUP(B74,'[2]MANO DE OBRA '!$B$11:$BR$145,69,0)</f>
        <v>146421</v>
      </c>
      <c r="GB74" s="162">
        <v>602000</v>
      </c>
      <c r="GC74" s="32">
        <v>737800</v>
      </c>
      <c r="GD74" s="94">
        <v>716000</v>
      </c>
      <c r="GE74" s="32">
        <f t="shared" si="237"/>
        <v>685266.66666666663</v>
      </c>
      <c r="GF74" s="32">
        <f t="shared" si="238"/>
        <v>716000</v>
      </c>
      <c r="GG74" s="32">
        <f t="shared" si="239"/>
        <v>679785.24159422854</v>
      </c>
      <c r="GH74" s="172">
        <f t="shared" si="240"/>
        <v>176891.2101</v>
      </c>
      <c r="GI74" s="32">
        <f t="shared" si="241"/>
        <v>217576.18842299999</v>
      </c>
      <c r="GJ74" s="172">
        <f>VLOOKUP(B74,'[2]MANO DE OBRA '!$B$11:$P$145,15,0)</f>
        <v>158780</v>
      </c>
      <c r="GK74" s="162">
        <v>602000</v>
      </c>
      <c r="GL74" s="32">
        <v>737800</v>
      </c>
      <c r="GM74" s="94">
        <v>490700</v>
      </c>
      <c r="GN74" s="32">
        <f t="shared" si="242"/>
        <v>610166.66666666663</v>
      </c>
      <c r="GO74" s="32">
        <f t="shared" si="243"/>
        <v>602000</v>
      </c>
      <c r="GP74" s="32">
        <f t="shared" si="244"/>
        <v>593540.44429340691</v>
      </c>
      <c r="GQ74" s="172">
        <f t="shared" si="245"/>
        <v>191822.11799999999</v>
      </c>
      <c r="GR74" s="32">
        <f t="shared" si="246"/>
        <v>235941.20513999998</v>
      </c>
      <c r="GS74" s="172">
        <v>0</v>
      </c>
      <c r="GT74" s="162">
        <v>602000</v>
      </c>
      <c r="GU74" s="32">
        <v>737800</v>
      </c>
      <c r="GV74" s="94">
        <v>490700</v>
      </c>
      <c r="GW74" s="33">
        <f t="shared" si="247"/>
        <v>610166.66666666663</v>
      </c>
      <c r="GX74" s="32">
        <f t="shared" si="248"/>
        <v>602000</v>
      </c>
      <c r="GY74" s="32">
        <f t="shared" si="249"/>
        <v>593540.44429340691</v>
      </c>
      <c r="GZ74" s="172">
        <f t="shared" si="250"/>
        <v>0</v>
      </c>
      <c r="HA74" s="32">
        <f t="shared" si="251"/>
        <v>0</v>
      </c>
      <c r="HB74" s="172">
        <v>0</v>
      </c>
      <c r="HC74" s="31">
        <v>602000</v>
      </c>
      <c r="HD74" s="32">
        <v>737800</v>
      </c>
      <c r="HE74" s="94">
        <v>490700</v>
      </c>
      <c r="HF74" s="33">
        <f t="shared" si="252"/>
        <v>610166.66666666663</v>
      </c>
      <c r="HG74" s="32">
        <f t="shared" si="253"/>
        <v>602000</v>
      </c>
      <c r="HH74" s="32">
        <f t="shared" si="254"/>
        <v>593540.44429340691</v>
      </c>
      <c r="HI74" s="172">
        <f t="shared" si="255"/>
        <v>0</v>
      </c>
      <c r="HJ74" s="32">
        <f t="shared" si="256"/>
        <v>0</v>
      </c>
      <c r="HK74" s="172">
        <f>VLOOKUP(B74,'[2]MANO DE OBRA '!$B$11:$BI$145,60,0)</f>
        <v>148829</v>
      </c>
      <c r="HL74" s="31">
        <v>602000</v>
      </c>
      <c r="HM74" s="32">
        <v>737800</v>
      </c>
      <c r="HN74" s="94">
        <v>715700</v>
      </c>
      <c r="HO74" s="33">
        <f t="shared" si="257"/>
        <v>685166.66666666663</v>
      </c>
      <c r="HP74" s="32">
        <f t="shared" si="258"/>
        <v>715700</v>
      </c>
      <c r="HQ74" s="32">
        <f t="shared" si="259"/>
        <v>679695.07579934085</v>
      </c>
      <c r="HR74" s="172">
        <f t="shared" si="260"/>
        <v>179800.3149</v>
      </c>
      <c r="HS74" s="32">
        <f t="shared" si="261"/>
        <v>221154.387327</v>
      </c>
      <c r="HT74" s="172">
        <v>288960</v>
      </c>
      <c r="HU74" s="31">
        <v>602000</v>
      </c>
      <c r="HV74" s="32">
        <v>737800</v>
      </c>
      <c r="HW74" s="94">
        <v>686000</v>
      </c>
      <c r="HX74" s="33">
        <f t="shared" si="262"/>
        <v>675266.66666666663</v>
      </c>
      <c r="HY74" s="32">
        <f t="shared" si="263"/>
        <v>686000</v>
      </c>
      <c r="HZ74" s="32">
        <f t="shared" si="264"/>
        <v>670505.4777582885</v>
      </c>
      <c r="IA74" s="172">
        <f t="shared" si="265"/>
        <v>349092.576</v>
      </c>
      <c r="IB74" s="32">
        <f t="shared" si="266"/>
        <v>429383.86848</v>
      </c>
      <c r="IC74" s="172">
        <v>331100</v>
      </c>
      <c r="ID74" s="31">
        <v>602000</v>
      </c>
      <c r="IE74" s="32">
        <v>737800</v>
      </c>
      <c r="IF74" s="94">
        <v>686000</v>
      </c>
      <c r="IG74" s="33">
        <f t="shared" si="267"/>
        <v>675266.66666666663</v>
      </c>
      <c r="IH74" s="32">
        <f t="shared" si="268"/>
        <v>686000</v>
      </c>
      <c r="II74" s="32">
        <f t="shared" si="269"/>
        <v>670505.4777582885</v>
      </c>
      <c r="IJ74" s="172">
        <f t="shared" si="270"/>
        <v>400001.91</v>
      </c>
      <c r="IK74" s="32">
        <f t="shared" si="271"/>
        <v>492002.3493</v>
      </c>
      <c r="IM74" s="32">
        <f t="shared" si="272"/>
        <v>264195.14201377775</v>
      </c>
    </row>
    <row r="75" spans="1:247" x14ac:dyDescent="0.25">
      <c r="A75" s="12">
        <v>68</v>
      </c>
      <c r="B75" s="38" t="s">
        <v>353</v>
      </c>
      <c r="C75" s="14">
        <f>VLOOKUP(B75,'[3]MANO DE OBRA'!$B$9:$D$144,3,0)</f>
        <v>88550</v>
      </c>
      <c r="D75" s="14">
        <v>317000</v>
      </c>
      <c r="E75" s="15">
        <v>388110</v>
      </c>
      <c r="F75" s="97">
        <v>373000</v>
      </c>
      <c r="G75" s="105">
        <f t="shared" si="138"/>
        <v>291665</v>
      </c>
      <c r="H75" s="105">
        <f t="shared" si="139"/>
        <v>345000</v>
      </c>
      <c r="I75" s="105">
        <f t="shared" si="140"/>
        <v>202992.27705697628</v>
      </c>
      <c r="J75" s="107">
        <f t="shared" si="137"/>
        <v>93066.049999999988</v>
      </c>
      <c r="K75" s="107">
        <f t="shared" si="141"/>
        <v>114471.24149999999</v>
      </c>
      <c r="L75" s="101">
        <f>VLOOKUP(B75,'[3]MANO DE OBRA'!$B$9:$F$144,5,0)</f>
        <v>96271</v>
      </c>
      <c r="M75" s="101">
        <v>317000</v>
      </c>
      <c r="N75" s="34">
        <v>388110</v>
      </c>
      <c r="O75" s="70">
        <v>380300</v>
      </c>
      <c r="P75" s="34">
        <f t="shared" si="142"/>
        <v>295420.25</v>
      </c>
      <c r="Q75" s="34">
        <f t="shared" si="143"/>
        <v>348650</v>
      </c>
      <c r="R75" s="34">
        <f t="shared" si="144"/>
        <v>213355.97378452899</v>
      </c>
      <c r="S75" s="34">
        <f t="shared" si="145"/>
        <v>101180.821</v>
      </c>
      <c r="T75" s="34">
        <f t="shared" si="146"/>
        <v>124452.40982999999</v>
      </c>
      <c r="U75" s="175">
        <f>VLOOKUP(B75,'[3]MANO DE OBRA'!$B$9:$H$144,7,0)</f>
        <v>91898</v>
      </c>
      <c r="V75" s="175">
        <v>317000</v>
      </c>
      <c r="W75" s="17">
        <v>388110</v>
      </c>
      <c r="X75" s="17">
        <v>373000</v>
      </c>
      <c r="Y75" s="17">
        <f t="shared" si="147"/>
        <v>292502</v>
      </c>
      <c r="Z75" s="17">
        <f t="shared" si="148"/>
        <v>345000</v>
      </c>
      <c r="AA75" s="17">
        <f t="shared" si="149"/>
        <v>207320.93742425067</v>
      </c>
      <c r="AB75" s="17">
        <f t="shared" si="150"/>
        <v>96584.797999999995</v>
      </c>
      <c r="AC75" s="17">
        <f t="shared" si="151"/>
        <v>118799.30154</v>
      </c>
      <c r="AD75" s="129">
        <f>VLOOKUP(B75,'[3]MANO DE OBRA'!$B$9:$J$144,9,0)</f>
        <v>91068</v>
      </c>
      <c r="AE75" s="129">
        <v>317000</v>
      </c>
      <c r="AF75" s="18">
        <v>388110</v>
      </c>
      <c r="AG75" s="74">
        <v>380300</v>
      </c>
      <c r="AH75" s="18">
        <f t="shared" si="152"/>
        <v>294119.5</v>
      </c>
      <c r="AI75" s="18">
        <f t="shared" si="153"/>
        <v>348650</v>
      </c>
      <c r="AJ75" s="18">
        <f t="shared" si="154"/>
        <v>206809.49398773946</v>
      </c>
      <c r="AK75" s="18">
        <f t="shared" si="155"/>
        <v>95712.467999999993</v>
      </c>
      <c r="AL75" s="18">
        <f t="shared" si="156"/>
        <v>117726.33563999999</v>
      </c>
      <c r="AM75" s="133">
        <f>VLOOKUP(B75,'[3]MANO DE OBRA'!$B$9:$L$144,11,0)</f>
        <v>100259</v>
      </c>
      <c r="AN75" s="133">
        <v>317000</v>
      </c>
      <c r="AO75" s="19">
        <v>388110</v>
      </c>
      <c r="AP75" s="77">
        <v>376000</v>
      </c>
      <c r="AQ75" s="19">
        <f t="shared" si="157"/>
        <v>295342.25</v>
      </c>
      <c r="AR75" s="19">
        <f t="shared" si="158"/>
        <v>346500</v>
      </c>
      <c r="AS75" s="19">
        <f t="shared" si="159"/>
        <v>217806.73969449784</v>
      </c>
      <c r="AT75" s="19">
        <f t="shared" si="160"/>
        <v>105372.20899999999</v>
      </c>
      <c r="AU75" s="19">
        <f t="shared" si="161"/>
        <v>129607.81706999999</v>
      </c>
      <c r="AV75" s="137">
        <f>VLOOKUP(B75,'[3]MANO DE OBRA'!$B$9:$N$144,13,0)</f>
        <v>104761</v>
      </c>
      <c r="AW75" s="137">
        <v>317000</v>
      </c>
      <c r="AX75" s="20">
        <v>388110</v>
      </c>
      <c r="AY75" s="79">
        <v>376000</v>
      </c>
      <c r="AZ75" s="20">
        <f t="shared" si="162"/>
        <v>296467.75</v>
      </c>
      <c r="BA75" s="20">
        <f t="shared" si="163"/>
        <v>346500</v>
      </c>
      <c r="BB75" s="20">
        <f t="shared" si="164"/>
        <v>223011.74952850892</v>
      </c>
      <c r="BC75" s="20">
        <f t="shared" si="165"/>
        <v>110103.81099999999</v>
      </c>
      <c r="BD75" s="20">
        <f t="shared" si="166"/>
        <v>135427.68753</v>
      </c>
      <c r="BE75" s="139">
        <f>VLOOKUP(B75,'[3]MANO DE OBRA'!$B$9:$P$144,15,0)</f>
        <v>102368</v>
      </c>
      <c r="BF75" s="139">
        <v>317000</v>
      </c>
      <c r="BG75" s="21">
        <v>388110</v>
      </c>
      <c r="BH75" s="80">
        <v>361000</v>
      </c>
      <c r="BI75" s="21">
        <f t="shared" si="167"/>
        <v>292119.5</v>
      </c>
      <c r="BJ75" s="21">
        <f t="shared" si="168"/>
        <v>339000</v>
      </c>
      <c r="BK75" s="21">
        <f t="shared" si="169"/>
        <v>218939.06002447783</v>
      </c>
      <c r="BL75" s="21">
        <f t="shared" si="170"/>
        <v>107588.768</v>
      </c>
      <c r="BM75" s="21">
        <f t="shared" si="171"/>
        <v>132334.18463999999</v>
      </c>
      <c r="BN75" s="144">
        <f>VLOOKUP(B75,'[3]MANO DE OBRA'!$B$9:$R$144,17,0)</f>
        <v>120877</v>
      </c>
      <c r="BO75" s="144">
        <v>317000</v>
      </c>
      <c r="BP75" s="22">
        <v>388110</v>
      </c>
      <c r="BQ75" s="82">
        <v>369000</v>
      </c>
      <c r="BR75" s="22">
        <f t="shared" si="172"/>
        <v>298746.75</v>
      </c>
      <c r="BS75" s="22">
        <f t="shared" si="173"/>
        <v>343000</v>
      </c>
      <c r="BT75" s="22">
        <f t="shared" si="174"/>
        <v>239319.43151647487</v>
      </c>
      <c r="BU75" s="22">
        <f t="shared" si="175"/>
        <v>127041.727</v>
      </c>
      <c r="BV75" s="22">
        <f t="shared" si="176"/>
        <v>156261.32420999999</v>
      </c>
      <c r="BW75" s="146">
        <f>VLOOKUP(B75,'[3]MANO DE OBRA'!$B$9:$T$144,19,0)</f>
        <v>129049</v>
      </c>
      <c r="BX75" s="146">
        <v>317000</v>
      </c>
      <c r="BY75" s="23">
        <v>388110</v>
      </c>
      <c r="BZ75" s="84">
        <v>361000</v>
      </c>
      <c r="CA75" s="23">
        <f t="shared" si="177"/>
        <v>298789.75</v>
      </c>
      <c r="CB75" s="23">
        <f t="shared" si="178"/>
        <v>339000</v>
      </c>
      <c r="CC75" s="84">
        <f t="shared" si="179"/>
        <v>246150.19685562633</v>
      </c>
      <c r="CD75" s="84">
        <f t="shared" si="180"/>
        <v>135630.49899999998</v>
      </c>
      <c r="CE75" s="84">
        <f t="shared" si="181"/>
        <v>166825.51376999999</v>
      </c>
      <c r="CF75" s="168">
        <f>VLOOKUP(B75,'[3]MANO DE OBRA'!$B$9:$X$144,23,0)</f>
        <v>97556</v>
      </c>
      <c r="CG75" s="168">
        <v>317000</v>
      </c>
      <c r="CH75" s="24">
        <v>388110</v>
      </c>
      <c r="CI75" s="24">
        <v>335700</v>
      </c>
      <c r="CJ75" s="24">
        <f t="shared" si="182"/>
        <v>284591.5</v>
      </c>
      <c r="CK75" s="24">
        <f t="shared" si="183"/>
        <v>326350</v>
      </c>
      <c r="CL75" s="24">
        <f t="shared" si="184"/>
        <v>210964.49810880824</v>
      </c>
      <c r="CM75" s="24">
        <f t="shared" si="185"/>
        <v>102531.356</v>
      </c>
      <c r="CN75" s="24">
        <f t="shared" si="186"/>
        <v>126113.56788</v>
      </c>
      <c r="CO75" s="148">
        <f>VLOOKUP(B75,'[3]MANO DE OBRA'!$B$9:$Z$144,25,0)</f>
        <v>106158</v>
      </c>
      <c r="CP75" s="148">
        <v>317000</v>
      </c>
      <c r="CQ75" s="26">
        <v>388110</v>
      </c>
      <c r="CR75" s="149">
        <v>369000</v>
      </c>
      <c r="CS75" s="26">
        <f t="shared" si="187"/>
        <v>295067</v>
      </c>
      <c r="CT75" s="26">
        <f t="shared" si="188"/>
        <v>343000</v>
      </c>
      <c r="CU75" s="26">
        <f t="shared" si="189"/>
        <v>223950.22723239471</v>
      </c>
      <c r="CV75" s="26">
        <f t="shared" si="190"/>
        <v>111572.05799999999</v>
      </c>
      <c r="CW75" s="26">
        <f t="shared" si="191"/>
        <v>137233.63133999999</v>
      </c>
      <c r="CX75" s="27">
        <f>VLOOKUP(B75,'[3]MANO DE OBRA'!$B$9:$AB$144,27,0)</f>
        <v>132045</v>
      </c>
      <c r="CY75" s="27">
        <v>317000</v>
      </c>
      <c r="CZ75" s="28">
        <v>388110</v>
      </c>
      <c r="DA75" s="86">
        <v>361000</v>
      </c>
      <c r="DB75" s="28">
        <f t="shared" si="192"/>
        <v>299538.75</v>
      </c>
      <c r="DC75" s="28">
        <f t="shared" si="193"/>
        <v>339000</v>
      </c>
      <c r="DD75" s="28">
        <f t="shared" si="194"/>
        <v>248842.53759067645</v>
      </c>
      <c r="DE75" s="28">
        <f t="shared" si="195"/>
        <v>138779.29499999998</v>
      </c>
      <c r="DF75" s="28">
        <f t="shared" si="196"/>
        <v>170698.53284999999</v>
      </c>
      <c r="DG75" s="150">
        <f>VLOOKUP(B75,'[3]MANO DE OBRA'!$B$9:$AF$144,31,0)</f>
        <v>135839</v>
      </c>
      <c r="DH75" s="150">
        <v>317000</v>
      </c>
      <c r="DI75" s="29">
        <v>388110</v>
      </c>
      <c r="DJ75" s="88">
        <v>384000</v>
      </c>
      <c r="DK75" s="29">
        <f t="shared" si="197"/>
        <v>306237.25</v>
      </c>
      <c r="DL75" s="29">
        <f t="shared" si="198"/>
        <v>350500</v>
      </c>
      <c r="DM75" s="29">
        <f t="shared" si="199"/>
        <v>254825.99034576872</v>
      </c>
      <c r="DN75" s="29">
        <f t="shared" si="200"/>
        <v>142766.78899999999</v>
      </c>
      <c r="DO75" s="29">
        <f t="shared" si="201"/>
        <v>175603.15046999999</v>
      </c>
      <c r="DP75" s="154">
        <f>VLOOKUP(B75,'[3]MANO DE OBRA'!$B$9:$AH$144,33,0)</f>
        <v>135839</v>
      </c>
      <c r="DQ75" s="154">
        <v>317000</v>
      </c>
      <c r="DR75" s="30">
        <v>388110</v>
      </c>
      <c r="DS75" s="90">
        <v>368700</v>
      </c>
      <c r="DT75" s="30">
        <f t="shared" si="202"/>
        <v>302412.25</v>
      </c>
      <c r="DU75" s="30">
        <f t="shared" si="203"/>
        <v>342850</v>
      </c>
      <c r="DV75" s="30">
        <f t="shared" si="204"/>
        <v>253083.64245259931</v>
      </c>
      <c r="DW75" s="30">
        <f t="shared" si="205"/>
        <v>142766.78899999999</v>
      </c>
      <c r="DX75" s="30">
        <f t="shared" si="206"/>
        <v>175603.15046999999</v>
      </c>
      <c r="DY75" s="158">
        <f>VLOOKUP(B75,'[3]MANO DE OBRA'!$B$9:$AJ$144,35,0)</f>
        <v>135839</v>
      </c>
      <c r="DZ75" s="158">
        <v>317000</v>
      </c>
      <c r="EA75" s="24">
        <v>388110</v>
      </c>
      <c r="EB75" s="25">
        <v>368700</v>
      </c>
      <c r="EC75" s="24">
        <f t="shared" si="207"/>
        <v>302412.25</v>
      </c>
      <c r="ED75" s="24">
        <f t="shared" si="208"/>
        <v>342850</v>
      </c>
      <c r="EE75" s="24">
        <f t="shared" si="209"/>
        <v>253083.64245259931</v>
      </c>
      <c r="EF75" s="24">
        <f t="shared" si="210"/>
        <v>142766.78899999999</v>
      </c>
      <c r="EG75" s="24">
        <f t="shared" si="211"/>
        <v>175603.15046999999</v>
      </c>
      <c r="EH75" s="126">
        <f>VLOOKUP(B75,'[3]MANO DE OBRA'!$B$9:$AN$144,37,0)</f>
        <v>143899</v>
      </c>
      <c r="EI75" s="126">
        <v>317000</v>
      </c>
      <c r="EJ75" s="17">
        <v>388110</v>
      </c>
      <c r="EK75" s="73">
        <v>365000</v>
      </c>
      <c r="EL75" s="17">
        <f t="shared" si="212"/>
        <v>303502.25</v>
      </c>
      <c r="EM75" s="17">
        <f t="shared" si="213"/>
        <v>341000</v>
      </c>
      <c r="EN75" s="17">
        <f t="shared" si="214"/>
        <v>259399.87504680114</v>
      </c>
      <c r="EO75" s="17">
        <f t="shared" si="215"/>
        <v>151237.84899999999</v>
      </c>
      <c r="EP75" s="17">
        <f t="shared" si="216"/>
        <v>186022.55426999999</v>
      </c>
      <c r="EQ75" s="350">
        <v>135839</v>
      </c>
      <c r="ER75" s="170">
        <v>317000</v>
      </c>
      <c r="ES75" s="32">
        <v>388110</v>
      </c>
      <c r="ET75" s="32">
        <v>376000</v>
      </c>
      <c r="EU75" s="32">
        <f t="shared" si="217"/>
        <v>360370</v>
      </c>
      <c r="EV75" s="32">
        <f t="shared" si="218"/>
        <v>376000</v>
      </c>
      <c r="EW75" s="32">
        <f t="shared" si="219"/>
        <v>357537.09661799448</v>
      </c>
      <c r="EX75" s="32">
        <f t="shared" si="220"/>
        <v>164107.09589999999</v>
      </c>
      <c r="EY75" s="32">
        <f t="shared" si="221"/>
        <v>201851.72795699997</v>
      </c>
      <c r="EZ75" s="94">
        <f>VLOOKUP(B75,'[2]MANO DE OBRA '!$B$11:$AT$145,45,0)</f>
        <v>80656</v>
      </c>
      <c r="FA75" s="170">
        <v>317000</v>
      </c>
      <c r="FB75" s="32">
        <v>388110</v>
      </c>
      <c r="FC75" s="32">
        <v>369000</v>
      </c>
      <c r="FD75" s="32">
        <f t="shared" si="222"/>
        <v>358036.66666666669</v>
      </c>
      <c r="FE75" s="32">
        <f t="shared" si="223"/>
        <v>369000</v>
      </c>
      <c r="FF75" s="32">
        <f t="shared" si="224"/>
        <v>355400.11274567898</v>
      </c>
      <c r="FG75" s="172">
        <f t="shared" si="225"/>
        <v>97440.513599999991</v>
      </c>
      <c r="FH75" s="32">
        <f t="shared" si="226"/>
        <v>119851.83172799999</v>
      </c>
      <c r="FI75" s="172">
        <f>VLOOKUP(B75,'[2]MANO DE OBRA '!$B$11:$BO$145,66,0)</f>
        <v>88043</v>
      </c>
      <c r="FJ75" s="162">
        <v>317000</v>
      </c>
      <c r="FK75" s="32">
        <v>388110</v>
      </c>
      <c r="FL75" s="94">
        <v>376500</v>
      </c>
      <c r="FM75" s="32">
        <f t="shared" si="227"/>
        <v>360536.66666666669</v>
      </c>
      <c r="FN75" s="32">
        <f t="shared" si="228"/>
        <v>376500</v>
      </c>
      <c r="FO75" s="94">
        <f t="shared" si="229"/>
        <v>357687.6605651073</v>
      </c>
      <c r="FP75" s="172">
        <f t="shared" si="230"/>
        <v>106364.74829999999</v>
      </c>
      <c r="FQ75" s="32">
        <f t="shared" si="231"/>
        <v>130828.64040899999</v>
      </c>
      <c r="FR75" s="94">
        <f>VLOOKUP(B75,'[2]MANO DE OBRA '!$B$11:$BF$145,57,0)</f>
        <v>68038</v>
      </c>
      <c r="FS75" s="170">
        <v>317000</v>
      </c>
      <c r="FT75" s="32">
        <v>388110</v>
      </c>
      <c r="FU75" s="32">
        <v>373000</v>
      </c>
      <c r="FV75" s="32">
        <f t="shared" si="232"/>
        <v>359370</v>
      </c>
      <c r="FW75" s="32">
        <f t="shared" si="233"/>
        <v>373000</v>
      </c>
      <c r="FX75" s="32">
        <f t="shared" si="234"/>
        <v>356627.93771787098</v>
      </c>
      <c r="FY75" s="172">
        <f t="shared" si="235"/>
        <v>82196.707800000004</v>
      </c>
      <c r="FZ75" s="32">
        <f t="shared" si="236"/>
        <v>101101.95059400001</v>
      </c>
      <c r="GA75" s="172">
        <f>VLOOKUP(B75,'[2]MANO DE OBRA '!$B$11:$BR$145,69,0)</f>
        <v>77969</v>
      </c>
      <c r="GB75" s="162">
        <v>317000</v>
      </c>
      <c r="GC75" s="32">
        <v>388110</v>
      </c>
      <c r="GD75" s="94">
        <v>380000</v>
      </c>
      <c r="GE75" s="32">
        <f t="shared" si="237"/>
        <v>361703.33333333331</v>
      </c>
      <c r="GF75" s="32">
        <f t="shared" si="238"/>
        <v>380000</v>
      </c>
      <c r="GG75" s="32">
        <f t="shared" si="239"/>
        <v>358734.00511600974</v>
      </c>
      <c r="GH75" s="172">
        <f t="shared" si="240"/>
        <v>94194.348899999997</v>
      </c>
      <c r="GI75" s="32">
        <f t="shared" si="241"/>
        <v>115859.049147</v>
      </c>
      <c r="GJ75" s="172">
        <f>VLOOKUP(B75,'[2]MANO DE OBRA '!$B$11:$P$145,15,0)</f>
        <v>68871</v>
      </c>
      <c r="GK75" s="162">
        <v>317000</v>
      </c>
      <c r="GL75" s="32">
        <v>388110</v>
      </c>
      <c r="GM75" s="94">
        <v>244500</v>
      </c>
      <c r="GN75" s="32">
        <f t="shared" si="242"/>
        <v>316536.66666666669</v>
      </c>
      <c r="GO75" s="32">
        <f t="shared" si="243"/>
        <v>317000</v>
      </c>
      <c r="GP75" s="32">
        <f t="shared" si="244"/>
        <v>305463.43362959113</v>
      </c>
      <c r="GQ75" s="172">
        <f t="shared" si="245"/>
        <v>83203.055099999998</v>
      </c>
      <c r="GR75" s="32">
        <f t="shared" si="246"/>
        <v>102339.75777299999</v>
      </c>
      <c r="GS75" s="172">
        <f>VLOOKUP(B75,'[2]MANO DE OBRA '!$B$11:$G$145,6,0)</f>
        <v>65062</v>
      </c>
      <c r="GT75" s="162">
        <v>317000</v>
      </c>
      <c r="GU75" s="32">
        <v>388110</v>
      </c>
      <c r="GV75" s="94">
        <v>244500</v>
      </c>
      <c r="GW75" s="33">
        <f t="shared" si="247"/>
        <v>316536.66666666669</v>
      </c>
      <c r="GX75" s="32">
        <f t="shared" si="248"/>
        <v>317000</v>
      </c>
      <c r="GY75" s="32">
        <f t="shared" si="249"/>
        <v>305463.43362959113</v>
      </c>
      <c r="GZ75" s="172">
        <f t="shared" si="250"/>
        <v>78601.402199999997</v>
      </c>
      <c r="HA75" s="32">
        <f t="shared" si="251"/>
        <v>96679.724705999994</v>
      </c>
      <c r="HB75" s="172">
        <f>VLOOKUP(B75,'[2]MANO DE OBRA '!$B$11:$D$145,3,0)</f>
        <v>66187</v>
      </c>
      <c r="HC75" s="31">
        <v>317000</v>
      </c>
      <c r="HD75" s="32">
        <v>388110</v>
      </c>
      <c r="HE75" s="94">
        <v>244500</v>
      </c>
      <c r="HF75" s="33">
        <f t="shared" si="252"/>
        <v>316536.66666666669</v>
      </c>
      <c r="HG75" s="32">
        <f t="shared" si="253"/>
        <v>317000</v>
      </c>
      <c r="HH75" s="32">
        <f t="shared" si="254"/>
        <v>305463.43362959113</v>
      </c>
      <c r="HI75" s="172">
        <f t="shared" si="255"/>
        <v>79960.5147</v>
      </c>
      <c r="HJ75" s="32">
        <f t="shared" si="256"/>
        <v>98351.433080999996</v>
      </c>
      <c r="HK75" s="172">
        <f>VLOOKUP(B75,'[2]MANO DE OBRA '!$B$11:$BI$145,60,0)</f>
        <v>77817</v>
      </c>
      <c r="HL75" s="31">
        <v>317000</v>
      </c>
      <c r="HM75" s="32">
        <v>388110</v>
      </c>
      <c r="HN75" s="94">
        <v>380300</v>
      </c>
      <c r="HO75" s="33">
        <f t="shared" si="257"/>
        <v>361803.33333333331</v>
      </c>
      <c r="HP75" s="32">
        <f t="shared" si="258"/>
        <v>380300</v>
      </c>
      <c r="HQ75" s="32">
        <f t="shared" si="259"/>
        <v>358823.07748250256</v>
      </c>
      <c r="HR75" s="172">
        <f t="shared" si="260"/>
        <v>94010.717699999994</v>
      </c>
      <c r="HS75" s="32">
        <f t="shared" si="261"/>
        <v>115633.18277099999</v>
      </c>
      <c r="HT75" s="172">
        <v>152160</v>
      </c>
      <c r="HU75" s="31">
        <v>317000</v>
      </c>
      <c r="HV75" s="32">
        <v>388110</v>
      </c>
      <c r="HW75" s="94">
        <v>369000</v>
      </c>
      <c r="HX75" s="33">
        <f t="shared" si="262"/>
        <v>358036.66666666669</v>
      </c>
      <c r="HY75" s="32">
        <f t="shared" si="263"/>
        <v>369000</v>
      </c>
      <c r="HZ75" s="32">
        <f t="shared" si="264"/>
        <v>355400.11274567898</v>
      </c>
      <c r="IA75" s="172">
        <f t="shared" si="265"/>
        <v>183824.49599999998</v>
      </c>
      <c r="IB75" s="32">
        <f t="shared" si="266"/>
        <v>226104.13007999997</v>
      </c>
      <c r="IC75" s="172">
        <v>174350</v>
      </c>
      <c r="ID75" s="31">
        <v>317000</v>
      </c>
      <c r="IE75" s="32">
        <v>388110</v>
      </c>
      <c r="IF75" s="94">
        <v>369000</v>
      </c>
      <c r="IG75" s="33">
        <f t="shared" si="267"/>
        <v>358036.66666666669</v>
      </c>
      <c r="IH75" s="32">
        <f t="shared" si="268"/>
        <v>369000</v>
      </c>
      <c r="II75" s="32">
        <f t="shared" si="269"/>
        <v>355400.11274567898</v>
      </c>
      <c r="IJ75" s="172">
        <f t="shared" si="270"/>
        <v>210632.23499999999</v>
      </c>
      <c r="IK75" s="32">
        <f t="shared" si="271"/>
        <v>259077.64904999998</v>
      </c>
      <c r="IM75" s="32">
        <f t="shared" si="272"/>
        <v>144831.94928800003</v>
      </c>
    </row>
    <row r="76" spans="1:247" x14ac:dyDescent="0.25">
      <c r="A76" s="12">
        <v>69</v>
      </c>
      <c r="B76" s="38" t="s">
        <v>354</v>
      </c>
      <c r="C76" s="14">
        <f>VLOOKUP(B76,'[3]MANO DE OBRA'!$B$9:$D$144,3,0)</f>
        <v>148271</v>
      </c>
      <c r="D76" s="14">
        <v>530000</v>
      </c>
      <c r="E76" s="15">
        <v>596020</v>
      </c>
      <c r="F76" s="97">
        <v>536000</v>
      </c>
      <c r="G76" s="105">
        <f t="shared" si="138"/>
        <v>452572.75</v>
      </c>
      <c r="H76" s="105">
        <f t="shared" si="139"/>
        <v>533000</v>
      </c>
      <c r="I76" s="105">
        <f t="shared" si="140"/>
        <v>328551.07146789937</v>
      </c>
      <c r="J76" s="107">
        <f t="shared" si="137"/>
        <v>155832.821</v>
      </c>
      <c r="K76" s="107">
        <f t="shared" si="141"/>
        <v>191674.36982999998</v>
      </c>
      <c r="L76" s="101">
        <f>VLOOKUP(B76,'[3]MANO DE OBRA'!$B$9:$F$144,5,0)</f>
        <v>148229</v>
      </c>
      <c r="M76" s="101">
        <v>530000</v>
      </c>
      <c r="N76" s="34">
        <v>596020</v>
      </c>
      <c r="O76" s="70">
        <v>566200</v>
      </c>
      <c r="P76" s="34">
        <f t="shared" si="142"/>
        <v>460112.25</v>
      </c>
      <c r="Q76" s="34">
        <f t="shared" si="143"/>
        <v>548100</v>
      </c>
      <c r="R76" s="34">
        <f t="shared" si="144"/>
        <v>331206.24227337138</v>
      </c>
      <c r="S76" s="34">
        <f t="shared" si="145"/>
        <v>155788.679</v>
      </c>
      <c r="T76" s="34">
        <f t="shared" si="146"/>
        <v>191620.07517</v>
      </c>
      <c r="U76" s="175">
        <f>VLOOKUP(B76,'[3]MANO DE OBRA'!$B$9:$H$144,7,0)</f>
        <v>144005</v>
      </c>
      <c r="V76" s="175">
        <v>530000</v>
      </c>
      <c r="W76" s="17">
        <v>596020</v>
      </c>
      <c r="X76" s="17">
        <v>554000</v>
      </c>
      <c r="Y76" s="17">
        <f t="shared" si="147"/>
        <v>456006.25</v>
      </c>
      <c r="Z76" s="17">
        <f t="shared" si="148"/>
        <v>542000</v>
      </c>
      <c r="AA76" s="17">
        <f t="shared" si="149"/>
        <v>324837.58585239673</v>
      </c>
      <c r="AB76" s="17">
        <f t="shared" si="150"/>
        <v>151349.255</v>
      </c>
      <c r="AC76" s="17">
        <f t="shared" si="151"/>
        <v>186159.58365000002</v>
      </c>
      <c r="AD76" s="129">
        <f>VLOOKUP(B76,'[3]MANO DE OBRA'!$B$9:$J$144,9,0)</f>
        <v>136872</v>
      </c>
      <c r="AE76" s="129">
        <v>530000</v>
      </c>
      <c r="AF76" s="18">
        <v>596020</v>
      </c>
      <c r="AG76" s="74">
        <v>566200</v>
      </c>
      <c r="AH76" s="18">
        <f t="shared" si="152"/>
        <v>457273</v>
      </c>
      <c r="AI76" s="18">
        <f t="shared" si="153"/>
        <v>548100</v>
      </c>
      <c r="AJ76" s="18">
        <f t="shared" si="154"/>
        <v>316534.7028141208</v>
      </c>
      <c r="AK76" s="18">
        <f t="shared" si="155"/>
        <v>143852.47199999998</v>
      </c>
      <c r="AL76" s="18">
        <f t="shared" si="156"/>
        <v>176938.54055999999</v>
      </c>
      <c r="AM76" s="133">
        <f>VLOOKUP(B76,'[3]MANO DE OBRA'!$B$9:$L$144,11,0)</f>
        <v>150685</v>
      </c>
      <c r="AN76" s="133">
        <v>530000</v>
      </c>
      <c r="AO76" s="19">
        <v>596020</v>
      </c>
      <c r="AP76" s="77">
        <v>584000</v>
      </c>
      <c r="AQ76" s="19">
        <f t="shared" si="157"/>
        <v>465176.25</v>
      </c>
      <c r="AR76" s="19">
        <f t="shared" si="158"/>
        <v>557000</v>
      </c>
      <c r="AS76" s="19">
        <f t="shared" si="159"/>
        <v>335759.81673337432</v>
      </c>
      <c r="AT76" s="19">
        <f t="shared" si="160"/>
        <v>158369.935</v>
      </c>
      <c r="AU76" s="19">
        <f t="shared" si="161"/>
        <v>194795.02004999999</v>
      </c>
      <c r="AV76" s="137">
        <f>VLOOKUP(B76,'[3]MANO DE OBRA'!$B$9:$N$144,13,0)</f>
        <v>157335</v>
      </c>
      <c r="AW76" s="137">
        <v>530000</v>
      </c>
      <c r="AX76" s="20">
        <v>596020</v>
      </c>
      <c r="AY76" s="79">
        <v>584000</v>
      </c>
      <c r="AZ76" s="20">
        <f t="shared" si="162"/>
        <v>466838.75</v>
      </c>
      <c r="BA76" s="20">
        <f t="shared" si="163"/>
        <v>557000</v>
      </c>
      <c r="BB76" s="20">
        <f t="shared" si="164"/>
        <v>343855.83357326628</v>
      </c>
      <c r="BC76" s="20">
        <f t="shared" si="165"/>
        <v>165359.08499999999</v>
      </c>
      <c r="BD76" s="20">
        <f t="shared" si="166"/>
        <v>203391.67455</v>
      </c>
      <c r="BE76" s="139">
        <f>VLOOKUP(B76,'[3]MANO DE OBRA'!$B$9:$P$144,15,0)</f>
        <v>157908</v>
      </c>
      <c r="BF76" s="139">
        <v>530000</v>
      </c>
      <c r="BG76" s="21">
        <v>596020</v>
      </c>
      <c r="BH76" s="80">
        <v>560000</v>
      </c>
      <c r="BI76" s="21">
        <f t="shared" si="167"/>
        <v>460982</v>
      </c>
      <c r="BJ76" s="21">
        <f t="shared" si="168"/>
        <v>545000</v>
      </c>
      <c r="BK76" s="21">
        <f t="shared" si="169"/>
        <v>342374.76136153197</v>
      </c>
      <c r="BL76" s="21">
        <f t="shared" si="170"/>
        <v>165961.30799999999</v>
      </c>
      <c r="BM76" s="21">
        <f t="shared" si="171"/>
        <v>204132.40883999999</v>
      </c>
      <c r="BN76" s="144">
        <f>VLOOKUP(B76,'[3]MANO DE OBRA'!$B$9:$R$144,17,0)</f>
        <v>181490</v>
      </c>
      <c r="BO76" s="144">
        <v>530000</v>
      </c>
      <c r="BP76" s="22">
        <v>596020</v>
      </c>
      <c r="BQ76" s="82">
        <v>572000</v>
      </c>
      <c r="BR76" s="22">
        <f t="shared" si="172"/>
        <v>469877.5</v>
      </c>
      <c r="BS76" s="22">
        <f t="shared" si="173"/>
        <v>551000</v>
      </c>
      <c r="BT76" s="22">
        <f t="shared" si="174"/>
        <v>369590.61289535963</v>
      </c>
      <c r="BU76" s="22">
        <f t="shared" si="175"/>
        <v>190745.99</v>
      </c>
      <c r="BV76" s="22">
        <f t="shared" si="176"/>
        <v>234617.56769999999</v>
      </c>
      <c r="BW76" s="146">
        <f>VLOOKUP(B76,'[3]MANO DE OBRA'!$B$9:$T$144,19,0)</f>
        <v>201160</v>
      </c>
      <c r="BX76" s="146">
        <v>530000</v>
      </c>
      <c r="BY76" s="23">
        <v>596020</v>
      </c>
      <c r="BZ76" s="84">
        <v>560000</v>
      </c>
      <c r="CA76" s="23">
        <f t="shared" si="177"/>
        <v>471795</v>
      </c>
      <c r="CB76" s="23">
        <f t="shared" si="178"/>
        <v>545000</v>
      </c>
      <c r="CC76" s="84">
        <f t="shared" si="179"/>
        <v>387541.69647412963</v>
      </c>
      <c r="CD76" s="84">
        <f t="shared" si="180"/>
        <v>211419.15999999997</v>
      </c>
      <c r="CE76" s="84">
        <f t="shared" si="181"/>
        <v>260045.56679999997</v>
      </c>
      <c r="CF76" s="168">
        <f>VLOOKUP(B76,'[3]MANO DE OBRA'!$B$9:$X$144,23,0)</f>
        <v>140179</v>
      </c>
      <c r="CG76" s="168">
        <v>530000</v>
      </c>
      <c r="CH76" s="24">
        <v>596020</v>
      </c>
      <c r="CI76" s="24">
        <v>515200</v>
      </c>
      <c r="CJ76" s="24">
        <f t="shared" si="182"/>
        <v>445349.75</v>
      </c>
      <c r="CK76" s="24">
        <f t="shared" si="183"/>
        <v>522600</v>
      </c>
      <c r="CL76" s="24">
        <f t="shared" si="184"/>
        <v>316472.76068425993</v>
      </c>
      <c r="CM76" s="24">
        <f t="shared" si="185"/>
        <v>147328.12899999999</v>
      </c>
      <c r="CN76" s="24">
        <f t="shared" si="186"/>
        <v>181213.59866999998</v>
      </c>
      <c r="CO76" s="148">
        <f>VLOOKUP(B76,'[3]MANO DE OBRA'!$B$9:$Z$144,25,0)</f>
        <v>179595</v>
      </c>
      <c r="CP76" s="148">
        <v>530000</v>
      </c>
      <c r="CQ76" s="26">
        <v>596020</v>
      </c>
      <c r="CR76" s="149">
        <v>560000</v>
      </c>
      <c r="CS76" s="26">
        <f t="shared" si="187"/>
        <v>466403.75</v>
      </c>
      <c r="CT76" s="26">
        <f t="shared" si="188"/>
        <v>545000</v>
      </c>
      <c r="CU76" s="26">
        <f t="shared" si="189"/>
        <v>366354.4965313818</v>
      </c>
      <c r="CV76" s="26">
        <f t="shared" si="190"/>
        <v>188754.345</v>
      </c>
      <c r="CW76" s="26">
        <f t="shared" si="191"/>
        <v>232167.84435</v>
      </c>
      <c r="CX76" s="27">
        <f>VLOOKUP(B76,'[3]MANO DE OBRA'!$B$9:$AB$144,27,0)</f>
        <v>202081</v>
      </c>
      <c r="CY76" s="27">
        <v>530000</v>
      </c>
      <c r="CZ76" s="28">
        <v>596020</v>
      </c>
      <c r="DA76" s="86">
        <v>566000</v>
      </c>
      <c r="DB76" s="28">
        <f t="shared" si="192"/>
        <v>473525.25</v>
      </c>
      <c r="DC76" s="28">
        <f t="shared" si="193"/>
        <v>548000</v>
      </c>
      <c r="DD76" s="28">
        <f t="shared" si="194"/>
        <v>389109.46052874322</v>
      </c>
      <c r="DE76" s="28">
        <f t="shared" si="195"/>
        <v>212387.13099999999</v>
      </c>
      <c r="DF76" s="28">
        <f t="shared" si="196"/>
        <v>261236.17113</v>
      </c>
      <c r="DG76" s="150">
        <f>VLOOKUP(B76,'[3]MANO DE OBRA'!$B$9:$AF$144,31,0)</f>
        <v>208607</v>
      </c>
      <c r="DH76" s="150">
        <v>530000</v>
      </c>
      <c r="DI76" s="29">
        <v>596020</v>
      </c>
      <c r="DJ76" s="88">
        <v>578000</v>
      </c>
      <c r="DK76" s="29">
        <f t="shared" si="197"/>
        <v>478156.75</v>
      </c>
      <c r="DL76" s="29">
        <f t="shared" si="198"/>
        <v>554000</v>
      </c>
      <c r="DM76" s="29">
        <f t="shared" si="199"/>
        <v>396495.16913995915</v>
      </c>
      <c r="DN76" s="29">
        <f t="shared" si="200"/>
        <v>219245.95699999999</v>
      </c>
      <c r="DO76" s="29">
        <f t="shared" si="201"/>
        <v>269672.52711000002</v>
      </c>
      <c r="DP76" s="154">
        <f>VLOOKUP(B76,'[3]MANO DE OBRA'!$B$9:$AH$144,33,0)</f>
        <v>208607</v>
      </c>
      <c r="DQ76" s="154">
        <v>530000</v>
      </c>
      <c r="DR76" s="30">
        <v>596020</v>
      </c>
      <c r="DS76" s="90">
        <v>560300</v>
      </c>
      <c r="DT76" s="30">
        <f t="shared" si="202"/>
        <v>473731.75</v>
      </c>
      <c r="DU76" s="30">
        <f t="shared" si="203"/>
        <v>545150</v>
      </c>
      <c r="DV76" s="30">
        <f t="shared" si="204"/>
        <v>394358.71215071232</v>
      </c>
      <c r="DW76" s="30">
        <f t="shared" si="205"/>
        <v>219245.95699999999</v>
      </c>
      <c r="DX76" s="30">
        <f t="shared" si="206"/>
        <v>269672.52711000002</v>
      </c>
      <c r="DY76" s="158">
        <f>VLOOKUP(B76,'[3]MANO DE OBRA'!$B$9:$AJ$144,35,0)</f>
        <v>208607</v>
      </c>
      <c r="DZ76" s="158">
        <v>530000</v>
      </c>
      <c r="EA76" s="24">
        <v>596020</v>
      </c>
      <c r="EB76" s="25">
        <v>578100</v>
      </c>
      <c r="EC76" s="24">
        <f t="shared" si="207"/>
        <v>478181.75</v>
      </c>
      <c r="ED76" s="24">
        <f t="shared" si="208"/>
        <v>554050</v>
      </c>
      <c r="EE76" s="24">
        <f t="shared" si="209"/>
        <v>396506.93159252475</v>
      </c>
      <c r="EF76" s="24">
        <f t="shared" si="210"/>
        <v>219245.95699999999</v>
      </c>
      <c r="EG76" s="24">
        <f t="shared" si="211"/>
        <v>269672.52711000002</v>
      </c>
      <c r="EH76" s="126">
        <f>VLOOKUP(B76,'[3]MANO DE OBRA'!$B$9:$AN$144,37,0)</f>
        <v>220091</v>
      </c>
      <c r="EI76" s="126">
        <v>530000</v>
      </c>
      <c r="EJ76" s="17">
        <v>596020</v>
      </c>
      <c r="EK76" s="73">
        <v>578000</v>
      </c>
      <c r="EL76" s="17">
        <f t="shared" si="212"/>
        <v>481027.75</v>
      </c>
      <c r="EM76" s="17">
        <f t="shared" si="213"/>
        <v>554000</v>
      </c>
      <c r="EN76" s="17">
        <f t="shared" si="214"/>
        <v>406575.65112462634</v>
      </c>
      <c r="EO76" s="17">
        <f t="shared" si="215"/>
        <v>231315.64099999997</v>
      </c>
      <c r="EP76" s="17">
        <f t="shared" si="216"/>
        <v>284518.23842999997</v>
      </c>
      <c r="EQ76" s="350">
        <v>208607</v>
      </c>
      <c r="ER76" s="170">
        <v>530000</v>
      </c>
      <c r="ES76" s="32">
        <v>596020</v>
      </c>
      <c r="ET76" s="32">
        <v>554000</v>
      </c>
      <c r="EU76" s="32">
        <f t="shared" si="217"/>
        <v>560006.66666666663</v>
      </c>
      <c r="EV76" s="32">
        <f t="shared" si="218"/>
        <v>554000</v>
      </c>
      <c r="EW76" s="32">
        <f t="shared" si="219"/>
        <v>558696.39651427884</v>
      </c>
      <c r="EX76" s="32">
        <f t="shared" si="220"/>
        <v>252018.11669999998</v>
      </c>
      <c r="EY76" s="32">
        <f t="shared" si="221"/>
        <v>309982.28354099998</v>
      </c>
      <c r="EZ76" s="94">
        <f>VLOOKUP(B76,'[2]MANO DE OBRA '!$B$11:$AT$145,45,0)</f>
        <v>125653</v>
      </c>
      <c r="FA76" s="170">
        <v>530000</v>
      </c>
      <c r="FB76" s="32">
        <v>596020</v>
      </c>
      <c r="FC76" s="32">
        <v>572000</v>
      </c>
      <c r="FD76" s="32">
        <f t="shared" si="222"/>
        <v>566006.66666666663</v>
      </c>
      <c r="FE76" s="32">
        <f t="shared" si="223"/>
        <v>572000</v>
      </c>
      <c r="FF76" s="32">
        <f t="shared" si="224"/>
        <v>564669.71711026691</v>
      </c>
      <c r="FG76" s="172">
        <f t="shared" si="225"/>
        <v>151801.38929999998</v>
      </c>
      <c r="FH76" s="32">
        <f t="shared" si="226"/>
        <v>186715.70883899997</v>
      </c>
      <c r="FI76" s="172">
        <f>VLOOKUP(B76,'[2]MANO DE OBRA '!$B$11:$BO$145,66,0)</f>
        <v>124263</v>
      </c>
      <c r="FJ76" s="162">
        <v>530000</v>
      </c>
      <c r="FK76" s="32">
        <v>596020</v>
      </c>
      <c r="FL76" s="94">
        <v>554300</v>
      </c>
      <c r="FM76" s="32">
        <f t="shared" si="227"/>
        <v>560106.66666666663</v>
      </c>
      <c r="FN76" s="32">
        <f t="shared" si="228"/>
        <v>554300</v>
      </c>
      <c r="FO76" s="94">
        <f t="shared" si="229"/>
        <v>558798.06260366982</v>
      </c>
      <c r="FP76" s="172">
        <f t="shared" si="230"/>
        <v>150122.13029999999</v>
      </c>
      <c r="FQ76" s="32">
        <f t="shared" si="231"/>
        <v>184650.22026899998</v>
      </c>
      <c r="FR76" s="94">
        <f>VLOOKUP(B76,'[2]MANO DE OBRA '!$B$11:$BF$145,57,0)</f>
        <v>108008</v>
      </c>
      <c r="FS76" s="170">
        <v>530000</v>
      </c>
      <c r="FT76" s="32">
        <v>596020</v>
      </c>
      <c r="FU76" s="32">
        <v>566000</v>
      </c>
      <c r="FV76" s="32">
        <f t="shared" si="232"/>
        <v>564006.66666666663</v>
      </c>
      <c r="FW76" s="32">
        <f t="shared" si="233"/>
        <v>566000</v>
      </c>
      <c r="FX76" s="32">
        <f t="shared" si="234"/>
        <v>562706.83497011894</v>
      </c>
      <c r="FY76" s="172">
        <f t="shared" si="235"/>
        <v>130484.4648</v>
      </c>
      <c r="FZ76" s="32">
        <f t="shared" si="236"/>
        <v>160495.89170400001</v>
      </c>
      <c r="GA76" s="172">
        <f>VLOOKUP(B76,'[2]MANO DE OBRA '!$B$11:$BR$145,69,0)</f>
        <v>117077</v>
      </c>
      <c r="GB76" s="162">
        <v>530000</v>
      </c>
      <c r="GC76" s="32">
        <v>596020</v>
      </c>
      <c r="GD76" s="94">
        <v>566000</v>
      </c>
      <c r="GE76" s="32">
        <f t="shared" si="237"/>
        <v>564006.66666666663</v>
      </c>
      <c r="GF76" s="32">
        <f t="shared" si="238"/>
        <v>566000</v>
      </c>
      <c r="GG76" s="32">
        <f t="shared" si="239"/>
        <v>562706.83497011894</v>
      </c>
      <c r="GH76" s="172">
        <f t="shared" si="240"/>
        <v>141440.7237</v>
      </c>
      <c r="GI76" s="32">
        <f t="shared" si="241"/>
        <v>173972.09015100001</v>
      </c>
      <c r="GJ76" s="172">
        <f>VLOOKUP(B76,'[2]MANO DE OBRA '!$B$11:$P$145,15,0)</f>
        <v>104008</v>
      </c>
      <c r="GK76" s="162">
        <v>530000</v>
      </c>
      <c r="GL76" s="32">
        <v>596020</v>
      </c>
      <c r="GM76" s="94">
        <v>400500</v>
      </c>
      <c r="GN76" s="32">
        <f t="shared" si="242"/>
        <v>508840</v>
      </c>
      <c r="GO76" s="32">
        <f t="shared" si="243"/>
        <v>530000</v>
      </c>
      <c r="GP76" s="32">
        <f t="shared" si="244"/>
        <v>494929.65999432415</v>
      </c>
      <c r="GQ76" s="172">
        <f t="shared" si="245"/>
        <v>125652.06479999999</v>
      </c>
      <c r="GR76" s="32">
        <f t="shared" si="246"/>
        <v>154552.039704</v>
      </c>
      <c r="GS76" s="172">
        <f>VLOOKUP(B76,'[2]MANO DE OBRA '!$B$11:$G$145,6,0)</f>
        <v>96007</v>
      </c>
      <c r="GT76" s="162">
        <v>530000</v>
      </c>
      <c r="GU76" s="32">
        <v>596020</v>
      </c>
      <c r="GV76" s="94">
        <v>400500</v>
      </c>
      <c r="GW76" s="33">
        <f t="shared" si="247"/>
        <v>508840</v>
      </c>
      <c r="GX76" s="32">
        <f t="shared" si="248"/>
        <v>530000</v>
      </c>
      <c r="GY76" s="32">
        <f t="shared" si="249"/>
        <v>494929.65999432415</v>
      </c>
      <c r="GZ76" s="172">
        <f t="shared" si="250"/>
        <v>115986.0567</v>
      </c>
      <c r="HA76" s="32">
        <f t="shared" si="251"/>
        <v>142662.84974100001</v>
      </c>
      <c r="HB76" s="172">
        <f>VLOOKUP(B76,'[2]MANO DE OBRA '!$B$11:$D$145,3,0)</f>
        <v>105776</v>
      </c>
      <c r="HC76" s="31">
        <v>530000</v>
      </c>
      <c r="HD76" s="32">
        <v>596020</v>
      </c>
      <c r="HE76" s="94">
        <v>400500</v>
      </c>
      <c r="HF76" s="33">
        <f t="shared" si="252"/>
        <v>508840</v>
      </c>
      <c r="HG76" s="32">
        <f t="shared" si="253"/>
        <v>530000</v>
      </c>
      <c r="HH76" s="32">
        <f t="shared" si="254"/>
        <v>494929.65999432415</v>
      </c>
      <c r="HI76" s="172">
        <f t="shared" si="255"/>
        <v>127787.9856</v>
      </c>
      <c r="HJ76" s="32">
        <f t="shared" si="256"/>
        <v>157179.22228799999</v>
      </c>
      <c r="HK76" s="172">
        <f>VLOOKUP(B76,'[2]MANO DE OBRA '!$B$11:$BI$145,60,0)</f>
        <v>127198</v>
      </c>
      <c r="HL76" s="31">
        <v>530000</v>
      </c>
      <c r="HM76" s="32">
        <v>596020</v>
      </c>
      <c r="HN76" s="94">
        <v>566200</v>
      </c>
      <c r="HO76" s="33">
        <f t="shared" si="257"/>
        <v>564073.33333333337</v>
      </c>
      <c r="HP76" s="32">
        <f t="shared" si="258"/>
        <v>566200</v>
      </c>
      <c r="HQ76" s="32">
        <f t="shared" si="259"/>
        <v>562772.71255458763</v>
      </c>
      <c r="HR76" s="172">
        <f t="shared" si="260"/>
        <v>153667.9038</v>
      </c>
      <c r="HS76" s="32">
        <f t="shared" si="261"/>
        <v>189011.52167400002</v>
      </c>
      <c r="HT76" s="172">
        <v>254400</v>
      </c>
      <c r="HU76" s="31">
        <v>530000</v>
      </c>
      <c r="HV76" s="32">
        <v>596020</v>
      </c>
      <c r="HW76" s="94">
        <v>572000</v>
      </c>
      <c r="HX76" s="33">
        <f t="shared" si="262"/>
        <v>566006.66666666663</v>
      </c>
      <c r="HY76" s="32">
        <f t="shared" si="263"/>
        <v>572000</v>
      </c>
      <c r="HZ76" s="32">
        <f t="shared" si="264"/>
        <v>564669.71711026691</v>
      </c>
      <c r="IA76" s="172">
        <f t="shared" si="265"/>
        <v>307340.64</v>
      </c>
      <c r="IB76" s="32">
        <f t="shared" si="266"/>
        <v>378028.98720000003</v>
      </c>
      <c r="IC76" s="172">
        <v>291500</v>
      </c>
      <c r="ID76" s="31">
        <v>530000</v>
      </c>
      <c r="IE76" s="32">
        <v>596020</v>
      </c>
      <c r="IF76" s="94">
        <v>572000</v>
      </c>
      <c r="IG76" s="33">
        <f t="shared" si="267"/>
        <v>566006.66666666663</v>
      </c>
      <c r="IH76" s="32">
        <f t="shared" si="268"/>
        <v>572000</v>
      </c>
      <c r="II76" s="32">
        <f t="shared" si="269"/>
        <v>564669.71711026691</v>
      </c>
      <c r="IJ76" s="172">
        <f t="shared" si="270"/>
        <v>352161.14999999997</v>
      </c>
      <c r="IK76" s="32">
        <f t="shared" si="271"/>
        <v>433158.21449999994</v>
      </c>
      <c r="IM76" s="32">
        <f t="shared" si="272"/>
        <v>225256.93595077776</v>
      </c>
    </row>
    <row r="77" spans="1:247" x14ac:dyDescent="0.25">
      <c r="A77" s="12">
        <v>70</v>
      </c>
      <c r="B77" s="38" t="s">
        <v>355</v>
      </c>
      <c r="C77" s="14">
        <f>VLOOKUP(B77,'[3]MANO DE OBRA'!$B$9:$D$144,3,0)</f>
        <v>149468</v>
      </c>
      <c r="D77" s="14">
        <v>534000</v>
      </c>
      <c r="E77" s="15">
        <v>586670</v>
      </c>
      <c r="F77" s="97">
        <v>563000</v>
      </c>
      <c r="G77" s="105">
        <f t="shared" si="138"/>
        <v>458284.5</v>
      </c>
      <c r="H77" s="105">
        <f t="shared" si="139"/>
        <v>548500</v>
      </c>
      <c r="I77" s="105">
        <f t="shared" si="140"/>
        <v>332121.39059100352</v>
      </c>
      <c r="J77" s="107">
        <f t="shared" si="137"/>
        <v>157090.86799999999</v>
      </c>
      <c r="K77" s="107">
        <f t="shared" si="141"/>
        <v>193221.76763999998</v>
      </c>
      <c r="L77" s="101">
        <f>VLOOKUP(B77,'[3]MANO DE OBRA'!$B$9:$F$144,5,0)</f>
        <v>143143</v>
      </c>
      <c r="M77" s="101">
        <v>534000</v>
      </c>
      <c r="N77" s="34">
        <v>586670</v>
      </c>
      <c r="O77" s="70">
        <v>563200</v>
      </c>
      <c r="P77" s="34">
        <f t="shared" si="142"/>
        <v>456753.25</v>
      </c>
      <c r="Q77" s="34">
        <f t="shared" si="143"/>
        <v>548600</v>
      </c>
      <c r="R77" s="34">
        <f t="shared" si="144"/>
        <v>324181.05120589805</v>
      </c>
      <c r="S77" s="34">
        <f t="shared" si="145"/>
        <v>150443.29300000001</v>
      </c>
      <c r="T77" s="34">
        <f t="shared" si="146"/>
        <v>185045.25039</v>
      </c>
      <c r="U77" s="175">
        <f>VLOOKUP(B77,'[3]MANO DE OBRA'!$B$9:$H$144,7,0)</f>
        <v>133537</v>
      </c>
      <c r="V77" s="175">
        <v>534000</v>
      </c>
      <c r="W77" s="17">
        <v>586670</v>
      </c>
      <c r="X77" s="17">
        <v>551000</v>
      </c>
      <c r="Y77" s="17">
        <f t="shared" si="147"/>
        <v>451301.75</v>
      </c>
      <c r="Z77" s="17">
        <f t="shared" si="148"/>
        <v>542500</v>
      </c>
      <c r="AA77" s="17">
        <f t="shared" si="149"/>
        <v>310543.61884446762</v>
      </c>
      <c r="AB77" s="17">
        <f t="shared" si="150"/>
        <v>140347.38699999999</v>
      </c>
      <c r="AC77" s="17">
        <f t="shared" si="151"/>
        <v>172627.28600999998</v>
      </c>
      <c r="AD77" s="129">
        <f>VLOOKUP(B77,'[3]MANO DE OBRA'!$B$9:$J$144,9,0)</f>
        <v>136313</v>
      </c>
      <c r="AE77" s="129">
        <v>534000</v>
      </c>
      <c r="AF77" s="18">
        <v>586670</v>
      </c>
      <c r="AG77" s="74">
        <v>563200</v>
      </c>
      <c r="AH77" s="18">
        <f t="shared" si="152"/>
        <v>455045.75</v>
      </c>
      <c r="AI77" s="18">
        <f t="shared" si="153"/>
        <v>548600</v>
      </c>
      <c r="AJ77" s="18">
        <f t="shared" si="154"/>
        <v>315238.1242738149</v>
      </c>
      <c r="AK77" s="18">
        <f t="shared" si="155"/>
        <v>143264.96299999999</v>
      </c>
      <c r="AL77" s="18">
        <f t="shared" si="156"/>
        <v>176215.90448999999</v>
      </c>
      <c r="AM77" s="133">
        <f>VLOOKUP(B77,'[3]MANO DE OBRA'!$B$9:$L$144,11,0)</f>
        <v>150070</v>
      </c>
      <c r="AN77" s="133">
        <v>534000</v>
      </c>
      <c r="AO77" s="19">
        <v>586670</v>
      </c>
      <c r="AP77" s="77">
        <v>557000</v>
      </c>
      <c r="AQ77" s="19">
        <f t="shared" si="157"/>
        <v>456935</v>
      </c>
      <c r="AR77" s="19">
        <f t="shared" si="158"/>
        <v>545500</v>
      </c>
      <c r="AS77" s="19">
        <f t="shared" si="159"/>
        <v>332334.00252601434</v>
      </c>
      <c r="AT77" s="19">
        <f t="shared" si="160"/>
        <v>157723.56999999998</v>
      </c>
      <c r="AU77" s="19">
        <f t="shared" si="161"/>
        <v>193999.99109999998</v>
      </c>
      <c r="AV77" s="137">
        <f>VLOOKUP(B77,'[3]MANO DE OBRA'!$B$9:$N$144,13,0)</f>
        <v>161108</v>
      </c>
      <c r="AW77" s="137">
        <v>534000</v>
      </c>
      <c r="AX77" s="20">
        <v>586670</v>
      </c>
      <c r="AY77" s="79">
        <v>557000</v>
      </c>
      <c r="AZ77" s="20">
        <f t="shared" si="162"/>
        <v>459694.5</v>
      </c>
      <c r="BA77" s="20">
        <f t="shared" si="163"/>
        <v>545500</v>
      </c>
      <c r="BB77" s="20">
        <f t="shared" si="164"/>
        <v>345436.76115055656</v>
      </c>
      <c r="BC77" s="20">
        <f t="shared" si="165"/>
        <v>169324.508</v>
      </c>
      <c r="BD77" s="20">
        <f t="shared" si="166"/>
        <v>208269.14483999999</v>
      </c>
      <c r="BE77" s="139">
        <f>VLOOKUP(B77,'[3]MANO DE OBRA'!$B$9:$P$144,15,0)</f>
        <v>153525</v>
      </c>
      <c r="BF77" s="139">
        <v>534000</v>
      </c>
      <c r="BG77" s="21">
        <v>586670</v>
      </c>
      <c r="BH77" s="80">
        <v>569000</v>
      </c>
      <c r="BI77" s="21">
        <f t="shared" si="167"/>
        <v>460798.75</v>
      </c>
      <c r="BJ77" s="21">
        <f t="shared" si="168"/>
        <v>551500</v>
      </c>
      <c r="BK77" s="21">
        <f t="shared" si="169"/>
        <v>337602.27687511197</v>
      </c>
      <c r="BL77" s="21">
        <f t="shared" si="170"/>
        <v>161354.77499999999</v>
      </c>
      <c r="BM77" s="21">
        <f t="shared" si="171"/>
        <v>198466.37325</v>
      </c>
      <c r="BN77" s="144">
        <f>VLOOKUP(B77,'[3]MANO DE OBRA'!$B$9:$R$144,17,0)</f>
        <v>190546</v>
      </c>
      <c r="BO77" s="144">
        <v>534000</v>
      </c>
      <c r="BP77" s="22">
        <v>586670</v>
      </c>
      <c r="BQ77" s="82">
        <v>581000</v>
      </c>
      <c r="BR77" s="22">
        <f t="shared" si="172"/>
        <v>473054</v>
      </c>
      <c r="BS77" s="22">
        <f t="shared" si="173"/>
        <v>557500</v>
      </c>
      <c r="BT77" s="22">
        <f t="shared" si="174"/>
        <v>379274.83313966048</v>
      </c>
      <c r="BU77" s="22">
        <f t="shared" si="175"/>
        <v>200263.84599999999</v>
      </c>
      <c r="BV77" s="22">
        <f t="shared" si="176"/>
        <v>246324.53057999999</v>
      </c>
      <c r="BW77" s="146">
        <f>VLOOKUP(B77,'[3]MANO DE OBRA'!$B$9:$T$144,19,0)</f>
        <v>200121</v>
      </c>
      <c r="BX77" s="146">
        <v>534000</v>
      </c>
      <c r="BY77" s="23">
        <v>586670</v>
      </c>
      <c r="BZ77" s="84">
        <v>569000</v>
      </c>
      <c r="CA77" s="23">
        <f t="shared" si="177"/>
        <v>472447.75</v>
      </c>
      <c r="CB77" s="23">
        <f t="shared" si="178"/>
        <v>551500</v>
      </c>
      <c r="CC77" s="84">
        <f t="shared" si="179"/>
        <v>387160.18032724009</v>
      </c>
      <c r="CD77" s="84">
        <f t="shared" si="180"/>
        <v>210327.17099999997</v>
      </c>
      <c r="CE77" s="84">
        <f t="shared" si="181"/>
        <v>258702.42032999996</v>
      </c>
      <c r="CF77" s="168">
        <f>VLOOKUP(B77,'[3]MANO DE OBRA'!$B$9:$X$144,23,0)</f>
        <v>152058</v>
      </c>
      <c r="CG77" s="168">
        <v>534000</v>
      </c>
      <c r="CH77" s="24">
        <v>586670</v>
      </c>
      <c r="CI77" s="24">
        <v>512100</v>
      </c>
      <c r="CJ77" s="24">
        <f t="shared" si="182"/>
        <v>446207</v>
      </c>
      <c r="CK77" s="24">
        <f t="shared" si="183"/>
        <v>523050</v>
      </c>
      <c r="CL77" s="24">
        <f t="shared" si="184"/>
        <v>330404.39505212149</v>
      </c>
      <c r="CM77" s="24">
        <f t="shared" si="185"/>
        <v>159812.95799999998</v>
      </c>
      <c r="CN77" s="24">
        <f t="shared" si="186"/>
        <v>196569.93833999999</v>
      </c>
      <c r="CO77" s="148">
        <f>VLOOKUP(B77,'[3]MANO DE OBRA'!$B$9:$Z$144,25,0)</f>
        <v>170035</v>
      </c>
      <c r="CP77" s="148">
        <v>534000</v>
      </c>
      <c r="CQ77" s="26">
        <v>586670</v>
      </c>
      <c r="CR77" s="149">
        <v>540000</v>
      </c>
      <c r="CS77" s="26">
        <f t="shared" si="187"/>
        <v>457676.25</v>
      </c>
      <c r="CT77" s="26">
        <f t="shared" si="188"/>
        <v>537000</v>
      </c>
      <c r="CU77" s="26">
        <f t="shared" si="189"/>
        <v>353663.41180793528</v>
      </c>
      <c r="CV77" s="26">
        <f t="shared" si="190"/>
        <v>178706.78499999997</v>
      </c>
      <c r="CW77" s="26">
        <f t="shared" si="191"/>
        <v>219809.34554999997</v>
      </c>
      <c r="CX77" s="27">
        <f>VLOOKUP(B77,'[3]MANO DE OBRA'!$B$9:$AB$144,27,0)</f>
        <v>195152</v>
      </c>
      <c r="CY77" s="27">
        <v>534000</v>
      </c>
      <c r="CZ77" s="28">
        <v>586670</v>
      </c>
      <c r="DA77" s="86">
        <v>528000</v>
      </c>
      <c r="DB77" s="28">
        <f t="shared" si="192"/>
        <v>460955.5</v>
      </c>
      <c r="DC77" s="28">
        <f t="shared" si="193"/>
        <v>531000</v>
      </c>
      <c r="DD77" s="28">
        <f t="shared" si="194"/>
        <v>377524.27318554313</v>
      </c>
      <c r="DE77" s="28">
        <f t="shared" si="195"/>
        <v>205104.75199999998</v>
      </c>
      <c r="DF77" s="28">
        <f t="shared" si="196"/>
        <v>252278.84495999996</v>
      </c>
      <c r="DG77" s="150">
        <f>VLOOKUP(B77,'[3]MANO DE OBRA'!$B$9:$AF$144,31,0)</f>
        <v>205335</v>
      </c>
      <c r="DH77" s="150">
        <v>534000</v>
      </c>
      <c r="DI77" s="29">
        <v>586670</v>
      </c>
      <c r="DJ77" s="88">
        <v>557000</v>
      </c>
      <c r="DK77" s="29">
        <f t="shared" si="197"/>
        <v>470751.25</v>
      </c>
      <c r="DL77" s="29">
        <f t="shared" si="198"/>
        <v>545500</v>
      </c>
      <c r="DM77" s="29">
        <f t="shared" si="199"/>
        <v>390525.17877685791</v>
      </c>
      <c r="DN77" s="29">
        <f t="shared" si="200"/>
        <v>215807.08499999999</v>
      </c>
      <c r="DO77" s="29">
        <f t="shared" si="201"/>
        <v>265442.71454999998</v>
      </c>
      <c r="DP77" s="154">
        <f>VLOOKUP(B77,'[3]MANO DE OBRA'!$B$9:$AH$144,33,0)</f>
        <v>205335</v>
      </c>
      <c r="DQ77" s="154">
        <v>534000</v>
      </c>
      <c r="DR77" s="30">
        <v>586670</v>
      </c>
      <c r="DS77" s="90">
        <v>539700</v>
      </c>
      <c r="DT77" s="30">
        <f t="shared" si="202"/>
        <v>466426.25</v>
      </c>
      <c r="DU77" s="30">
        <f t="shared" si="203"/>
        <v>536850</v>
      </c>
      <c r="DV77" s="30">
        <f t="shared" si="204"/>
        <v>388343.23636497027</v>
      </c>
      <c r="DW77" s="30">
        <f t="shared" si="205"/>
        <v>215807.08499999999</v>
      </c>
      <c r="DX77" s="30">
        <f t="shared" si="206"/>
        <v>265442.71454999998</v>
      </c>
      <c r="DY77" s="158">
        <f>VLOOKUP(B77,'[3]MANO DE OBRA'!$B$9:$AJ$144,35,0)</f>
        <v>205335</v>
      </c>
      <c r="DZ77" s="158">
        <v>534000</v>
      </c>
      <c r="EA77" s="24">
        <v>586670</v>
      </c>
      <c r="EB77" s="25">
        <v>574900</v>
      </c>
      <c r="EC77" s="24">
        <f t="shared" si="207"/>
        <v>475226.25</v>
      </c>
      <c r="ED77" s="24">
        <f t="shared" si="208"/>
        <v>554450</v>
      </c>
      <c r="EE77" s="24">
        <f t="shared" si="209"/>
        <v>392668.16941356991</v>
      </c>
      <c r="EF77" s="24">
        <f t="shared" si="210"/>
        <v>215807.08499999999</v>
      </c>
      <c r="EG77" s="24">
        <f t="shared" si="211"/>
        <v>265442.71454999998</v>
      </c>
      <c r="EH77" s="126">
        <f>VLOOKUP(B77,'[3]MANO DE OBRA'!$B$9:$AN$144,37,0)</f>
        <v>214908</v>
      </c>
      <c r="EI77" s="126">
        <v>534000</v>
      </c>
      <c r="EJ77" s="17">
        <v>586670</v>
      </c>
      <c r="EK77" s="73">
        <v>557000</v>
      </c>
      <c r="EL77" s="17">
        <f t="shared" si="212"/>
        <v>473144.5</v>
      </c>
      <c r="EM77" s="17">
        <f t="shared" si="213"/>
        <v>545500</v>
      </c>
      <c r="EN77" s="17">
        <f t="shared" si="214"/>
        <v>398975.39170045749</v>
      </c>
      <c r="EO77" s="17">
        <f t="shared" si="215"/>
        <v>225868.30799999999</v>
      </c>
      <c r="EP77" s="17">
        <f t="shared" si="216"/>
        <v>277818.01883999998</v>
      </c>
      <c r="EQ77" s="350">
        <v>205335</v>
      </c>
      <c r="ER77" s="170">
        <v>534000</v>
      </c>
      <c r="ES77" s="32">
        <v>586670</v>
      </c>
      <c r="ET77" s="32">
        <v>557000</v>
      </c>
      <c r="EU77" s="32">
        <f t="shared" si="217"/>
        <v>559223.33333333337</v>
      </c>
      <c r="EV77" s="32">
        <f t="shared" si="218"/>
        <v>557000</v>
      </c>
      <c r="EW77" s="32">
        <f t="shared" si="219"/>
        <v>558396.44065503636</v>
      </c>
      <c r="EX77" s="32">
        <f t="shared" si="220"/>
        <v>248065.21349999998</v>
      </c>
      <c r="EY77" s="32">
        <f t="shared" si="221"/>
        <v>305120.21260500001</v>
      </c>
      <c r="EZ77" s="94">
        <f>VLOOKUP(B77,'[2]MANO DE OBRA '!$B$11:$AT$145,45,0)</f>
        <v>120157</v>
      </c>
      <c r="FA77" s="170">
        <v>534000</v>
      </c>
      <c r="FB77" s="32">
        <v>586670</v>
      </c>
      <c r="FC77" s="32">
        <v>546000</v>
      </c>
      <c r="FD77" s="32">
        <f t="shared" si="222"/>
        <v>555556.66666666663</v>
      </c>
      <c r="FE77" s="32">
        <f t="shared" si="223"/>
        <v>546000</v>
      </c>
      <c r="FF77" s="32">
        <f t="shared" si="224"/>
        <v>554662.26404815738</v>
      </c>
      <c r="FG77" s="172">
        <f t="shared" si="225"/>
        <v>145161.67170000001</v>
      </c>
      <c r="FH77" s="32">
        <f t="shared" si="226"/>
        <v>178548.856191</v>
      </c>
      <c r="FI77" s="172">
        <f>VLOOKUP(B77,'[2]MANO DE OBRA '!$B$11:$BO$145,66,0)</f>
        <v>122958</v>
      </c>
      <c r="FJ77" s="162">
        <v>534000</v>
      </c>
      <c r="FK77" s="32">
        <v>586670</v>
      </c>
      <c r="FL77" s="94">
        <v>557300</v>
      </c>
      <c r="FM77" s="32">
        <f t="shared" si="227"/>
        <v>559323.33333333337</v>
      </c>
      <c r="FN77" s="32">
        <f t="shared" si="228"/>
        <v>557300</v>
      </c>
      <c r="FO77" s="94">
        <f t="shared" si="229"/>
        <v>558496.90666978271</v>
      </c>
      <c r="FP77" s="172">
        <f t="shared" si="230"/>
        <v>148545.55979999999</v>
      </c>
      <c r="FQ77" s="32">
        <f t="shared" si="231"/>
        <v>182711.03855399997</v>
      </c>
      <c r="FR77" s="94">
        <f>VLOOKUP(B77,'[2]MANO DE OBRA '!$B$11:$BF$145,57,0)</f>
        <v>105707</v>
      </c>
      <c r="FS77" s="170">
        <v>534000</v>
      </c>
      <c r="FT77" s="32">
        <v>586670</v>
      </c>
      <c r="FU77" s="32">
        <v>563000</v>
      </c>
      <c r="FV77" s="32">
        <f t="shared" si="232"/>
        <v>561223.33333333337</v>
      </c>
      <c r="FW77" s="32">
        <f t="shared" si="233"/>
        <v>563000</v>
      </c>
      <c r="FX77" s="32">
        <f t="shared" si="234"/>
        <v>560392.16752037581</v>
      </c>
      <c r="FY77" s="172">
        <f t="shared" si="235"/>
        <v>127704.62669999999</v>
      </c>
      <c r="FZ77" s="32">
        <f t="shared" si="236"/>
        <v>157076.690841</v>
      </c>
      <c r="GA77" s="172">
        <f>VLOOKUP(B77,'[2]MANO DE OBRA '!$B$11:$BR$145,69,0)</f>
        <v>121149</v>
      </c>
      <c r="GB77" s="162">
        <v>534000</v>
      </c>
      <c r="GC77" s="32">
        <v>586670</v>
      </c>
      <c r="GD77" s="94">
        <v>563000</v>
      </c>
      <c r="GE77" s="32">
        <f t="shared" si="237"/>
        <v>561223.33333333337</v>
      </c>
      <c r="GF77" s="32">
        <f t="shared" si="238"/>
        <v>563000</v>
      </c>
      <c r="GG77" s="32">
        <f t="shared" si="239"/>
        <v>560392.16752037581</v>
      </c>
      <c r="GH77" s="172">
        <f t="shared" si="240"/>
        <v>146360.10689999998</v>
      </c>
      <c r="GI77" s="32">
        <f t="shared" si="241"/>
        <v>180022.93148699997</v>
      </c>
      <c r="GJ77" s="172">
        <f>VLOOKUP(B77,'[2]MANO DE OBRA '!$B$11:$P$145,15,0)</f>
        <v>105028</v>
      </c>
      <c r="GK77" s="162">
        <v>534000</v>
      </c>
      <c r="GL77" s="32">
        <v>586670</v>
      </c>
      <c r="GM77" s="94">
        <v>369600</v>
      </c>
      <c r="GN77" s="32">
        <f t="shared" si="242"/>
        <v>496756.66666666669</v>
      </c>
      <c r="GO77" s="32">
        <f t="shared" si="243"/>
        <v>534000</v>
      </c>
      <c r="GP77" s="32">
        <f t="shared" si="244"/>
        <v>477492.38940554543</v>
      </c>
      <c r="GQ77" s="172">
        <f t="shared" si="245"/>
        <v>126884.3268</v>
      </c>
      <c r="GR77" s="32">
        <f t="shared" si="246"/>
        <v>156067.721964</v>
      </c>
      <c r="GS77" s="172">
        <f>VLOOKUP(B77,'[2]MANO DE OBRA '!$B$11:$G$145,6,0)</f>
        <v>95079</v>
      </c>
      <c r="GT77" s="162">
        <v>534000</v>
      </c>
      <c r="GU77" s="32">
        <v>586670</v>
      </c>
      <c r="GV77" s="94">
        <v>369600</v>
      </c>
      <c r="GW77" s="33">
        <f t="shared" si="247"/>
        <v>496756.66666666669</v>
      </c>
      <c r="GX77" s="32">
        <f t="shared" si="248"/>
        <v>534000</v>
      </c>
      <c r="GY77" s="32">
        <f t="shared" si="249"/>
        <v>477492.38940554543</v>
      </c>
      <c r="GZ77" s="172">
        <f t="shared" si="250"/>
        <v>114864.9399</v>
      </c>
      <c r="HA77" s="32">
        <f t="shared" si="251"/>
        <v>141283.87607699999</v>
      </c>
      <c r="HB77" s="172">
        <f>VLOOKUP(B77,'[2]MANO DE OBRA '!$B$11:$D$145,3,0)</f>
        <v>99969</v>
      </c>
      <c r="HC77" s="31">
        <v>534000</v>
      </c>
      <c r="HD77" s="32">
        <v>586670</v>
      </c>
      <c r="HE77" s="94">
        <v>369600</v>
      </c>
      <c r="HF77" s="33">
        <f t="shared" si="252"/>
        <v>496756.66666666669</v>
      </c>
      <c r="HG77" s="32">
        <f t="shared" si="253"/>
        <v>534000</v>
      </c>
      <c r="HH77" s="32">
        <f t="shared" si="254"/>
        <v>477492.38940554543</v>
      </c>
      <c r="HI77" s="172">
        <f t="shared" si="255"/>
        <v>120772.54889999999</v>
      </c>
      <c r="HJ77" s="32">
        <f t="shared" si="256"/>
        <v>148550.235147</v>
      </c>
      <c r="HK77" s="172">
        <f>VLOOKUP(B77,'[2]MANO DE OBRA '!$B$11:$BI$145,60,0)</f>
        <v>117908</v>
      </c>
      <c r="HL77" s="31">
        <v>534000</v>
      </c>
      <c r="HM77" s="32">
        <v>586670</v>
      </c>
      <c r="HN77" s="94">
        <v>563200</v>
      </c>
      <c r="HO77" s="33">
        <f t="shared" si="257"/>
        <v>561290</v>
      </c>
      <c r="HP77" s="32">
        <f t="shared" si="258"/>
        <v>563200</v>
      </c>
      <c r="HQ77" s="32">
        <f t="shared" si="259"/>
        <v>560458.20233850321</v>
      </c>
      <c r="HR77" s="172">
        <f t="shared" si="260"/>
        <v>142444.65479999999</v>
      </c>
      <c r="HS77" s="32">
        <f t="shared" si="261"/>
        <v>175206.92540399998</v>
      </c>
      <c r="HT77" s="172">
        <v>256320</v>
      </c>
      <c r="HU77" s="31">
        <v>534000</v>
      </c>
      <c r="HV77" s="32">
        <v>586670</v>
      </c>
      <c r="HW77" s="94">
        <v>569000</v>
      </c>
      <c r="HX77" s="33">
        <f t="shared" si="262"/>
        <v>563223.33333333337</v>
      </c>
      <c r="HY77" s="32">
        <f t="shared" si="263"/>
        <v>569000</v>
      </c>
      <c r="HZ77" s="32">
        <f t="shared" si="264"/>
        <v>562359.67122782674</v>
      </c>
      <c r="IA77" s="172">
        <f t="shared" si="265"/>
        <v>309660.19199999998</v>
      </c>
      <c r="IB77" s="32">
        <f t="shared" si="266"/>
        <v>380882.03615999996</v>
      </c>
      <c r="IC77" s="172">
        <v>293700</v>
      </c>
      <c r="ID77" s="31">
        <v>534000</v>
      </c>
      <c r="IE77" s="32">
        <v>586670</v>
      </c>
      <c r="IF77" s="94">
        <v>569000</v>
      </c>
      <c r="IG77" s="33">
        <f t="shared" si="267"/>
        <v>563223.33333333337</v>
      </c>
      <c r="IH77" s="32">
        <f t="shared" si="268"/>
        <v>569000</v>
      </c>
      <c r="II77" s="32">
        <f t="shared" si="269"/>
        <v>562359.67122782674</v>
      </c>
      <c r="IJ77" s="172">
        <f t="shared" si="270"/>
        <v>354818.97</v>
      </c>
      <c r="IK77" s="32">
        <f t="shared" si="271"/>
        <v>436427.33309999999</v>
      </c>
      <c r="IM77" s="32">
        <f t="shared" si="272"/>
        <v>222873.14138888888</v>
      </c>
    </row>
    <row r="78" spans="1:247" x14ac:dyDescent="0.25">
      <c r="A78" s="12">
        <v>71</v>
      </c>
      <c r="B78" s="36" t="s">
        <v>356</v>
      </c>
      <c r="C78" s="14">
        <f>VLOOKUP(B78,'[3]MANO DE OBRA'!$B$9:$D$144,3,0)</f>
        <v>134133</v>
      </c>
      <c r="D78" s="14">
        <v>480000</v>
      </c>
      <c r="E78" s="15">
        <v>571540</v>
      </c>
      <c r="F78" s="97">
        <v>543000</v>
      </c>
      <c r="G78" s="105">
        <f t="shared" si="138"/>
        <v>432168.25</v>
      </c>
      <c r="H78" s="105">
        <f t="shared" si="139"/>
        <v>511500</v>
      </c>
      <c r="I78" s="105">
        <f t="shared" si="140"/>
        <v>304648.1765747341</v>
      </c>
      <c r="J78" s="107">
        <f t="shared" si="137"/>
        <v>140973.783</v>
      </c>
      <c r="K78" s="107">
        <f t="shared" si="141"/>
        <v>173397.75308999998</v>
      </c>
      <c r="L78" s="101">
        <f>VLOOKUP(B78,'[3]MANO DE OBRA'!$B$9:$F$144,5,0)</f>
        <v>140827</v>
      </c>
      <c r="M78" s="101">
        <v>480000</v>
      </c>
      <c r="N78" s="34">
        <v>571540</v>
      </c>
      <c r="O78" s="70">
        <v>565800</v>
      </c>
      <c r="P78" s="34">
        <f t="shared" si="142"/>
        <v>439541.75</v>
      </c>
      <c r="Q78" s="34">
        <f t="shared" si="143"/>
        <v>522900</v>
      </c>
      <c r="R78" s="34">
        <f t="shared" si="144"/>
        <v>314928.09127340949</v>
      </c>
      <c r="S78" s="34">
        <f t="shared" si="145"/>
        <v>148009.177</v>
      </c>
      <c r="T78" s="34">
        <f t="shared" si="146"/>
        <v>182051.28771</v>
      </c>
      <c r="U78" s="175">
        <f>VLOOKUP(B78,'[3]MANO DE OBRA'!$B$9:$H$144,7,0)</f>
        <v>134812</v>
      </c>
      <c r="V78" s="175">
        <v>480000</v>
      </c>
      <c r="W78" s="17">
        <v>571540</v>
      </c>
      <c r="X78" s="17">
        <v>554000</v>
      </c>
      <c r="Y78" s="17">
        <f t="shared" si="147"/>
        <v>435088</v>
      </c>
      <c r="Z78" s="17">
        <f t="shared" si="148"/>
        <v>517000</v>
      </c>
      <c r="AA78" s="17">
        <f t="shared" si="149"/>
        <v>306377.62727325637</v>
      </c>
      <c r="AB78" s="17">
        <f t="shared" si="150"/>
        <v>141687.41199999998</v>
      </c>
      <c r="AC78" s="17">
        <f t="shared" si="151"/>
        <v>174275.51675999997</v>
      </c>
      <c r="AD78" s="129">
        <f>VLOOKUP(B78,'[3]MANO DE OBRA'!$B$9:$J$144,9,0)</f>
        <v>133350</v>
      </c>
      <c r="AE78" s="129">
        <v>480000</v>
      </c>
      <c r="AF78" s="18">
        <v>571540</v>
      </c>
      <c r="AG78" s="74">
        <v>565800</v>
      </c>
      <c r="AH78" s="18">
        <f t="shared" si="152"/>
        <v>437672.5</v>
      </c>
      <c r="AI78" s="18">
        <f t="shared" si="153"/>
        <v>522900</v>
      </c>
      <c r="AJ78" s="18">
        <f t="shared" si="154"/>
        <v>305356.01133915625</v>
      </c>
      <c r="AK78" s="18">
        <f t="shared" si="155"/>
        <v>140150.84999999998</v>
      </c>
      <c r="AL78" s="18">
        <f t="shared" si="156"/>
        <v>172385.54549999998</v>
      </c>
      <c r="AM78" s="133">
        <f>VLOOKUP(B78,'[3]MANO DE OBRA'!$B$9:$L$144,11,0)</f>
        <v>146160</v>
      </c>
      <c r="AN78" s="133">
        <v>480000</v>
      </c>
      <c r="AO78" s="19">
        <v>571540</v>
      </c>
      <c r="AP78" s="77">
        <v>549000</v>
      </c>
      <c r="AQ78" s="19">
        <f t="shared" si="157"/>
        <v>436675</v>
      </c>
      <c r="AR78" s="19">
        <f t="shared" si="158"/>
        <v>514500</v>
      </c>
      <c r="AS78" s="19">
        <f t="shared" si="159"/>
        <v>320094.67219174199</v>
      </c>
      <c r="AT78" s="19">
        <f t="shared" si="160"/>
        <v>153614.16</v>
      </c>
      <c r="AU78" s="19">
        <f t="shared" si="161"/>
        <v>188945.41680000001</v>
      </c>
      <c r="AV78" s="137">
        <f>VLOOKUP(B78,'[3]MANO DE OBRA'!$B$9:$N$144,13,0)</f>
        <v>153571</v>
      </c>
      <c r="AW78" s="137">
        <v>480000</v>
      </c>
      <c r="AX78" s="20">
        <v>571540</v>
      </c>
      <c r="AY78" s="79">
        <v>549000</v>
      </c>
      <c r="AZ78" s="20">
        <f t="shared" si="162"/>
        <v>438527.75</v>
      </c>
      <c r="BA78" s="20">
        <f t="shared" si="163"/>
        <v>514500</v>
      </c>
      <c r="BB78" s="20">
        <f t="shared" si="164"/>
        <v>328781.57561644062</v>
      </c>
      <c r="BC78" s="20">
        <f t="shared" si="165"/>
        <v>161403.12099999998</v>
      </c>
      <c r="BD78" s="20">
        <f t="shared" si="166"/>
        <v>198525.83882999999</v>
      </c>
      <c r="BE78" s="139">
        <f>VLOOKUP(B78,'[3]MANO DE OBRA'!$B$9:$P$144,15,0)</f>
        <v>154757</v>
      </c>
      <c r="BF78" s="139">
        <v>480000</v>
      </c>
      <c r="BG78" s="21">
        <v>571540</v>
      </c>
      <c r="BH78" s="80">
        <v>543000</v>
      </c>
      <c r="BI78" s="21">
        <f t="shared" si="167"/>
        <v>437324.25</v>
      </c>
      <c r="BJ78" s="21">
        <f t="shared" si="168"/>
        <v>511500</v>
      </c>
      <c r="BK78" s="21">
        <f t="shared" si="169"/>
        <v>329588.22168074292</v>
      </c>
      <c r="BL78" s="21">
        <f t="shared" si="170"/>
        <v>162649.60699999999</v>
      </c>
      <c r="BM78" s="21">
        <f t="shared" si="171"/>
        <v>200059.01660999999</v>
      </c>
      <c r="BN78" s="144">
        <f>VLOOKUP(B78,'[3]MANO DE OBRA'!$B$9:$R$144,17,0)</f>
        <v>181782</v>
      </c>
      <c r="BO78" s="144">
        <v>480000</v>
      </c>
      <c r="BP78" s="22">
        <v>571540</v>
      </c>
      <c r="BQ78" s="82">
        <v>554000</v>
      </c>
      <c r="BR78" s="22">
        <f t="shared" si="172"/>
        <v>446830.5</v>
      </c>
      <c r="BS78" s="22">
        <f t="shared" si="173"/>
        <v>517000</v>
      </c>
      <c r="BT78" s="22">
        <f t="shared" si="174"/>
        <v>359094.11623894639</v>
      </c>
      <c r="BU78" s="22">
        <f t="shared" si="175"/>
        <v>191052.88199999998</v>
      </c>
      <c r="BV78" s="22">
        <f t="shared" si="176"/>
        <v>234995.04485999997</v>
      </c>
      <c r="BW78" s="146">
        <f>VLOOKUP(B78,'[3]MANO DE OBRA'!$B$9:$T$144,19,0)</f>
        <v>186458</v>
      </c>
      <c r="BX78" s="146">
        <v>480000</v>
      </c>
      <c r="BY78" s="23">
        <v>571540</v>
      </c>
      <c r="BZ78" s="84">
        <v>543000</v>
      </c>
      <c r="CA78" s="23">
        <f t="shared" si="177"/>
        <v>445249.5</v>
      </c>
      <c r="CB78" s="23">
        <f t="shared" si="178"/>
        <v>511500</v>
      </c>
      <c r="CC78" s="84">
        <f t="shared" si="179"/>
        <v>362392.66970359592</v>
      </c>
      <c r="CD78" s="84">
        <f t="shared" si="180"/>
        <v>195967.35799999998</v>
      </c>
      <c r="CE78" s="84">
        <f t="shared" si="181"/>
        <v>241039.85033999998</v>
      </c>
      <c r="CF78" s="168">
        <f>VLOOKUP(B78,'[3]MANO DE OBRA'!$B$9:$X$144,23,0)</f>
        <v>140630</v>
      </c>
      <c r="CG78" s="168">
        <v>480000</v>
      </c>
      <c r="CH78" s="24">
        <v>571540</v>
      </c>
      <c r="CI78" s="24">
        <v>521300</v>
      </c>
      <c r="CJ78" s="24">
        <f t="shared" si="182"/>
        <v>428367.5</v>
      </c>
      <c r="CK78" s="24">
        <f t="shared" si="183"/>
        <v>500650</v>
      </c>
      <c r="CL78" s="24">
        <f t="shared" si="184"/>
        <v>310990.44145213941</v>
      </c>
      <c r="CM78" s="24">
        <f t="shared" si="185"/>
        <v>147802.13</v>
      </c>
      <c r="CN78" s="24">
        <f t="shared" si="186"/>
        <v>181796.61989999999</v>
      </c>
      <c r="CO78" s="148">
        <f>VLOOKUP(B78,'[3]MANO DE OBRA'!$B$9:$Z$144,25,0)</f>
        <v>158356</v>
      </c>
      <c r="CP78" s="148">
        <v>480000</v>
      </c>
      <c r="CQ78" s="26">
        <v>571540</v>
      </c>
      <c r="CR78" s="149">
        <v>560000</v>
      </c>
      <c r="CS78" s="26">
        <f t="shared" si="187"/>
        <v>442474</v>
      </c>
      <c r="CT78" s="26">
        <f t="shared" si="188"/>
        <v>520000</v>
      </c>
      <c r="CU78" s="26">
        <f t="shared" si="189"/>
        <v>335188.26846355555</v>
      </c>
      <c r="CV78" s="26">
        <f t="shared" si="190"/>
        <v>166432.15599999999</v>
      </c>
      <c r="CW78" s="26">
        <f t="shared" si="191"/>
        <v>204711.55187999998</v>
      </c>
      <c r="CX78" s="27">
        <f>VLOOKUP(B78,'[3]MANO DE OBRA'!$B$9:$AB$144,27,0)</f>
        <v>190840</v>
      </c>
      <c r="CY78" s="27">
        <v>480000</v>
      </c>
      <c r="CZ78" s="28">
        <v>571540</v>
      </c>
      <c r="DA78" s="86">
        <v>549000</v>
      </c>
      <c r="DB78" s="28">
        <f t="shared" si="192"/>
        <v>447845</v>
      </c>
      <c r="DC78" s="28">
        <f t="shared" si="193"/>
        <v>514500</v>
      </c>
      <c r="DD78" s="28">
        <f t="shared" si="194"/>
        <v>367158.50210795715</v>
      </c>
      <c r="DE78" s="28">
        <f t="shared" si="195"/>
        <v>200572.84</v>
      </c>
      <c r="DF78" s="28">
        <f t="shared" si="196"/>
        <v>246704.5932</v>
      </c>
      <c r="DG78" s="150">
        <f>VLOOKUP(B78,'[3]MANO DE OBRA'!$B$9:$AF$144,31,0)</f>
        <v>200039</v>
      </c>
      <c r="DH78" s="150">
        <v>480000</v>
      </c>
      <c r="DI78" s="29">
        <v>571540</v>
      </c>
      <c r="DJ78" s="88">
        <v>549000</v>
      </c>
      <c r="DK78" s="29">
        <f t="shared" si="197"/>
        <v>450144.75</v>
      </c>
      <c r="DL78" s="29">
        <f t="shared" si="198"/>
        <v>514500</v>
      </c>
      <c r="DM78" s="29">
        <f t="shared" si="199"/>
        <v>375463.0762801767</v>
      </c>
      <c r="DN78" s="29">
        <f t="shared" si="200"/>
        <v>210240.989</v>
      </c>
      <c r="DO78" s="29">
        <f t="shared" si="201"/>
        <v>258596.41647</v>
      </c>
      <c r="DP78" s="154">
        <f>VLOOKUP(B78,'[3]MANO DE OBRA'!$B$9:$AH$144,33,0)</f>
        <v>200039</v>
      </c>
      <c r="DQ78" s="154">
        <v>480000</v>
      </c>
      <c r="DR78" s="30">
        <v>571540</v>
      </c>
      <c r="DS78" s="90">
        <v>560100</v>
      </c>
      <c r="DT78" s="30">
        <f t="shared" si="202"/>
        <v>452919.75</v>
      </c>
      <c r="DU78" s="30">
        <f t="shared" si="203"/>
        <v>520050</v>
      </c>
      <c r="DV78" s="30">
        <f t="shared" si="204"/>
        <v>376739.61382554361</v>
      </c>
      <c r="DW78" s="30">
        <f t="shared" si="205"/>
        <v>210240.989</v>
      </c>
      <c r="DX78" s="30">
        <f t="shared" si="206"/>
        <v>258596.41647</v>
      </c>
      <c r="DY78" s="158">
        <f>VLOOKUP(B78,'[3]MANO DE OBRA'!$B$9:$AJ$144,35,0)</f>
        <v>200039</v>
      </c>
      <c r="DZ78" s="158">
        <v>480000</v>
      </c>
      <c r="EA78" s="24">
        <v>571540</v>
      </c>
      <c r="EB78" s="25">
        <v>565800</v>
      </c>
      <c r="EC78" s="24">
        <f t="shared" si="207"/>
        <v>454344.75</v>
      </c>
      <c r="ED78" s="24">
        <f t="shared" si="208"/>
        <v>522900</v>
      </c>
      <c r="EE78" s="24">
        <f t="shared" si="209"/>
        <v>377378.91465504438</v>
      </c>
      <c r="EF78" s="24">
        <f t="shared" si="210"/>
        <v>210240.989</v>
      </c>
      <c r="EG78" s="24">
        <f t="shared" si="211"/>
        <v>258596.41647</v>
      </c>
      <c r="EH78" s="126">
        <f>VLOOKUP(B78,'[3]MANO DE OBRA'!$B$9:$AN$144,37,0)</f>
        <v>211003</v>
      </c>
      <c r="EI78" s="126">
        <v>480000</v>
      </c>
      <c r="EJ78" s="17">
        <v>571540</v>
      </c>
      <c r="EK78" s="73">
        <v>532000</v>
      </c>
      <c r="EL78" s="17">
        <f t="shared" si="212"/>
        <v>448635.75</v>
      </c>
      <c r="EM78" s="17">
        <f t="shared" si="213"/>
        <v>506000</v>
      </c>
      <c r="EN78" s="17">
        <f t="shared" si="214"/>
        <v>382703.32125497138</v>
      </c>
      <c r="EO78" s="17">
        <f t="shared" si="215"/>
        <v>221764.15299999999</v>
      </c>
      <c r="EP78" s="17">
        <f t="shared" si="216"/>
        <v>272769.90818999999</v>
      </c>
      <c r="EQ78" s="350">
        <v>200039</v>
      </c>
      <c r="ER78" s="170">
        <v>480000</v>
      </c>
      <c r="ES78" s="32">
        <v>571540</v>
      </c>
      <c r="ET78" s="32">
        <v>514000</v>
      </c>
      <c r="EU78" s="32">
        <f t="shared" si="217"/>
        <v>521846.66666666669</v>
      </c>
      <c r="EV78" s="32">
        <f t="shared" si="218"/>
        <v>514000</v>
      </c>
      <c r="EW78" s="32">
        <f t="shared" si="219"/>
        <v>519164.3064628538</v>
      </c>
      <c r="EX78" s="32">
        <f t="shared" si="220"/>
        <v>241667.1159</v>
      </c>
      <c r="EY78" s="32">
        <f t="shared" si="221"/>
        <v>297250.55255700002</v>
      </c>
      <c r="EZ78" s="94">
        <f>VLOOKUP(B78,'[2]MANO DE OBRA '!$B$11:$AT$145,45,0)</f>
        <v>120987</v>
      </c>
      <c r="FA78" s="170">
        <v>480000</v>
      </c>
      <c r="FB78" s="32">
        <v>571540</v>
      </c>
      <c r="FC78" s="32">
        <v>526000</v>
      </c>
      <c r="FD78" s="32">
        <f t="shared" si="222"/>
        <v>525846.66666666663</v>
      </c>
      <c r="FE78" s="32">
        <f t="shared" si="223"/>
        <v>526000</v>
      </c>
      <c r="FF78" s="32">
        <f t="shared" si="224"/>
        <v>523182.85723484372</v>
      </c>
      <c r="FG78" s="172">
        <f t="shared" si="225"/>
        <v>146164.3947</v>
      </c>
      <c r="FH78" s="32">
        <f t="shared" si="226"/>
        <v>179782.20548100001</v>
      </c>
      <c r="FI78" s="172">
        <f>VLOOKUP(B78,'[2]MANO DE OBRA '!$B$11:$BO$145,66,0)</f>
        <v>113715</v>
      </c>
      <c r="FJ78" s="162">
        <v>480000</v>
      </c>
      <c r="FK78" s="32">
        <v>571540</v>
      </c>
      <c r="FL78" s="94">
        <v>514400</v>
      </c>
      <c r="FM78" s="32">
        <f t="shared" si="227"/>
        <v>521980</v>
      </c>
      <c r="FN78" s="32">
        <f t="shared" si="228"/>
        <v>514400</v>
      </c>
      <c r="FO78" s="94">
        <f t="shared" si="229"/>
        <v>519300.26235245512</v>
      </c>
      <c r="FP78" s="172">
        <f t="shared" si="230"/>
        <v>137379.09149999998</v>
      </c>
      <c r="FQ78" s="32">
        <f t="shared" si="231"/>
        <v>168976.28254499997</v>
      </c>
      <c r="FR78" s="94">
        <f>VLOOKUP(B78,'[2]MANO DE OBRA '!$B$11:$BF$145,57,0)</f>
        <v>111506</v>
      </c>
      <c r="FS78" s="170">
        <v>480000</v>
      </c>
      <c r="FT78" s="32">
        <v>571540</v>
      </c>
      <c r="FU78" s="32">
        <v>532000</v>
      </c>
      <c r="FV78" s="32">
        <f t="shared" si="232"/>
        <v>527846.66666666663</v>
      </c>
      <c r="FW78" s="32">
        <f t="shared" si="233"/>
        <v>532000</v>
      </c>
      <c r="FX78" s="32">
        <f t="shared" si="234"/>
        <v>525146.51868968108</v>
      </c>
      <c r="FY78" s="172">
        <f t="shared" si="235"/>
        <v>134710.39859999999</v>
      </c>
      <c r="FZ78" s="32">
        <f t="shared" si="236"/>
        <v>165693.79027799997</v>
      </c>
      <c r="GA78" s="172">
        <f>VLOOKUP(B78,'[2]MANO DE OBRA '!$B$11:$BR$145,69,0)</f>
        <v>115368</v>
      </c>
      <c r="GB78" s="162">
        <v>480000</v>
      </c>
      <c r="GC78" s="32">
        <v>571540</v>
      </c>
      <c r="GD78" s="94">
        <v>566000</v>
      </c>
      <c r="GE78" s="32">
        <f t="shared" si="237"/>
        <v>539180</v>
      </c>
      <c r="GF78" s="32">
        <f t="shared" si="238"/>
        <v>566000</v>
      </c>
      <c r="GG78" s="32">
        <f t="shared" si="239"/>
        <v>535735.65753360826</v>
      </c>
      <c r="GH78" s="172">
        <f t="shared" si="240"/>
        <v>139376.0808</v>
      </c>
      <c r="GI78" s="32">
        <f t="shared" si="241"/>
        <v>171432.57938399998</v>
      </c>
      <c r="GJ78" s="172">
        <f>VLOOKUP(B78,'[2]MANO DE OBRA '!$B$11:$P$145,15,0)</f>
        <v>100190</v>
      </c>
      <c r="GK78" s="162">
        <v>480000</v>
      </c>
      <c r="GL78" s="32">
        <v>571540</v>
      </c>
      <c r="GM78" s="94">
        <v>384100</v>
      </c>
      <c r="GN78" s="32">
        <f t="shared" si="242"/>
        <v>478546.66666666669</v>
      </c>
      <c r="GO78" s="32">
        <f t="shared" si="243"/>
        <v>480000</v>
      </c>
      <c r="GP78" s="32">
        <f t="shared" si="244"/>
        <v>466093.20865105611</v>
      </c>
      <c r="GQ78" s="172">
        <f t="shared" si="245"/>
        <v>121039.53899999999</v>
      </c>
      <c r="GR78" s="32">
        <f t="shared" si="246"/>
        <v>148878.63296999998</v>
      </c>
      <c r="GS78" s="172">
        <f>VLOOKUP(B78,'[2]MANO DE OBRA '!$B$11:$G$145,6,0)</f>
        <v>94849</v>
      </c>
      <c r="GT78" s="162">
        <v>480000</v>
      </c>
      <c r="GU78" s="32">
        <v>571540</v>
      </c>
      <c r="GV78" s="94">
        <v>384100</v>
      </c>
      <c r="GW78" s="33">
        <f t="shared" si="247"/>
        <v>478546.66666666669</v>
      </c>
      <c r="GX78" s="32">
        <f t="shared" si="248"/>
        <v>480000</v>
      </c>
      <c r="GY78" s="32">
        <f t="shared" si="249"/>
        <v>466093.20865105611</v>
      </c>
      <c r="GZ78" s="172">
        <f t="shared" si="250"/>
        <v>114587.0769</v>
      </c>
      <c r="HA78" s="32">
        <f t="shared" si="251"/>
        <v>140942.10458700001</v>
      </c>
      <c r="HB78" s="172">
        <f>VLOOKUP(B78,'[2]MANO DE OBRA '!$B$11:$D$145,3,0)</f>
        <v>95283</v>
      </c>
      <c r="HC78" s="31">
        <v>480000</v>
      </c>
      <c r="HD78" s="32">
        <v>571540</v>
      </c>
      <c r="HE78" s="94">
        <v>384100</v>
      </c>
      <c r="HF78" s="33">
        <f t="shared" si="252"/>
        <v>478546.66666666669</v>
      </c>
      <c r="HG78" s="32">
        <f t="shared" si="253"/>
        <v>480000</v>
      </c>
      <c r="HH78" s="32">
        <f t="shared" si="254"/>
        <v>466093.20865105611</v>
      </c>
      <c r="HI78" s="172">
        <f t="shared" si="255"/>
        <v>115111.39229999999</v>
      </c>
      <c r="HJ78" s="32">
        <f t="shared" si="256"/>
        <v>141587.012529</v>
      </c>
      <c r="HK78" s="172">
        <f>VLOOKUP(B78,'[2]MANO DE OBRA '!$B$11:$BI$145,60,0)</f>
        <v>122925</v>
      </c>
      <c r="HL78" s="31">
        <v>480000</v>
      </c>
      <c r="HM78" s="32">
        <v>571540</v>
      </c>
      <c r="HN78" s="94">
        <v>565800</v>
      </c>
      <c r="HO78" s="33">
        <f t="shared" si="257"/>
        <v>539113.33333333337</v>
      </c>
      <c r="HP78" s="32">
        <f t="shared" si="258"/>
        <v>565800</v>
      </c>
      <c r="HQ78" s="32">
        <f t="shared" si="259"/>
        <v>535675.91521961708</v>
      </c>
      <c r="HR78" s="172">
        <f t="shared" si="260"/>
        <v>148505.6925</v>
      </c>
      <c r="HS78" s="32">
        <f t="shared" si="261"/>
        <v>182662.00177500001</v>
      </c>
      <c r="HT78" s="172">
        <v>230400</v>
      </c>
      <c r="HU78" s="31">
        <v>480000</v>
      </c>
      <c r="HV78" s="32">
        <v>571540</v>
      </c>
      <c r="HW78" s="94">
        <v>532000</v>
      </c>
      <c r="HX78" s="33">
        <f t="shared" si="262"/>
        <v>527846.66666666663</v>
      </c>
      <c r="HY78" s="32">
        <f t="shared" si="263"/>
        <v>532000</v>
      </c>
      <c r="HZ78" s="32">
        <f t="shared" si="264"/>
        <v>525146.51868968108</v>
      </c>
      <c r="IA78" s="172">
        <f t="shared" si="265"/>
        <v>278346.23999999999</v>
      </c>
      <c r="IB78" s="32">
        <f t="shared" si="266"/>
        <v>342365.87520000001</v>
      </c>
      <c r="IC78" s="172">
        <v>264000</v>
      </c>
      <c r="ID78" s="31">
        <v>480000</v>
      </c>
      <c r="IE78" s="32">
        <v>571540</v>
      </c>
      <c r="IF78" s="94">
        <v>532000</v>
      </c>
      <c r="IG78" s="33">
        <f t="shared" si="267"/>
        <v>527846.66666666663</v>
      </c>
      <c r="IH78" s="32">
        <f t="shared" si="268"/>
        <v>532000</v>
      </c>
      <c r="II78" s="32">
        <f t="shared" si="269"/>
        <v>525146.51868968108</v>
      </c>
      <c r="IJ78" s="172">
        <f t="shared" si="270"/>
        <v>318938.39999999997</v>
      </c>
      <c r="IK78" s="32">
        <f t="shared" si="271"/>
        <v>392294.23199999996</v>
      </c>
      <c r="IM78" s="32">
        <f t="shared" si="272"/>
        <v>214048.60971799996</v>
      </c>
    </row>
    <row r="79" spans="1:247" x14ac:dyDescent="0.25">
      <c r="A79" s="12">
        <v>72</v>
      </c>
      <c r="B79" s="38" t="s">
        <v>357</v>
      </c>
      <c r="C79" s="14">
        <f>VLOOKUP(B79,'[3]MANO DE OBRA'!$B$9:$D$144,3,0)</f>
        <v>144921</v>
      </c>
      <c r="D79" s="14">
        <v>518000</v>
      </c>
      <c r="E79" s="15">
        <v>616250</v>
      </c>
      <c r="F79" s="97">
        <v>592000</v>
      </c>
      <c r="G79" s="105">
        <f t="shared" si="138"/>
        <v>467792.75</v>
      </c>
      <c r="H79" s="105">
        <f t="shared" si="139"/>
        <v>555000</v>
      </c>
      <c r="I79" s="105">
        <f t="shared" si="140"/>
        <v>329415.47495014983</v>
      </c>
      <c r="J79" s="107">
        <f t="shared" si="137"/>
        <v>152311.97099999999</v>
      </c>
      <c r="K79" s="107">
        <f t="shared" si="141"/>
        <v>187343.72433</v>
      </c>
      <c r="L79" s="101">
        <f>VLOOKUP(B79,'[3]MANO DE OBRA'!$B$9:$F$144,5,0)</f>
        <v>146444</v>
      </c>
      <c r="M79" s="101">
        <v>518000</v>
      </c>
      <c r="N79" s="34">
        <v>616250</v>
      </c>
      <c r="O79" s="70">
        <v>597800</v>
      </c>
      <c r="P79" s="34">
        <f t="shared" si="142"/>
        <v>469623.5</v>
      </c>
      <c r="Q79" s="34">
        <f t="shared" si="143"/>
        <v>557900</v>
      </c>
      <c r="R79" s="34">
        <f t="shared" si="144"/>
        <v>331824.38826080272</v>
      </c>
      <c r="S79" s="34">
        <f t="shared" si="145"/>
        <v>153912.644</v>
      </c>
      <c r="T79" s="34">
        <f t="shared" si="146"/>
        <v>189312.55212000001</v>
      </c>
      <c r="U79" s="175">
        <f>VLOOKUP(B79,'[3]MANO DE OBRA'!$B$9:$H$144,7,0)</f>
        <v>134044</v>
      </c>
      <c r="V79" s="175">
        <v>518000</v>
      </c>
      <c r="W79" s="17">
        <v>616250</v>
      </c>
      <c r="X79" s="17">
        <v>585000</v>
      </c>
      <c r="Y79" s="17">
        <f t="shared" si="147"/>
        <v>463323.5</v>
      </c>
      <c r="Z79" s="17">
        <f t="shared" si="148"/>
        <v>551500</v>
      </c>
      <c r="AA79" s="17">
        <f t="shared" si="149"/>
        <v>314394.75328613492</v>
      </c>
      <c r="AB79" s="17">
        <f t="shared" si="150"/>
        <v>140880.24399999998</v>
      </c>
      <c r="AC79" s="17">
        <f t="shared" si="151"/>
        <v>173282.70011999996</v>
      </c>
      <c r="AD79" s="129">
        <f>VLOOKUP(B79,'[3]MANO DE OBRA'!$B$9:$J$144,9,0)</f>
        <v>133938</v>
      </c>
      <c r="AE79" s="129">
        <v>518000</v>
      </c>
      <c r="AF79" s="18">
        <v>616250</v>
      </c>
      <c r="AG79" s="74">
        <v>597800</v>
      </c>
      <c r="AH79" s="18">
        <f t="shared" si="152"/>
        <v>466497</v>
      </c>
      <c r="AI79" s="18">
        <f t="shared" si="153"/>
        <v>557900</v>
      </c>
      <c r="AJ79" s="18">
        <f t="shared" si="154"/>
        <v>315155.15010149806</v>
      </c>
      <c r="AK79" s="18">
        <f t="shared" si="155"/>
        <v>140768.83799999999</v>
      </c>
      <c r="AL79" s="18">
        <f t="shared" si="156"/>
        <v>173145.67073999997</v>
      </c>
      <c r="AM79" s="133">
        <f>VLOOKUP(B79,'[3]MANO DE OBRA'!$B$9:$L$144,11,0)</f>
        <v>147454</v>
      </c>
      <c r="AN79" s="133">
        <v>518000</v>
      </c>
      <c r="AO79" s="19">
        <v>616250</v>
      </c>
      <c r="AP79" s="77">
        <v>610000</v>
      </c>
      <c r="AQ79" s="19">
        <f t="shared" si="157"/>
        <v>472926</v>
      </c>
      <c r="AR79" s="19">
        <f t="shared" si="158"/>
        <v>564000</v>
      </c>
      <c r="AS79" s="19">
        <f t="shared" si="159"/>
        <v>334047.63136317476</v>
      </c>
      <c r="AT79" s="19">
        <f t="shared" si="160"/>
        <v>154974.15399999998</v>
      </c>
      <c r="AU79" s="19">
        <f t="shared" si="161"/>
        <v>190618.20941999997</v>
      </c>
      <c r="AV79" s="137">
        <f>VLOOKUP(B79,'[3]MANO DE OBRA'!$B$9:$N$144,13,0)</f>
        <v>173102</v>
      </c>
      <c r="AW79" s="137">
        <v>518000</v>
      </c>
      <c r="AX79" s="20">
        <v>616250</v>
      </c>
      <c r="AY79" s="79">
        <v>610000</v>
      </c>
      <c r="AZ79" s="20">
        <f t="shared" si="162"/>
        <v>479338</v>
      </c>
      <c r="BA79" s="20">
        <f t="shared" si="163"/>
        <v>564000</v>
      </c>
      <c r="BB79" s="20">
        <f t="shared" si="164"/>
        <v>364647.26501302113</v>
      </c>
      <c r="BC79" s="20">
        <f t="shared" si="165"/>
        <v>181930.20199999999</v>
      </c>
      <c r="BD79" s="20">
        <f t="shared" si="166"/>
        <v>223774.14846</v>
      </c>
      <c r="BE79" s="139">
        <f>VLOOKUP(B79,'[3]MANO DE OBRA'!$B$9:$P$144,15,0)</f>
        <v>169559</v>
      </c>
      <c r="BF79" s="139">
        <v>518000</v>
      </c>
      <c r="BG79" s="21">
        <v>616250</v>
      </c>
      <c r="BH79" s="80">
        <v>573000</v>
      </c>
      <c r="BI79" s="21">
        <f t="shared" si="167"/>
        <v>469202.25</v>
      </c>
      <c r="BJ79" s="21">
        <f t="shared" si="168"/>
        <v>545500</v>
      </c>
      <c r="BK79" s="21">
        <f t="shared" si="169"/>
        <v>357268.12983123906</v>
      </c>
      <c r="BL79" s="21">
        <f t="shared" si="170"/>
        <v>178206.50899999999</v>
      </c>
      <c r="BM79" s="21">
        <f t="shared" si="171"/>
        <v>219194.00607</v>
      </c>
      <c r="BN79" s="144">
        <f>VLOOKUP(B79,'[3]MANO DE OBRA'!$B$9:$R$144,17,0)</f>
        <v>201220</v>
      </c>
      <c r="BO79" s="144">
        <v>518000</v>
      </c>
      <c r="BP79" s="22">
        <v>616250</v>
      </c>
      <c r="BQ79" s="82">
        <v>585000</v>
      </c>
      <c r="BR79" s="22">
        <f t="shared" si="172"/>
        <v>480117.5</v>
      </c>
      <c r="BS79" s="22">
        <f t="shared" si="173"/>
        <v>551500</v>
      </c>
      <c r="BT79" s="22">
        <f t="shared" si="174"/>
        <v>390918.7000207344</v>
      </c>
      <c r="BU79" s="22">
        <f t="shared" si="175"/>
        <v>211482.22</v>
      </c>
      <c r="BV79" s="22">
        <f t="shared" si="176"/>
        <v>260123.1306</v>
      </c>
      <c r="BW79" s="146">
        <f>VLOOKUP(B79,'[3]MANO DE OBRA'!$B$9:$T$144,19,0)</f>
        <v>192174</v>
      </c>
      <c r="BX79" s="146">
        <v>518000</v>
      </c>
      <c r="BY79" s="23">
        <v>616250</v>
      </c>
      <c r="BZ79" s="84">
        <v>573000</v>
      </c>
      <c r="CA79" s="23">
        <f t="shared" si="177"/>
        <v>474856</v>
      </c>
      <c r="CB79" s="23">
        <f t="shared" si="178"/>
        <v>545500</v>
      </c>
      <c r="CC79" s="84">
        <f t="shared" si="179"/>
        <v>380878.44569020555</v>
      </c>
      <c r="CD79" s="84">
        <f t="shared" si="180"/>
        <v>201974.87399999998</v>
      </c>
      <c r="CE79" s="84">
        <f t="shared" si="181"/>
        <v>248429.09501999998</v>
      </c>
      <c r="CF79" s="168">
        <f>VLOOKUP(B79,'[3]MANO DE OBRA'!$B$9:$X$144,23,0)</f>
        <v>154534</v>
      </c>
      <c r="CG79" s="168">
        <v>518000</v>
      </c>
      <c r="CH79" s="24">
        <v>616250</v>
      </c>
      <c r="CI79" s="24">
        <v>532900</v>
      </c>
      <c r="CJ79" s="24">
        <f t="shared" si="182"/>
        <v>455421</v>
      </c>
      <c r="CK79" s="24">
        <f t="shared" si="183"/>
        <v>525450</v>
      </c>
      <c r="CL79" s="24">
        <f t="shared" si="184"/>
        <v>336111.50456369756</v>
      </c>
      <c r="CM79" s="24">
        <f t="shared" si="185"/>
        <v>162415.234</v>
      </c>
      <c r="CN79" s="24">
        <f t="shared" si="186"/>
        <v>199770.73781999998</v>
      </c>
      <c r="CO79" s="148">
        <f>VLOOKUP(B79,'[3]MANO DE OBRA'!$B$9:$Z$144,25,0)</f>
        <v>165587</v>
      </c>
      <c r="CP79" s="148">
        <v>518000</v>
      </c>
      <c r="CQ79" s="26">
        <v>616250</v>
      </c>
      <c r="CR79" s="149">
        <v>585000</v>
      </c>
      <c r="CS79" s="26">
        <f t="shared" si="187"/>
        <v>471209.25</v>
      </c>
      <c r="CT79" s="26">
        <f t="shared" si="188"/>
        <v>551500</v>
      </c>
      <c r="CU79" s="26">
        <f t="shared" si="189"/>
        <v>353927.70452167868</v>
      </c>
      <c r="CV79" s="26">
        <f t="shared" si="190"/>
        <v>174031.93699999998</v>
      </c>
      <c r="CW79" s="26">
        <f t="shared" si="191"/>
        <v>214059.28250999999</v>
      </c>
      <c r="CX79" s="27">
        <f>VLOOKUP(B79,'[3]MANO DE OBRA'!$B$9:$AB$144,27,0)</f>
        <v>198452</v>
      </c>
      <c r="CY79" s="27">
        <v>518000</v>
      </c>
      <c r="CZ79" s="28">
        <v>616250</v>
      </c>
      <c r="DA79" s="86">
        <v>555000</v>
      </c>
      <c r="DB79" s="28">
        <f t="shared" si="192"/>
        <v>471925.5</v>
      </c>
      <c r="DC79" s="28">
        <f t="shared" si="193"/>
        <v>536500</v>
      </c>
      <c r="DD79" s="28">
        <f t="shared" si="194"/>
        <v>384836.53020401939</v>
      </c>
      <c r="DE79" s="28">
        <f t="shared" si="195"/>
        <v>208573.052</v>
      </c>
      <c r="DF79" s="28">
        <f t="shared" si="196"/>
        <v>256544.85396000001</v>
      </c>
      <c r="DG79" s="150">
        <f>VLOOKUP(B79,'[3]MANO DE OBRA'!$B$9:$AF$144,31,0)</f>
        <v>215688</v>
      </c>
      <c r="DH79" s="150">
        <v>518000</v>
      </c>
      <c r="DI79" s="29">
        <v>616250</v>
      </c>
      <c r="DJ79" s="88">
        <v>598000</v>
      </c>
      <c r="DK79" s="29">
        <f t="shared" si="197"/>
        <v>486984.5</v>
      </c>
      <c r="DL79" s="29">
        <f t="shared" si="198"/>
        <v>558000</v>
      </c>
      <c r="DM79" s="29">
        <f t="shared" si="199"/>
        <v>405605.98859758675</v>
      </c>
      <c r="DN79" s="29">
        <f t="shared" si="200"/>
        <v>226688.08799999999</v>
      </c>
      <c r="DO79" s="29">
        <f t="shared" si="201"/>
        <v>278826.34823999996</v>
      </c>
      <c r="DP79" s="154">
        <f>VLOOKUP(B79,'[3]MANO DE OBRA'!$B$9:$AH$144,33,0)</f>
        <v>215688</v>
      </c>
      <c r="DQ79" s="154">
        <v>518000</v>
      </c>
      <c r="DR79" s="30">
        <v>616250</v>
      </c>
      <c r="DS79" s="90">
        <v>585400</v>
      </c>
      <c r="DT79" s="30">
        <f t="shared" si="202"/>
        <v>483834.5</v>
      </c>
      <c r="DU79" s="30">
        <f t="shared" si="203"/>
        <v>551700</v>
      </c>
      <c r="DV79" s="30">
        <f t="shared" si="204"/>
        <v>404131.01856844785</v>
      </c>
      <c r="DW79" s="30">
        <f t="shared" si="205"/>
        <v>226688.08799999999</v>
      </c>
      <c r="DX79" s="30">
        <f t="shared" si="206"/>
        <v>278826.34823999996</v>
      </c>
      <c r="DY79" s="158">
        <f>VLOOKUP(B79,'[3]MANO DE OBRA'!$B$9:$AJ$144,35,0)</f>
        <v>215688</v>
      </c>
      <c r="DZ79" s="158">
        <v>518000</v>
      </c>
      <c r="EA79" s="24">
        <v>616250</v>
      </c>
      <c r="EB79" s="25">
        <v>585400</v>
      </c>
      <c r="EC79" s="24">
        <f t="shared" si="207"/>
        <v>483834.5</v>
      </c>
      <c r="ED79" s="24">
        <f t="shared" si="208"/>
        <v>551700</v>
      </c>
      <c r="EE79" s="24">
        <f t="shared" si="209"/>
        <v>404131.01856844785</v>
      </c>
      <c r="EF79" s="24">
        <f t="shared" si="210"/>
        <v>226688.08799999999</v>
      </c>
      <c r="EG79" s="24">
        <f t="shared" si="211"/>
        <v>278826.34823999996</v>
      </c>
      <c r="EH79" s="126">
        <f>VLOOKUP(B79,'[3]MANO DE OBRA'!$B$9:$AN$144,37,0)</f>
        <v>218569</v>
      </c>
      <c r="EI79" s="126">
        <v>518000</v>
      </c>
      <c r="EJ79" s="17">
        <v>616250</v>
      </c>
      <c r="EK79" s="73">
        <v>579000</v>
      </c>
      <c r="EL79" s="17">
        <f t="shared" si="212"/>
        <v>482954.75</v>
      </c>
      <c r="EM79" s="17">
        <f t="shared" si="213"/>
        <v>548500</v>
      </c>
      <c r="EN79" s="17">
        <f t="shared" si="214"/>
        <v>405862.68920807744</v>
      </c>
      <c r="EO79" s="17">
        <f t="shared" si="215"/>
        <v>229716.01899999997</v>
      </c>
      <c r="EP79" s="17">
        <f t="shared" si="216"/>
        <v>282550.70336999994</v>
      </c>
      <c r="EQ79" s="350">
        <v>215688</v>
      </c>
      <c r="ER79" s="170">
        <v>518000</v>
      </c>
      <c r="ES79" s="32">
        <v>616250</v>
      </c>
      <c r="ET79" s="32">
        <v>592000</v>
      </c>
      <c r="EU79" s="32">
        <f t="shared" si="217"/>
        <v>575416.66666666663</v>
      </c>
      <c r="EV79" s="32">
        <f t="shared" si="218"/>
        <v>592000</v>
      </c>
      <c r="EW79" s="32">
        <f t="shared" si="219"/>
        <v>572255.98028048023</v>
      </c>
      <c r="EX79" s="32">
        <f t="shared" si="220"/>
        <v>260572.6728</v>
      </c>
      <c r="EY79" s="32">
        <f t="shared" si="221"/>
        <v>320504.387544</v>
      </c>
      <c r="EZ79" s="94">
        <f>VLOOKUP(B79,'[2]MANO DE OBRA '!$B$11:$AT$145,45,0)</f>
        <v>133081</v>
      </c>
      <c r="FA79" s="170">
        <v>518000</v>
      </c>
      <c r="FB79" s="32">
        <v>616250</v>
      </c>
      <c r="FC79" s="32">
        <v>555000</v>
      </c>
      <c r="FD79" s="32">
        <f t="shared" si="222"/>
        <v>563083.33333333337</v>
      </c>
      <c r="FE79" s="32">
        <f t="shared" si="223"/>
        <v>555000</v>
      </c>
      <c r="FF79" s="32">
        <f t="shared" si="224"/>
        <v>560221.81055915763</v>
      </c>
      <c r="FG79" s="172">
        <f t="shared" si="225"/>
        <v>160775.15609999999</v>
      </c>
      <c r="FH79" s="32">
        <f t="shared" si="226"/>
        <v>197753.442003</v>
      </c>
      <c r="FI79" s="172">
        <f>VLOOKUP(B79,'[2]MANO DE OBRA '!$B$11:$BO$145,66,0)</f>
        <v>128161</v>
      </c>
      <c r="FJ79" s="162">
        <v>518000</v>
      </c>
      <c r="FK79" s="32">
        <v>616250</v>
      </c>
      <c r="FL79" s="94">
        <v>591600</v>
      </c>
      <c r="FM79" s="32">
        <f t="shared" si="227"/>
        <v>575283.33333333337</v>
      </c>
      <c r="FN79" s="32">
        <f t="shared" si="228"/>
        <v>591600</v>
      </c>
      <c r="FO79" s="94">
        <f t="shared" si="229"/>
        <v>572131.33525838901</v>
      </c>
      <c r="FP79" s="172">
        <f t="shared" si="230"/>
        <v>154831.30409999998</v>
      </c>
      <c r="FQ79" s="32">
        <f t="shared" si="231"/>
        <v>190442.50404299999</v>
      </c>
      <c r="FR79" s="94">
        <f>VLOOKUP(B79,'[2]MANO DE OBRA '!$B$11:$BF$145,57,0)</f>
        <v>111815</v>
      </c>
      <c r="FS79" s="170">
        <v>518000</v>
      </c>
      <c r="FT79" s="32">
        <v>616250</v>
      </c>
      <c r="FU79" s="32">
        <v>579000</v>
      </c>
      <c r="FV79" s="32">
        <f t="shared" si="232"/>
        <v>571083.33333333337</v>
      </c>
      <c r="FW79" s="32">
        <f t="shared" si="233"/>
        <v>579000</v>
      </c>
      <c r="FX79" s="32">
        <f t="shared" si="234"/>
        <v>568145.69573745329</v>
      </c>
      <c r="FY79" s="172">
        <f t="shared" si="235"/>
        <v>135083.7015</v>
      </c>
      <c r="FZ79" s="32">
        <f t="shared" si="236"/>
        <v>166152.95284499999</v>
      </c>
      <c r="GA79" s="172">
        <f>VLOOKUP(B79,'[2]MANO DE OBRA '!$B$11:$BR$145,69,0)</f>
        <v>131860</v>
      </c>
      <c r="GB79" s="162">
        <v>518000</v>
      </c>
      <c r="GC79" s="32">
        <v>616250</v>
      </c>
      <c r="GD79" s="94">
        <v>598000</v>
      </c>
      <c r="GE79" s="32">
        <f t="shared" si="237"/>
        <v>577416.66666666663</v>
      </c>
      <c r="GF79" s="32">
        <f t="shared" si="238"/>
        <v>598000</v>
      </c>
      <c r="GG79" s="32">
        <f t="shared" si="239"/>
        <v>574112.04923513706</v>
      </c>
      <c r="GH79" s="172">
        <f t="shared" si="240"/>
        <v>159300.06599999999</v>
      </c>
      <c r="GI79" s="32">
        <f t="shared" si="241"/>
        <v>195939.08117999998</v>
      </c>
      <c r="GJ79" s="172">
        <f>VLOOKUP(B79,'[2]MANO DE OBRA '!$B$11:$P$145,15,0)</f>
        <v>113482</v>
      </c>
      <c r="GK79" s="162">
        <v>518000</v>
      </c>
      <c r="GL79" s="32">
        <v>616250</v>
      </c>
      <c r="GM79" s="94">
        <v>409800</v>
      </c>
      <c r="GN79" s="32">
        <f t="shared" si="242"/>
        <v>514683.33333333331</v>
      </c>
      <c r="GO79" s="32">
        <f t="shared" si="243"/>
        <v>518000</v>
      </c>
      <c r="GP79" s="32">
        <f t="shared" si="244"/>
        <v>500547.70579534804</v>
      </c>
      <c r="GQ79" s="172">
        <f t="shared" si="245"/>
        <v>137097.6042</v>
      </c>
      <c r="GR79" s="32">
        <f t="shared" si="246"/>
        <v>168630.053166</v>
      </c>
      <c r="GS79" s="172">
        <f>VLOOKUP(B79,'[2]MANO DE OBRA '!$B$11:$G$145,6,0)</f>
        <v>96271</v>
      </c>
      <c r="GT79" s="162">
        <v>518000</v>
      </c>
      <c r="GU79" s="32">
        <v>616250</v>
      </c>
      <c r="GV79" s="94">
        <v>409800</v>
      </c>
      <c r="GW79" s="33">
        <f t="shared" si="247"/>
        <v>514683.33333333331</v>
      </c>
      <c r="GX79" s="32">
        <f t="shared" si="248"/>
        <v>518000</v>
      </c>
      <c r="GY79" s="32">
        <f t="shared" si="249"/>
        <v>500547.70579534804</v>
      </c>
      <c r="GZ79" s="172">
        <f t="shared" si="250"/>
        <v>116304.9951</v>
      </c>
      <c r="HA79" s="32">
        <f t="shared" si="251"/>
        <v>143055.143973</v>
      </c>
      <c r="HB79" s="172">
        <f>VLOOKUP(B79,'[2]MANO DE OBRA '!$B$11:$D$145,3,0)</f>
        <v>102958</v>
      </c>
      <c r="HC79" s="31">
        <v>518000</v>
      </c>
      <c r="HD79" s="32">
        <v>616250</v>
      </c>
      <c r="HE79" s="94">
        <v>409800</v>
      </c>
      <c r="HF79" s="33">
        <f t="shared" si="252"/>
        <v>514683.33333333331</v>
      </c>
      <c r="HG79" s="32">
        <f t="shared" si="253"/>
        <v>518000</v>
      </c>
      <c r="HH79" s="32">
        <f t="shared" si="254"/>
        <v>500547.70579534804</v>
      </c>
      <c r="HI79" s="172">
        <f t="shared" si="255"/>
        <v>124383.55979999999</v>
      </c>
      <c r="HJ79" s="32">
        <f t="shared" si="256"/>
        <v>152991.77855399999</v>
      </c>
      <c r="HK79" s="172">
        <f>VLOOKUP(B79,'[2]MANO DE OBRA '!$B$11:$BI$145,60,0)</f>
        <v>124720</v>
      </c>
      <c r="HL79" s="31">
        <v>518000</v>
      </c>
      <c r="HM79" s="32">
        <v>616250</v>
      </c>
      <c r="HN79" s="94">
        <v>597800</v>
      </c>
      <c r="HO79" s="33">
        <f t="shared" si="257"/>
        <v>577350</v>
      </c>
      <c r="HP79" s="32">
        <f t="shared" si="258"/>
        <v>597800</v>
      </c>
      <c r="HQ79" s="32">
        <f t="shared" si="259"/>
        <v>574050.58839756029</v>
      </c>
      <c r="HR79" s="172">
        <f t="shared" si="260"/>
        <v>150674.23199999999</v>
      </c>
      <c r="HS79" s="32">
        <f t="shared" si="261"/>
        <v>185329.30536</v>
      </c>
      <c r="HT79" s="172">
        <v>248640</v>
      </c>
      <c r="HU79" s="31">
        <v>518000</v>
      </c>
      <c r="HV79" s="32">
        <v>616250</v>
      </c>
      <c r="HW79" s="94">
        <v>585000</v>
      </c>
      <c r="HX79" s="33">
        <f t="shared" si="262"/>
        <v>573083.33333333337</v>
      </c>
      <c r="HY79" s="32">
        <f t="shared" si="263"/>
        <v>585000</v>
      </c>
      <c r="HZ79" s="32">
        <f t="shared" si="264"/>
        <v>570058.0766036252</v>
      </c>
      <c r="IA79" s="172">
        <f t="shared" si="265"/>
        <v>300381.984</v>
      </c>
      <c r="IB79" s="32">
        <f t="shared" si="266"/>
        <v>369469.84032000002</v>
      </c>
      <c r="IC79" s="172">
        <v>284900</v>
      </c>
      <c r="ID79" s="31">
        <v>518000</v>
      </c>
      <c r="IE79" s="32">
        <v>616250</v>
      </c>
      <c r="IF79" s="94">
        <v>585000</v>
      </c>
      <c r="IG79" s="33">
        <f t="shared" si="267"/>
        <v>573083.33333333337</v>
      </c>
      <c r="IH79" s="32">
        <f t="shared" si="268"/>
        <v>585000</v>
      </c>
      <c r="II79" s="32">
        <f t="shared" si="269"/>
        <v>570058.0766036252</v>
      </c>
      <c r="IJ79" s="172">
        <f t="shared" si="270"/>
        <v>344187.69</v>
      </c>
      <c r="IK79" s="32">
        <f t="shared" si="271"/>
        <v>423350.85869999998</v>
      </c>
      <c r="IM79" s="32">
        <f t="shared" si="272"/>
        <v>228453.60025733334</v>
      </c>
    </row>
    <row r="80" spans="1:247" x14ac:dyDescent="0.25">
      <c r="A80" s="12">
        <v>73</v>
      </c>
      <c r="B80" s="36" t="s">
        <v>358</v>
      </c>
      <c r="C80" s="14">
        <f>VLOOKUP(B80,'[3]MANO DE OBRA'!$B$9:$D$144,3,0)</f>
        <v>134092</v>
      </c>
      <c r="D80" s="14">
        <v>479000</v>
      </c>
      <c r="E80" s="15">
        <v>577830</v>
      </c>
      <c r="F80" s="97">
        <v>537000</v>
      </c>
      <c r="G80" s="105">
        <f t="shared" si="138"/>
        <v>431980.5</v>
      </c>
      <c r="H80" s="105">
        <f t="shared" si="139"/>
        <v>508000</v>
      </c>
      <c r="I80" s="105">
        <f t="shared" si="140"/>
        <v>304458.96931523428</v>
      </c>
      <c r="J80" s="107">
        <f t="shared" si="137"/>
        <v>140930.69199999998</v>
      </c>
      <c r="K80" s="107">
        <f t="shared" si="141"/>
        <v>173344.75115999999</v>
      </c>
      <c r="L80" s="101">
        <f>VLOOKUP(B80,'[3]MANO DE OBRA'!$B$9:$F$144,5,0)</f>
        <v>143437</v>
      </c>
      <c r="M80" s="101">
        <v>479000</v>
      </c>
      <c r="N80" s="34">
        <v>577830</v>
      </c>
      <c r="O80" s="70">
        <v>548900</v>
      </c>
      <c r="P80" s="34">
        <f t="shared" si="142"/>
        <v>437291.75</v>
      </c>
      <c r="Q80" s="34">
        <f t="shared" si="143"/>
        <v>513950</v>
      </c>
      <c r="R80" s="34">
        <f t="shared" si="144"/>
        <v>317162.71780483704</v>
      </c>
      <c r="S80" s="34">
        <f t="shared" si="145"/>
        <v>150752.28699999998</v>
      </c>
      <c r="T80" s="34">
        <f t="shared" si="146"/>
        <v>185425.31300999998</v>
      </c>
      <c r="U80" s="175">
        <f>VLOOKUP(B80,'[3]MANO DE OBRA'!$B$9:$H$144,7,0)</f>
        <v>135296</v>
      </c>
      <c r="V80" s="175">
        <v>479000</v>
      </c>
      <c r="W80" s="17">
        <v>577830</v>
      </c>
      <c r="X80" s="17">
        <v>537000</v>
      </c>
      <c r="Y80" s="17">
        <f t="shared" si="147"/>
        <v>432281.5</v>
      </c>
      <c r="Z80" s="17">
        <f t="shared" si="148"/>
        <v>508000</v>
      </c>
      <c r="AA80" s="17">
        <f t="shared" si="149"/>
        <v>306004.70612328232</v>
      </c>
      <c r="AB80" s="17">
        <f t="shared" si="150"/>
        <v>142196.09599999999</v>
      </c>
      <c r="AC80" s="17">
        <f t="shared" si="151"/>
        <v>174901.19808</v>
      </c>
      <c r="AD80" s="129">
        <f>VLOOKUP(B80,'[3]MANO DE OBRA'!$B$9:$J$144,9,0)</f>
        <v>136993</v>
      </c>
      <c r="AE80" s="129">
        <v>479000</v>
      </c>
      <c r="AF80" s="18">
        <v>577830</v>
      </c>
      <c r="AG80" s="74">
        <v>548900</v>
      </c>
      <c r="AH80" s="18">
        <f t="shared" si="152"/>
        <v>435680.75</v>
      </c>
      <c r="AI80" s="18">
        <f t="shared" si="153"/>
        <v>513950</v>
      </c>
      <c r="AJ80" s="18">
        <f t="shared" si="154"/>
        <v>309124.64866974711</v>
      </c>
      <c r="AK80" s="18">
        <f t="shared" si="155"/>
        <v>143979.64299999998</v>
      </c>
      <c r="AL80" s="18">
        <f t="shared" si="156"/>
        <v>177094.96088999999</v>
      </c>
      <c r="AM80" s="133">
        <f>VLOOKUP(B80,'[3]MANO DE OBRA'!$B$9:$L$144,11,0)</f>
        <v>150818</v>
      </c>
      <c r="AN80" s="133">
        <v>479000</v>
      </c>
      <c r="AO80" s="19">
        <v>577830</v>
      </c>
      <c r="AP80" s="77">
        <v>560000</v>
      </c>
      <c r="AQ80" s="19">
        <f t="shared" si="157"/>
        <v>441912</v>
      </c>
      <c r="AR80" s="19">
        <f t="shared" si="158"/>
        <v>519500</v>
      </c>
      <c r="AS80" s="19">
        <f t="shared" si="159"/>
        <v>326943.81417374621</v>
      </c>
      <c r="AT80" s="19">
        <f t="shared" si="160"/>
        <v>158509.71799999999</v>
      </c>
      <c r="AU80" s="19">
        <f t="shared" si="161"/>
        <v>194966.95314</v>
      </c>
      <c r="AV80" s="137">
        <f>VLOOKUP(B80,'[3]MANO DE OBRA'!$B$9:$N$144,13,0)</f>
        <v>160913</v>
      </c>
      <c r="AW80" s="137">
        <v>479000</v>
      </c>
      <c r="AX80" s="20">
        <v>577830</v>
      </c>
      <c r="AY80" s="79">
        <v>560000</v>
      </c>
      <c r="AZ80" s="20">
        <f t="shared" si="162"/>
        <v>444435.75</v>
      </c>
      <c r="BA80" s="20">
        <f t="shared" si="163"/>
        <v>519500</v>
      </c>
      <c r="BB80" s="20">
        <f t="shared" si="164"/>
        <v>338451.05000137899</v>
      </c>
      <c r="BC80" s="20">
        <f t="shared" si="165"/>
        <v>169119.56299999999</v>
      </c>
      <c r="BD80" s="20">
        <f t="shared" si="166"/>
        <v>208017.06248999998</v>
      </c>
      <c r="BE80" s="139">
        <f>VLOOKUP(B80,'[3]MANO DE OBRA'!$B$9:$P$144,15,0)</f>
        <v>157996</v>
      </c>
      <c r="BF80" s="139">
        <v>479000</v>
      </c>
      <c r="BG80" s="21">
        <v>577830</v>
      </c>
      <c r="BH80" s="80">
        <v>543000</v>
      </c>
      <c r="BI80" s="21">
        <f t="shared" si="167"/>
        <v>439456.5</v>
      </c>
      <c r="BJ80" s="21">
        <f t="shared" si="168"/>
        <v>511000</v>
      </c>
      <c r="BK80" s="21">
        <f t="shared" si="169"/>
        <v>333633.87441906001</v>
      </c>
      <c r="BL80" s="21">
        <f t="shared" si="170"/>
        <v>166053.796</v>
      </c>
      <c r="BM80" s="21">
        <f t="shared" si="171"/>
        <v>204246.16908000002</v>
      </c>
      <c r="BN80" s="144">
        <f>VLOOKUP(B80,'[3]MANO DE OBRA'!$B$9:$R$144,17,0)</f>
        <v>184269</v>
      </c>
      <c r="BO80" s="144">
        <v>479000</v>
      </c>
      <c r="BP80" s="22">
        <v>577830</v>
      </c>
      <c r="BQ80" s="82">
        <v>555000</v>
      </c>
      <c r="BR80" s="22">
        <f t="shared" si="172"/>
        <v>449024.75</v>
      </c>
      <c r="BS80" s="22">
        <f t="shared" si="173"/>
        <v>517000</v>
      </c>
      <c r="BT80" s="22">
        <f t="shared" si="174"/>
        <v>362091.02249380638</v>
      </c>
      <c r="BU80" s="22">
        <f t="shared" si="175"/>
        <v>193666.71899999998</v>
      </c>
      <c r="BV80" s="22">
        <f t="shared" si="176"/>
        <v>238210.06436999998</v>
      </c>
      <c r="BW80" s="146">
        <f>VLOOKUP(B80,'[3]MANO DE OBRA'!$B$9:$T$144,19,0)</f>
        <v>184807</v>
      </c>
      <c r="BX80" s="146">
        <v>479000</v>
      </c>
      <c r="BY80" s="23">
        <v>577830</v>
      </c>
      <c r="BZ80" s="84">
        <v>543000</v>
      </c>
      <c r="CA80" s="23">
        <f t="shared" si="177"/>
        <v>446159.25</v>
      </c>
      <c r="CB80" s="23">
        <f t="shared" si="178"/>
        <v>511000</v>
      </c>
      <c r="CC80" s="84">
        <f t="shared" si="179"/>
        <v>361305.4000217517</v>
      </c>
      <c r="CD80" s="84">
        <f t="shared" si="180"/>
        <v>194232.15699999998</v>
      </c>
      <c r="CE80" s="84">
        <f t="shared" si="181"/>
        <v>238905.55310999998</v>
      </c>
      <c r="CF80" s="168">
        <f>VLOOKUP(B80,'[3]MANO DE OBRA'!$B$9:$X$144,23,0)</f>
        <v>141173</v>
      </c>
      <c r="CG80" s="168">
        <v>479000</v>
      </c>
      <c r="CH80" s="24">
        <v>577830</v>
      </c>
      <c r="CI80" s="24">
        <v>515900</v>
      </c>
      <c r="CJ80" s="24">
        <f t="shared" si="182"/>
        <v>428475.75</v>
      </c>
      <c r="CK80" s="24">
        <f t="shared" si="183"/>
        <v>497450</v>
      </c>
      <c r="CL80" s="24">
        <f t="shared" si="184"/>
        <v>311522.52266010351</v>
      </c>
      <c r="CM80" s="24">
        <f t="shared" si="185"/>
        <v>148372.823</v>
      </c>
      <c r="CN80" s="24">
        <f t="shared" si="186"/>
        <v>182498.57229000001</v>
      </c>
      <c r="CO80" s="148">
        <f>VLOOKUP(B80,'[3]MANO DE OBRA'!$B$9:$Z$144,25,0)</f>
        <v>156981</v>
      </c>
      <c r="CP80" s="148">
        <v>479000</v>
      </c>
      <c r="CQ80" s="26">
        <v>577830</v>
      </c>
      <c r="CR80" s="149">
        <v>560000</v>
      </c>
      <c r="CS80" s="26">
        <f t="shared" si="187"/>
        <v>443452.75</v>
      </c>
      <c r="CT80" s="26">
        <f t="shared" si="188"/>
        <v>519500</v>
      </c>
      <c r="CU80" s="26">
        <f t="shared" si="189"/>
        <v>334051.33672971366</v>
      </c>
      <c r="CV80" s="26">
        <f t="shared" si="190"/>
        <v>164987.03099999999</v>
      </c>
      <c r="CW80" s="26">
        <f t="shared" si="191"/>
        <v>202934.04812999998</v>
      </c>
      <c r="CX80" s="27">
        <f>VLOOKUP(B80,'[3]MANO DE OBRA'!$B$9:$AB$144,27,0)</f>
        <v>194378</v>
      </c>
      <c r="CY80" s="27">
        <v>479000</v>
      </c>
      <c r="CZ80" s="28">
        <v>577830</v>
      </c>
      <c r="DA80" s="86">
        <v>555000</v>
      </c>
      <c r="DB80" s="28">
        <f t="shared" si="192"/>
        <v>451552</v>
      </c>
      <c r="DC80" s="28">
        <f t="shared" si="193"/>
        <v>517000</v>
      </c>
      <c r="DD80" s="28">
        <f t="shared" si="194"/>
        <v>371584.47394167114</v>
      </c>
      <c r="DE80" s="28">
        <f t="shared" si="195"/>
        <v>204291.27799999999</v>
      </c>
      <c r="DF80" s="28">
        <f t="shared" si="196"/>
        <v>251278.27194000001</v>
      </c>
      <c r="DG80" s="150">
        <f>VLOOKUP(B80,'[3]MANO DE OBRA'!$B$9:$AF$144,31,0)</f>
        <v>202241</v>
      </c>
      <c r="DH80" s="150">
        <v>479000</v>
      </c>
      <c r="DI80" s="29">
        <v>577830</v>
      </c>
      <c r="DJ80" s="88">
        <v>566000</v>
      </c>
      <c r="DK80" s="29">
        <f t="shared" si="197"/>
        <v>456267.75</v>
      </c>
      <c r="DL80" s="29">
        <f t="shared" si="198"/>
        <v>522500</v>
      </c>
      <c r="DM80" s="29">
        <f t="shared" si="199"/>
        <v>379878.74454276526</v>
      </c>
      <c r="DN80" s="29">
        <f t="shared" si="200"/>
        <v>212555.291</v>
      </c>
      <c r="DO80" s="29">
        <f t="shared" si="201"/>
        <v>261443.00792999999</v>
      </c>
      <c r="DP80" s="154">
        <f>VLOOKUP(B80,'[3]MANO DE OBRA'!$B$9:$AH$144,33,0)</f>
        <v>202241</v>
      </c>
      <c r="DQ80" s="154">
        <v>479000</v>
      </c>
      <c r="DR80" s="30">
        <v>577830</v>
      </c>
      <c r="DS80" s="90">
        <v>560500</v>
      </c>
      <c r="DT80" s="30">
        <f t="shared" si="202"/>
        <v>454892.75</v>
      </c>
      <c r="DU80" s="30">
        <f t="shared" si="203"/>
        <v>519750</v>
      </c>
      <c r="DV80" s="30">
        <f t="shared" si="204"/>
        <v>379254.31107729109</v>
      </c>
      <c r="DW80" s="30">
        <f t="shared" si="205"/>
        <v>212555.291</v>
      </c>
      <c r="DX80" s="30">
        <f t="shared" si="206"/>
        <v>261443.00792999999</v>
      </c>
      <c r="DY80" s="158">
        <f>VLOOKUP(B80,'[3]MANO DE OBRA'!$B$9:$AJ$144,35,0)</f>
        <v>202241</v>
      </c>
      <c r="DZ80" s="158">
        <v>479000</v>
      </c>
      <c r="EA80" s="24">
        <v>577830</v>
      </c>
      <c r="EB80" s="25">
        <v>560500</v>
      </c>
      <c r="EC80" s="24">
        <f t="shared" si="207"/>
        <v>454892.75</v>
      </c>
      <c r="ED80" s="24">
        <f t="shared" si="208"/>
        <v>519750</v>
      </c>
      <c r="EE80" s="24">
        <f t="shared" si="209"/>
        <v>379254.31107729109</v>
      </c>
      <c r="EF80" s="24">
        <f t="shared" si="210"/>
        <v>212555.291</v>
      </c>
      <c r="EG80" s="24">
        <f t="shared" si="211"/>
        <v>261443.00792999999</v>
      </c>
      <c r="EH80" s="126">
        <f>VLOOKUP(B80,'[3]MANO DE OBRA'!$B$9:$AN$144,37,0)</f>
        <v>211604</v>
      </c>
      <c r="EI80" s="126">
        <v>479000</v>
      </c>
      <c r="EJ80" s="17">
        <v>577830</v>
      </c>
      <c r="EK80" s="73">
        <v>549000</v>
      </c>
      <c r="EL80" s="17">
        <f t="shared" si="212"/>
        <v>454358.5</v>
      </c>
      <c r="EM80" s="17">
        <f t="shared" si="213"/>
        <v>514000</v>
      </c>
      <c r="EN80" s="17">
        <f t="shared" si="214"/>
        <v>385891.88183124905</v>
      </c>
      <c r="EO80" s="17">
        <f t="shared" si="215"/>
        <v>222395.80399999997</v>
      </c>
      <c r="EP80" s="17">
        <f t="shared" si="216"/>
        <v>273546.83891999995</v>
      </c>
      <c r="EQ80" s="350">
        <v>202241</v>
      </c>
      <c r="ER80" s="170">
        <v>479000</v>
      </c>
      <c r="ES80" s="32">
        <v>577830</v>
      </c>
      <c r="ET80" s="32">
        <v>520000</v>
      </c>
      <c r="EU80" s="32">
        <f t="shared" si="217"/>
        <v>525610</v>
      </c>
      <c r="EV80" s="32">
        <f t="shared" si="218"/>
        <v>520000</v>
      </c>
      <c r="EW80" s="32">
        <f t="shared" si="219"/>
        <v>522523.15095030126</v>
      </c>
      <c r="EX80" s="32">
        <f t="shared" si="220"/>
        <v>244327.35209999999</v>
      </c>
      <c r="EY80" s="32">
        <f t="shared" si="221"/>
        <v>300522.64308299997</v>
      </c>
      <c r="EZ80" s="94">
        <f>VLOOKUP(B80,'[2]MANO DE OBRA '!$B$11:$AT$145,45,0)</f>
        <v>119989</v>
      </c>
      <c r="FA80" s="170">
        <v>479000</v>
      </c>
      <c r="FB80" s="32">
        <v>577830</v>
      </c>
      <c r="FC80" s="32">
        <v>555000</v>
      </c>
      <c r="FD80" s="32">
        <f t="shared" si="222"/>
        <v>537276.66666666663</v>
      </c>
      <c r="FE80" s="32">
        <f t="shared" si="223"/>
        <v>555000</v>
      </c>
      <c r="FF80" s="32">
        <f t="shared" si="224"/>
        <v>533798.58895394695</v>
      </c>
      <c r="FG80" s="172">
        <f t="shared" si="225"/>
        <v>144958.71090000001</v>
      </c>
      <c r="FH80" s="32">
        <f t="shared" si="226"/>
        <v>178299.21440699999</v>
      </c>
      <c r="FI80" s="172">
        <f>VLOOKUP(B80,'[2]MANO DE OBRA '!$B$11:$BO$145,66,0)</f>
        <v>117884</v>
      </c>
      <c r="FJ80" s="162">
        <v>479000</v>
      </c>
      <c r="FK80" s="32">
        <v>577830</v>
      </c>
      <c r="FL80" s="94">
        <v>520000</v>
      </c>
      <c r="FM80" s="32">
        <f t="shared" si="227"/>
        <v>525610</v>
      </c>
      <c r="FN80" s="32">
        <f t="shared" si="228"/>
        <v>520000</v>
      </c>
      <c r="FO80" s="94">
        <f t="shared" si="229"/>
        <v>522523.15095030126</v>
      </c>
      <c r="FP80" s="172">
        <f t="shared" si="230"/>
        <v>142415.66039999999</v>
      </c>
      <c r="FQ80" s="32">
        <f t="shared" si="231"/>
        <v>175171.262292</v>
      </c>
      <c r="FR80" s="94">
        <f>VLOOKUP(B80,'[2]MANO DE OBRA '!$B$11:$BF$145,57,0)</f>
        <v>103441</v>
      </c>
      <c r="FS80" s="170">
        <v>479000</v>
      </c>
      <c r="FT80" s="32">
        <v>577830</v>
      </c>
      <c r="FU80" s="32">
        <v>560000</v>
      </c>
      <c r="FV80" s="32">
        <f t="shared" si="232"/>
        <v>538943.33333333337</v>
      </c>
      <c r="FW80" s="32">
        <f t="shared" si="233"/>
        <v>560000</v>
      </c>
      <c r="FX80" s="32">
        <f t="shared" si="234"/>
        <v>535330.97268325661</v>
      </c>
      <c r="FY80" s="172">
        <f t="shared" si="235"/>
        <v>124967.07209999999</v>
      </c>
      <c r="FZ80" s="32">
        <f t="shared" si="236"/>
        <v>153709.49868299998</v>
      </c>
      <c r="GA80" s="172">
        <f>VLOOKUP(B80,'[2]MANO DE OBRA '!$B$11:$BR$145,69,0)</f>
        <v>119828</v>
      </c>
      <c r="GB80" s="162">
        <v>479000</v>
      </c>
      <c r="GC80" s="32">
        <v>577830</v>
      </c>
      <c r="GD80" s="94">
        <v>549000</v>
      </c>
      <c r="GE80" s="32">
        <f t="shared" si="237"/>
        <v>535276.66666666663</v>
      </c>
      <c r="GF80" s="32">
        <f t="shared" si="238"/>
        <v>549000</v>
      </c>
      <c r="GG80" s="32">
        <f t="shared" si="239"/>
        <v>531934.78392220568</v>
      </c>
      <c r="GH80" s="172">
        <f t="shared" si="240"/>
        <v>144764.20679999999</v>
      </c>
      <c r="GI80" s="32">
        <f t="shared" si="241"/>
        <v>178059.97436399999</v>
      </c>
      <c r="GJ80" s="172">
        <f>VLOOKUP(B80,'[2]MANO DE OBRA '!$B$11:$P$145,15,0)</f>
        <v>106441</v>
      </c>
      <c r="GK80" s="162">
        <v>479000</v>
      </c>
      <c r="GL80" s="32">
        <v>577830</v>
      </c>
      <c r="GM80" s="94">
        <v>388300</v>
      </c>
      <c r="GN80" s="32">
        <f t="shared" si="242"/>
        <v>481710</v>
      </c>
      <c r="GO80" s="32">
        <f t="shared" si="243"/>
        <v>479000</v>
      </c>
      <c r="GP80" s="32">
        <f t="shared" si="244"/>
        <v>469217.46988444583</v>
      </c>
      <c r="GQ80" s="172">
        <f t="shared" si="245"/>
        <v>128591.37209999999</v>
      </c>
      <c r="GR80" s="32">
        <f t="shared" si="246"/>
        <v>158167.38768300001</v>
      </c>
      <c r="GS80" s="172">
        <f>VLOOKUP(B80,'[2]MANO DE OBRA '!$B$11:$G$145,6,0)</f>
        <v>95546</v>
      </c>
      <c r="GT80" s="162">
        <v>479000</v>
      </c>
      <c r="GU80" s="32">
        <v>577830</v>
      </c>
      <c r="GV80" s="94">
        <v>388300</v>
      </c>
      <c r="GW80" s="33">
        <f t="shared" si="247"/>
        <v>481710</v>
      </c>
      <c r="GX80" s="32">
        <f t="shared" si="248"/>
        <v>479000</v>
      </c>
      <c r="GY80" s="32">
        <f t="shared" si="249"/>
        <v>469217.46988444583</v>
      </c>
      <c r="GZ80" s="172">
        <f t="shared" si="250"/>
        <v>115429.1226</v>
      </c>
      <c r="HA80" s="32">
        <f t="shared" si="251"/>
        <v>141977.820798</v>
      </c>
      <c r="HB80" s="172">
        <f>VLOOKUP(B80,'[2]MANO DE OBRA '!$B$11:$D$145,3,0)</f>
        <v>96427</v>
      </c>
      <c r="HC80" s="31">
        <v>479000</v>
      </c>
      <c r="HD80" s="32">
        <v>577830</v>
      </c>
      <c r="HE80" s="94">
        <v>388300</v>
      </c>
      <c r="HF80" s="33">
        <f t="shared" si="252"/>
        <v>481710</v>
      </c>
      <c r="HG80" s="32">
        <f t="shared" si="253"/>
        <v>479000</v>
      </c>
      <c r="HH80" s="32">
        <f t="shared" si="254"/>
        <v>469217.46988444583</v>
      </c>
      <c r="HI80" s="172">
        <f t="shared" si="255"/>
        <v>116493.45869999999</v>
      </c>
      <c r="HJ80" s="32">
        <f t="shared" si="256"/>
        <v>143286.95420099999</v>
      </c>
      <c r="HK80" s="172">
        <f>VLOOKUP(B80,'[2]MANO DE OBRA '!$B$11:$BI$145,60,0)</f>
        <v>115440</v>
      </c>
      <c r="HL80" s="31">
        <v>479000</v>
      </c>
      <c r="HM80" s="32">
        <v>577830</v>
      </c>
      <c r="HN80" s="94">
        <v>548900</v>
      </c>
      <c r="HO80" s="33">
        <f t="shared" si="257"/>
        <v>535243.33333333337</v>
      </c>
      <c r="HP80" s="32">
        <f t="shared" si="258"/>
        <v>548900</v>
      </c>
      <c r="HQ80" s="32">
        <f t="shared" si="259"/>
        <v>531903.48680057714</v>
      </c>
      <c r="HR80" s="172">
        <f t="shared" si="260"/>
        <v>139463.06399999998</v>
      </c>
      <c r="HS80" s="32">
        <f t="shared" si="261"/>
        <v>171539.56871999998</v>
      </c>
      <c r="HT80" s="172">
        <v>229920</v>
      </c>
      <c r="HU80" s="31">
        <v>479000</v>
      </c>
      <c r="HV80" s="32">
        <v>577830</v>
      </c>
      <c r="HW80" s="94">
        <v>520000</v>
      </c>
      <c r="HX80" s="33">
        <f t="shared" si="262"/>
        <v>525610</v>
      </c>
      <c r="HY80" s="32">
        <f t="shared" si="263"/>
        <v>520000</v>
      </c>
      <c r="HZ80" s="32">
        <f t="shared" si="264"/>
        <v>522523.15095030126</v>
      </c>
      <c r="IA80" s="172">
        <f t="shared" si="265"/>
        <v>277766.35200000001</v>
      </c>
      <c r="IB80" s="32">
        <f t="shared" si="266"/>
        <v>341652.61296</v>
      </c>
      <c r="IC80" s="172">
        <v>263450</v>
      </c>
      <c r="ID80" s="31">
        <v>479000</v>
      </c>
      <c r="IE80" s="32">
        <v>577830</v>
      </c>
      <c r="IF80" s="94">
        <v>520000</v>
      </c>
      <c r="IG80" s="33">
        <f t="shared" si="267"/>
        <v>525610</v>
      </c>
      <c r="IH80" s="32">
        <f t="shared" si="268"/>
        <v>520000</v>
      </c>
      <c r="II80" s="32">
        <f t="shared" si="269"/>
        <v>522523.15095030126</v>
      </c>
      <c r="IJ80" s="172">
        <f t="shared" si="270"/>
        <v>318273.94500000001</v>
      </c>
      <c r="IK80" s="32">
        <f t="shared" si="271"/>
        <v>391476.95235000004</v>
      </c>
      <c r="IM80" s="32">
        <f t="shared" si="272"/>
        <v>215687.50629411111</v>
      </c>
    </row>
    <row r="81" spans="1:247" x14ac:dyDescent="0.25">
      <c r="A81" s="12">
        <v>74</v>
      </c>
      <c r="B81" s="41" t="s">
        <v>359</v>
      </c>
      <c r="C81" s="14">
        <f>VLOOKUP(B81,'[3]MANO DE OBRA'!$B$9:$D$144,3,0)</f>
        <v>96477</v>
      </c>
      <c r="D81" s="14">
        <v>345000</v>
      </c>
      <c r="E81" s="15">
        <v>417180</v>
      </c>
      <c r="F81" s="97">
        <v>392000</v>
      </c>
      <c r="G81" s="105">
        <f t="shared" si="138"/>
        <v>312664.25</v>
      </c>
      <c r="H81" s="105">
        <f t="shared" si="139"/>
        <v>368500</v>
      </c>
      <c r="I81" s="105">
        <f t="shared" si="140"/>
        <v>219638.02557469593</v>
      </c>
      <c r="J81" s="107">
        <f t="shared" si="137"/>
        <v>101397.32699999999</v>
      </c>
      <c r="K81" s="107">
        <f t="shared" si="141"/>
        <v>124718.71221</v>
      </c>
      <c r="L81" s="101">
        <f>VLOOKUP(B81,'[3]MANO DE OBRA'!$B$9:$F$144,5,0)</f>
        <v>105099</v>
      </c>
      <c r="M81" s="101">
        <v>345000</v>
      </c>
      <c r="N81" s="34">
        <v>417180</v>
      </c>
      <c r="O81" s="70">
        <v>400500</v>
      </c>
      <c r="P81" s="34">
        <f t="shared" si="142"/>
        <v>316944.75</v>
      </c>
      <c r="Q81" s="34">
        <f t="shared" si="143"/>
        <v>372750</v>
      </c>
      <c r="R81" s="34">
        <f t="shared" si="144"/>
        <v>231116.1513824405</v>
      </c>
      <c r="S81" s="34">
        <f t="shared" si="145"/>
        <v>110459.049</v>
      </c>
      <c r="T81" s="34">
        <f t="shared" si="146"/>
        <v>135864.63026999999</v>
      </c>
      <c r="U81" s="175">
        <f>VLOOKUP(B81,'[3]MANO DE OBRA'!$B$9:$H$144,7,0)</f>
        <v>97939</v>
      </c>
      <c r="V81" s="175">
        <v>345000</v>
      </c>
      <c r="W81" s="17">
        <v>417180</v>
      </c>
      <c r="X81" s="17">
        <v>392000</v>
      </c>
      <c r="Y81" s="17">
        <f t="shared" si="147"/>
        <v>313029.75</v>
      </c>
      <c r="Z81" s="17">
        <f t="shared" si="148"/>
        <v>368500</v>
      </c>
      <c r="AA81" s="17">
        <f t="shared" si="149"/>
        <v>221520.06416874728</v>
      </c>
      <c r="AB81" s="17">
        <f t="shared" si="150"/>
        <v>102933.889</v>
      </c>
      <c r="AC81" s="17">
        <f t="shared" si="151"/>
        <v>126608.68346999999</v>
      </c>
      <c r="AD81" s="129">
        <f>VLOOKUP(B81,'[3]MANO DE OBRA'!$B$9:$J$144,9,0)</f>
        <v>98986</v>
      </c>
      <c r="AE81" s="129">
        <v>345000</v>
      </c>
      <c r="AF81" s="18">
        <v>417180</v>
      </c>
      <c r="AG81" s="74">
        <v>400500</v>
      </c>
      <c r="AH81" s="18">
        <f t="shared" si="152"/>
        <v>315416.5</v>
      </c>
      <c r="AI81" s="18">
        <f t="shared" si="153"/>
        <v>372750</v>
      </c>
      <c r="AJ81" s="18">
        <f t="shared" si="154"/>
        <v>223527.18394336241</v>
      </c>
      <c r="AK81" s="18">
        <f t="shared" si="155"/>
        <v>104034.28599999999</v>
      </c>
      <c r="AL81" s="18">
        <f t="shared" si="156"/>
        <v>127962.17177999999</v>
      </c>
      <c r="AM81" s="133">
        <f>VLOOKUP(B81,'[3]MANO DE OBRA'!$B$9:$L$144,11,0)</f>
        <v>108976</v>
      </c>
      <c r="AN81" s="133">
        <v>345000</v>
      </c>
      <c r="AO81" s="19">
        <v>417180</v>
      </c>
      <c r="AP81" s="77">
        <v>396000</v>
      </c>
      <c r="AQ81" s="19">
        <f t="shared" si="157"/>
        <v>316789</v>
      </c>
      <c r="AR81" s="19">
        <f t="shared" si="158"/>
        <v>370500</v>
      </c>
      <c r="AS81" s="19">
        <f t="shared" si="159"/>
        <v>235333.12076662914</v>
      </c>
      <c r="AT81" s="19">
        <f t="shared" si="160"/>
        <v>114533.776</v>
      </c>
      <c r="AU81" s="19">
        <f t="shared" si="161"/>
        <v>140876.54448000001</v>
      </c>
      <c r="AV81" s="137">
        <f>VLOOKUP(B81,'[3]MANO DE OBRA'!$B$9:$N$144,13,0)</f>
        <v>108323</v>
      </c>
      <c r="AW81" s="137">
        <v>345000</v>
      </c>
      <c r="AX81" s="20">
        <v>417180</v>
      </c>
      <c r="AY81" s="79">
        <v>396000</v>
      </c>
      <c r="AZ81" s="20">
        <f t="shared" si="162"/>
        <v>316625.75</v>
      </c>
      <c r="BA81" s="20">
        <f t="shared" si="163"/>
        <v>370500</v>
      </c>
      <c r="BB81" s="20">
        <f t="shared" si="164"/>
        <v>234569.71288736557</v>
      </c>
      <c r="BC81" s="20">
        <f t="shared" si="165"/>
        <v>113847.473</v>
      </c>
      <c r="BD81" s="20">
        <f t="shared" si="166"/>
        <v>140032.39178999999</v>
      </c>
      <c r="BE81" s="139">
        <f>VLOOKUP(B81,'[3]MANO DE OBRA'!$B$9:$P$144,15,0)</f>
        <v>110727</v>
      </c>
      <c r="BF81" s="139">
        <v>345000</v>
      </c>
      <c r="BG81" s="21">
        <v>417180</v>
      </c>
      <c r="BH81" s="80">
        <v>396000</v>
      </c>
      <c r="BI81" s="21">
        <f t="shared" si="167"/>
        <v>317226.75</v>
      </c>
      <c r="BJ81" s="21">
        <f t="shared" si="168"/>
        <v>370500</v>
      </c>
      <c r="BK81" s="21">
        <f t="shared" si="169"/>
        <v>237359.55037832944</v>
      </c>
      <c r="BL81" s="21">
        <f t="shared" si="170"/>
        <v>116374.07699999999</v>
      </c>
      <c r="BM81" s="21">
        <f t="shared" si="171"/>
        <v>143140.11470999999</v>
      </c>
      <c r="BN81" s="144">
        <f>VLOOKUP(B81,'[3]MANO DE OBRA'!$B$9:$R$144,17,0)</f>
        <v>133243</v>
      </c>
      <c r="BO81" s="144">
        <v>345000</v>
      </c>
      <c r="BP81" s="22">
        <v>417180</v>
      </c>
      <c r="BQ81" s="82">
        <v>405000</v>
      </c>
      <c r="BR81" s="22">
        <f t="shared" si="172"/>
        <v>325105.75</v>
      </c>
      <c r="BS81" s="22">
        <f t="shared" si="173"/>
        <v>375000</v>
      </c>
      <c r="BT81" s="22">
        <f t="shared" si="174"/>
        <v>261954.6601150475</v>
      </c>
      <c r="BU81" s="22">
        <f t="shared" si="175"/>
        <v>140038.39299999998</v>
      </c>
      <c r="BV81" s="22">
        <f t="shared" si="176"/>
        <v>172247.22338999997</v>
      </c>
      <c r="BW81" s="146">
        <f>VLOOKUP(B81,'[3]MANO DE OBRA'!$B$9:$T$144,19,0)</f>
        <v>136373</v>
      </c>
      <c r="BX81" s="146">
        <v>345000</v>
      </c>
      <c r="BY81" s="23">
        <v>417180</v>
      </c>
      <c r="BZ81" s="84">
        <v>396000</v>
      </c>
      <c r="CA81" s="23">
        <f t="shared" si="177"/>
        <v>323638.25</v>
      </c>
      <c r="CB81" s="23">
        <f t="shared" si="178"/>
        <v>370500</v>
      </c>
      <c r="CC81" s="84">
        <f t="shared" si="179"/>
        <v>263962.2868012347</v>
      </c>
      <c r="CD81" s="84">
        <f t="shared" si="180"/>
        <v>143328.02299999999</v>
      </c>
      <c r="CE81" s="84">
        <f t="shared" si="181"/>
        <v>176293.46828999999</v>
      </c>
      <c r="CF81" s="168">
        <f>VLOOKUP(B81,'[3]MANO DE OBRA'!$B$9:$X$144,23,0)</f>
        <v>100865</v>
      </c>
      <c r="CG81" s="168">
        <v>345000</v>
      </c>
      <c r="CH81" s="24">
        <v>417180</v>
      </c>
      <c r="CI81" s="24">
        <v>380200</v>
      </c>
      <c r="CJ81" s="24">
        <f t="shared" si="182"/>
        <v>310811.25</v>
      </c>
      <c r="CK81" s="24">
        <f t="shared" si="183"/>
        <v>362600</v>
      </c>
      <c r="CL81" s="24">
        <f t="shared" si="184"/>
        <v>224214.81924997573</v>
      </c>
      <c r="CM81" s="24">
        <f t="shared" si="185"/>
        <v>106009.11499999999</v>
      </c>
      <c r="CN81" s="24">
        <f t="shared" si="186"/>
        <v>130391.21144999999</v>
      </c>
      <c r="CO81" s="148">
        <f>VLOOKUP(B81,'[3]MANO DE OBRA'!$B$9:$Z$144,25,0)</f>
        <v>114312</v>
      </c>
      <c r="CP81" s="148">
        <v>345000</v>
      </c>
      <c r="CQ81" s="26">
        <v>417180</v>
      </c>
      <c r="CR81" s="149">
        <v>409000</v>
      </c>
      <c r="CS81" s="26">
        <f t="shared" si="187"/>
        <v>321373</v>
      </c>
      <c r="CT81" s="26">
        <f t="shared" si="188"/>
        <v>377000</v>
      </c>
      <c r="CU81" s="26">
        <f t="shared" si="189"/>
        <v>242592.2441582621</v>
      </c>
      <c r="CV81" s="26">
        <f t="shared" si="190"/>
        <v>120141.912</v>
      </c>
      <c r="CW81" s="26">
        <f t="shared" si="191"/>
        <v>147774.55176</v>
      </c>
      <c r="CX81" s="27">
        <f>VLOOKUP(B81,'[3]MANO DE OBRA'!$B$9:$AB$144,27,0)</f>
        <v>138149</v>
      </c>
      <c r="CY81" s="27">
        <v>345000</v>
      </c>
      <c r="CZ81" s="28">
        <v>417180</v>
      </c>
      <c r="DA81" s="86">
        <v>396000</v>
      </c>
      <c r="DB81" s="28">
        <f t="shared" si="192"/>
        <v>324082.25</v>
      </c>
      <c r="DC81" s="28">
        <f t="shared" si="193"/>
        <v>370500</v>
      </c>
      <c r="DD81" s="28">
        <f t="shared" si="194"/>
        <v>265614.63171238266</v>
      </c>
      <c r="DE81" s="28">
        <f t="shared" si="195"/>
        <v>145194.59899999999</v>
      </c>
      <c r="DF81" s="28">
        <f t="shared" si="196"/>
        <v>178589.35676999998</v>
      </c>
      <c r="DG81" s="150">
        <f>VLOOKUP(B81,'[3]MANO DE OBRA'!$B$9:$AF$144,31,0)</f>
        <v>146013</v>
      </c>
      <c r="DH81" s="150">
        <v>345000</v>
      </c>
      <c r="DI81" s="29">
        <v>417180</v>
      </c>
      <c r="DJ81" s="88">
        <v>396000</v>
      </c>
      <c r="DK81" s="29">
        <f t="shared" si="197"/>
        <v>326048.25</v>
      </c>
      <c r="DL81" s="29">
        <f t="shared" si="198"/>
        <v>370500</v>
      </c>
      <c r="DM81" s="29">
        <f t="shared" si="199"/>
        <v>272673.5682961237</v>
      </c>
      <c r="DN81" s="29">
        <f t="shared" si="200"/>
        <v>153459.663</v>
      </c>
      <c r="DO81" s="29">
        <f t="shared" si="201"/>
        <v>188755.38549000002</v>
      </c>
      <c r="DP81" s="154">
        <f>VLOOKUP(B81,'[3]MANO DE OBRA'!$B$9:$AH$144,33,0)</f>
        <v>146013</v>
      </c>
      <c r="DQ81" s="154">
        <v>345000</v>
      </c>
      <c r="DR81" s="30">
        <v>417180</v>
      </c>
      <c r="DS81" s="90">
        <v>408800</v>
      </c>
      <c r="DT81" s="30">
        <f t="shared" si="202"/>
        <v>329248.25</v>
      </c>
      <c r="DU81" s="30">
        <f t="shared" si="203"/>
        <v>376900</v>
      </c>
      <c r="DV81" s="30">
        <f t="shared" si="204"/>
        <v>274151.23727794533</v>
      </c>
      <c r="DW81" s="30">
        <f t="shared" si="205"/>
        <v>153459.663</v>
      </c>
      <c r="DX81" s="30">
        <f t="shared" si="206"/>
        <v>188755.38549000002</v>
      </c>
      <c r="DY81" s="158">
        <f>VLOOKUP(B81,'[3]MANO DE OBRA'!$B$9:$AJ$144,35,0)</f>
        <v>146013</v>
      </c>
      <c r="DZ81" s="158">
        <v>345000</v>
      </c>
      <c r="EA81" s="24">
        <v>417180</v>
      </c>
      <c r="EB81" s="25">
        <v>383800</v>
      </c>
      <c r="EC81" s="24">
        <f t="shared" si="207"/>
        <v>322998.25</v>
      </c>
      <c r="ED81" s="24">
        <f t="shared" si="208"/>
        <v>364400</v>
      </c>
      <c r="EE81" s="24">
        <f t="shared" si="209"/>
        <v>271189.63013514795</v>
      </c>
      <c r="EF81" s="24">
        <f t="shared" si="210"/>
        <v>153459.663</v>
      </c>
      <c r="EG81" s="24">
        <f t="shared" si="211"/>
        <v>188755.38549000002</v>
      </c>
      <c r="EH81" s="126">
        <f>VLOOKUP(B81,'[3]MANO DE OBRA'!$B$9:$AN$144,37,0)</f>
        <v>151419</v>
      </c>
      <c r="EI81" s="126">
        <v>345000</v>
      </c>
      <c r="EJ81" s="17">
        <v>417180</v>
      </c>
      <c r="EK81" s="73">
        <v>400000</v>
      </c>
      <c r="EL81" s="17">
        <f t="shared" si="212"/>
        <v>328399.75</v>
      </c>
      <c r="EM81" s="17">
        <f t="shared" si="213"/>
        <v>372500</v>
      </c>
      <c r="EN81" s="17">
        <f t="shared" si="214"/>
        <v>277781.85610629007</v>
      </c>
      <c r="EO81" s="17">
        <f t="shared" si="215"/>
        <v>159141.36899999998</v>
      </c>
      <c r="EP81" s="17">
        <f t="shared" si="216"/>
        <v>195743.88386999996</v>
      </c>
      <c r="EQ81" s="350">
        <v>146013</v>
      </c>
      <c r="ER81" s="170">
        <v>345000</v>
      </c>
      <c r="ES81" s="32">
        <v>417180</v>
      </c>
      <c r="ET81" s="32">
        <v>400000</v>
      </c>
      <c r="EU81" s="32">
        <f t="shared" si="217"/>
        <v>387393.33333333331</v>
      </c>
      <c r="EV81" s="32">
        <f t="shared" si="218"/>
        <v>400000</v>
      </c>
      <c r="EW81" s="32">
        <f t="shared" si="219"/>
        <v>384832.58990492625</v>
      </c>
      <c r="EX81" s="32">
        <f t="shared" si="220"/>
        <v>176398.30530000001</v>
      </c>
      <c r="EY81" s="32">
        <f t="shared" si="221"/>
        <v>216969.915519</v>
      </c>
      <c r="EZ81" s="94">
        <f>VLOOKUP(B81,'[2]MANO DE OBRA '!$B$11:$AT$145,45,0)</f>
        <v>85727</v>
      </c>
      <c r="FA81" s="170">
        <v>345000</v>
      </c>
      <c r="FB81" s="32">
        <v>417180</v>
      </c>
      <c r="FC81" s="32">
        <v>388000</v>
      </c>
      <c r="FD81" s="32">
        <f t="shared" si="222"/>
        <v>383393.33333333331</v>
      </c>
      <c r="FE81" s="32">
        <f t="shared" si="223"/>
        <v>388000</v>
      </c>
      <c r="FF81" s="32">
        <f t="shared" si="224"/>
        <v>381053.16525348381</v>
      </c>
      <c r="FG81" s="172">
        <f t="shared" si="225"/>
        <v>103566.78869999999</v>
      </c>
      <c r="FH81" s="32">
        <f t="shared" si="226"/>
        <v>127387.15010099999</v>
      </c>
      <c r="FI81" s="172">
        <f>VLOOKUP(B81,'[2]MANO DE OBRA '!$B$11:$BO$145,66,0)</f>
        <v>85290</v>
      </c>
      <c r="FJ81" s="162">
        <v>345000</v>
      </c>
      <c r="FK81" s="32">
        <v>417180</v>
      </c>
      <c r="FL81" s="94">
        <v>400500</v>
      </c>
      <c r="FM81" s="32">
        <f t="shared" si="227"/>
        <v>387560</v>
      </c>
      <c r="FN81" s="32">
        <f t="shared" si="228"/>
        <v>400500</v>
      </c>
      <c r="FO81" s="94">
        <f t="shared" si="229"/>
        <v>384986.72581709357</v>
      </c>
      <c r="FP81" s="172">
        <f t="shared" si="230"/>
        <v>103038.849</v>
      </c>
      <c r="FQ81" s="32">
        <f t="shared" si="231"/>
        <v>126737.78427</v>
      </c>
      <c r="FR81" s="94">
        <f>VLOOKUP(B81,'[2]MANO DE OBRA '!$B$11:$BF$145,57,0)</f>
        <v>75905</v>
      </c>
      <c r="FS81" s="170">
        <v>345000</v>
      </c>
      <c r="FT81" s="32">
        <v>417180</v>
      </c>
      <c r="FU81" s="32">
        <v>396000</v>
      </c>
      <c r="FV81" s="32">
        <f t="shared" si="232"/>
        <v>386060</v>
      </c>
      <c r="FW81" s="32">
        <f t="shared" si="233"/>
        <v>396000</v>
      </c>
      <c r="FX81" s="32">
        <f t="shared" si="234"/>
        <v>383590.01466246648</v>
      </c>
      <c r="FY81" s="172">
        <f t="shared" si="235"/>
        <v>91700.830499999996</v>
      </c>
      <c r="FZ81" s="32">
        <f t="shared" si="236"/>
        <v>112792.021515</v>
      </c>
      <c r="GA81" s="172">
        <f>VLOOKUP(B81,'[2]MANO DE OBRA '!$B$11:$BR$145,69,0)</f>
        <v>94975</v>
      </c>
      <c r="GB81" s="162">
        <v>345000</v>
      </c>
      <c r="GC81" s="32">
        <v>417180</v>
      </c>
      <c r="GD81" s="94">
        <v>400000</v>
      </c>
      <c r="GE81" s="32">
        <f t="shared" si="237"/>
        <v>387393.33333333331</v>
      </c>
      <c r="GF81" s="32">
        <f t="shared" si="238"/>
        <v>400000</v>
      </c>
      <c r="GG81" s="32">
        <f t="shared" si="239"/>
        <v>384832.58990492625</v>
      </c>
      <c r="GH81" s="172">
        <f t="shared" si="240"/>
        <v>114739.2975</v>
      </c>
      <c r="GI81" s="32">
        <f t="shared" si="241"/>
        <v>141129.33592499999</v>
      </c>
      <c r="GJ81" s="172">
        <f>VLOOKUP(B81,'[2]MANO DE OBRA '!$B$11:$P$145,15,0)</f>
        <v>76109</v>
      </c>
      <c r="GK81" s="162">
        <v>345000</v>
      </c>
      <c r="GL81" s="32">
        <v>417180</v>
      </c>
      <c r="GM81" s="94">
        <v>271600</v>
      </c>
      <c r="GN81" s="32">
        <f t="shared" si="242"/>
        <v>344593.33333333331</v>
      </c>
      <c r="GO81" s="32">
        <f t="shared" si="243"/>
        <v>345000</v>
      </c>
      <c r="GP81" s="32">
        <f t="shared" si="244"/>
        <v>334169.39962144807</v>
      </c>
      <c r="GQ81" s="172">
        <f t="shared" si="245"/>
        <v>91947.282899999991</v>
      </c>
      <c r="GR81" s="32">
        <f t="shared" si="246"/>
        <v>113095.15796699999</v>
      </c>
      <c r="GS81" s="172">
        <f>VLOOKUP(B81,'[2]MANO DE OBRA '!$B$11:$G$145,6,0)</f>
        <v>70733</v>
      </c>
      <c r="GT81" s="162">
        <v>345000</v>
      </c>
      <c r="GU81" s="32">
        <v>417180</v>
      </c>
      <c r="GV81" s="94">
        <v>271600</v>
      </c>
      <c r="GW81" s="33">
        <f t="shared" si="247"/>
        <v>344593.33333333331</v>
      </c>
      <c r="GX81" s="32">
        <f t="shared" si="248"/>
        <v>345000</v>
      </c>
      <c r="GY81" s="32">
        <f t="shared" si="249"/>
        <v>334169.39962144807</v>
      </c>
      <c r="GZ81" s="172">
        <f t="shared" si="250"/>
        <v>85452.537299999996</v>
      </c>
      <c r="HA81" s="32">
        <f t="shared" si="251"/>
        <v>105106.62087899999</v>
      </c>
      <c r="HB81" s="172">
        <f>VLOOKUP(B81,'[2]MANO DE OBRA '!$B$11:$D$145,3,0)</f>
        <v>70591</v>
      </c>
      <c r="HC81" s="31">
        <v>345000</v>
      </c>
      <c r="HD81" s="32">
        <v>417180</v>
      </c>
      <c r="HE81" s="94">
        <v>271600</v>
      </c>
      <c r="HF81" s="33">
        <f t="shared" si="252"/>
        <v>344593.33333333331</v>
      </c>
      <c r="HG81" s="32">
        <f t="shared" si="253"/>
        <v>345000</v>
      </c>
      <c r="HH81" s="32">
        <f t="shared" si="254"/>
        <v>334169.39962144807</v>
      </c>
      <c r="HI81" s="172">
        <f t="shared" si="255"/>
        <v>85280.987099999998</v>
      </c>
      <c r="HJ81" s="32">
        <f t="shared" si="256"/>
        <v>104895.614133</v>
      </c>
      <c r="HK81" s="172">
        <f>VLOOKUP(B81,'[2]MANO DE OBRA '!$B$11:$BI$145,60,0)</f>
        <v>87857</v>
      </c>
      <c r="HL81" s="31">
        <v>345000</v>
      </c>
      <c r="HM81" s="32">
        <v>417180</v>
      </c>
      <c r="HN81" s="94">
        <v>400500</v>
      </c>
      <c r="HO81" s="33">
        <f t="shared" si="257"/>
        <v>387560</v>
      </c>
      <c r="HP81" s="32">
        <f t="shared" si="258"/>
        <v>400500</v>
      </c>
      <c r="HQ81" s="32">
        <f t="shared" si="259"/>
        <v>384986.72581709357</v>
      </c>
      <c r="HR81" s="172">
        <f t="shared" si="260"/>
        <v>106140.0417</v>
      </c>
      <c r="HS81" s="32">
        <f t="shared" si="261"/>
        <v>130552.25129100001</v>
      </c>
      <c r="HT81" s="172">
        <v>165600</v>
      </c>
      <c r="HU81" s="31">
        <v>345000</v>
      </c>
      <c r="HV81" s="32">
        <v>417180</v>
      </c>
      <c r="HW81" s="94">
        <v>400000</v>
      </c>
      <c r="HX81" s="33">
        <f t="shared" si="262"/>
        <v>387393.33333333331</v>
      </c>
      <c r="HY81" s="32">
        <f t="shared" si="263"/>
        <v>400000</v>
      </c>
      <c r="HZ81" s="32">
        <f t="shared" si="264"/>
        <v>384832.58990492625</v>
      </c>
      <c r="IA81" s="172">
        <f t="shared" si="265"/>
        <v>200061.36</v>
      </c>
      <c r="IB81" s="32">
        <f t="shared" si="266"/>
        <v>246075.47279999999</v>
      </c>
      <c r="IC81" s="172">
        <v>189750</v>
      </c>
      <c r="ID81" s="31">
        <v>345000</v>
      </c>
      <c r="IE81" s="32">
        <v>417180</v>
      </c>
      <c r="IF81" s="94">
        <v>400000</v>
      </c>
      <c r="IG81" s="33">
        <f t="shared" si="267"/>
        <v>387393.33333333331</v>
      </c>
      <c r="IH81" s="32">
        <f t="shared" si="268"/>
        <v>400000</v>
      </c>
      <c r="II81" s="32">
        <f t="shared" si="269"/>
        <v>384832.58990492625</v>
      </c>
      <c r="IJ81" s="172">
        <f t="shared" si="270"/>
        <v>229236.97499999998</v>
      </c>
      <c r="IK81" s="32">
        <f t="shared" si="271"/>
        <v>281961.47924999997</v>
      </c>
      <c r="IM81" s="32">
        <f t="shared" si="272"/>
        <v>156044.88534666668</v>
      </c>
    </row>
    <row r="82" spans="1:247" x14ac:dyDescent="0.25">
      <c r="A82" s="12">
        <v>75</v>
      </c>
      <c r="B82" s="36" t="s">
        <v>360</v>
      </c>
      <c r="C82" s="14">
        <f>VLOOKUP(B82,'[3]MANO DE OBRA'!$B$9:$D$144,3,0)</f>
        <v>124481</v>
      </c>
      <c r="D82" s="14">
        <v>445000</v>
      </c>
      <c r="E82" s="15">
        <v>525130</v>
      </c>
      <c r="F82" s="97">
        <v>509000</v>
      </c>
      <c r="G82" s="105">
        <f t="shared" si="138"/>
        <v>400902.75</v>
      </c>
      <c r="H82" s="105">
        <f t="shared" si="139"/>
        <v>477000</v>
      </c>
      <c r="I82" s="105">
        <f t="shared" si="140"/>
        <v>282696.05288453033</v>
      </c>
      <c r="J82" s="107">
        <f t="shared" si="137"/>
        <v>130829.53099999999</v>
      </c>
      <c r="K82" s="107">
        <f t="shared" si="141"/>
        <v>160920.32312999998</v>
      </c>
      <c r="L82" s="101">
        <f>VLOOKUP(B82,'[3]MANO DE OBRA'!$B$9:$F$144,5,0)</f>
        <v>125983</v>
      </c>
      <c r="M82" s="101">
        <v>445000</v>
      </c>
      <c r="N82" s="34">
        <v>525130</v>
      </c>
      <c r="O82" s="70">
        <v>509400</v>
      </c>
      <c r="P82" s="34">
        <f t="shared" si="142"/>
        <v>401378.25</v>
      </c>
      <c r="Q82" s="34">
        <f t="shared" si="143"/>
        <v>477200</v>
      </c>
      <c r="R82" s="34">
        <f t="shared" si="144"/>
        <v>284653.86683958559</v>
      </c>
      <c r="S82" s="34">
        <f t="shared" si="145"/>
        <v>132408.133</v>
      </c>
      <c r="T82" s="34">
        <f t="shared" si="146"/>
        <v>162862.00359000001</v>
      </c>
      <c r="U82" s="175">
        <f>VLOOKUP(B82,'[3]MANO DE OBRA'!$B$9:$H$144,7,0)</f>
        <v>121755</v>
      </c>
      <c r="V82" s="175">
        <v>445000</v>
      </c>
      <c r="W82" s="17">
        <v>525130</v>
      </c>
      <c r="X82" s="17">
        <v>499000</v>
      </c>
      <c r="Y82" s="17">
        <f t="shared" si="147"/>
        <v>397721.25</v>
      </c>
      <c r="Z82" s="17">
        <f t="shared" si="148"/>
        <v>472000</v>
      </c>
      <c r="AA82" s="17">
        <f t="shared" si="149"/>
        <v>278382.787544263</v>
      </c>
      <c r="AB82" s="17">
        <f t="shared" si="150"/>
        <v>127964.50499999999</v>
      </c>
      <c r="AC82" s="17">
        <f t="shared" si="151"/>
        <v>157396.34114999999</v>
      </c>
      <c r="AD82" s="129">
        <f>VLOOKUP(B82,'[3]MANO DE OBRA'!$B$9:$J$144,9,0)</f>
        <v>123654</v>
      </c>
      <c r="AE82" s="129">
        <v>445000</v>
      </c>
      <c r="AF82" s="18">
        <v>525130</v>
      </c>
      <c r="AG82" s="74">
        <v>509400</v>
      </c>
      <c r="AH82" s="18">
        <f t="shared" si="152"/>
        <v>400796</v>
      </c>
      <c r="AI82" s="18">
        <f t="shared" si="153"/>
        <v>477200</v>
      </c>
      <c r="AJ82" s="18">
        <f t="shared" si="154"/>
        <v>281657.2760225379</v>
      </c>
      <c r="AK82" s="18">
        <f t="shared" si="155"/>
        <v>129960.35399999999</v>
      </c>
      <c r="AL82" s="18">
        <f t="shared" si="156"/>
        <v>159851.23541999998</v>
      </c>
      <c r="AM82" s="133">
        <f>VLOOKUP(B82,'[3]MANO DE OBRA'!$B$9:$L$144,11,0)</f>
        <v>136133</v>
      </c>
      <c r="AN82" s="133">
        <v>445000</v>
      </c>
      <c r="AO82" s="19">
        <v>525130</v>
      </c>
      <c r="AP82" s="77">
        <v>504000</v>
      </c>
      <c r="AQ82" s="19">
        <f t="shared" si="157"/>
        <v>402565.75</v>
      </c>
      <c r="AR82" s="19">
        <f t="shared" si="158"/>
        <v>474500</v>
      </c>
      <c r="AS82" s="19">
        <f t="shared" si="159"/>
        <v>296705.84224205476</v>
      </c>
      <c r="AT82" s="19">
        <f t="shared" si="160"/>
        <v>143075.783</v>
      </c>
      <c r="AU82" s="19">
        <f t="shared" si="161"/>
        <v>175983.21309</v>
      </c>
      <c r="AV82" s="137">
        <f>VLOOKUP(B82,'[3]MANO DE OBRA'!$B$9:$N$144,13,0)</f>
        <v>140634</v>
      </c>
      <c r="AW82" s="137">
        <v>445000</v>
      </c>
      <c r="AX82" s="20">
        <v>525130</v>
      </c>
      <c r="AY82" s="79">
        <v>504000</v>
      </c>
      <c r="AZ82" s="20">
        <f t="shared" si="162"/>
        <v>403691</v>
      </c>
      <c r="BA82" s="20">
        <f t="shared" si="163"/>
        <v>474500</v>
      </c>
      <c r="BB82" s="20">
        <f t="shared" si="164"/>
        <v>301971.92823762487</v>
      </c>
      <c r="BC82" s="20">
        <f t="shared" si="165"/>
        <v>147806.334</v>
      </c>
      <c r="BD82" s="20">
        <f t="shared" si="166"/>
        <v>181801.79081999999</v>
      </c>
      <c r="BE82" s="139">
        <f>VLOOKUP(B82,'[3]MANO DE OBRA'!$B$9:$P$144,15,0)</f>
        <v>135088</v>
      </c>
      <c r="BF82" s="139">
        <v>445000</v>
      </c>
      <c r="BG82" s="21">
        <v>525130</v>
      </c>
      <c r="BH82" s="80">
        <v>504000</v>
      </c>
      <c r="BI82" s="21">
        <f t="shared" si="167"/>
        <v>402304.5</v>
      </c>
      <c r="BJ82" s="21">
        <f t="shared" si="168"/>
        <v>474500</v>
      </c>
      <c r="BK82" s="21">
        <f t="shared" si="169"/>
        <v>295460.46311100898</v>
      </c>
      <c r="BL82" s="21">
        <f t="shared" si="170"/>
        <v>141977.48799999998</v>
      </c>
      <c r="BM82" s="21">
        <f t="shared" si="171"/>
        <v>174632.31023999999</v>
      </c>
      <c r="BN82" s="144">
        <f>VLOOKUP(B82,'[3]MANO DE OBRA'!$B$9:$R$144,17,0)</f>
        <v>173237</v>
      </c>
      <c r="BO82" s="144">
        <v>445000</v>
      </c>
      <c r="BP82" s="22">
        <v>525130</v>
      </c>
      <c r="BQ82" s="82">
        <v>515000</v>
      </c>
      <c r="BR82" s="22">
        <f t="shared" si="172"/>
        <v>414591.75</v>
      </c>
      <c r="BS82" s="22">
        <f t="shared" si="173"/>
        <v>480000</v>
      </c>
      <c r="BT82" s="22">
        <f t="shared" si="174"/>
        <v>337107.02558379906</v>
      </c>
      <c r="BU82" s="22">
        <f t="shared" si="175"/>
        <v>182072.087</v>
      </c>
      <c r="BV82" s="22">
        <f t="shared" si="176"/>
        <v>223948.66701</v>
      </c>
      <c r="BW82" s="146">
        <f>VLOOKUP(B82,'[3]MANO DE OBRA'!$B$9:$T$144,19,0)</f>
        <v>169551</v>
      </c>
      <c r="BX82" s="146">
        <v>445000</v>
      </c>
      <c r="BY82" s="23">
        <v>525130</v>
      </c>
      <c r="BZ82" s="84">
        <v>504000</v>
      </c>
      <c r="CA82" s="23">
        <f t="shared" si="177"/>
        <v>410920.25</v>
      </c>
      <c r="CB82" s="23">
        <f t="shared" si="178"/>
        <v>474500</v>
      </c>
      <c r="CC82" s="84">
        <f t="shared" si="179"/>
        <v>332404.29717879079</v>
      </c>
      <c r="CD82" s="84">
        <f t="shared" si="180"/>
        <v>178198.101</v>
      </c>
      <c r="CE82" s="84">
        <f t="shared" si="181"/>
        <v>219183.66422999999</v>
      </c>
      <c r="CF82" s="168">
        <f>VLOOKUP(B82,'[3]MANO DE OBRA'!$B$9:$X$144,23,0)</f>
        <v>129357</v>
      </c>
      <c r="CG82" s="168">
        <v>445000</v>
      </c>
      <c r="CH82" s="24">
        <v>525130</v>
      </c>
      <c r="CI82" s="24">
        <v>488900</v>
      </c>
      <c r="CJ82" s="24">
        <f t="shared" si="182"/>
        <v>397096.75</v>
      </c>
      <c r="CK82" s="24">
        <f t="shared" si="183"/>
        <v>466950</v>
      </c>
      <c r="CL82" s="24">
        <f t="shared" si="184"/>
        <v>287202.94908181095</v>
      </c>
      <c r="CM82" s="24">
        <f t="shared" si="185"/>
        <v>135954.20699999999</v>
      </c>
      <c r="CN82" s="24">
        <f t="shared" si="186"/>
        <v>167223.67460999999</v>
      </c>
      <c r="CO82" s="148">
        <f>VLOOKUP(B82,'[3]MANO DE OBRA'!$B$9:$Z$144,25,0)</f>
        <v>140752</v>
      </c>
      <c r="CP82" s="148">
        <v>445000</v>
      </c>
      <c r="CQ82" s="26">
        <v>525130</v>
      </c>
      <c r="CR82" s="149">
        <v>520000</v>
      </c>
      <c r="CS82" s="26">
        <f t="shared" si="187"/>
        <v>407720.5</v>
      </c>
      <c r="CT82" s="26">
        <f t="shared" si="188"/>
        <v>482500</v>
      </c>
      <c r="CU82" s="26">
        <f t="shared" si="189"/>
        <v>303507.33648284175</v>
      </c>
      <c r="CV82" s="26">
        <f t="shared" si="190"/>
        <v>147930.35199999998</v>
      </c>
      <c r="CW82" s="26">
        <f t="shared" si="191"/>
        <v>181954.33295999997</v>
      </c>
      <c r="CX82" s="27">
        <f>VLOOKUP(B82,'[3]MANO DE OBRA'!$B$9:$AB$144,27,0)</f>
        <v>172835</v>
      </c>
      <c r="CY82" s="27">
        <v>445000</v>
      </c>
      <c r="CZ82" s="28">
        <v>525130</v>
      </c>
      <c r="DA82" s="86">
        <v>504000</v>
      </c>
      <c r="DB82" s="28">
        <f t="shared" si="192"/>
        <v>411741.25</v>
      </c>
      <c r="DC82" s="28">
        <f t="shared" si="193"/>
        <v>474500</v>
      </c>
      <c r="DD82" s="28">
        <f t="shared" si="194"/>
        <v>335528.99331904657</v>
      </c>
      <c r="DE82" s="28">
        <f t="shared" si="195"/>
        <v>181649.58499999999</v>
      </c>
      <c r="DF82" s="28">
        <f t="shared" si="196"/>
        <v>223428.98955</v>
      </c>
      <c r="DG82" s="150">
        <f>VLOOKUP(B82,'[3]MANO DE OBRA'!$B$9:$AF$144,31,0)</f>
        <v>183796</v>
      </c>
      <c r="DH82" s="150">
        <v>445000</v>
      </c>
      <c r="DI82" s="29">
        <v>525130</v>
      </c>
      <c r="DJ82" s="88">
        <v>494000</v>
      </c>
      <c r="DK82" s="29">
        <f t="shared" si="197"/>
        <v>411981.5</v>
      </c>
      <c r="DL82" s="29">
        <f t="shared" si="198"/>
        <v>469500</v>
      </c>
      <c r="DM82" s="29">
        <f t="shared" si="199"/>
        <v>344335.19602421421</v>
      </c>
      <c r="DN82" s="29">
        <f t="shared" si="200"/>
        <v>193169.59599999999</v>
      </c>
      <c r="DO82" s="29">
        <f t="shared" si="201"/>
        <v>237598.60308</v>
      </c>
      <c r="DP82" s="154">
        <f>VLOOKUP(B82,'[3]MANO DE OBRA'!$B$9:$AH$144,33,0)</f>
        <v>183796</v>
      </c>
      <c r="DQ82" s="154">
        <v>445000</v>
      </c>
      <c r="DR82" s="30">
        <v>525130</v>
      </c>
      <c r="DS82" s="90">
        <v>519900</v>
      </c>
      <c r="DT82" s="30">
        <f t="shared" si="202"/>
        <v>418456.5</v>
      </c>
      <c r="DU82" s="30">
        <f t="shared" si="203"/>
        <v>482450</v>
      </c>
      <c r="DV82" s="30">
        <f t="shared" si="204"/>
        <v>347350.57879758725</v>
      </c>
      <c r="DW82" s="30">
        <f t="shared" si="205"/>
        <v>193169.59599999999</v>
      </c>
      <c r="DX82" s="30">
        <f t="shared" si="206"/>
        <v>237598.60308</v>
      </c>
      <c r="DY82" s="158">
        <f>VLOOKUP(B82,'[3]MANO DE OBRA'!$B$9:$AJ$144,35,0)</f>
        <v>183796</v>
      </c>
      <c r="DZ82" s="158">
        <v>445000</v>
      </c>
      <c r="EA82" s="24">
        <v>525130</v>
      </c>
      <c r="EB82" s="25">
        <v>514600</v>
      </c>
      <c r="EC82" s="24">
        <f t="shared" si="207"/>
        <v>417131.5</v>
      </c>
      <c r="ED82" s="24">
        <f t="shared" si="208"/>
        <v>479800</v>
      </c>
      <c r="EE82" s="24">
        <f t="shared" si="209"/>
        <v>346754.07134387287</v>
      </c>
      <c r="EF82" s="24">
        <f t="shared" si="210"/>
        <v>193169.59599999999</v>
      </c>
      <c r="EG82" s="24">
        <f t="shared" si="211"/>
        <v>237598.60308</v>
      </c>
      <c r="EH82" s="126">
        <f>VLOOKUP(B82,'[3]MANO DE OBRA'!$B$9:$AN$144,37,0)</f>
        <v>190332</v>
      </c>
      <c r="EI82" s="126">
        <v>445000</v>
      </c>
      <c r="EJ82" s="17">
        <v>525130</v>
      </c>
      <c r="EK82" s="73">
        <v>488000</v>
      </c>
      <c r="EL82" s="17">
        <f t="shared" si="212"/>
        <v>412115.5</v>
      </c>
      <c r="EM82" s="17">
        <f t="shared" si="213"/>
        <v>466500</v>
      </c>
      <c r="EN82" s="17">
        <f t="shared" si="214"/>
        <v>349203.49841167376</v>
      </c>
      <c r="EO82" s="17">
        <f t="shared" si="215"/>
        <v>200038.932</v>
      </c>
      <c r="EP82" s="17">
        <f t="shared" si="216"/>
        <v>246047.88636</v>
      </c>
      <c r="EQ82" s="350">
        <v>183796</v>
      </c>
      <c r="ER82" s="170">
        <v>445000</v>
      </c>
      <c r="ES82" s="32">
        <v>525130</v>
      </c>
      <c r="ET82" s="32">
        <v>499000</v>
      </c>
      <c r="EU82" s="32">
        <f t="shared" si="217"/>
        <v>489710</v>
      </c>
      <c r="EV82" s="32">
        <f t="shared" si="218"/>
        <v>499000</v>
      </c>
      <c r="EW82" s="32">
        <f t="shared" si="219"/>
        <v>487369.85936258943</v>
      </c>
      <c r="EX82" s="32">
        <f t="shared" si="220"/>
        <v>222043.94759999998</v>
      </c>
      <c r="EY82" s="32">
        <f t="shared" si="221"/>
        <v>273114.05554799997</v>
      </c>
      <c r="EZ82" s="94">
        <f>VLOOKUP(B82,'[2]MANO DE OBRA '!$B$11:$AT$145,45,0)</f>
        <v>110524</v>
      </c>
      <c r="FA82" s="170">
        <v>445000</v>
      </c>
      <c r="FB82" s="32">
        <v>525130</v>
      </c>
      <c r="FC82" s="32">
        <v>499000</v>
      </c>
      <c r="FD82" s="32">
        <f t="shared" si="222"/>
        <v>489710</v>
      </c>
      <c r="FE82" s="32">
        <f t="shared" si="223"/>
        <v>499000</v>
      </c>
      <c r="FF82" s="32">
        <f t="shared" si="224"/>
        <v>487369.85936258943</v>
      </c>
      <c r="FG82" s="172">
        <f t="shared" si="225"/>
        <v>133524.04439999998</v>
      </c>
      <c r="FH82" s="32">
        <f t="shared" si="226"/>
        <v>164234.57461199997</v>
      </c>
      <c r="FI82" s="172">
        <f>VLOOKUP(B82,'[2]MANO DE OBRA '!$B$11:$BO$145,66,0)</f>
        <v>111191</v>
      </c>
      <c r="FJ82" s="162">
        <v>445000</v>
      </c>
      <c r="FK82" s="32">
        <v>525130</v>
      </c>
      <c r="FL82" s="94">
        <v>498900</v>
      </c>
      <c r="FM82" s="32">
        <f t="shared" si="227"/>
        <v>489676.66666666669</v>
      </c>
      <c r="FN82" s="32">
        <f t="shared" si="228"/>
        <v>498900</v>
      </c>
      <c r="FO82" s="94">
        <f t="shared" si="229"/>
        <v>487338.05741694552</v>
      </c>
      <c r="FP82" s="172">
        <f t="shared" si="230"/>
        <v>134329.84709999998</v>
      </c>
      <c r="FQ82" s="32">
        <f t="shared" si="231"/>
        <v>165225.71193299998</v>
      </c>
      <c r="FR82" s="94">
        <f>VLOOKUP(B82,'[2]MANO DE OBRA '!$B$11:$BF$145,57,0)</f>
        <v>98971</v>
      </c>
      <c r="FS82" s="170">
        <v>445000</v>
      </c>
      <c r="FT82" s="32">
        <v>525130</v>
      </c>
      <c r="FU82" s="32">
        <v>488000</v>
      </c>
      <c r="FV82" s="32">
        <f t="shared" si="232"/>
        <v>486043.33333333331</v>
      </c>
      <c r="FW82" s="32">
        <f t="shared" si="233"/>
        <v>488000</v>
      </c>
      <c r="FX82" s="32">
        <f t="shared" si="234"/>
        <v>483819.33132004808</v>
      </c>
      <c r="FY82" s="172">
        <f t="shared" si="235"/>
        <v>119566.8651</v>
      </c>
      <c r="FZ82" s="32">
        <f t="shared" si="236"/>
        <v>147067.24407299998</v>
      </c>
      <c r="GA82" s="172">
        <f>VLOOKUP(B82,'[2]MANO DE OBRA '!$B$11:$BR$145,69,0)</f>
        <v>120524</v>
      </c>
      <c r="GB82" s="162">
        <v>445000</v>
      </c>
      <c r="GC82" s="32">
        <v>525130</v>
      </c>
      <c r="GD82" s="94">
        <v>509000</v>
      </c>
      <c r="GE82" s="32">
        <f t="shared" si="237"/>
        <v>493043.33333333331</v>
      </c>
      <c r="GF82" s="32">
        <f t="shared" si="238"/>
        <v>509000</v>
      </c>
      <c r="GG82" s="32">
        <f t="shared" si="239"/>
        <v>490507.22033193475</v>
      </c>
      <c r="GH82" s="172">
        <f t="shared" si="240"/>
        <v>145605.04439999998</v>
      </c>
      <c r="GI82" s="32">
        <f t="shared" si="241"/>
        <v>179094.20461199997</v>
      </c>
      <c r="GJ82" s="172">
        <f>VLOOKUP(B82,'[2]MANO DE OBRA '!$B$11:$P$145,15,0)</f>
        <v>97945</v>
      </c>
      <c r="GK82" s="162">
        <v>445000</v>
      </c>
      <c r="GL82" s="32">
        <v>525130</v>
      </c>
      <c r="GM82" s="94">
        <v>345500</v>
      </c>
      <c r="GN82" s="32">
        <f t="shared" si="242"/>
        <v>438543.33333333331</v>
      </c>
      <c r="GO82" s="32">
        <f t="shared" si="243"/>
        <v>445000</v>
      </c>
      <c r="GP82" s="32">
        <f t="shared" si="244"/>
        <v>425783.31528694805</v>
      </c>
      <c r="GQ82" s="172">
        <f t="shared" si="245"/>
        <v>118327.3545</v>
      </c>
      <c r="GR82" s="32">
        <f t="shared" si="246"/>
        <v>145542.64603500001</v>
      </c>
      <c r="GS82" s="172">
        <f>VLOOKUP(B82,'[2]MANO DE OBRA '!$B$11:$G$145,6,0)</f>
        <v>88339</v>
      </c>
      <c r="GT82" s="162">
        <v>445000</v>
      </c>
      <c r="GU82" s="32">
        <v>525130</v>
      </c>
      <c r="GV82" s="94">
        <v>345500</v>
      </c>
      <c r="GW82" s="33">
        <f t="shared" si="247"/>
        <v>438543.33333333331</v>
      </c>
      <c r="GX82" s="32">
        <f t="shared" si="248"/>
        <v>445000</v>
      </c>
      <c r="GY82" s="32">
        <f t="shared" si="249"/>
        <v>425783.31528694805</v>
      </c>
      <c r="GZ82" s="172">
        <f t="shared" si="250"/>
        <v>106722.3459</v>
      </c>
      <c r="HA82" s="32">
        <f t="shared" si="251"/>
        <v>131268.485457</v>
      </c>
      <c r="HB82" s="172">
        <f>VLOOKUP(B82,'[2]MANO DE OBRA '!$B$11:$D$145,3,0)</f>
        <v>82648</v>
      </c>
      <c r="HC82" s="31">
        <v>445000</v>
      </c>
      <c r="HD82" s="32">
        <v>525130</v>
      </c>
      <c r="HE82" s="94">
        <v>345500</v>
      </c>
      <c r="HF82" s="33">
        <f t="shared" si="252"/>
        <v>438543.33333333331</v>
      </c>
      <c r="HG82" s="32">
        <f t="shared" si="253"/>
        <v>445000</v>
      </c>
      <c r="HH82" s="32">
        <f t="shared" si="254"/>
        <v>425783.31528694805</v>
      </c>
      <c r="HI82" s="172">
        <f t="shared" si="255"/>
        <v>99847.04879999999</v>
      </c>
      <c r="HJ82" s="32">
        <f t="shared" si="256"/>
        <v>122811.87002399999</v>
      </c>
      <c r="HK82" s="172">
        <f>VLOOKUP(B82,'[2]MANO DE OBRA '!$B$11:$BI$145,60,0)</f>
        <v>114567</v>
      </c>
      <c r="HL82" s="31">
        <v>445000</v>
      </c>
      <c r="HM82" s="32">
        <v>525130</v>
      </c>
      <c r="HN82" s="94">
        <v>509400</v>
      </c>
      <c r="HO82" s="33">
        <f t="shared" si="257"/>
        <v>493176.66666666669</v>
      </c>
      <c r="HP82" s="32">
        <f t="shared" si="258"/>
        <v>509400</v>
      </c>
      <c r="HQ82" s="32">
        <f t="shared" si="259"/>
        <v>490630.97522565216</v>
      </c>
      <c r="HR82" s="172">
        <f t="shared" si="260"/>
        <v>138408.3927</v>
      </c>
      <c r="HS82" s="32">
        <f t="shared" si="261"/>
        <v>170242.32302099999</v>
      </c>
      <c r="HT82" s="172">
        <v>213600</v>
      </c>
      <c r="HU82" s="31">
        <v>445000</v>
      </c>
      <c r="HV82" s="32">
        <v>525130</v>
      </c>
      <c r="HW82" s="94">
        <v>473000</v>
      </c>
      <c r="HX82" s="33">
        <f t="shared" si="262"/>
        <v>481043.33333333331</v>
      </c>
      <c r="HY82" s="32">
        <f t="shared" si="263"/>
        <v>473000</v>
      </c>
      <c r="HZ82" s="32">
        <f t="shared" si="264"/>
        <v>478801.36618593714</v>
      </c>
      <c r="IA82" s="172">
        <f t="shared" si="265"/>
        <v>258050.16</v>
      </c>
      <c r="IB82" s="32">
        <f t="shared" si="266"/>
        <v>317401.69680000003</v>
      </c>
      <c r="IC82" s="172">
        <v>244750</v>
      </c>
      <c r="ID82" s="31">
        <v>445000</v>
      </c>
      <c r="IE82" s="32">
        <v>525130</v>
      </c>
      <c r="IF82" s="94">
        <v>473000</v>
      </c>
      <c r="IG82" s="33">
        <f t="shared" si="267"/>
        <v>481043.33333333331</v>
      </c>
      <c r="IH82" s="32">
        <f t="shared" si="268"/>
        <v>473000</v>
      </c>
      <c r="II82" s="32">
        <f t="shared" si="269"/>
        <v>478801.36618593714</v>
      </c>
      <c r="IJ82" s="172">
        <f t="shared" si="270"/>
        <v>295682.47499999998</v>
      </c>
      <c r="IK82" s="32">
        <f t="shared" si="271"/>
        <v>363689.44424999994</v>
      </c>
      <c r="IM82" s="32">
        <f t="shared" si="272"/>
        <v>197323.05547277778</v>
      </c>
    </row>
    <row r="83" spans="1:247" x14ac:dyDescent="0.25">
      <c r="A83" s="12">
        <v>76</v>
      </c>
      <c r="B83" s="38" t="s">
        <v>361</v>
      </c>
      <c r="C83" s="14">
        <f>VLOOKUP(B83,'[3]MANO DE OBRA'!$B$9:$D$144,3,0)</f>
        <v>186347</v>
      </c>
      <c r="D83" s="14">
        <v>666000</v>
      </c>
      <c r="E83" s="15">
        <v>795260</v>
      </c>
      <c r="F83" s="97">
        <v>755000</v>
      </c>
      <c r="G83" s="105">
        <f t="shared" si="138"/>
        <v>600651.75</v>
      </c>
      <c r="H83" s="105">
        <f t="shared" si="139"/>
        <v>710500</v>
      </c>
      <c r="I83" s="105">
        <f t="shared" si="140"/>
        <v>423289.92341865459</v>
      </c>
      <c r="J83" s="107">
        <f t="shared" si="137"/>
        <v>195850.69699999999</v>
      </c>
      <c r="K83" s="107">
        <f t="shared" si="141"/>
        <v>240896.35730999999</v>
      </c>
      <c r="L83" s="101">
        <f>VLOOKUP(B83,'[3]MANO DE OBRA'!$B$9:$F$144,5,0)</f>
        <v>198083</v>
      </c>
      <c r="M83" s="101">
        <v>666000</v>
      </c>
      <c r="N83" s="34">
        <v>795260</v>
      </c>
      <c r="O83" s="70">
        <v>779400</v>
      </c>
      <c r="P83" s="34">
        <f t="shared" si="142"/>
        <v>609685.75</v>
      </c>
      <c r="Q83" s="34">
        <f t="shared" si="143"/>
        <v>722700</v>
      </c>
      <c r="R83" s="34">
        <f t="shared" si="144"/>
        <v>440025.66097784752</v>
      </c>
      <c r="S83" s="34">
        <f t="shared" si="145"/>
        <v>208185.23299999998</v>
      </c>
      <c r="T83" s="34">
        <f t="shared" si="146"/>
        <v>256067.83658999996</v>
      </c>
      <c r="U83" s="175">
        <f>VLOOKUP(B83,'[3]MANO DE OBRA'!$B$9:$H$144,7,0)</f>
        <v>187319</v>
      </c>
      <c r="V83" s="175">
        <v>666000</v>
      </c>
      <c r="W83" s="17">
        <v>795260</v>
      </c>
      <c r="X83" s="17">
        <v>763000</v>
      </c>
      <c r="Y83" s="17">
        <f t="shared" si="147"/>
        <v>602894.75</v>
      </c>
      <c r="Z83" s="17">
        <f t="shared" si="148"/>
        <v>714500</v>
      </c>
      <c r="AA83" s="17">
        <f t="shared" si="149"/>
        <v>425167.59885808011</v>
      </c>
      <c r="AB83" s="17">
        <f t="shared" si="150"/>
        <v>196872.269</v>
      </c>
      <c r="AC83" s="17">
        <f t="shared" si="151"/>
        <v>242152.89087</v>
      </c>
      <c r="AD83" s="129">
        <f>VLOOKUP(B83,'[3]MANO DE OBRA'!$B$9:$J$144,9,0)</f>
        <v>182595</v>
      </c>
      <c r="AE83" s="129">
        <v>666000</v>
      </c>
      <c r="AF83" s="18">
        <v>795260</v>
      </c>
      <c r="AG83" s="74">
        <v>779400</v>
      </c>
      <c r="AH83" s="18">
        <f t="shared" si="152"/>
        <v>605813.75</v>
      </c>
      <c r="AI83" s="18">
        <f t="shared" si="153"/>
        <v>722700</v>
      </c>
      <c r="AJ83" s="18">
        <f t="shared" si="154"/>
        <v>420230.24757961888</v>
      </c>
      <c r="AK83" s="18">
        <f t="shared" si="155"/>
        <v>191907.345</v>
      </c>
      <c r="AL83" s="18">
        <f t="shared" si="156"/>
        <v>236046.03435</v>
      </c>
      <c r="AM83" s="133">
        <f>VLOOKUP(B83,'[3]MANO DE OBRA'!$B$9:$L$144,11,0)</f>
        <v>201022</v>
      </c>
      <c r="AN83" s="133">
        <v>666000</v>
      </c>
      <c r="AO83" s="19">
        <v>795260</v>
      </c>
      <c r="AP83" s="77">
        <v>771000</v>
      </c>
      <c r="AQ83" s="19">
        <f t="shared" si="157"/>
        <v>608320.5</v>
      </c>
      <c r="AR83" s="19">
        <f t="shared" si="158"/>
        <v>718500</v>
      </c>
      <c r="AS83" s="19">
        <f t="shared" si="159"/>
        <v>442940.97221409855</v>
      </c>
      <c r="AT83" s="19">
        <f t="shared" si="160"/>
        <v>211274.12199999997</v>
      </c>
      <c r="AU83" s="19">
        <f t="shared" si="161"/>
        <v>259867.17005999997</v>
      </c>
      <c r="AV83" s="137">
        <f>VLOOKUP(B83,'[3]MANO DE OBRA'!$B$9:$N$144,13,0)</f>
        <v>212324</v>
      </c>
      <c r="AW83" s="137">
        <v>666000</v>
      </c>
      <c r="AX83" s="20">
        <v>795260</v>
      </c>
      <c r="AY83" s="79">
        <v>771000</v>
      </c>
      <c r="AZ83" s="20">
        <f t="shared" si="162"/>
        <v>611146</v>
      </c>
      <c r="BA83" s="20">
        <f t="shared" si="163"/>
        <v>718500</v>
      </c>
      <c r="BB83" s="20">
        <f t="shared" si="164"/>
        <v>456321.3786416059</v>
      </c>
      <c r="BC83" s="20">
        <f t="shared" si="165"/>
        <v>223152.52399999998</v>
      </c>
      <c r="BD83" s="20">
        <f t="shared" si="166"/>
        <v>274477.60451999999</v>
      </c>
      <c r="BE83" s="139">
        <f>VLOOKUP(B83,'[3]MANO DE OBRA'!$B$9:$P$144,15,0)</f>
        <v>209407</v>
      </c>
      <c r="BF83" s="139">
        <v>666000</v>
      </c>
      <c r="BG83" s="21">
        <v>795260</v>
      </c>
      <c r="BH83" s="80">
        <v>740000</v>
      </c>
      <c r="BI83" s="21">
        <f t="shared" si="167"/>
        <v>602666.75</v>
      </c>
      <c r="BJ83" s="21">
        <f t="shared" si="168"/>
        <v>703000</v>
      </c>
      <c r="BK83" s="21">
        <f t="shared" si="169"/>
        <v>450161.86025734362</v>
      </c>
      <c r="BL83" s="21">
        <f t="shared" si="170"/>
        <v>220086.75699999998</v>
      </c>
      <c r="BM83" s="21">
        <f t="shared" si="171"/>
        <v>270706.71110999997</v>
      </c>
      <c r="BN83" s="144">
        <f>VLOOKUP(B83,'[3]MANO DE OBRA'!$B$9:$R$144,17,0)</f>
        <v>258932</v>
      </c>
      <c r="BO83" s="144">
        <v>666000</v>
      </c>
      <c r="BP83" s="22">
        <v>795260</v>
      </c>
      <c r="BQ83" s="82">
        <v>755000</v>
      </c>
      <c r="BR83" s="22">
        <f t="shared" si="172"/>
        <v>618798</v>
      </c>
      <c r="BS83" s="22">
        <f t="shared" si="173"/>
        <v>710500</v>
      </c>
      <c r="BT83" s="22">
        <f t="shared" si="174"/>
        <v>503431.32286489644</v>
      </c>
      <c r="BU83" s="22">
        <f t="shared" si="175"/>
        <v>272137.53200000001</v>
      </c>
      <c r="BV83" s="22">
        <f t="shared" si="176"/>
        <v>334729.16436</v>
      </c>
      <c r="BW83" s="146">
        <f>VLOOKUP(B83,'[3]MANO DE OBRA'!$B$9:$T$144,19,0)</f>
        <v>266780</v>
      </c>
      <c r="BX83" s="146">
        <v>666000</v>
      </c>
      <c r="BY83" s="23">
        <v>795260</v>
      </c>
      <c r="BZ83" s="84">
        <v>740000</v>
      </c>
      <c r="CA83" s="23">
        <f t="shared" si="177"/>
        <v>617010</v>
      </c>
      <c r="CB83" s="23">
        <f t="shared" si="178"/>
        <v>703000</v>
      </c>
      <c r="CC83" s="84">
        <f t="shared" si="179"/>
        <v>508989.37760714063</v>
      </c>
      <c r="CD83" s="84">
        <f t="shared" si="180"/>
        <v>280385.77999999997</v>
      </c>
      <c r="CE83" s="84">
        <f t="shared" si="181"/>
        <v>344874.50939999998</v>
      </c>
      <c r="CF83" s="168">
        <f>VLOOKUP(B83,'[3]MANO DE OBRA'!$B$9:$X$144,23,0)</f>
        <v>193324</v>
      </c>
      <c r="CG83" s="168">
        <v>666000</v>
      </c>
      <c r="CH83" s="24">
        <v>795260</v>
      </c>
      <c r="CI83" s="24">
        <v>688200</v>
      </c>
      <c r="CJ83" s="24">
        <f t="shared" si="182"/>
        <v>585696</v>
      </c>
      <c r="CK83" s="24">
        <f t="shared" si="183"/>
        <v>677100</v>
      </c>
      <c r="CL83" s="24">
        <f t="shared" si="184"/>
        <v>426226.5112016534</v>
      </c>
      <c r="CM83" s="24">
        <f t="shared" si="185"/>
        <v>203183.52399999998</v>
      </c>
      <c r="CN83" s="24">
        <f t="shared" si="186"/>
        <v>249915.73451999997</v>
      </c>
      <c r="CO83" s="148">
        <f>VLOOKUP(B83,'[3]MANO DE OBRA'!$B$9:$Z$144,25,0)</f>
        <v>210447</v>
      </c>
      <c r="CP83" s="148">
        <v>666000</v>
      </c>
      <c r="CQ83" s="26">
        <v>795260</v>
      </c>
      <c r="CR83" s="149">
        <v>755000</v>
      </c>
      <c r="CS83" s="26">
        <f t="shared" si="187"/>
        <v>606676.75</v>
      </c>
      <c r="CT83" s="26">
        <f t="shared" si="188"/>
        <v>710500</v>
      </c>
      <c r="CU83" s="26">
        <f t="shared" si="189"/>
        <v>452732.18787907914</v>
      </c>
      <c r="CV83" s="26">
        <f t="shared" si="190"/>
        <v>221179.79699999999</v>
      </c>
      <c r="CW83" s="26">
        <f t="shared" si="191"/>
        <v>272051.15031</v>
      </c>
      <c r="CX83" s="27">
        <f>VLOOKUP(B83,'[3]MANO DE OBRA'!$B$9:$AB$144,27,0)</f>
        <v>273368</v>
      </c>
      <c r="CY83" s="27">
        <v>666000</v>
      </c>
      <c r="CZ83" s="28">
        <v>795260</v>
      </c>
      <c r="DA83" s="86">
        <v>740000</v>
      </c>
      <c r="DB83" s="28">
        <f t="shared" si="192"/>
        <v>618657</v>
      </c>
      <c r="DC83" s="28">
        <f t="shared" si="193"/>
        <v>703000</v>
      </c>
      <c r="DD83" s="28">
        <f t="shared" si="194"/>
        <v>514908.14311893168</v>
      </c>
      <c r="DE83" s="28">
        <f t="shared" si="195"/>
        <v>287309.76799999998</v>
      </c>
      <c r="DF83" s="28">
        <f t="shared" si="196"/>
        <v>353391.01463999995</v>
      </c>
      <c r="DG83" s="150">
        <f>VLOOKUP(B83,'[3]MANO DE OBRA'!$B$9:$AF$144,31,0)</f>
        <v>278341</v>
      </c>
      <c r="DH83" s="150">
        <v>666000</v>
      </c>
      <c r="DI83" s="29">
        <v>795260</v>
      </c>
      <c r="DJ83" s="88">
        <v>732000</v>
      </c>
      <c r="DK83" s="29">
        <f t="shared" si="197"/>
        <v>617900.25</v>
      </c>
      <c r="DL83" s="29">
        <f t="shared" si="198"/>
        <v>699000</v>
      </c>
      <c r="DM83" s="29">
        <f t="shared" si="199"/>
        <v>518283.24990998098</v>
      </c>
      <c r="DN83" s="29">
        <f t="shared" si="200"/>
        <v>292536.391</v>
      </c>
      <c r="DO83" s="29">
        <f t="shared" si="201"/>
        <v>359819.76092999999</v>
      </c>
      <c r="DP83" s="154">
        <f>VLOOKUP(B83,'[3]MANO DE OBRA'!$B$9:$AH$144,33,0)</f>
        <v>278341</v>
      </c>
      <c r="DQ83" s="154">
        <v>666000</v>
      </c>
      <c r="DR83" s="30">
        <v>795260</v>
      </c>
      <c r="DS83" s="90">
        <v>755500</v>
      </c>
      <c r="DT83" s="30">
        <f t="shared" si="202"/>
        <v>623775.25</v>
      </c>
      <c r="DU83" s="30">
        <f t="shared" si="203"/>
        <v>710750</v>
      </c>
      <c r="DV83" s="30">
        <f t="shared" si="204"/>
        <v>521152.67217262014</v>
      </c>
      <c r="DW83" s="30">
        <f t="shared" si="205"/>
        <v>292536.391</v>
      </c>
      <c r="DX83" s="30">
        <f t="shared" si="206"/>
        <v>359819.76092999999</v>
      </c>
      <c r="DY83" s="158">
        <f>VLOOKUP(B83,'[3]MANO DE OBRA'!$B$9:$AJ$144,35,0)</f>
        <v>278341</v>
      </c>
      <c r="DZ83" s="158">
        <v>666000</v>
      </c>
      <c r="EA83" s="24">
        <v>795260</v>
      </c>
      <c r="EB83" s="25">
        <v>731600</v>
      </c>
      <c r="EC83" s="24">
        <f t="shared" si="207"/>
        <v>617800.25</v>
      </c>
      <c r="ED83" s="24">
        <f t="shared" si="208"/>
        <v>698800</v>
      </c>
      <c r="EE83" s="24">
        <f t="shared" si="209"/>
        <v>518233.09568310471</v>
      </c>
      <c r="EF83" s="24">
        <f t="shared" si="210"/>
        <v>292536.391</v>
      </c>
      <c r="EG83" s="24">
        <f t="shared" si="211"/>
        <v>359819.76092999999</v>
      </c>
      <c r="EH83" s="126">
        <f>VLOOKUP(B83,'[3]MANO DE OBRA'!$B$9:$AN$144,37,0)</f>
        <v>296160</v>
      </c>
      <c r="EI83" s="126">
        <v>666000</v>
      </c>
      <c r="EJ83" s="17">
        <v>795260</v>
      </c>
      <c r="EK83" s="73">
        <v>732000</v>
      </c>
      <c r="EL83" s="17">
        <f t="shared" si="212"/>
        <v>622355</v>
      </c>
      <c r="EM83" s="17">
        <f t="shared" si="213"/>
        <v>699000</v>
      </c>
      <c r="EN83" s="17">
        <f t="shared" si="214"/>
        <v>533217.77948500321</v>
      </c>
      <c r="EO83" s="17">
        <f t="shared" si="215"/>
        <v>311264.15999999997</v>
      </c>
      <c r="EP83" s="17">
        <f t="shared" si="216"/>
        <v>382854.91680000001</v>
      </c>
      <c r="EQ83" s="350">
        <v>278341</v>
      </c>
      <c r="ER83" s="170">
        <v>666000</v>
      </c>
      <c r="ES83" s="32">
        <v>795260</v>
      </c>
      <c r="ET83" s="32">
        <v>763000</v>
      </c>
      <c r="EU83" s="32">
        <f t="shared" si="217"/>
        <v>741420</v>
      </c>
      <c r="EV83" s="32">
        <f t="shared" si="218"/>
        <v>763000</v>
      </c>
      <c r="EW83" s="32">
        <f t="shared" si="219"/>
        <v>737179.00402979576</v>
      </c>
      <c r="EX83" s="32">
        <f t="shared" si="220"/>
        <v>336263.76209999999</v>
      </c>
      <c r="EY83" s="32">
        <f t="shared" si="221"/>
        <v>413604.42738299997</v>
      </c>
      <c r="EZ83" s="94">
        <f>VLOOKUP(B83,'[2]MANO DE OBRA '!$B$11:$AT$145,45,0)</f>
        <v>165215</v>
      </c>
      <c r="FA83" s="170">
        <v>666000</v>
      </c>
      <c r="FB83" s="32">
        <v>795260</v>
      </c>
      <c r="FC83" s="32">
        <v>763000</v>
      </c>
      <c r="FD83" s="32">
        <f t="shared" si="222"/>
        <v>741420</v>
      </c>
      <c r="FE83" s="32">
        <f t="shared" si="223"/>
        <v>763000</v>
      </c>
      <c r="FF83" s="32">
        <f t="shared" si="224"/>
        <v>737179.00402979576</v>
      </c>
      <c r="FG83" s="172">
        <f t="shared" si="225"/>
        <v>199596.2415</v>
      </c>
      <c r="FH83" s="32">
        <f t="shared" si="226"/>
        <v>245503.377045</v>
      </c>
      <c r="FI83" s="172">
        <f>VLOOKUP(B83,'[2]MANO DE OBRA '!$B$11:$BO$145,66,0)</f>
        <v>168513</v>
      </c>
      <c r="FJ83" s="162">
        <v>666000</v>
      </c>
      <c r="FK83" s="32">
        <v>795260</v>
      </c>
      <c r="FL83" s="94">
        <v>763400</v>
      </c>
      <c r="FM83" s="32">
        <f t="shared" si="227"/>
        <v>741553.33333333337</v>
      </c>
      <c r="FN83" s="32">
        <f t="shared" si="228"/>
        <v>763400</v>
      </c>
      <c r="FO83" s="94">
        <f t="shared" si="229"/>
        <v>737303.42146651761</v>
      </c>
      <c r="FP83" s="172">
        <f t="shared" si="230"/>
        <v>203580.55529999998</v>
      </c>
      <c r="FQ83" s="32">
        <f t="shared" si="231"/>
        <v>250404.08301899998</v>
      </c>
      <c r="FR83" s="94">
        <f>VLOOKUP(B83,'[2]MANO DE OBRA '!$B$11:$BF$145,57,0)</f>
        <v>141717</v>
      </c>
      <c r="FS83" s="170">
        <v>666000</v>
      </c>
      <c r="FT83" s="32">
        <v>795260</v>
      </c>
      <c r="FU83" s="32">
        <v>748000</v>
      </c>
      <c r="FV83" s="32">
        <f t="shared" si="232"/>
        <v>736420</v>
      </c>
      <c r="FW83" s="32">
        <f t="shared" si="233"/>
        <v>748000</v>
      </c>
      <c r="FX83" s="32">
        <f t="shared" si="234"/>
        <v>732448.64606857626</v>
      </c>
      <c r="FY83" s="172">
        <f t="shared" si="235"/>
        <v>171208.3077</v>
      </c>
      <c r="FZ83" s="32">
        <f t="shared" si="236"/>
        <v>210586.218471</v>
      </c>
      <c r="GA83" s="172">
        <f>VLOOKUP(B83,'[2]MANO DE OBRA '!$B$11:$BR$145,69,0)</f>
        <v>172597</v>
      </c>
      <c r="GB83" s="162">
        <v>666000</v>
      </c>
      <c r="GC83" s="32">
        <v>795260</v>
      </c>
      <c r="GD83" s="94">
        <v>779000</v>
      </c>
      <c r="GE83" s="32">
        <f t="shared" si="237"/>
        <v>746753.33333333337</v>
      </c>
      <c r="GF83" s="32">
        <f t="shared" si="238"/>
        <v>779000</v>
      </c>
      <c r="GG83" s="32">
        <f t="shared" si="239"/>
        <v>742087.68622021796</v>
      </c>
      <c r="GH83" s="172">
        <f t="shared" si="240"/>
        <v>208514.4357</v>
      </c>
      <c r="GI83" s="32">
        <f t="shared" si="241"/>
        <v>256472.75591100001</v>
      </c>
      <c r="GJ83" s="172">
        <f>VLOOKUP(B83,'[2]MANO DE OBRA '!$B$11:$P$145,15,0)</f>
        <v>145496</v>
      </c>
      <c r="GK83" s="162">
        <v>666000</v>
      </c>
      <c r="GL83" s="32">
        <v>795260</v>
      </c>
      <c r="GM83" s="94">
        <v>540000</v>
      </c>
      <c r="GN83" s="32">
        <f t="shared" si="242"/>
        <v>667086.66666666663</v>
      </c>
      <c r="GO83" s="32">
        <f t="shared" si="243"/>
        <v>666000</v>
      </c>
      <c r="GP83" s="32">
        <f t="shared" si="244"/>
        <v>650645.77992373169</v>
      </c>
      <c r="GQ83" s="172">
        <f t="shared" si="245"/>
        <v>175773.7176</v>
      </c>
      <c r="GR83" s="32">
        <f t="shared" si="246"/>
        <v>216201.67264800001</v>
      </c>
      <c r="GS83" s="172">
        <f>VLOOKUP(B83,'[2]MANO DE OBRA '!$B$11:$G$145,6,0)</f>
        <v>130471</v>
      </c>
      <c r="GT83" s="162">
        <v>666000</v>
      </c>
      <c r="GU83" s="32">
        <v>795260</v>
      </c>
      <c r="GV83" s="94">
        <v>540000</v>
      </c>
      <c r="GW83" s="33">
        <f t="shared" si="247"/>
        <v>667086.66666666663</v>
      </c>
      <c r="GX83" s="32">
        <f t="shared" si="248"/>
        <v>666000</v>
      </c>
      <c r="GY83" s="32">
        <f t="shared" si="249"/>
        <v>650645.77992373169</v>
      </c>
      <c r="GZ83" s="172">
        <f t="shared" si="250"/>
        <v>157622.01509999999</v>
      </c>
      <c r="HA83" s="32">
        <f t="shared" si="251"/>
        <v>193875.07857299998</v>
      </c>
      <c r="HB83" s="172">
        <f>VLOOKUP(B83,'[2]MANO DE OBRA '!$B$11:$D$145,3,0)</f>
        <v>122827</v>
      </c>
      <c r="HC83" s="31">
        <v>666000</v>
      </c>
      <c r="HD83" s="32">
        <v>795260</v>
      </c>
      <c r="HE83" s="94">
        <v>540000</v>
      </c>
      <c r="HF83" s="33">
        <f t="shared" si="252"/>
        <v>667086.66666666663</v>
      </c>
      <c r="HG83" s="32">
        <f t="shared" si="253"/>
        <v>666000</v>
      </c>
      <c r="HH83" s="32">
        <f t="shared" si="254"/>
        <v>650645.77992373169</v>
      </c>
      <c r="HI83" s="172">
        <f t="shared" si="255"/>
        <v>148387.29869999998</v>
      </c>
      <c r="HJ83" s="32">
        <f t="shared" si="256"/>
        <v>182516.37740099998</v>
      </c>
      <c r="HK83" s="172">
        <f>VLOOKUP(B83,'[2]MANO DE OBRA '!$B$11:$BI$145,60,0)</f>
        <v>161057</v>
      </c>
      <c r="HL83" s="31">
        <v>666000</v>
      </c>
      <c r="HM83" s="32">
        <v>795260</v>
      </c>
      <c r="HN83" s="94">
        <v>779400</v>
      </c>
      <c r="HO83" s="33">
        <f t="shared" si="257"/>
        <v>746886.66666666663</v>
      </c>
      <c r="HP83" s="32">
        <f t="shared" si="258"/>
        <v>779400</v>
      </c>
      <c r="HQ83" s="32">
        <f t="shared" si="259"/>
        <v>742208.64074200823</v>
      </c>
      <c r="HR83" s="172">
        <f t="shared" si="260"/>
        <v>194572.96169999999</v>
      </c>
      <c r="HS83" s="32">
        <f t="shared" si="261"/>
        <v>239324.742891</v>
      </c>
      <c r="HT83" s="172">
        <v>319680</v>
      </c>
      <c r="HU83" s="31">
        <v>666000</v>
      </c>
      <c r="HV83" s="32">
        <v>795260</v>
      </c>
      <c r="HW83" s="94">
        <v>763000</v>
      </c>
      <c r="HX83" s="33">
        <f t="shared" si="262"/>
        <v>741420</v>
      </c>
      <c r="HY83" s="32">
        <f t="shared" si="263"/>
        <v>763000</v>
      </c>
      <c r="HZ83" s="32">
        <f t="shared" si="264"/>
        <v>737179.00402979576</v>
      </c>
      <c r="IA83" s="172">
        <f t="shared" si="265"/>
        <v>386205.408</v>
      </c>
      <c r="IB83" s="32">
        <f t="shared" si="266"/>
        <v>475032.65184000001</v>
      </c>
      <c r="IC83" s="172">
        <v>366300</v>
      </c>
      <c r="ID83" s="31">
        <v>666000</v>
      </c>
      <c r="IE83" s="32">
        <v>795260</v>
      </c>
      <c r="IF83" s="94">
        <v>763000</v>
      </c>
      <c r="IG83" s="33">
        <f t="shared" si="267"/>
        <v>741420</v>
      </c>
      <c r="IH83" s="32">
        <f t="shared" si="268"/>
        <v>763000</v>
      </c>
      <c r="II83" s="32">
        <f t="shared" si="269"/>
        <v>737179.00402979576</v>
      </c>
      <c r="IJ83" s="172">
        <f t="shared" si="270"/>
        <v>442527.02999999997</v>
      </c>
      <c r="IK83" s="32">
        <f t="shared" si="271"/>
        <v>544308.24689999991</v>
      </c>
      <c r="IM83" s="32">
        <f t="shared" si="272"/>
        <v>297234.07443377771</v>
      </c>
    </row>
    <row r="84" spans="1:247" x14ac:dyDescent="0.25">
      <c r="A84" s="12">
        <v>77</v>
      </c>
      <c r="B84" s="38" t="s">
        <v>362</v>
      </c>
      <c r="C84" s="14">
        <f>VLOOKUP(B84,'[3]MANO DE OBRA'!$B$9:$D$144,3,0)</f>
        <v>61420</v>
      </c>
      <c r="D84" s="14">
        <v>220000</v>
      </c>
      <c r="E84" s="15">
        <v>266730</v>
      </c>
      <c r="F84" s="97">
        <v>248000</v>
      </c>
      <c r="G84" s="105">
        <f t="shared" si="138"/>
        <v>199037.5</v>
      </c>
      <c r="H84" s="105">
        <f t="shared" si="139"/>
        <v>234000</v>
      </c>
      <c r="I84" s="105">
        <f t="shared" si="140"/>
        <v>139820.22862081008</v>
      </c>
      <c r="J84" s="107">
        <f t="shared" si="137"/>
        <v>64552.42</v>
      </c>
      <c r="K84" s="107">
        <f t="shared" si="141"/>
        <v>79399.476599999995</v>
      </c>
      <c r="L84" s="101">
        <f>VLOOKUP(B84,'[3]MANO DE OBRA'!$B$9:$F$144,5,0)</f>
        <v>68584</v>
      </c>
      <c r="M84" s="101">
        <v>220000</v>
      </c>
      <c r="N84" s="34">
        <v>266730</v>
      </c>
      <c r="O84" s="70">
        <v>253400</v>
      </c>
      <c r="P84" s="34">
        <f t="shared" si="142"/>
        <v>202178.5</v>
      </c>
      <c r="Q84" s="34">
        <f t="shared" si="143"/>
        <v>236700</v>
      </c>
      <c r="R84" s="34">
        <f t="shared" si="144"/>
        <v>149133.78850504072</v>
      </c>
      <c r="S84" s="34">
        <f t="shared" si="145"/>
        <v>72081.784</v>
      </c>
      <c r="T84" s="34">
        <f t="shared" si="146"/>
        <v>88660.594320000004</v>
      </c>
      <c r="U84" s="175">
        <f>VLOOKUP(B84,'[3]MANO DE OBRA'!$B$9:$H$144,7,0)</f>
        <v>63076</v>
      </c>
      <c r="V84" s="175">
        <v>220000</v>
      </c>
      <c r="W84" s="17">
        <v>266730</v>
      </c>
      <c r="X84" s="17">
        <v>248000</v>
      </c>
      <c r="Y84" s="17">
        <f t="shared" si="147"/>
        <v>199451.5</v>
      </c>
      <c r="Z84" s="17">
        <f t="shared" si="148"/>
        <v>234000</v>
      </c>
      <c r="AA84" s="17">
        <f t="shared" si="149"/>
        <v>141941.05155311993</v>
      </c>
      <c r="AB84" s="17">
        <f t="shared" si="150"/>
        <v>66292.875999999989</v>
      </c>
      <c r="AC84" s="17">
        <f t="shared" si="151"/>
        <v>81540.237479999982</v>
      </c>
      <c r="AD84" s="129">
        <f>VLOOKUP(B84,'[3]MANO DE OBRA'!$B$9:$J$144,9,0)</f>
        <v>62191</v>
      </c>
      <c r="AE84" s="129">
        <v>220000</v>
      </c>
      <c r="AF84" s="18">
        <v>266730</v>
      </c>
      <c r="AG84" s="74">
        <v>253400</v>
      </c>
      <c r="AH84" s="18">
        <f t="shared" si="152"/>
        <v>200580.25</v>
      </c>
      <c r="AI84" s="18">
        <f t="shared" si="153"/>
        <v>236700</v>
      </c>
      <c r="AJ84" s="18">
        <f t="shared" si="154"/>
        <v>141240.98741860146</v>
      </c>
      <c r="AK84" s="18">
        <f t="shared" si="155"/>
        <v>65362.740999999995</v>
      </c>
      <c r="AL84" s="18">
        <f t="shared" si="156"/>
        <v>80396.171429999988</v>
      </c>
      <c r="AM84" s="133">
        <f>VLOOKUP(B84,'[3]MANO DE OBRA'!$B$9:$L$144,11,0)</f>
        <v>68467</v>
      </c>
      <c r="AN84" s="133">
        <v>220000</v>
      </c>
      <c r="AO84" s="19">
        <v>266730</v>
      </c>
      <c r="AP84" s="77">
        <v>261000</v>
      </c>
      <c r="AQ84" s="19">
        <f t="shared" si="157"/>
        <v>204049.25</v>
      </c>
      <c r="AR84" s="19">
        <f t="shared" si="158"/>
        <v>240500</v>
      </c>
      <c r="AS84" s="19">
        <f t="shared" si="159"/>
        <v>149635.87140083639</v>
      </c>
      <c r="AT84" s="19">
        <f t="shared" si="160"/>
        <v>71958.816999999995</v>
      </c>
      <c r="AU84" s="19">
        <f t="shared" si="161"/>
        <v>88509.34491</v>
      </c>
      <c r="AV84" s="137">
        <f>VLOOKUP(B84,'[3]MANO DE OBRA'!$B$9:$N$144,13,0)</f>
        <v>70638</v>
      </c>
      <c r="AW84" s="137">
        <v>220000</v>
      </c>
      <c r="AX84" s="20">
        <v>266730</v>
      </c>
      <c r="AY84" s="79">
        <v>261000</v>
      </c>
      <c r="AZ84" s="20">
        <f t="shared" si="162"/>
        <v>204592</v>
      </c>
      <c r="BA84" s="20">
        <f t="shared" si="163"/>
        <v>240500</v>
      </c>
      <c r="BB84" s="20">
        <f t="shared" si="164"/>
        <v>152191.55095623221</v>
      </c>
      <c r="BC84" s="20">
        <f t="shared" si="165"/>
        <v>74240.538</v>
      </c>
      <c r="BD84" s="20">
        <f t="shared" si="166"/>
        <v>91315.861739999993</v>
      </c>
      <c r="BE84" s="139">
        <f>VLOOKUP(B84,'[3]MANO DE OBRA'!$B$9:$P$144,15,0)</f>
        <v>70412</v>
      </c>
      <c r="BF84" s="139">
        <v>220000</v>
      </c>
      <c r="BG84" s="21">
        <v>266730</v>
      </c>
      <c r="BH84" s="80">
        <v>245000</v>
      </c>
      <c r="BI84" s="21">
        <f t="shared" si="167"/>
        <v>200535.5</v>
      </c>
      <c r="BJ84" s="21">
        <f t="shared" si="168"/>
        <v>232500</v>
      </c>
      <c r="BK84" s="21">
        <f t="shared" si="169"/>
        <v>150498.59381124779</v>
      </c>
      <c r="BL84" s="21">
        <f t="shared" si="170"/>
        <v>74003.012000000002</v>
      </c>
      <c r="BM84" s="21">
        <f t="shared" si="171"/>
        <v>91023.704760000008</v>
      </c>
      <c r="BN84" s="144">
        <f>VLOOKUP(B84,'[3]MANO DE OBRA'!$B$9:$R$144,17,0)</f>
        <v>82926</v>
      </c>
      <c r="BO84" s="144">
        <v>220000</v>
      </c>
      <c r="BP84" s="22">
        <v>266730</v>
      </c>
      <c r="BQ84" s="82">
        <v>251000</v>
      </c>
      <c r="BR84" s="22">
        <f t="shared" si="172"/>
        <v>205164</v>
      </c>
      <c r="BS84" s="22">
        <f t="shared" si="173"/>
        <v>235500</v>
      </c>
      <c r="BT84" s="22">
        <f t="shared" si="174"/>
        <v>164354.93239383891</v>
      </c>
      <c r="BU84" s="22">
        <f t="shared" si="175"/>
        <v>87155.225999999995</v>
      </c>
      <c r="BV84" s="22">
        <f t="shared" si="176"/>
        <v>107200.92797999999</v>
      </c>
      <c r="BW84" s="146">
        <f>VLOOKUP(B84,'[3]MANO DE OBRA'!$B$9:$T$144,19,0)</f>
        <v>88621</v>
      </c>
      <c r="BX84" s="146">
        <v>220000</v>
      </c>
      <c r="BY84" s="23">
        <v>266730</v>
      </c>
      <c r="BZ84" s="84">
        <v>245000</v>
      </c>
      <c r="CA84" s="23">
        <f t="shared" si="177"/>
        <v>205087.75</v>
      </c>
      <c r="CB84" s="23">
        <f t="shared" si="178"/>
        <v>232500</v>
      </c>
      <c r="CC84" s="84">
        <f t="shared" si="179"/>
        <v>169060.25013516142</v>
      </c>
      <c r="CD84" s="84">
        <f t="shared" si="180"/>
        <v>93140.670999999988</v>
      </c>
      <c r="CE84" s="84">
        <f t="shared" si="181"/>
        <v>114563.02532999999</v>
      </c>
      <c r="CF84" s="168">
        <f>VLOOKUP(B84,'[3]MANO DE OBRA'!$B$9:$X$144,23,0)</f>
        <v>64080</v>
      </c>
      <c r="CG84" s="168">
        <v>220000</v>
      </c>
      <c r="CH84" s="24">
        <v>266730</v>
      </c>
      <c r="CI84" s="24">
        <v>232800</v>
      </c>
      <c r="CJ84" s="24">
        <f t="shared" si="182"/>
        <v>195902.5</v>
      </c>
      <c r="CK84" s="24">
        <f t="shared" si="183"/>
        <v>226400</v>
      </c>
      <c r="CL84" s="24">
        <f t="shared" si="184"/>
        <v>141866.15752842202</v>
      </c>
      <c r="CM84" s="24">
        <f t="shared" si="185"/>
        <v>67348.08</v>
      </c>
      <c r="CN84" s="24">
        <f t="shared" si="186"/>
        <v>82838.138399999996</v>
      </c>
      <c r="CO84" s="148">
        <f>VLOOKUP(B84,'[3]MANO DE OBRA'!$B$9:$Z$144,25,0)</f>
        <v>68208</v>
      </c>
      <c r="CP84" s="148">
        <v>220000</v>
      </c>
      <c r="CQ84" s="26">
        <v>266730</v>
      </c>
      <c r="CR84" s="149">
        <v>259000</v>
      </c>
      <c r="CS84" s="26">
        <f t="shared" si="187"/>
        <v>203484.5</v>
      </c>
      <c r="CT84" s="26">
        <f t="shared" si="188"/>
        <v>239500</v>
      </c>
      <c r="CU84" s="26">
        <f t="shared" si="189"/>
        <v>149161.31354553782</v>
      </c>
      <c r="CV84" s="26">
        <f t="shared" si="190"/>
        <v>71686.607999999993</v>
      </c>
      <c r="CW84" s="26">
        <f t="shared" si="191"/>
        <v>88174.527839999995</v>
      </c>
      <c r="CX84" s="27">
        <f>VLOOKUP(B84,'[3]MANO DE OBRA'!$B$9:$AB$144,27,0)</f>
        <v>92378</v>
      </c>
      <c r="CY84" s="27">
        <v>220000</v>
      </c>
      <c r="CZ84" s="28">
        <v>266730</v>
      </c>
      <c r="DA84" s="86">
        <v>251000</v>
      </c>
      <c r="DB84" s="28">
        <f t="shared" si="192"/>
        <v>207527</v>
      </c>
      <c r="DC84" s="28">
        <f t="shared" si="193"/>
        <v>235500</v>
      </c>
      <c r="DD84" s="28">
        <f t="shared" si="194"/>
        <v>173132.32133053793</v>
      </c>
      <c r="DE84" s="28">
        <f t="shared" si="195"/>
        <v>97089.277999999991</v>
      </c>
      <c r="DF84" s="28">
        <f t="shared" si="196"/>
        <v>119419.81193999999</v>
      </c>
      <c r="DG84" s="150">
        <f>VLOOKUP(B84,'[3]MANO DE OBRA'!$B$9:$AF$144,31,0)</f>
        <v>93356</v>
      </c>
      <c r="DH84" s="150">
        <v>220000</v>
      </c>
      <c r="DI84" s="29">
        <v>266730</v>
      </c>
      <c r="DJ84" s="88">
        <v>261000</v>
      </c>
      <c r="DK84" s="29">
        <f t="shared" si="197"/>
        <v>210271.5</v>
      </c>
      <c r="DL84" s="29">
        <f t="shared" si="198"/>
        <v>240500</v>
      </c>
      <c r="DM84" s="29">
        <f t="shared" si="199"/>
        <v>175149.24638950499</v>
      </c>
      <c r="DN84" s="29">
        <f t="shared" si="200"/>
        <v>98117.155999999988</v>
      </c>
      <c r="DO84" s="29">
        <f t="shared" si="201"/>
        <v>120684.10187999999</v>
      </c>
      <c r="DP84" s="154">
        <f>VLOOKUP(B84,'[3]MANO DE OBRA'!$B$9:$AH$144,33,0)</f>
        <v>93356</v>
      </c>
      <c r="DQ84" s="154">
        <v>220000</v>
      </c>
      <c r="DR84" s="30">
        <v>266730</v>
      </c>
      <c r="DS84" s="90">
        <v>258700</v>
      </c>
      <c r="DT84" s="30">
        <f t="shared" si="202"/>
        <v>209696.5</v>
      </c>
      <c r="DU84" s="30">
        <f t="shared" si="203"/>
        <v>239350</v>
      </c>
      <c r="DV84" s="30">
        <f t="shared" si="204"/>
        <v>174888.39079021057</v>
      </c>
      <c r="DW84" s="30">
        <f t="shared" si="205"/>
        <v>98117.155999999988</v>
      </c>
      <c r="DX84" s="30">
        <f t="shared" si="206"/>
        <v>120684.10187999999</v>
      </c>
      <c r="DY84" s="158">
        <f>VLOOKUP(B84,'[3]MANO DE OBRA'!$B$9:$AJ$144,35,0)</f>
        <v>93356</v>
      </c>
      <c r="DZ84" s="158">
        <v>220000</v>
      </c>
      <c r="EA84" s="24">
        <v>266730</v>
      </c>
      <c r="EB84" s="25">
        <v>261400</v>
      </c>
      <c r="EC84" s="24">
        <f t="shared" si="207"/>
        <v>210371.5</v>
      </c>
      <c r="ED84" s="24">
        <f t="shared" si="208"/>
        <v>240700</v>
      </c>
      <c r="EE84" s="24">
        <f t="shared" si="209"/>
        <v>175194.22250696839</v>
      </c>
      <c r="EF84" s="24">
        <f t="shared" si="210"/>
        <v>98117.155999999988</v>
      </c>
      <c r="EG84" s="24">
        <f t="shared" si="211"/>
        <v>120684.10187999999</v>
      </c>
      <c r="EH84" s="126">
        <f>VLOOKUP(B84,'[3]MANO DE OBRA'!$B$9:$AN$144,37,0)</f>
        <v>99880</v>
      </c>
      <c r="EI84" s="126">
        <v>220000</v>
      </c>
      <c r="EJ84" s="17">
        <v>266730</v>
      </c>
      <c r="EK84" s="73">
        <v>240000</v>
      </c>
      <c r="EL84" s="17">
        <f t="shared" si="212"/>
        <v>206652.5</v>
      </c>
      <c r="EM84" s="17">
        <f t="shared" si="213"/>
        <v>230000</v>
      </c>
      <c r="EN84" s="17">
        <f t="shared" si="214"/>
        <v>177989.425273161</v>
      </c>
      <c r="EO84" s="17">
        <f t="shared" si="215"/>
        <v>104973.87999999999</v>
      </c>
      <c r="EP84" s="17">
        <f t="shared" si="216"/>
        <v>129117.87239999999</v>
      </c>
      <c r="EQ84" s="350">
        <v>93356</v>
      </c>
      <c r="ER84" s="170">
        <v>220000</v>
      </c>
      <c r="ES84" s="32">
        <v>266730</v>
      </c>
      <c r="ET84" s="32">
        <v>248000</v>
      </c>
      <c r="EU84" s="32">
        <f t="shared" si="217"/>
        <v>244910</v>
      </c>
      <c r="EV84" s="32">
        <f t="shared" si="218"/>
        <v>248000</v>
      </c>
      <c r="EW84" s="32">
        <f t="shared" si="219"/>
        <v>243371.72648320161</v>
      </c>
      <c r="EX84" s="32">
        <f t="shared" si="220"/>
        <v>112783.3836</v>
      </c>
      <c r="EY84" s="32">
        <f t="shared" si="221"/>
        <v>138723.56182800001</v>
      </c>
      <c r="EZ84" s="94">
        <f>VLOOKUP(B84,'[2]MANO DE OBRA '!$B$11:$AT$145,45,0)</f>
        <v>52906</v>
      </c>
      <c r="FA84" s="170">
        <v>220000</v>
      </c>
      <c r="FB84" s="32">
        <v>266730</v>
      </c>
      <c r="FC84" s="32">
        <v>259000</v>
      </c>
      <c r="FD84" s="32">
        <f t="shared" si="222"/>
        <v>248576.66666666666</v>
      </c>
      <c r="FE84" s="32">
        <f t="shared" si="223"/>
        <v>259000</v>
      </c>
      <c r="FF84" s="32">
        <f t="shared" si="224"/>
        <v>246800.47873900089</v>
      </c>
      <c r="FG84" s="172">
        <f t="shared" si="225"/>
        <v>63915.738599999997</v>
      </c>
      <c r="FH84" s="32">
        <f t="shared" si="226"/>
        <v>78616.358477999995</v>
      </c>
      <c r="FI84" s="172">
        <f>VLOOKUP(B84,'[2]MANO DE OBRA '!$B$11:$BO$145,66,0)</f>
        <v>53636</v>
      </c>
      <c r="FJ84" s="162">
        <v>220000</v>
      </c>
      <c r="FK84" s="32">
        <v>266730</v>
      </c>
      <c r="FL84" s="94">
        <v>248100</v>
      </c>
      <c r="FM84" s="32">
        <f t="shared" si="227"/>
        <v>244943.33333333334</v>
      </c>
      <c r="FN84" s="32">
        <f t="shared" si="228"/>
        <v>248100</v>
      </c>
      <c r="FO84" s="94">
        <f t="shared" si="229"/>
        <v>243403.8185590833</v>
      </c>
      <c r="FP84" s="172">
        <f t="shared" si="230"/>
        <v>64797.651599999997</v>
      </c>
      <c r="FQ84" s="32">
        <f t="shared" si="231"/>
        <v>79701.111468000003</v>
      </c>
      <c r="FR84" s="94">
        <f>VLOOKUP(B84,'[2]MANO DE OBRA '!$B$11:$BF$145,57,0)</f>
        <v>48303</v>
      </c>
      <c r="FS84" s="170">
        <v>220000</v>
      </c>
      <c r="FT84" s="32">
        <v>266730</v>
      </c>
      <c r="FU84" s="32">
        <v>253000</v>
      </c>
      <c r="FV84" s="32">
        <f t="shared" si="232"/>
        <v>246576.66666666666</v>
      </c>
      <c r="FW84" s="32">
        <f t="shared" si="233"/>
        <v>253000</v>
      </c>
      <c r="FX84" s="32">
        <f t="shared" si="234"/>
        <v>244955.28268133308</v>
      </c>
      <c r="FY84" s="172">
        <f t="shared" si="235"/>
        <v>58354.854299999999</v>
      </c>
      <c r="FZ84" s="32">
        <f t="shared" si="236"/>
        <v>71776.470788999999</v>
      </c>
      <c r="GA84" s="172">
        <f>VLOOKUP(B84,'[2]MANO DE OBRA '!$B$11:$BR$145,69,0)</f>
        <v>55558</v>
      </c>
      <c r="GB84" s="162">
        <v>220000</v>
      </c>
      <c r="GC84" s="32">
        <v>266730</v>
      </c>
      <c r="GD84" s="94">
        <v>253000</v>
      </c>
      <c r="GE84" s="32">
        <f t="shared" si="237"/>
        <v>246576.66666666666</v>
      </c>
      <c r="GF84" s="32">
        <f t="shared" si="238"/>
        <v>253000</v>
      </c>
      <c r="GG84" s="32">
        <f t="shared" si="239"/>
        <v>244955.28268133308</v>
      </c>
      <c r="GH84" s="172">
        <f t="shared" si="240"/>
        <v>67119.6198</v>
      </c>
      <c r="GI84" s="32">
        <f t="shared" si="241"/>
        <v>82557.132354000001</v>
      </c>
      <c r="GJ84" s="172">
        <f>VLOOKUP(B84,'[2]MANO DE OBRA '!$B$11:$P$145,15,0)</f>
        <v>47733</v>
      </c>
      <c r="GK84" s="162">
        <v>220000</v>
      </c>
      <c r="GL84" s="32">
        <v>266730</v>
      </c>
      <c r="GM84" s="94">
        <v>177400</v>
      </c>
      <c r="GN84" s="32">
        <f t="shared" si="242"/>
        <v>221376.66666666666</v>
      </c>
      <c r="GO84" s="32">
        <f t="shared" si="243"/>
        <v>220000</v>
      </c>
      <c r="GP84" s="32">
        <f t="shared" si="244"/>
        <v>215338.67871956254</v>
      </c>
      <c r="GQ84" s="172">
        <f t="shared" si="245"/>
        <v>57666.237300000001</v>
      </c>
      <c r="GR84" s="32">
        <f t="shared" si="246"/>
        <v>70929.471879000004</v>
      </c>
      <c r="GS84" s="172">
        <f>VLOOKUP(B84,'[2]MANO DE OBRA '!$B$11:$G$145,6,0)</f>
        <v>43632</v>
      </c>
      <c r="GT84" s="162">
        <v>220000</v>
      </c>
      <c r="GU84" s="32">
        <v>266730</v>
      </c>
      <c r="GV84" s="94">
        <v>177400</v>
      </c>
      <c r="GW84" s="33">
        <f t="shared" si="247"/>
        <v>221376.66666666666</v>
      </c>
      <c r="GX84" s="32">
        <f t="shared" si="248"/>
        <v>220000</v>
      </c>
      <c r="GY84" s="32">
        <f t="shared" si="249"/>
        <v>215338.67871956254</v>
      </c>
      <c r="GZ84" s="172">
        <f t="shared" si="250"/>
        <v>52711.819199999998</v>
      </c>
      <c r="HA84" s="32">
        <f t="shared" si="251"/>
        <v>64835.537616000001</v>
      </c>
      <c r="HB84" s="172">
        <f>VLOOKUP(B84,'[2]MANO DE OBRA '!$B$11:$D$145,3,0)</f>
        <v>42048</v>
      </c>
      <c r="HC84" s="31">
        <v>220000</v>
      </c>
      <c r="HD84" s="32">
        <v>266730</v>
      </c>
      <c r="HE84" s="94">
        <v>177400</v>
      </c>
      <c r="HF84" s="33">
        <f t="shared" si="252"/>
        <v>221376.66666666666</v>
      </c>
      <c r="HG84" s="32">
        <f t="shared" si="253"/>
        <v>220000</v>
      </c>
      <c r="HH84" s="32">
        <f t="shared" si="254"/>
        <v>215338.67871956254</v>
      </c>
      <c r="HI84" s="172">
        <f t="shared" si="255"/>
        <v>50798.188799999996</v>
      </c>
      <c r="HJ84" s="32">
        <f t="shared" si="256"/>
        <v>62481.772224</v>
      </c>
      <c r="HK84" s="172">
        <f>VLOOKUP(B84,'[2]MANO DE OBRA '!$B$11:$BI$145,60,0)</f>
        <v>54881</v>
      </c>
      <c r="HL84" s="31">
        <v>220000</v>
      </c>
      <c r="HM84" s="32">
        <v>266730</v>
      </c>
      <c r="HN84" s="94">
        <v>253400</v>
      </c>
      <c r="HO84" s="33">
        <f t="shared" si="257"/>
        <v>246710</v>
      </c>
      <c r="HP84" s="32">
        <f t="shared" si="258"/>
        <v>253400</v>
      </c>
      <c r="HQ84" s="32">
        <f t="shared" si="259"/>
        <v>245080.13785143493</v>
      </c>
      <c r="HR84" s="172">
        <f t="shared" si="260"/>
        <v>66301.736099999995</v>
      </c>
      <c r="HS84" s="32">
        <f t="shared" si="261"/>
        <v>81551.135402999993</v>
      </c>
      <c r="HT84" s="172">
        <v>105600</v>
      </c>
      <c r="HU84" s="31">
        <v>220000</v>
      </c>
      <c r="HV84" s="32">
        <v>266730</v>
      </c>
      <c r="HW84" s="94">
        <v>253000</v>
      </c>
      <c r="HX84" s="33">
        <f t="shared" si="262"/>
        <v>246576.66666666666</v>
      </c>
      <c r="HY84" s="32">
        <f t="shared" si="263"/>
        <v>253000</v>
      </c>
      <c r="HZ84" s="32">
        <f t="shared" si="264"/>
        <v>244955.28268133308</v>
      </c>
      <c r="IA84" s="172">
        <f t="shared" si="265"/>
        <v>127575.36</v>
      </c>
      <c r="IB84" s="32">
        <f t="shared" si="266"/>
        <v>156917.69279999999</v>
      </c>
      <c r="IC84" s="172">
        <v>121000</v>
      </c>
      <c r="ID84" s="31">
        <v>220000</v>
      </c>
      <c r="IE84" s="32">
        <v>266730</v>
      </c>
      <c r="IF84" s="94">
        <v>253000</v>
      </c>
      <c r="IG84" s="33">
        <f t="shared" si="267"/>
        <v>246576.66666666666</v>
      </c>
      <c r="IH84" s="32">
        <f t="shared" si="268"/>
        <v>253000</v>
      </c>
      <c r="II84" s="32">
        <f t="shared" si="269"/>
        <v>244955.28268133308</v>
      </c>
      <c r="IJ84" s="172">
        <f t="shared" si="270"/>
        <v>146180.1</v>
      </c>
      <c r="IK84" s="32">
        <f t="shared" si="271"/>
        <v>179801.52300000002</v>
      </c>
      <c r="IM84" s="32">
        <f t="shared" si="272"/>
        <v>98966.806244777763</v>
      </c>
    </row>
    <row r="85" spans="1:247" x14ac:dyDescent="0.25">
      <c r="A85" s="12">
        <v>78</v>
      </c>
      <c r="B85" s="38" t="s">
        <v>363</v>
      </c>
      <c r="C85" s="14">
        <f>VLOOKUP(B85,'[3]MANO DE OBRA'!$B$9:$D$144,3,0)</f>
        <v>62650</v>
      </c>
      <c r="D85" s="14">
        <v>224000</v>
      </c>
      <c r="E85" s="15">
        <v>262480</v>
      </c>
      <c r="F85" s="97">
        <v>247000</v>
      </c>
      <c r="G85" s="105">
        <f t="shared" si="138"/>
        <v>199032.5</v>
      </c>
      <c r="H85" s="105">
        <f t="shared" si="139"/>
        <v>235500</v>
      </c>
      <c r="I85" s="105">
        <f t="shared" si="140"/>
        <v>141420.83882323434</v>
      </c>
      <c r="J85" s="107">
        <f t="shared" si="137"/>
        <v>65845.149999999994</v>
      </c>
      <c r="K85" s="107">
        <f t="shared" si="141"/>
        <v>80989.534499999994</v>
      </c>
      <c r="L85" s="101">
        <f>VLOOKUP(B85,'[3]MANO DE OBRA'!$B$9:$F$144,5,0)</f>
        <v>63861</v>
      </c>
      <c r="M85" s="101">
        <v>224000</v>
      </c>
      <c r="N85" s="34">
        <v>262480</v>
      </c>
      <c r="O85" s="70">
        <v>246700</v>
      </c>
      <c r="P85" s="34">
        <f t="shared" si="142"/>
        <v>199260.25</v>
      </c>
      <c r="Q85" s="34">
        <f t="shared" si="143"/>
        <v>235350</v>
      </c>
      <c r="R85" s="34">
        <f t="shared" si="144"/>
        <v>142925.46383541875</v>
      </c>
      <c r="S85" s="34">
        <f t="shared" si="145"/>
        <v>67117.910999999993</v>
      </c>
      <c r="T85" s="34">
        <f t="shared" si="146"/>
        <v>82555.030529999989</v>
      </c>
      <c r="U85" s="175">
        <f>VLOOKUP(B85,'[3]MANO DE OBRA'!$B$9:$H$144,7,0)</f>
        <v>62650</v>
      </c>
      <c r="V85" s="175">
        <v>224000</v>
      </c>
      <c r="W85" s="17">
        <v>262480</v>
      </c>
      <c r="X85" s="17">
        <v>241000</v>
      </c>
      <c r="Y85" s="17">
        <f t="shared" si="147"/>
        <v>197532.5</v>
      </c>
      <c r="Z85" s="17">
        <f t="shared" si="148"/>
        <v>232500</v>
      </c>
      <c r="AA85" s="17">
        <f t="shared" si="149"/>
        <v>140918.65909868293</v>
      </c>
      <c r="AB85" s="17">
        <f t="shared" si="150"/>
        <v>65845.149999999994</v>
      </c>
      <c r="AC85" s="17">
        <f t="shared" si="151"/>
        <v>80989.534499999994</v>
      </c>
      <c r="AD85" s="129">
        <f>VLOOKUP(B85,'[3]MANO DE OBRA'!$B$9:$J$144,9,0)</f>
        <v>62650</v>
      </c>
      <c r="AE85" s="129">
        <v>224000</v>
      </c>
      <c r="AF85" s="18">
        <v>262480</v>
      </c>
      <c r="AG85" s="74">
        <v>246700</v>
      </c>
      <c r="AH85" s="18">
        <f t="shared" si="152"/>
        <v>198957.5</v>
      </c>
      <c r="AI85" s="18">
        <f t="shared" si="153"/>
        <v>235350</v>
      </c>
      <c r="AJ85" s="18">
        <f t="shared" si="154"/>
        <v>141396.22685249845</v>
      </c>
      <c r="AK85" s="18">
        <f t="shared" si="155"/>
        <v>65845.149999999994</v>
      </c>
      <c r="AL85" s="18">
        <f t="shared" si="156"/>
        <v>80989.534499999994</v>
      </c>
      <c r="AM85" s="133">
        <f>VLOOKUP(B85,'[3]MANO DE OBRA'!$B$9:$L$144,11,0)</f>
        <v>65807</v>
      </c>
      <c r="AN85" s="133">
        <v>224000</v>
      </c>
      <c r="AO85" s="19">
        <v>262480</v>
      </c>
      <c r="AP85" s="77">
        <v>249000</v>
      </c>
      <c r="AQ85" s="19">
        <f t="shared" si="157"/>
        <v>200321.75</v>
      </c>
      <c r="AR85" s="19">
        <f t="shared" si="158"/>
        <v>236500</v>
      </c>
      <c r="AS85" s="19">
        <f t="shared" si="159"/>
        <v>145528.01937199014</v>
      </c>
      <c r="AT85" s="19">
        <f t="shared" si="160"/>
        <v>69163.156999999992</v>
      </c>
      <c r="AU85" s="19">
        <f t="shared" si="161"/>
        <v>85070.683109999984</v>
      </c>
      <c r="AV85" s="137">
        <f>VLOOKUP(B85,'[3]MANO DE OBRA'!$B$9:$N$144,13,0)</f>
        <v>72608</v>
      </c>
      <c r="AW85" s="137">
        <v>224000</v>
      </c>
      <c r="AX85" s="20">
        <v>262480</v>
      </c>
      <c r="AY85" s="79">
        <v>249000</v>
      </c>
      <c r="AZ85" s="20">
        <f t="shared" si="162"/>
        <v>202022</v>
      </c>
      <c r="BA85" s="20">
        <f t="shared" si="163"/>
        <v>236500</v>
      </c>
      <c r="BB85" s="20">
        <f t="shared" si="164"/>
        <v>153475.7395870763</v>
      </c>
      <c r="BC85" s="20">
        <f t="shared" si="165"/>
        <v>76311.008000000002</v>
      </c>
      <c r="BD85" s="20">
        <f t="shared" si="166"/>
        <v>93862.539839999998</v>
      </c>
      <c r="BE85" s="139">
        <f>VLOOKUP(B85,'[3]MANO DE OBRA'!$B$9:$P$144,15,0)</f>
        <v>68879</v>
      </c>
      <c r="BF85" s="139">
        <v>224000</v>
      </c>
      <c r="BG85" s="21">
        <v>262480</v>
      </c>
      <c r="BH85" s="80">
        <v>236000</v>
      </c>
      <c r="BI85" s="21">
        <f t="shared" si="167"/>
        <v>197839.75</v>
      </c>
      <c r="BJ85" s="21">
        <f t="shared" si="168"/>
        <v>230000</v>
      </c>
      <c r="BK85" s="21">
        <f t="shared" si="169"/>
        <v>147985.90610591829</v>
      </c>
      <c r="BL85" s="21">
        <f t="shared" si="170"/>
        <v>72391.828999999998</v>
      </c>
      <c r="BM85" s="21">
        <f t="shared" si="171"/>
        <v>89041.949670000002</v>
      </c>
      <c r="BN85" s="144">
        <f>VLOOKUP(B85,'[3]MANO DE OBRA'!$B$9:$R$144,17,0)</f>
        <v>85706</v>
      </c>
      <c r="BO85" s="144">
        <v>224000</v>
      </c>
      <c r="BP85" s="22">
        <v>262480</v>
      </c>
      <c r="BQ85" s="82">
        <v>241000</v>
      </c>
      <c r="BR85" s="22">
        <f t="shared" si="172"/>
        <v>203296.5</v>
      </c>
      <c r="BS85" s="22">
        <f t="shared" si="173"/>
        <v>232500</v>
      </c>
      <c r="BT85" s="22">
        <f t="shared" si="174"/>
        <v>166035.23506762073</v>
      </c>
      <c r="BU85" s="22">
        <f t="shared" si="175"/>
        <v>90077.005999999994</v>
      </c>
      <c r="BV85" s="22">
        <f t="shared" si="176"/>
        <v>110794.71737999999</v>
      </c>
      <c r="BW85" s="146">
        <f>VLOOKUP(B85,'[3]MANO DE OBRA'!$B$9:$T$144,19,0)</f>
        <v>85138</v>
      </c>
      <c r="BX85" s="146">
        <v>224000</v>
      </c>
      <c r="BY85" s="23">
        <v>262480</v>
      </c>
      <c r="BZ85" s="84">
        <v>236000</v>
      </c>
      <c r="CA85" s="23">
        <f t="shared" si="177"/>
        <v>201904.5</v>
      </c>
      <c r="CB85" s="23">
        <f t="shared" si="178"/>
        <v>230000</v>
      </c>
      <c r="CC85" s="84">
        <f t="shared" si="179"/>
        <v>164900.68730560184</v>
      </c>
      <c r="CD85" s="84">
        <f t="shared" si="180"/>
        <v>89480.038</v>
      </c>
      <c r="CE85" s="84">
        <f t="shared" si="181"/>
        <v>110060.44674</v>
      </c>
      <c r="CF85" s="168">
        <f>VLOOKUP(B85,'[3]MANO DE OBRA'!$B$9:$X$144,23,0)</f>
        <v>65170</v>
      </c>
      <c r="CG85" s="168">
        <v>224000</v>
      </c>
      <c r="CH85" s="24">
        <v>262480</v>
      </c>
      <c r="CI85" s="24">
        <v>212400</v>
      </c>
      <c r="CJ85" s="24">
        <f t="shared" si="182"/>
        <v>191012.5</v>
      </c>
      <c r="CK85" s="24">
        <f t="shared" si="183"/>
        <v>218200</v>
      </c>
      <c r="CL85" s="24">
        <f t="shared" si="184"/>
        <v>141209.62304299496</v>
      </c>
      <c r="CM85" s="24">
        <f t="shared" si="185"/>
        <v>68493.67</v>
      </c>
      <c r="CN85" s="24">
        <f t="shared" si="186"/>
        <v>84247.214099999997</v>
      </c>
      <c r="CO85" s="148">
        <f>VLOOKUP(B85,'[3]MANO DE OBRA'!$B$9:$Z$144,25,0)</f>
        <v>69675</v>
      </c>
      <c r="CP85" s="148">
        <v>224000</v>
      </c>
      <c r="CQ85" s="26">
        <v>262480</v>
      </c>
      <c r="CR85" s="149">
        <v>241000</v>
      </c>
      <c r="CS85" s="26">
        <f t="shared" si="187"/>
        <v>199288.75</v>
      </c>
      <c r="CT85" s="26">
        <f t="shared" si="188"/>
        <v>232500</v>
      </c>
      <c r="CU85" s="26">
        <f t="shared" si="189"/>
        <v>149388.47313469491</v>
      </c>
      <c r="CV85" s="26">
        <f t="shared" si="190"/>
        <v>73228.424999999988</v>
      </c>
      <c r="CW85" s="26">
        <f t="shared" si="191"/>
        <v>90070.962749999992</v>
      </c>
      <c r="CX85" s="27">
        <f>VLOOKUP(B85,'[3]MANO DE OBRA'!$B$9:$AB$144,27,0)</f>
        <v>86021</v>
      </c>
      <c r="CY85" s="27">
        <v>224000</v>
      </c>
      <c r="CZ85" s="28">
        <v>262480</v>
      </c>
      <c r="DA85" s="86">
        <v>255000</v>
      </c>
      <c r="DB85" s="28">
        <f t="shared" si="192"/>
        <v>206875.25</v>
      </c>
      <c r="DC85" s="28">
        <f t="shared" si="193"/>
        <v>239500</v>
      </c>
      <c r="DD85" s="28">
        <f t="shared" si="194"/>
        <v>167920.91894568384</v>
      </c>
      <c r="DE85" s="28">
        <f t="shared" si="195"/>
        <v>90408.070999999996</v>
      </c>
      <c r="DF85" s="28">
        <f t="shared" si="196"/>
        <v>111201.92732999999</v>
      </c>
      <c r="DG85" s="150">
        <f>VLOOKUP(B85,'[3]MANO DE OBRA'!$B$9:$AF$144,31,0)</f>
        <v>91868</v>
      </c>
      <c r="DH85" s="150">
        <v>224000</v>
      </c>
      <c r="DI85" s="29">
        <v>262480</v>
      </c>
      <c r="DJ85" s="88">
        <v>249000</v>
      </c>
      <c r="DK85" s="29">
        <f t="shared" si="197"/>
        <v>206837</v>
      </c>
      <c r="DL85" s="29">
        <f t="shared" si="198"/>
        <v>236500</v>
      </c>
      <c r="DM85" s="29">
        <f t="shared" si="199"/>
        <v>172597.19889566724</v>
      </c>
      <c r="DN85" s="29">
        <f t="shared" si="200"/>
        <v>96553.267999999996</v>
      </c>
      <c r="DO85" s="29">
        <f t="shared" si="201"/>
        <v>118760.51964</v>
      </c>
      <c r="DP85" s="154">
        <f>VLOOKUP(B85,'[3]MANO DE OBRA'!$B$9:$AH$144,33,0)</f>
        <v>91868</v>
      </c>
      <c r="DQ85" s="154">
        <v>224000</v>
      </c>
      <c r="DR85" s="30">
        <v>262480</v>
      </c>
      <c r="DS85" s="90">
        <v>241500</v>
      </c>
      <c r="DT85" s="30">
        <f t="shared" si="202"/>
        <v>204962</v>
      </c>
      <c r="DU85" s="30">
        <f t="shared" si="203"/>
        <v>232750</v>
      </c>
      <c r="DV85" s="30">
        <f t="shared" si="204"/>
        <v>171673.30668524076</v>
      </c>
      <c r="DW85" s="30">
        <f t="shared" si="205"/>
        <v>96553.267999999996</v>
      </c>
      <c r="DX85" s="30">
        <f t="shared" si="206"/>
        <v>118760.51964</v>
      </c>
      <c r="DY85" s="158">
        <f>VLOOKUP(B85,'[3]MANO DE OBRA'!$B$9:$AJ$144,35,0)</f>
        <v>91868</v>
      </c>
      <c r="DZ85" s="158">
        <v>224000</v>
      </c>
      <c r="EA85" s="24">
        <v>262480</v>
      </c>
      <c r="EB85" s="25">
        <v>254600</v>
      </c>
      <c r="EC85" s="24">
        <f t="shared" si="207"/>
        <v>208237</v>
      </c>
      <c r="ED85" s="24">
        <f t="shared" si="208"/>
        <v>239300</v>
      </c>
      <c r="EE85" s="24">
        <f t="shared" si="209"/>
        <v>173257.58250075358</v>
      </c>
      <c r="EF85" s="24">
        <f t="shared" si="210"/>
        <v>96553.267999999996</v>
      </c>
      <c r="EG85" s="24">
        <f t="shared" si="211"/>
        <v>118760.51964</v>
      </c>
      <c r="EH85" s="126">
        <f>VLOOKUP(B85,'[3]MANO DE OBRA'!$B$9:$AN$144,37,0)</f>
        <v>96524</v>
      </c>
      <c r="EI85" s="126">
        <v>224000</v>
      </c>
      <c r="EJ85" s="17">
        <v>262480</v>
      </c>
      <c r="EK85" s="73">
        <v>252000</v>
      </c>
      <c r="EL85" s="17">
        <f t="shared" si="212"/>
        <v>208751</v>
      </c>
      <c r="EM85" s="17">
        <f t="shared" si="213"/>
        <v>238000</v>
      </c>
      <c r="EN85" s="17">
        <f t="shared" si="214"/>
        <v>176971.7974445165</v>
      </c>
      <c r="EO85" s="17">
        <f t="shared" si="215"/>
        <v>101446.72399999999</v>
      </c>
      <c r="EP85" s="17">
        <f t="shared" si="216"/>
        <v>124779.47051999999</v>
      </c>
      <c r="EQ85" s="350">
        <v>91868</v>
      </c>
      <c r="ER85" s="170">
        <v>224000</v>
      </c>
      <c r="ES85" s="32">
        <v>262480</v>
      </c>
      <c r="ET85" s="32">
        <v>247000</v>
      </c>
      <c r="EU85" s="32">
        <f t="shared" si="217"/>
        <v>244493.33333333334</v>
      </c>
      <c r="EV85" s="32">
        <f t="shared" si="218"/>
        <v>247000</v>
      </c>
      <c r="EW85" s="32">
        <f t="shared" si="219"/>
        <v>243453.47931179535</v>
      </c>
      <c r="EX85" s="32">
        <f t="shared" si="220"/>
        <v>110985.73079999999</v>
      </c>
      <c r="EY85" s="32">
        <f t="shared" si="221"/>
        <v>136512.44888399998</v>
      </c>
      <c r="EZ85" s="94">
        <f>VLOOKUP(B85,'[2]MANO DE OBRA '!$B$11:$AT$145,45,0)</f>
        <v>55595</v>
      </c>
      <c r="FA85" s="170">
        <v>224000</v>
      </c>
      <c r="FB85" s="32">
        <v>262480</v>
      </c>
      <c r="FC85" s="32">
        <v>244000</v>
      </c>
      <c r="FD85" s="32">
        <f t="shared" si="222"/>
        <v>243493.33333333334</v>
      </c>
      <c r="FE85" s="32">
        <f t="shared" si="223"/>
        <v>244000</v>
      </c>
      <c r="FF85" s="32">
        <f t="shared" si="224"/>
        <v>242474.00198674179</v>
      </c>
      <c r="FG85" s="172">
        <f t="shared" si="225"/>
        <v>67164.319499999998</v>
      </c>
      <c r="FH85" s="32">
        <f t="shared" si="226"/>
        <v>82612.112985</v>
      </c>
      <c r="FI85" s="172">
        <f>VLOOKUP(B85,'[2]MANO DE OBRA '!$B$11:$BO$145,66,0)</f>
        <v>55787</v>
      </c>
      <c r="FJ85" s="162">
        <v>224000</v>
      </c>
      <c r="FK85" s="32">
        <v>262480</v>
      </c>
      <c r="FL85" s="94">
        <v>246700</v>
      </c>
      <c r="FM85" s="32">
        <f t="shared" si="227"/>
        <v>244393.33333333334</v>
      </c>
      <c r="FN85" s="32">
        <f t="shared" si="228"/>
        <v>246700</v>
      </c>
      <c r="FO85" s="94">
        <f t="shared" si="229"/>
        <v>243356.25107963674</v>
      </c>
      <c r="FP85" s="172">
        <f t="shared" si="230"/>
        <v>67396.274699999994</v>
      </c>
      <c r="FQ85" s="32">
        <f t="shared" si="231"/>
        <v>82897.417881000001</v>
      </c>
      <c r="FR85" s="94">
        <f>VLOOKUP(B85,'[2]MANO DE OBRA '!$B$11:$BF$145,57,0)</f>
        <v>47553</v>
      </c>
      <c r="FS85" s="170">
        <v>224000</v>
      </c>
      <c r="FT85" s="32">
        <v>262480</v>
      </c>
      <c r="FU85" s="32">
        <v>252000</v>
      </c>
      <c r="FV85" s="32">
        <f t="shared" si="232"/>
        <v>246160</v>
      </c>
      <c r="FW85" s="32">
        <f t="shared" si="233"/>
        <v>252000</v>
      </c>
      <c r="FX85" s="32">
        <f t="shared" si="234"/>
        <v>245050.91569211008</v>
      </c>
      <c r="FY85" s="172">
        <f t="shared" si="235"/>
        <v>57448.779299999995</v>
      </c>
      <c r="FZ85" s="32">
        <f t="shared" si="236"/>
        <v>70661.998538999993</v>
      </c>
      <c r="GA85" s="172">
        <f>VLOOKUP(B85,'[2]MANO DE OBRA '!$B$11:$BR$145,69,0)</f>
        <v>54034</v>
      </c>
      <c r="GB85" s="162">
        <v>224000</v>
      </c>
      <c r="GC85" s="32">
        <v>262480</v>
      </c>
      <c r="GD85" s="94">
        <v>247000</v>
      </c>
      <c r="GE85" s="32">
        <f t="shared" si="237"/>
        <v>244493.33333333334</v>
      </c>
      <c r="GF85" s="32">
        <f t="shared" si="238"/>
        <v>247000</v>
      </c>
      <c r="GG85" s="32">
        <f t="shared" si="239"/>
        <v>243453.47931179535</v>
      </c>
      <c r="GH85" s="172">
        <f t="shared" si="240"/>
        <v>65278.475399999996</v>
      </c>
      <c r="GI85" s="32">
        <f t="shared" si="241"/>
        <v>80292.524741999994</v>
      </c>
      <c r="GJ85" s="172">
        <f>VLOOKUP(B85,'[2]MANO DE OBRA '!$B$11:$P$145,15,0)</f>
        <v>48545</v>
      </c>
      <c r="GK85" s="162">
        <v>224000</v>
      </c>
      <c r="GL85" s="32">
        <v>262480</v>
      </c>
      <c r="GM85" s="94">
        <v>170800</v>
      </c>
      <c r="GN85" s="32">
        <f t="shared" si="242"/>
        <v>219093.33333333334</v>
      </c>
      <c r="GO85" s="32">
        <f t="shared" si="243"/>
        <v>224000</v>
      </c>
      <c r="GP85" s="32">
        <f t="shared" si="244"/>
        <v>212330.74369179425</v>
      </c>
      <c r="GQ85" s="172">
        <f t="shared" si="245"/>
        <v>58647.214499999995</v>
      </c>
      <c r="GR85" s="32">
        <f t="shared" si="246"/>
        <v>72136.073834999988</v>
      </c>
      <c r="GS85" s="172">
        <f>VLOOKUP(B85,'[2]MANO DE OBRA '!$B$11:$G$145,6,0)</f>
        <v>42941</v>
      </c>
      <c r="GT85" s="162">
        <v>224000</v>
      </c>
      <c r="GU85" s="32">
        <v>262480</v>
      </c>
      <c r="GV85" s="94">
        <v>170800</v>
      </c>
      <c r="GW85" s="33">
        <f t="shared" si="247"/>
        <v>219093.33333333334</v>
      </c>
      <c r="GX85" s="32">
        <f t="shared" si="248"/>
        <v>224000</v>
      </c>
      <c r="GY85" s="32">
        <f t="shared" si="249"/>
        <v>212330.74369179425</v>
      </c>
      <c r="GZ85" s="172">
        <f t="shared" si="250"/>
        <v>51877.022099999995</v>
      </c>
      <c r="HA85" s="32">
        <f t="shared" si="251"/>
        <v>63808.73718299999</v>
      </c>
      <c r="HB85" s="172">
        <f>VLOOKUP(B85,'[2]MANO DE OBRA '!$B$11:$D$145,3,0)</f>
        <v>40352</v>
      </c>
      <c r="HC85" s="31">
        <v>224000</v>
      </c>
      <c r="HD85" s="32">
        <v>262480</v>
      </c>
      <c r="HE85" s="94">
        <v>170800</v>
      </c>
      <c r="HF85" s="33">
        <f t="shared" si="252"/>
        <v>219093.33333333334</v>
      </c>
      <c r="HG85" s="32">
        <f t="shared" si="253"/>
        <v>224000</v>
      </c>
      <c r="HH85" s="32">
        <f t="shared" si="254"/>
        <v>212330.74369179425</v>
      </c>
      <c r="HI85" s="172">
        <f t="shared" si="255"/>
        <v>48749.251199999999</v>
      </c>
      <c r="HJ85" s="32">
        <f t="shared" si="256"/>
        <v>59961.578975999997</v>
      </c>
      <c r="HK85" s="172">
        <f>VLOOKUP(B85,'[2]MANO DE OBRA '!$B$11:$BI$145,60,0)</f>
        <v>53706</v>
      </c>
      <c r="HL85" s="31">
        <v>224000</v>
      </c>
      <c r="HM85" s="32">
        <v>262480</v>
      </c>
      <c r="HN85" s="94">
        <v>246700</v>
      </c>
      <c r="HO85" s="33">
        <f t="shared" si="257"/>
        <v>244393.33333333334</v>
      </c>
      <c r="HP85" s="32">
        <f t="shared" si="258"/>
        <v>246700</v>
      </c>
      <c r="HQ85" s="32">
        <f t="shared" si="259"/>
        <v>243356.25107963674</v>
      </c>
      <c r="HR85" s="172">
        <f t="shared" si="260"/>
        <v>64882.2186</v>
      </c>
      <c r="HS85" s="32">
        <f t="shared" si="261"/>
        <v>79805.128878000003</v>
      </c>
      <c r="HT85" s="172">
        <v>107520</v>
      </c>
      <c r="HU85" s="31">
        <v>224000</v>
      </c>
      <c r="HV85" s="32">
        <v>262480</v>
      </c>
      <c r="HW85" s="94">
        <v>252000</v>
      </c>
      <c r="HX85" s="33">
        <f t="shared" si="262"/>
        <v>246160</v>
      </c>
      <c r="HY85" s="32">
        <f t="shared" si="263"/>
        <v>252000</v>
      </c>
      <c r="HZ85" s="32">
        <f t="shared" si="264"/>
        <v>245050.91569211008</v>
      </c>
      <c r="IA85" s="172">
        <f t="shared" si="265"/>
        <v>129894.912</v>
      </c>
      <c r="IB85" s="32">
        <f t="shared" si="266"/>
        <v>159770.74176</v>
      </c>
      <c r="IC85" s="172">
        <v>123200</v>
      </c>
      <c r="ID85" s="31">
        <v>224000</v>
      </c>
      <c r="IE85" s="32">
        <v>262480</v>
      </c>
      <c r="IF85" s="94">
        <v>252000</v>
      </c>
      <c r="IG85" s="33">
        <f t="shared" si="267"/>
        <v>246160</v>
      </c>
      <c r="IH85" s="32">
        <f t="shared" si="268"/>
        <v>252000</v>
      </c>
      <c r="II85" s="32">
        <f t="shared" si="269"/>
        <v>245050.91569211008</v>
      </c>
      <c r="IJ85" s="172">
        <f t="shared" si="270"/>
        <v>148837.91999999998</v>
      </c>
      <c r="IK85" s="32">
        <f t="shared" si="271"/>
        <v>183070.64159999997</v>
      </c>
      <c r="IM85" s="32">
        <f t="shared" si="272"/>
        <v>98239.426283444482</v>
      </c>
    </row>
    <row r="86" spans="1:247" x14ac:dyDescent="0.25">
      <c r="A86" s="12">
        <v>79</v>
      </c>
      <c r="B86" s="36" t="s">
        <v>364</v>
      </c>
      <c r="C86" s="14">
        <f>VLOOKUP(B86,'[3]MANO DE OBRA'!$B$9:$D$144,3,0)</f>
        <v>753550</v>
      </c>
      <c r="D86" s="14">
        <v>2692000</v>
      </c>
      <c r="E86" s="15">
        <v>2827440</v>
      </c>
      <c r="F86" s="97">
        <v>2686000</v>
      </c>
      <c r="G86" s="105">
        <f t="shared" si="138"/>
        <v>2239747.5</v>
      </c>
      <c r="H86" s="105">
        <f t="shared" si="139"/>
        <v>2689000</v>
      </c>
      <c r="I86" s="105">
        <f t="shared" si="140"/>
        <v>1649824.2824097502</v>
      </c>
      <c r="J86" s="107">
        <f t="shared" si="137"/>
        <v>791981.04999999993</v>
      </c>
      <c r="K86" s="107">
        <f t="shared" si="141"/>
        <v>974136.69149999996</v>
      </c>
      <c r="L86" s="101">
        <f>VLOOKUP(B86,'[3]MANO DE OBRA'!$B$9:$F$144,5,0)</f>
        <v>753550</v>
      </c>
      <c r="M86" s="101">
        <v>2692000</v>
      </c>
      <c r="N86" s="34">
        <v>2827440</v>
      </c>
      <c r="O86" s="70">
        <v>2601200</v>
      </c>
      <c r="P86" s="34">
        <f t="shared" si="142"/>
        <v>2218547.5</v>
      </c>
      <c r="Q86" s="34">
        <f t="shared" si="143"/>
        <v>2646600</v>
      </c>
      <c r="R86" s="34">
        <f t="shared" si="144"/>
        <v>1641606.3451617314</v>
      </c>
      <c r="S86" s="34">
        <f t="shared" si="145"/>
        <v>791981.04999999993</v>
      </c>
      <c r="T86" s="34">
        <f t="shared" si="146"/>
        <v>974136.69149999996</v>
      </c>
      <c r="U86" s="175">
        <f>VLOOKUP(B86,'[3]MANO DE OBRA'!$B$9:$H$144,7,0)</f>
        <v>753550</v>
      </c>
      <c r="V86" s="175">
        <v>2692000</v>
      </c>
      <c r="W86" s="17">
        <v>2827440</v>
      </c>
      <c r="X86" s="17">
        <v>2545000</v>
      </c>
      <c r="Y86" s="17">
        <f t="shared" si="147"/>
        <v>2204497.5</v>
      </c>
      <c r="Z86" s="17">
        <f t="shared" si="148"/>
        <v>2618500</v>
      </c>
      <c r="AA86" s="17">
        <f t="shared" si="149"/>
        <v>1635906.7715849311</v>
      </c>
      <c r="AB86" s="17">
        <f t="shared" si="150"/>
        <v>791981.04999999993</v>
      </c>
      <c r="AC86" s="17">
        <f t="shared" si="151"/>
        <v>974136.69149999996</v>
      </c>
      <c r="AD86" s="129">
        <f>VLOOKUP(B86,'[3]MANO DE OBRA'!$B$9:$J$144,9,0)</f>
        <v>753550</v>
      </c>
      <c r="AE86" s="129">
        <v>2692000</v>
      </c>
      <c r="AF86" s="18">
        <v>2827440</v>
      </c>
      <c r="AG86" s="74">
        <v>2601200</v>
      </c>
      <c r="AH86" s="18">
        <f t="shared" si="152"/>
        <v>2218547.5</v>
      </c>
      <c r="AI86" s="18">
        <f t="shared" si="153"/>
        <v>2646600</v>
      </c>
      <c r="AJ86" s="18">
        <f t="shared" si="154"/>
        <v>1641606.3451617314</v>
      </c>
      <c r="AK86" s="18">
        <f t="shared" si="155"/>
        <v>791981.04999999993</v>
      </c>
      <c r="AL86" s="18">
        <f t="shared" si="156"/>
        <v>974136.69149999996</v>
      </c>
      <c r="AM86" s="133">
        <f>VLOOKUP(B86,'[3]MANO DE OBRA'!$B$9:$L$144,11,0)</f>
        <v>753550</v>
      </c>
      <c r="AN86" s="133">
        <v>2692000</v>
      </c>
      <c r="AO86" s="19">
        <v>2827440</v>
      </c>
      <c r="AP86" s="77">
        <v>2658000</v>
      </c>
      <c r="AQ86" s="19">
        <f t="shared" si="157"/>
        <v>2232747.5</v>
      </c>
      <c r="AR86" s="19">
        <f t="shared" si="158"/>
        <v>2675000</v>
      </c>
      <c r="AS86" s="19">
        <f t="shared" si="159"/>
        <v>1647159.814557119</v>
      </c>
      <c r="AT86" s="19">
        <f t="shared" si="160"/>
        <v>791981.04999999993</v>
      </c>
      <c r="AU86" s="19">
        <f t="shared" si="161"/>
        <v>974136.69149999996</v>
      </c>
      <c r="AV86" s="137">
        <f>VLOOKUP(B86,'[3]MANO DE OBRA'!$B$9:$N$144,13,0)</f>
        <v>753550</v>
      </c>
      <c r="AW86" s="137">
        <v>2692000</v>
      </c>
      <c r="AX86" s="20">
        <v>2827440</v>
      </c>
      <c r="AY86" s="79">
        <v>2658000</v>
      </c>
      <c r="AZ86" s="20">
        <f t="shared" si="162"/>
        <v>2232747.5</v>
      </c>
      <c r="BA86" s="20">
        <f t="shared" si="163"/>
        <v>2675000</v>
      </c>
      <c r="BB86" s="20">
        <f t="shared" si="164"/>
        <v>1647159.814557119</v>
      </c>
      <c r="BC86" s="20">
        <f t="shared" si="165"/>
        <v>791981.04999999993</v>
      </c>
      <c r="BD86" s="20">
        <f t="shared" si="166"/>
        <v>974136.69149999996</v>
      </c>
      <c r="BE86" s="139">
        <f>VLOOKUP(B86,'[3]MANO DE OBRA'!$B$9:$P$144,15,0)</f>
        <v>753652</v>
      </c>
      <c r="BF86" s="139">
        <v>2692000</v>
      </c>
      <c r="BG86" s="21">
        <v>2827440</v>
      </c>
      <c r="BH86" s="80">
        <v>2714000</v>
      </c>
      <c r="BI86" s="21">
        <f t="shared" si="167"/>
        <v>2246773</v>
      </c>
      <c r="BJ86" s="21">
        <f t="shared" si="168"/>
        <v>2703000</v>
      </c>
      <c r="BK86" s="21">
        <f t="shared" si="169"/>
        <v>1652564.755294825</v>
      </c>
      <c r="BL86" s="21">
        <f t="shared" si="170"/>
        <v>792088.25199999998</v>
      </c>
      <c r="BM86" s="21">
        <f t="shared" si="171"/>
        <v>974268.54995999997</v>
      </c>
      <c r="BN86" s="144">
        <f>VLOOKUP(B86,'[3]MANO DE OBRA'!$B$9:$R$144,17,0)</f>
        <v>912726</v>
      </c>
      <c r="BO86" s="144">
        <v>2692000</v>
      </c>
      <c r="BP86" s="22">
        <v>2827440</v>
      </c>
      <c r="BQ86" s="82">
        <v>2771000</v>
      </c>
      <c r="BR86" s="22">
        <f t="shared" si="172"/>
        <v>2300791.5</v>
      </c>
      <c r="BS86" s="22">
        <f t="shared" si="173"/>
        <v>2731500</v>
      </c>
      <c r="BT86" s="22">
        <f t="shared" si="174"/>
        <v>1833476.8019231553</v>
      </c>
      <c r="BU86" s="22">
        <f t="shared" si="175"/>
        <v>959275.02599999995</v>
      </c>
      <c r="BV86" s="22">
        <f t="shared" si="176"/>
        <v>1179908.28198</v>
      </c>
      <c r="BW86" s="146">
        <f>VLOOKUP(B86,'[3]MANO DE OBRA'!$B$9:$T$144,19,0)</f>
        <v>957560</v>
      </c>
      <c r="BX86" s="146">
        <v>2692000</v>
      </c>
      <c r="BY86" s="23">
        <v>2827440</v>
      </c>
      <c r="BZ86" s="84">
        <v>2714000</v>
      </c>
      <c r="CA86" s="23">
        <f t="shared" si="177"/>
        <v>2297750</v>
      </c>
      <c r="CB86" s="23">
        <f t="shared" si="178"/>
        <v>2703000</v>
      </c>
      <c r="CC86" s="84">
        <f t="shared" si="179"/>
        <v>1870969.8112553058</v>
      </c>
      <c r="CD86" s="84">
        <f t="shared" si="180"/>
        <v>1006395.5599999999</v>
      </c>
      <c r="CE86" s="84">
        <f t="shared" si="181"/>
        <v>1237866.5388</v>
      </c>
      <c r="CF86" s="168">
        <f>VLOOKUP(B86,'[3]MANO DE OBRA'!$B$9:$X$144,23,0)</f>
        <v>753550</v>
      </c>
      <c r="CG86" s="168">
        <v>2692000</v>
      </c>
      <c r="CH86" s="24">
        <v>2827440</v>
      </c>
      <c r="CI86" s="24">
        <v>2605400</v>
      </c>
      <c r="CJ86" s="24">
        <f t="shared" si="182"/>
        <v>2219597.5</v>
      </c>
      <c r="CK86" s="24">
        <f t="shared" si="183"/>
        <v>2648700</v>
      </c>
      <c r="CL86" s="24">
        <f t="shared" si="184"/>
        <v>1642023.9732117951</v>
      </c>
      <c r="CM86" s="24">
        <f t="shared" si="185"/>
        <v>791981.04999999993</v>
      </c>
      <c r="CN86" s="24">
        <f t="shared" si="186"/>
        <v>974136.69149999996</v>
      </c>
      <c r="CO86" s="148">
        <f>VLOOKUP(B86,'[3]MANO DE OBRA'!$B$9:$Z$144,25,0)</f>
        <v>760110</v>
      </c>
      <c r="CP86" s="148">
        <v>2692000</v>
      </c>
      <c r="CQ86" s="26">
        <v>2827440</v>
      </c>
      <c r="CR86" s="149">
        <v>2771000</v>
      </c>
      <c r="CS86" s="26">
        <f t="shared" si="187"/>
        <v>2262637.5</v>
      </c>
      <c r="CT86" s="26">
        <f t="shared" si="188"/>
        <v>2731500</v>
      </c>
      <c r="CU86" s="26">
        <f t="shared" si="189"/>
        <v>1665537.2546850347</v>
      </c>
      <c r="CV86" s="26">
        <f t="shared" si="190"/>
        <v>798875.61</v>
      </c>
      <c r="CW86" s="26">
        <f t="shared" si="191"/>
        <v>982617.00029999996</v>
      </c>
      <c r="CX86" s="27">
        <f>VLOOKUP(B86,'[3]MANO DE OBRA'!$B$9:$AB$144,27,0)</f>
        <v>938188</v>
      </c>
      <c r="CY86" s="27">
        <v>2692000</v>
      </c>
      <c r="CZ86" s="28">
        <v>2827440</v>
      </c>
      <c r="DA86" s="86">
        <v>2686000</v>
      </c>
      <c r="DB86" s="28">
        <f t="shared" si="192"/>
        <v>2285907</v>
      </c>
      <c r="DC86" s="28">
        <f t="shared" si="193"/>
        <v>2689000</v>
      </c>
      <c r="DD86" s="28">
        <f t="shared" si="194"/>
        <v>1848998.6430545873</v>
      </c>
      <c r="DE86" s="28">
        <f t="shared" si="195"/>
        <v>986035.58799999999</v>
      </c>
      <c r="DF86" s="28">
        <f t="shared" si="196"/>
        <v>1212823.77324</v>
      </c>
      <c r="DG86" s="150">
        <f>VLOOKUP(B86,'[3]MANO DE OBRA'!$B$9:$AF$144,31,0)</f>
        <v>989604</v>
      </c>
      <c r="DH86" s="150">
        <v>2692000</v>
      </c>
      <c r="DI86" s="29">
        <v>2827440</v>
      </c>
      <c r="DJ86" s="88">
        <v>2743000</v>
      </c>
      <c r="DK86" s="29">
        <f t="shared" si="197"/>
        <v>2313011</v>
      </c>
      <c r="DL86" s="29">
        <f t="shared" si="198"/>
        <v>2717500</v>
      </c>
      <c r="DM86" s="29">
        <f t="shared" si="199"/>
        <v>1904564.7303286057</v>
      </c>
      <c r="DN86" s="29">
        <f t="shared" si="200"/>
        <v>1040073.8039999999</v>
      </c>
      <c r="DO86" s="29">
        <f t="shared" si="201"/>
        <v>1279290.77892</v>
      </c>
      <c r="DP86" s="154">
        <f>VLOOKUP(B86,'[3]MANO DE OBRA'!$B$9:$AH$144,33,0)</f>
        <v>989604</v>
      </c>
      <c r="DQ86" s="154">
        <v>2692000</v>
      </c>
      <c r="DR86" s="30">
        <v>2827440</v>
      </c>
      <c r="DS86" s="90">
        <v>2770900</v>
      </c>
      <c r="DT86" s="30">
        <f t="shared" si="202"/>
        <v>2319986</v>
      </c>
      <c r="DU86" s="30">
        <f t="shared" si="203"/>
        <v>2731450</v>
      </c>
      <c r="DV86" s="30">
        <f t="shared" si="204"/>
        <v>1907899.3687794104</v>
      </c>
      <c r="DW86" s="30">
        <f t="shared" si="205"/>
        <v>1040073.8039999999</v>
      </c>
      <c r="DX86" s="30">
        <f t="shared" si="206"/>
        <v>1279290.77892</v>
      </c>
      <c r="DY86" s="158">
        <f>VLOOKUP(B86,'[3]MANO DE OBRA'!$B$9:$AJ$144,35,0)</f>
        <v>989604</v>
      </c>
      <c r="DZ86" s="158">
        <v>2692000</v>
      </c>
      <c r="EA86" s="24">
        <v>2827440</v>
      </c>
      <c r="EB86" s="25">
        <v>2770900</v>
      </c>
      <c r="EC86" s="24">
        <f t="shared" si="207"/>
        <v>2319986</v>
      </c>
      <c r="ED86" s="24">
        <f t="shared" si="208"/>
        <v>2731450</v>
      </c>
      <c r="EE86" s="24">
        <f t="shared" si="209"/>
        <v>1907899.3687794104</v>
      </c>
      <c r="EF86" s="24">
        <f t="shared" si="210"/>
        <v>1040073.8039999999</v>
      </c>
      <c r="EG86" s="24">
        <f t="shared" si="211"/>
        <v>1279290.77892</v>
      </c>
      <c r="EH86" s="126">
        <f>VLOOKUP(B86,'[3]MANO DE OBRA'!$B$9:$AN$144,37,0)</f>
        <v>1072037</v>
      </c>
      <c r="EI86" s="126">
        <v>2692000</v>
      </c>
      <c r="EJ86" s="17">
        <v>2827440</v>
      </c>
      <c r="EK86" s="73">
        <v>2630000</v>
      </c>
      <c r="EL86" s="17">
        <f t="shared" si="212"/>
        <v>2305369.25</v>
      </c>
      <c r="EM86" s="17">
        <f t="shared" si="213"/>
        <v>2661000</v>
      </c>
      <c r="EN86" s="17">
        <f t="shared" si="214"/>
        <v>1962535.5769070603</v>
      </c>
      <c r="EO86" s="17">
        <f t="shared" si="215"/>
        <v>1126710.8869999999</v>
      </c>
      <c r="EP86" s="17">
        <f t="shared" si="216"/>
        <v>1385854.3910099999</v>
      </c>
      <c r="EQ86" s="350">
        <v>989604</v>
      </c>
      <c r="ER86" s="170">
        <v>2692000</v>
      </c>
      <c r="ES86" s="32">
        <v>2827440</v>
      </c>
      <c r="ET86" s="32">
        <v>2743000</v>
      </c>
      <c r="EU86" s="32">
        <f t="shared" si="217"/>
        <v>2754146.6666666665</v>
      </c>
      <c r="EV86" s="32">
        <f t="shared" si="218"/>
        <v>2743000</v>
      </c>
      <c r="EW86" s="32">
        <f t="shared" si="219"/>
        <v>2753020.4887138628</v>
      </c>
      <c r="EX86" s="32">
        <f t="shared" si="220"/>
        <v>1195540.5924</v>
      </c>
      <c r="EY86" s="32">
        <f t="shared" si="221"/>
        <v>1470514.9286519999</v>
      </c>
      <c r="EZ86" s="94">
        <f>VLOOKUP(B86,'[2]MANO DE OBRA '!$B$11:$AT$145,45,0)</f>
        <v>584769</v>
      </c>
      <c r="FA86" s="170">
        <v>2692000</v>
      </c>
      <c r="FB86" s="32">
        <v>2827440</v>
      </c>
      <c r="FC86" s="32">
        <v>2686000</v>
      </c>
      <c r="FD86" s="32">
        <f t="shared" si="222"/>
        <v>2735146.6666666665</v>
      </c>
      <c r="FE86" s="32">
        <f t="shared" si="223"/>
        <v>2692000</v>
      </c>
      <c r="FF86" s="32">
        <f t="shared" si="224"/>
        <v>2733613.0480370368</v>
      </c>
      <c r="FG86" s="172">
        <f t="shared" si="225"/>
        <v>706459.42889999994</v>
      </c>
      <c r="FH86" s="32">
        <f t="shared" si="226"/>
        <v>868945.09754699992</v>
      </c>
      <c r="FI86" s="172">
        <f>VLOOKUP(B86,'[2]MANO DE OBRA '!$B$11:$BO$145,66,0)</f>
        <v>578822</v>
      </c>
      <c r="FJ86" s="162">
        <v>2692000</v>
      </c>
      <c r="FK86" s="32">
        <v>2827440</v>
      </c>
      <c r="FL86" s="94">
        <v>2742600</v>
      </c>
      <c r="FM86" s="32">
        <f t="shared" si="227"/>
        <v>2754013.3333333335</v>
      </c>
      <c r="FN86" s="32">
        <f t="shared" si="228"/>
        <v>2742600</v>
      </c>
      <c r="FO86" s="94">
        <f t="shared" si="229"/>
        <v>2752886.1664031409</v>
      </c>
      <c r="FP86" s="172">
        <f t="shared" si="230"/>
        <v>699274.85820000002</v>
      </c>
      <c r="FQ86" s="32">
        <f t="shared" si="231"/>
        <v>860108.07558599999</v>
      </c>
      <c r="FR86" s="94">
        <v>0</v>
      </c>
      <c r="FS86" s="170">
        <v>2692000</v>
      </c>
      <c r="FT86" s="32">
        <v>2827440</v>
      </c>
      <c r="FU86" s="32">
        <v>2630000</v>
      </c>
      <c r="FV86" s="32">
        <f t="shared" si="232"/>
        <v>2716480</v>
      </c>
      <c r="FW86" s="32">
        <f t="shared" si="233"/>
        <v>2692000</v>
      </c>
      <c r="FX86" s="32">
        <f t="shared" si="234"/>
        <v>2714008.6603028527</v>
      </c>
      <c r="FY86" s="172">
        <f t="shared" si="235"/>
        <v>0</v>
      </c>
      <c r="FZ86" s="32">
        <f t="shared" si="236"/>
        <v>0</v>
      </c>
      <c r="GA86" s="172">
        <f>VLOOKUP(B86,'[2]MANO DE OBRA '!$B$11:$BR$145,69,0)</f>
        <v>571357</v>
      </c>
      <c r="GB86" s="162">
        <v>2692000</v>
      </c>
      <c r="GC86" s="32">
        <v>2827440</v>
      </c>
      <c r="GD86" s="94">
        <v>2601000</v>
      </c>
      <c r="GE86" s="32">
        <f t="shared" si="237"/>
        <v>2706813.3333333335</v>
      </c>
      <c r="GF86" s="32">
        <f t="shared" si="238"/>
        <v>2692000</v>
      </c>
      <c r="GG86" s="32">
        <f t="shared" si="239"/>
        <v>2703639.5697855894</v>
      </c>
      <c r="GH86" s="172">
        <f t="shared" si="240"/>
        <v>690256.39169999992</v>
      </c>
      <c r="GI86" s="32">
        <f t="shared" si="241"/>
        <v>849015.36179099989</v>
      </c>
      <c r="GJ86" s="172">
        <v>0</v>
      </c>
      <c r="GK86" s="162">
        <v>2692000</v>
      </c>
      <c r="GL86" s="32">
        <v>2827440</v>
      </c>
      <c r="GM86" s="94" t="s">
        <v>89</v>
      </c>
      <c r="GN86" s="32">
        <f t="shared" si="242"/>
        <v>2759720</v>
      </c>
      <c r="GO86" s="32">
        <f t="shared" si="243"/>
        <v>2759720</v>
      </c>
      <c r="GP86" s="32">
        <f t="shared" si="244"/>
        <v>2758058.2377922395</v>
      </c>
      <c r="GQ86" s="172">
        <f t="shared" si="245"/>
        <v>0</v>
      </c>
      <c r="GR86" s="32">
        <f t="shared" si="246"/>
        <v>0</v>
      </c>
      <c r="GS86" s="172">
        <v>0</v>
      </c>
      <c r="GT86" s="162">
        <v>2692000</v>
      </c>
      <c r="GU86" s="32">
        <v>2827440</v>
      </c>
      <c r="GV86" s="94" t="s">
        <v>89</v>
      </c>
      <c r="GW86" s="33">
        <f t="shared" si="247"/>
        <v>2759720</v>
      </c>
      <c r="GX86" s="32">
        <f t="shared" si="248"/>
        <v>2759720</v>
      </c>
      <c r="GY86" s="32">
        <f t="shared" si="249"/>
        <v>2758058.2377922395</v>
      </c>
      <c r="GZ86" s="172">
        <f t="shared" si="250"/>
        <v>0</v>
      </c>
      <c r="HA86" s="32">
        <f t="shared" si="251"/>
        <v>0</v>
      </c>
      <c r="HB86" s="172">
        <v>0</v>
      </c>
      <c r="HC86" s="31">
        <v>2692000</v>
      </c>
      <c r="HD86" s="32">
        <v>2827440</v>
      </c>
      <c r="HE86" s="94" t="s">
        <v>89</v>
      </c>
      <c r="HF86" s="33">
        <f t="shared" si="252"/>
        <v>2759720</v>
      </c>
      <c r="HG86" s="32">
        <f t="shared" si="253"/>
        <v>2759720</v>
      </c>
      <c r="HH86" s="32">
        <f t="shared" si="254"/>
        <v>2758058.2377922395</v>
      </c>
      <c r="HI86" s="172">
        <f t="shared" si="255"/>
        <v>0</v>
      </c>
      <c r="HJ86" s="32">
        <f t="shared" si="256"/>
        <v>0</v>
      </c>
      <c r="HK86" s="172">
        <f>VLOOKUP(B86,'[2]MANO DE OBRA '!$B$11:$BI$145,60,0)</f>
        <v>578642</v>
      </c>
      <c r="HL86" s="31">
        <v>2692000</v>
      </c>
      <c r="HM86" s="32">
        <v>2827440</v>
      </c>
      <c r="HN86" s="94">
        <v>2601200</v>
      </c>
      <c r="HO86" s="33">
        <f t="shared" si="257"/>
        <v>2706880</v>
      </c>
      <c r="HP86" s="32">
        <f t="shared" si="258"/>
        <v>2692000</v>
      </c>
      <c r="HQ86" s="32">
        <f t="shared" si="259"/>
        <v>2703711.5981911952</v>
      </c>
      <c r="HR86" s="172">
        <f t="shared" si="260"/>
        <v>699057.40019999992</v>
      </c>
      <c r="HS86" s="32">
        <f t="shared" si="261"/>
        <v>859840.60224599997</v>
      </c>
      <c r="HT86" s="172">
        <v>1292160</v>
      </c>
      <c r="HU86" s="31">
        <v>2692000</v>
      </c>
      <c r="HV86" s="32">
        <v>2827440</v>
      </c>
      <c r="HW86" s="94">
        <v>2630000</v>
      </c>
      <c r="HX86" s="33">
        <f t="shared" si="262"/>
        <v>2716480</v>
      </c>
      <c r="HY86" s="32">
        <f t="shared" si="263"/>
        <v>2692000</v>
      </c>
      <c r="HZ86" s="32">
        <f t="shared" si="264"/>
        <v>2714008.6603028527</v>
      </c>
      <c r="IA86" s="172">
        <f t="shared" si="265"/>
        <v>1561058.496</v>
      </c>
      <c r="IB86" s="32">
        <f t="shared" si="266"/>
        <v>1920101.9500800001</v>
      </c>
      <c r="IC86" s="172">
        <v>1480600</v>
      </c>
      <c r="ID86" s="31">
        <v>2692000</v>
      </c>
      <c r="IE86" s="32">
        <v>2827440</v>
      </c>
      <c r="IF86" s="94">
        <v>2630000</v>
      </c>
      <c r="IG86" s="33">
        <f t="shared" si="267"/>
        <v>2716480</v>
      </c>
      <c r="IH86" s="32">
        <f t="shared" si="268"/>
        <v>2692000</v>
      </c>
      <c r="II86" s="32">
        <f t="shared" si="269"/>
        <v>2714008.6603028527</v>
      </c>
      <c r="IJ86" s="172">
        <f t="shared" si="270"/>
        <v>1788712.8599999999</v>
      </c>
      <c r="IK86" s="32">
        <f t="shared" si="271"/>
        <v>2200116.8177999998</v>
      </c>
      <c r="IM86" s="32">
        <f t="shared" si="272"/>
        <v>987363.35356488882</v>
      </c>
    </row>
    <row r="87" spans="1:247" x14ac:dyDescent="0.25">
      <c r="A87" s="12">
        <v>80</v>
      </c>
      <c r="B87" s="38" t="s">
        <v>365</v>
      </c>
      <c r="C87" s="14">
        <f>VLOOKUP(B87,'[3]MANO DE OBRA'!$B$9:$D$144,3,0)</f>
        <v>1052800</v>
      </c>
      <c r="D87" s="14">
        <v>3760000</v>
      </c>
      <c r="E87" s="15">
        <v>4171630</v>
      </c>
      <c r="F87" s="97">
        <v>4005000</v>
      </c>
      <c r="G87" s="105">
        <f t="shared" si="138"/>
        <v>3247357.5</v>
      </c>
      <c r="H87" s="105">
        <f t="shared" si="139"/>
        <v>3882500</v>
      </c>
      <c r="I87" s="105">
        <f t="shared" si="140"/>
        <v>2345755.1440660236</v>
      </c>
      <c r="J87" s="107">
        <f t="shared" si="137"/>
        <v>1106492.8</v>
      </c>
      <c r="K87" s="107">
        <f t="shared" si="141"/>
        <v>1360986.1440000001</v>
      </c>
      <c r="L87" s="101">
        <f>VLOOKUP(B87,'[3]MANO DE OBRA'!$B$9:$F$144,5,0)</f>
        <v>1052800</v>
      </c>
      <c r="M87" s="101">
        <v>3760000</v>
      </c>
      <c r="N87" s="34">
        <v>4171630</v>
      </c>
      <c r="O87" s="70">
        <v>4088200</v>
      </c>
      <c r="P87" s="34">
        <f t="shared" si="142"/>
        <v>3268157.5</v>
      </c>
      <c r="Q87" s="34">
        <f t="shared" si="143"/>
        <v>3924100</v>
      </c>
      <c r="R87" s="34">
        <f t="shared" si="144"/>
        <v>2352766.3084624871</v>
      </c>
      <c r="S87" s="34">
        <f t="shared" si="145"/>
        <v>1106492.8</v>
      </c>
      <c r="T87" s="34">
        <f t="shared" si="146"/>
        <v>1360986.1440000001</v>
      </c>
      <c r="U87" s="175">
        <f>VLOOKUP(B87,'[3]MANO DE OBRA'!$B$9:$H$144,7,0)</f>
        <v>1052800</v>
      </c>
      <c r="V87" s="175">
        <v>3760000</v>
      </c>
      <c r="W87" s="17">
        <v>4171630</v>
      </c>
      <c r="X87" s="17">
        <v>4005000</v>
      </c>
      <c r="Y87" s="17">
        <f t="shared" si="147"/>
        <v>3247357.5</v>
      </c>
      <c r="Z87" s="17">
        <f t="shared" si="148"/>
        <v>3882500</v>
      </c>
      <c r="AA87" s="17">
        <f t="shared" si="149"/>
        <v>2345755.1440660236</v>
      </c>
      <c r="AB87" s="17">
        <f t="shared" si="150"/>
        <v>1106492.8</v>
      </c>
      <c r="AC87" s="17">
        <f t="shared" si="151"/>
        <v>1360986.1440000001</v>
      </c>
      <c r="AD87" s="129">
        <f>VLOOKUP(B87,'[3]MANO DE OBRA'!$B$9:$J$144,9,0)</f>
        <v>1052800</v>
      </c>
      <c r="AE87" s="129">
        <v>3760000</v>
      </c>
      <c r="AF87" s="18">
        <v>4171630</v>
      </c>
      <c r="AG87" s="74">
        <v>4088200</v>
      </c>
      <c r="AH87" s="18">
        <f t="shared" si="152"/>
        <v>3268157.5</v>
      </c>
      <c r="AI87" s="18">
        <f t="shared" si="153"/>
        <v>3924100</v>
      </c>
      <c r="AJ87" s="18">
        <f t="shared" si="154"/>
        <v>2352766.3084624871</v>
      </c>
      <c r="AK87" s="18">
        <f t="shared" si="155"/>
        <v>1106492.8</v>
      </c>
      <c r="AL87" s="18">
        <f t="shared" si="156"/>
        <v>1360986.1440000001</v>
      </c>
      <c r="AM87" s="133">
        <f>VLOOKUP(B87,'[3]MANO DE OBRA'!$B$9:$L$144,11,0)</f>
        <v>1096309</v>
      </c>
      <c r="AN87" s="133">
        <v>3760000</v>
      </c>
      <c r="AO87" s="19">
        <v>4171630</v>
      </c>
      <c r="AP87" s="77">
        <v>3838000</v>
      </c>
      <c r="AQ87" s="19">
        <f t="shared" si="157"/>
        <v>3216484.75</v>
      </c>
      <c r="AR87" s="19">
        <f t="shared" si="158"/>
        <v>3799000</v>
      </c>
      <c r="AS87" s="19">
        <f t="shared" si="159"/>
        <v>2383256.3908378906</v>
      </c>
      <c r="AT87" s="19">
        <f t="shared" si="160"/>
        <v>1152220.7589999998</v>
      </c>
      <c r="AU87" s="19">
        <f t="shared" si="161"/>
        <v>1417231.5335699997</v>
      </c>
      <c r="AV87" s="137">
        <f>VLOOKUP(B87,'[3]MANO DE OBRA'!$B$9:$N$144,13,0)</f>
        <v>1115755</v>
      </c>
      <c r="AW87" s="137">
        <v>3760000</v>
      </c>
      <c r="AX87" s="20">
        <v>4171630</v>
      </c>
      <c r="AY87" s="79">
        <v>3838000</v>
      </c>
      <c r="AZ87" s="20">
        <f t="shared" si="162"/>
        <v>3221346.25</v>
      </c>
      <c r="BA87" s="20">
        <f t="shared" si="163"/>
        <v>3799000</v>
      </c>
      <c r="BB87" s="20">
        <f t="shared" si="164"/>
        <v>2406046.3329209541</v>
      </c>
      <c r="BC87" s="20">
        <f t="shared" si="165"/>
        <v>1172658.5049999999</v>
      </c>
      <c r="BD87" s="20">
        <f t="shared" si="166"/>
        <v>1442369.9611499999</v>
      </c>
      <c r="BE87" s="139">
        <f>VLOOKUP(B87,'[3]MANO DE OBRA'!$B$9:$P$144,15,0)</f>
        <v>1116600</v>
      </c>
      <c r="BF87" s="139">
        <v>3760000</v>
      </c>
      <c r="BG87" s="21">
        <v>4171630</v>
      </c>
      <c r="BH87" s="80">
        <v>3880000</v>
      </c>
      <c r="BI87" s="21">
        <f t="shared" si="167"/>
        <v>3232057.5</v>
      </c>
      <c r="BJ87" s="21">
        <f t="shared" si="168"/>
        <v>3820000</v>
      </c>
      <c r="BK87" s="21">
        <f t="shared" si="169"/>
        <v>2411120.5029677385</v>
      </c>
      <c r="BL87" s="21">
        <f t="shared" si="170"/>
        <v>1173546.5999999999</v>
      </c>
      <c r="BM87" s="21">
        <f t="shared" si="171"/>
        <v>1443462.318</v>
      </c>
      <c r="BN87" s="144">
        <f>VLOOKUP(B87,'[3]MANO DE OBRA'!$B$9:$R$144,17,0)</f>
        <v>1339890</v>
      </c>
      <c r="BO87" s="144">
        <v>3760000</v>
      </c>
      <c r="BP87" s="22">
        <v>4171630</v>
      </c>
      <c r="BQ87" s="82">
        <v>3963000</v>
      </c>
      <c r="BR87" s="22">
        <f t="shared" si="172"/>
        <v>3308630</v>
      </c>
      <c r="BS87" s="22">
        <f t="shared" si="173"/>
        <v>3861500</v>
      </c>
      <c r="BT87" s="22">
        <f t="shared" si="174"/>
        <v>2658980.5962705985</v>
      </c>
      <c r="BU87" s="22">
        <f t="shared" si="175"/>
        <v>1408224.39</v>
      </c>
      <c r="BV87" s="22">
        <f t="shared" si="176"/>
        <v>1732115.9996999998</v>
      </c>
      <c r="BW87" s="146">
        <f>VLOOKUP(B87,'[3]MANO DE OBRA'!$B$9:$T$144,19,0)</f>
        <v>1368430</v>
      </c>
      <c r="BX87" s="146">
        <v>3760000</v>
      </c>
      <c r="BY87" s="23">
        <v>4171630</v>
      </c>
      <c r="BZ87" s="84">
        <v>3880000</v>
      </c>
      <c r="CA87" s="23">
        <f t="shared" si="177"/>
        <v>3295015</v>
      </c>
      <c r="CB87" s="23">
        <f t="shared" si="178"/>
        <v>3820000</v>
      </c>
      <c r="CC87" s="84">
        <f t="shared" si="179"/>
        <v>2677074.5786346463</v>
      </c>
      <c r="CD87" s="84">
        <f t="shared" si="180"/>
        <v>1438219.93</v>
      </c>
      <c r="CE87" s="84">
        <f t="shared" si="181"/>
        <v>1769010.5138999999</v>
      </c>
      <c r="CF87" s="168">
        <f>VLOOKUP(B87,'[3]MANO DE OBRA'!$B$9:$X$144,23,0)</f>
        <v>1052800</v>
      </c>
      <c r="CG87" s="168">
        <v>3760000</v>
      </c>
      <c r="CH87" s="24">
        <v>4171630</v>
      </c>
      <c r="CI87" s="24">
        <v>3492000</v>
      </c>
      <c r="CJ87" s="24">
        <f t="shared" si="182"/>
        <v>3119107.5</v>
      </c>
      <c r="CK87" s="24">
        <f t="shared" si="183"/>
        <v>3626000</v>
      </c>
      <c r="CL87" s="24">
        <f t="shared" si="184"/>
        <v>2296357.8830620386</v>
      </c>
      <c r="CM87" s="24">
        <f t="shared" si="185"/>
        <v>1106492.8</v>
      </c>
      <c r="CN87" s="24">
        <f t="shared" si="186"/>
        <v>1360986.1440000001</v>
      </c>
      <c r="CO87" s="148">
        <f>VLOOKUP(B87,'[3]MANO DE OBRA'!$B$9:$Z$144,25,0)</f>
        <v>1171875</v>
      </c>
      <c r="CP87" s="148">
        <v>3760000</v>
      </c>
      <c r="CQ87" s="26">
        <v>4171630</v>
      </c>
      <c r="CR87" s="149">
        <v>3838000</v>
      </c>
      <c r="CS87" s="26">
        <f t="shared" si="187"/>
        <v>3235376.25</v>
      </c>
      <c r="CT87" s="26">
        <f t="shared" si="188"/>
        <v>3799000</v>
      </c>
      <c r="CU87" s="26">
        <f t="shared" si="189"/>
        <v>2469810.2690620297</v>
      </c>
      <c r="CV87" s="26">
        <f t="shared" si="190"/>
        <v>1231640.625</v>
      </c>
      <c r="CW87" s="26">
        <f t="shared" si="191"/>
        <v>1514917.96875</v>
      </c>
      <c r="CX87" s="27">
        <f>VLOOKUP(B87,'[3]MANO DE OBRA'!$B$9:$AB$144,27,0)</f>
        <v>1404593</v>
      </c>
      <c r="CY87" s="27">
        <v>3760000</v>
      </c>
      <c r="CZ87" s="28">
        <v>4171630</v>
      </c>
      <c r="DA87" s="86">
        <v>3880000</v>
      </c>
      <c r="DB87" s="28">
        <f t="shared" si="192"/>
        <v>3304055.75</v>
      </c>
      <c r="DC87" s="28">
        <f t="shared" si="193"/>
        <v>3820000</v>
      </c>
      <c r="DD87" s="28">
        <f t="shared" si="194"/>
        <v>2711213.9591003</v>
      </c>
      <c r="DE87" s="28">
        <f t="shared" si="195"/>
        <v>1476227.243</v>
      </c>
      <c r="DF87" s="28">
        <f t="shared" si="196"/>
        <v>1815759.5088900002</v>
      </c>
      <c r="DG87" s="150">
        <f>VLOOKUP(B87,'[3]MANO DE OBRA'!$B$9:$AF$144,31,0)</f>
        <v>1460071</v>
      </c>
      <c r="DH87" s="150">
        <v>3760000</v>
      </c>
      <c r="DI87" s="29">
        <v>4171630</v>
      </c>
      <c r="DJ87" s="88">
        <v>4088000</v>
      </c>
      <c r="DK87" s="29">
        <f t="shared" si="197"/>
        <v>3369925.25</v>
      </c>
      <c r="DL87" s="29">
        <f t="shared" si="198"/>
        <v>3924000</v>
      </c>
      <c r="DM87" s="29">
        <f t="shared" si="199"/>
        <v>2787090.3477647509</v>
      </c>
      <c r="DN87" s="29">
        <f t="shared" si="200"/>
        <v>1534534.6209999998</v>
      </c>
      <c r="DO87" s="29">
        <f t="shared" si="201"/>
        <v>1887477.5838299999</v>
      </c>
      <c r="DP87" s="154">
        <f>VLOOKUP(B87,'[3]MANO DE OBRA'!$B$9:$AH$144,33,0)</f>
        <v>1460071</v>
      </c>
      <c r="DQ87" s="154">
        <v>3760000</v>
      </c>
      <c r="DR87" s="30">
        <v>4171630</v>
      </c>
      <c r="DS87" s="90">
        <v>3837900</v>
      </c>
      <c r="DT87" s="30">
        <f t="shared" si="202"/>
        <v>3307400.25</v>
      </c>
      <c r="DU87" s="30">
        <f t="shared" si="203"/>
        <v>3798950</v>
      </c>
      <c r="DV87" s="30">
        <f t="shared" si="204"/>
        <v>2756473.9495180687</v>
      </c>
      <c r="DW87" s="30">
        <f t="shared" si="205"/>
        <v>1534534.6209999998</v>
      </c>
      <c r="DX87" s="30">
        <f t="shared" si="206"/>
        <v>1887477.5838299999</v>
      </c>
      <c r="DY87" s="158">
        <f>VLOOKUP(B87,'[3]MANO DE OBRA'!$B$9:$AJ$144,35,0)</f>
        <v>1460071</v>
      </c>
      <c r="DZ87" s="158">
        <v>3760000</v>
      </c>
      <c r="EA87" s="24">
        <v>4171630</v>
      </c>
      <c r="EB87" s="25">
        <v>3963000</v>
      </c>
      <c r="EC87" s="24">
        <f t="shared" si="207"/>
        <v>3338675.25</v>
      </c>
      <c r="ED87" s="24">
        <f t="shared" si="208"/>
        <v>3861500</v>
      </c>
      <c r="EE87" s="24">
        <f t="shared" si="209"/>
        <v>2772186.8362855637</v>
      </c>
      <c r="EF87" s="24">
        <f t="shared" si="210"/>
        <v>1534534.6209999998</v>
      </c>
      <c r="EG87" s="24">
        <f t="shared" si="211"/>
        <v>1887477.5838299999</v>
      </c>
      <c r="EH87" s="126">
        <f>VLOOKUP(B87,'[3]MANO DE OBRA'!$B$9:$AN$144,37,0)</f>
        <v>1572694</v>
      </c>
      <c r="EI87" s="126">
        <v>3760000</v>
      </c>
      <c r="EJ87" s="17">
        <v>4171630</v>
      </c>
      <c r="EK87" s="73">
        <v>3963000</v>
      </c>
      <c r="EL87" s="17">
        <f t="shared" si="212"/>
        <v>3366831</v>
      </c>
      <c r="EM87" s="17">
        <f t="shared" si="213"/>
        <v>3861500</v>
      </c>
      <c r="EN87" s="17">
        <f t="shared" si="214"/>
        <v>2869733.6254604072</v>
      </c>
      <c r="EO87" s="17">
        <f t="shared" si="215"/>
        <v>1652901.3939999999</v>
      </c>
      <c r="EP87" s="17">
        <f t="shared" si="216"/>
        <v>2033068.7146199998</v>
      </c>
      <c r="EQ87" s="350">
        <v>1460071</v>
      </c>
      <c r="ER87" s="170">
        <v>3760000</v>
      </c>
      <c r="ES87" s="32">
        <v>4171630</v>
      </c>
      <c r="ET87" s="32">
        <v>3963000</v>
      </c>
      <c r="EU87" s="32">
        <f t="shared" si="217"/>
        <v>3964876.6666666665</v>
      </c>
      <c r="EV87" s="32">
        <f t="shared" si="218"/>
        <v>3963000</v>
      </c>
      <c r="EW87" s="32">
        <f t="shared" si="219"/>
        <v>3957752.3692326872</v>
      </c>
      <c r="EX87" s="32">
        <f t="shared" si="220"/>
        <v>1763911.7751</v>
      </c>
      <c r="EY87" s="32">
        <f t="shared" si="221"/>
        <v>2169611.4833729998</v>
      </c>
      <c r="EZ87" s="94">
        <f>VLOOKUP(B87,'[2]MANO DE OBRA '!$B$11:$AT$145,45,0)</f>
        <v>864870</v>
      </c>
      <c r="FA87" s="170">
        <v>3760000</v>
      </c>
      <c r="FB87" s="32">
        <v>4171630</v>
      </c>
      <c r="FC87" s="32">
        <v>3754000</v>
      </c>
      <c r="FD87" s="32">
        <f t="shared" si="222"/>
        <v>3895210</v>
      </c>
      <c r="FE87" s="32">
        <f t="shared" si="223"/>
        <v>3760000</v>
      </c>
      <c r="FF87" s="32">
        <f t="shared" si="224"/>
        <v>3885736.4270369392</v>
      </c>
      <c r="FG87" s="172">
        <f t="shared" si="225"/>
        <v>1044849.4469999999</v>
      </c>
      <c r="FH87" s="32">
        <f t="shared" si="226"/>
        <v>1285164.81981</v>
      </c>
      <c r="FI87" s="172">
        <f>VLOOKUP(B87,'[2]MANO DE OBRA '!$B$11:$BO$145,66,0)</f>
        <v>841707</v>
      </c>
      <c r="FJ87" s="162">
        <v>3760000</v>
      </c>
      <c r="FK87" s="32">
        <v>4171630</v>
      </c>
      <c r="FL87" s="94">
        <v>3963000</v>
      </c>
      <c r="FM87" s="32">
        <f t="shared" si="227"/>
        <v>3964876.6666666665</v>
      </c>
      <c r="FN87" s="32">
        <f t="shared" si="228"/>
        <v>3963000</v>
      </c>
      <c r="FO87" s="94">
        <f t="shared" si="229"/>
        <v>3957752.3692326872</v>
      </c>
      <c r="FP87" s="172">
        <f t="shared" si="230"/>
        <v>1016866.2267</v>
      </c>
      <c r="FQ87" s="32">
        <f t="shared" si="231"/>
        <v>1250745.458841</v>
      </c>
      <c r="FR87" s="94">
        <f>VLOOKUP(B87,'[2]MANO DE OBRA '!$B$11:$BF$145,57,0)</f>
        <v>763178</v>
      </c>
      <c r="FS87" s="170">
        <v>3760000</v>
      </c>
      <c r="FT87" s="32">
        <v>4171630</v>
      </c>
      <c r="FU87" s="32">
        <v>3838000</v>
      </c>
      <c r="FV87" s="32">
        <f t="shared" si="232"/>
        <v>3923210</v>
      </c>
      <c r="FW87" s="32">
        <f t="shared" si="233"/>
        <v>3838000</v>
      </c>
      <c r="FX87" s="32">
        <f t="shared" si="234"/>
        <v>3915302.7612653286</v>
      </c>
      <c r="FY87" s="172">
        <f t="shared" si="235"/>
        <v>921995.34179999994</v>
      </c>
      <c r="FZ87" s="32">
        <f t="shared" si="236"/>
        <v>1134054.2704139999</v>
      </c>
      <c r="GA87" s="172">
        <f>VLOOKUP(B87,'[2]MANO DE OBRA '!$B$11:$BR$145,69,0)</f>
        <v>824673</v>
      </c>
      <c r="GB87" s="162">
        <v>3760000</v>
      </c>
      <c r="GC87" s="32">
        <v>4171630</v>
      </c>
      <c r="GD87" s="94">
        <v>4088000</v>
      </c>
      <c r="GE87" s="32">
        <f t="shared" si="237"/>
        <v>4006543.3333333335</v>
      </c>
      <c r="GF87" s="32">
        <f t="shared" si="238"/>
        <v>4088000</v>
      </c>
      <c r="GG87" s="32">
        <f t="shared" si="239"/>
        <v>3998452.3629924846</v>
      </c>
      <c r="GH87" s="172">
        <f t="shared" si="240"/>
        <v>996287.45129999996</v>
      </c>
      <c r="GI87" s="32">
        <f t="shared" si="241"/>
        <v>1225433.565099</v>
      </c>
      <c r="GJ87" s="172">
        <f>VLOOKUP(B87,'[2]MANO DE OBRA '!$B$11:$P$145,15,0)</f>
        <v>749867</v>
      </c>
      <c r="GK87" s="162">
        <v>3760000</v>
      </c>
      <c r="GL87" s="32">
        <v>4171630</v>
      </c>
      <c r="GM87" s="94">
        <v>2774100</v>
      </c>
      <c r="GN87" s="32">
        <f t="shared" si="242"/>
        <v>3568576.6666666665</v>
      </c>
      <c r="GO87" s="32">
        <f t="shared" si="243"/>
        <v>3760000</v>
      </c>
      <c r="GP87" s="32">
        <f t="shared" si="244"/>
        <v>3463606.6175730582</v>
      </c>
      <c r="GQ87" s="172">
        <f t="shared" si="245"/>
        <v>905914.32270000002</v>
      </c>
      <c r="GR87" s="32">
        <f t="shared" si="246"/>
        <v>1114274.6169209999</v>
      </c>
      <c r="GS87" s="172">
        <f>VLOOKUP(B87,'[2]MANO DE OBRA '!$B$11:$G$145,6,0)</f>
        <v>681639</v>
      </c>
      <c r="GT87" s="162">
        <v>3760000</v>
      </c>
      <c r="GU87" s="32">
        <v>4171630</v>
      </c>
      <c r="GV87" s="94">
        <v>2774100</v>
      </c>
      <c r="GW87" s="33">
        <f t="shared" si="247"/>
        <v>3568576.6666666665</v>
      </c>
      <c r="GX87" s="32">
        <f t="shared" si="248"/>
        <v>3760000</v>
      </c>
      <c r="GY87" s="32">
        <f t="shared" si="249"/>
        <v>3463606.6175730582</v>
      </c>
      <c r="GZ87" s="172">
        <f t="shared" si="250"/>
        <v>823488.07589999994</v>
      </c>
      <c r="HA87" s="32">
        <f t="shared" si="251"/>
        <v>1012890.3333569999</v>
      </c>
      <c r="HB87" s="172">
        <f>VLOOKUP(B87,'[2]MANO DE OBRA '!$B$11:$D$145,3,0)</f>
        <v>692694</v>
      </c>
      <c r="HC87" s="31">
        <v>3760000</v>
      </c>
      <c r="HD87" s="32">
        <v>4171630</v>
      </c>
      <c r="HE87" s="94">
        <v>2774100</v>
      </c>
      <c r="HF87" s="33">
        <f t="shared" si="252"/>
        <v>3568576.6666666665</v>
      </c>
      <c r="HG87" s="32">
        <f t="shared" si="253"/>
        <v>3760000</v>
      </c>
      <c r="HH87" s="32">
        <f t="shared" si="254"/>
        <v>3463606.6175730582</v>
      </c>
      <c r="HI87" s="172">
        <f t="shared" si="255"/>
        <v>836843.62139999995</v>
      </c>
      <c r="HJ87" s="32">
        <f t="shared" si="256"/>
        <v>1029317.654322</v>
      </c>
      <c r="HK87" s="172">
        <f>VLOOKUP(B87,'[2]MANO DE OBRA '!$B$11:$BI$145,60,0)</f>
        <v>851618</v>
      </c>
      <c r="HL87" s="31">
        <v>3760000</v>
      </c>
      <c r="HM87" s="32">
        <v>4171630</v>
      </c>
      <c r="HN87" s="94">
        <v>4088200</v>
      </c>
      <c r="HO87" s="33">
        <f t="shared" si="257"/>
        <v>4006610</v>
      </c>
      <c r="HP87" s="32">
        <f t="shared" si="258"/>
        <v>4088200</v>
      </c>
      <c r="HQ87" s="32">
        <f t="shared" si="259"/>
        <v>3998516.138878298</v>
      </c>
      <c r="HR87" s="172">
        <f t="shared" si="260"/>
        <v>1028839.7058</v>
      </c>
      <c r="HS87" s="32">
        <f t="shared" si="261"/>
        <v>1265472.8381340001</v>
      </c>
      <c r="HT87" s="172">
        <v>1804800</v>
      </c>
      <c r="HU87" s="31">
        <v>3760000</v>
      </c>
      <c r="HV87" s="32">
        <v>4171630</v>
      </c>
      <c r="HW87" s="94">
        <v>3921000</v>
      </c>
      <c r="HX87" s="33">
        <f t="shared" si="262"/>
        <v>3950876.6666666665</v>
      </c>
      <c r="HY87" s="32">
        <f t="shared" si="263"/>
        <v>3921000</v>
      </c>
      <c r="HZ87" s="32">
        <f t="shared" si="264"/>
        <v>3943689.9996492332</v>
      </c>
      <c r="IA87" s="172">
        <f t="shared" si="265"/>
        <v>2180378.88</v>
      </c>
      <c r="IB87" s="32">
        <f t="shared" si="266"/>
        <v>2681866.0224000001</v>
      </c>
      <c r="IC87" s="172">
        <v>2068000</v>
      </c>
      <c r="ID87" s="31">
        <v>3760000</v>
      </c>
      <c r="IE87" s="32">
        <v>4171630</v>
      </c>
      <c r="IF87" s="94">
        <v>3921000</v>
      </c>
      <c r="IG87" s="33">
        <f t="shared" si="267"/>
        <v>3950876.6666666665</v>
      </c>
      <c r="IH87" s="32">
        <f t="shared" si="268"/>
        <v>3921000</v>
      </c>
      <c r="II87" s="32">
        <f t="shared" si="269"/>
        <v>3943689.9996492332</v>
      </c>
      <c r="IJ87" s="172">
        <f t="shared" si="270"/>
        <v>2498350.7999999998</v>
      </c>
      <c r="IK87" s="32">
        <f t="shared" si="271"/>
        <v>3072971.4839999997</v>
      </c>
      <c r="IM87" s="32">
        <f t="shared" si="272"/>
        <v>1588040.8346941108</v>
      </c>
    </row>
    <row r="88" spans="1:247" x14ac:dyDescent="0.25">
      <c r="A88" s="12">
        <v>81</v>
      </c>
      <c r="B88" s="36" t="s">
        <v>366</v>
      </c>
      <c r="C88" s="14">
        <f>VLOOKUP(B88,'[3]MANO DE OBRA'!$B$9:$D$144,3,0)</f>
        <v>216347</v>
      </c>
      <c r="D88" s="14">
        <v>773000</v>
      </c>
      <c r="E88" s="15">
        <v>905420</v>
      </c>
      <c r="F88" s="97">
        <v>842000</v>
      </c>
      <c r="G88" s="105">
        <f t="shared" si="138"/>
        <v>684191.75</v>
      </c>
      <c r="H88" s="105">
        <f t="shared" si="139"/>
        <v>807500</v>
      </c>
      <c r="I88" s="105">
        <f t="shared" si="140"/>
        <v>487331.0098650296</v>
      </c>
      <c r="J88" s="107">
        <f t="shared" si="137"/>
        <v>227380.69699999999</v>
      </c>
      <c r="K88" s="107">
        <f t="shared" si="141"/>
        <v>279678.25731000002</v>
      </c>
      <c r="L88" s="101">
        <f>VLOOKUP(B88,'[3]MANO DE OBRA'!$B$9:$F$144,5,0)</f>
        <v>228885</v>
      </c>
      <c r="M88" s="101">
        <v>773000</v>
      </c>
      <c r="N88" s="34">
        <v>905420</v>
      </c>
      <c r="O88" s="70">
        <v>860100</v>
      </c>
      <c r="P88" s="34">
        <f t="shared" si="142"/>
        <v>691851.25</v>
      </c>
      <c r="Q88" s="34">
        <f t="shared" si="143"/>
        <v>816550</v>
      </c>
      <c r="R88" s="34">
        <f t="shared" si="144"/>
        <v>504427.44517366111</v>
      </c>
      <c r="S88" s="34">
        <f t="shared" si="145"/>
        <v>240558.13499999998</v>
      </c>
      <c r="T88" s="34">
        <f t="shared" si="146"/>
        <v>295886.50604999997</v>
      </c>
      <c r="U88" s="175">
        <f>VLOOKUP(B88,'[3]MANO DE OBRA'!$B$9:$H$144,7,0)</f>
        <v>212450</v>
      </c>
      <c r="V88" s="175">
        <v>773000</v>
      </c>
      <c r="W88" s="17">
        <v>905420</v>
      </c>
      <c r="X88" s="17">
        <v>842000</v>
      </c>
      <c r="Y88" s="17">
        <f t="shared" si="147"/>
        <v>683217.5</v>
      </c>
      <c r="Z88" s="17">
        <f t="shared" si="148"/>
        <v>807500</v>
      </c>
      <c r="AA88" s="17">
        <f t="shared" si="149"/>
        <v>482348.504383024</v>
      </c>
      <c r="AB88" s="17">
        <f t="shared" si="150"/>
        <v>223284.94999999998</v>
      </c>
      <c r="AC88" s="17">
        <f t="shared" si="151"/>
        <v>274640.48849999998</v>
      </c>
      <c r="AD88" s="129">
        <f>VLOOKUP(B88,'[3]MANO DE OBRA'!$B$9:$J$144,9,0)</f>
        <v>237407</v>
      </c>
      <c r="AE88" s="129">
        <v>773000</v>
      </c>
      <c r="AF88" s="18">
        <v>905420</v>
      </c>
      <c r="AG88" s="74">
        <v>860100</v>
      </c>
      <c r="AH88" s="18">
        <f t="shared" si="152"/>
        <v>693981.75</v>
      </c>
      <c r="AI88" s="18">
        <f t="shared" si="153"/>
        <v>816550</v>
      </c>
      <c r="AJ88" s="18">
        <f t="shared" si="154"/>
        <v>514604.99869105063</v>
      </c>
      <c r="AK88" s="18">
        <f t="shared" si="155"/>
        <v>249514.75699999998</v>
      </c>
      <c r="AL88" s="18">
        <f t="shared" si="156"/>
        <v>306903.15110999998</v>
      </c>
      <c r="AM88" s="133">
        <f>VLOOKUP(B88,'[3]MANO DE OBRA'!$B$9:$L$144,11,0)</f>
        <v>261365</v>
      </c>
      <c r="AN88" s="133">
        <v>773000</v>
      </c>
      <c r="AO88" s="19">
        <v>905420</v>
      </c>
      <c r="AP88" s="77">
        <v>887000</v>
      </c>
      <c r="AQ88" s="19">
        <f t="shared" si="157"/>
        <v>706696.25</v>
      </c>
      <c r="AR88" s="19">
        <f t="shared" si="158"/>
        <v>830000</v>
      </c>
      <c r="AS88" s="19">
        <f t="shared" si="159"/>
        <v>544100.45897724922</v>
      </c>
      <c r="AT88" s="19">
        <f t="shared" si="160"/>
        <v>274694.61499999999</v>
      </c>
      <c r="AU88" s="19">
        <f t="shared" si="161"/>
        <v>337874.37644999998</v>
      </c>
      <c r="AV88" s="137">
        <f>VLOOKUP(B88,'[3]MANO DE OBRA'!$B$9:$N$144,13,0)</f>
        <v>247574</v>
      </c>
      <c r="AW88" s="137">
        <v>773000</v>
      </c>
      <c r="AX88" s="20">
        <v>905420</v>
      </c>
      <c r="AY88" s="79">
        <v>887000</v>
      </c>
      <c r="AZ88" s="20">
        <f t="shared" si="162"/>
        <v>703248.5</v>
      </c>
      <c r="BA88" s="20">
        <f t="shared" si="163"/>
        <v>830000</v>
      </c>
      <c r="BB88" s="20">
        <f t="shared" si="164"/>
        <v>528770.89032708609</v>
      </c>
      <c r="BC88" s="20">
        <f t="shared" si="165"/>
        <v>260200.27399999998</v>
      </c>
      <c r="BD88" s="20">
        <f t="shared" si="166"/>
        <v>320046.33701999998</v>
      </c>
      <c r="BE88" s="139">
        <f>VLOOKUP(B88,'[3]MANO DE OBRA'!$B$9:$P$144,15,0)</f>
        <v>240043</v>
      </c>
      <c r="BF88" s="139">
        <v>773000</v>
      </c>
      <c r="BG88" s="21">
        <v>905420</v>
      </c>
      <c r="BH88" s="80">
        <v>860000</v>
      </c>
      <c r="BI88" s="21">
        <f t="shared" si="167"/>
        <v>694615.75</v>
      </c>
      <c r="BJ88" s="21">
        <f t="shared" si="168"/>
        <v>816500</v>
      </c>
      <c r="BK88" s="21">
        <f t="shared" si="169"/>
        <v>517676.59539262933</v>
      </c>
      <c r="BL88" s="21">
        <f t="shared" si="170"/>
        <v>252285.19299999997</v>
      </c>
      <c r="BM88" s="21">
        <f t="shared" si="171"/>
        <v>310310.78738999995</v>
      </c>
      <c r="BN88" s="144">
        <f>VLOOKUP(B88,'[3]MANO DE OBRA'!$B$9:$R$144,17,0)</f>
        <v>293294</v>
      </c>
      <c r="BO88" s="144">
        <v>773000</v>
      </c>
      <c r="BP88" s="22">
        <v>905420</v>
      </c>
      <c r="BQ88" s="82">
        <v>878000</v>
      </c>
      <c r="BR88" s="22">
        <f t="shared" si="172"/>
        <v>712428.5</v>
      </c>
      <c r="BS88" s="22">
        <f t="shared" si="173"/>
        <v>825500</v>
      </c>
      <c r="BT88" s="22">
        <f t="shared" si="174"/>
        <v>575819.51339851366</v>
      </c>
      <c r="BU88" s="22">
        <f t="shared" si="175"/>
        <v>308251.99400000001</v>
      </c>
      <c r="BV88" s="22">
        <f t="shared" si="176"/>
        <v>379149.95262</v>
      </c>
      <c r="BW88" s="146">
        <f>VLOOKUP(B88,'[3]MANO DE OBRA'!$B$9:$T$144,19,0)</f>
        <v>301376</v>
      </c>
      <c r="BX88" s="146">
        <v>773000</v>
      </c>
      <c r="BY88" s="23">
        <v>905420</v>
      </c>
      <c r="BZ88" s="84">
        <v>860000</v>
      </c>
      <c r="CA88" s="23">
        <f t="shared" si="177"/>
        <v>709949</v>
      </c>
      <c r="CB88" s="23">
        <f t="shared" si="178"/>
        <v>816500</v>
      </c>
      <c r="CC88" s="84">
        <f t="shared" si="179"/>
        <v>581477.68400711264</v>
      </c>
      <c r="CD88" s="84">
        <f t="shared" si="180"/>
        <v>316746.17599999998</v>
      </c>
      <c r="CE88" s="84">
        <f t="shared" si="181"/>
        <v>389597.79647999996</v>
      </c>
      <c r="CF88" s="168">
        <f>VLOOKUP(B88,'[3]MANO DE OBRA'!$B$9:$X$144,23,0)</f>
        <v>234561</v>
      </c>
      <c r="CG88" s="168">
        <v>773000</v>
      </c>
      <c r="CH88" s="24">
        <v>905420</v>
      </c>
      <c r="CI88" s="24">
        <v>825600</v>
      </c>
      <c r="CJ88" s="24">
        <f t="shared" si="182"/>
        <v>684645.25</v>
      </c>
      <c r="CK88" s="24">
        <f t="shared" si="183"/>
        <v>799300</v>
      </c>
      <c r="CL88" s="24">
        <f t="shared" si="184"/>
        <v>508088.48254982108</v>
      </c>
      <c r="CM88" s="24">
        <f t="shared" si="185"/>
        <v>246523.61099999998</v>
      </c>
      <c r="CN88" s="24">
        <f t="shared" si="186"/>
        <v>303224.04152999999</v>
      </c>
      <c r="CO88" s="148">
        <f>VLOOKUP(B88,'[3]MANO DE OBRA'!$B$9:$Z$144,25,0)</f>
        <v>247309</v>
      </c>
      <c r="CP88" s="148">
        <v>773000</v>
      </c>
      <c r="CQ88" s="26">
        <v>905420</v>
      </c>
      <c r="CR88" s="149">
        <v>887000</v>
      </c>
      <c r="CS88" s="26">
        <f t="shared" si="187"/>
        <v>703182.25</v>
      </c>
      <c r="CT88" s="26">
        <f t="shared" si="188"/>
        <v>830000</v>
      </c>
      <c r="CU88" s="26">
        <f t="shared" si="189"/>
        <v>528468.52805854159</v>
      </c>
      <c r="CV88" s="26">
        <f t="shared" si="190"/>
        <v>259921.75899999999</v>
      </c>
      <c r="CW88" s="26">
        <f t="shared" si="191"/>
        <v>319703.76357000001</v>
      </c>
      <c r="CX88" s="27">
        <f>VLOOKUP(B88,'[3]MANO DE OBRA'!$B$9:$AB$144,27,0)</f>
        <v>313235</v>
      </c>
      <c r="CY88" s="27">
        <v>773000</v>
      </c>
      <c r="CZ88" s="28">
        <v>905420</v>
      </c>
      <c r="DA88" s="86">
        <v>851000</v>
      </c>
      <c r="DB88" s="28">
        <f t="shared" si="192"/>
        <v>710663.75</v>
      </c>
      <c r="DC88" s="28">
        <f t="shared" si="193"/>
        <v>812000</v>
      </c>
      <c r="DD88" s="28">
        <f t="shared" si="194"/>
        <v>591217.44169758738</v>
      </c>
      <c r="DE88" s="28">
        <f t="shared" si="195"/>
        <v>329209.98499999999</v>
      </c>
      <c r="DF88" s="28">
        <f t="shared" si="196"/>
        <v>404928.28154999996</v>
      </c>
      <c r="DG88" s="150">
        <f>VLOOKUP(B88,'[3]MANO DE OBRA'!$B$9:$AF$144,31,0)</f>
        <v>316897</v>
      </c>
      <c r="DH88" s="150">
        <v>773000</v>
      </c>
      <c r="DI88" s="29">
        <v>905420</v>
      </c>
      <c r="DJ88" s="88">
        <v>896000</v>
      </c>
      <c r="DK88" s="29">
        <f t="shared" si="197"/>
        <v>722829.25</v>
      </c>
      <c r="DL88" s="29">
        <f t="shared" si="198"/>
        <v>834500</v>
      </c>
      <c r="DM88" s="29">
        <f t="shared" si="199"/>
        <v>599718.87414351269</v>
      </c>
      <c r="DN88" s="29">
        <f t="shared" si="200"/>
        <v>333058.74699999997</v>
      </c>
      <c r="DO88" s="29">
        <f t="shared" si="201"/>
        <v>409662.25880999997</v>
      </c>
      <c r="DP88" s="154">
        <f>VLOOKUP(B88,'[3]MANO DE OBRA'!$B$9:$AH$144,33,0)</f>
        <v>316897</v>
      </c>
      <c r="DQ88" s="154">
        <v>773000</v>
      </c>
      <c r="DR88" s="30">
        <v>905420</v>
      </c>
      <c r="DS88" s="90">
        <v>887300</v>
      </c>
      <c r="DT88" s="30">
        <f t="shared" si="202"/>
        <v>720654.25</v>
      </c>
      <c r="DU88" s="30">
        <f t="shared" si="203"/>
        <v>830150</v>
      </c>
      <c r="DV88" s="30">
        <f t="shared" si="204"/>
        <v>598736.5286838247</v>
      </c>
      <c r="DW88" s="30">
        <f t="shared" si="205"/>
        <v>333058.74699999997</v>
      </c>
      <c r="DX88" s="30">
        <f t="shared" si="206"/>
        <v>409662.25880999997</v>
      </c>
      <c r="DY88" s="158">
        <f>VLOOKUP(B88,'[3]MANO DE OBRA'!$B$9:$AJ$144,35,0)</f>
        <v>316897</v>
      </c>
      <c r="DZ88" s="158">
        <v>773000</v>
      </c>
      <c r="EA88" s="24">
        <v>905420</v>
      </c>
      <c r="EB88" s="25">
        <v>869200</v>
      </c>
      <c r="EC88" s="24">
        <f t="shared" si="207"/>
        <v>716129.25</v>
      </c>
      <c r="ED88" s="24">
        <f t="shared" si="208"/>
        <v>821100</v>
      </c>
      <c r="EE88" s="24">
        <f t="shared" si="209"/>
        <v>596640.59787922597</v>
      </c>
      <c r="EF88" s="24">
        <f t="shared" si="210"/>
        <v>333058.74699999997</v>
      </c>
      <c r="EG88" s="24">
        <f t="shared" si="211"/>
        <v>409662.25880999997</v>
      </c>
      <c r="EH88" s="126">
        <f>VLOOKUP(B88,'[3]MANO DE OBRA'!$B$9:$AN$144,37,0)</f>
        <v>340375</v>
      </c>
      <c r="EI88" s="126">
        <v>773000</v>
      </c>
      <c r="EJ88" s="17">
        <v>905420</v>
      </c>
      <c r="EK88" s="73">
        <v>869000</v>
      </c>
      <c r="EL88" s="17">
        <f t="shared" si="212"/>
        <v>721948.75</v>
      </c>
      <c r="EM88" s="17">
        <f t="shared" si="213"/>
        <v>821000</v>
      </c>
      <c r="EN88" s="17">
        <f t="shared" si="214"/>
        <v>616636.39147230785</v>
      </c>
      <c r="EO88" s="17">
        <f t="shared" si="215"/>
        <v>357734.125</v>
      </c>
      <c r="EP88" s="17">
        <f t="shared" si="216"/>
        <v>440012.97375</v>
      </c>
      <c r="EQ88" s="350">
        <v>316897</v>
      </c>
      <c r="ER88" s="170">
        <v>773000</v>
      </c>
      <c r="ES88" s="32">
        <v>905420</v>
      </c>
      <c r="ET88" s="32">
        <v>842000</v>
      </c>
      <c r="EU88" s="32">
        <f t="shared" si="217"/>
        <v>840140</v>
      </c>
      <c r="EV88" s="32">
        <f t="shared" si="218"/>
        <v>842000</v>
      </c>
      <c r="EW88" s="32">
        <f t="shared" si="219"/>
        <v>836640.54422294104</v>
      </c>
      <c r="EX88" s="32">
        <f t="shared" si="220"/>
        <v>382843.26569999999</v>
      </c>
      <c r="EY88" s="32">
        <f t="shared" si="221"/>
        <v>470897.21681100002</v>
      </c>
      <c r="EZ88" s="94">
        <f>VLOOKUP(B88,'[2]MANO DE OBRA '!$B$11:$AT$145,45,0)</f>
        <v>189738</v>
      </c>
      <c r="FA88" s="170">
        <v>773000</v>
      </c>
      <c r="FB88" s="32">
        <v>905420</v>
      </c>
      <c r="FC88" s="32">
        <v>869000</v>
      </c>
      <c r="FD88" s="32">
        <f t="shared" si="222"/>
        <v>849140</v>
      </c>
      <c r="FE88" s="32">
        <f t="shared" si="223"/>
        <v>869000</v>
      </c>
      <c r="FF88" s="32">
        <f t="shared" si="224"/>
        <v>845339.77500493126</v>
      </c>
      <c r="FG88" s="172">
        <f t="shared" si="225"/>
        <v>229222.47779999999</v>
      </c>
      <c r="FH88" s="32">
        <f t="shared" si="226"/>
        <v>281943.64769399998</v>
      </c>
      <c r="FI88" s="172">
        <f>VLOOKUP(B88,'[2]MANO DE OBRA '!$B$11:$BO$145,66,0)</f>
        <v>192108</v>
      </c>
      <c r="FJ88" s="162">
        <v>773000</v>
      </c>
      <c r="FK88" s="32">
        <v>905420</v>
      </c>
      <c r="FL88" s="94">
        <v>842000</v>
      </c>
      <c r="FM88" s="32">
        <f t="shared" si="227"/>
        <v>840140</v>
      </c>
      <c r="FN88" s="32">
        <f t="shared" si="228"/>
        <v>842000</v>
      </c>
      <c r="FO88" s="94">
        <f t="shared" si="229"/>
        <v>836640.54422294104</v>
      </c>
      <c r="FP88" s="172">
        <f t="shared" si="230"/>
        <v>232085.67479999998</v>
      </c>
      <c r="FQ88" s="32">
        <f t="shared" si="231"/>
        <v>285465.38000399998</v>
      </c>
      <c r="FR88" s="94">
        <f>VLOOKUP(B88,'[2]MANO DE OBRA '!$B$11:$BF$145,57,0)</f>
        <v>175012</v>
      </c>
      <c r="FS88" s="170">
        <v>773000</v>
      </c>
      <c r="FT88" s="32">
        <v>905420</v>
      </c>
      <c r="FU88" s="32">
        <v>815000</v>
      </c>
      <c r="FV88" s="32">
        <f t="shared" si="232"/>
        <v>831140</v>
      </c>
      <c r="FW88" s="32">
        <f t="shared" si="233"/>
        <v>815000</v>
      </c>
      <c r="FX88" s="32">
        <f t="shared" si="234"/>
        <v>827560.0138709608</v>
      </c>
      <c r="FY88" s="172">
        <f t="shared" si="235"/>
        <v>211431.99719999998</v>
      </c>
      <c r="FZ88" s="32">
        <f t="shared" si="236"/>
        <v>260061.35655599998</v>
      </c>
      <c r="GA88" s="172">
        <f>VLOOKUP(B88,'[2]MANO DE OBRA '!$B$11:$BR$145,69,0)</f>
        <v>188895</v>
      </c>
      <c r="GB88" s="162">
        <v>773000</v>
      </c>
      <c r="GC88" s="32">
        <v>905420</v>
      </c>
      <c r="GD88" s="94">
        <v>860000</v>
      </c>
      <c r="GE88" s="32">
        <f t="shared" si="237"/>
        <v>846140</v>
      </c>
      <c r="GF88" s="32">
        <f t="shared" si="238"/>
        <v>860000</v>
      </c>
      <c r="GG88" s="32">
        <f t="shared" si="239"/>
        <v>842480.90507127775</v>
      </c>
      <c r="GH88" s="172">
        <f t="shared" si="240"/>
        <v>228204.04949999999</v>
      </c>
      <c r="GI88" s="32">
        <f t="shared" si="241"/>
        <v>280690.98088499997</v>
      </c>
      <c r="GJ88" s="172">
        <f>VLOOKUP(B88,'[2]MANO DE OBRA '!$B$11:$P$145,15,0)</f>
        <v>169294</v>
      </c>
      <c r="GK88" s="162">
        <v>773000</v>
      </c>
      <c r="GL88" s="32">
        <v>905420</v>
      </c>
      <c r="GM88" s="94">
        <v>608400</v>
      </c>
      <c r="GN88" s="32">
        <f t="shared" si="242"/>
        <v>762273.33333333337</v>
      </c>
      <c r="GO88" s="32">
        <f t="shared" si="243"/>
        <v>773000</v>
      </c>
      <c r="GP88" s="32">
        <f t="shared" si="244"/>
        <v>742247.89629515645</v>
      </c>
      <c r="GQ88" s="172">
        <f t="shared" si="245"/>
        <v>204524.0814</v>
      </c>
      <c r="GR88" s="32">
        <f t="shared" si="246"/>
        <v>251564.62012199999</v>
      </c>
      <c r="GS88" s="172">
        <f>VLOOKUP(B88,'[2]MANO DE OBRA '!$B$11:$G$145,6,0)</f>
        <v>148336</v>
      </c>
      <c r="GT88" s="162">
        <v>773000</v>
      </c>
      <c r="GU88" s="32">
        <v>905420</v>
      </c>
      <c r="GV88" s="94">
        <v>608400</v>
      </c>
      <c r="GW88" s="33">
        <f t="shared" si="247"/>
        <v>762273.33333333337</v>
      </c>
      <c r="GX88" s="32">
        <f t="shared" si="248"/>
        <v>773000</v>
      </c>
      <c r="GY88" s="32">
        <f t="shared" si="249"/>
        <v>742247.89629515645</v>
      </c>
      <c r="GZ88" s="172">
        <f t="shared" si="250"/>
        <v>179204.72159999999</v>
      </c>
      <c r="HA88" s="32">
        <f t="shared" si="251"/>
        <v>220421.80756799999</v>
      </c>
      <c r="HB88" s="172">
        <f>VLOOKUP(B88,'[2]MANO DE OBRA '!$B$11:$D$145,3,0)</f>
        <v>151886</v>
      </c>
      <c r="HC88" s="31">
        <v>773000</v>
      </c>
      <c r="HD88" s="32">
        <v>905420</v>
      </c>
      <c r="HE88" s="94">
        <v>608400</v>
      </c>
      <c r="HF88" s="33">
        <f t="shared" si="252"/>
        <v>762273.33333333337</v>
      </c>
      <c r="HG88" s="32">
        <f t="shared" si="253"/>
        <v>773000</v>
      </c>
      <c r="HH88" s="32">
        <f t="shared" si="254"/>
        <v>742247.89629515645</v>
      </c>
      <c r="HI88" s="172">
        <f t="shared" si="255"/>
        <v>183493.47659999999</v>
      </c>
      <c r="HJ88" s="32">
        <f t="shared" si="256"/>
        <v>225696.976218</v>
      </c>
      <c r="HK88" s="172">
        <f>VLOOKUP(B88,'[2]MANO DE OBRA '!$B$11:$BI$145,60,0)</f>
        <v>190293</v>
      </c>
      <c r="HL88" s="31">
        <v>773000</v>
      </c>
      <c r="HM88" s="32">
        <v>905420</v>
      </c>
      <c r="HN88" s="94">
        <v>860100</v>
      </c>
      <c r="HO88" s="33">
        <f t="shared" si="257"/>
        <v>846173.33333333337</v>
      </c>
      <c r="HP88" s="32">
        <f t="shared" si="258"/>
        <v>860100</v>
      </c>
      <c r="HQ88" s="32">
        <f t="shared" si="259"/>
        <v>842512.89166304341</v>
      </c>
      <c r="HR88" s="172">
        <f t="shared" si="260"/>
        <v>229892.97329999998</v>
      </c>
      <c r="HS88" s="32">
        <f t="shared" si="261"/>
        <v>282768.35715900001</v>
      </c>
      <c r="HT88" s="172">
        <v>371040</v>
      </c>
      <c r="HU88" s="31">
        <v>773000</v>
      </c>
      <c r="HV88" s="32">
        <v>905420</v>
      </c>
      <c r="HW88" s="94">
        <v>878000</v>
      </c>
      <c r="HX88" s="33">
        <f t="shared" si="262"/>
        <v>852140</v>
      </c>
      <c r="HY88" s="32">
        <f t="shared" si="263"/>
        <v>878000</v>
      </c>
      <c r="HZ88" s="32">
        <f t="shared" si="264"/>
        <v>848158.90754043811</v>
      </c>
      <c r="IA88" s="172">
        <f t="shared" si="265"/>
        <v>448253.424</v>
      </c>
      <c r="IB88" s="32">
        <f t="shared" si="266"/>
        <v>551351.71152000001</v>
      </c>
      <c r="IC88" s="172">
        <v>425150</v>
      </c>
      <c r="ID88" s="31">
        <v>773000</v>
      </c>
      <c r="IE88" s="32">
        <v>905420</v>
      </c>
      <c r="IF88" s="94">
        <v>878000</v>
      </c>
      <c r="IG88" s="33">
        <f t="shared" si="267"/>
        <v>852140</v>
      </c>
      <c r="IH88" s="32">
        <f t="shared" si="268"/>
        <v>878000</v>
      </c>
      <c r="II88" s="32">
        <f t="shared" si="269"/>
        <v>848158.90754043811</v>
      </c>
      <c r="IJ88" s="172">
        <f t="shared" si="270"/>
        <v>513623.71499999997</v>
      </c>
      <c r="IK88" s="32">
        <f t="shared" si="271"/>
        <v>631757.16944999993</v>
      </c>
      <c r="IM88" s="32">
        <f t="shared" si="272"/>
        <v>345687.50791655551</v>
      </c>
    </row>
    <row r="89" spans="1:247" x14ac:dyDescent="0.25">
      <c r="A89" s="12">
        <v>82</v>
      </c>
      <c r="B89" s="36" t="s">
        <v>367</v>
      </c>
      <c r="C89" s="14">
        <f>VLOOKUP(B89,'[3]MANO DE OBRA'!$B$9:$D$144,3,0)</f>
        <v>212582</v>
      </c>
      <c r="D89" s="14">
        <v>760000</v>
      </c>
      <c r="E89" s="15">
        <v>910860</v>
      </c>
      <c r="F89" s="97">
        <v>838000</v>
      </c>
      <c r="G89" s="105">
        <f t="shared" si="138"/>
        <v>680360.5</v>
      </c>
      <c r="H89" s="105">
        <f t="shared" si="139"/>
        <v>799000</v>
      </c>
      <c r="I89" s="105">
        <f t="shared" si="140"/>
        <v>481287.67998516781</v>
      </c>
      <c r="J89" s="107">
        <f t="shared" si="137"/>
        <v>223423.68199999997</v>
      </c>
      <c r="K89" s="107">
        <f t="shared" si="141"/>
        <v>274811.12885999994</v>
      </c>
      <c r="L89" s="101">
        <f>VLOOKUP(B89,'[3]MANO DE OBRA'!$B$9:$F$144,5,0)</f>
        <v>234983</v>
      </c>
      <c r="M89" s="101">
        <v>760000</v>
      </c>
      <c r="N89" s="34">
        <v>910860</v>
      </c>
      <c r="O89" s="70">
        <v>883500</v>
      </c>
      <c r="P89" s="34">
        <f t="shared" si="142"/>
        <v>697335.75</v>
      </c>
      <c r="Q89" s="34">
        <f t="shared" si="143"/>
        <v>821750</v>
      </c>
      <c r="R89" s="34">
        <f t="shared" si="144"/>
        <v>512745.44512216328</v>
      </c>
      <c r="S89" s="34">
        <f t="shared" si="145"/>
        <v>246967.13299999997</v>
      </c>
      <c r="T89" s="34">
        <f t="shared" si="146"/>
        <v>303769.57358999999</v>
      </c>
      <c r="U89" s="175">
        <f>VLOOKUP(B89,'[3]MANO DE OBRA'!$B$9:$H$144,7,0)</f>
        <v>211094</v>
      </c>
      <c r="V89" s="175">
        <v>760000</v>
      </c>
      <c r="W89" s="17">
        <v>910860</v>
      </c>
      <c r="X89" s="17">
        <v>865000</v>
      </c>
      <c r="Y89" s="17">
        <f t="shared" si="147"/>
        <v>686738.5</v>
      </c>
      <c r="Z89" s="17">
        <f t="shared" si="148"/>
        <v>812500</v>
      </c>
      <c r="AA89" s="17">
        <f t="shared" si="149"/>
        <v>481524.59555099544</v>
      </c>
      <c r="AB89" s="17">
        <f t="shared" si="150"/>
        <v>221859.79399999999</v>
      </c>
      <c r="AC89" s="17">
        <f t="shared" si="151"/>
        <v>272887.54661999998</v>
      </c>
      <c r="AD89" s="129">
        <f>VLOOKUP(B89,'[3]MANO DE OBRA'!$B$9:$J$144,9,0)</f>
        <v>234114</v>
      </c>
      <c r="AE89" s="129">
        <v>760000</v>
      </c>
      <c r="AF89" s="18">
        <v>910860</v>
      </c>
      <c r="AG89" s="74">
        <v>883500</v>
      </c>
      <c r="AH89" s="18">
        <f t="shared" si="152"/>
        <v>697118.5</v>
      </c>
      <c r="AI89" s="18">
        <f t="shared" si="153"/>
        <v>821750</v>
      </c>
      <c r="AJ89" s="18">
        <f t="shared" si="154"/>
        <v>511709.29883301863</v>
      </c>
      <c r="AK89" s="18">
        <f t="shared" si="155"/>
        <v>246053.81399999998</v>
      </c>
      <c r="AL89" s="18">
        <f t="shared" si="156"/>
        <v>302646.19121999998</v>
      </c>
      <c r="AM89" s="133">
        <f>VLOOKUP(B89,'[3]MANO DE OBRA'!$B$9:$L$144,11,0)</f>
        <v>257741</v>
      </c>
      <c r="AN89" s="133">
        <v>760000</v>
      </c>
      <c r="AO89" s="19">
        <v>910860</v>
      </c>
      <c r="AP89" s="77">
        <v>865000</v>
      </c>
      <c r="AQ89" s="19">
        <f t="shared" si="157"/>
        <v>698400.25</v>
      </c>
      <c r="AR89" s="19">
        <f t="shared" si="158"/>
        <v>812500</v>
      </c>
      <c r="AS89" s="19">
        <f t="shared" si="159"/>
        <v>536942.56894644687</v>
      </c>
      <c r="AT89" s="19">
        <f t="shared" si="160"/>
        <v>270885.79099999997</v>
      </c>
      <c r="AU89" s="19">
        <f t="shared" si="161"/>
        <v>333189.52292999998</v>
      </c>
      <c r="AV89" s="137">
        <f>VLOOKUP(B89,'[3]MANO DE OBRA'!$B$9:$N$144,13,0)</f>
        <v>245218</v>
      </c>
      <c r="AW89" s="137">
        <v>760000</v>
      </c>
      <c r="AX89" s="20">
        <v>910860</v>
      </c>
      <c r="AY89" s="79">
        <v>865000</v>
      </c>
      <c r="AZ89" s="20">
        <f t="shared" si="162"/>
        <v>695269.5</v>
      </c>
      <c r="BA89" s="20">
        <f t="shared" si="163"/>
        <v>812500</v>
      </c>
      <c r="BB89" s="20">
        <f t="shared" si="164"/>
        <v>523031.25935027678</v>
      </c>
      <c r="BC89" s="20">
        <f t="shared" si="165"/>
        <v>257724.11799999999</v>
      </c>
      <c r="BD89" s="20">
        <f t="shared" si="166"/>
        <v>317000.66514</v>
      </c>
      <c r="BE89" s="139">
        <f>VLOOKUP(B89,'[3]MANO DE OBRA'!$B$9:$P$144,15,0)</f>
        <v>261120</v>
      </c>
      <c r="BF89" s="139">
        <v>760000</v>
      </c>
      <c r="BG89" s="21">
        <v>910860</v>
      </c>
      <c r="BH89" s="80">
        <v>874000</v>
      </c>
      <c r="BI89" s="21">
        <f t="shared" si="167"/>
        <v>701495</v>
      </c>
      <c r="BJ89" s="21">
        <f t="shared" si="168"/>
        <v>817000</v>
      </c>
      <c r="BK89" s="21">
        <f t="shared" si="169"/>
        <v>541457.01847002457</v>
      </c>
      <c r="BL89" s="21">
        <f t="shared" si="170"/>
        <v>274437.12</v>
      </c>
      <c r="BM89" s="21">
        <f t="shared" si="171"/>
        <v>337557.65759999998</v>
      </c>
      <c r="BN89" s="144">
        <f>VLOOKUP(B89,'[3]MANO DE OBRA'!$B$9:$R$144,17,0)</f>
        <v>318801</v>
      </c>
      <c r="BO89" s="144">
        <v>760000</v>
      </c>
      <c r="BP89" s="22">
        <v>910860</v>
      </c>
      <c r="BQ89" s="82">
        <v>893000</v>
      </c>
      <c r="BR89" s="22">
        <f t="shared" si="172"/>
        <v>720665.25</v>
      </c>
      <c r="BS89" s="22">
        <f t="shared" si="173"/>
        <v>826500</v>
      </c>
      <c r="BT89" s="22">
        <f t="shared" si="174"/>
        <v>599679.75170175987</v>
      </c>
      <c r="BU89" s="22">
        <f t="shared" si="175"/>
        <v>335059.85099999997</v>
      </c>
      <c r="BV89" s="22">
        <f t="shared" si="176"/>
        <v>412123.61672999995</v>
      </c>
      <c r="BW89" s="146">
        <f>VLOOKUP(B89,'[3]MANO DE OBRA'!$B$9:$T$144,19,0)</f>
        <v>296171</v>
      </c>
      <c r="BX89" s="146">
        <v>760000</v>
      </c>
      <c r="BY89" s="23">
        <v>910860</v>
      </c>
      <c r="BZ89" s="84">
        <v>874000</v>
      </c>
      <c r="CA89" s="23">
        <f t="shared" si="177"/>
        <v>710257.75</v>
      </c>
      <c r="CB89" s="23">
        <f t="shared" si="178"/>
        <v>817000</v>
      </c>
      <c r="CC89" s="84">
        <f t="shared" si="179"/>
        <v>576847.17732648063</v>
      </c>
      <c r="CD89" s="84">
        <f t="shared" si="180"/>
        <v>311275.72099999996</v>
      </c>
      <c r="CE89" s="84">
        <f t="shared" si="181"/>
        <v>382869.13682999997</v>
      </c>
      <c r="CF89" s="168">
        <f>VLOOKUP(B89,'[3]MANO DE OBRA'!$B$9:$X$144,23,0)</f>
        <v>231774</v>
      </c>
      <c r="CG89" s="168">
        <v>760000</v>
      </c>
      <c r="CH89" s="24">
        <v>910860</v>
      </c>
      <c r="CI89" s="24">
        <v>830300</v>
      </c>
      <c r="CJ89" s="24">
        <f t="shared" si="182"/>
        <v>683233.5</v>
      </c>
      <c r="CK89" s="24">
        <f t="shared" si="183"/>
        <v>795150</v>
      </c>
      <c r="CL89" s="24">
        <f t="shared" si="184"/>
        <v>504249.2592772636</v>
      </c>
      <c r="CM89" s="24">
        <f t="shared" si="185"/>
        <v>243594.47399999999</v>
      </c>
      <c r="CN89" s="24">
        <f t="shared" si="186"/>
        <v>299621.20302000002</v>
      </c>
      <c r="CO89" s="148">
        <f>VLOOKUP(B89,'[3]MANO DE OBRA'!$B$9:$Z$144,25,0)</f>
        <v>242188</v>
      </c>
      <c r="CP89" s="148">
        <v>760000</v>
      </c>
      <c r="CQ89" s="26">
        <v>910860</v>
      </c>
      <c r="CR89" s="149">
        <v>884000</v>
      </c>
      <c r="CS89" s="26">
        <f t="shared" si="187"/>
        <v>699262</v>
      </c>
      <c r="CT89" s="26">
        <f t="shared" si="188"/>
        <v>822000</v>
      </c>
      <c r="CU89" s="26">
        <f t="shared" si="189"/>
        <v>521247.44785072521</v>
      </c>
      <c r="CV89" s="26">
        <f t="shared" si="190"/>
        <v>254539.58799999999</v>
      </c>
      <c r="CW89" s="26">
        <f t="shared" si="191"/>
        <v>313083.69323999999</v>
      </c>
      <c r="CX89" s="27">
        <f>VLOOKUP(B89,'[3]MANO DE OBRA'!$B$9:$AB$144,27,0)</f>
        <v>298747</v>
      </c>
      <c r="CY89" s="27">
        <v>760000</v>
      </c>
      <c r="CZ89" s="28">
        <v>910860</v>
      </c>
      <c r="DA89" s="86">
        <v>865000</v>
      </c>
      <c r="DB89" s="28">
        <f t="shared" si="192"/>
        <v>708651.75</v>
      </c>
      <c r="DC89" s="28">
        <f t="shared" si="193"/>
        <v>812500</v>
      </c>
      <c r="DD89" s="28">
        <f t="shared" si="194"/>
        <v>578282.34542714327</v>
      </c>
      <c r="DE89" s="28">
        <f t="shared" si="195"/>
        <v>313983.09700000001</v>
      </c>
      <c r="DF89" s="28">
        <f t="shared" si="196"/>
        <v>386199.20931000001</v>
      </c>
      <c r="DG89" s="150">
        <f>VLOOKUP(B89,'[3]MANO DE OBRA'!$B$9:$AF$144,31,0)</f>
        <v>318801</v>
      </c>
      <c r="DH89" s="150">
        <v>760000</v>
      </c>
      <c r="DI89" s="29">
        <v>910860</v>
      </c>
      <c r="DJ89" s="88">
        <v>865000</v>
      </c>
      <c r="DK89" s="29">
        <f t="shared" si="197"/>
        <v>713665.25</v>
      </c>
      <c r="DL89" s="29">
        <f t="shared" si="198"/>
        <v>812500</v>
      </c>
      <c r="DM89" s="29">
        <f t="shared" si="199"/>
        <v>596438.47943670826</v>
      </c>
      <c r="DN89" s="29">
        <f t="shared" si="200"/>
        <v>335059.85099999997</v>
      </c>
      <c r="DO89" s="29">
        <f t="shared" si="201"/>
        <v>412123.61672999995</v>
      </c>
      <c r="DP89" s="154">
        <f>VLOOKUP(B89,'[3]MANO DE OBRA'!$B$9:$AH$144,33,0)</f>
        <v>318801</v>
      </c>
      <c r="DQ89" s="154">
        <v>760000</v>
      </c>
      <c r="DR89" s="30">
        <v>910860</v>
      </c>
      <c r="DS89" s="90">
        <v>883500</v>
      </c>
      <c r="DT89" s="30">
        <f t="shared" si="202"/>
        <v>718290.25</v>
      </c>
      <c r="DU89" s="30">
        <f t="shared" si="203"/>
        <v>821750</v>
      </c>
      <c r="DV89" s="30">
        <f t="shared" si="204"/>
        <v>598599.16133811872</v>
      </c>
      <c r="DW89" s="30">
        <f t="shared" si="205"/>
        <v>335059.85099999997</v>
      </c>
      <c r="DX89" s="30">
        <f t="shared" si="206"/>
        <v>412123.61672999995</v>
      </c>
      <c r="DY89" s="158">
        <f>VLOOKUP(B89,'[3]MANO DE OBRA'!$B$9:$AJ$144,35,0)</f>
        <v>318801</v>
      </c>
      <c r="DZ89" s="158">
        <v>760000</v>
      </c>
      <c r="EA89" s="24">
        <v>910860</v>
      </c>
      <c r="EB89" s="25">
        <v>901800</v>
      </c>
      <c r="EC89" s="24">
        <f t="shared" si="207"/>
        <v>722865.25</v>
      </c>
      <c r="ED89" s="24">
        <f t="shared" si="208"/>
        <v>830900</v>
      </c>
      <c r="EE89" s="24">
        <f t="shared" si="209"/>
        <v>600663.78960685909</v>
      </c>
      <c r="EF89" s="24">
        <f t="shared" si="210"/>
        <v>335059.85099999997</v>
      </c>
      <c r="EG89" s="24">
        <f t="shared" si="211"/>
        <v>412123.61672999995</v>
      </c>
      <c r="EH89" s="126">
        <f>VLOOKUP(B89,'[3]MANO DE OBRA'!$B$9:$AN$144,37,0)</f>
        <v>331912</v>
      </c>
      <c r="EI89" s="126">
        <v>760000</v>
      </c>
      <c r="EJ89" s="17">
        <v>910860</v>
      </c>
      <c r="EK89" s="73">
        <v>884000</v>
      </c>
      <c r="EL89" s="17">
        <f t="shared" si="212"/>
        <v>721693</v>
      </c>
      <c r="EM89" s="17">
        <f t="shared" si="213"/>
        <v>822000</v>
      </c>
      <c r="EN89" s="17">
        <f t="shared" si="214"/>
        <v>609967.95641812508</v>
      </c>
      <c r="EO89" s="17">
        <f t="shared" si="215"/>
        <v>348839.51199999999</v>
      </c>
      <c r="EP89" s="17">
        <f t="shared" si="216"/>
        <v>429072.59976000001</v>
      </c>
      <c r="EQ89" s="350">
        <v>318801</v>
      </c>
      <c r="ER89" s="170">
        <v>760000</v>
      </c>
      <c r="ES89" s="32">
        <v>910860</v>
      </c>
      <c r="ET89" s="32">
        <v>856000</v>
      </c>
      <c r="EU89" s="32">
        <f t="shared" si="217"/>
        <v>842286.66666666663</v>
      </c>
      <c r="EV89" s="32">
        <f t="shared" si="218"/>
        <v>856000</v>
      </c>
      <c r="EW89" s="32">
        <f t="shared" si="219"/>
        <v>837549.62087901065</v>
      </c>
      <c r="EX89" s="32">
        <f t="shared" si="220"/>
        <v>385143.48809999996</v>
      </c>
      <c r="EY89" s="32">
        <f t="shared" si="221"/>
        <v>473726.49036299996</v>
      </c>
      <c r="EZ89" s="94">
        <f>VLOOKUP(B89,'[2]MANO DE OBRA '!$B$11:$AT$145,45,0)</f>
        <v>186846</v>
      </c>
      <c r="FA89" s="170">
        <v>760000</v>
      </c>
      <c r="FB89" s="32">
        <v>910860</v>
      </c>
      <c r="FC89" s="32">
        <v>820000</v>
      </c>
      <c r="FD89" s="32">
        <f t="shared" si="222"/>
        <v>830286.66666666663</v>
      </c>
      <c r="FE89" s="32">
        <f t="shared" si="223"/>
        <v>820000</v>
      </c>
      <c r="FF89" s="32">
        <f t="shared" si="224"/>
        <v>825726.27808507415</v>
      </c>
      <c r="FG89" s="172">
        <f t="shared" si="225"/>
        <v>225728.6526</v>
      </c>
      <c r="FH89" s="32">
        <f t="shared" si="226"/>
        <v>277646.24269799999</v>
      </c>
      <c r="FI89" s="172">
        <f>VLOOKUP(B89,'[2]MANO DE OBRA '!$B$11:$BO$145,66,0)</f>
        <v>190253</v>
      </c>
      <c r="FJ89" s="162">
        <v>760000</v>
      </c>
      <c r="FK89" s="32">
        <v>910860</v>
      </c>
      <c r="FL89" s="94">
        <v>856200</v>
      </c>
      <c r="FM89" s="32">
        <f t="shared" si="227"/>
        <v>842353.33333333337</v>
      </c>
      <c r="FN89" s="32">
        <f t="shared" si="228"/>
        <v>856200</v>
      </c>
      <c r="FO89" s="94">
        <f t="shared" si="229"/>
        <v>837613.43458007905</v>
      </c>
      <c r="FP89" s="172">
        <f t="shared" si="230"/>
        <v>229844.64929999999</v>
      </c>
      <c r="FQ89" s="32">
        <f t="shared" si="231"/>
        <v>282708.91863899998</v>
      </c>
      <c r="FR89" s="94">
        <f>VLOOKUP(B89,'[2]MANO DE OBRA '!$B$11:$BF$145,57,0)</f>
        <v>165081</v>
      </c>
      <c r="FS89" s="170">
        <v>760000</v>
      </c>
      <c r="FT89" s="32">
        <v>910860</v>
      </c>
      <c r="FU89" s="32">
        <v>874000</v>
      </c>
      <c r="FV89" s="32">
        <f t="shared" si="232"/>
        <v>848286.66666666663</v>
      </c>
      <c r="FW89" s="32">
        <f t="shared" si="233"/>
        <v>874000</v>
      </c>
      <c r="FX89" s="32">
        <f t="shared" si="234"/>
        <v>843213.5022908547</v>
      </c>
      <c r="FY89" s="172">
        <f t="shared" si="235"/>
        <v>199434.3561</v>
      </c>
      <c r="FZ89" s="32">
        <f t="shared" si="236"/>
        <v>245304.258003</v>
      </c>
      <c r="GA89" s="172">
        <f>VLOOKUP(B89,'[2]MANO DE OBRA '!$B$11:$BR$145,69,0)</f>
        <v>192907</v>
      </c>
      <c r="GB89" s="162">
        <v>760000</v>
      </c>
      <c r="GC89" s="32">
        <v>910860</v>
      </c>
      <c r="GD89" s="94">
        <v>884000</v>
      </c>
      <c r="GE89" s="32">
        <f t="shared" si="237"/>
        <v>851620</v>
      </c>
      <c r="GF89" s="32">
        <f t="shared" si="238"/>
        <v>884000</v>
      </c>
      <c r="GG89" s="32">
        <f t="shared" si="239"/>
        <v>846292.24190301471</v>
      </c>
      <c r="GH89" s="172">
        <f t="shared" si="240"/>
        <v>233050.9467</v>
      </c>
      <c r="GI89" s="32">
        <f t="shared" si="241"/>
        <v>286652.66444099997</v>
      </c>
      <c r="GJ89" s="172">
        <f>VLOOKUP(B89,'[2]MANO DE OBRA '!$B$11:$P$145,15,0)</f>
        <v>168709</v>
      </c>
      <c r="GK89" s="162">
        <v>760000</v>
      </c>
      <c r="GL89" s="32">
        <v>910860</v>
      </c>
      <c r="GM89" s="94">
        <v>593000</v>
      </c>
      <c r="GN89" s="32">
        <f t="shared" si="242"/>
        <v>754620</v>
      </c>
      <c r="GO89" s="32">
        <f t="shared" si="243"/>
        <v>760000</v>
      </c>
      <c r="GP89" s="32">
        <f t="shared" si="244"/>
        <v>731708.4464007807</v>
      </c>
      <c r="GQ89" s="172">
        <f t="shared" si="245"/>
        <v>203817.34289999999</v>
      </c>
      <c r="GR89" s="32">
        <f t="shared" si="246"/>
        <v>250695.331767</v>
      </c>
      <c r="GS89" s="172">
        <f>VLOOKUP(B89,'[2]MANO DE OBRA '!$B$11:$G$145,6,0)</f>
        <v>147825</v>
      </c>
      <c r="GT89" s="162">
        <v>760000</v>
      </c>
      <c r="GU89" s="32">
        <v>910860</v>
      </c>
      <c r="GV89" s="94">
        <v>593000</v>
      </c>
      <c r="GW89" s="33">
        <f t="shared" si="247"/>
        <v>754620</v>
      </c>
      <c r="GX89" s="32">
        <f t="shared" si="248"/>
        <v>760000</v>
      </c>
      <c r="GY89" s="32">
        <f t="shared" si="249"/>
        <v>731708.4464007807</v>
      </c>
      <c r="GZ89" s="172">
        <f t="shared" si="250"/>
        <v>178587.38250000001</v>
      </c>
      <c r="HA89" s="32">
        <f t="shared" si="251"/>
        <v>219662.48047500002</v>
      </c>
      <c r="HB89" s="172">
        <f>VLOOKUP(B89,'[2]MANO DE OBRA '!$B$11:$D$145,3,0)</f>
        <v>155266</v>
      </c>
      <c r="HC89" s="31">
        <v>760000</v>
      </c>
      <c r="HD89" s="32">
        <v>910860</v>
      </c>
      <c r="HE89" s="94">
        <v>593000</v>
      </c>
      <c r="HF89" s="33">
        <f t="shared" si="252"/>
        <v>754620</v>
      </c>
      <c r="HG89" s="32">
        <f t="shared" si="253"/>
        <v>760000</v>
      </c>
      <c r="HH89" s="32">
        <f t="shared" si="254"/>
        <v>731708.4464007807</v>
      </c>
      <c r="HI89" s="172">
        <f t="shared" si="255"/>
        <v>187576.85459999999</v>
      </c>
      <c r="HJ89" s="32">
        <f t="shared" si="256"/>
        <v>230719.531158</v>
      </c>
      <c r="HK89" s="172">
        <f>VLOOKUP(B89,'[2]MANO DE OBRA '!$B$11:$BI$145,60,0)</f>
        <v>193066</v>
      </c>
      <c r="HL89" s="31">
        <v>760000</v>
      </c>
      <c r="HM89" s="32">
        <v>910860</v>
      </c>
      <c r="HN89" s="94">
        <v>883500</v>
      </c>
      <c r="HO89" s="33">
        <f t="shared" si="257"/>
        <v>851453.33333333337</v>
      </c>
      <c r="HP89" s="32">
        <f t="shared" si="258"/>
        <v>883500</v>
      </c>
      <c r="HQ89" s="32">
        <f t="shared" si="259"/>
        <v>846139.43174496945</v>
      </c>
      <c r="HR89" s="172">
        <f t="shared" si="260"/>
        <v>233243.03459999998</v>
      </c>
      <c r="HS89" s="32">
        <f t="shared" si="261"/>
        <v>286888.93255799997</v>
      </c>
      <c r="HT89" s="172">
        <v>364800</v>
      </c>
      <c r="HU89" s="31">
        <v>760000</v>
      </c>
      <c r="HV89" s="32">
        <v>910860</v>
      </c>
      <c r="HW89" s="94">
        <v>865000</v>
      </c>
      <c r="HX89" s="33">
        <f t="shared" si="262"/>
        <v>845286.66666666663</v>
      </c>
      <c r="HY89" s="32">
        <f t="shared" si="263"/>
        <v>865000</v>
      </c>
      <c r="HZ89" s="32">
        <f t="shared" si="264"/>
        <v>840401.48441145744</v>
      </c>
      <c r="IA89" s="172">
        <f t="shared" si="265"/>
        <v>440714.88</v>
      </c>
      <c r="IB89" s="32">
        <f t="shared" si="266"/>
        <v>542079.30240000004</v>
      </c>
      <c r="IC89" s="172">
        <v>418000</v>
      </c>
      <c r="ID89" s="31">
        <v>760000</v>
      </c>
      <c r="IE89" s="32">
        <v>910860</v>
      </c>
      <c r="IF89" s="94">
        <v>865000</v>
      </c>
      <c r="IG89" s="33">
        <f t="shared" si="267"/>
        <v>845286.66666666663</v>
      </c>
      <c r="IH89" s="32">
        <f t="shared" si="268"/>
        <v>865000</v>
      </c>
      <c r="II89" s="32">
        <f t="shared" si="269"/>
        <v>840401.48441145744</v>
      </c>
      <c r="IJ89" s="172">
        <f t="shared" si="270"/>
        <v>504985.8</v>
      </c>
      <c r="IK89" s="32">
        <f t="shared" si="271"/>
        <v>621132.53399999999</v>
      </c>
      <c r="IM89" s="32">
        <f t="shared" si="272"/>
        <v>345126.64005711104</v>
      </c>
    </row>
    <row r="90" spans="1:247" x14ac:dyDescent="0.25">
      <c r="A90" s="12">
        <v>83</v>
      </c>
      <c r="B90" s="38" t="s">
        <v>368</v>
      </c>
      <c r="C90" s="14">
        <f>VLOOKUP(B90,'[3]MANO DE OBRA'!$B$9:$D$144,3,0)</f>
        <v>493666</v>
      </c>
      <c r="D90" s="14">
        <v>1764000</v>
      </c>
      <c r="E90" s="15">
        <v>2100350</v>
      </c>
      <c r="F90" s="97">
        <v>1890000</v>
      </c>
      <c r="G90" s="105">
        <f t="shared" si="138"/>
        <v>1562004</v>
      </c>
      <c r="H90" s="105">
        <f t="shared" si="139"/>
        <v>1827000</v>
      </c>
      <c r="I90" s="105">
        <f t="shared" si="140"/>
        <v>1111800.9984655152</v>
      </c>
      <c r="J90" s="107">
        <f t="shared" si="137"/>
        <v>518842.96599999996</v>
      </c>
      <c r="K90" s="107">
        <f t="shared" si="141"/>
        <v>638176.84817999997</v>
      </c>
      <c r="L90" s="101">
        <f>VLOOKUP(B90,'[3]MANO DE OBRA'!$B$9:$F$144,5,0)</f>
        <v>507031</v>
      </c>
      <c r="M90" s="101">
        <v>1764000</v>
      </c>
      <c r="N90" s="34">
        <v>2100350</v>
      </c>
      <c r="O90" s="70">
        <v>2058300</v>
      </c>
      <c r="P90" s="34">
        <f t="shared" si="142"/>
        <v>1607420.25</v>
      </c>
      <c r="Q90" s="34">
        <f t="shared" si="143"/>
        <v>1911150</v>
      </c>
      <c r="R90" s="34">
        <f t="shared" si="144"/>
        <v>1142495.3402804597</v>
      </c>
      <c r="S90" s="34">
        <f t="shared" si="145"/>
        <v>532889.58100000001</v>
      </c>
      <c r="T90" s="34">
        <f t="shared" si="146"/>
        <v>655454.18463000003</v>
      </c>
      <c r="U90" s="175">
        <f>VLOOKUP(B90,'[3]MANO DE OBRA'!$B$9:$H$144,7,0)</f>
        <v>499498</v>
      </c>
      <c r="V90" s="175">
        <v>1764000</v>
      </c>
      <c r="W90" s="17">
        <v>2100350</v>
      </c>
      <c r="X90" s="17">
        <v>2016000</v>
      </c>
      <c r="Y90" s="17">
        <f t="shared" si="147"/>
        <v>1594962</v>
      </c>
      <c r="Z90" s="17">
        <f t="shared" si="148"/>
        <v>1890000</v>
      </c>
      <c r="AA90" s="17">
        <f t="shared" si="149"/>
        <v>1129609.6258109226</v>
      </c>
      <c r="AB90" s="17">
        <f t="shared" si="150"/>
        <v>524972.39799999993</v>
      </c>
      <c r="AC90" s="17">
        <f t="shared" si="151"/>
        <v>645716.04953999992</v>
      </c>
      <c r="AD90" s="129">
        <f>VLOOKUP(B90,'[3]MANO DE OBRA'!$B$9:$J$144,9,0)</f>
        <v>503860</v>
      </c>
      <c r="AE90" s="129">
        <v>1764000</v>
      </c>
      <c r="AF90" s="18">
        <v>2100350</v>
      </c>
      <c r="AG90" s="74">
        <v>2058300</v>
      </c>
      <c r="AH90" s="18">
        <f t="shared" si="152"/>
        <v>1606627.5</v>
      </c>
      <c r="AI90" s="18">
        <f t="shared" si="153"/>
        <v>1911150</v>
      </c>
      <c r="AJ90" s="18">
        <f t="shared" si="154"/>
        <v>1138459.2230440986</v>
      </c>
      <c r="AK90" s="18">
        <f t="shared" si="155"/>
        <v>529556.86</v>
      </c>
      <c r="AL90" s="18">
        <f t="shared" si="156"/>
        <v>651354.93779999996</v>
      </c>
      <c r="AM90" s="133">
        <f>VLOOKUP(B90,'[3]MANO DE OBRA'!$B$9:$L$144,11,0)</f>
        <v>554708</v>
      </c>
      <c r="AN90" s="133">
        <v>1764000</v>
      </c>
      <c r="AO90" s="19">
        <v>2100350</v>
      </c>
      <c r="AP90" s="77">
        <v>2037000</v>
      </c>
      <c r="AQ90" s="19">
        <f t="shared" si="157"/>
        <v>1614014.5</v>
      </c>
      <c r="AR90" s="19">
        <f t="shared" si="158"/>
        <v>1900500</v>
      </c>
      <c r="AS90" s="19">
        <f t="shared" si="159"/>
        <v>1198798.9805255872</v>
      </c>
      <c r="AT90" s="19">
        <f t="shared" si="160"/>
        <v>582998.10800000001</v>
      </c>
      <c r="AU90" s="19">
        <f t="shared" si="161"/>
        <v>717087.67284000001</v>
      </c>
      <c r="AV90" s="137">
        <f>VLOOKUP(B90,'[3]MANO DE OBRA'!$B$9:$N$144,13,0)</f>
        <v>467600</v>
      </c>
      <c r="AW90" s="137">
        <v>1764000</v>
      </c>
      <c r="AX90" s="20">
        <v>2100350</v>
      </c>
      <c r="AY90" s="79">
        <v>2037000</v>
      </c>
      <c r="AZ90" s="20">
        <f t="shared" si="162"/>
        <v>1592237.5</v>
      </c>
      <c r="BA90" s="20">
        <f t="shared" si="163"/>
        <v>1900500</v>
      </c>
      <c r="BB90" s="20">
        <f t="shared" si="164"/>
        <v>1089175.5547527301</v>
      </c>
      <c r="BC90" s="20">
        <f t="shared" si="165"/>
        <v>491447.6</v>
      </c>
      <c r="BD90" s="20">
        <f t="shared" si="166"/>
        <v>604480.54799999995</v>
      </c>
      <c r="BE90" s="139">
        <f>VLOOKUP(B90,'[3]MANO DE OBRA'!$B$9:$P$144,15,0)</f>
        <v>583772</v>
      </c>
      <c r="BF90" s="139">
        <v>1764000</v>
      </c>
      <c r="BG90" s="21">
        <v>2100350</v>
      </c>
      <c r="BH90" s="80">
        <v>2037000</v>
      </c>
      <c r="BI90" s="21">
        <f t="shared" si="167"/>
        <v>1621280.5</v>
      </c>
      <c r="BJ90" s="21">
        <f t="shared" si="168"/>
        <v>1900500</v>
      </c>
      <c r="BK90" s="21">
        <f t="shared" si="169"/>
        <v>1231936.687815204</v>
      </c>
      <c r="BL90" s="21">
        <f t="shared" si="170"/>
        <v>613544.37199999997</v>
      </c>
      <c r="BM90" s="21">
        <f t="shared" si="171"/>
        <v>754659.57756000001</v>
      </c>
      <c r="BN90" s="144">
        <f>VLOOKUP(B90,'[3]MANO DE OBRA'!$B$9:$R$144,17,0)</f>
        <v>735123</v>
      </c>
      <c r="BO90" s="144">
        <v>1764000</v>
      </c>
      <c r="BP90" s="22">
        <v>2100350</v>
      </c>
      <c r="BQ90" s="82">
        <v>2079000</v>
      </c>
      <c r="BR90" s="22">
        <f t="shared" si="172"/>
        <v>1669618.25</v>
      </c>
      <c r="BS90" s="22">
        <f t="shared" si="173"/>
        <v>1921500</v>
      </c>
      <c r="BT90" s="22">
        <f t="shared" si="174"/>
        <v>1386807.9055002742</v>
      </c>
      <c r="BU90" s="22">
        <f t="shared" si="175"/>
        <v>772614.27299999993</v>
      </c>
      <c r="BV90" s="22">
        <f t="shared" si="176"/>
        <v>950315.5557899999</v>
      </c>
      <c r="BW90" s="146">
        <f>VLOOKUP(B90,'[3]MANO DE OBRA'!$B$9:$T$144,19,0)</f>
        <v>696649</v>
      </c>
      <c r="BX90" s="146">
        <v>1764000</v>
      </c>
      <c r="BY90" s="23">
        <v>2100350</v>
      </c>
      <c r="BZ90" s="84">
        <v>2037000</v>
      </c>
      <c r="CA90" s="23">
        <f t="shared" si="177"/>
        <v>1649499.75</v>
      </c>
      <c r="CB90" s="23">
        <f t="shared" si="178"/>
        <v>1900500</v>
      </c>
      <c r="CC90" s="84">
        <f t="shared" si="179"/>
        <v>1347089.0592541085</v>
      </c>
      <c r="CD90" s="84">
        <f t="shared" si="180"/>
        <v>732178.09899999993</v>
      </c>
      <c r="CE90" s="84">
        <f t="shared" si="181"/>
        <v>900579.06176999991</v>
      </c>
      <c r="CF90" s="168">
        <f>VLOOKUP(B90,'[3]MANO DE OBRA'!$B$9:$X$144,23,0)</f>
        <v>467600</v>
      </c>
      <c r="CG90" s="168">
        <v>1764000</v>
      </c>
      <c r="CH90" s="24">
        <v>2100350</v>
      </c>
      <c r="CI90" s="24">
        <v>1955500</v>
      </c>
      <c r="CJ90" s="24">
        <f t="shared" si="182"/>
        <v>1571862.5</v>
      </c>
      <c r="CK90" s="24">
        <f t="shared" si="183"/>
        <v>1859750</v>
      </c>
      <c r="CL90" s="24">
        <f t="shared" si="184"/>
        <v>1083141.1876877688</v>
      </c>
      <c r="CM90" s="24">
        <f t="shared" si="185"/>
        <v>491447.6</v>
      </c>
      <c r="CN90" s="24">
        <f t="shared" si="186"/>
        <v>604480.54799999995</v>
      </c>
      <c r="CO90" s="148">
        <f>VLOOKUP(B90,'[3]MANO DE OBRA'!$B$9:$Z$144,25,0)</f>
        <v>541461</v>
      </c>
      <c r="CP90" s="148">
        <v>1764000</v>
      </c>
      <c r="CQ90" s="26">
        <v>2100350</v>
      </c>
      <c r="CR90" s="149">
        <v>2058000</v>
      </c>
      <c r="CS90" s="26">
        <f t="shared" si="187"/>
        <v>1615952.75</v>
      </c>
      <c r="CT90" s="26">
        <f t="shared" si="188"/>
        <v>1911000</v>
      </c>
      <c r="CU90" s="26">
        <f t="shared" si="189"/>
        <v>1184915.4526574665</v>
      </c>
      <c r="CV90" s="26">
        <f t="shared" si="190"/>
        <v>569075.51099999994</v>
      </c>
      <c r="CW90" s="26">
        <f t="shared" si="191"/>
        <v>699962.87852999987</v>
      </c>
      <c r="CX90" s="27">
        <f>VLOOKUP(B90,'[3]MANO DE OBRA'!$B$9:$AB$144,27,0)</f>
        <v>698438</v>
      </c>
      <c r="CY90" s="27">
        <v>1764000</v>
      </c>
      <c r="CZ90" s="28">
        <v>2100350</v>
      </c>
      <c r="DA90" s="86">
        <v>2016000</v>
      </c>
      <c r="DB90" s="28">
        <f t="shared" si="192"/>
        <v>1644697</v>
      </c>
      <c r="DC90" s="28">
        <f t="shared" si="193"/>
        <v>1890000</v>
      </c>
      <c r="DD90" s="28">
        <f t="shared" si="194"/>
        <v>1346437.4880579282</v>
      </c>
      <c r="DE90" s="28">
        <f t="shared" si="195"/>
        <v>734058.33799999999</v>
      </c>
      <c r="DF90" s="28">
        <f t="shared" si="196"/>
        <v>902891.75573999994</v>
      </c>
      <c r="DG90" s="150">
        <f>VLOOKUP(B90,'[3]MANO DE OBRA'!$B$9:$AF$144,31,0)</f>
        <v>735123</v>
      </c>
      <c r="DH90" s="150">
        <v>1764000</v>
      </c>
      <c r="DI90" s="29">
        <v>2100350</v>
      </c>
      <c r="DJ90" s="88">
        <v>2037000</v>
      </c>
      <c r="DK90" s="29">
        <f t="shared" si="197"/>
        <v>1659118.25</v>
      </c>
      <c r="DL90" s="29">
        <f t="shared" si="198"/>
        <v>1900500</v>
      </c>
      <c r="DM90" s="29">
        <f t="shared" si="199"/>
        <v>1382055.8044320839</v>
      </c>
      <c r="DN90" s="29">
        <f t="shared" si="200"/>
        <v>772614.27299999993</v>
      </c>
      <c r="DO90" s="29">
        <f t="shared" si="201"/>
        <v>950315.5557899999</v>
      </c>
      <c r="DP90" s="154">
        <f>VLOOKUP(B90,'[3]MANO DE OBRA'!$B$9:$AH$144,33,0)</f>
        <v>735123</v>
      </c>
      <c r="DQ90" s="154">
        <v>1764000</v>
      </c>
      <c r="DR90" s="30">
        <v>2100350</v>
      </c>
      <c r="DS90" s="90">
        <v>2058300</v>
      </c>
      <c r="DT90" s="30">
        <f t="shared" si="202"/>
        <v>1664443.25</v>
      </c>
      <c r="DU90" s="30">
        <f t="shared" si="203"/>
        <v>1911150</v>
      </c>
      <c r="DV90" s="30">
        <f t="shared" si="204"/>
        <v>1384485.9598215129</v>
      </c>
      <c r="DW90" s="30">
        <f t="shared" si="205"/>
        <v>772614.27299999993</v>
      </c>
      <c r="DX90" s="30">
        <f t="shared" si="206"/>
        <v>950315.5557899999</v>
      </c>
      <c r="DY90" s="158">
        <f>VLOOKUP(B90,'[3]MANO DE OBRA'!$B$9:$AJ$144,35,0)</f>
        <v>735123</v>
      </c>
      <c r="DZ90" s="158">
        <v>1764000</v>
      </c>
      <c r="EA90" s="24">
        <v>2100350</v>
      </c>
      <c r="EB90" s="25">
        <v>2037300</v>
      </c>
      <c r="EC90" s="24">
        <f t="shared" si="207"/>
        <v>1659193.25</v>
      </c>
      <c r="ED90" s="24">
        <f t="shared" si="208"/>
        <v>1900650</v>
      </c>
      <c r="EE90" s="24">
        <f t="shared" si="209"/>
        <v>1382090.3249462156</v>
      </c>
      <c r="EF90" s="24">
        <f t="shared" si="210"/>
        <v>772614.27299999993</v>
      </c>
      <c r="EG90" s="24">
        <f t="shared" si="211"/>
        <v>950315.5557899999</v>
      </c>
      <c r="EH90" s="126">
        <f>VLOOKUP(B90,'[3]MANO DE OBRA'!$B$9:$AN$144,37,0)</f>
        <v>766423</v>
      </c>
      <c r="EI90" s="126">
        <v>1764000</v>
      </c>
      <c r="EJ90" s="17">
        <v>2100350</v>
      </c>
      <c r="EK90" s="73">
        <v>1953000</v>
      </c>
      <c r="EL90" s="17">
        <f t="shared" si="212"/>
        <v>1645943.25</v>
      </c>
      <c r="EM90" s="17">
        <f t="shared" si="213"/>
        <v>1858500</v>
      </c>
      <c r="EN90" s="17">
        <f t="shared" si="214"/>
        <v>1398699.2918428378</v>
      </c>
      <c r="EO90" s="17">
        <f t="shared" si="215"/>
        <v>805510.57299999997</v>
      </c>
      <c r="EP90" s="17">
        <f t="shared" si="216"/>
        <v>990778.00478999992</v>
      </c>
      <c r="EQ90" s="350">
        <v>735123</v>
      </c>
      <c r="ER90" s="170">
        <v>1764000</v>
      </c>
      <c r="ES90" s="32">
        <v>2100350</v>
      </c>
      <c r="ET90" s="32">
        <v>1995000</v>
      </c>
      <c r="EU90" s="32">
        <f t="shared" si="217"/>
        <v>1953116.6666666667</v>
      </c>
      <c r="EV90" s="32">
        <f t="shared" si="218"/>
        <v>1995000</v>
      </c>
      <c r="EW90" s="32">
        <f t="shared" si="219"/>
        <v>1942680.9634901693</v>
      </c>
      <c r="EX90" s="32">
        <f t="shared" si="220"/>
        <v>888102.09629999998</v>
      </c>
      <c r="EY90" s="32">
        <f t="shared" si="221"/>
        <v>1092365.5784489999</v>
      </c>
      <c r="EZ90" s="94">
        <f>VLOOKUP(B90,'[2]MANO DE OBRA '!$B$11:$AT$145,45,0)</f>
        <v>441693</v>
      </c>
      <c r="FA90" s="170">
        <v>1764000</v>
      </c>
      <c r="FB90" s="32">
        <v>2100350</v>
      </c>
      <c r="FC90" s="32">
        <v>2016000</v>
      </c>
      <c r="FD90" s="32">
        <f t="shared" si="222"/>
        <v>1960116.6666666667</v>
      </c>
      <c r="FE90" s="32">
        <f t="shared" si="223"/>
        <v>2016000</v>
      </c>
      <c r="FF90" s="32">
        <f t="shared" si="224"/>
        <v>1949271.7689032108</v>
      </c>
      <c r="FG90" s="172">
        <f t="shared" si="225"/>
        <v>533609.31329999992</v>
      </c>
      <c r="FH90" s="32">
        <f t="shared" si="226"/>
        <v>656339.4553589999</v>
      </c>
      <c r="FI90" s="172">
        <f>VLOOKUP(B90,'[2]MANO DE OBRA '!$B$11:$BO$145,66,0)</f>
        <v>439053</v>
      </c>
      <c r="FJ90" s="162">
        <v>1764000</v>
      </c>
      <c r="FK90" s="32">
        <v>2100350</v>
      </c>
      <c r="FL90" s="94">
        <v>1995300</v>
      </c>
      <c r="FM90" s="32">
        <f t="shared" si="227"/>
        <v>1953216.6666666667</v>
      </c>
      <c r="FN90" s="32">
        <f t="shared" si="228"/>
        <v>1995300</v>
      </c>
      <c r="FO90" s="94">
        <f t="shared" si="229"/>
        <v>1942775.7776196525</v>
      </c>
      <c r="FP90" s="172">
        <f t="shared" si="230"/>
        <v>530419.92929999996</v>
      </c>
      <c r="FQ90" s="32">
        <f t="shared" si="231"/>
        <v>652416.51303899998</v>
      </c>
      <c r="FR90" s="94">
        <v>0</v>
      </c>
      <c r="FS90" s="170">
        <v>1764000</v>
      </c>
      <c r="FT90" s="32">
        <v>2100350</v>
      </c>
      <c r="FU90" s="32">
        <v>1953000</v>
      </c>
      <c r="FV90" s="32">
        <f t="shared" si="232"/>
        <v>1939116.6666666667</v>
      </c>
      <c r="FW90" s="32">
        <f t="shared" si="233"/>
        <v>1953000</v>
      </c>
      <c r="FX90" s="32">
        <f t="shared" si="234"/>
        <v>1929214.1509193631</v>
      </c>
      <c r="FY90" s="172">
        <f t="shared" si="235"/>
        <v>0</v>
      </c>
      <c r="FZ90" s="32">
        <f t="shared" si="236"/>
        <v>0</v>
      </c>
      <c r="GA90" s="172">
        <f>VLOOKUP(B90,'[2]MANO DE OBRA '!$B$11:$BR$145,69,0)</f>
        <v>442097</v>
      </c>
      <c r="GB90" s="162">
        <v>1764000</v>
      </c>
      <c r="GC90" s="32">
        <v>2100350</v>
      </c>
      <c r="GD90" s="94">
        <v>2058000</v>
      </c>
      <c r="GE90" s="32">
        <f t="shared" si="237"/>
        <v>1974116.6666666667</v>
      </c>
      <c r="GF90" s="32">
        <f t="shared" si="238"/>
        <v>2058000</v>
      </c>
      <c r="GG90" s="32">
        <f t="shared" si="239"/>
        <v>1962178.1045607405</v>
      </c>
      <c r="GH90" s="172">
        <f t="shared" si="240"/>
        <v>534097.38569999998</v>
      </c>
      <c r="GI90" s="32">
        <f t="shared" si="241"/>
        <v>656939.78441099997</v>
      </c>
      <c r="GJ90" s="172">
        <v>0</v>
      </c>
      <c r="GK90" s="162">
        <v>1764000</v>
      </c>
      <c r="GL90" s="32">
        <v>2100350</v>
      </c>
      <c r="GM90" s="94" t="s">
        <v>89</v>
      </c>
      <c r="GN90" s="32">
        <f t="shared" si="242"/>
        <v>1932175</v>
      </c>
      <c r="GO90" s="32">
        <f t="shared" si="243"/>
        <v>1932175</v>
      </c>
      <c r="GP90" s="32">
        <f t="shared" si="244"/>
        <v>1917537.1796032968</v>
      </c>
      <c r="GQ90" s="172">
        <f t="shared" si="245"/>
        <v>0</v>
      </c>
      <c r="GR90" s="32">
        <f t="shared" si="246"/>
        <v>0</v>
      </c>
      <c r="GS90" s="172">
        <v>0</v>
      </c>
      <c r="GT90" s="162">
        <v>1764000</v>
      </c>
      <c r="GU90" s="32">
        <v>2100350</v>
      </c>
      <c r="GV90" s="94" t="s">
        <v>89</v>
      </c>
      <c r="GW90" s="33">
        <f t="shared" si="247"/>
        <v>1932175</v>
      </c>
      <c r="GX90" s="32">
        <f t="shared" si="248"/>
        <v>1932175</v>
      </c>
      <c r="GY90" s="32">
        <f t="shared" si="249"/>
        <v>1917537.1796032968</v>
      </c>
      <c r="GZ90" s="172">
        <f t="shared" si="250"/>
        <v>0</v>
      </c>
      <c r="HA90" s="32">
        <f t="shared" si="251"/>
        <v>0</v>
      </c>
      <c r="HB90" s="172">
        <v>0</v>
      </c>
      <c r="HC90" s="31">
        <v>1764000</v>
      </c>
      <c r="HD90" s="32">
        <v>2100350</v>
      </c>
      <c r="HE90" s="94" t="s">
        <v>89</v>
      </c>
      <c r="HF90" s="33">
        <f t="shared" si="252"/>
        <v>1932175</v>
      </c>
      <c r="HG90" s="32">
        <f t="shared" si="253"/>
        <v>1932175</v>
      </c>
      <c r="HH90" s="32">
        <f t="shared" si="254"/>
        <v>1917537.1796032968</v>
      </c>
      <c r="HI90" s="172">
        <f t="shared" si="255"/>
        <v>0</v>
      </c>
      <c r="HJ90" s="32">
        <f t="shared" si="256"/>
        <v>0</v>
      </c>
      <c r="HK90" s="172">
        <f>VLOOKUP(B90,'[2]MANO DE OBRA '!$B$11:$BI$145,60,0)</f>
        <v>442068</v>
      </c>
      <c r="HL90" s="31">
        <v>1764000</v>
      </c>
      <c r="HM90" s="32">
        <v>2100350</v>
      </c>
      <c r="HN90" s="94">
        <v>2058300</v>
      </c>
      <c r="HO90" s="33">
        <f t="shared" si="257"/>
        <v>1974216.6666666667</v>
      </c>
      <c r="HP90" s="32">
        <f t="shared" si="258"/>
        <v>2058300</v>
      </c>
      <c r="HQ90" s="32">
        <f t="shared" si="259"/>
        <v>1962269.0001739131</v>
      </c>
      <c r="HR90" s="172">
        <f t="shared" si="260"/>
        <v>534062.35080000001</v>
      </c>
      <c r="HS90" s="32">
        <f t="shared" si="261"/>
        <v>656896.69148400007</v>
      </c>
      <c r="HT90" s="172">
        <v>846720</v>
      </c>
      <c r="HU90" s="31">
        <v>1764000</v>
      </c>
      <c r="HV90" s="32">
        <v>2100350</v>
      </c>
      <c r="HW90" s="94">
        <v>1953000</v>
      </c>
      <c r="HX90" s="33">
        <f t="shared" si="262"/>
        <v>1939116.6666666667</v>
      </c>
      <c r="HY90" s="32">
        <f t="shared" si="263"/>
        <v>1953000</v>
      </c>
      <c r="HZ90" s="32">
        <f t="shared" si="264"/>
        <v>1929214.1509193631</v>
      </c>
      <c r="IA90" s="172">
        <f t="shared" si="265"/>
        <v>1022922.4319999999</v>
      </c>
      <c r="IB90" s="32">
        <f t="shared" si="266"/>
        <v>1258194.59136</v>
      </c>
      <c r="IC90" s="172">
        <v>970200</v>
      </c>
      <c r="ID90" s="31">
        <v>1764000</v>
      </c>
      <c r="IE90" s="32">
        <v>2100350</v>
      </c>
      <c r="IF90" s="94">
        <v>1953000</v>
      </c>
      <c r="IG90" s="33">
        <f t="shared" si="267"/>
        <v>1939116.6666666667</v>
      </c>
      <c r="IH90" s="32">
        <f t="shared" si="268"/>
        <v>1953000</v>
      </c>
      <c r="II90" s="32">
        <f t="shared" si="269"/>
        <v>1929214.1509193631</v>
      </c>
      <c r="IJ90" s="172">
        <f t="shared" si="270"/>
        <v>1172098.6199999999</v>
      </c>
      <c r="IK90" s="32">
        <f t="shared" si="271"/>
        <v>1441681.3025999998</v>
      </c>
      <c r="IM90" s="32">
        <f t="shared" si="272"/>
        <v>703026.60026822228</v>
      </c>
    </row>
    <row r="91" spans="1:247" x14ac:dyDescent="0.25">
      <c r="A91" s="12">
        <v>84</v>
      </c>
      <c r="B91" s="38" t="s">
        <v>369</v>
      </c>
      <c r="C91" s="14">
        <f>VLOOKUP(B91,'[3]MANO DE OBRA'!$B$9:$D$144,3,0)</f>
        <v>143248</v>
      </c>
      <c r="D91" s="14">
        <v>512000</v>
      </c>
      <c r="E91" s="15">
        <v>618460</v>
      </c>
      <c r="F91" s="97">
        <v>594000</v>
      </c>
      <c r="G91" s="105">
        <f t="shared" si="138"/>
        <v>466927</v>
      </c>
      <c r="H91" s="105">
        <f t="shared" si="139"/>
        <v>553000</v>
      </c>
      <c r="I91" s="105">
        <f t="shared" si="140"/>
        <v>326945.72962041409</v>
      </c>
      <c r="J91" s="107">
        <f t="shared" si="137"/>
        <v>150553.64799999999</v>
      </c>
      <c r="K91" s="107">
        <f t="shared" si="141"/>
        <v>185180.98703999998</v>
      </c>
      <c r="L91" s="101">
        <f>VLOOKUP(B91,'[3]MANO DE OBRA'!$B$9:$F$144,5,0)</f>
        <v>152156</v>
      </c>
      <c r="M91" s="101">
        <v>512000</v>
      </c>
      <c r="N91" s="34">
        <v>618460</v>
      </c>
      <c r="O91" s="70">
        <v>612300</v>
      </c>
      <c r="P91" s="34">
        <f t="shared" si="142"/>
        <v>473729</v>
      </c>
      <c r="Q91" s="34">
        <f t="shared" si="143"/>
        <v>562150</v>
      </c>
      <c r="R91" s="34">
        <f t="shared" si="144"/>
        <v>339690.26856588147</v>
      </c>
      <c r="S91" s="34">
        <f t="shared" si="145"/>
        <v>159915.95599999998</v>
      </c>
      <c r="T91" s="34">
        <f t="shared" si="146"/>
        <v>196696.62587999998</v>
      </c>
      <c r="U91" s="175">
        <f>VLOOKUP(B91,'[3]MANO DE OBRA'!$B$9:$H$144,7,0)</f>
        <v>149615</v>
      </c>
      <c r="V91" s="175">
        <v>512000</v>
      </c>
      <c r="W91" s="17">
        <v>618460</v>
      </c>
      <c r="X91" s="17">
        <v>600000</v>
      </c>
      <c r="Y91" s="17">
        <f t="shared" si="147"/>
        <v>470018.75</v>
      </c>
      <c r="Z91" s="17">
        <f t="shared" si="148"/>
        <v>556000</v>
      </c>
      <c r="AA91" s="17">
        <f t="shared" si="149"/>
        <v>335555.46773721813</v>
      </c>
      <c r="AB91" s="17">
        <f t="shared" si="150"/>
        <v>157245.36499999999</v>
      </c>
      <c r="AC91" s="17">
        <f t="shared" si="151"/>
        <v>193411.79895</v>
      </c>
      <c r="AD91" s="129">
        <f>VLOOKUP(B91,'[3]MANO DE OBRA'!$B$9:$J$144,9,0)</f>
        <v>147644</v>
      </c>
      <c r="AE91" s="129">
        <v>512000</v>
      </c>
      <c r="AF91" s="18">
        <v>618460</v>
      </c>
      <c r="AG91" s="74">
        <v>612300</v>
      </c>
      <c r="AH91" s="18">
        <f t="shared" si="152"/>
        <v>472601</v>
      </c>
      <c r="AI91" s="18">
        <f t="shared" si="153"/>
        <v>562150</v>
      </c>
      <c r="AJ91" s="18">
        <f t="shared" si="154"/>
        <v>333993.54181008629</v>
      </c>
      <c r="AK91" s="18">
        <f t="shared" si="155"/>
        <v>155173.84399999998</v>
      </c>
      <c r="AL91" s="18">
        <f t="shared" si="156"/>
        <v>190863.82811999999</v>
      </c>
      <c r="AM91" s="133">
        <f>VLOOKUP(B91,'[3]MANO DE OBRA'!$B$9:$L$144,11,0)</f>
        <v>162544</v>
      </c>
      <c r="AN91" s="133">
        <v>512000</v>
      </c>
      <c r="AO91" s="19">
        <v>618460</v>
      </c>
      <c r="AP91" s="77">
        <v>606000</v>
      </c>
      <c r="AQ91" s="19">
        <f t="shared" si="157"/>
        <v>474751</v>
      </c>
      <c r="AR91" s="19">
        <f t="shared" si="158"/>
        <v>559000</v>
      </c>
      <c r="AS91" s="19">
        <f t="shared" si="159"/>
        <v>351729.0624359533</v>
      </c>
      <c r="AT91" s="19">
        <f t="shared" si="160"/>
        <v>170833.74399999998</v>
      </c>
      <c r="AU91" s="19">
        <f t="shared" si="161"/>
        <v>210125.50511999999</v>
      </c>
      <c r="AV91" s="137">
        <f>VLOOKUP(B91,'[3]MANO DE OBRA'!$B$9:$N$144,13,0)</f>
        <v>169633</v>
      </c>
      <c r="AW91" s="137">
        <v>512000</v>
      </c>
      <c r="AX91" s="20">
        <v>618460</v>
      </c>
      <c r="AY91" s="79">
        <v>606000</v>
      </c>
      <c r="AZ91" s="20">
        <f t="shared" si="162"/>
        <v>476523.25</v>
      </c>
      <c r="BA91" s="20">
        <f t="shared" si="163"/>
        <v>559000</v>
      </c>
      <c r="BB91" s="20">
        <f t="shared" si="164"/>
        <v>359864.69249728502</v>
      </c>
      <c r="BC91" s="20">
        <f t="shared" si="165"/>
        <v>178284.283</v>
      </c>
      <c r="BD91" s="20">
        <f t="shared" si="166"/>
        <v>219289.66808999999</v>
      </c>
      <c r="BE91" s="139">
        <f>VLOOKUP(B91,'[3]MANO DE OBRA'!$B$9:$P$144,15,0)</f>
        <v>169290</v>
      </c>
      <c r="BF91" s="139">
        <v>512000</v>
      </c>
      <c r="BG91" s="21">
        <v>618460</v>
      </c>
      <c r="BH91" s="80">
        <v>575000</v>
      </c>
      <c r="BI91" s="21">
        <f t="shared" si="167"/>
        <v>468687.5</v>
      </c>
      <c r="BJ91" s="21">
        <f t="shared" si="168"/>
        <v>543500</v>
      </c>
      <c r="BK91" s="21">
        <f t="shared" si="169"/>
        <v>356627.07470477378</v>
      </c>
      <c r="BL91" s="21">
        <f t="shared" si="170"/>
        <v>177923.78999999998</v>
      </c>
      <c r="BM91" s="21">
        <f t="shared" si="171"/>
        <v>218846.26169999997</v>
      </c>
      <c r="BN91" s="144">
        <f>VLOOKUP(B91,'[3]MANO DE OBRA'!$B$9:$R$144,17,0)</f>
        <v>203630</v>
      </c>
      <c r="BO91" s="144">
        <v>512000</v>
      </c>
      <c r="BP91" s="22">
        <v>618460</v>
      </c>
      <c r="BQ91" s="82">
        <v>588000</v>
      </c>
      <c r="BR91" s="22">
        <f t="shared" si="172"/>
        <v>480522.5</v>
      </c>
      <c r="BS91" s="22">
        <f t="shared" si="173"/>
        <v>550000</v>
      </c>
      <c r="BT91" s="22">
        <f t="shared" si="174"/>
        <v>392865.8520523982</v>
      </c>
      <c r="BU91" s="22">
        <f t="shared" si="175"/>
        <v>214015.12999999998</v>
      </c>
      <c r="BV91" s="22">
        <f t="shared" si="176"/>
        <v>263238.60989999998</v>
      </c>
      <c r="BW91" s="146">
        <f>VLOOKUP(B91,'[3]MANO DE OBRA'!$B$9:$T$144,19,0)</f>
        <v>208751</v>
      </c>
      <c r="BX91" s="146">
        <v>512000</v>
      </c>
      <c r="BY91" s="23">
        <v>618460</v>
      </c>
      <c r="BZ91" s="84">
        <v>575000</v>
      </c>
      <c r="CA91" s="23">
        <f t="shared" si="177"/>
        <v>478552.75</v>
      </c>
      <c r="CB91" s="23">
        <f t="shared" si="178"/>
        <v>543500</v>
      </c>
      <c r="CC91" s="84">
        <f t="shared" si="179"/>
        <v>396056.42288748251</v>
      </c>
      <c r="CD91" s="84">
        <f t="shared" si="180"/>
        <v>219397.30099999998</v>
      </c>
      <c r="CE91" s="84">
        <f t="shared" si="181"/>
        <v>269858.68023</v>
      </c>
      <c r="CF91" s="168">
        <f>VLOOKUP(B91,'[3]MANO DE OBRA'!$B$9:$X$144,23,0)</f>
        <v>150509</v>
      </c>
      <c r="CG91" s="168">
        <v>512000</v>
      </c>
      <c r="CH91" s="24">
        <v>618460</v>
      </c>
      <c r="CI91" s="24">
        <v>534800</v>
      </c>
      <c r="CJ91" s="24">
        <f t="shared" si="182"/>
        <v>453942.25</v>
      </c>
      <c r="CK91" s="24">
        <f t="shared" si="183"/>
        <v>523400</v>
      </c>
      <c r="CL91" s="24">
        <f t="shared" si="184"/>
        <v>331015.5819391578</v>
      </c>
      <c r="CM91" s="24">
        <f t="shared" si="185"/>
        <v>158184.959</v>
      </c>
      <c r="CN91" s="24">
        <f t="shared" si="186"/>
        <v>194567.49957000001</v>
      </c>
      <c r="CO91" s="148">
        <f>VLOOKUP(B91,'[3]MANO DE OBRA'!$B$9:$Z$144,25,0)</f>
        <v>158400</v>
      </c>
      <c r="CP91" s="148">
        <v>512000</v>
      </c>
      <c r="CQ91" s="26">
        <v>618460</v>
      </c>
      <c r="CR91" s="149">
        <v>588000</v>
      </c>
      <c r="CS91" s="26">
        <f t="shared" si="187"/>
        <v>469215</v>
      </c>
      <c r="CT91" s="26">
        <f t="shared" si="188"/>
        <v>550000</v>
      </c>
      <c r="CU91" s="26">
        <f t="shared" si="189"/>
        <v>345308.15900443983</v>
      </c>
      <c r="CV91" s="26">
        <f t="shared" si="190"/>
        <v>166478.39999999999</v>
      </c>
      <c r="CW91" s="26">
        <f t="shared" si="191"/>
        <v>204768.432</v>
      </c>
      <c r="CX91" s="27">
        <f>VLOOKUP(B91,'[3]MANO DE OBRA'!$B$9:$AB$144,27,0)</f>
        <v>204224</v>
      </c>
      <c r="CY91" s="27">
        <v>512000</v>
      </c>
      <c r="CZ91" s="28">
        <v>618460</v>
      </c>
      <c r="DA91" s="86">
        <v>575000</v>
      </c>
      <c r="DB91" s="28">
        <f t="shared" si="192"/>
        <v>477421</v>
      </c>
      <c r="DC91" s="28">
        <f t="shared" si="193"/>
        <v>543500</v>
      </c>
      <c r="DD91" s="28">
        <f t="shared" si="194"/>
        <v>391935.5719726893</v>
      </c>
      <c r="DE91" s="28">
        <f t="shared" si="195"/>
        <v>214639.424</v>
      </c>
      <c r="DF91" s="28">
        <f t="shared" si="196"/>
        <v>264006.49151999998</v>
      </c>
      <c r="DG91" s="150">
        <f>VLOOKUP(B91,'[3]MANO DE OBRA'!$B$9:$AF$144,31,0)</f>
        <v>216461</v>
      </c>
      <c r="DH91" s="150">
        <v>512000</v>
      </c>
      <c r="DI91" s="29">
        <v>618460</v>
      </c>
      <c r="DJ91" s="88">
        <v>569000</v>
      </c>
      <c r="DK91" s="29">
        <f t="shared" si="197"/>
        <v>478980.25</v>
      </c>
      <c r="DL91" s="29">
        <f t="shared" si="198"/>
        <v>540500</v>
      </c>
      <c r="DM91" s="29">
        <f t="shared" si="199"/>
        <v>402119.83371742663</v>
      </c>
      <c r="DN91" s="29">
        <f t="shared" si="200"/>
        <v>227500.511</v>
      </c>
      <c r="DO91" s="29">
        <f t="shared" si="201"/>
        <v>279825.62852999999</v>
      </c>
      <c r="DP91" s="154">
        <f>VLOOKUP(B91,'[3]MANO DE OBRA'!$B$9:$AH$144,33,0)</f>
        <v>216461</v>
      </c>
      <c r="DQ91" s="154">
        <v>512000</v>
      </c>
      <c r="DR91" s="30">
        <v>618460</v>
      </c>
      <c r="DS91" s="90">
        <v>587500</v>
      </c>
      <c r="DT91" s="30">
        <f t="shared" si="202"/>
        <v>483605.25</v>
      </c>
      <c r="DU91" s="30">
        <f t="shared" si="203"/>
        <v>549750</v>
      </c>
      <c r="DV91" s="30">
        <f t="shared" si="204"/>
        <v>404369.53847311391</v>
      </c>
      <c r="DW91" s="30">
        <f t="shared" si="205"/>
        <v>227500.511</v>
      </c>
      <c r="DX91" s="30">
        <f t="shared" si="206"/>
        <v>279825.62852999999</v>
      </c>
      <c r="DY91" s="158">
        <f>VLOOKUP(B91,'[3]MANO DE OBRA'!$B$9:$AJ$144,35,0)</f>
        <v>216461</v>
      </c>
      <c r="DZ91" s="158">
        <v>512000</v>
      </c>
      <c r="EA91" s="24">
        <v>618460</v>
      </c>
      <c r="EB91" s="25">
        <v>587500</v>
      </c>
      <c r="EC91" s="24">
        <f t="shared" si="207"/>
        <v>483605.25</v>
      </c>
      <c r="ED91" s="24">
        <f t="shared" si="208"/>
        <v>549750</v>
      </c>
      <c r="EE91" s="24">
        <f t="shared" si="209"/>
        <v>404369.53847311391</v>
      </c>
      <c r="EF91" s="24">
        <f t="shared" si="210"/>
        <v>227500.511</v>
      </c>
      <c r="EG91" s="24">
        <f t="shared" si="211"/>
        <v>279825.62852999999</v>
      </c>
      <c r="EH91" s="126">
        <f>VLOOKUP(B91,'[3]MANO DE OBRA'!$B$9:$AN$144,37,0)</f>
        <v>224648</v>
      </c>
      <c r="EI91" s="126">
        <v>512000</v>
      </c>
      <c r="EJ91" s="17">
        <v>618460</v>
      </c>
      <c r="EK91" s="73">
        <v>588000</v>
      </c>
      <c r="EL91" s="17">
        <f t="shared" si="212"/>
        <v>485777</v>
      </c>
      <c r="EM91" s="17">
        <f t="shared" si="213"/>
        <v>550000</v>
      </c>
      <c r="EN91" s="17">
        <f t="shared" si="214"/>
        <v>411432.34115848725</v>
      </c>
      <c r="EO91" s="17">
        <f t="shared" si="215"/>
        <v>236105.04799999998</v>
      </c>
      <c r="EP91" s="17">
        <f t="shared" si="216"/>
        <v>290409.20903999999</v>
      </c>
      <c r="EQ91" s="350">
        <v>216461</v>
      </c>
      <c r="ER91" s="170">
        <v>512000</v>
      </c>
      <c r="ES91" s="32">
        <v>618460</v>
      </c>
      <c r="ET91" s="32">
        <v>594000</v>
      </c>
      <c r="EU91" s="32">
        <f t="shared" si="217"/>
        <v>574820</v>
      </c>
      <c r="EV91" s="32">
        <f t="shared" si="218"/>
        <v>594000</v>
      </c>
      <c r="EW91" s="32">
        <f t="shared" si="219"/>
        <v>571042.85878113657</v>
      </c>
      <c r="EX91" s="32">
        <f t="shared" si="220"/>
        <v>261506.53409999999</v>
      </c>
      <c r="EY91" s="32">
        <f t="shared" si="221"/>
        <v>321653.03694299998</v>
      </c>
      <c r="EZ91" s="94">
        <f>VLOOKUP(B91,'[2]MANO DE OBRA '!$B$11:$AT$145,45,0)</f>
        <v>126839</v>
      </c>
      <c r="FA91" s="170">
        <v>512000</v>
      </c>
      <c r="FB91" s="32">
        <v>618460</v>
      </c>
      <c r="FC91" s="32">
        <v>588000</v>
      </c>
      <c r="FD91" s="32">
        <f t="shared" si="222"/>
        <v>572820</v>
      </c>
      <c r="FE91" s="32">
        <f t="shared" si="223"/>
        <v>588000</v>
      </c>
      <c r="FF91" s="32">
        <f t="shared" si="224"/>
        <v>569181.68961096928</v>
      </c>
      <c r="FG91" s="172">
        <f t="shared" si="225"/>
        <v>153234.19589999999</v>
      </c>
      <c r="FH91" s="32">
        <f t="shared" si="226"/>
        <v>188478.06095700001</v>
      </c>
      <c r="FI91" s="172">
        <f>VLOOKUP(B91,'[2]MANO DE OBRA '!$B$11:$BO$145,66,0)</f>
        <v>126077</v>
      </c>
      <c r="FJ91" s="162">
        <v>512000</v>
      </c>
      <c r="FK91" s="32">
        <v>618460</v>
      </c>
      <c r="FL91" s="94">
        <v>593700</v>
      </c>
      <c r="FM91" s="32">
        <f t="shared" si="227"/>
        <v>574720</v>
      </c>
      <c r="FN91" s="32">
        <f t="shared" si="228"/>
        <v>593700</v>
      </c>
      <c r="FO91" s="94">
        <f t="shared" si="229"/>
        <v>570950.40735858469</v>
      </c>
      <c r="FP91" s="172">
        <f t="shared" si="230"/>
        <v>152313.6237</v>
      </c>
      <c r="FQ91" s="32">
        <f t="shared" si="231"/>
        <v>187345.757151</v>
      </c>
      <c r="FR91" s="94">
        <f>VLOOKUP(B91,'[2]MANO DE OBRA '!$B$11:$BF$145,57,0)</f>
        <v>106641</v>
      </c>
      <c r="FS91" s="170">
        <v>512000</v>
      </c>
      <c r="FT91" s="32">
        <v>618460</v>
      </c>
      <c r="FU91" s="32">
        <v>588000</v>
      </c>
      <c r="FV91" s="32">
        <f t="shared" si="232"/>
        <v>572820</v>
      </c>
      <c r="FW91" s="32">
        <f t="shared" si="233"/>
        <v>588000</v>
      </c>
      <c r="FX91" s="32">
        <f t="shared" si="234"/>
        <v>569181.68961096928</v>
      </c>
      <c r="FY91" s="172">
        <f t="shared" si="235"/>
        <v>128832.99209999999</v>
      </c>
      <c r="FZ91" s="32">
        <f t="shared" si="236"/>
        <v>158464.58028299999</v>
      </c>
      <c r="GA91" s="172">
        <f>VLOOKUP(B91,'[2]MANO DE OBRA '!$B$11:$BR$145,69,0)</f>
        <v>127918</v>
      </c>
      <c r="GB91" s="162">
        <v>512000</v>
      </c>
      <c r="GC91" s="32">
        <v>618460</v>
      </c>
      <c r="GD91" s="94">
        <v>612000</v>
      </c>
      <c r="GE91" s="32">
        <f t="shared" si="237"/>
        <v>580820</v>
      </c>
      <c r="GF91" s="32">
        <f t="shared" si="238"/>
        <v>612000</v>
      </c>
      <c r="GG91" s="32">
        <f t="shared" si="239"/>
        <v>576476.15567084134</v>
      </c>
      <c r="GH91" s="172">
        <f t="shared" si="240"/>
        <v>154537.73579999999</v>
      </c>
      <c r="GI91" s="32">
        <f t="shared" si="241"/>
        <v>190081.41503400001</v>
      </c>
      <c r="GJ91" s="172">
        <f>VLOOKUP(B91,'[2]MANO DE OBRA '!$B$11:$P$145,15,0)</f>
        <v>112578</v>
      </c>
      <c r="GK91" s="162">
        <v>512000</v>
      </c>
      <c r="GL91" s="32">
        <v>618460</v>
      </c>
      <c r="GM91" s="94">
        <v>389600</v>
      </c>
      <c r="GN91" s="32">
        <f t="shared" si="242"/>
        <v>506686.66666666669</v>
      </c>
      <c r="GO91" s="32">
        <f t="shared" si="243"/>
        <v>512000</v>
      </c>
      <c r="GP91" s="32">
        <f t="shared" si="244"/>
        <v>488855.75433200388</v>
      </c>
      <c r="GQ91" s="172">
        <f t="shared" si="245"/>
        <v>136005.48180000001</v>
      </c>
      <c r="GR91" s="32">
        <f t="shared" si="246"/>
        <v>167286.74261400002</v>
      </c>
      <c r="GS91" s="172">
        <f>VLOOKUP(B91,'[2]MANO DE OBRA '!$B$11:$G$145,6,0)</f>
        <v>103590</v>
      </c>
      <c r="GT91" s="162">
        <v>512000</v>
      </c>
      <c r="GU91" s="32">
        <v>618460</v>
      </c>
      <c r="GV91" s="94">
        <v>389600</v>
      </c>
      <c r="GW91" s="33">
        <f t="shared" si="247"/>
        <v>506686.66666666669</v>
      </c>
      <c r="GX91" s="32">
        <f t="shared" si="248"/>
        <v>512000</v>
      </c>
      <c r="GY91" s="32">
        <f t="shared" si="249"/>
        <v>488855.75433200388</v>
      </c>
      <c r="GZ91" s="172">
        <f t="shared" si="250"/>
        <v>125147.079</v>
      </c>
      <c r="HA91" s="32">
        <f t="shared" si="251"/>
        <v>153930.90716999999</v>
      </c>
      <c r="HB91" s="172">
        <f>VLOOKUP(B91,'[2]MANO DE OBRA '!$B$11:$D$145,3,0)</f>
        <v>107211</v>
      </c>
      <c r="HC91" s="31">
        <v>512000</v>
      </c>
      <c r="HD91" s="32">
        <v>618460</v>
      </c>
      <c r="HE91" s="94">
        <v>389600</v>
      </c>
      <c r="HF91" s="33">
        <f t="shared" si="252"/>
        <v>506686.66666666669</v>
      </c>
      <c r="HG91" s="32">
        <f t="shared" si="253"/>
        <v>512000</v>
      </c>
      <c r="HH91" s="32">
        <f t="shared" si="254"/>
        <v>488855.75433200388</v>
      </c>
      <c r="HI91" s="172">
        <f t="shared" si="255"/>
        <v>129521.6091</v>
      </c>
      <c r="HJ91" s="32">
        <f t="shared" si="256"/>
        <v>159311.57919300001</v>
      </c>
      <c r="HK91" s="172">
        <f>VLOOKUP(B91,'[2]MANO DE OBRA '!$B$11:$BI$145,60,0)</f>
        <v>125385</v>
      </c>
      <c r="HL91" s="31">
        <v>512000</v>
      </c>
      <c r="HM91" s="32">
        <v>618460</v>
      </c>
      <c r="HN91" s="94">
        <v>612300</v>
      </c>
      <c r="HO91" s="33">
        <f t="shared" si="257"/>
        <v>580920</v>
      </c>
      <c r="HP91" s="32">
        <f t="shared" si="258"/>
        <v>612300</v>
      </c>
      <c r="HQ91" s="32">
        <f t="shared" si="259"/>
        <v>576564.85367182642</v>
      </c>
      <c r="HR91" s="172">
        <f t="shared" si="260"/>
        <v>151477.61849999998</v>
      </c>
      <c r="HS91" s="32">
        <f t="shared" si="261"/>
        <v>186317.47075499999</v>
      </c>
      <c r="HT91" s="172">
        <v>245760</v>
      </c>
      <c r="HU91" s="31">
        <v>512000</v>
      </c>
      <c r="HV91" s="32">
        <v>618460</v>
      </c>
      <c r="HW91" s="94">
        <v>581000</v>
      </c>
      <c r="HX91" s="33">
        <f t="shared" si="262"/>
        <v>570486.66666666663</v>
      </c>
      <c r="HY91" s="32">
        <f t="shared" si="263"/>
        <v>581000</v>
      </c>
      <c r="HZ91" s="32">
        <f t="shared" si="264"/>
        <v>566977.54488941887</v>
      </c>
      <c r="IA91" s="172">
        <f t="shared" si="265"/>
        <v>296902.65599999996</v>
      </c>
      <c r="IB91" s="32">
        <f t="shared" si="266"/>
        <v>365190.26687999995</v>
      </c>
      <c r="IC91" s="172">
        <v>281600</v>
      </c>
      <c r="ID91" s="31">
        <v>512000</v>
      </c>
      <c r="IE91" s="32">
        <v>618460</v>
      </c>
      <c r="IF91" s="94">
        <v>581000</v>
      </c>
      <c r="IG91" s="33">
        <f t="shared" si="267"/>
        <v>570486.66666666663</v>
      </c>
      <c r="IH91" s="32">
        <f t="shared" si="268"/>
        <v>581000</v>
      </c>
      <c r="II91" s="32">
        <f t="shared" si="269"/>
        <v>566977.54488941887</v>
      </c>
      <c r="IJ91" s="172">
        <f t="shared" si="270"/>
        <v>340200.95999999996</v>
      </c>
      <c r="IK91" s="32">
        <f t="shared" si="271"/>
        <v>418447.18079999997</v>
      </c>
      <c r="IM91" s="32">
        <f t="shared" si="272"/>
        <v>231009.16594555552</v>
      </c>
    </row>
    <row r="92" spans="1:247" x14ac:dyDescent="0.25">
      <c r="A92" s="12">
        <v>85</v>
      </c>
      <c r="B92" s="36" t="s">
        <v>370</v>
      </c>
      <c r="C92" s="14">
        <f>VLOOKUP(B92,'[3]MANO DE OBRA'!$B$9:$D$144,3,0)</f>
        <v>132112</v>
      </c>
      <c r="D92" s="14">
        <v>472000</v>
      </c>
      <c r="E92" s="15">
        <v>592790</v>
      </c>
      <c r="F92" s="97">
        <v>551000</v>
      </c>
      <c r="G92" s="105">
        <f t="shared" si="138"/>
        <v>436975.5</v>
      </c>
      <c r="H92" s="105">
        <f t="shared" si="139"/>
        <v>511500</v>
      </c>
      <c r="I92" s="105">
        <f t="shared" si="140"/>
        <v>303264.66116256599</v>
      </c>
      <c r="J92" s="107">
        <f t="shared" si="137"/>
        <v>138849.712</v>
      </c>
      <c r="K92" s="107">
        <f t="shared" si="141"/>
        <v>170785.14575999998</v>
      </c>
      <c r="L92" s="101">
        <f>VLOOKUP(B92,'[3]MANO DE OBRA'!$B$9:$F$144,5,0)</f>
        <v>146886</v>
      </c>
      <c r="M92" s="101">
        <v>472000</v>
      </c>
      <c r="N92" s="34">
        <v>592790</v>
      </c>
      <c r="O92" s="70">
        <v>563200</v>
      </c>
      <c r="P92" s="34">
        <f t="shared" si="142"/>
        <v>443719</v>
      </c>
      <c r="Q92" s="34">
        <f t="shared" si="143"/>
        <v>517600</v>
      </c>
      <c r="R92" s="34">
        <f t="shared" si="144"/>
        <v>322863.12303189992</v>
      </c>
      <c r="S92" s="34">
        <f t="shared" si="145"/>
        <v>154377.18599999999</v>
      </c>
      <c r="T92" s="34">
        <f t="shared" si="146"/>
        <v>189883.93877999997</v>
      </c>
      <c r="U92" s="175">
        <f>VLOOKUP(B92,'[3]MANO DE OBRA'!$B$9:$H$144,7,0)</f>
        <v>141072</v>
      </c>
      <c r="V92" s="175">
        <v>472000</v>
      </c>
      <c r="W92" s="17">
        <v>592790</v>
      </c>
      <c r="X92" s="17">
        <v>551000</v>
      </c>
      <c r="Y92" s="17">
        <f t="shared" si="147"/>
        <v>439215.5</v>
      </c>
      <c r="Z92" s="17">
        <f t="shared" si="148"/>
        <v>511500</v>
      </c>
      <c r="AA92" s="17">
        <f t="shared" si="149"/>
        <v>314736.52212921454</v>
      </c>
      <c r="AB92" s="17">
        <f t="shared" si="150"/>
        <v>148266.67199999999</v>
      </c>
      <c r="AC92" s="17">
        <f t="shared" si="151"/>
        <v>182368.00656000001</v>
      </c>
      <c r="AD92" s="129">
        <f>VLOOKUP(B92,'[3]MANO DE OBRA'!$B$9:$J$144,9,0)</f>
        <v>140821</v>
      </c>
      <c r="AE92" s="129">
        <v>472000</v>
      </c>
      <c r="AF92" s="18">
        <v>592790</v>
      </c>
      <c r="AG92" s="74">
        <v>563200</v>
      </c>
      <c r="AH92" s="18">
        <f t="shared" si="152"/>
        <v>442202.75</v>
      </c>
      <c r="AI92" s="18">
        <f t="shared" si="153"/>
        <v>517600</v>
      </c>
      <c r="AJ92" s="18">
        <f t="shared" si="154"/>
        <v>315398.6146449853</v>
      </c>
      <c r="AK92" s="18">
        <f t="shared" si="155"/>
        <v>148002.87099999998</v>
      </c>
      <c r="AL92" s="18">
        <f t="shared" si="156"/>
        <v>182043.53132999997</v>
      </c>
      <c r="AM92" s="133">
        <f>VLOOKUP(B92,'[3]MANO DE OBRA'!$B$9:$L$144,11,0)</f>
        <v>155033</v>
      </c>
      <c r="AN92" s="133">
        <v>472000</v>
      </c>
      <c r="AO92" s="19">
        <v>592790</v>
      </c>
      <c r="AP92" s="77">
        <v>587000</v>
      </c>
      <c r="AQ92" s="19">
        <f t="shared" si="157"/>
        <v>451705.75</v>
      </c>
      <c r="AR92" s="19">
        <f t="shared" si="158"/>
        <v>529500</v>
      </c>
      <c r="AS92" s="19">
        <f t="shared" si="159"/>
        <v>334464.9608068192</v>
      </c>
      <c r="AT92" s="19">
        <f t="shared" si="160"/>
        <v>162939.68299999999</v>
      </c>
      <c r="AU92" s="19">
        <f t="shared" si="161"/>
        <v>200415.81008999998</v>
      </c>
      <c r="AV92" s="137">
        <f>VLOOKUP(B92,'[3]MANO DE OBRA'!$B$9:$N$144,13,0)</f>
        <v>157001</v>
      </c>
      <c r="AW92" s="137">
        <v>472000</v>
      </c>
      <c r="AX92" s="20">
        <v>592790</v>
      </c>
      <c r="AY92" s="79">
        <v>587000</v>
      </c>
      <c r="AZ92" s="20">
        <f t="shared" si="162"/>
        <v>452197.75</v>
      </c>
      <c r="BA92" s="20">
        <f t="shared" si="163"/>
        <v>529500</v>
      </c>
      <c r="BB92" s="20">
        <f t="shared" si="164"/>
        <v>336741.55631606065</v>
      </c>
      <c r="BC92" s="20">
        <f t="shared" si="165"/>
        <v>165008.05099999998</v>
      </c>
      <c r="BD92" s="20">
        <f t="shared" si="166"/>
        <v>202959.90272999997</v>
      </c>
      <c r="BE92" s="139">
        <f>VLOOKUP(B92,'[3]MANO DE OBRA'!$B$9:$P$144,15,0)</f>
        <v>159642</v>
      </c>
      <c r="BF92" s="139">
        <v>472000</v>
      </c>
      <c r="BG92" s="21">
        <v>592790</v>
      </c>
      <c r="BH92" s="80">
        <v>563000</v>
      </c>
      <c r="BI92" s="21">
        <f t="shared" si="167"/>
        <v>446858</v>
      </c>
      <c r="BJ92" s="21">
        <f t="shared" si="168"/>
        <v>517500</v>
      </c>
      <c r="BK92" s="21">
        <f t="shared" si="169"/>
        <v>337672.51588234655</v>
      </c>
      <c r="BL92" s="21">
        <f t="shared" si="170"/>
        <v>167783.742</v>
      </c>
      <c r="BM92" s="21">
        <f t="shared" si="171"/>
        <v>206374.00266</v>
      </c>
      <c r="BN92" s="144">
        <f>VLOOKUP(B92,'[3]MANO DE OBRA'!$B$9:$R$144,17,0)</f>
        <v>189963</v>
      </c>
      <c r="BO92" s="144">
        <v>472000</v>
      </c>
      <c r="BP92" s="22">
        <v>592790</v>
      </c>
      <c r="BQ92" s="82">
        <v>575000</v>
      </c>
      <c r="BR92" s="22">
        <f t="shared" si="172"/>
        <v>457438.25</v>
      </c>
      <c r="BS92" s="22">
        <f t="shared" si="173"/>
        <v>523500</v>
      </c>
      <c r="BT92" s="22">
        <f t="shared" si="174"/>
        <v>370065.56085265771</v>
      </c>
      <c r="BU92" s="22">
        <f t="shared" si="175"/>
        <v>199651.11299999998</v>
      </c>
      <c r="BV92" s="22">
        <f t="shared" si="176"/>
        <v>245570.86898999999</v>
      </c>
      <c r="BW92" s="146">
        <f>VLOOKUP(B92,'[3]MANO DE OBRA'!$B$9:$T$144,19,0)</f>
        <v>196152</v>
      </c>
      <c r="BX92" s="146">
        <v>472000</v>
      </c>
      <c r="BY92" s="23">
        <v>592790</v>
      </c>
      <c r="BZ92" s="84">
        <v>563000</v>
      </c>
      <c r="CA92" s="23">
        <f t="shared" si="177"/>
        <v>455985.5</v>
      </c>
      <c r="CB92" s="23">
        <f t="shared" si="178"/>
        <v>517500</v>
      </c>
      <c r="CC92" s="84">
        <f t="shared" si="179"/>
        <v>374536.45594338101</v>
      </c>
      <c r="CD92" s="84">
        <f t="shared" si="180"/>
        <v>206155.75199999998</v>
      </c>
      <c r="CE92" s="84">
        <f t="shared" si="181"/>
        <v>253571.57495999997</v>
      </c>
      <c r="CF92" s="168">
        <f>VLOOKUP(B92,'[3]MANO DE OBRA'!$B$9:$X$144,23,0)</f>
        <v>141115</v>
      </c>
      <c r="CG92" s="168">
        <v>472000</v>
      </c>
      <c r="CH92" s="24">
        <v>592790</v>
      </c>
      <c r="CI92" s="24">
        <v>529200</v>
      </c>
      <c r="CJ92" s="24">
        <f t="shared" si="182"/>
        <v>433776.25</v>
      </c>
      <c r="CK92" s="24">
        <f t="shared" si="183"/>
        <v>500600</v>
      </c>
      <c r="CL92" s="24">
        <f t="shared" si="184"/>
        <v>312948.74572530406</v>
      </c>
      <c r="CM92" s="24">
        <f t="shared" si="185"/>
        <v>148311.86499999999</v>
      </c>
      <c r="CN92" s="24">
        <f t="shared" si="186"/>
        <v>182423.59394999998</v>
      </c>
      <c r="CO92" s="148">
        <f>VLOOKUP(B92,'[3]MANO DE OBRA'!$B$9:$Z$144,25,0)</f>
        <v>153447</v>
      </c>
      <c r="CP92" s="148">
        <v>472000</v>
      </c>
      <c r="CQ92" s="26">
        <v>592790</v>
      </c>
      <c r="CR92" s="149">
        <v>569000</v>
      </c>
      <c r="CS92" s="26">
        <f t="shared" si="187"/>
        <v>446809.25</v>
      </c>
      <c r="CT92" s="26">
        <f t="shared" si="188"/>
        <v>520500</v>
      </c>
      <c r="CU92" s="26">
        <f t="shared" si="189"/>
        <v>331126.93881772942</v>
      </c>
      <c r="CV92" s="26">
        <f t="shared" si="190"/>
        <v>161272.79699999999</v>
      </c>
      <c r="CW92" s="26">
        <f t="shared" si="191"/>
        <v>198365.54030999998</v>
      </c>
      <c r="CX92" s="27">
        <f>VLOOKUP(B92,'[3]MANO DE OBRA'!$B$9:$AB$144,27,0)</f>
        <v>198732</v>
      </c>
      <c r="CY92" s="27">
        <v>472000</v>
      </c>
      <c r="CZ92" s="28">
        <v>592790</v>
      </c>
      <c r="DA92" s="86">
        <v>545000</v>
      </c>
      <c r="DB92" s="28">
        <f t="shared" si="192"/>
        <v>452130.5</v>
      </c>
      <c r="DC92" s="28">
        <f t="shared" si="193"/>
        <v>508500</v>
      </c>
      <c r="DD92" s="28">
        <f t="shared" si="194"/>
        <v>374800.41577267676</v>
      </c>
      <c r="DE92" s="28">
        <f t="shared" si="195"/>
        <v>208867.33199999999</v>
      </c>
      <c r="DF92" s="28">
        <f t="shared" si="196"/>
        <v>256906.81836</v>
      </c>
      <c r="DG92" s="150">
        <f>VLOOKUP(B92,'[3]MANO DE OBRA'!$B$9:$AF$144,31,0)</f>
        <v>207477</v>
      </c>
      <c r="DH92" s="150">
        <v>472000</v>
      </c>
      <c r="DI92" s="29">
        <v>592790</v>
      </c>
      <c r="DJ92" s="88">
        <v>581000</v>
      </c>
      <c r="DK92" s="29">
        <f t="shared" si="197"/>
        <v>463316.75</v>
      </c>
      <c r="DL92" s="29">
        <f t="shared" si="198"/>
        <v>526500</v>
      </c>
      <c r="DM92" s="29">
        <f t="shared" si="199"/>
        <v>386601.77968757012</v>
      </c>
      <c r="DN92" s="29">
        <f t="shared" si="200"/>
        <v>218058.32699999999</v>
      </c>
      <c r="DO92" s="29">
        <f t="shared" si="201"/>
        <v>268211.74221</v>
      </c>
      <c r="DP92" s="154">
        <f>VLOOKUP(B92,'[3]MANO DE OBRA'!$B$9:$AH$144,33,0)</f>
        <v>207477</v>
      </c>
      <c r="DQ92" s="154">
        <v>472000</v>
      </c>
      <c r="DR92" s="30">
        <v>592790</v>
      </c>
      <c r="DS92" s="90">
        <v>569100</v>
      </c>
      <c r="DT92" s="30">
        <f t="shared" si="202"/>
        <v>460341.75</v>
      </c>
      <c r="DU92" s="30">
        <f t="shared" si="203"/>
        <v>520550</v>
      </c>
      <c r="DV92" s="30">
        <f t="shared" si="204"/>
        <v>385261.66521170351</v>
      </c>
      <c r="DW92" s="30">
        <f t="shared" si="205"/>
        <v>218058.32699999999</v>
      </c>
      <c r="DX92" s="30">
        <f t="shared" si="206"/>
        <v>268211.74221</v>
      </c>
      <c r="DY92" s="158">
        <f>VLOOKUP(B92,'[3]MANO DE OBRA'!$B$9:$AJ$144,35,0)</f>
        <v>207477</v>
      </c>
      <c r="DZ92" s="158">
        <v>472000</v>
      </c>
      <c r="EA92" s="24">
        <v>592790</v>
      </c>
      <c r="EB92" s="25">
        <v>569100</v>
      </c>
      <c r="EC92" s="24">
        <f t="shared" si="207"/>
        <v>460341.75</v>
      </c>
      <c r="ED92" s="24">
        <f t="shared" si="208"/>
        <v>520550</v>
      </c>
      <c r="EE92" s="24">
        <f t="shared" si="209"/>
        <v>385261.66521170351</v>
      </c>
      <c r="EF92" s="24">
        <f t="shared" si="210"/>
        <v>218058.32699999999</v>
      </c>
      <c r="EG92" s="24">
        <f t="shared" si="211"/>
        <v>268211.74221</v>
      </c>
      <c r="EH92" s="126">
        <f>VLOOKUP(B92,'[3]MANO DE OBRA'!$B$9:$AN$144,37,0)</f>
        <v>216912</v>
      </c>
      <c r="EI92" s="126">
        <v>472000</v>
      </c>
      <c r="EJ92" s="17">
        <v>592790</v>
      </c>
      <c r="EK92" s="73">
        <v>534000</v>
      </c>
      <c r="EL92" s="17">
        <f t="shared" si="212"/>
        <v>453925.5</v>
      </c>
      <c r="EM92" s="17">
        <f t="shared" si="213"/>
        <v>503000</v>
      </c>
      <c r="EN92" s="17">
        <f t="shared" si="214"/>
        <v>388787.15402104479</v>
      </c>
      <c r="EO92" s="17">
        <f t="shared" si="215"/>
        <v>227974.51199999999</v>
      </c>
      <c r="EP92" s="17">
        <f t="shared" si="216"/>
        <v>280408.64976</v>
      </c>
      <c r="EQ92" s="350">
        <v>207477</v>
      </c>
      <c r="ER92" s="170">
        <v>472000</v>
      </c>
      <c r="ES92" s="32">
        <v>592790</v>
      </c>
      <c r="ET92" s="32">
        <v>551000</v>
      </c>
      <c r="EU92" s="32">
        <f t="shared" si="217"/>
        <v>538596.66666666663</v>
      </c>
      <c r="EV92" s="32">
        <f t="shared" si="218"/>
        <v>551000</v>
      </c>
      <c r="EW92" s="32">
        <f t="shared" si="219"/>
        <v>533763.74720733042</v>
      </c>
      <c r="EX92" s="32">
        <f t="shared" si="220"/>
        <v>250652.96369999999</v>
      </c>
      <c r="EY92" s="32">
        <f t="shared" si="221"/>
        <v>308303.14535100001</v>
      </c>
      <c r="EZ92" s="94">
        <f>VLOOKUP(B92,'[2]MANO DE OBRA '!$B$11:$AT$145,45,0)</f>
        <v>120584</v>
      </c>
      <c r="FA92" s="170">
        <v>472000</v>
      </c>
      <c r="FB92" s="32">
        <v>592790</v>
      </c>
      <c r="FC92" s="32">
        <v>569000</v>
      </c>
      <c r="FD92" s="32">
        <f t="shared" si="222"/>
        <v>544596.66666666663</v>
      </c>
      <c r="FE92" s="32">
        <f t="shared" si="223"/>
        <v>569000</v>
      </c>
      <c r="FF92" s="32">
        <f t="shared" si="224"/>
        <v>539272.39041955932</v>
      </c>
      <c r="FG92" s="172">
        <f t="shared" si="225"/>
        <v>145677.53039999999</v>
      </c>
      <c r="FH92" s="32">
        <f t="shared" si="226"/>
        <v>179183.36239199998</v>
      </c>
      <c r="FI92" s="172">
        <f>VLOOKUP(B92,'[2]MANO DE OBRA '!$B$11:$BO$145,66,0)</f>
        <v>119852</v>
      </c>
      <c r="FJ92" s="162">
        <v>472000</v>
      </c>
      <c r="FK92" s="32">
        <v>592790</v>
      </c>
      <c r="FL92" s="94">
        <v>551300</v>
      </c>
      <c r="FM92" s="32">
        <f t="shared" si="227"/>
        <v>538696.66666666663</v>
      </c>
      <c r="FN92" s="32">
        <f t="shared" si="228"/>
        <v>551300</v>
      </c>
      <c r="FO92" s="94">
        <f t="shared" si="229"/>
        <v>533857.55412684905</v>
      </c>
      <c r="FP92" s="172">
        <f t="shared" si="230"/>
        <v>144793.20119999998</v>
      </c>
      <c r="FQ92" s="32">
        <f t="shared" si="231"/>
        <v>178095.63747599997</v>
      </c>
      <c r="FR92" s="94">
        <f>VLOOKUP(B92,'[2]MANO DE OBRA '!$B$11:$BF$145,57,0)</f>
        <v>104154</v>
      </c>
      <c r="FS92" s="170">
        <v>472000</v>
      </c>
      <c r="FT92" s="32">
        <v>592790</v>
      </c>
      <c r="FU92" s="32">
        <v>569000</v>
      </c>
      <c r="FV92" s="32">
        <f t="shared" si="232"/>
        <v>544596.66666666663</v>
      </c>
      <c r="FW92" s="32">
        <f t="shared" si="233"/>
        <v>569000</v>
      </c>
      <c r="FX92" s="32">
        <f t="shared" si="234"/>
        <v>539272.39041955932</v>
      </c>
      <c r="FY92" s="172">
        <f t="shared" si="235"/>
        <v>125828.44739999999</v>
      </c>
      <c r="FZ92" s="32">
        <f t="shared" si="236"/>
        <v>154768.99030199999</v>
      </c>
      <c r="GA92" s="172">
        <f>VLOOKUP(B92,'[2]MANO DE OBRA '!$B$11:$BR$145,69,0)</f>
        <v>124996</v>
      </c>
      <c r="GB92" s="162">
        <v>472000</v>
      </c>
      <c r="GC92" s="32">
        <v>592790</v>
      </c>
      <c r="GD92" s="94">
        <v>563000</v>
      </c>
      <c r="GE92" s="32">
        <f t="shared" si="237"/>
        <v>542596.66666666663</v>
      </c>
      <c r="GF92" s="32">
        <f t="shared" si="238"/>
        <v>563000</v>
      </c>
      <c r="GG92" s="32">
        <f t="shared" si="239"/>
        <v>537462.8596228261</v>
      </c>
      <c r="GH92" s="172">
        <f t="shared" si="240"/>
        <v>151007.66759999999</v>
      </c>
      <c r="GI92" s="32">
        <f t="shared" si="241"/>
        <v>185739.43114799997</v>
      </c>
      <c r="GJ92" s="172">
        <f>VLOOKUP(B92,'[2]MANO DE OBRA '!$B$11:$P$145,15,0)</f>
        <v>109633</v>
      </c>
      <c r="GK92" s="162">
        <v>472000</v>
      </c>
      <c r="GL92" s="32">
        <v>592790</v>
      </c>
      <c r="GM92" s="94">
        <v>398400</v>
      </c>
      <c r="GN92" s="32">
        <f t="shared" si="242"/>
        <v>487730</v>
      </c>
      <c r="GO92" s="32">
        <f t="shared" si="243"/>
        <v>472000</v>
      </c>
      <c r="GP92" s="32">
        <f t="shared" si="244"/>
        <v>475012.5756535551</v>
      </c>
      <c r="GQ92" s="172">
        <f t="shared" si="245"/>
        <v>132447.62729999999</v>
      </c>
      <c r="GR92" s="32">
        <f t="shared" si="246"/>
        <v>162910.58157899999</v>
      </c>
      <c r="GS92" s="172">
        <f>VLOOKUP(B92,'[2]MANO DE OBRA '!$B$11:$G$145,6,0)</f>
        <v>101876</v>
      </c>
      <c r="GT92" s="162">
        <v>472000</v>
      </c>
      <c r="GU92" s="32">
        <v>592790</v>
      </c>
      <c r="GV92" s="94">
        <v>398400</v>
      </c>
      <c r="GW92" s="33">
        <f t="shared" si="247"/>
        <v>487730</v>
      </c>
      <c r="GX92" s="32">
        <f t="shared" si="248"/>
        <v>472000</v>
      </c>
      <c r="GY92" s="32">
        <f t="shared" si="249"/>
        <v>475012.5756535551</v>
      </c>
      <c r="GZ92" s="172">
        <f t="shared" si="250"/>
        <v>123076.39559999999</v>
      </c>
      <c r="HA92" s="32">
        <f t="shared" si="251"/>
        <v>151383.96658799998</v>
      </c>
      <c r="HB92" s="172">
        <f>VLOOKUP(B92,'[2]MANO DE OBRA '!$B$11:$D$145,3,0)</f>
        <v>100291</v>
      </c>
      <c r="HC92" s="31">
        <v>472000</v>
      </c>
      <c r="HD92" s="32">
        <v>592790</v>
      </c>
      <c r="HE92" s="94">
        <v>398400</v>
      </c>
      <c r="HF92" s="33">
        <f t="shared" si="252"/>
        <v>487730</v>
      </c>
      <c r="HG92" s="32">
        <f t="shared" si="253"/>
        <v>472000</v>
      </c>
      <c r="HH92" s="32">
        <f t="shared" si="254"/>
        <v>475012.5756535551</v>
      </c>
      <c r="HI92" s="172">
        <f t="shared" si="255"/>
        <v>121161.55709999999</v>
      </c>
      <c r="HJ92" s="32">
        <f t="shared" si="256"/>
        <v>149028.715233</v>
      </c>
      <c r="HK92" s="172">
        <f>VLOOKUP(B92,'[2]MANO DE OBRA '!$B$11:$BI$145,60,0)</f>
        <v>118286</v>
      </c>
      <c r="HL92" s="31">
        <v>472000</v>
      </c>
      <c r="HM92" s="32">
        <v>592790</v>
      </c>
      <c r="HN92" s="94">
        <v>563200</v>
      </c>
      <c r="HO92" s="33">
        <f t="shared" si="257"/>
        <v>542663.33333333337</v>
      </c>
      <c r="HP92" s="32">
        <f t="shared" si="258"/>
        <v>563200</v>
      </c>
      <c r="HQ92" s="32">
        <f t="shared" si="259"/>
        <v>537523.60086874675</v>
      </c>
      <c r="HR92" s="172">
        <f t="shared" si="260"/>
        <v>142901.31659999999</v>
      </c>
      <c r="HS92" s="32">
        <f t="shared" si="261"/>
        <v>175768.61941799999</v>
      </c>
      <c r="HT92" s="172">
        <v>226560</v>
      </c>
      <c r="HU92" s="31">
        <v>472000</v>
      </c>
      <c r="HV92" s="32">
        <v>592790</v>
      </c>
      <c r="HW92" s="94">
        <v>563000</v>
      </c>
      <c r="HX92" s="33">
        <f t="shared" si="262"/>
        <v>542596.66666666663</v>
      </c>
      <c r="HY92" s="32">
        <f t="shared" si="263"/>
        <v>563000</v>
      </c>
      <c r="HZ92" s="32">
        <f t="shared" si="264"/>
        <v>537462.8596228261</v>
      </c>
      <c r="IA92" s="172">
        <f t="shared" si="265"/>
        <v>273707.136</v>
      </c>
      <c r="IB92" s="32">
        <f t="shared" si="266"/>
        <v>336659.77727999998</v>
      </c>
      <c r="IC92" s="172">
        <v>259600</v>
      </c>
      <c r="ID92" s="31">
        <v>472000</v>
      </c>
      <c r="IE92" s="32">
        <v>592790</v>
      </c>
      <c r="IF92" s="94">
        <v>563000</v>
      </c>
      <c r="IG92" s="33">
        <f t="shared" si="267"/>
        <v>542596.66666666663</v>
      </c>
      <c r="IH92" s="32">
        <f t="shared" si="268"/>
        <v>563000</v>
      </c>
      <c r="II92" s="32">
        <f t="shared" si="269"/>
        <v>537462.8596228261</v>
      </c>
      <c r="IJ92" s="172">
        <f t="shared" si="270"/>
        <v>313622.76</v>
      </c>
      <c r="IK92" s="32">
        <f t="shared" si="271"/>
        <v>385755.99479999999</v>
      </c>
      <c r="IM92" s="32">
        <f t="shared" si="272"/>
        <v>219418.91971988886</v>
      </c>
    </row>
    <row r="93" spans="1:247" x14ac:dyDescent="0.25">
      <c r="A93" s="12">
        <v>86</v>
      </c>
      <c r="B93" s="36" t="s">
        <v>371</v>
      </c>
      <c r="C93" s="14">
        <f>VLOOKUP(B93,'[3]MANO DE OBRA'!$B$9:$D$144,3,0)</f>
        <v>156100</v>
      </c>
      <c r="D93" s="14">
        <v>558000</v>
      </c>
      <c r="E93" s="15">
        <v>689690</v>
      </c>
      <c r="F93" s="97">
        <v>655000</v>
      </c>
      <c r="G93" s="105">
        <f t="shared" si="138"/>
        <v>514697.5</v>
      </c>
      <c r="H93" s="105">
        <f t="shared" si="139"/>
        <v>606500</v>
      </c>
      <c r="I93" s="105">
        <f t="shared" si="140"/>
        <v>357944.75133494096</v>
      </c>
      <c r="J93" s="107">
        <f t="shared" si="137"/>
        <v>164061.09999999998</v>
      </c>
      <c r="K93" s="107">
        <f t="shared" si="141"/>
        <v>201795.15299999999</v>
      </c>
      <c r="L93" s="101">
        <f>VLOOKUP(B93,'[3]MANO DE OBRA'!$B$9:$F$144,5,0)</f>
        <v>169458</v>
      </c>
      <c r="M93" s="101">
        <v>558000</v>
      </c>
      <c r="N93" s="34">
        <v>689690</v>
      </c>
      <c r="O93" s="70">
        <v>669000</v>
      </c>
      <c r="P93" s="34">
        <f t="shared" si="142"/>
        <v>521537</v>
      </c>
      <c r="Q93" s="34">
        <f t="shared" si="143"/>
        <v>613500</v>
      </c>
      <c r="R93" s="34">
        <f t="shared" si="144"/>
        <v>376011.33998754487</v>
      </c>
      <c r="S93" s="34">
        <f t="shared" si="145"/>
        <v>178100.35799999998</v>
      </c>
      <c r="T93" s="34">
        <f t="shared" si="146"/>
        <v>219063.44033999997</v>
      </c>
      <c r="U93" s="175">
        <f>VLOOKUP(B93,'[3]MANO DE OBRA'!$B$9:$H$144,7,0)</f>
        <v>161494</v>
      </c>
      <c r="V93" s="175">
        <v>558000</v>
      </c>
      <c r="W93" s="17">
        <v>689690</v>
      </c>
      <c r="X93" s="17">
        <v>655000</v>
      </c>
      <c r="Y93" s="17">
        <f t="shared" si="147"/>
        <v>516046</v>
      </c>
      <c r="Z93" s="17">
        <f t="shared" si="148"/>
        <v>606500</v>
      </c>
      <c r="AA93" s="17">
        <f t="shared" si="149"/>
        <v>364932.21984386456</v>
      </c>
      <c r="AB93" s="17">
        <f t="shared" si="150"/>
        <v>169730.19399999999</v>
      </c>
      <c r="AC93" s="17">
        <f t="shared" si="151"/>
        <v>208768.13861999998</v>
      </c>
      <c r="AD93" s="129">
        <f>VLOOKUP(B93,'[3]MANO DE OBRA'!$B$9:$J$144,9,0)</f>
        <v>157418</v>
      </c>
      <c r="AE93" s="129">
        <v>558000</v>
      </c>
      <c r="AF93" s="18">
        <v>689690</v>
      </c>
      <c r="AG93" s="74">
        <v>669000</v>
      </c>
      <c r="AH93" s="18">
        <f t="shared" si="152"/>
        <v>518527</v>
      </c>
      <c r="AI93" s="18">
        <f t="shared" si="153"/>
        <v>613500</v>
      </c>
      <c r="AJ93" s="18">
        <f t="shared" si="154"/>
        <v>360707.30637047772</v>
      </c>
      <c r="AK93" s="18">
        <f t="shared" si="155"/>
        <v>165446.318</v>
      </c>
      <c r="AL93" s="18">
        <f t="shared" si="156"/>
        <v>203498.97114000001</v>
      </c>
      <c r="AM93" s="133">
        <f>VLOOKUP(B93,'[3]MANO DE OBRA'!$B$9:$L$144,11,0)</f>
        <v>173305</v>
      </c>
      <c r="AN93" s="133">
        <v>558000</v>
      </c>
      <c r="AO93" s="19">
        <v>689690</v>
      </c>
      <c r="AP93" s="77">
        <v>655000</v>
      </c>
      <c r="AQ93" s="19">
        <f t="shared" si="157"/>
        <v>518998.75</v>
      </c>
      <c r="AR93" s="19">
        <f t="shared" si="158"/>
        <v>606500</v>
      </c>
      <c r="AS93" s="19">
        <f t="shared" si="159"/>
        <v>379545.063928911</v>
      </c>
      <c r="AT93" s="19">
        <f t="shared" si="160"/>
        <v>182143.55499999999</v>
      </c>
      <c r="AU93" s="19">
        <f t="shared" si="161"/>
        <v>224036.57264999999</v>
      </c>
      <c r="AV93" s="137">
        <f>VLOOKUP(B93,'[3]MANO DE OBRA'!$B$9:$N$144,13,0)</f>
        <v>184150</v>
      </c>
      <c r="AW93" s="137">
        <v>558000</v>
      </c>
      <c r="AX93" s="20">
        <v>689690</v>
      </c>
      <c r="AY93" s="79">
        <v>655000</v>
      </c>
      <c r="AZ93" s="20">
        <f t="shared" si="162"/>
        <v>521710</v>
      </c>
      <c r="BA93" s="20">
        <f t="shared" si="163"/>
        <v>606500</v>
      </c>
      <c r="BB93" s="20">
        <f t="shared" si="164"/>
        <v>392190.90185522608</v>
      </c>
      <c r="BC93" s="20">
        <f t="shared" si="165"/>
        <v>193541.65</v>
      </c>
      <c r="BD93" s="20">
        <f t="shared" si="166"/>
        <v>238056.22949999999</v>
      </c>
      <c r="BE93" s="139">
        <f>VLOOKUP(B93,'[3]MANO DE OBRA'!$B$9:$P$144,15,0)</f>
        <v>182736</v>
      </c>
      <c r="BF93" s="139">
        <v>558000</v>
      </c>
      <c r="BG93" s="21">
        <v>689690</v>
      </c>
      <c r="BH93" s="80">
        <v>621000</v>
      </c>
      <c r="BI93" s="21">
        <f t="shared" si="167"/>
        <v>512856.5</v>
      </c>
      <c r="BJ93" s="21">
        <f t="shared" si="168"/>
        <v>589500</v>
      </c>
      <c r="BK93" s="21">
        <f t="shared" si="169"/>
        <v>387419.59916403895</v>
      </c>
      <c r="BL93" s="21">
        <f t="shared" si="170"/>
        <v>192055.53599999999</v>
      </c>
      <c r="BM93" s="21">
        <f t="shared" si="171"/>
        <v>236228.30927999999</v>
      </c>
      <c r="BN93" s="144">
        <f>VLOOKUP(B93,'[3]MANO DE OBRA'!$B$9:$R$144,17,0)</f>
        <v>219893</v>
      </c>
      <c r="BO93" s="144">
        <v>558000</v>
      </c>
      <c r="BP93" s="22">
        <v>689690</v>
      </c>
      <c r="BQ93" s="82">
        <v>635000</v>
      </c>
      <c r="BR93" s="22">
        <f t="shared" si="172"/>
        <v>525645.75</v>
      </c>
      <c r="BS93" s="22">
        <f t="shared" si="173"/>
        <v>596500</v>
      </c>
      <c r="BT93" s="22">
        <f t="shared" si="174"/>
        <v>427144.56791693671</v>
      </c>
      <c r="BU93" s="22">
        <f t="shared" si="175"/>
        <v>231107.54299999998</v>
      </c>
      <c r="BV93" s="22">
        <f t="shared" si="176"/>
        <v>284262.27788999997</v>
      </c>
      <c r="BW93" s="146">
        <f>VLOOKUP(B93,'[3]MANO DE OBRA'!$B$9:$T$144,19,0)</f>
        <v>228420</v>
      </c>
      <c r="BX93" s="146">
        <v>558000</v>
      </c>
      <c r="BY93" s="23">
        <v>689690</v>
      </c>
      <c r="BZ93" s="84">
        <v>621000</v>
      </c>
      <c r="CA93" s="23">
        <f t="shared" si="177"/>
        <v>524277.5</v>
      </c>
      <c r="CB93" s="23">
        <f t="shared" si="178"/>
        <v>589500</v>
      </c>
      <c r="CC93" s="84">
        <f t="shared" si="179"/>
        <v>433357.81340905349</v>
      </c>
      <c r="CD93" s="84">
        <f t="shared" si="180"/>
        <v>240069.41999999998</v>
      </c>
      <c r="CE93" s="84">
        <f t="shared" si="181"/>
        <v>295285.38659999997</v>
      </c>
      <c r="CF93" s="168">
        <f>VLOOKUP(B93,'[3]MANO DE OBRA'!$B$9:$X$144,23,0)</f>
        <v>167606</v>
      </c>
      <c r="CG93" s="168">
        <v>558000</v>
      </c>
      <c r="CH93" s="24">
        <v>689690</v>
      </c>
      <c r="CI93" s="24">
        <v>602400</v>
      </c>
      <c r="CJ93" s="24">
        <f t="shared" si="182"/>
        <v>504424</v>
      </c>
      <c r="CK93" s="24">
        <f t="shared" si="183"/>
        <v>580200</v>
      </c>
      <c r="CL93" s="24">
        <f t="shared" si="184"/>
        <v>368038.04670426331</v>
      </c>
      <c r="CM93" s="24">
        <f t="shared" si="185"/>
        <v>176153.90599999999</v>
      </c>
      <c r="CN93" s="24">
        <f t="shared" si="186"/>
        <v>216669.30437999999</v>
      </c>
      <c r="CO93" s="148">
        <f>VLOOKUP(B93,'[3]MANO DE OBRA'!$B$9:$Z$144,25,0)</f>
        <v>184206</v>
      </c>
      <c r="CP93" s="148">
        <v>558000</v>
      </c>
      <c r="CQ93" s="26">
        <v>689690</v>
      </c>
      <c r="CR93" s="149">
        <v>683000</v>
      </c>
      <c r="CS93" s="26">
        <f t="shared" si="187"/>
        <v>528724</v>
      </c>
      <c r="CT93" s="26">
        <f t="shared" si="188"/>
        <v>620500</v>
      </c>
      <c r="CU93" s="26">
        <f t="shared" si="189"/>
        <v>394676.79137009225</v>
      </c>
      <c r="CV93" s="26">
        <f t="shared" si="190"/>
        <v>193600.50599999999</v>
      </c>
      <c r="CW93" s="26">
        <f t="shared" si="191"/>
        <v>238128.62237999999</v>
      </c>
      <c r="CX93" s="27">
        <f>VLOOKUP(B93,'[3]MANO DE OBRA'!$B$9:$AB$144,27,0)</f>
        <v>231835</v>
      </c>
      <c r="CY93" s="27">
        <v>558000</v>
      </c>
      <c r="CZ93" s="28">
        <v>689690</v>
      </c>
      <c r="DA93" s="86">
        <v>621000</v>
      </c>
      <c r="DB93" s="28">
        <f t="shared" si="192"/>
        <v>525131.25</v>
      </c>
      <c r="DC93" s="28">
        <f t="shared" si="193"/>
        <v>589500</v>
      </c>
      <c r="DD93" s="28">
        <f t="shared" si="194"/>
        <v>436406.80151045759</v>
      </c>
      <c r="DE93" s="28">
        <f t="shared" si="195"/>
        <v>243658.58499999999</v>
      </c>
      <c r="DF93" s="28">
        <f t="shared" si="196"/>
        <v>299700.05955000001</v>
      </c>
      <c r="DG93" s="150">
        <f>VLOOKUP(B93,'[3]MANO DE OBRA'!$B$9:$AF$144,31,0)</f>
        <v>241392</v>
      </c>
      <c r="DH93" s="150">
        <v>558000</v>
      </c>
      <c r="DI93" s="29">
        <v>689690</v>
      </c>
      <c r="DJ93" s="88">
        <v>635000</v>
      </c>
      <c r="DK93" s="29">
        <f t="shared" si="197"/>
        <v>531020.5</v>
      </c>
      <c r="DL93" s="29">
        <f t="shared" si="198"/>
        <v>596500</v>
      </c>
      <c r="DM93" s="29">
        <f t="shared" si="199"/>
        <v>446454.28330712696</v>
      </c>
      <c r="DN93" s="29">
        <f t="shared" si="200"/>
        <v>253702.992</v>
      </c>
      <c r="DO93" s="29">
        <f t="shared" si="201"/>
        <v>312054.68015999999</v>
      </c>
      <c r="DP93" s="154">
        <f>VLOOKUP(B93,'[3]MANO DE OBRA'!$B$9:$AH$144,33,0)</f>
        <v>241392</v>
      </c>
      <c r="DQ93" s="154">
        <v>558000</v>
      </c>
      <c r="DR93" s="30">
        <v>689690</v>
      </c>
      <c r="DS93" s="90">
        <v>682800</v>
      </c>
      <c r="DT93" s="30">
        <f t="shared" si="202"/>
        <v>542970.5</v>
      </c>
      <c r="DU93" s="30">
        <f t="shared" si="203"/>
        <v>620400</v>
      </c>
      <c r="DV93" s="30">
        <f t="shared" si="204"/>
        <v>452016.29312257119</v>
      </c>
      <c r="DW93" s="30">
        <f t="shared" si="205"/>
        <v>253702.992</v>
      </c>
      <c r="DX93" s="30">
        <f t="shared" si="206"/>
        <v>312054.68015999999</v>
      </c>
      <c r="DY93" s="158">
        <f>VLOOKUP(B93,'[3]MANO DE OBRA'!$B$9:$AJ$144,35,0)</f>
        <v>241392</v>
      </c>
      <c r="DZ93" s="158">
        <v>558000</v>
      </c>
      <c r="EA93" s="24">
        <v>689690</v>
      </c>
      <c r="EB93" s="25">
        <v>669000</v>
      </c>
      <c r="EC93" s="24">
        <f t="shared" si="207"/>
        <v>539520.5</v>
      </c>
      <c r="ED93" s="24">
        <f t="shared" si="208"/>
        <v>613500</v>
      </c>
      <c r="EE93" s="24">
        <f t="shared" si="209"/>
        <v>450478.3951604797</v>
      </c>
      <c r="EF93" s="24">
        <f t="shared" si="210"/>
        <v>253702.992</v>
      </c>
      <c r="EG93" s="24">
        <f t="shared" si="211"/>
        <v>312054.68015999999</v>
      </c>
      <c r="EH93" s="126">
        <f>VLOOKUP(B93,'[3]MANO DE OBRA'!$B$9:$AN$144,37,0)</f>
        <v>253824</v>
      </c>
      <c r="EI93" s="126">
        <v>558000</v>
      </c>
      <c r="EJ93" s="17">
        <v>689690</v>
      </c>
      <c r="EK93" s="73">
        <v>662000</v>
      </c>
      <c r="EL93" s="17">
        <f t="shared" si="212"/>
        <v>540878.5</v>
      </c>
      <c r="EM93" s="17">
        <f t="shared" si="213"/>
        <v>610000</v>
      </c>
      <c r="EN93" s="17">
        <f t="shared" si="214"/>
        <v>460174.5786064252</v>
      </c>
      <c r="EO93" s="17">
        <f t="shared" si="215"/>
        <v>266769.02399999998</v>
      </c>
      <c r="EP93" s="17">
        <f t="shared" si="216"/>
        <v>328125.89951999998</v>
      </c>
      <c r="EQ93" s="350">
        <v>241392</v>
      </c>
      <c r="ER93" s="170">
        <v>558000</v>
      </c>
      <c r="ES93" s="32">
        <v>689690</v>
      </c>
      <c r="ET93" s="32">
        <v>635000</v>
      </c>
      <c r="EU93" s="32">
        <f t="shared" si="217"/>
        <v>627563.33333333337</v>
      </c>
      <c r="EV93" s="32">
        <f t="shared" si="218"/>
        <v>635000</v>
      </c>
      <c r="EW93" s="32">
        <f t="shared" si="219"/>
        <v>622814.35968971893</v>
      </c>
      <c r="EX93" s="32">
        <f t="shared" si="220"/>
        <v>291625.6752</v>
      </c>
      <c r="EY93" s="32">
        <f t="shared" si="221"/>
        <v>358699.58049600001</v>
      </c>
      <c r="EZ93" s="94">
        <f>VLOOKUP(B93,'[2]MANO DE OBRA '!$B$11:$AT$145,45,0)</f>
        <v>143177</v>
      </c>
      <c r="FA93" s="170">
        <v>558000</v>
      </c>
      <c r="FB93" s="32">
        <v>689690</v>
      </c>
      <c r="FC93" s="32">
        <v>641000</v>
      </c>
      <c r="FD93" s="32">
        <f t="shared" si="222"/>
        <v>629563.33333333337</v>
      </c>
      <c r="FE93" s="32">
        <f t="shared" si="223"/>
        <v>641000</v>
      </c>
      <c r="FF93" s="32">
        <f t="shared" si="224"/>
        <v>624726.17776130396</v>
      </c>
      <c r="FG93" s="172">
        <f t="shared" si="225"/>
        <v>172972.13370000001</v>
      </c>
      <c r="FH93" s="32">
        <f t="shared" si="226"/>
        <v>212755.72445100002</v>
      </c>
      <c r="FI93" s="172">
        <f>VLOOKUP(B93,'[2]MANO DE OBRA '!$B$11:$BO$145,66,0)</f>
        <v>143356</v>
      </c>
      <c r="FJ93" s="162">
        <v>558000</v>
      </c>
      <c r="FK93" s="32">
        <v>689690</v>
      </c>
      <c r="FL93" s="94">
        <v>634500</v>
      </c>
      <c r="FM93" s="32">
        <f t="shared" si="227"/>
        <v>627396.66666666663</v>
      </c>
      <c r="FN93" s="32">
        <f t="shared" si="228"/>
        <v>634500</v>
      </c>
      <c r="FO93" s="94">
        <f t="shared" si="229"/>
        <v>622653.94329265505</v>
      </c>
      <c r="FP93" s="172">
        <f t="shared" si="230"/>
        <v>173188.3836</v>
      </c>
      <c r="FQ93" s="32">
        <f t="shared" si="231"/>
        <v>213021.711828</v>
      </c>
      <c r="FR93" s="94">
        <f>VLOOKUP(B93,'[2]MANO DE OBRA '!$B$11:$BF$145,57,0)</f>
        <v>122349</v>
      </c>
      <c r="FS93" s="170">
        <v>558000</v>
      </c>
      <c r="FT93" s="32">
        <v>689690</v>
      </c>
      <c r="FU93" s="32">
        <v>669000</v>
      </c>
      <c r="FV93" s="32">
        <f t="shared" si="232"/>
        <v>638896.66666666663</v>
      </c>
      <c r="FW93" s="32">
        <f t="shared" si="233"/>
        <v>669000</v>
      </c>
      <c r="FX93" s="32">
        <f t="shared" si="234"/>
        <v>633337.65470839478</v>
      </c>
      <c r="FY93" s="172">
        <f t="shared" si="235"/>
        <v>147809.82689999999</v>
      </c>
      <c r="FZ93" s="32">
        <f t="shared" si="236"/>
        <v>181806.08708699999</v>
      </c>
      <c r="GA93" s="172">
        <f>VLOOKUP(B93,'[2]MANO DE OBRA '!$B$11:$BR$145,69,0)</f>
        <v>141518</v>
      </c>
      <c r="GB93" s="162">
        <v>558000</v>
      </c>
      <c r="GC93" s="32">
        <v>689690</v>
      </c>
      <c r="GD93" s="94">
        <v>669000</v>
      </c>
      <c r="GE93" s="32">
        <f t="shared" si="237"/>
        <v>638896.66666666663</v>
      </c>
      <c r="GF93" s="32">
        <f t="shared" si="238"/>
        <v>669000</v>
      </c>
      <c r="GG93" s="32">
        <f t="shared" si="239"/>
        <v>633337.65470839478</v>
      </c>
      <c r="GH93" s="172">
        <f t="shared" si="240"/>
        <v>170967.8958</v>
      </c>
      <c r="GI93" s="32">
        <f t="shared" si="241"/>
        <v>210290.511834</v>
      </c>
      <c r="GJ93" s="172">
        <f>VLOOKUP(B93,'[2]MANO DE OBRA '!$B$11:$P$145,15,0)</f>
        <v>130077</v>
      </c>
      <c r="GK93" s="162">
        <v>558000</v>
      </c>
      <c r="GL93" s="32">
        <v>689690</v>
      </c>
      <c r="GM93" s="94">
        <v>449000</v>
      </c>
      <c r="GN93" s="32">
        <f t="shared" si="242"/>
        <v>565563.33333333337</v>
      </c>
      <c r="GO93" s="32">
        <f t="shared" si="243"/>
        <v>558000</v>
      </c>
      <c r="GP93" s="32">
        <f t="shared" si="244"/>
        <v>548524.99226424634</v>
      </c>
      <c r="GQ93" s="172">
        <f t="shared" si="245"/>
        <v>157146.02369999999</v>
      </c>
      <c r="GR93" s="32">
        <f t="shared" si="246"/>
        <v>193289.60915099998</v>
      </c>
      <c r="GS93" s="172">
        <f>VLOOKUP(B93,'[2]MANO DE OBRA '!$B$11:$G$145,6,0)</f>
        <v>113839</v>
      </c>
      <c r="GT93" s="162">
        <v>558000</v>
      </c>
      <c r="GU93" s="32">
        <v>689690</v>
      </c>
      <c r="GV93" s="94">
        <v>449000</v>
      </c>
      <c r="GW93" s="33">
        <f t="shared" si="247"/>
        <v>565563.33333333337</v>
      </c>
      <c r="GX93" s="32">
        <f t="shared" si="248"/>
        <v>558000</v>
      </c>
      <c r="GY93" s="32">
        <f t="shared" si="249"/>
        <v>548524.99226424634</v>
      </c>
      <c r="GZ93" s="172">
        <f t="shared" si="250"/>
        <v>137528.8959</v>
      </c>
      <c r="HA93" s="32">
        <f t="shared" si="251"/>
        <v>169160.54195700001</v>
      </c>
      <c r="HB93" s="172">
        <f>VLOOKUP(B93,'[2]MANO DE OBRA '!$B$11:$D$145,3,0)</f>
        <v>115526</v>
      </c>
      <c r="HC93" s="31">
        <v>558000</v>
      </c>
      <c r="HD93" s="32">
        <v>689690</v>
      </c>
      <c r="HE93" s="94">
        <v>449000</v>
      </c>
      <c r="HF93" s="33">
        <f t="shared" si="252"/>
        <v>565563.33333333337</v>
      </c>
      <c r="HG93" s="32">
        <f t="shared" si="253"/>
        <v>558000</v>
      </c>
      <c r="HH93" s="32">
        <f t="shared" si="254"/>
        <v>548524.99226424634</v>
      </c>
      <c r="HI93" s="172">
        <f t="shared" si="255"/>
        <v>139566.96059999999</v>
      </c>
      <c r="HJ93" s="32">
        <f t="shared" si="256"/>
        <v>171667.361538</v>
      </c>
      <c r="HK93" s="172">
        <f>VLOOKUP(B93,'[2]MANO DE OBRA '!$B$11:$BI$145,60,0)</f>
        <v>136764</v>
      </c>
      <c r="HL93" s="31">
        <v>558000</v>
      </c>
      <c r="HM93" s="32">
        <v>689690</v>
      </c>
      <c r="HN93" s="94">
        <v>669000</v>
      </c>
      <c r="HO93" s="33">
        <f t="shared" si="257"/>
        <v>638896.66666666663</v>
      </c>
      <c r="HP93" s="32">
        <f t="shared" si="258"/>
        <v>669000</v>
      </c>
      <c r="HQ93" s="32">
        <f t="shared" si="259"/>
        <v>633337.65470839478</v>
      </c>
      <c r="HR93" s="172">
        <f t="shared" si="260"/>
        <v>165224.58840000001</v>
      </c>
      <c r="HS93" s="32">
        <f t="shared" si="261"/>
        <v>203226.243732</v>
      </c>
      <c r="HT93" s="172">
        <v>267840</v>
      </c>
      <c r="HU93" s="31">
        <v>558000</v>
      </c>
      <c r="HV93" s="32">
        <v>689690</v>
      </c>
      <c r="HW93" s="94">
        <v>662000</v>
      </c>
      <c r="HX93" s="33">
        <f t="shared" si="262"/>
        <v>636563.33333333337</v>
      </c>
      <c r="HY93" s="32">
        <f t="shared" si="263"/>
        <v>662000</v>
      </c>
      <c r="HZ93" s="32">
        <f t="shared" si="264"/>
        <v>631231.37248230085</v>
      </c>
      <c r="IA93" s="172">
        <f t="shared" si="265"/>
        <v>323577.50400000002</v>
      </c>
      <c r="IB93" s="32">
        <f t="shared" si="266"/>
        <v>398000.32992000005</v>
      </c>
      <c r="IC93" s="172">
        <v>306900</v>
      </c>
      <c r="ID93" s="31">
        <v>558000</v>
      </c>
      <c r="IE93" s="32">
        <v>689690</v>
      </c>
      <c r="IF93" s="94">
        <v>662000</v>
      </c>
      <c r="IG93" s="33">
        <f t="shared" si="267"/>
        <v>636563.33333333337</v>
      </c>
      <c r="IH93" s="32">
        <f t="shared" si="268"/>
        <v>662000</v>
      </c>
      <c r="II93" s="32">
        <f t="shared" si="269"/>
        <v>631231.37248230085</v>
      </c>
      <c r="IJ93" s="172">
        <f t="shared" si="270"/>
        <v>370765.89</v>
      </c>
      <c r="IK93" s="32">
        <f t="shared" si="271"/>
        <v>456042.04470000003</v>
      </c>
      <c r="IM93" s="32">
        <f t="shared" si="272"/>
        <v>255471.93155644447</v>
      </c>
    </row>
    <row r="94" spans="1:247" x14ac:dyDescent="0.25">
      <c r="A94" s="12">
        <v>87</v>
      </c>
      <c r="B94" s="36" t="s">
        <v>372</v>
      </c>
      <c r="C94" s="14">
        <f>VLOOKUP(B94,'[3]MANO DE OBRA'!$B$9:$D$144,3,0)</f>
        <v>827965</v>
      </c>
      <c r="D94" s="14">
        <v>2958000</v>
      </c>
      <c r="E94" s="15">
        <v>3405780</v>
      </c>
      <c r="F94" s="97">
        <v>3270000</v>
      </c>
      <c r="G94" s="105">
        <f t="shared" si="138"/>
        <v>2615436.25</v>
      </c>
      <c r="H94" s="105">
        <f t="shared" si="139"/>
        <v>3114000</v>
      </c>
      <c r="I94" s="105">
        <f t="shared" si="140"/>
        <v>1864562.2304986473</v>
      </c>
      <c r="J94" s="107">
        <f t="shared" si="137"/>
        <v>870191.21499999997</v>
      </c>
      <c r="K94" s="107">
        <f t="shared" si="141"/>
        <v>1070335.1944500001</v>
      </c>
      <c r="L94" s="101">
        <f>VLOOKUP(B94,'[3]MANO DE OBRA'!$B$9:$F$144,5,0)</f>
        <v>839005</v>
      </c>
      <c r="M94" s="101">
        <v>2958000</v>
      </c>
      <c r="N94" s="34">
        <v>3405780</v>
      </c>
      <c r="O94" s="70">
        <v>3133300</v>
      </c>
      <c r="P94" s="34">
        <f t="shared" si="142"/>
        <v>2584021.25</v>
      </c>
      <c r="Q94" s="34">
        <f t="shared" si="143"/>
        <v>3045650</v>
      </c>
      <c r="R94" s="34">
        <f t="shared" si="144"/>
        <v>1866781.6993110774</v>
      </c>
      <c r="S94" s="34">
        <f t="shared" si="145"/>
        <v>881794.25499999989</v>
      </c>
      <c r="T94" s="34">
        <f t="shared" si="146"/>
        <v>1084606.9336499998</v>
      </c>
      <c r="U94" s="175">
        <f>VLOOKUP(B94,'[3]MANO DE OBRA'!$B$9:$H$144,7,0)</f>
        <v>809276</v>
      </c>
      <c r="V94" s="175">
        <v>2958000</v>
      </c>
      <c r="W94" s="17">
        <v>3405780</v>
      </c>
      <c r="X94" s="17">
        <v>3065000</v>
      </c>
      <c r="Y94" s="17">
        <f t="shared" si="147"/>
        <v>2559514</v>
      </c>
      <c r="Z94" s="17">
        <f t="shared" si="148"/>
        <v>3011500</v>
      </c>
      <c r="AA94" s="17">
        <f t="shared" si="149"/>
        <v>1823468.7092303718</v>
      </c>
      <c r="AB94" s="17">
        <f t="shared" si="150"/>
        <v>850549.076</v>
      </c>
      <c r="AC94" s="17">
        <f t="shared" si="151"/>
        <v>1046175.3634800001</v>
      </c>
      <c r="AD94" s="129">
        <f>VLOOKUP(B94,'[3]MANO DE OBRA'!$B$9:$J$144,9,0)</f>
        <v>781900</v>
      </c>
      <c r="AE94" s="129">
        <v>2958000</v>
      </c>
      <c r="AF94" s="18">
        <v>3405780</v>
      </c>
      <c r="AG94" s="74">
        <v>3133300</v>
      </c>
      <c r="AH94" s="18">
        <f t="shared" si="152"/>
        <v>2569745</v>
      </c>
      <c r="AI94" s="18">
        <f t="shared" si="153"/>
        <v>3045650</v>
      </c>
      <c r="AJ94" s="18">
        <f t="shared" si="154"/>
        <v>1793904.5706010275</v>
      </c>
      <c r="AK94" s="18">
        <f t="shared" si="155"/>
        <v>821776.89999999991</v>
      </c>
      <c r="AL94" s="18">
        <f t="shared" si="156"/>
        <v>1010785.5869999998</v>
      </c>
      <c r="AM94" s="133">
        <f>VLOOKUP(B94,'[3]MANO DE OBRA'!$B$9:$L$144,11,0)</f>
        <v>853489</v>
      </c>
      <c r="AN94" s="133">
        <v>2958000</v>
      </c>
      <c r="AO94" s="19">
        <v>3405780</v>
      </c>
      <c r="AP94" s="77">
        <v>3304000</v>
      </c>
      <c r="AQ94" s="19">
        <f t="shared" si="157"/>
        <v>2630317.25</v>
      </c>
      <c r="AR94" s="19">
        <f t="shared" si="158"/>
        <v>3131000</v>
      </c>
      <c r="AS94" s="19">
        <f t="shared" si="159"/>
        <v>1899326.7026394226</v>
      </c>
      <c r="AT94" s="19">
        <f t="shared" si="160"/>
        <v>897016.9389999999</v>
      </c>
      <c r="AU94" s="19">
        <f t="shared" si="161"/>
        <v>1103330.83497</v>
      </c>
      <c r="AV94" s="137">
        <f>VLOOKUP(B94,'[3]MANO DE OBRA'!$B$9:$N$144,13,0)</f>
        <v>781900</v>
      </c>
      <c r="AW94" s="137">
        <v>2958000</v>
      </c>
      <c r="AX94" s="20">
        <v>3405780</v>
      </c>
      <c r="AY94" s="79">
        <v>3304000</v>
      </c>
      <c r="AZ94" s="20">
        <f t="shared" si="162"/>
        <v>2612420</v>
      </c>
      <c r="BA94" s="20">
        <f t="shared" si="163"/>
        <v>3131000</v>
      </c>
      <c r="BB94" s="20">
        <f t="shared" si="164"/>
        <v>1807269.100043219</v>
      </c>
      <c r="BC94" s="20">
        <f t="shared" si="165"/>
        <v>821776.89999999991</v>
      </c>
      <c r="BD94" s="20">
        <f t="shared" si="166"/>
        <v>1010785.5869999998</v>
      </c>
      <c r="BE94" s="139">
        <f>VLOOKUP(B94,'[3]MANO DE OBRA'!$B$9:$P$144,15,0)</f>
        <v>893783</v>
      </c>
      <c r="BF94" s="139">
        <v>2958000</v>
      </c>
      <c r="BG94" s="21">
        <v>3405780</v>
      </c>
      <c r="BH94" s="80">
        <v>3270000</v>
      </c>
      <c r="BI94" s="21">
        <f t="shared" si="167"/>
        <v>2631890.75</v>
      </c>
      <c r="BJ94" s="21">
        <f t="shared" si="168"/>
        <v>3114000</v>
      </c>
      <c r="BK94" s="21">
        <f t="shared" si="169"/>
        <v>1945208.3798894642</v>
      </c>
      <c r="BL94" s="21">
        <f t="shared" si="170"/>
        <v>939365.93299999996</v>
      </c>
      <c r="BM94" s="21">
        <f t="shared" si="171"/>
        <v>1155420.0975899999</v>
      </c>
      <c r="BN94" s="144">
        <f>VLOOKUP(B94,'[3]MANO DE OBRA'!$B$9:$R$144,17,0)</f>
        <v>1126369</v>
      </c>
      <c r="BO94" s="144">
        <v>2958000</v>
      </c>
      <c r="BP94" s="22">
        <v>3405780</v>
      </c>
      <c r="BQ94" s="82">
        <v>3338000</v>
      </c>
      <c r="BR94" s="22">
        <f t="shared" si="172"/>
        <v>2707037.25</v>
      </c>
      <c r="BS94" s="22">
        <f t="shared" si="173"/>
        <v>3148000</v>
      </c>
      <c r="BT94" s="22">
        <f t="shared" si="174"/>
        <v>2198921.1486213109</v>
      </c>
      <c r="BU94" s="22">
        <f t="shared" si="175"/>
        <v>1183813.8189999999</v>
      </c>
      <c r="BV94" s="22">
        <f t="shared" si="176"/>
        <v>1456090.99737</v>
      </c>
      <c r="BW94" s="146">
        <f>VLOOKUP(B94,'[3]MANO DE OBRA'!$B$9:$T$144,19,0)</f>
        <v>1132589</v>
      </c>
      <c r="BX94" s="146">
        <v>2958000</v>
      </c>
      <c r="BY94" s="23">
        <v>3405780</v>
      </c>
      <c r="BZ94" s="84">
        <v>3270000</v>
      </c>
      <c r="CA94" s="23">
        <f t="shared" si="177"/>
        <v>2691592.25</v>
      </c>
      <c r="CB94" s="23">
        <f t="shared" si="178"/>
        <v>3114000</v>
      </c>
      <c r="CC94" s="84">
        <f t="shared" si="179"/>
        <v>2197285.5043683415</v>
      </c>
      <c r="CD94" s="84">
        <f t="shared" si="180"/>
        <v>1190351.0389999999</v>
      </c>
      <c r="CE94" s="84">
        <f t="shared" si="181"/>
        <v>1464131.7779699999</v>
      </c>
      <c r="CF94" s="168">
        <f>VLOOKUP(B94,'[3]MANO DE OBRA'!$B$9:$X$144,23,0)</f>
        <v>781900</v>
      </c>
      <c r="CG94" s="168">
        <v>2958000</v>
      </c>
      <c r="CH94" s="24">
        <v>3405780</v>
      </c>
      <c r="CI94" s="24">
        <v>3106500</v>
      </c>
      <c r="CJ94" s="24">
        <f t="shared" si="182"/>
        <v>2563045</v>
      </c>
      <c r="CK94" s="24">
        <f t="shared" si="183"/>
        <v>3032250</v>
      </c>
      <c r="CL94" s="24">
        <f t="shared" si="184"/>
        <v>1791692.167810081</v>
      </c>
      <c r="CM94" s="24">
        <f t="shared" si="185"/>
        <v>821776.89999999991</v>
      </c>
      <c r="CN94" s="24">
        <f t="shared" si="186"/>
        <v>1010785.5869999998</v>
      </c>
      <c r="CO94" s="148">
        <f>VLOOKUP(B94,'[3]MANO DE OBRA'!$B$9:$Z$144,25,0)</f>
        <v>953618</v>
      </c>
      <c r="CP94" s="148">
        <v>2958000</v>
      </c>
      <c r="CQ94" s="26">
        <v>3405780</v>
      </c>
      <c r="CR94" s="149">
        <v>3304000</v>
      </c>
      <c r="CS94" s="26">
        <f t="shared" si="187"/>
        <v>2655349.5</v>
      </c>
      <c r="CT94" s="26">
        <f t="shared" si="188"/>
        <v>3131000</v>
      </c>
      <c r="CU94" s="26">
        <f t="shared" si="189"/>
        <v>2017159.8588372548</v>
      </c>
      <c r="CV94" s="26">
        <f t="shared" si="190"/>
        <v>1002252.5179999999</v>
      </c>
      <c r="CW94" s="26">
        <f t="shared" si="191"/>
        <v>1232770.59714</v>
      </c>
      <c r="CX94" s="27">
        <f>VLOOKUP(B94,'[3]MANO DE OBRA'!$B$9:$AB$144,27,0)</f>
        <v>1163676</v>
      </c>
      <c r="CY94" s="27">
        <v>2958000</v>
      </c>
      <c r="CZ94" s="28">
        <v>3405780</v>
      </c>
      <c r="DA94" s="86">
        <v>3270000</v>
      </c>
      <c r="DB94" s="28">
        <f t="shared" si="192"/>
        <v>2699364</v>
      </c>
      <c r="DC94" s="28">
        <f t="shared" si="193"/>
        <v>3114000</v>
      </c>
      <c r="DD94" s="28">
        <f t="shared" si="194"/>
        <v>2226129.2240884919</v>
      </c>
      <c r="DE94" s="28">
        <f t="shared" si="195"/>
        <v>1223023.476</v>
      </c>
      <c r="DF94" s="28">
        <f t="shared" si="196"/>
        <v>1504318.8754799999</v>
      </c>
      <c r="DG94" s="150">
        <f>VLOOKUP(B94,'[3]MANO DE OBRA'!$B$9:$AF$144,31,0)</f>
        <v>1192023</v>
      </c>
      <c r="DH94" s="150">
        <v>2958000</v>
      </c>
      <c r="DI94" s="29">
        <v>3405780</v>
      </c>
      <c r="DJ94" s="88">
        <v>3338000</v>
      </c>
      <c r="DK94" s="29">
        <f t="shared" si="197"/>
        <v>2723450.75</v>
      </c>
      <c r="DL94" s="29">
        <f t="shared" si="198"/>
        <v>3148000</v>
      </c>
      <c r="DM94" s="29">
        <f t="shared" si="199"/>
        <v>2259663.1697272817</v>
      </c>
      <c r="DN94" s="29">
        <f t="shared" si="200"/>
        <v>1252816.173</v>
      </c>
      <c r="DO94" s="29">
        <f t="shared" si="201"/>
        <v>1540963.89279</v>
      </c>
      <c r="DP94" s="154">
        <f>VLOOKUP(B94,'[3]MANO DE OBRA'!$B$9:$AH$144,33,0)</f>
        <v>1192023</v>
      </c>
      <c r="DQ94" s="154">
        <v>2958000</v>
      </c>
      <c r="DR94" s="30">
        <v>3405780</v>
      </c>
      <c r="DS94" s="90">
        <v>3303600</v>
      </c>
      <c r="DT94" s="30">
        <f t="shared" si="202"/>
        <v>2714850.75</v>
      </c>
      <c r="DU94" s="30">
        <f t="shared" si="203"/>
        <v>3130800</v>
      </c>
      <c r="DV94" s="30">
        <f t="shared" si="204"/>
        <v>2255688.0756421895</v>
      </c>
      <c r="DW94" s="30">
        <f t="shared" si="205"/>
        <v>1252816.173</v>
      </c>
      <c r="DX94" s="30">
        <f t="shared" si="206"/>
        <v>1540963.89279</v>
      </c>
      <c r="DY94" s="158">
        <f>VLOOKUP(B94,'[3]MANO DE OBRA'!$B$9:$AJ$144,35,0)</f>
        <v>1192023</v>
      </c>
      <c r="DZ94" s="158">
        <v>2958000</v>
      </c>
      <c r="EA94" s="24">
        <v>3405780</v>
      </c>
      <c r="EB94" s="25">
        <v>3337700</v>
      </c>
      <c r="EC94" s="24">
        <f t="shared" si="207"/>
        <v>2723375.75</v>
      </c>
      <c r="ED94" s="24">
        <f t="shared" si="208"/>
        <v>3147850</v>
      </c>
      <c r="EE94" s="24">
        <f t="shared" si="209"/>
        <v>2259628.7974394178</v>
      </c>
      <c r="EF94" s="24">
        <f t="shared" si="210"/>
        <v>1252816.173</v>
      </c>
      <c r="EG94" s="24">
        <f t="shared" si="211"/>
        <v>1540963.89279</v>
      </c>
      <c r="EH94" s="126">
        <f>VLOOKUP(B94,'[3]MANO DE OBRA'!$B$9:$AN$144,37,0)</f>
        <v>1266965</v>
      </c>
      <c r="EI94" s="126">
        <v>2958000</v>
      </c>
      <c r="EJ94" s="17">
        <v>3405780</v>
      </c>
      <c r="EK94" s="73">
        <v>3065000</v>
      </c>
      <c r="EL94" s="17">
        <f t="shared" si="212"/>
        <v>2673936.25</v>
      </c>
      <c r="EM94" s="17">
        <f t="shared" si="213"/>
        <v>3011500</v>
      </c>
      <c r="EN94" s="17">
        <f t="shared" si="214"/>
        <v>2289329.0488541634</v>
      </c>
      <c r="EO94" s="17">
        <f t="shared" si="215"/>
        <v>1331580.2149999999</v>
      </c>
      <c r="EP94" s="17">
        <f t="shared" si="216"/>
        <v>1637843.6644499998</v>
      </c>
      <c r="EQ94" s="350">
        <v>1192023</v>
      </c>
      <c r="ER94" s="170">
        <v>2958000</v>
      </c>
      <c r="ES94" s="32">
        <v>3405780</v>
      </c>
      <c r="ET94" s="32">
        <v>3065000</v>
      </c>
      <c r="EU94" s="32">
        <f t="shared" si="217"/>
        <v>3142926.6666666665</v>
      </c>
      <c r="EV94" s="32">
        <f t="shared" si="218"/>
        <v>3065000</v>
      </c>
      <c r="EW94" s="32">
        <f t="shared" si="219"/>
        <v>3131690.6265003597</v>
      </c>
      <c r="EX94" s="32">
        <f t="shared" si="220"/>
        <v>1440082.9863</v>
      </c>
      <c r="EY94" s="32">
        <f t="shared" si="221"/>
        <v>1771302.0731490001</v>
      </c>
      <c r="EZ94" s="94">
        <f>VLOOKUP(B94,'[2]MANO DE OBRA '!$B$11:$AT$145,45,0)</f>
        <v>703557</v>
      </c>
      <c r="FA94" s="170">
        <v>2958000</v>
      </c>
      <c r="FB94" s="32">
        <v>3405780</v>
      </c>
      <c r="FC94" s="32">
        <v>3201000</v>
      </c>
      <c r="FD94" s="32">
        <f t="shared" si="222"/>
        <v>3188260</v>
      </c>
      <c r="FE94" s="32">
        <f t="shared" si="223"/>
        <v>3201000</v>
      </c>
      <c r="FF94" s="32">
        <f t="shared" si="224"/>
        <v>3177672.8036346799</v>
      </c>
      <c r="FG94" s="172">
        <f t="shared" si="225"/>
        <v>849967.21169999999</v>
      </c>
      <c r="FH94" s="32">
        <f t="shared" si="226"/>
        <v>1045459.670391</v>
      </c>
      <c r="FI94" s="172">
        <f>VLOOKUP(B94,'[2]MANO DE OBRA '!$B$11:$BO$145,66,0)</f>
        <v>720502</v>
      </c>
      <c r="FJ94" s="162">
        <v>2958000</v>
      </c>
      <c r="FK94" s="32">
        <v>3405780</v>
      </c>
      <c r="FL94" s="94">
        <v>3065200</v>
      </c>
      <c r="FM94" s="32">
        <f t="shared" si="227"/>
        <v>3142993.3333333335</v>
      </c>
      <c r="FN94" s="32">
        <f t="shared" si="228"/>
        <v>3065200</v>
      </c>
      <c r="FO94" s="94">
        <f t="shared" si="229"/>
        <v>3131760.2229045024</v>
      </c>
      <c r="FP94" s="172">
        <f t="shared" si="230"/>
        <v>870438.46619999991</v>
      </c>
      <c r="FQ94" s="32">
        <f t="shared" si="231"/>
        <v>1070639.3134259998</v>
      </c>
      <c r="FR94" s="94">
        <v>0</v>
      </c>
      <c r="FS94" s="170">
        <v>2958000</v>
      </c>
      <c r="FT94" s="32">
        <v>3405780</v>
      </c>
      <c r="FU94" s="32">
        <v>3167000</v>
      </c>
      <c r="FV94" s="32">
        <f t="shared" si="232"/>
        <v>3176926.6666666665</v>
      </c>
      <c r="FW94" s="32">
        <f t="shared" si="233"/>
        <v>3167000</v>
      </c>
      <c r="FX94" s="32">
        <f t="shared" si="234"/>
        <v>3166424.1074988167</v>
      </c>
      <c r="FY94" s="172">
        <f t="shared" si="235"/>
        <v>0</v>
      </c>
      <c r="FZ94" s="32">
        <f t="shared" si="236"/>
        <v>0</v>
      </c>
      <c r="GA94" s="172">
        <f>VLOOKUP(B94,'[2]MANO DE OBRA '!$B$11:$BR$145,69,0)</f>
        <v>683272</v>
      </c>
      <c r="GB94" s="162">
        <v>2958000</v>
      </c>
      <c r="GC94" s="32">
        <v>3405780</v>
      </c>
      <c r="GD94" s="94">
        <v>3133000</v>
      </c>
      <c r="GE94" s="32">
        <f t="shared" si="237"/>
        <v>3165593.3333333335</v>
      </c>
      <c r="GF94" s="32">
        <f t="shared" si="238"/>
        <v>3133000</v>
      </c>
      <c r="GG94" s="32">
        <f t="shared" si="239"/>
        <v>3155013.21876569</v>
      </c>
      <c r="GH94" s="172">
        <f t="shared" si="240"/>
        <v>825460.90319999994</v>
      </c>
      <c r="GI94" s="32">
        <f t="shared" si="241"/>
        <v>1015316.9109359999</v>
      </c>
      <c r="GJ94" s="172">
        <v>0</v>
      </c>
      <c r="GK94" s="162">
        <v>2958000</v>
      </c>
      <c r="GL94" s="32">
        <v>3405780</v>
      </c>
      <c r="GM94" s="94" t="s">
        <v>89</v>
      </c>
      <c r="GN94" s="32">
        <f t="shared" si="242"/>
        <v>3181890</v>
      </c>
      <c r="GO94" s="32">
        <f t="shared" si="243"/>
        <v>3181890</v>
      </c>
      <c r="GP94" s="32">
        <f t="shared" si="244"/>
        <v>3166136.2397820163</v>
      </c>
      <c r="GQ94" s="172">
        <f t="shared" si="245"/>
        <v>0</v>
      </c>
      <c r="GR94" s="32">
        <f t="shared" si="246"/>
        <v>0</v>
      </c>
      <c r="GS94" s="172">
        <v>0</v>
      </c>
      <c r="GT94" s="162">
        <v>2958000</v>
      </c>
      <c r="GU94" s="32">
        <v>3405780</v>
      </c>
      <c r="GV94" s="94" t="s">
        <v>89</v>
      </c>
      <c r="GW94" s="33">
        <f t="shared" si="247"/>
        <v>3181890</v>
      </c>
      <c r="GX94" s="32">
        <f t="shared" si="248"/>
        <v>3181890</v>
      </c>
      <c r="GY94" s="32">
        <f t="shared" si="249"/>
        <v>3166136.2397820163</v>
      </c>
      <c r="GZ94" s="172">
        <f t="shared" si="250"/>
        <v>0</v>
      </c>
      <c r="HA94" s="32">
        <f t="shared" si="251"/>
        <v>0</v>
      </c>
      <c r="HB94" s="172">
        <v>0</v>
      </c>
      <c r="HC94" s="31">
        <v>2958000</v>
      </c>
      <c r="HD94" s="32">
        <v>3405780</v>
      </c>
      <c r="HE94" s="94" t="s">
        <v>89</v>
      </c>
      <c r="HF94" s="33">
        <f t="shared" si="252"/>
        <v>3181890</v>
      </c>
      <c r="HG94" s="32">
        <f t="shared" si="253"/>
        <v>3181890</v>
      </c>
      <c r="HH94" s="32">
        <f t="shared" si="254"/>
        <v>3166136.2397820163</v>
      </c>
      <c r="HI94" s="172">
        <f t="shared" si="255"/>
        <v>0</v>
      </c>
      <c r="HJ94" s="32">
        <f t="shared" si="256"/>
        <v>0</v>
      </c>
      <c r="HK94" s="172">
        <f>VLOOKUP(B94,'[2]MANO DE OBRA '!$B$11:$BI$145,60,0)</f>
        <v>717174</v>
      </c>
      <c r="HL94" s="31">
        <v>2958000</v>
      </c>
      <c r="HM94" s="32">
        <v>3405780</v>
      </c>
      <c r="HN94" s="94">
        <v>3133300</v>
      </c>
      <c r="HO94" s="33">
        <f t="shared" si="257"/>
        <v>3165693.3333333335</v>
      </c>
      <c r="HP94" s="32">
        <f t="shared" si="258"/>
        <v>3133300</v>
      </c>
      <c r="HQ94" s="32">
        <f t="shared" si="259"/>
        <v>3155114.6225005379</v>
      </c>
      <c r="HR94" s="172">
        <f t="shared" si="260"/>
        <v>866417.9094</v>
      </c>
      <c r="HS94" s="32">
        <f t="shared" si="261"/>
        <v>1065694.028562</v>
      </c>
      <c r="HT94" s="172">
        <v>1419840</v>
      </c>
      <c r="HU94" s="31">
        <v>2958000</v>
      </c>
      <c r="HV94" s="32">
        <v>3405780</v>
      </c>
      <c r="HW94" s="94">
        <v>3167000</v>
      </c>
      <c r="HX94" s="33">
        <f t="shared" si="262"/>
        <v>3176926.6666666665</v>
      </c>
      <c r="HY94" s="32">
        <f t="shared" si="263"/>
        <v>3167000</v>
      </c>
      <c r="HZ94" s="32">
        <f t="shared" si="264"/>
        <v>3166424.1074988167</v>
      </c>
      <c r="IA94" s="172">
        <f t="shared" si="265"/>
        <v>1715308.7039999999</v>
      </c>
      <c r="IB94" s="32">
        <f t="shared" si="266"/>
        <v>2109829.7059200001</v>
      </c>
      <c r="IC94" s="172">
        <v>1626900</v>
      </c>
      <c r="ID94" s="31">
        <v>2958000</v>
      </c>
      <c r="IE94" s="32">
        <v>3405780</v>
      </c>
      <c r="IF94" s="94">
        <v>3167000</v>
      </c>
      <c r="IG94" s="33">
        <f t="shared" si="267"/>
        <v>3176926.6666666665</v>
      </c>
      <c r="IH94" s="32">
        <f t="shared" si="268"/>
        <v>3167000</v>
      </c>
      <c r="II94" s="32">
        <f t="shared" si="269"/>
        <v>3166424.1074988167</v>
      </c>
      <c r="IJ94" s="172">
        <f t="shared" si="270"/>
        <v>1965457.89</v>
      </c>
      <c r="IK94" s="32">
        <f t="shared" si="271"/>
        <v>2417513.2046999997</v>
      </c>
      <c r="IM94" s="32">
        <f t="shared" si="272"/>
        <v>1144667.6919631113</v>
      </c>
    </row>
    <row r="95" spans="1:247" x14ac:dyDescent="0.25">
      <c r="A95" s="12">
        <v>88</v>
      </c>
      <c r="B95" s="36" t="s">
        <v>373</v>
      </c>
      <c r="C95" s="14">
        <f>VLOOKUP(B95,'[3]MANO DE OBRA'!$B$9:$D$144,3,0)</f>
        <v>309951</v>
      </c>
      <c r="D95" s="14">
        <v>1107000</v>
      </c>
      <c r="E95" s="15">
        <v>1215160</v>
      </c>
      <c r="F95" s="97">
        <v>1179000</v>
      </c>
      <c r="G95" s="105">
        <f t="shared" si="138"/>
        <v>952777.75</v>
      </c>
      <c r="H95" s="105">
        <f t="shared" si="139"/>
        <v>1143000</v>
      </c>
      <c r="I95" s="105">
        <f t="shared" si="140"/>
        <v>689563.37697525101</v>
      </c>
      <c r="J95" s="107">
        <f t="shared" si="137"/>
        <v>325758.50099999999</v>
      </c>
      <c r="K95" s="107">
        <f t="shared" si="141"/>
        <v>400682.95623000001</v>
      </c>
      <c r="L95" s="101">
        <f>VLOOKUP(B95,'[3]MANO DE OBRA'!$B$9:$F$144,5,0)</f>
        <v>307614</v>
      </c>
      <c r="M95" s="101">
        <v>1107000</v>
      </c>
      <c r="N95" s="34">
        <v>1215160</v>
      </c>
      <c r="O95" s="70">
        <v>1190900</v>
      </c>
      <c r="P95" s="34">
        <f t="shared" si="142"/>
        <v>955168.5</v>
      </c>
      <c r="Q95" s="34">
        <f t="shared" si="143"/>
        <v>1148950</v>
      </c>
      <c r="R95" s="34">
        <f t="shared" si="144"/>
        <v>687662.41377149383</v>
      </c>
      <c r="S95" s="34">
        <f t="shared" si="145"/>
        <v>323302.31399999995</v>
      </c>
      <c r="T95" s="34">
        <f t="shared" si="146"/>
        <v>397661.84621999995</v>
      </c>
      <c r="U95" s="175">
        <f>VLOOKUP(B95,'[3]MANO DE OBRA'!$B$9:$H$144,7,0)</f>
        <v>291836</v>
      </c>
      <c r="V95" s="175">
        <v>1107000</v>
      </c>
      <c r="W95" s="17">
        <v>1215160</v>
      </c>
      <c r="X95" s="17">
        <v>1167000</v>
      </c>
      <c r="Y95" s="17">
        <f t="shared" si="147"/>
        <v>945249</v>
      </c>
      <c r="Z95" s="17">
        <f t="shared" si="148"/>
        <v>1137000</v>
      </c>
      <c r="AA95" s="17">
        <f t="shared" si="149"/>
        <v>665584.05581519636</v>
      </c>
      <c r="AB95" s="17">
        <f t="shared" si="150"/>
        <v>306719.636</v>
      </c>
      <c r="AC95" s="17">
        <f t="shared" si="151"/>
        <v>377265.15227999998</v>
      </c>
      <c r="AD95" s="129">
        <f>VLOOKUP(B95,'[3]MANO DE OBRA'!$B$9:$J$144,9,0)</f>
        <v>276406</v>
      </c>
      <c r="AE95" s="129">
        <v>1107000</v>
      </c>
      <c r="AF95" s="18">
        <v>1215160</v>
      </c>
      <c r="AG95" s="74">
        <v>1190900</v>
      </c>
      <c r="AH95" s="18">
        <f t="shared" si="152"/>
        <v>947366.5</v>
      </c>
      <c r="AI95" s="18">
        <f t="shared" si="153"/>
        <v>1148950</v>
      </c>
      <c r="AJ95" s="18">
        <f t="shared" si="154"/>
        <v>646846.55489890103</v>
      </c>
      <c r="AK95" s="18">
        <f t="shared" si="155"/>
        <v>290502.70600000001</v>
      </c>
      <c r="AL95" s="18">
        <f t="shared" si="156"/>
        <v>357318.32838000002</v>
      </c>
      <c r="AM95" s="133">
        <f>VLOOKUP(B95,'[3]MANO DE OBRA'!$B$9:$L$144,11,0)</f>
        <v>304301</v>
      </c>
      <c r="AN95" s="133">
        <v>1107000</v>
      </c>
      <c r="AO95" s="19">
        <v>1215160</v>
      </c>
      <c r="AP95" s="77">
        <v>1118000</v>
      </c>
      <c r="AQ95" s="19">
        <f t="shared" si="157"/>
        <v>936115.25</v>
      </c>
      <c r="AR95" s="19">
        <f t="shared" si="158"/>
        <v>1112500</v>
      </c>
      <c r="AS95" s="19">
        <f t="shared" si="159"/>
        <v>677168.01432476088</v>
      </c>
      <c r="AT95" s="19">
        <f t="shared" si="160"/>
        <v>319820.35099999997</v>
      </c>
      <c r="AU95" s="19">
        <f t="shared" si="161"/>
        <v>393379.03172999993</v>
      </c>
      <c r="AV95" s="137">
        <f>VLOOKUP(B95,'[3]MANO DE OBRA'!$B$9:$N$144,13,0)</f>
        <v>333406</v>
      </c>
      <c r="AW95" s="137">
        <v>1107000</v>
      </c>
      <c r="AX95" s="20">
        <v>1215160</v>
      </c>
      <c r="AY95" s="79">
        <v>1118000</v>
      </c>
      <c r="AZ95" s="20">
        <f t="shared" si="162"/>
        <v>943391.5</v>
      </c>
      <c r="BA95" s="20">
        <f t="shared" si="163"/>
        <v>1112500</v>
      </c>
      <c r="BB95" s="20">
        <f t="shared" si="164"/>
        <v>711733.66748263803</v>
      </c>
      <c r="BC95" s="20">
        <f t="shared" si="165"/>
        <v>350409.70600000001</v>
      </c>
      <c r="BD95" s="20">
        <f t="shared" si="166"/>
        <v>431003.93838000001</v>
      </c>
      <c r="BE95" s="139">
        <f>VLOOKUP(B95,'[3]MANO DE OBRA'!$B$9:$P$144,15,0)</f>
        <v>320533</v>
      </c>
      <c r="BF95" s="139">
        <v>1107000</v>
      </c>
      <c r="BG95" s="21">
        <v>1215160</v>
      </c>
      <c r="BH95" s="80">
        <v>1094000</v>
      </c>
      <c r="BI95" s="21">
        <f t="shared" si="167"/>
        <v>934173.25</v>
      </c>
      <c r="BJ95" s="21">
        <f t="shared" si="168"/>
        <v>1100500</v>
      </c>
      <c r="BK95" s="21">
        <f t="shared" si="169"/>
        <v>694425.20023765462</v>
      </c>
      <c r="BL95" s="21">
        <f t="shared" si="170"/>
        <v>336880.18299999996</v>
      </c>
      <c r="BM95" s="21">
        <f t="shared" si="171"/>
        <v>414362.62508999999</v>
      </c>
      <c r="BN95" s="144">
        <f>VLOOKUP(B95,'[3]MANO DE OBRA'!$B$9:$R$144,17,0)</f>
        <v>409631</v>
      </c>
      <c r="BO95" s="144">
        <v>1107000</v>
      </c>
      <c r="BP95" s="22">
        <v>1215160</v>
      </c>
      <c r="BQ95" s="82">
        <v>1118000</v>
      </c>
      <c r="BR95" s="22">
        <f t="shared" si="172"/>
        <v>962447.75</v>
      </c>
      <c r="BS95" s="22">
        <f t="shared" si="173"/>
        <v>1112500</v>
      </c>
      <c r="BT95" s="22">
        <f t="shared" si="174"/>
        <v>790208.50486459315</v>
      </c>
      <c r="BU95" s="22">
        <f t="shared" si="175"/>
        <v>430522.18099999998</v>
      </c>
      <c r="BV95" s="22">
        <f t="shared" si="176"/>
        <v>529542.28263000003</v>
      </c>
      <c r="BW95" s="146">
        <f>VLOOKUP(B95,'[3]MANO DE OBRA'!$B$9:$T$144,19,0)</f>
        <v>406236</v>
      </c>
      <c r="BX95" s="146">
        <v>1107000</v>
      </c>
      <c r="BY95" s="23">
        <v>1215160</v>
      </c>
      <c r="BZ95" s="84">
        <v>1094000</v>
      </c>
      <c r="CA95" s="23">
        <f t="shared" si="177"/>
        <v>955599</v>
      </c>
      <c r="CB95" s="23">
        <f t="shared" si="178"/>
        <v>1100500</v>
      </c>
      <c r="CC95" s="84">
        <f t="shared" si="179"/>
        <v>784009.44692429225</v>
      </c>
      <c r="CD95" s="84">
        <f t="shared" si="180"/>
        <v>426954.03599999996</v>
      </c>
      <c r="CE95" s="84">
        <f t="shared" si="181"/>
        <v>525153.46427999996</v>
      </c>
      <c r="CF95" s="168">
        <f>VLOOKUP(B95,'[3]MANO DE OBRA'!$B$9:$X$144,23,0)</f>
        <v>296020</v>
      </c>
      <c r="CG95" s="168">
        <v>1107000</v>
      </c>
      <c r="CH95" s="24">
        <v>1215160</v>
      </c>
      <c r="CI95" s="24">
        <v>1017400</v>
      </c>
      <c r="CJ95" s="24">
        <f t="shared" si="182"/>
        <v>908895</v>
      </c>
      <c r="CK95" s="24">
        <f t="shared" si="183"/>
        <v>1062200</v>
      </c>
      <c r="CL95" s="24">
        <f t="shared" si="184"/>
        <v>657102.86617481685</v>
      </c>
      <c r="CM95" s="24">
        <f t="shared" si="185"/>
        <v>311117.01999999996</v>
      </c>
      <c r="CN95" s="24">
        <f t="shared" si="186"/>
        <v>382673.93459999992</v>
      </c>
      <c r="CO95" s="148">
        <f>VLOOKUP(B95,'[3]MANO DE OBRA'!$B$9:$Z$144,25,0)</f>
        <v>340648</v>
      </c>
      <c r="CP95" s="148">
        <v>1107000</v>
      </c>
      <c r="CQ95" s="26">
        <v>1215160</v>
      </c>
      <c r="CR95" s="149">
        <v>1154000</v>
      </c>
      <c r="CS95" s="26">
        <f t="shared" si="187"/>
        <v>954202</v>
      </c>
      <c r="CT95" s="26">
        <f t="shared" si="188"/>
        <v>1130500</v>
      </c>
      <c r="CU95" s="26">
        <f t="shared" si="189"/>
        <v>723535.07820256997</v>
      </c>
      <c r="CV95" s="26">
        <f t="shared" si="190"/>
        <v>358021.04799999995</v>
      </c>
      <c r="CW95" s="26">
        <f t="shared" si="191"/>
        <v>440365.88903999992</v>
      </c>
      <c r="CX95" s="27">
        <f>VLOOKUP(B95,'[3]MANO DE OBRA'!$B$9:$AB$144,27,0)</f>
        <v>414308</v>
      </c>
      <c r="CY95" s="27">
        <v>1107000</v>
      </c>
      <c r="CZ95" s="28">
        <v>1215160</v>
      </c>
      <c r="DA95" s="86">
        <v>1130000</v>
      </c>
      <c r="DB95" s="28">
        <f t="shared" si="192"/>
        <v>966617</v>
      </c>
      <c r="DC95" s="28">
        <f t="shared" si="193"/>
        <v>1118500</v>
      </c>
      <c r="DD95" s="28">
        <f t="shared" si="194"/>
        <v>796036.01429753203</v>
      </c>
      <c r="DE95" s="28">
        <f t="shared" si="195"/>
        <v>435437.70799999998</v>
      </c>
      <c r="DF95" s="28">
        <f t="shared" si="196"/>
        <v>535588.38084</v>
      </c>
      <c r="DG95" s="150">
        <f>VLOOKUP(B95,'[3]MANO DE OBRA'!$B$9:$AF$144,31,0)</f>
        <v>425306</v>
      </c>
      <c r="DH95" s="150">
        <v>1107000</v>
      </c>
      <c r="DI95" s="29">
        <v>1215160</v>
      </c>
      <c r="DJ95" s="88">
        <v>1179000</v>
      </c>
      <c r="DK95" s="29">
        <f t="shared" si="197"/>
        <v>981616.5</v>
      </c>
      <c r="DL95" s="29">
        <f t="shared" si="198"/>
        <v>1143000</v>
      </c>
      <c r="DM95" s="29">
        <f t="shared" si="199"/>
        <v>812066.66713320056</v>
      </c>
      <c r="DN95" s="29">
        <f t="shared" si="200"/>
        <v>446996.60599999997</v>
      </c>
      <c r="DO95" s="29">
        <f t="shared" si="201"/>
        <v>549805.82537999994</v>
      </c>
      <c r="DP95" s="154">
        <f>VLOOKUP(B95,'[3]MANO DE OBRA'!$B$9:$AH$144,33,0)</f>
        <v>425306</v>
      </c>
      <c r="DQ95" s="154">
        <v>1107000</v>
      </c>
      <c r="DR95" s="30">
        <v>1215160</v>
      </c>
      <c r="DS95" s="90">
        <v>1154400</v>
      </c>
      <c r="DT95" s="30">
        <f t="shared" si="202"/>
        <v>975466.5</v>
      </c>
      <c r="DU95" s="30">
        <f t="shared" si="203"/>
        <v>1130700</v>
      </c>
      <c r="DV95" s="30">
        <f t="shared" si="204"/>
        <v>809097.75276217668</v>
      </c>
      <c r="DW95" s="30">
        <f t="shared" si="205"/>
        <v>446996.60599999997</v>
      </c>
      <c r="DX95" s="30">
        <f t="shared" si="206"/>
        <v>549805.82537999994</v>
      </c>
      <c r="DY95" s="158">
        <f>VLOOKUP(B95,'[3]MANO DE OBRA'!$B$9:$AJ$144,35,0)</f>
        <v>425306</v>
      </c>
      <c r="DZ95" s="158">
        <v>1107000</v>
      </c>
      <c r="EA95" s="24">
        <v>1215160</v>
      </c>
      <c r="EB95" s="25">
        <v>1154400</v>
      </c>
      <c r="EC95" s="24">
        <f t="shared" si="207"/>
        <v>975466.5</v>
      </c>
      <c r="ED95" s="24">
        <f t="shared" si="208"/>
        <v>1130700</v>
      </c>
      <c r="EE95" s="24">
        <f t="shared" si="209"/>
        <v>809097.75276217668</v>
      </c>
      <c r="EF95" s="24">
        <f t="shared" si="210"/>
        <v>446996.60599999997</v>
      </c>
      <c r="EG95" s="24">
        <f t="shared" si="211"/>
        <v>549805.82537999994</v>
      </c>
      <c r="EH95" s="126">
        <f>VLOOKUP(B95,'[3]MANO DE OBRA'!$B$9:$AN$144,37,0)</f>
        <v>449590</v>
      </c>
      <c r="EI95" s="126">
        <v>1107000</v>
      </c>
      <c r="EJ95" s="17">
        <v>1215160</v>
      </c>
      <c r="EK95" s="73">
        <v>1167000</v>
      </c>
      <c r="EL95" s="17">
        <f t="shared" si="212"/>
        <v>984687.5</v>
      </c>
      <c r="EM95" s="17">
        <f t="shared" si="213"/>
        <v>1137000</v>
      </c>
      <c r="EN95" s="17">
        <f t="shared" si="214"/>
        <v>832046.07951157354</v>
      </c>
      <c r="EO95" s="17">
        <f t="shared" si="215"/>
        <v>472519.08999999997</v>
      </c>
      <c r="EP95" s="17">
        <f t="shared" si="216"/>
        <v>581198.48069999996</v>
      </c>
      <c r="EQ95" s="350">
        <v>425306</v>
      </c>
      <c r="ER95" s="170">
        <v>1107000</v>
      </c>
      <c r="ES95" s="32">
        <v>1215160</v>
      </c>
      <c r="ET95" s="32">
        <v>1167000</v>
      </c>
      <c r="EU95" s="32">
        <f t="shared" si="217"/>
        <v>1163053.3333333333</v>
      </c>
      <c r="EV95" s="32">
        <f t="shared" si="218"/>
        <v>1167000</v>
      </c>
      <c r="EW95" s="32">
        <f t="shared" si="219"/>
        <v>1161360.4718594821</v>
      </c>
      <c r="EX95" s="32">
        <f t="shared" si="220"/>
        <v>513812.17859999998</v>
      </c>
      <c r="EY95" s="32">
        <f t="shared" si="221"/>
        <v>631988.97967799997</v>
      </c>
      <c r="EZ95" s="94">
        <f>VLOOKUP(B95,'[2]MANO DE OBRA '!$B$11:$AT$145,45,0)</f>
        <v>263482</v>
      </c>
      <c r="FA95" s="170">
        <v>1107000</v>
      </c>
      <c r="FB95" s="32">
        <v>1215160</v>
      </c>
      <c r="FC95" s="32">
        <v>1179000</v>
      </c>
      <c r="FD95" s="32">
        <f t="shared" si="222"/>
        <v>1167053.3333333333</v>
      </c>
      <c r="FE95" s="32">
        <f t="shared" si="223"/>
        <v>1179000</v>
      </c>
      <c r="FF95" s="32">
        <f t="shared" si="224"/>
        <v>1165294.8690808099</v>
      </c>
      <c r="FG95" s="172">
        <f t="shared" si="225"/>
        <v>318312.6042</v>
      </c>
      <c r="FH95" s="32">
        <f t="shared" si="226"/>
        <v>391524.50316600001</v>
      </c>
      <c r="FI95" s="172">
        <f>VLOOKUP(B95,'[2]MANO DE OBRA '!$B$11:$BO$145,66,0)</f>
        <v>264912</v>
      </c>
      <c r="FJ95" s="162">
        <v>1107000</v>
      </c>
      <c r="FK95" s="32">
        <v>1215160</v>
      </c>
      <c r="FL95" s="94">
        <v>1166600</v>
      </c>
      <c r="FM95" s="32">
        <f t="shared" si="227"/>
        <v>1162920</v>
      </c>
      <c r="FN95" s="32">
        <f t="shared" si="228"/>
        <v>1166600</v>
      </c>
      <c r="FO95" s="94">
        <f t="shared" si="229"/>
        <v>1161228.3938256544</v>
      </c>
      <c r="FP95" s="172">
        <f t="shared" si="230"/>
        <v>320040.18719999999</v>
      </c>
      <c r="FQ95" s="32">
        <f t="shared" si="231"/>
        <v>393649.43025600002</v>
      </c>
      <c r="FR95" s="94">
        <f>VLOOKUP(B95,'[2]MANO DE OBRA '!$B$11:$BF$145,57,0)</f>
        <v>221458</v>
      </c>
      <c r="FS95" s="170">
        <v>1107000</v>
      </c>
      <c r="FT95" s="32">
        <v>1215160</v>
      </c>
      <c r="FU95" s="32">
        <v>1154000</v>
      </c>
      <c r="FV95" s="32">
        <f t="shared" si="232"/>
        <v>1158720</v>
      </c>
      <c r="FW95" s="32">
        <f t="shared" si="233"/>
        <v>1154000</v>
      </c>
      <c r="FX95" s="32">
        <f t="shared" si="234"/>
        <v>1157036.7313743422</v>
      </c>
      <c r="FY95" s="172">
        <f t="shared" si="235"/>
        <v>267543.40979999996</v>
      </c>
      <c r="FZ95" s="32">
        <f t="shared" si="236"/>
        <v>329078.39405399997</v>
      </c>
      <c r="GA95" s="172">
        <f>VLOOKUP(B95,'[2]MANO DE OBRA '!$B$11:$BR$145,69,0)</f>
        <v>252683</v>
      </c>
      <c r="GB95" s="162">
        <v>1107000</v>
      </c>
      <c r="GC95" s="32">
        <v>1215160</v>
      </c>
      <c r="GD95" s="94">
        <v>1191000</v>
      </c>
      <c r="GE95" s="32">
        <f t="shared" si="237"/>
        <v>1171053.3333333333</v>
      </c>
      <c r="GF95" s="32">
        <f t="shared" si="238"/>
        <v>1191000</v>
      </c>
      <c r="GG95" s="32">
        <f t="shared" si="239"/>
        <v>1169175.9269976092</v>
      </c>
      <c r="GH95" s="172">
        <f t="shared" si="240"/>
        <v>305266.33230000001</v>
      </c>
      <c r="GI95" s="32">
        <f t="shared" si="241"/>
        <v>375477.58872900001</v>
      </c>
      <c r="GJ95" s="172">
        <f>VLOOKUP(B95,'[2]MANO DE OBRA '!$B$11:$P$145,15,0)</f>
        <v>218888</v>
      </c>
      <c r="GK95" s="162">
        <v>1107000</v>
      </c>
      <c r="GL95" s="32">
        <v>1215160</v>
      </c>
      <c r="GM95" s="94">
        <v>816600</v>
      </c>
      <c r="GN95" s="32">
        <f t="shared" si="242"/>
        <v>1046253.3333333334</v>
      </c>
      <c r="GO95" s="32">
        <f t="shared" si="243"/>
        <v>1107000</v>
      </c>
      <c r="GP95" s="32">
        <f t="shared" si="244"/>
        <v>1016649.662582576</v>
      </c>
      <c r="GQ95" s="172">
        <f t="shared" si="245"/>
        <v>264438.59279999998</v>
      </c>
      <c r="GR95" s="32">
        <f t="shared" si="246"/>
        <v>325259.46914399997</v>
      </c>
      <c r="GS95" s="172">
        <f>VLOOKUP(B95,'[2]MANO DE OBRA '!$B$11:$G$145,6,0)</f>
        <v>196270</v>
      </c>
      <c r="GT95" s="162">
        <v>1107000</v>
      </c>
      <c r="GU95" s="32">
        <v>1215160</v>
      </c>
      <c r="GV95" s="94">
        <v>816600</v>
      </c>
      <c r="GW95" s="33">
        <f t="shared" si="247"/>
        <v>1046253.3333333334</v>
      </c>
      <c r="GX95" s="32">
        <f t="shared" si="248"/>
        <v>1107000</v>
      </c>
      <c r="GY95" s="32">
        <f t="shared" si="249"/>
        <v>1016649.662582576</v>
      </c>
      <c r="GZ95" s="172">
        <f t="shared" si="250"/>
        <v>237113.78699999998</v>
      </c>
      <c r="HA95" s="32">
        <f t="shared" si="251"/>
        <v>291649.95801</v>
      </c>
      <c r="HB95" s="172">
        <f>VLOOKUP(B95,'[2]MANO DE OBRA '!$B$11:$D$145,3,0)</f>
        <v>210347</v>
      </c>
      <c r="HC95" s="31">
        <v>1107000</v>
      </c>
      <c r="HD95" s="32">
        <v>1215160</v>
      </c>
      <c r="HE95" s="94">
        <v>816600</v>
      </c>
      <c r="HF95" s="33">
        <f t="shared" si="252"/>
        <v>1046253.3333333334</v>
      </c>
      <c r="HG95" s="32">
        <f t="shared" si="253"/>
        <v>1107000</v>
      </c>
      <c r="HH95" s="32">
        <f t="shared" si="254"/>
        <v>1016649.662582576</v>
      </c>
      <c r="HI95" s="172">
        <f t="shared" si="255"/>
        <v>254120.2107</v>
      </c>
      <c r="HJ95" s="32">
        <f t="shared" si="256"/>
        <v>312567.859161</v>
      </c>
      <c r="HK95" s="172">
        <f>VLOOKUP(B95,'[2]MANO DE OBRA '!$B$11:$BI$145,60,0)</f>
        <v>258602</v>
      </c>
      <c r="HL95" s="31">
        <v>1107000</v>
      </c>
      <c r="HM95" s="32">
        <v>1215160</v>
      </c>
      <c r="HN95" s="94">
        <v>1190900</v>
      </c>
      <c r="HO95" s="33">
        <f t="shared" si="257"/>
        <v>1171020</v>
      </c>
      <c r="HP95" s="32">
        <f t="shared" si="258"/>
        <v>1190900</v>
      </c>
      <c r="HQ95" s="32">
        <f t="shared" si="259"/>
        <v>1169143.8022676934</v>
      </c>
      <c r="HR95" s="172">
        <f t="shared" si="260"/>
        <v>312417.07620000001</v>
      </c>
      <c r="HS95" s="32">
        <f t="shared" si="261"/>
        <v>384273.00372600002</v>
      </c>
      <c r="HT95" s="172">
        <v>531360</v>
      </c>
      <c r="HU95" s="31">
        <v>1107000</v>
      </c>
      <c r="HV95" s="32">
        <v>1215160</v>
      </c>
      <c r="HW95" s="94">
        <v>1118000</v>
      </c>
      <c r="HX95" s="33">
        <f t="shared" si="262"/>
        <v>1146720</v>
      </c>
      <c r="HY95" s="32">
        <f t="shared" si="263"/>
        <v>1118000</v>
      </c>
      <c r="HZ95" s="32">
        <f t="shared" si="264"/>
        <v>1144717.6265636429</v>
      </c>
      <c r="IA95" s="172">
        <f t="shared" si="265"/>
        <v>641936.01599999995</v>
      </c>
      <c r="IB95" s="32">
        <f t="shared" si="266"/>
        <v>789581.29967999994</v>
      </c>
      <c r="IC95" s="172">
        <v>608850</v>
      </c>
      <c r="ID95" s="31">
        <v>1107000</v>
      </c>
      <c r="IE95" s="32">
        <v>1215160</v>
      </c>
      <c r="IF95" s="94">
        <v>1118000</v>
      </c>
      <c r="IG95" s="33">
        <f t="shared" si="267"/>
        <v>1146720</v>
      </c>
      <c r="IH95" s="32">
        <f t="shared" si="268"/>
        <v>1118000</v>
      </c>
      <c r="II95" s="32">
        <f t="shared" si="269"/>
        <v>1144717.6265636429</v>
      </c>
      <c r="IJ95" s="172">
        <f t="shared" si="270"/>
        <v>735551.68499999994</v>
      </c>
      <c r="IK95" s="32">
        <f t="shared" si="271"/>
        <v>904728.57254999992</v>
      </c>
      <c r="IM95" s="32">
        <f t="shared" si="272"/>
        <v>464644.1794331111</v>
      </c>
    </row>
    <row r="96" spans="1:247" x14ac:dyDescent="0.25">
      <c r="A96" s="12">
        <v>89</v>
      </c>
      <c r="B96" s="36" t="s">
        <v>374</v>
      </c>
      <c r="C96" s="14">
        <f>VLOOKUP(B96,'[3]MANO DE OBRA'!$B$9:$D$144,3,0)</f>
        <v>209631</v>
      </c>
      <c r="D96" s="14">
        <v>749000</v>
      </c>
      <c r="E96" s="15">
        <v>880430</v>
      </c>
      <c r="F96" s="97">
        <v>819000</v>
      </c>
      <c r="G96" s="105">
        <f t="shared" si="138"/>
        <v>664515.25</v>
      </c>
      <c r="H96" s="105">
        <f t="shared" si="139"/>
        <v>784000</v>
      </c>
      <c r="I96" s="105">
        <f t="shared" si="140"/>
        <v>472689.74818534672</v>
      </c>
      <c r="J96" s="107">
        <f t="shared" si="137"/>
        <v>220322.18099999998</v>
      </c>
      <c r="K96" s="107">
        <f t="shared" si="141"/>
        <v>270996.28262999997</v>
      </c>
      <c r="L96" s="101">
        <f>VLOOKUP(B96,'[3]MANO DE OBRA'!$B$9:$F$144,5,0)</f>
        <v>223245</v>
      </c>
      <c r="M96" s="101">
        <v>749000</v>
      </c>
      <c r="N96" s="34">
        <v>880430</v>
      </c>
      <c r="O96" s="70">
        <v>810000</v>
      </c>
      <c r="P96" s="34">
        <f t="shared" si="142"/>
        <v>665668.75</v>
      </c>
      <c r="Q96" s="34">
        <f t="shared" si="143"/>
        <v>779500</v>
      </c>
      <c r="R96" s="34">
        <f t="shared" si="144"/>
        <v>488706.38269476278</v>
      </c>
      <c r="S96" s="34">
        <f t="shared" si="145"/>
        <v>234630.495</v>
      </c>
      <c r="T96" s="34">
        <f t="shared" si="146"/>
        <v>288595.50884999998</v>
      </c>
      <c r="U96" s="175">
        <f>VLOOKUP(B96,'[3]MANO DE OBRA'!$B$9:$H$144,7,0)</f>
        <v>202272</v>
      </c>
      <c r="V96" s="175">
        <v>749000</v>
      </c>
      <c r="W96" s="17">
        <v>880430</v>
      </c>
      <c r="X96" s="17">
        <v>792000</v>
      </c>
      <c r="Y96" s="17">
        <f t="shared" si="147"/>
        <v>655925.5</v>
      </c>
      <c r="Z96" s="17">
        <f t="shared" si="148"/>
        <v>770500</v>
      </c>
      <c r="AA96" s="17">
        <f t="shared" si="149"/>
        <v>460968.2941167992</v>
      </c>
      <c r="AB96" s="17">
        <f t="shared" si="150"/>
        <v>212587.87199999997</v>
      </c>
      <c r="AC96" s="17">
        <f t="shared" si="151"/>
        <v>261483.08255999998</v>
      </c>
      <c r="AD96" s="129">
        <f>VLOOKUP(B96,'[3]MANO DE OBRA'!$B$9:$J$144,9,0)</f>
        <v>207913</v>
      </c>
      <c r="AE96" s="129">
        <v>749000</v>
      </c>
      <c r="AF96" s="18">
        <v>880430</v>
      </c>
      <c r="AG96" s="74">
        <v>810000</v>
      </c>
      <c r="AH96" s="18">
        <f t="shared" si="152"/>
        <v>661835.75</v>
      </c>
      <c r="AI96" s="18">
        <f t="shared" si="153"/>
        <v>779500</v>
      </c>
      <c r="AJ96" s="18">
        <f t="shared" si="154"/>
        <v>469748.54133191943</v>
      </c>
      <c r="AK96" s="18">
        <f t="shared" si="155"/>
        <v>218516.56299999999</v>
      </c>
      <c r="AL96" s="18">
        <f t="shared" si="156"/>
        <v>268775.37248999998</v>
      </c>
      <c r="AM96" s="133">
        <f>VLOOKUP(B96,'[3]MANO DE OBRA'!$B$9:$L$144,11,0)</f>
        <v>228895</v>
      </c>
      <c r="AN96" s="133">
        <v>749000</v>
      </c>
      <c r="AO96" s="19">
        <v>880430</v>
      </c>
      <c r="AP96" s="77">
        <v>863000</v>
      </c>
      <c r="AQ96" s="19">
        <f t="shared" si="157"/>
        <v>680331.25</v>
      </c>
      <c r="AR96" s="19">
        <f t="shared" si="158"/>
        <v>806000</v>
      </c>
      <c r="AS96" s="19">
        <f t="shared" si="159"/>
        <v>500094.63847971463</v>
      </c>
      <c r="AT96" s="19">
        <f t="shared" si="160"/>
        <v>240568.64499999999</v>
      </c>
      <c r="AU96" s="19">
        <f t="shared" si="161"/>
        <v>295899.43335000001</v>
      </c>
      <c r="AV96" s="137">
        <f>VLOOKUP(B96,'[3]MANO DE OBRA'!$B$9:$N$144,13,0)</f>
        <v>265111</v>
      </c>
      <c r="AW96" s="137">
        <v>749000</v>
      </c>
      <c r="AX96" s="20">
        <v>880430</v>
      </c>
      <c r="AY96" s="79">
        <v>863000</v>
      </c>
      <c r="AZ96" s="20">
        <f t="shared" si="162"/>
        <v>689385.25</v>
      </c>
      <c r="BA96" s="20">
        <f t="shared" si="163"/>
        <v>806000</v>
      </c>
      <c r="BB96" s="20">
        <f t="shared" si="164"/>
        <v>540418.17168552813</v>
      </c>
      <c r="BC96" s="20">
        <f t="shared" si="165"/>
        <v>278631.66099999996</v>
      </c>
      <c r="BD96" s="20">
        <f t="shared" si="166"/>
        <v>342716.94302999997</v>
      </c>
      <c r="BE96" s="139">
        <f>VLOOKUP(B96,'[3]MANO DE OBRA'!$B$9:$P$144,15,0)</f>
        <v>234564</v>
      </c>
      <c r="BF96" s="139">
        <v>749000</v>
      </c>
      <c r="BG96" s="21">
        <v>880430</v>
      </c>
      <c r="BH96" s="80">
        <v>845000</v>
      </c>
      <c r="BI96" s="21">
        <f t="shared" si="167"/>
        <v>677248.5</v>
      </c>
      <c r="BJ96" s="21">
        <f t="shared" si="168"/>
        <v>797000</v>
      </c>
      <c r="BK96" s="21">
        <f t="shared" si="169"/>
        <v>505204.68974345725</v>
      </c>
      <c r="BL96" s="21">
        <f t="shared" si="170"/>
        <v>246526.764</v>
      </c>
      <c r="BM96" s="21">
        <f t="shared" si="171"/>
        <v>303227.91972000001</v>
      </c>
      <c r="BN96" s="144">
        <f>VLOOKUP(B96,'[3]MANO DE OBRA'!$B$9:$R$144,17,0)</f>
        <v>279663</v>
      </c>
      <c r="BO96" s="144">
        <v>749000</v>
      </c>
      <c r="BP96" s="22">
        <v>880430</v>
      </c>
      <c r="BQ96" s="82">
        <v>863000</v>
      </c>
      <c r="BR96" s="22">
        <f t="shared" si="172"/>
        <v>693023.25</v>
      </c>
      <c r="BS96" s="22">
        <f t="shared" si="173"/>
        <v>806000</v>
      </c>
      <c r="BT96" s="22">
        <f t="shared" si="174"/>
        <v>555138.97805310041</v>
      </c>
      <c r="BU96" s="22">
        <f t="shared" si="175"/>
        <v>293925.81299999997</v>
      </c>
      <c r="BV96" s="22">
        <f t="shared" si="176"/>
        <v>361528.74998999998</v>
      </c>
      <c r="BW96" s="146">
        <f>VLOOKUP(B96,'[3]MANO DE OBRA'!$B$9:$T$144,19,0)</f>
        <v>303101</v>
      </c>
      <c r="BX96" s="146">
        <v>749000</v>
      </c>
      <c r="BY96" s="23">
        <v>880430</v>
      </c>
      <c r="BZ96" s="84">
        <v>845000</v>
      </c>
      <c r="CA96" s="23">
        <f t="shared" si="177"/>
        <v>694382.75</v>
      </c>
      <c r="CB96" s="23">
        <f t="shared" si="178"/>
        <v>797000</v>
      </c>
      <c r="CC96" s="84">
        <f t="shared" si="179"/>
        <v>575242.89482251031</v>
      </c>
      <c r="CD96" s="84">
        <f t="shared" si="180"/>
        <v>318559.15099999995</v>
      </c>
      <c r="CE96" s="84">
        <f t="shared" si="181"/>
        <v>391827.75572999998</v>
      </c>
      <c r="CF96" s="168">
        <f>VLOOKUP(B96,'[3]MANO DE OBRA'!$B$9:$X$144,23,0)</f>
        <v>199150</v>
      </c>
      <c r="CG96" s="168">
        <v>749000</v>
      </c>
      <c r="CH96" s="24">
        <v>880430</v>
      </c>
      <c r="CI96" s="24">
        <v>794300</v>
      </c>
      <c r="CJ96" s="24">
        <f t="shared" si="182"/>
        <v>655720</v>
      </c>
      <c r="CK96" s="24">
        <f t="shared" si="183"/>
        <v>771650</v>
      </c>
      <c r="CL96" s="24">
        <f t="shared" si="184"/>
        <v>457078.44909652165</v>
      </c>
      <c r="CM96" s="24">
        <f t="shared" si="185"/>
        <v>209306.65</v>
      </c>
      <c r="CN96" s="24">
        <f t="shared" si="186"/>
        <v>257447.1795</v>
      </c>
      <c r="CO96" s="148">
        <f>VLOOKUP(B96,'[3]MANO DE OBRA'!$B$9:$Z$144,25,0)</f>
        <v>237575</v>
      </c>
      <c r="CP96" s="148">
        <v>749000</v>
      </c>
      <c r="CQ96" s="26">
        <v>880430</v>
      </c>
      <c r="CR96" s="149">
        <v>845000</v>
      </c>
      <c r="CS96" s="26">
        <f t="shared" si="187"/>
        <v>678001.25</v>
      </c>
      <c r="CT96" s="26">
        <f t="shared" si="188"/>
        <v>797000</v>
      </c>
      <c r="CU96" s="26">
        <f t="shared" si="189"/>
        <v>508676.03103822592</v>
      </c>
      <c r="CV96" s="26">
        <f t="shared" si="190"/>
        <v>249691.32499999998</v>
      </c>
      <c r="CW96" s="26">
        <f t="shared" si="191"/>
        <v>307120.32974999998</v>
      </c>
      <c r="CX96" s="27">
        <f>VLOOKUP(B96,'[3]MANO DE OBRA'!$B$9:$AB$144,27,0)</f>
        <v>291020</v>
      </c>
      <c r="CY96" s="27">
        <v>749000</v>
      </c>
      <c r="CZ96" s="28">
        <v>880430</v>
      </c>
      <c r="DA96" s="86">
        <v>836000</v>
      </c>
      <c r="DB96" s="28">
        <f t="shared" si="192"/>
        <v>689112.5</v>
      </c>
      <c r="DC96" s="28">
        <f t="shared" si="193"/>
        <v>792500</v>
      </c>
      <c r="DD96" s="28">
        <f t="shared" si="194"/>
        <v>563119.79318172752</v>
      </c>
      <c r="DE96" s="28">
        <f t="shared" si="195"/>
        <v>305862.01999999996</v>
      </c>
      <c r="DF96" s="28">
        <f t="shared" si="196"/>
        <v>376210.28459999996</v>
      </c>
      <c r="DG96" s="150">
        <f>VLOOKUP(B96,'[3]MANO DE OBRA'!$B$9:$AF$144,31,0)</f>
        <v>308151</v>
      </c>
      <c r="DH96" s="150">
        <v>749000</v>
      </c>
      <c r="DI96" s="29">
        <v>880430</v>
      </c>
      <c r="DJ96" s="88">
        <v>863000</v>
      </c>
      <c r="DK96" s="29">
        <f t="shared" si="197"/>
        <v>700145.25</v>
      </c>
      <c r="DL96" s="29">
        <f t="shared" si="198"/>
        <v>806000</v>
      </c>
      <c r="DM96" s="29">
        <f t="shared" si="199"/>
        <v>581832.31932708749</v>
      </c>
      <c r="DN96" s="29">
        <f t="shared" si="200"/>
        <v>323866.701</v>
      </c>
      <c r="DO96" s="29">
        <f t="shared" si="201"/>
        <v>398356.04223000002</v>
      </c>
      <c r="DP96" s="154">
        <f>VLOOKUP(B96,'[3]MANO DE OBRA'!$B$9:$AH$144,33,0)</f>
        <v>308151</v>
      </c>
      <c r="DQ96" s="154">
        <v>749000</v>
      </c>
      <c r="DR96" s="30">
        <v>880430</v>
      </c>
      <c r="DS96" s="90">
        <v>845200</v>
      </c>
      <c r="DT96" s="30">
        <f t="shared" si="202"/>
        <v>695695.25</v>
      </c>
      <c r="DU96" s="30">
        <f t="shared" si="203"/>
        <v>797100</v>
      </c>
      <c r="DV96" s="30">
        <f t="shared" si="204"/>
        <v>579774.31378962216</v>
      </c>
      <c r="DW96" s="30">
        <f t="shared" si="205"/>
        <v>323866.701</v>
      </c>
      <c r="DX96" s="30">
        <f t="shared" si="206"/>
        <v>398356.04223000002</v>
      </c>
      <c r="DY96" s="158">
        <f>VLOOKUP(B96,'[3]MANO DE OBRA'!$B$9:$AJ$144,35,0)</f>
        <v>308151</v>
      </c>
      <c r="DZ96" s="158">
        <v>749000</v>
      </c>
      <c r="EA96" s="24">
        <v>880430</v>
      </c>
      <c r="EB96" s="25">
        <v>827600</v>
      </c>
      <c r="EC96" s="24">
        <f t="shared" si="207"/>
        <v>691295.25</v>
      </c>
      <c r="ED96" s="24">
        <f t="shared" si="208"/>
        <v>788300</v>
      </c>
      <c r="EE96" s="24">
        <f t="shared" si="209"/>
        <v>577667.57994973753</v>
      </c>
      <c r="EF96" s="24">
        <f t="shared" si="210"/>
        <v>323866.701</v>
      </c>
      <c r="EG96" s="24">
        <f t="shared" si="211"/>
        <v>398356.04223000002</v>
      </c>
      <c r="EH96" s="126">
        <f>VLOOKUP(B96,'[3]MANO DE OBRA'!$B$9:$AN$144,37,0)</f>
        <v>321401</v>
      </c>
      <c r="EI96" s="126">
        <v>749000</v>
      </c>
      <c r="EJ96" s="17">
        <v>880430</v>
      </c>
      <c r="EK96" s="73">
        <v>836000</v>
      </c>
      <c r="EL96" s="17">
        <f t="shared" si="212"/>
        <v>696707.75</v>
      </c>
      <c r="EM96" s="17">
        <f t="shared" si="213"/>
        <v>792500</v>
      </c>
      <c r="EN96" s="17">
        <f t="shared" si="214"/>
        <v>590103.46008665161</v>
      </c>
      <c r="EO96" s="17">
        <f t="shared" si="215"/>
        <v>337792.451</v>
      </c>
      <c r="EP96" s="17">
        <f t="shared" si="216"/>
        <v>415484.71473000001</v>
      </c>
      <c r="EQ96" s="350">
        <v>308151</v>
      </c>
      <c r="ER96" s="170">
        <v>749000</v>
      </c>
      <c r="ES96" s="32">
        <v>880430</v>
      </c>
      <c r="ET96" s="32">
        <v>819000</v>
      </c>
      <c r="EU96" s="32">
        <f t="shared" si="217"/>
        <v>816143.33333333337</v>
      </c>
      <c r="EV96" s="32">
        <f t="shared" si="218"/>
        <v>819000</v>
      </c>
      <c r="EW96" s="32">
        <f t="shared" si="219"/>
        <v>812584.58531689667</v>
      </c>
      <c r="EX96" s="32">
        <f t="shared" si="220"/>
        <v>372277.2231</v>
      </c>
      <c r="EY96" s="32">
        <f t="shared" si="221"/>
        <v>457900.984413</v>
      </c>
      <c r="EZ96" s="94">
        <f>VLOOKUP(B96,'[2]MANO DE OBRA '!$B$11:$AT$145,45,0)</f>
        <v>172828</v>
      </c>
      <c r="FA96" s="170">
        <v>749000</v>
      </c>
      <c r="FB96" s="32">
        <v>880430</v>
      </c>
      <c r="FC96" s="32">
        <v>836000</v>
      </c>
      <c r="FD96" s="32">
        <f t="shared" si="222"/>
        <v>821810</v>
      </c>
      <c r="FE96" s="32">
        <f t="shared" si="223"/>
        <v>836000</v>
      </c>
      <c r="FF96" s="32">
        <f t="shared" si="224"/>
        <v>818086.39084136195</v>
      </c>
      <c r="FG96" s="172">
        <f t="shared" si="225"/>
        <v>208793.5068</v>
      </c>
      <c r="FH96" s="32">
        <f t="shared" si="226"/>
        <v>256816.01336400001</v>
      </c>
      <c r="FI96" s="172">
        <f>VLOOKUP(B96,'[2]MANO DE OBRA '!$B$11:$BO$145,66,0)</f>
        <v>184604</v>
      </c>
      <c r="FJ96" s="162">
        <v>749000</v>
      </c>
      <c r="FK96" s="32">
        <v>880430</v>
      </c>
      <c r="FL96" s="94">
        <v>818800</v>
      </c>
      <c r="FM96" s="32">
        <f t="shared" si="227"/>
        <v>816076.66666666663</v>
      </c>
      <c r="FN96" s="32">
        <f t="shared" si="228"/>
        <v>818800</v>
      </c>
      <c r="FO96" s="94">
        <f t="shared" si="229"/>
        <v>812518.94826257799</v>
      </c>
      <c r="FP96" s="172">
        <f t="shared" si="230"/>
        <v>223020.09239999999</v>
      </c>
      <c r="FQ96" s="32">
        <f t="shared" si="231"/>
        <v>274314.71365200001</v>
      </c>
      <c r="FR96" s="94">
        <f>VLOOKUP(B96,'[2]MANO DE OBRA '!$B$11:$BF$145,57,0)</f>
        <v>189099</v>
      </c>
      <c r="FS96" s="170">
        <v>749000</v>
      </c>
      <c r="FT96" s="32">
        <v>880430</v>
      </c>
      <c r="FU96" s="32">
        <v>792000</v>
      </c>
      <c r="FV96" s="32">
        <f t="shared" si="232"/>
        <v>807143.33333333337</v>
      </c>
      <c r="FW96" s="32">
        <f t="shared" si="233"/>
        <v>792000</v>
      </c>
      <c r="FX96" s="32">
        <f t="shared" si="234"/>
        <v>803525.1427468193</v>
      </c>
      <c r="FY96" s="172">
        <f t="shared" si="235"/>
        <v>228450.5019</v>
      </c>
      <c r="FZ96" s="32">
        <f t="shared" si="236"/>
        <v>280994.11733699997</v>
      </c>
      <c r="GA96" s="172">
        <f>VLOOKUP(B96,'[2]MANO DE OBRA '!$B$11:$BR$145,69,0)</f>
        <v>180657</v>
      </c>
      <c r="GB96" s="162">
        <v>749000</v>
      </c>
      <c r="GC96" s="32">
        <v>880430</v>
      </c>
      <c r="GD96" s="94">
        <v>810000</v>
      </c>
      <c r="GE96" s="32">
        <f t="shared" si="237"/>
        <v>813143.33333333337</v>
      </c>
      <c r="GF96" s="32">
        <f t="shared" si="238"/>
        <v>810000</v>
      </c>
      <c r="GG96" s="32">
        <f t="shared" si="239"/>
        <v>809609.51989838621</v>
      </c>
      <c r="GH96" s="172">
        <f t="shared" si="240"/>
        <v>218251.72169999999</v>
      </c>
      <c r="GI96" s="32">
        <f t="shared" si="241"/>
        <v>268449.61769099999</v>
      </c>
      <c r="GJ96" s="172">
        <f>VLOOKUP(B96,'[2]MANO DE OBRA '!$B$11:$P$145,15,0)</f>
        <v>172239</v>
      </c>
      <c r="GK96" s="162">
        <v>749000</v>
      </c>
      <c r="GL96" s="32">
        <v>880430</v>
      </c>
      <c r="GM96" s="94" t="s">
        <v>89</v>
      </c>
      <c r="GN96" s="32">
        <f t="shared" si="242"/>
        <v>814715</v>
      </c>
      <c r="GO96" s="32">
        <f t="shared" si="243"/>
        <v>814715</v>
      </c>
      <c r="GP96" s="32">
        <f t="shared" si="244"/>
        <v>809414.42099384451</v>
      </c>
      <c r="GQ96" s="172">
        <f t="shared" si="245"/>
        <v>208081.93589999998</v>
      </c>
      <c r="GR96" s="32">
        <f t="shared" si="246"/>
        <v>255940.78115699999</v>
      </c>
      <c r="GS96" s="172">
        <v>0</v>
      </c>
      <c r="GT96" s="162">
        <v>749000</v>
      </c>
      <c r="GU96" s="32">
        <v>880430</v>
      </c>
      <c r="GV96" s="94" t="s">
        <v>89</v>
      </c>
      <c r="GW96" s="33">
        <f t="shared" si="247"/>
        <v>814715</v>
      </c>
      <c r="GX96" s="32">
        <f t="shared" si="248"/>
        <v>814715</v>
      </c>
      <c r="GY96" s="32">
        <f t="shared" si="249"/>
        <v>809414.42099384451</v>
      </c>
      <c r="GZ96" s="172">
        <f t="shared" si="250"/>
        <v>0</v>
      </c>
      <c r="HA96" s="32">
        <f t="shared" si="251"/>
        <v>0</v>
      </c>
      <c r="HB96" s="172">
        <v>0</v>
      </c>
      <c r="HC96" s="31">
        <v>749000</v>
      </c>
      <c r="HD96" s="32">
        <v>880430</v>
      </c>
      <c r="HE96" s="94" t="s">
        <v>89</v>
      </c>
      <c r="HF96" s="33">
        <f t="shared" si="252"/>
        <v>814715</v>
      </c>
      <c r="HG96" s="32">
        <f t="shared" si="253"/>
        <v>814715</v>
      </c>
      <c r="HH96" s="32">
        <f t="shared" si="254"/>
        <v>809414.42099384451</v>
      </c>
      <c r="HI96" s="172">
        <f t="shared" si="255"/>
        <v>0</v>
      </c>
      <c r="HJ96" s="32">
        <f t="shared" si="256"/>
        <v>0</v>
      </c>
      <c r="HK96" s="172">
        <f>VLOOKUP(B96,'[2]MANO DE OBRA '!$B$11:$BI$145,60,0)</f>
        <v>187551</v>
      </c>
      <c r="HL96" s="31">
        <v>749000</v>
      </c>
      <c r="HM96" s="32">
        <v>880430</v>
      </c>
      <c r="HN96" s="94">
        <v>810000</v>
      </c>
      <c r="HO96" s="33">
        <f t="shared" si="257"/>
        <v>813143.33333333337</v>
      </c>
      <c r="HP96" s="32">
        <f t="shared" si="258"/>
        <v>810000</v>
      </c>
      <c r="HQ96" s="32">
        <f t="shared" si="259"/>
        <v>809609.51989838621</v>
      </c>
      <c r="HR96" s="172">
        <f t="shared" si="260"/>
        <v>226580.36309999999</v>
      </c>
      <c r="HS96" s="32">
        <f t="shared" si="261"/>
        <v>278693.84661299997</v>
      </c>
      <c r="HT96" s="172">
        <v>359520</v>
      </c>
      <c r="HU96" s="31">
        <v>749000</v>
      </c>
      <c r="HV96" s="32">
        <v>880430</v>
      </c>
      <c r="HW96" s="94">
        <v>792000</v>
      </c>
      <c r="HX96" s="33">
        <f t="shared" si="262"/>
        <v>807143.33333333337</v>
      </c>
      <c r="HY96" s="32">
        <f t="shared" si="263"/>
        <v>792000</v>
      </c>
      <c r="HZ96" s="32">
        <f t="shared" si="264"/>
        <v>803525.1427468193</v>
      </c>
      <c r="IA96" s="172">
        <f t="shared" si="265"/>
        <v>434336.11199999996</v>
      </c>
      <c r="IB96" s="32">
        <f t="shared" si="266"/>
        <v>534233.41775999998</v>
      </c>
      <c r="IC96" s="172">
        <v>411950</v>
      </c>
      <c r="ID96" s="31">
        <v>749000</v>
      </c>
      <c r="IE96" s="32">
        <v>880430</v>
      </c>
      <c r="IF96" s="94">
        <v>792000</v>
      </c>
      <c r="IG96" s="33">
        <f t="shared" si="267"/>
        <v>807143.33333333337</v>
      </c>
      <c r="IH96" s="32">
        <f t="shared" si="268"/>
        <v>792000</v>
      </c>
      <c r="II96" s="32">
        <f t="shared" si="269"/>
        <v>803525.1427468193</v>
      </c>
      <c r="IJ96" s="172">
        <f t="shared" si="270"/>
        <v>497676.79499999998</v>
      </c>
      <c r="IK96" s="32">
        <f t="shared" si="271"/>
        <v>612142.45785000001</v>
      </c>
      <c r="IM96" s="32">
        <f t="shared" si="272"/>
        <v>316883.9864243333</v>
      </c>
    </row>
    <row r="97" spans="1:247" x14ac:dyDescent="0.25">
      <c r="A97" s="12">
        <v>90</v>
      </c>
      <c r="B97" s="36" t="s">
        <v>375</v>
      </c>
      <c r="C97" s="14">
        <f>VLOOKUP(B97,'[3]MANO DE OBRA'!$B$9:$D$144,3,0)</f>
        <v>309071</v>
      </c>
      <c r="D97" s="14">
        <v>1104000</v>
      </c>
      <c r="E97" s="15">
        <v>1320730</v>
      </c>
      <c r="F97" s="97">
        <v>1255000</v>
      </c>
      <c r="G97" s="105">
        <f t="shared" si="138"/>
        <v>997200.25</v>
      </c>
      <c r="H97" s="105">
        <f t="shared" si="139"/>
        <v>1179500</v>
      </c>
      <c r="I97" s="105">
        <f t="shared" si="140"/>
        <v>702337.27670113335</v>
      </c>
      <c r="J97" s="107">
        <f t="shared" si="137"/>
        <v>324833.62099999998</v>
      </c>
      <c r="K97" s="107">
        <f t="shared" si="141"/>
        <v>399545.35382999998</v>
      </c>
      <c r="L97" s="101">
        <f>VLOOKUP(B97,'[3]MANO DE OBRA'!$B$9:$F$144,5,0)</f>
        <v>307089</v>
      </c>
      <c r="M97" s="101">
        <v>1104000</v>
      </c>
      <c r="N97" s="34">
        <v>1320730</v>
      </c>
      <c r="O97" s="70">
        <v>1294300</v>
      </c>
      <c r="P97" s="34">
        <f t="shared" si="142"/>
        <v>1006529.75</v>
      </c>
      <c r="Q97" s="34">
        <f t="shared" si="143"/>
        <v>1199150</v>
      </c>
      <c r="R97" s="34">
        <f t="shared" si="144"/>
        <v>702745.93720298423</v>
      </c>
      <c r="S97" s="34">
        <f t="shared" si="145"/>
        <v>322750.53899999999</v>
      </c>
      <c r="T97" s="34">
        <f t="shared" si="146"/>
        <v>396983.16297</v>
      </c>
      <c r="U97" s="175">
        <f>VLOOKUP(B97,'[3]MANO DE OBRA'!$B$9:$H$144,7,0)</f>
        <v>289024</v>
      </c>
      <c r="V97" s="175">
        <v>1104000</v>
      </c>
      <c r="W97" s="17">
        <v>1320730</v>
      </c>
      <c r="X97" s="17">
        <v>1268000</v>
      </c>
      <c r="Y97" s="17">
        <f t="shared" si="147"/>
        <v>995438.5</v>
      </c>
      <c r="Z97" s="17">
        <f t="shared" si="148"/>
        <v>1186000</v>
      </c>
      <c r="AA97" s="17">
        <f t="shared" si="149"/>
        <v>676645.15905180224</v>
      </c>
      <c r="AB97" s="17">
        <f t="shared" si="150"/>
        <v>303764.22399999999</v>
      </c>
      <c r="AC97" s="17">
        <f t="shared" si="151"/>
        <v>373629.99552</v>
      </c>
      <c r="AD97" s="129">
        <f>VLOOKUP(B97,'[3]MANO DE OBRA'!$B$9:$J$144,9,0)</f>
        <v>291509</v>
      </c>
      <c r="AE97" s="129">
        <v>1104000</v>
      </c>
      <c r="AF97" s="18">
        <v>1320730</v>
      </c>
      <c r="AG97" s="74">
        <v>1294300</v>
      </c>
      <c r="AH97" s="18">
        <f t="shared" si="152"/>
        <v>1002634.75</v>
      </c>
      <c r="AI97" s="18">
        <f t="shared" si="153"/>
        <v>1199150</v>
      </c>
      <c r="AJ97" s="18">
        <f t="shared" si="154"/>
        <v>681895.86167772382</v>
      </c>
      <c r="AK97" s="18">
        <f t="shared" si="155"/>
        <v>306375.95899999997</v>
      </c>
      <c r="AL97" s="18">
        <f t="shared" si="156"/>
        <v>376842.42956999998</v>
      </c>
      <c r="AM97" s="133">
        <f>VLOOKUP(B97,'[3]MANO DE OBRA'!$B$9:$L$144,11,0)</f>
        <v>320927</v>
      </c>
      <c r="AN97" s="133">
        <v>1104000</v>
      </c>
      <c r="AO97" s="19">
        <v>1320730</v>
      </c>
      <c r="AP97" s="77">
        <v>1215000</v>
      </c>
      <c r="AQ97" s="19">
        <f t="shared" si="157"/>
        <v>990164.25</v>
      </c>
      <c r="AR97" s="19">
        <f t="shared" si="158"/>
        <v>1159500</v>
      </c>
      <c r="AS97" s="19">
        <f t="shared" si="159"/>
        <v>714034.16894159757</v>
      </c>
      <c r="AT97" s="19">
        <f t="shared" si="160"/>
        <v>337294.277</v>
      </c>
      <c r="AU97" s="19">
        <f t="shared" si="161"/>
        <v>414871.96071000001</v>
      </c>
      <c r="AV97" s="137">
        <f>VLOOKUP(B97,'[3]MANO DE OBRA'!$B$9:$N$144,13,0)</f>
        <v>364217</v>
      </c>
      <c r="AW97" s="137">
        <v>1104000</v>
      </c>
      <c r="AX97" s="20">
        <v>1320730</v>
      </c>
      <c r="AY97" s="79">
        <v>1215000</v>
      </c>
      <c r="AZ97" s="20">
        <f t="shared" si="162"/>
        <v>1000986.75</v>
      </c>
      <c r="BA97" s="20">
        <f t="shared" si="163"/>
        <v>1159500</v>
      </c>
      <c r="BB97" s="20">
        <f t="shared" si="164"/>
        <v>764582.20741060039</v>
      </c>
      <c r="BC97" s="20">
        <f t="shared" si="165"/>
        <v>382792.06699999998</v>
      </c>
      <c r="BD97" s="20">
        <f t="shared" si="166"/>
        <v>470834.24240999995</v>
      </c>
      <c r="BE97" s="139">
        <f>VLOOKUP(B97,'[3]MANO DE OBRA'!$B$9:$P$144,15,0)</f>
        <v>331110</v>
      </c>
      <c r="BF97" s="139">
        <v>1104000</v>
      </c>
      <c r="BG97" s="21">
        <v>1320730</v>
      </c>
      <c r="BH97" s="80">
        <v>1255000</v>
      </c>
      <c r="BI97" s="21">
        <f t="shared" si="167"/>
        <v>1002710</v>
      </c>
      <c r="BJ97" s="21">
        <f t="shared" si="168"/>
        <v>1179500</v>
      </c>
      <c r="BK97" s="21">
        <f t="shared" si="169"/>
        <v>729938.83015718451</v>
      </c>
      <c r="BL97" s="21">
        <f t="shared" si="170"/>
        <v>347996.61</v>
      </c>
      <c r="BM97" s="21">
        <f t="shared" si="171"/>
        <v>428035.83029999997</v>
      </c>
      <c r="BN97" s="144">
        <f>VLOOKUP(B97,'[3]MANO DE OBRA'!$B$9:$R$144,17,0)</f>
        <v>438341</v>
      </c>
      <c r="BO97" s="144">
        <v>1104000</v>
      </c>
      <c r="BP97" s="22">
        <v>1320730</v>
      </c>
      <c r="BQ97" s="82">
        <v>1281000</v>
      </c>
      <c r="BR97" s="22">
        <f t="shared" si="172"/>
        <v>1036017.75</v>
      </c>
      <c r="BS97" s="22">
        <f t="shared" si="173"/>
        <v>1192500</v>
      </c>
      <c r="BT97" s="22">
        <f t="shared" si="174"/>
        <v>846574.61161860568</v>
      </c>
      <c r="BU97" s="22">
        <f t="shared" si="175"/>
        <v>460696.39099999995</v>
      </c>
      <c r="BV97" s="22">
        <f t="shared" si="176"/>
        <v>566656.56092999992</v>
      </c>
      <c r="BW97" s="146">
        <f>VLOOKUP(B97,'[3]MANO DE OBRA'!$B$9:$T$144,19,0)</f>
        <v>399722</v>
      </c>
      <c r="BX97" s="146">
        <v>1104000</v>
      </c>
      <c r="BY97" s="23">
        <v>1320730</v>
      </c>
      <c r="BZ97" s="84">
        <v>1255000</v>
      </c>
      <c r="CA97" s="23">
        <f t="shared" si="177"/>
        <v>1019863</v>
      </c>
      <c r="CB97" s="23">
        <f t="shared" si="178"/>
        <v>1179500</v>
      </c>
      <c r="CC97" s="84">
        <f t="shared" si="179"/>
        <v>806206.89243360958</v>
      </c>
      <c r="CD97" s="84">
        <f t="shared" si="180"/>
        <v>420107.82199999999</v>
      </c>
      <c r="CE97" s="84">
        <f t="shared" si="181"/>
        <v>516732.62105999998</v>
      </c>
      <c r="CF97" s="168">
        <f>VLOOKUP(B97,'[3]MANO DE OBRA'!$B$9:$X$144,23,0)</f>
        <v>320683</v>
      </c>
      <c r="CG97" s="168">
        <v>1104000</v>
      </c>
      <c r="CH97" s="24">
        <v>1320730</v>
      </c>
      <c r="CI97" s="24">
        <v>1192300</v>
      </c>
      <c r="CJ97" s="24">
        <f t="shared" si="182"/>
        <v>984428.25</v>
      </c>
      <c r="CK97" s="24">
        <f t="shared" si="183"/>
        <v>1148150</v>
      </c>
      <c r="CL97" s="24">
        <f t="shared" si="184"/>
        <v>711742.06245917827</v>
      </c>
      <c r="CM97" s="24">
        <f t="shared" si="185"/>
        <v>337037.83299999998</v>
      </c>
      <c r="CN97" s="24">
        <f t="shared" si="186"/>
        <v>414556.53459</v>
      </c>
      <c r="CO97" s="148">
        <f>VLOOKUP(B97,'[3]MANO DE OBRA'!$B$9:$Z$144,25,0)</f>
        <v>361328</v>
      </c>
      <c r="CP97" s="148">
        <v>1104000</v>
      </c>
      <c r="CQ97" s="26">
        <v>1320730</v>
      </c>
      <c r="CR97" s="149">
        <v>1281000</v>
      </c>
      <c r="CS97" s="26">
        <f t="shared" si="187"/>
        <v>1016764.5</v>
      </c>
      <c r="CT97" s="26">
        <f t="shared" si="188"/>
        <v>1192500</v>
      </c>
      <c r="CU97" s="26">
        <f t="shared" si="189"/>
        <v>767583.00791834225</v>
      </c>
      <c r="CV97" s="26">
        <f t="shared" si="190"/>
        <v>379755.728</v>
      </c>
      <c r="CW97" s="26">
        <f t="shared" si="191"/>
        <v>467099.54544000002</v>
      </c>
      <c r="CX97" s="27">
        <f>VLOOKUP(B97,'[3]MANO DE OBRA'!$B$9:$AB$144,27,0)</f>
        <v>417983</v>
      </c>
      <c r="CY97" s="27">
        <v>1104000</v>
      </c>
      <c r="CZ97" s="28">
        <v>1320730</v>
      </c>
      <c r="DA97" s="86">
        <v>1268000</v>
      </c>
      <c r="DB97" s="28">
        <f t="shared" si="192"/>
        <v>1027678.25</v>
      </c>
      <c r="DC97" s="28">
        <f t="shared" si="193"/>
        <v>1186000</v>
      </c>
      <c r="DD97" s="28">
        <f t="shared" si="194"/>
        <v>825757.10492403083</v>
      </c>
      <c r="DE97" s="28">
        <f t="shared" si="195"/>
        <v>439300.13299999997</v>
      </c>
      <c r="DF97" s="28">
        <f t="shared" si="196"/>
        <v>540339.16359000001</v>
      </c>
      <c r="DG97" s="150">
        <f>VLOOKUP(B97,'[3]MANO DE OBRA'!$B$9:$AF$144,31,0)</f>
        <v>462256</v>
      </c>
      <c r="DH97" s="150">
        <v>1104000</v>
      </c>
      <c r="DI97" s="29">
        <v>1320730</v>
      </c>
      <c r="DJ97" s="88">
        <v>1255000</v>
      </c>
      <c r="DK97" s="29">
        <f t="shared" si="197"/>
        <v>1035496.5</v>
      </c>
      <c r="DL97" s="29">
        <f t="shared" si="198"/>
        <v>1179500</v>
      </c>
      <c r="DM97" s="29">
        <f t="shared" si="199"/>
        <v>865225.85988867108</v>
      </c>
      <c r="DN97" s="29">
        <f t="shared" si="200"/>
        <v>485831.05599999998</v>
      </c>
      <c r="DO97" s="29">
        <f t="shared" si="201"/>
        <v>597572.19888000004</v>
      </c>
      <c r="DP97" s="154">
        <f>VLOOKUP(B97,'[3]MANO DE OBRA'!$B$9:$AH$144,33,0)</f>
        <v>462256</v>
      </c>
      <c r="DQ97" s="154">
        <v>1104000</v>
      </c>
      <c r="DR97" s="30">
        <v>1320730</v>
      </c>
      <c r="DS97" s="90">
        <v>1281100</v>
      </c>
      <c r="DT97" s="30">
        <f t="shared" si="202"/>
        <v>1042021.5</v>
      </c>
      <c r="DU97" s="30">
        <f t="shared" si="203"/>
        <v>1192550</v>
      </c>
      <c r="DV97" s="30">
        <f t="shared" si="204"/>
        <v>868274.74048973119</v>
      </c>
      <c r="DW97" s="30">
        <f t="shared" si="205"/>
        <v>485831.05599999998</v>
      </c>
      <c r="DX97" s="30">
        <f t="shared" si="206"/>
        <v>597572.19888000004</v>
      </c>
      <c r="DY97" s="158">
        <f>VLOOKUP(B97,'[3]MANO DE OBRA'!$B$9:$AJ$144,35,0)</f>
        <v>462256</v>
      </c>
      <c r="DZ97" s="158">
        <v>1104000</v>
      </c>
      <c r="EA97" s="24">
        <v>1320730</v>
      </c>
      <c r="EB97" s="25">
        <v>1215100</v>
      </c>
      <c r="EC97" s="24">
        <f t="shared" si="207"/>
        <v>1025521.5</v>
      </c>
      <c r="ED97" s="24">
        <f t="shared" si="208"/>
        <v>1159550</v>
      </c>
      <c r="EE97" s="24">
        <f t="shared" si="209"/>
        <v>860356.57560016669</v>
      </c>
      <c r="EF97" s="24">
        <f t="shared" si="210"/>
        <v>485831.05599999998</v>
      </c>
      <c r="EG97" s="24">
        <f t="shared" si="211"/>
        <v>597572.19888000004</v>
      </c>
      <c r="EH97" s="126">
        <f>VLOOKUP(B97,'[3]MANO DE OBRA'!$B$9:$AN$144,37,0)</f>
        <v>467563</v>
      </c>
      <c r="EI97" s="126">
        <v>1104000</v>
      </c>
      <c r="EJ97" s="17">
        <v>1320730</v>
      </c>
      <c r="EK97" s="73">
        <v>1268000</v>
      </c>
      <c r="EL97" s="17">
        <f t="shared" si="212"/>
        <v>1040073.25</v>
      </c>
      <c r="EM97" s="17">
        <f t="shared" si="213"/>
        <v>1186000</v>
      </c>
      <c r="EN97" s="17">
        <f t="shared" si="214"/>
        <v>871393.84152558434</v>
      </c>
      <c r="EO97" s="17">
        <f t="shared" si="215"/>
        <v>491408.71299999999</v>
      </c>
      <c r="EP97" s="17">
        <f t="shared" si="216"/>
        <v>604432.71698999999</v>
      </c>
      <c r="EQ97" s="350">
        <v>462256</v>
      </c>
      <c r="ER97" s="170">
        <v>1104000</v>
      </c>
      <c r="ES97" s="32">
        <v>1320730</v>
      </c>
      <c r="ET97" s="32">
        <v>1255000</v>
      </c>
      <c r="EU97" s="32">
        <f t="shared" si="217"/>
        <v>1226576.6666666667</v>
      </c>
      <c r="EV97" s="32">
        <f t="shared" si="218"/>
        <v>1255000</v>
      </c>
      <c r="EW97" s="32">
        <f t="shared" si="219"/>
        <v>1219627.7735698023</v>
      </c>
      <c r="EX97" s="32">
        <f t="shared" si="220"/>
        <v>558451.47360000003</v>
      </c>
      <c r="EY97" s="32">
        <f t="shared" si="221"/>
        <v>686895.31252799998</v>
      </c>
      <c r="EZ97" s="94">
        <f>VLOOKUP(B97,'[2]MANO DE OBRA '!$B$11:$AT$145,45,0)</f>
        <v>269429</v>
      </c>
      <c r="FA97" s="170">
        <v>1104000</v>
      </c>
      <c r="FB97" s="32">
        <v>1320730</v>
      </c>
      <c r="FC97" s="32">
        <v>1228000</v>
      </c>
      <c r="FD97" s="32">
        <f t="shared" si="222"/>
        <v>1217576.6666666667</v>
      </c>
      <c r="FE97" s="32">
        <f t="shared" si="223"/>
        <v>1228000</v>
      </c>
      <c r="FF97" s="32">
        <f t="shared" si="224"/>
        <v>1211002.5022959635</v>
      </c>
      <c r="FG97" s="172">
        <f t="shared" si="225"/>
        <v>325497.17489999998</v>
      </c>
      <c r="FH97" s="32">
        <f t="shared" si="226"/>
        <v>400361.525127</v>
      </c>
      <c r="FI97" s="172">
        <f>VLOOKUP(B97,'[2]MANO DE OBRA '!$B$11:$BO$145,66,0)</f>
        <v>275098</v>
      </c>
      <c r="FJ97" s="162">
        <v>1104000</v>
      </c>
      <c r="FK97" s="32">
        <v>1320730</v>
      </c>
      <c r="FL97" s="94">
        <v>1254700</v>
      </c>
      <c r="FM97" s="32">
        <f t="shared" si="227"/>
        <v>1226476.6666666667</v>
      </c>
      <c r="FN97" s="32">
        <f t="shared" si="228"/>
        <v>1254700</v>
      </c>
      <c r="FO97" s="94">
        <f t="shared" si="229"/>
        <v>1219533.3158731908</v>
      </c>
      <c r="FP97" s="172">
        <f t="shared" si="230"/>
        <v>332345.89379999996</v>
      </c>
      <c r="FQ97" s="32">
        <f t="shared" si="231"/>
        <v>408785.44937399996</v>
      </c>
      <c r="FR97" s="94">
        <f>VLOOKUP(B97,'[2]MANO DE OBRA '!$B$11:$BF$145,57,0)</f>
        <v>237291</v>
      </c>
      <c r="FS97" s="170">
        <v>1104000</v>
      </c>
      <c r="FT97" s="32">
        <v>1320730</v>
      </c>
      <c r="FU97" s="32">
        <v>1268000</v>
      </c>
      <c r="FV97" s="32">
        <f t="shared" si="232"/>
        <v>1230910</v>
      </c>
      <c r="FW97" s="32">
        <f t="shared" si="233"/>
        <v>1268000</v>
      </c>
      <c r="FX97" s="32">
        <f t="shared" si="234"/>
        <v>1223691.8183083429</v>
      </c>
      <c r="FY97" s="172">
        <f t="shared" si="235"/>
        <v>286671.25709999999</v>
      </c>
      <c r="FZ97" s="32">
        <f t="shared" si="236"/>
        <v>352605.64623299998</v>
      </c>
      <c r="GA97" s="172">
        <f>VLOOKUP(B97,'[2]MANO DE OBRA '!$B$11:$BR$145,69,0)</f>
        <v>278206</v>
      </c>
      <c r="GB97" s="162">
        <v>1104000</v>
      </c>
      <c r="GC97" s="32">
        <v>1320730</v>
      </c>
      <c r="GD97" s="94">
        <v>1294000</v>
      </c>
      <c r="GE97" s="32">
        <f t="shared" si="237"/>
        <v>1239576.6666666667</v>
      </c>
      <c r="GF97" s="32">
        <f t="shared" si="238"/>
        <v>1294000</v>
      </c>
      <c r="GG97" s="32">
        <f t="shared" si="239"/>
        <v>1231652.6578072491</v>
      </c>
      <c r="GH97" s="172">
        <f t="shared" si="240"/>
        <v>336100.66859999998</v>
      </c>
      <c r="GI97" s="32">
        <f t="shared" si="241"/>
        <v>413403.82237799995</v>
      </c>
      <c r="GJ97" s="172">
        <f>VLOOKUP(B97,'[2]MANO DE OBRA '!$B$11:$P$145,15,0)</f>
        <v>241690</v>
      </c>
      <c r="GK97" s="162">
        <v>1104000</v>
      </c>
      <c r="GL97" s="32">
        <v>1320730</v>
      </c>
      <c r="GM97" s="94">
        <v>859800</v>
      </c>
      <c r="GN97" s="32">
        <f t="shared" si="242"/>
        <v>1094843.3333333333</v>
      </c>
      <c r="GO97" s="32">
        <f t="shared" si="243"/>
        <v>1104000</v>
      </c>
      <c r="GP97" s="32">
        <f t="shared" si="244"/>
        <v>1061565.3759599281</v>
      </c>
      <c r="GQ97" s="172">
        <f t="shared" si="245"/>
        <v>291985.68900000001</v>
      </c>
      <c r="GR97" s="32">
        <f t="shared" si="246"/>
        <v>359142.39747000003</v>
      </c>
      <c r="GS97" s="172">
        <f>VLOOKUP(B97,'[2]MANO DE OBRA '!$B$11:$G$145,6,0)</f>
        <v>204521</v>
      </c>
      <c r="GT97" s="162">
        <v>1104000</v>
      </c>
      <c r="GU97" s="32">
        <v>1320730</v>
      </c>
      <c r="GV97" s="94">
        <v>859800</v>
      </c>
      <c r="GW97" s="33">
        <f t="shared" si="247"/>
        <v>1094843.3333333333</v>
      </c>
      <c r="GX97" s="32">
        <f t="shared" si="248"/>
        <v>1104000</v>
      </c>
      <c r="GY97" s="32">
        <f t="shared" si="249"/>
        <v>1061565.3759599281</v>
      </c>
      <c r="GZ97" s="172">
        <f t="shared" si="250"/>
        <v>247081.82009999998</v>
      </c>
      <c r="HA97" s="32">
        <f t="shared" si="251"/>
        <v>303910.63872299995</v>
      </c>
      <c r="HB97" s="172">
        <f>VLOOKUP(B97,'[2]MANO DE OBRA '!$B$11:$D$145,3,0)</f>
        <v>219715</v>
      </c>
      <c r="HC97" s="31">
        <v>1104000</v>
      </c>
      <c r="HD97" s="32">
        <v>1320730</v>
      </c>
      <c r="HE97" s="94">
        <v>859800</v>
      </c>
      <c r="HF97" s="33">
        <f t="shared" si="252"/>
        <v>1094843.3333333333</v>
      </c>
      <c r="HG97" s="32">
        <f t="shared" si="253"/>
        <v>1104000</v>
      </c>
      <c r="HH97" s="32">
        <f t="shared" si="254"/>
        <v>1061565.3759599281</v>
      </c>
      <c r="HI97" s="172">
        <f t="shared" si="255"/>
        <v>265437.69150000002</v>
      </c>
      <c r="HJ97" s="32">
        <f t="shared" si="256"/>
        <v>326488.360545</v>
      </c>
      <c r="HK97" s="172">
        <f>VLOOKUP(B97,'[2]MANO DE OBRA '!$B$11:$BI$145,60,0)</f>
        <v>286272</v>
      </c>
      <c r="HL97" s="31">
        <v>1104000</v>
      </c>
      <c r="HM97" s="32">
        <v>1320730</v>
      </c>
      <c r="HN97" s="94">
        <v>1294300</v>
      </c>
      <c r="HO97" s="33">
        <f t="shared" si="257"/>
        <v>1239676.6666666667</v>
      </c>
      <c r="HP97" s="32">
        <f t="shared" si="258"/>
        <v>1294300</v>
      </c>
      <c r="HQ97" s="32">
        <f t="shared" si="259"/>
        <v>1231743.2392446534</v>
      </c>
      <c r="HR97" s="172">
        <f t="shared" si="260"/>
        <v>345845.20319999999</v>
      </c>
      <c r="HS97" s="32">
        <f t="shared" si="261"/>
        <v>425389.59993599996</v>
      </c>
      <c r="HT97" s="172">
        <v>529920</v>
      </c>
      <c r="HU97" s="31">
        <v>1104000</v>
      </c>
      <c r="HV97" s="32">
        <v>1320730</v>
      </c>
      <c r="HW97" s="94">
        <v>1268000</v>
      </c>
      <c r="HX97" s="33">
        <f t="shared" si="262"/>
        <v>1230910</v>
      </c>
      <c r="HY97" s="32">
        <f t="shared" si="263"/>
        <v>1268000</v>
      </c>
      <c r="HZ97" s="32">
        <f t="shared" si="264"/>
        <v>1223691.8183083429</v>
      </c>
      <c r="IA97" s="172">
        <f t="shared" si="265"/>
        <v>640196.35199999996</v>
      </c>
      <c r="IB97" s="32">
        <f t="shared" si="266"/>
        <v>787441.51295999996</v>
      </c>
      <c r="IC97" s="172">
        <v>607200</v>
      </c>
      <c r="ID97" s="31">
        <v>1104000</v>
      </c>
      <c r="IE97" s="32">
        <v>1320730</v>
      </c>
      <c r="IF97" s="94">
        <v>1268000</v>
      </c>
      <c r="IG97" s="33">
        <f t="shared" si="267"/>
        <v>1230910</v>
      </c>
      <c r="IH97" s="32">
        <f t="shared" si="268"/>
        <v>1268000</v>
      </c>
      <c r="II97" s="32">
        <f t="shared" si="269"/>
        <v>1223691.8183083429</v>
      </c>
      <c r="IJ97" s="172">
        <f t="shared" si="270"/>
        <v>733558.32</v>
      </c>
      <c r="IK97" s="32">
        <f t="shared" si="271"/>
        <v>902276.73359999992</v>
      </c>
      <c r="IM97" s="32">
        <f t="shared" si="272"/>
        <v>486295.47086755547</v>
      </c>
    </row>
    <row r="98" spans="1:247" x14ac:dyDescent="0.25">
      <c r="A98" s="12">
        <v>91</v>
      </c>
      <c r="B98" s="36" t="s">
        <v>376</v>
      </c>
      <c r="C98" s="14">
        <f>VLOOKUP(B98,'[3]MANO DE OBRA'!$B$9:$D$144,3,0)</f>
        <v>168279</v>
      </c>
      <c r="D98" s="14">
        <v>601000</v>
      </c>
      <c r="E98" s="15">
        <v>711110</v>
      </c>
      <c r="F98" s="97">
        <v>640000</v>
      </c>
      <c r="G98" s="105">
        <f t="shared" si="138"/>
        <v>530097.25</v>
      </c>
      <c r="H98" s="105">
        <f t="shared" si="139"/>
        <v>620500</v>
      </c>
      <c r="I98" s="105">
        <f t="shared" si="140"/>
        <v>378244.94521748793</v>
      </c>
      <c r="J98" s="107">
        <f t="shared" si="137"/>
        <v>176861.22899999999</v>
      </c>
      <c r="K98" s="107">
        <f t="shared" si="141"/>
        <v>217539.31167</v>
      </c>
      <c r="L98" s="101">
        <f>VLOOKUP(B98,'[3]MANO DE OBRA'!$B$9:$F$144,5,0)</f>
        <v>174846</v>
      </c>
      <c r="M98" s="101">
        <v>601000</v>
      </c>
      <c r="N98" s="34">
        <v>711110</v>
      </c>
      <c r="O98" s="70">
        <v>689800</v>
      </c>
      <c r="P98" s="34">
        <f t="shared" si="142"/>
        <v>544189</v>
      </c>
      <c r="Q98" s="34">
        <f t="shared" si="143"/>
        <v>645400</v>
      </c>
      <c r="R98" s="34">
        <f t="shared" si="144"/>
        <v>390657.04659055464</v>
      </c>
      <c r="S98" s="34">
        <f t="shared" si="145"/>
        <v>183763.14599999998</v>
      </c>
      <c r="T98" s="34">
        <f t="shared" si="146"/>
        <v>226028.66957999999</v>
      </c>
      <c r="U98" s="175">
        <f>VLOOKUP(B98,'[3]MANO DE OBRA'!$B$9:$H$144,7,0)</f>
        <v>164553</v>
      </c>
      <c r="V98" s="175">
        <v>601000</v>
      </c>
      <c r="W98" s="17">
        <v>711110</v>
      </c>
      <c r="X98" s="17">
        <v>676000</v>
      </c>
      <c r="Y98" s="17">
        <f t="shared" si="147"/>
        <v>538165.75</v>
      </c>
      <c r="Z98" s="17">
        <f t="shared" si="148"/>
        <v>638500</v>
      </c>
      <c r="AA98" s="17">
        <f t="shared" si="149"/>
        <v>376417.26831409149</v>
      </c>
      <c r="AB98" s="17">
        <f t="shared" si="150"/>
        <v>172945.20299999998</v>
      </c>
      <c r="AC98" s="17">
        <f t="shared" si="151"/>
        <v>212722.59968999997</v>
      </c>
      <c r="AD98" s="129">
        <f>VLOOKUP(B98,'[3]MANO DE OBRA'!$B$9:$J$144,9,0)</f>
        <v>169975</v>
      </c>
      <c r="AE98" s="129">
        <v>601000</v>
      </c>
      <c r="AF98" s="18">
        <v>711110</v>
      </c>
      <c r="AG98" s="74">
        <v>689800</v>
      </c>
      <c r="AH98" s="18">
        <f t="shared" si="152"/>
        <v>542971.25</v>
      </c>
      <c r="AI98" s="18">
        <f t="shared" si="153"/>
        <v>645400</v>
      </c>
      <c r="AJ98" s="18">
        <f t="shared" si="154"/>
        <v>384502.2746818111</v>
      </c>
      <c r="AK98" s="18">
        <f t="shared" si="155"/>
        <v>178643.72499999998</v>
      </c>
      <c r="AL98" s="18">
        <f t="shared" si="156"/>
        <v>219731.78174999997</v>
      </c>
      <c r="AM98" s="133">
        <f>VLOOKUP(B98,'[3]MANO DE OBRA'!$B$9:$L$144,11,0)</f>
        <v>187129</v>
      </c>
      <c r="AN98" s="133">
        <v>601000</v>
      </c>
      <c r="AO98" s="19">
        <v>711110</v>
      </c>
      <c r="AP98" s="77">
        <v>697000</v>
      </c>
      <c r="AQ98" s="19">
        <f t="shared" si="157"/>
        <v>549059.75</v>
      </c>
      <c r="AR98" s="19">
        <f t="shared" si="158"/>
        <v>649000</v>
      </c>
      <c r="AS98" s="19">
        <f t="shared" si="159"/>
        <v>406141.95968708914</v>
      </c>
      <c r="AT98" s="19">
        <f t="shared" si="160"/>
        <v>196672.579</v>
      </c>
      <c r="AU98" s="19">
        <f t="shared" si="161"/>
        <v>241907.27217000001</v>
      </c>
      <c r="AV98" s="137">
        <f>VLOOKUP(B98,'[3]MANO DE OBRA'!$B$9:$N$144,13,0)</f>
        <v>194777</v>
      </c>
      <c r="AW98" s="137">
        <v>601000</v>
      </c>
      <c r="AX98" s="20">
        <v>711110</v>
      </c>
      <c r="AY98" s="79">
        <v>697000</v>
      </c>
      <c r="AZ98" s="20">
        <f t="shared" si="162"/>
        <v>550971.75</v>
      </c>
      <c r="BA98" s="20">
        <f t="shared" si="163"/>
        <v>649000</v>
      </c>
      <c r="BB98" s="20">
        <f t="shared" si="164"/>
        <v>414983.28941863065</v>
      </c>
      <c r="BC98" s="20">
        <f t="shared" si="165"/>
        <v>204710.62699999998</v>
      </c>
      <c r="BD98" s="20">
        <f t="shared" si="166"/>
        <v>251794.07120999997</v>
      </c>
      <c r="BE98" s="139">
        <f>VLOOKUP(B98,'[3]MANO DE OBRA'!$B$9:$P$144,15,0)</f>
        <v>188551</v>
      </c>
      <c r="BF98" s="139">
        <v>601000</v>
      </c>
      <c r="BG98" s="21">
        <v>711110</v>
      </c>
      <c r="BH98" s="80">
        <v>683000</v>
      </c>
      <c r="BI98" s="21">
        <f t="shared" si="167"/>
        <v>545915.25</v>
      </c>
      <c r="BJ98" s="21">
        <f t="shared" si="168"/>
        <v>642000</v>
      </c>
      <c r="BK98" s="21">
        <f t="shared" si="169"/>
        <v>406591.68837389932</v>
      </c>
      <c r="BL98" s="21">
        <f t="shared" si="170"/>
        <v>198167.101</v>
      </c>
      <c r="BM98" s="21">
        <f t="shared" si="171"/>
        <v>243745.53422999999</v>
      </c>
      <c r="BN98" s="144">
        <f>VLOOKUP(B98,'[3]MANO DE OBRA'!$B$9:$R$144,17,0)</f>
        <v>227198</v>
      </c>
      <c r="BO98" s="144">
        <v>601000</v>
      </c>
      <c r="BP98" s="22">
        <v>711110</v>
      </c>
      <c r="BQ98" s="82">
        <v>697000</v>
      </c>
      <c r="BR98" s="22">
        <f t="shared" si="172"/>
        <v>559077</v>
      </c>
      <c r="BS98" s="22">
        <f t="shared" si="173"/>
        <v>649000</v>
      </c>
      <c r="BT98" s="22">
        <f t="shared" si="174"/>
        <v>449119.62335621851</v>
      </c>
      <c r="BU98" s="22">
        <f t="shared" si="175"/>
        <v>238785.098</v>
      </c>
      <c r="BV98" s="22">
        <f t="shared" si="176"/>
        <v>293705.67054000002</v>
      </c>
      <c r="BW98" s="146">
        <f>VLOOKUP(B98,'[3]MANO DE OBRA'!$B$9:$T$144,19,0)</f>
        <v>233590</v>
      </c>
      <c r="BX98" s="146">
        <v>601000</v>
      </c>
      <c r="BY98" s="23">
        <v>711110</v>
      </c>
      <c r="BZ98" s="84">
        <v>683000</v>
      </c>
      <c r="CA98" s="23">
        <f t="shared" si="177"/>
        <v>557175</v>
      </c>
      <c r="CB98" s="23">
        <f t="shared" si="178"/>
        <v>642000</v>
      </c>
      <c r="CC98" s="84">
        <f t="shared" si="179"/>
        <v>453757.58023133222</v>
      </c>
      <c r="CD98" s="84">
        <f t="shared" si="180"/>
        <v>245503.09</v>
      </c>
      <c r="CE98" s="84">
        <f t="shared" si="181"/>
        <v>301968.80070000002</v>
      </c>
      <c r="CF98" s="168">
        <f>VLOOKUP(B98,'[3]MANO DE OBRA'!$B$9:$X$144,23,0)</f>
        <v>171552</v>
      </c>
      <c r="CG98" s="168">
        <v>601000</v>
      </c>
      <c r="CH98" s="24">
        <v>711110</v>
      </c>
      <c r="CI98" s="24">
        <v>655700</v>
      </c>
      <c r="CJ98" s="24">
        <f t="shared" si="182"/>
        <v>534840.5</v>
      </c>
      <c r="CK98" s="24">
        <f t="shared" si="183"/>
        <v>628350</v>
      </c>
      <c r="CL98" s="24">
        <f t="shared" si="184"/>
        <v>383716.24315997306</v>
      </c>
      <c r="CM98" s="24">
        <f t="shared" si="185"/>
        <v>180301.152</v>
      </c>
      <c r="CN98" s="24">
        <f t="shared" si="186"/>
        <v>221770.41696</v>
      </c>
      <c r="CO98" s="148">
        <f>VLOOKUP(B98,'[3]MANO DE OBRA'!$B$9:$Z$144,25,0)</f>
        <v>194704</v>
      </c>
      <c r="CP98" s="148">
        <v>601000</v>
      </c>
      <c r="CQ98" s="26">
        <v>711110</v>
      </c>
      <c r="CR98" s="149">
        <v>697000</v>
      </c>
      <c r="CS98" s="26">
        <f t="shared" si="187"/>
        <v>550953.5</v>
      </c>
      <c r="CT98" s="26">
        <f t="shared" si="188"/>
        <v>649000</v>
      </c>
      <c r="CU98" s="26">
        <f t="shared" si="189"/>
        <v>414900.43325521669</v>
      </c>
      <c r="CV98" s="26">
        <f t="shared" si="190"/>
        <v>204633.90399999998</v>
      </c>
      <c r="CW98" s="26">
        <f t="shared" si="191"/>
        <v>251699.70191999996</v>
      </c>
      <c r="CX98" s="27">
        <f>VLOOKUP(B98,'[3]MANO DE OBRA'!$B$9:$AB$144,27,0)</f>
        <v>235144</v>
      </c>
      <c r="CY98" s="27">
        <v>601000</v>
      </c>
      <c r="CZ98" s="28">
        <v>711110</v>
      </c>
      <c r="DA98" s="86">
        <v>690000</v>
      </c>
      <c r="DB98" s="28">
        <f t="shared" si="192"/>
        <v>559313.5</v>
      </c>
      <c r="DC98" s="28">
        <f t="shared" si="193"/>
        <v>645500</v>
      </c>
      <c r="DD98" s="28">
        <f t="shared" si="194"/>
        <v>455989.37072147569</v>
      </c>
      <c r="DE98" s="28">
        <f t="shared" si="195"/>
        <v>247136.34399999998</v>
      </c>
      <c r="DF98" s="28">
        <f t="shared" si="196"/>
        <v>303977.70311999996</v>
      </c>
      <c r="DG98" s="150">
        <f>VLOOKUP(B98,'[3]MANO DE OBRA'!$B$9:$AF$144,31,0)</f>
        <v>248889</v>
      </c>
      <c r="DH98" s="150">
        <v>601000</v>
      </c>
      <c r="DI98" s="29">
        <v>711110</v>
      </c>
      <c r="DJ98" s="88">
        <v>683000</v>
      </c>
      <c r="DK98" s="29">
        <f t="shared" si="197"/>
        <v>560999.75</v>
      </c>
      <c r="DL98" s="29">
        <f t="shared" si="198"/>
        <v>642000</v>
      </c>
      <c r="DM98" s="29">
        <f t="shared" si="199"/>
        <v>467719.74309254059</v>
      </c>
      <c r="DN98" s="29">
        <f t="shared" si="200"/>
        <v>261582.33899999998</v>
      </c>
      <c r="DO98" s="29">
        <f t="shared" si="201"/>
        <v>321746.27697000001</v>
      </c>
      <c r="DP98" s="154">
        <f>VLOOKUP(B98,'[3]MANO DE OBRA'!$B$9:$AH$144,33,0)</f>
        <v>248889</v>
      </c>
      <c r="DQ98" s="154">
        <v>601000</v>
      </c>
      <c r="DR98" s="30">
        <v>711110</v>
      </c>
      <c r="DS98" s="90">
        <v>696900</v>
      </c>
      <c r="DT98" s="30">
        <f t="shared" si="202"/>
        <v>564474.75</v>
      </c>
      <c r="DU98" s="30">
        <f t="shared" si="203"/>
        <v>648950</v>
      </c>
      <c r="DV98" s="30">
        <f t="shared" si="204"/>
        <v>469322.32618950924</v>
      </c>
      <c r="DW98" s="30">
        <f t="shared" si="205"/>
        <v>261582.33899999998</v>
      </c>
      <c r="DX98" s="30">
        <f t="shared" si="206"/>
        <v>321746.27697000001</v>
      </c>
      <c r="DY98" s="158">
        <f>VLOOKUP(B98,'[3]MANO DE OBRA'!$B$9:$AJ$144,35,0)</f>
        <v>248889</v>
      </c>
      <c r="DZ98" s="158">
        <v>601000</v>
      </c>
      <c r="EA98" s="24">
        <v>711110</v>
      </c>
      <c r="EB98" s="25">
        <v>696900</v>
      </c>
      <c r="EC98" s="24">
        <f t="shared" si="207"/>
        <v>564474.75</v>
      </c>
      <c r="ED98" s="24">
        <f t="shared" si="208"/>
        <v>648950</v>
      </c>
      <c r="EE98" s="24">
        <f t="shared" si="209"/>
        <v>469322.32618950924</v>
      </c>
      <c r="EF98" s="24">
        <f t="shared" si="210"/>
        <v>261582.33899999998</v>
      </c>
      <c r="EG98" s="24">
        <f t="shared" si="211"/>
        <v>321746.27697000001</v>
      </c>
      <c r="EH98" s="126">
        <f>VLOOKUP(B98,'[3]MANO DE OBRA'!$B$9:$AN$144,37,0)</f>
        <v>259921</v>
      </c>
      <c r="EI98" s="126">
        <v>601000</v>
      </c>
      <c r="EJ98" s="17">
        <v>711110</v>
      </c>
      <c r="EK98" s="73">
        <v>661000</v>
      </c>
      <c r="EL98" s="17">
        <f t="shared" si="212"/>
        <v>558257.75</v>
      </c>
      <c r="EM98" s="17">
        <f t="shared" si="213"/>
        <v>631000</v>
      </c>
      <c r="EN98" s="17">
        <f t="shared" si="214"/>
        <v>474477.39517986978</v>
      </c>
      <c r="EO98" s="17">
        <f t="shared" si="215"/>
        <v>273176.97099999996</v>
      </c>
      <c r="EP98" s="17">
        <f t="shared" si="216"/>
        <v>336007.67432999995</v>
      </c>
      <c r="EQ98" s="350">
        <v>248889</v>
      </c>
      <c r="ER98" s="170">
        <v>601000</v>
      </c>
      <c r="ES98" s="32">
        <v>711110</v>
      </c>
      <c r="ET98" s="32">
        <v>683000</v>
      </c>
      <c r="EU98" s="32">
        <f t="shared" si="217"/>
        <v>665036.66666666663</v>
      </c>
      <c r="EV98" s="32">
        <f t="shared" si="218"/>
        <v>683000</v>
      </c>
      <c r="EW98" s="32">
        <f t="shared" si="219"/>
        <v>661627.3377311884</v>
      </c>
      <c r="EX98" s="32">
        <f t="shared" si="220"/>
        <v>300682.80089999997</v>
      </c>
      <c r="EY98" s="32">
        <f t="shared" si="221"/>
        <v>369839.84510699997</v>
      </c>
      <c r="EZ98" s="94">
        <f>VLOOKUP(B98,'[2]MANO DE OBRA '!$B$11:$AT$145,45,0)</f>
        <v>142054</v>
      </c>
      <c r="FA98" s="170">
        <v>601000</v>
      </c>
      <c r="FB98" s="32">
        <v>711110</v>
      </c>
      <c r="FC98" s="32">
        <v>668000</v>
      </c>
      <c r="FD98" s="32">
        <f t="shared" si="222"/>
        <v>660036.66666666663</v>
      </c>
      <c r="FE98" s="32">
        <f t="shared" si="223"/>
        <v>668000</v>
      </c>
      <c r="FF98" s="32">
        <f t="shared" si="224"/>
        <v>656864.54044351273</v>
      </c>
      <c r="FG98" s="172">
        <f t="shared" si="225"/>
        <v>171615.4374</v>
      </c>
      <c r="FH98" s="32">
        <f t="shared" si="226"/>
        <v>211086.988002</v>
      </c>
      <c r="FI98" s="172">
        <f>VLOOKUP(B98,'[2]MANO DE OBRA '!$B$11:$BO$145,66,0)</f>
        <v>146192</v>
      </c>
      <c r="FJ98" s="162">
        <v>601000</v>
      </c>
      <c r="FK98" s="32">
        <v>711110</v>
      </c>
      <c r="FL98" s="94">
        <v>682700</v>
      </c>
      <c r="FM98" s="32">
        <f t="shared" si="227"/>
        <v>664936.66666666663</v>
      </c>
      <c r="FN98" s="32">
        <f t="shared" si="228"/>
        <v>682700</v>
      </c>
      <c r="FO98" s="94">
        <f t="shared" si="229"/>
        <v>661533.47035959805</v>
      </c>
      <c r="FP98" s="172">
        <f t="shared" si="230"/>
        <v>176614.5552</v>
      </c>
      <c r="FQ98" s="32">
        <f t="shared" si="231"/>
        <v>217235.90289600001</v>
      </c>
      <c r="FR98" s="94">
        <f>VLOOKUP(B98,'[2]MANO DE OBRA '!$B$11:$BF$145,57,0)</f>
        <v>124735</v>
      </c>
      <c r="FS98" s="170">
        <v>601000</v>
      </c>
      <c r="FT98" s="32">
        <v>711110</v>
      </c>
      <c r="FU98" s="32">
        <v>640000</v>
      </c>
      <c r="FV98" s="32">
        <f t="shared" si="232"/>
        <v>650703.33333333337</v>
      </c>
      <c r="FW98" s="32">
        <f t="shared" si="233"/>
        <v>640000</v>
      </c>
      <c r="FX98" s="32">
        <f t="shared" si="234"/>
        <v>647578.12037401041</v>
      </c>
      <c r="FY98" s="172">
        <f t="shared" si="235"/>
        <v>150692.3535</v>
      </c>
      <c r="FZ98" s="32">
        <f t="shared" si="236"/>
        <v>185351.594805</v>
      </c>
      <c r="GA98" s="172">
        <f>VLOOKUP(B98,'[2]MANO DE OBRA '!$B$11:$BR$145,69,0)</f>
        <v>145201</v>
      </c>
      <c r="GB98" s="162">
        <v>601000</v>
      </c>
      <c r="GC98" s="32">
        <v>711110</v>
      </c>
      <c r="GD98" s="94">
        <v>690000</v>
      </c>
      <c r="GE98" s="32">
        <f t="shared" si="237"/>
        <v>667370</v>
      </c>
      <c r="GF98" s="32">
        <f t="shared" si="238"/>
        <v>690000</v>
      </c>
      <c r="GG98" s="32">
        <f t="shared" si="239"/>
        <v>663801.83507272776</v>
      </c>
      <c r="GH98" s="172">
        <f t="shared" si="240"/>
        <v>175417.32809999998</v>
      </c>
      <c r="GI98" s="32">
        <f t="shared" si="241"/>
        <v>215763.31356299997</v>
      </c>
      <c r="GJ98" s="172">
        <f>VLOOKUP(B98,'[2]MANO DE OBRA '!$B$11:$P$145,15,0)</f>
        <v>129450</v>
      </c>
      <c r="GK98" s="162">
        <v>601000</v>
      </c>
      <c r="GL98" s="32">
        <v>711110</v>
      </c>
      <c r="GM98" s="94">
        <v>472900</v>
      </c>
      <c r="GN98" s="32">
        <f t="shared" si="242"/>
        <v>595003.33333333337</v>
      </c>
      <c r="GO98" s="32">
        <f t="shared" si="243"/>
        <v>601000</v>
      </c>
      <c r="GP98" s="32">
        <f t="shared" si="244"/>
        <v>578619.13458961528</v>
      </c>
      <c r="GQ98" s="172">
        <f t="shared" si="245"/>
        <v>156388.54499999998</v>
      </c>
      <c r="GR98" s="32">
        <f t="shared" si="246"/>
        <v>192357.91034999999</v>
      </c>
      <c r="GS98" s="172">
        <f>VLOOKUP(B98,'[2]MANO DE OBRA '!$B$11:$G$145,6,0)</f>
        <v>122197</v>
      </c>
      <c r="GT98" s="162">
        <v>601000</v>
      </c>
      <c r="GU98" s="32">
        <v>711110</v>
      </c>
      <c r="GV98" s="94">
        <v>472900</v>
      </c>
      <c r="GW98" s="33">
        <f t="shared" si="247"/>
        <v>595003.33333333337</v>
      </c>
      <c r="GX98" s="32">
        <f t="shared" si="248"/>
        <v>601000</v>
      </c>
      <c r="GY98" s="32">
        <f t="shared" si="249"/>
        <v>578619.13458961528</v>
      </c>
      <c r="GZ98" s="172">
        <f t="shared" si="250"/>
        <v>147626.19569999998</v>
      </c>
      <c r="HA98" s="32">
        <f t="shared" si="251"/>
        <v>181580.22071099997</v>
      </c>
      <c r="HB98" s="172">
        <f>VLOOKUP(B98,'[2]MANO DE OBRA '!$B$11:$D$145,3,0)</f>
        <v>116961</v>
      </c>
      <c r="HC98" s="31">
        <v>601000</v>
      </c>
      <c r="HD98" s="32">
        <v>711110</v>
      </c>
      <c r="HE98" s="94">
        <v>472900</v>
      </c>
      <c r="HF98" s="33">
        <f t="shared" si="252"/>
        <v>595003.33333333337</v>
      </c>
      <c r="HG98" s="32">
        <f t="shared" si="253"/>
        <v>601000</v>
      </c>
      <c r="HH98" s="32">
        <f t="shared" si="254"/>
        <v>578619.13458961528</v>
      </c>
      <c r="HI98" s="172">
        <f t="shared" si="255"/>
        <v>141300.58410000001</v>
      </c>
      <c r="HJ98" s="32">
        <f t="shared" si="256"/>
        <v>173799.71844300002</v>
      </c>
      <c r="HK98" s="172">
        <f>VLOOKUP(B98,'[2]MANO DE OBRA '!$B$11:$BI$145,60,0)</f>
        <v>147512</v>
      </c>
      <c r="HL98" s="31">
        <v>601000</v>
      </c>
      <c r="HM98" s="32">
        <v>711110</v>
      </c>
      <c r="HN98" s="94">
        <v>689800</v>
      </c>
      <c r="HO98" s="33">
        <f t="shared" si="257"/>
        <v>667303.33333333337</v>
      </c>
      <c r="HP98" s="32">
        <f t="shared" si="258"/>
        <v>689800</v>
      </c>
      <c r="HQ98" s="32">
        <f t="shared" si="259"/>
        <v>663740.12259548646</v>
      </c>
      <c r="HR98" s="172">
        <f t="shared" si="260"/>
        <v>178209.24719999998</v>
      </c>
      <c r="HS98" s="32">
        <f t="shared" si="261"/>
        <v>219197.37405599997</v>
      </c>
      <c r="HT98" s="172">
        <v>288480</v>
      </c>
      <c r="HU98" s="31">
        <v>601000</v>
      </c>
      <c r="HV98" s="32">
        <v>711110</v>
      </c>
      <c r="HW98" s="94">
        <v>661000</v>
      </c>
      <c r="HX98" s="33">
        <f t="shared" si="262"/>
        <v>657703.33333333337</v>
      </c>
      <c r="HY98" s="32">
        <f t="shared" si="263"/>
        <v>661000</v>
      </c>
      <c r="HZ98" s="32">
        <f t="shared" si="264"/>
        <v>654592.34542275406</v>
      </c>
      <c r="IA98" s="172">
        <f t="shared" si="265"/>
        <v>348512.68799999997</v>
      </c>
      <c r="IB98" s="32">
        <f t="shared" si="266"/>
        <v>428670.60623999999</v>
      </c>
      <c r="IC98" s="172">
        <v>330550</v>
      </c>
      <c r="ID98" s="31">
        <v>601000</v>
      </c>
      <c r="IE98" s="32">
        <v>711110</v>
      </c>
      <c r="IF98" s="94">
        <v>661000</v>
      </c>
      <c r="IG98" s="33">
        <f t="shared" si="267"/>
        <v>657703.33333333337</v>
      </c>
      <c r="IH98" s="32">
        <f t="shared" si="268"/>
        <v>661000</v>
      </c>
      <c r="II98" s="32">
        <f t="shared" si="269"/>
        <v>654592.34542275406</v>
      </c>
      <c r="IJ98" s="172">
        <f t="shared" si="270"/>
        <v>399337.45499999996</v>
      </c>
      <c r="IK98" s="32">
        <f t="shared" si="271"/>
        <v>491185.06964999996</v>
      </c>
      <c r="IM98" s="32">
        <f t="shared" si="272"/>
        <v>265700.24380011111</v>
      </c>
    </row>
    <row r="99" spans="1:247" x14ac:dyDescent="0.25">
      <c r="A99" s="12">
        <v>92</v>
      </c>
      <c r="B99" s="36" t="s">
        <v>377</v>
      </c>
      <c r="C99" s="14">
        <f>VLOOKUP(B99,'[3]MANO DE OBRA'!$B$9:$D$144,3,0)</f>
        <v>158340</v>
      </c>
      <c r="D99" s="14">
        <v>566000</v>
      </c>
      <c r="E99" s="15">
        <v>658750</v>
      </c>
      <c r="F99" s="97">
        <v>632000</v>
      </c>
      <c r="G99" s="105">
        <f t="shared" si="138"/>
        <v>503772.5</v>
      </c>
      <c r="H99" s="105">
        <f t="shared" si="139"/>
        <v>599000</v>
      </c>
      <c r="I99" s="105">
        <f t="shared" si="140"/>
        <v>357698.14980491181</v>
      </c>
      <c r="J99" s="107">
        <f t="shared" si="137"/>
        <v>166415.34</v>
      </c>
      <c r="K99" s="107">
        <f t="shared" si="141"/>
        <v>204690.8682</v>
      </c>
      <c r="L99" s="101">
        <f>VLOOKUP(B99,'[3]MANO DE OBRA'!$B$9:$F$144,5,0)</f>
        <v>163162</v>
      </c>
      <c r="M99" s="101">
        <v>566000</v>
      </c>
      <c r="N99" s="34">
        <v>658750</v>
      </c>
      <c r="O99" s="70">
        <v>645600</v>
      </c>
      <c r="P99" s="34">
        <f t="shared" si="142"/>
        <v>508378</v>
      </c>
      <c r="Q99" s="34">
        <f t="shared" si="143"/>
        <v>605800</v>
      </c>
      <c r="R99" s="34">
        <f t="shared" si="144"/>
        <v>364875.75430730556</v>
      </c>
      <c r="S99" s="34">
        <f t="shared" si="145"/>
        <v>171483.26199999999</v>
      </c>
      <c r="T99" s="34">
        <f t="shared" si="146"/>
        <v>210924.41225999998</v>
      </c>
      <c r="U99" s="175">
        <f>VLOOKUP(B99,'[3]MANO DE OBRA'!$B$9:$H$144,7,0)</f>
        <v>154212</v>
      </c>
      <c r="V99" s="175">
        <v>566000</v>
      </c>
      <c r="W99" s="17">
        <v>658750</v>
      </c>
      <c r="X99" s="17">
        <v>632000</v>
      </c>
      <c r="Y99" s="17">
        <f t="shared" si="147"/>
        <v>502740.5</v>
      </c>
      <c r="Z99" s="17">
        <f t="shared" si="148"/>
        <v>599000</v>
      </c>
      <c r="AA99" s="17">
        <f t="shared" si="149"/>
        <v>352371.08663834637</v>
      </c>
      <c r="AB99" s="17">
        <f t="shared" si="150"/>
        <v>162076.81199999998</v>
      </c>
      <c r="AC99" s="17">
        <f t="shared" si="151"/>
        <v>199354.47875999997</v>
      </c>
      <c r="AD99" s="129">
        <f>VLOOKUP(B99,'[3]MANO DE OBRA'!$B$9:$J$144,9,0)</f>
        <v>151240</v>
      </c>
      <c r="AE99" s="129">
        <v>566000</v>
      </c>
      <c r="AF99" s="18">
        <v>658750</v>
      </c>
      <c r="AG99" s="74">
        <v>645600</v>
      </c>
      <c r="AH99" s="18">
        <f t="shared" si="152"/>
        <v>505397.5</v>
      </c>
      <c r="AI99" s="18">
        <f t="shared" si="153"/>
        <v>605800</v>
      </c>
      <c r="AJ99" s="18">
        <f t="shared" si="154"/>
        <v>349474.23359367193</v>
      </c>
      <c r="AK99" s="18">
        <f t="shared" si="155"/>
        <v>158953.24</v>
      </c>
      <c r="AL99" s="18">
        <f t="shared" si="156"/>
        <v>195512.4852</v>
      </c>
      <c r="AM99" s="133">
        <f>VLOOKUP(B99,'[3]MANO DE OBRA'!$B$9:$L$144,11,0)</f>
        <v>166502</v>
      </c>
      <c r="AN99" s="133">
        <v>566000</v>
      </c>
      <c r="AO99" s="19">
        <v>658750</v>
      </c>
      <c r="AP99" s="77">
        <v>639000</v>
      </c>
      <c r="AQ99" s="19">
        <f t="shared" si="157"/>
        <v>507563</v>
      </c>
      <c r="AR99" s="19">
        <f t="shared" si="158"/>
        <v>602500</v>
      </c>
      <c r="AS99" s="19">
        <f t="shared" si="159"/>
        <v>368470.35614043934</v>
      </c>
      <c r="AT99" s="19">
        <f t="shared" si="160"/>
        <v>174993.60199999998</v>
      </c>
      <c r="AU99" s="19">
        <f t="shared" si="161"/>
        <v>215242.13045999999</v>
      </c>
      <c r="AV99" s="137">
        <f>VLOOKUP(B99,'[3]MANO DE OBRA'!$B$9:$N$144,13,0)</f>
        <v>182299</v>
      </c>
      <c r="AW99" s="137">
        <v>566000</v>
      </c>
      <c r="AX99" s="20">
        <v>658750</v>
      </c>
      <c r="AY99" s="79">
        <v>639000</v>
      </c>
      <c r="AZ99" s="20">
        <f t="shared" si="162"/>
        <v>511512.25</v>
      </c>
      <c r="BA99" s="20">
        <f t="shared" si="163"/>
        <v>602500</v>
      </c>
      <c r="BB99" s="20">
        <f t="shared" si="164"/>
        <v>387024.99266236165</v>
      </c>
      <c r="BC99" s="20">
        <f t="shared" si="165"/>
        <v>191596.24899999998</v>
      </c>
      <c r="BD99" s="20">
        <f t="shared" si="166"/>
        <v>235663.38626999999</v>
      </c>
      <c r="BE99" s="139">
        <f>VLOOKUP(B99,'[3]MANO DE OBRA'!$B$9:$P$144,15,0)</f>
        <v>176625</v>
      </c>
      <c r="BF99" s="139">
        <v>566000</v>
      </c>
      <c r="BG99" s="21">
        <v>658750</v>
      </c>
      <c r="BH99" s="80">
        <v>613000</v>
      </c>
      <c r="BI99" s="21">
        <f t="shared" si="167"/>
        <v>503593.75</v>
      </c>
      <c r="BJ99" s="21">
        <f t="shared" si="168"/>
        <v>589500</v>
      </c>
      <c r="BK99" s="21">
        <f t="shared" si="169"/>
        <v>378148.85534487595</v>
      </c>
      <c r="BL99" s="21">
        <f t="shared" si="170"/>
        <v>185632.875</v>
      </c>
      <c r="BM99" s="21">
        <f t="shared" si="171"/>
        <v>228328.43625</v>
      </c>
      <c r="BN99" s="144">
        <f>VLOOKUP(B99,'[3]MANO DE OBRA'!$B$9:$R$144,17,0)</f>
        <v>207182</v>
      </c>
      <c r="BO99" s="144">
        <v>566000</v>
      </c>
      <c r="BP99" s="22">
        <v>658750</v>
      </c>
      <c r="BQ99" s="82">
        <v>626000</v>
      </c>
      <c r="BR99" s="22">
        <f t="shared" si="172"/>
        <v>514483</v>
      </c>
      <c r="BS99" s="22">
        <f t="shared" si="173"/>
        <v>596000</v>
      </c>
      <c r="BT99" s="22">
        <f t="shared" si="174"/>
        <v>411991.87896788109</v>
      </c>
      <c r="BU99" s="22">
        <f t="shared" si="175"/>
        <v>217748.28199999998</v>
      </c>
      <c r="BV99" s="22">
        <f t="shared" si="176"/>
        <v>267830.38685999997</v>
      </c>
      <c r="BW99" s="146">
        <f>VLOOKUP(B99,'[3]MANO DE OBRA'!$B$9:$T$144,19,0)</f>
        <v>217902</v>
      </c>
      <c r="BX99" s="146">
        <v>566000</v>
      </c>
      <c r="BY99" s="23">
        <v>658750</v>
      </c>
      <c r="BZ99" s="84">
        <v>613000</v>
      </c>
      <c r="CA99" s="23">
        <f t="shared" si="177"/>
        <v>513913</v>
      </c>
      <c r="CB99" s="23">
        <f t="shared" si="178"/>
        <v>589500</v>
      </c>
      <c r="CC99" s="84">
        <f t="shared" si="179"/>
        <v>420815.58417673991</v>
      </c>
      <c r="CD99" s="84">
        <f t="shared" si="180"/>
        <v>229015.00199999998</v>
      </c>
      <c r="CE99" s="84">
        <f t="shared" si="181"/>
        <v>281688.45246</v>
      </c>
      <c r="CF99" s="168">
        <f>VLOOKUP(B99,'[3]MANO DE OBRA'!$B$9:$X$144,23,0)</f>
        <v>158305</v>
      </c>
      <c r="CG99" s="168">
        <v>566000</v>
      </c>
      <c r="CH99" s="24">
        <v>658750</v>
      </c>
      <c r="CI99" s="24">
        <v>570100</v>
      </c>
      <c r="CJ99" s="24">
        <f t="shared" si="182"/>
        <v>488288.75</v>
      </c>
      <c r="CK99" s="24">
        <f t="shared" si="183"/>
        <v>568050</v>
      </c>
      <c r="CL99" s="24">
        <f t="shared" si="184"/>
        <v>352242.62383236177</v>
      </c>
      <c r="CM99" s="24">
        <f t="shared" si="185"/>
        <v>166378.55499999999</v>
      </c>
      <c r="CN99" s="24">
        <f t="shared" si="186"/>
        <v>204645.62264999998</v>
      </c>
      <c r="CO99" s="148">
        <f>VLOOKUP(B99,'[3]MANO DE OBRA'!$B$9:$Z$144,25,0)</f>
        <v>175391</v>
      </c>
      <c r="CP99" s="148">
        <v>566000</v>
      </c>
      <c r="CQ99" s="26">
        <v>658750</v>
      </c>
      <c r="CR99" s="149">
        <v>626000</v>
      </c>
      <c r="CS99" s="26">
        <f t="shared" si="187"/>
        <v>506535.25</v>
      </c>
      <c r="CT99" s="26">
        <f t="shared" si="188"/>
        <v>596000</v>
      </c>
      <c r="CU99" s="26">
        <f t="shared" si="189"/>
        <v>377936.02184335928</v>
      </c>
      <c r="CV99" s="26">
        <f t="shared" si="190"/>
        <v>184335.94099999999</v>
      </c>
      <c r="CW99" s="26">
        <f t="shared" si="191"/>
        <v>226733.20743000001</v>
      </c>
      <c r="CX99" s="27">
        <f>VLOOKUP(B99,'[3]MANO DE OBRA'!$B$9:$AB$144,27,0)</f>
        <v>224123</v>
      </c>
      <c r="CY99" s="27">
        <v>566000</v>
      </c>
      <c r="CZ99" s="28">
        <v>658750</v>
      </c>
      <c r="DA99" s="86">
        <v>613000</v>
      </c>
      <c r="DB99" s="28">
        <f t="shared" si="192"/>
        <v>515468.25</v>
      </c>
      <c r="DC99" s="28">
        <f t="shared" si="193"/>
        <v>589500</v>
      </c>
      <c r="DD99" s="28">
        <f t="shared" si="194"/>
        <v>426531.62895904609</v>
      </c>
      <c r="DE99" s="28">
        <f t="shared" si="195"/>
        <v>235553.27299999999</v>
      </c>
      <c r="DF99" s="28">
        <f t="shared" si="196"/>
        <v>289730.52578999999</v>
      </c>
      <c r="DG99" s="150">
        <f>VLOOKUP(B99,'[3]MANO DE OBRA'!$B$9:$AF$144,31,0)</f>
        <v>230563</v>
      </c>
      <c r="DH99" s="150">
        <v>566000</v>
      </c>
      <c r="DI99" s="29">
        <v>658750</v>
      </c>
      <c r="DJ99" s="88">
        <v>652000</v>
      </c>
      <c r="DK99" s="29">
        <f t="shared" si="197"/>
        <v>526828.25</v>
      </c>
      <c r="DL99" s="29">
        <f t="shared" si="198"/>
        <v>609000</v>
      </c>
      <c r="DM99" s="29">
        <f t="shared" si="199"/>
        <v>436883.31931210723</v>
      </c>
      <c r="DN99" s="29">
        <f t="shared" si="200"/>
        <v>242321.71299999999</v>
      </c>
      <c r="DO99" s="29">
        <f t="shared" si="201"/>
        <v>298055.70698999998</v>
      </c>
      <c r="DP99" s="154">
        <f>VLOOKUP(B99,'[3]MANO DE OBRA'!$B$9:$AH$144,33,0)</f>
        <v>230563</v>
      </c>
      <c r="DQ99" s="154">
        <v>566000</v>
      </c>
      <c r="DR99" s="30">
        <v>658750</v>
      </c>
      <c r="DS99" s="90">
        <v>625800</v>
      </c>
      <c r="DT99" s="30">
        <f t="shared" si="202"/>
        <v>520278.25</v>
      </c>
      <c r="DU99" s="30">
        <f t="shared" si="203"/>
        <v>595900</v>
      </c>
      <c r="DV99" s="30">
        <f t="shared" si="204"/>
        <v>433840.65628615709</v>
      </c>
      <c r="DW99" s="30">
        <f t="shared" si="205"/>
        <v>242321.71299999999</v>
      </c>
      <c r="DX99" s="30">
        <f t="shared" si="206"/>
        <v>298055.70698999998</v>
      </c>
      <c r="DY99" s="158">
        <f>VLOOKUP(B99,'[3]MANO DE OBRA'!$B$9:$AJ$144,35,0)</f>
        <v>230563</v>
      </c>
      <c r="DZ99" s="158">
        <v>566000</v>
      </c>
      <c r="EA99" s="24">
        <v>658750</v>
      </c>
      <c r="EB99" s="25">
        <v>625800</v>
      </c>
      <c r="EC99" s="24">
        <f t="shared" si="207"/>
        <v>520278.25</v>
      </c>
      <c r="ED99" s="24">
        <f t="shared" si="208"/>
        <v>595900</v>
      </c>
      <c r="EE99" s="24">
        <f t="shared" si="209"/>
        <v>433840.65628615709</v>
      </c>
      <c r="EF99" s="24">
        <f t="shared" si="210"/>
        <v>242321.71299999999</v>
      </c>
      <c r="EG99" s="24">
        <f t="shared" si="211"/>
        <v>298055.70698999998</v>
      </c>
      <c r="EH99" s="126">
        <f>VLOOKUP(B99,'[3]MANO DE OBRA'!$B$9:$AN$144,37,0)</f>
        <v>243612</v>
      </c>
      <c r="EI99" s="126">
        <v>566000</v>
      </c>
      <c r="EJ99" s="17">
        <v>658750</v>
      </c>
      <c r="EK99" s="73">
        <v>619000</v>
      </c>
      <c r="EL99" s="17">
        <f t="shared" si="212"/>
        <v>521840.5</v>
      </c>
      <c r="EM99" s="17">
        <f t="shared" si="213"/>
        <v>592500</v>
      </c>
      <c r="EN99" s="17">
        <f t="shared" si="214"/>
        <v>444187.4078097053</v>
      </c>
      <c r="EO99" s="17">
        <f t="shared" si="215"/>
        <v>256036.21199999997</v>
      </c>
      <c r="EP99" s="17">
        <f t="shared" si="216"/>
        <v>314924.54075999995</v>
      </c>
      <c r="EQ99" s="350">
        <v>230563</v>
      </c>
      <c r="ER99" s="170">
        <v>566000</v>
      </c>
      <c r="ES99" s="32">
        <v>658750</v>
      </c>
      <c r="ET99" s="32">
        <v>639000</v>
      </c>
      <c r="EU99" s="32">
        <f t="shared" si="217"/>
        <v>621250</v>
      </c>
      <c r="EV99" s="32">
        <f t="shared" si="218"/>
        <v>639000</v>
      </c>
      <c r="EW99" s="32">
        <f t="shared" si="219"/>
        <v>618587.79052898695</v>
      </c>
      <c r="EX99" s="32">
        <f t="shared" si="220"/>
        <v>278543.16029999999</v>
      </c>
      <c r="EY99" s="32">
        <f t="shared" si="221"/>
        <v>342608.08716900001</v>
      </c>
      <c r="EZ99" s="94">
        <f>VLOOKUP(B99,'[2]MANO DE OBRA '!$B$11:$AT$145,45,0)</f>
        <v>134566</v>
      </c>
      <c r="FA99" s="170">
        <v>566000</v>
      </c>
      <c r="FB99" s="32">
        <v>658750</v>
      </c>
      <c r="FC99" s="32">
        <v>626000</v>
      </c>
      <c r="FD99" s="32">
        <f t="shared" si="222"/>
        <v>616916.66666666663</v>
      </c>
      <c r="FE99" s="32">
        <f t="shared" si="223"/>
        <v>626000</v>
      </c>
      <c r="FF99" s="32">
        <f t="shared" si="224"/>
        <v>614470.14425042958</v>
      </c>
      <c r="FG99" s="172">
        <f t="shared" si="225"/>
        <v>162569.18460000001</v>
      </c>
      <c r="FH99" s="32">
        <f t="shared" si="226"/>
        <v>199960.09705800001</v>
      </c>
      <c r="FI99" s="172">
        <f>VLOOKUP(B99,'[2]MANO DE OBRA '!$B$11:$BO$145,66,0)</f>
        <v>134011</v>
      </c>
      <c r="FJ99" s="162">
        <v>566000</v>
      </c>
      <c r="FK99" s="32">
        <v>658750</v>
      </c>
      <c r="FL99" s="94">
        <v>639000</v>
      </c>
      <c r="FM99" s="32">
        <f t="shared" si="227"/>
        <v>621250</v>
      </c>
      <c r="FN99" s="32">
        <f t="shared" si="228"/>
        <v>639000</v>
      </c>
      <c r="FO99" s="94">
        <f t="shared" si="229"/>
        <v>618587.79052898695</v>
      </c>
      <c r="FP99" s="172">
        <f t="shared" si="230"/>
        <v>161898.68909999999</v>
      </c>
      <c r="FQ99" s="32">
        <f t="shared" si="231"/>
        <v>199135.38759299999</v>
      </c>
      <c r="FR99" s="94">
        <f>VLOOKUP(B99,'[2]MANO DE OBRA '!$B$11:$BF$145,57,0)</f>
        <v>120932</v>
      </c>
      <c r="FS99" s="170">
        <v>566000</v>
      </c>
      <c r="FT99" s="32">
        <v>658750</v>
      </c>
      <c r="FU99" s="32">
        <v>632000</v>
      </c>
      <c r="FV99" s="32">
        <f t="shared" si="232"/>
        <v>618916.66666666663</v>
      </c>
      <c r="FW99" s="32">
        <f t="shared" si="233"/>
        <v>632000</v>
      </c>
      <c r="FX99" s="32">
        <f t="shared" si="234"/>
        <v>616384.80261262041</v>
      </c>
      <c r="FY99" s="172">
        <f t="shared" si="235"/>
        <v>146097.9492</v>
      </c>
      <c r="FZ99" s="32">
        <f t="shared" si="236"/>
        <v>179700.47751600001</v>
      </c>
      <c r="GA99" s="172">
        <f>VLOOKUP(B99,'[2]MANO DE OBRA '!$B$11:$BR$145,69,0)</f>
        <v>137978</v>
      </c>
      <c r="GB99" s="162">
        <v>566000</v>
      </c>
      <c r="GC99" s="32">
        <v>658750</v>
      </c>
      <c r="GD99" s="94">
        <v>646000</v>
      </c>
      <c r="GE99" s="32">
        <f t="shared" si="237"/>
        <v>623583.33333333337</v>
      </c>
      <c r="GF99" s="32">
        <f t="shared" si="238"/>
        <v>646000</v>
      </c>
      <c r="GG99" s="32">
        <f t="shared" si="239"/>
        <v>620758.32810012705</v>
      </c>
      <c r="GH99" s="172">
        <f t="shared" si="240"/>
        <v>166691.2218</v>
      </c>
      <c r="GI99" s="32">
        <f t="shared" si="241"/>
        <v>205030.20281400002</v>
      </c>
      <c r="GJ99" s="172">
        <f>VLOOKUP(B99,'[2]MANO DE OBRA '!$B$11:$P$145,15,0)</f>
        <v>119453</v>
      </c>
      <c r="GK99" s="162">
        <v>566000</v>
      </c>
      <c r="GL99" s="32">
        <v>658750</v>
      </c>
      <c r="GM99" s="94">
        <v>415000</v>
      </c>
      <c r="GN99" s="32">
        <f t="shared" si="242"/>
        <v>546583.33333333337</v>
      </c>
      <c r="GO99" s="32">
        <f t="shared" si="243"/>
        <v>566000</v>
      </c>
      <c r="GP99" s="32">
        <f t="shared" si="244"/>
        <v>526828.79391231935</v>
      </c>
      <c r="GQ99" s="172">
        <f t="shared" si="245"/>
        <v>144311.16930000001</v>
      </c>
      <c r="GR99" s="32">
        <f t="shared" si="246"/>
        <v>177502.73823900003</v>
      </c>
      <c r="GS99" s="172">
        <f>VLOOKUP(B99,'[2]MANO DE OBRA '!$B$11:$G$145,6,0)</f>
        <v>108719</v>
      </c>
      <c r="GT99" s="162">
        <v>566000</v>
      </c>
      <c r="GU99" s="32">
        <v>658750</v>
      </c>
      <c r="GV99" s="94">
        <v>415000</v>
      </c>
      <c r="GW99" s="33">
        <f t="shared" si="247"/>
        <v>546583.33333333337</v>
      </c>
      <c r="GX99" s="32">
        <f t="shared" si="248"/>
        <v>566000</v>
      </c>
      <c r="GY99" s="32">
        <f t="shared" si="249"/>
        <v>526828.79391231935</v>
      </c>
      <c r="GZ99" s="172">
        <f t="shared" si="250"/>
        <v>131343.42389999999</v>
      </c>
      <c r="HA99" s="32">
        <f t="shared" si="251"/>
        <v>161552.41139699999</v>
      </c>
      <c r="HB99" s="172">
        <f>VLOOKUP(B99,'[2]MANO DE OBRA '!$B$11:$D$145,3,0)</f>
        <v>109244</v>
      </c>
      <c r="HC99" s="31">
        <v>566000</v>
      </c>
      <c r="HD99" s="32">
        <v>658750</v>
      </c>
      <c r="HE99" s="94">
        <v>415000</v>
      </c>
      <c r="HF99" s="33">
        <f t="shared" si="252"/>
        <v>546583.33333333337</v>
      </c>
      <c r="HG99" s="32">
        <f t="shared" si="253"/>
        <v>566000</v>
      </c>
      <c r="HH99" s="32">
        <f t="shared" si="254"/>
        <v>526828.79391231935</v>
      </c>
      <c r="HI99" s="172">
        <f t="shared" si="255"/>
        <v>131977.6764</v>
      </c>
      <c r="HJ99" s="32">
        <f t="shared" si="256"/>
        <v>162332.54197200001</v>
      </c>
      <c r="HK99" s="172">
        <f>VLOOKUP(B99,'[2]MANO DE OBRA '!$B$11:$BI$145,60,0)</f>
        <v>139312</v>
      </c>
      <c r="HL99" s="31">
        <v>566000</v>
      </c>
      <c r="HM99" s="32">
        <v>658750</v>
      </c>
      <c r="HN99" s="94">
        <v>645600</v>
      </c>
      <c r="HO99" s="33">
        <f t="shared" si="257"/>
        <v>623450</v>
      </c>
      <c r="HP99" s="32">
        <f t="shared" si="258"/>
        <v>645600</v>
      </c>
      <c r="HQ99" s="32">
        <f t="shared" si="259"/>
        <v>620635.15904028632</v>
      </c>
      <c r="HR99" s="172">
        <f t="shared" si="260"/>
        <v>168302.8272</v>
      </c>
      <c r="HS99" s="32">
        <f t="shared" si="261"/>
        <v>207012.47745599999</v>
      </c>
      <c r="HT99" s="172">
        <v>271680</v>
      </c>
      <c r="HU99" s="31">
        <v>566000</v>
      </c>
      <c r="HV99" s="32">
        <v>658750</v>
      </c>
      <c r="HW99" s="94">
        <v>626000</v>
      </c>
      <c r="HX99" s="33">
        <f t="shared" si="262"/>
        <v>616916.66666666663</v>
      </c>
      <c r="HY99" s="32">
        <f t="shared" si="263"/>
        <v>626000</v>
      </c>
      <c r="HZ99" s="32">
        <f t="shared" si="264"/>
        <v>614470.14425042958</v>
      </c>
      <c r="IA99" s="172">
        <f t="shared" si="265"/>
        <v>328216.60800000001</v>
      </c>
      <c r="IB99" s="32">
        <f t="shared" si="266"/>
        <v>403706.42784000002</v>
      </c>
      <c r="IC99" s="172">
        <v>311300</v>
      </c>
      <c r="ID99" s="31">
        <v>566000</v>
      </c>
      <c r="IE99" s="32">
        <v>658750</v>
      </c>
      <c r="IF99" s="94">
        <v>626000</v>
      </c>
      <c r="IG99" s="33">
        <f t="shared" si="267"/>
        <v>616916.66666666663</v>
      </c>
      <c r="IH99" s="32">
        <f t="shared" si="268"/>
        <v>626000</v>
      </c>
      <c r="II99" s="32">
        <f t="shared" si="269"/>
        <v>614470.14425042958</v>
      </c>
      <c r="IJ99" s="172">
        <f t="shared" si="270"/>
        <v>376081.52999999997</v>
      </c>
      <c r="IK99" s="32">
        <f t="shared" si="271"/>
        <v>462580.28189999994</v>
      </c>
      <c r="IM99" s="32">
        <f t="shared" si="272"/>
        <v>247057.67352866661</v>
      </c>
    </row>
    <row r="100" spans="1:247" x14ac:dyDescent="0.25">
      <c r="A100" s="12">
        <v>93</v>
      </c>
      <c r="B100" s="36" t="s">
        <v>378</v>
      </c>
      <c r="C100" s="14">
        <f>VLOOKUP(B100,'[3]MANO DE OBRA'!$B$9:$D$144,3,0)</f>
        <v>910386</v>
      </c>
      <c r="D100" s="14">
        <v>3252000</v>
      </c>
      <c r="E100" s="15">
        <v>3793550</v>
      </c>
      <c r="F100" s="97">
        <v>3414000</v>
      </c>
      <c r="G100" s="105">
        <f t="shared" si="138"/>
        <v>2842484</v>
      </c>
      <c r="H100" s="105">
        <f t="shared" si="139"/>
        <v>3333000</v>
      </c>
      <c r="I100" s="105">
        <f t="shared" si="140"/>
        <v>2038263.1782076943</v>
      </c>
      <c r="J100" s="107">
        <f t="shared" si="137"/>
        <v>956815.68599999999</v>
      </c>
      <c r="K100" s="107">
        <f t="shared" si="141"/>
        <v>1176883.2937799999</v>
      </c>
      <c r="L100" s="101">
        <f>VLOOKUP(B100,'[3]MANO DE OBRA'!$B$9:$F$144,5,0)</f>
        <v>999354</v>
      </c>
      <c r="M100" s="101">
        <v>3252000</v>
      </c>
      <c r="N100" s="34">
        <v>3793550</v>
      </c>
      <c r="O100" s="70">
        <v>3603900</v>
      </c>
      <c r="P100" s="34">
        <f t="shared" si="142"/>
        <v>2912201</v>
      </c>
      <c r="Q100" s="34">
        <f t="shared" si="143"/>
        <v>3427950</v>
      </c>
      <c r="R100" s="34">
        <f t="shared" si="144"/>
        <v>2163060.1241637124</v>
      </c>
      <c r="S100" s="34">
        <f t="shared" si="145"/>
        <v>1050321.054</v>
      </c>
      <c r="T100" s="34">
        <f t="shared" si="146"/>
        <v>1291894.8964200001</v>
      </c>
      <c r="U100" s="175">
        <f>VLOOKUP(B100,'[3]MANO DE OBRA'!$B$9:$H$144,7,0)</f>
        <v>902844</v>
      </c>
      <c r="V100" s="175">
        <v>3252000</v>
      </c>
      <c r="W100" s="17">
        <v>3793550</v>
      </c>
      <c r="X100" s="17">
        <v>3528000</v>
      </c>
      <c r="Y100" s="17">
        <f t="shared" si="147"/>
        <v>2869098.5</v>
      </c>
      <c r="Z100" s="17">
        <f t="shared" si="148"/>
        <v>3390000</v>
      </c>
      <c r="AA100" s="17">
        <f t="shared" si="149"/>
        <v>2038563.3216267198</v>
      </c>
      <c r="AB100" s="17">
        <f t="shared" si="150"/>
        <v>948889.04399999999</v>
      </c>
      <c r="AC100" s="17">
        <f t="shared" si="151"/>
        <v>1167133.52412</v>
      </c>
      <c r="AD100" s="129">
        <f>VLOOKUP(B100,'[3]MANO DE OBRA'!$B$9:$J$144,9,0)</f>
        <v>890075</v>
      </c>
      <c r="AE100" s="129">
        <v>3252000</v>
      </c>
      <c r="AF100" s="18">
        <v>3793550</v>
      </c>
      <c r="AG100" s="74">
        <v>3603900</v>
      </c>
      <c r="AH100" s="18">
        <f t="shared" si="152"/>
        <v>2884881.25</v>
      </c>
      <c r="AI100" s="18">
        <f t="shared" si="153"/>
        <v>3427950</v>
      </c>
      <c r="AJ100" s="18">
        <f t="shared" si="154"/>
        <v>2028308.6873138312</v>
      </c>
      <c r="AK100" s="18">
        <f t="shared" si="155"/>
        <v>935468.82499999995</v>
      </c>
      <c r="AL100" s="18">
        <f t="shared" si="156"/>
        <v>1150626.65475</v>
      </c>
      <c r="AM100" s="133">
        <f>VLOOKUP(B100,'[3]MANO DE OBRA'!$B$9:$L$144,11,0)</f>
        <v>979899</v>
      </c>
      <c r="AN100" s="133">
        <v>3252000</v>
      </c>
      <c r="AO100" s="19">
        <v>3793550</v>
      </c>
      <c r="AP100" s="77">
        <v>3718000</v>
      </c>
      <c r="AQ100" s="19">
        <f t="shared" si="157"/>
        <v>2935862.25</v>
      </c>
      <c r="AR100" s="19">
        <f t="shared" si="158"/>
        <v>3485000</v>
      </c>
      <c r="AS100" s="19">
        <f t="shared" si="159"/>
        <v>2149863.1423873515</v>
      </c>
      <c r="AT100" s="19">
        <f t="shared" si="160"/>
        <v>1029873.8489999999</v>
      </c>
      <c r="AU100" s="19">
        <f t="shared" si="161"/>
        <v>1266744.83427</v>
      </c>
      <c r="AV100" s="137">
        <f>VLOOKUP(B100,'[3]MANO DE OBRA'!$B$9:$N$144,13,0)</f>
        <v>1022953</v>
      </c>
      <c r="AW100" s="137">
        <v>3252000</v>
      </c>
      <c r="AX100" s="20">
        <v>3793550</v>
      </c>
      <c r="AY100" s="79">
        <v>3718000</v>
      </c>
      <c r="AZ100" s="20">
        <f t="shared" si="162"/>
        <v>2946625.75</v>
      </c>
      <c r="BA100" s="20">
        <f t="shared" si="163"/>
        <v>3485000</v>
      </c>
      <c r="BB100" s="20">
        <f t="shared" si="164"/>
        <v>2200665.2009180146</v>
      </c>
      <c r="BC100" s="20">
        <f t="shared" si="165"/>
        <v>1075123.6029999999</v>
      </c>
      <c r="BD100" s="20">
        <f t="shared" si="166"/>
        <v>1322402.0316899999</v>
      </c>
      <c r="BE100" s="139">
        <f>VLOOKUP(B100,'[3]MANO DE OBRA'!$B$9:$P$144,15,0)</f>
        <v>1052535</v>
      </c>
      <c r="BF100" s="139">
        <v>3252000</v>
      </c>
      <c r="BG100" s="21">
        <v>3793550</v>
      </c>
      <c r="BH100" s="80">
        <v>3566000</v>
      </c>
      <c r="BI100" s="21">
        <f t="shared" si="167"/>
        <v>2916021.25</v>
      </c>
      <c r="BJ100" s="21">
        <f t="shared" si="168"/>
        <v>3409000</v>
      </c>
      <c r="BK100" s="21">
        <f t="shared" si="169"/>
        <v>2220221.7733870624</v>
      </c>
      <c r="BL100" s="21">
        <f t="shared" si="170"/>
        <v>1106214.2849999999</v>
      </c>
      <c r="BM100" s="21">
        <f t="shared" si="171"/>
        <v>1360643.5705499998</v>
      </c>
      <c r="BN100" s="144">
        <f>VLOOKUP(B100,'[3]MANO DE OBRA'!$B$9:$R$144,17,0)</f>
        <v>1110293</v>
      </c>
      <c r="BO100" s="144">
        <v>3252000</v>
      </c>
      <c r="BP100" s="22">
        <v>3793550</v>
      </c>
      <c r="BQ100" s="82">
        <v>3642000</v>
      </c>
      <c r="BR100" s="22">
        <f t="shared" si="172"/>
        <v>2949460.75</v>
      </c>
      <c r="BS100" s="22">
        <f t="shared" si="173"/>
        <v>3447000</v>
      </c>
      <c r="BT100" s="22">
        <f t="shared" si="174"/>
        <v>2290496.8784321626</v>
      </c>
      <c r="BU100" s="22">
        <f t="shared" si="175"/>
        <v>1166917.943</v>
      </c>
      <c r="BV100" s="22">
        <f t="shared" si="176"/>
        <v>1435309.0698899999</v>
      </c>
      <c r="BW100" s="146">
        <f>VLOOKUP(B100,'[3]MANO DE OBRA'!$B$9:$T$144,19,0)</f>
        <v>1112283</v>
      </c>
      <c r="BX100" s="146">
        <v>3252000</v>
      </c>
      <c r="BY100" s="23">
        <v>3793550</v>
      </c>
      <c r="BZ100" s="84">
        <v>3566000</v>
      </c>
      <c r="CA100" s="23">
        <f t="shared" si="177"/>
        <v>2930958.25</v>
      </c>
      <c r="CB100" s="23">
        <f t="shared" si="178"/>
        <v>3409000</v>
      </c>
      <c r="CC100" s="84">
        <f t="shared" si="179"/>
        <v>2284948.6018854235</v>
      </c>
      <c r="CD100" s="84">
        <f t="shared" si="180"/>
        <v>1169009.433</v>
      </c>
      <c r="CE100" s="84">
        <f t="shared" si="181"/>
        <v>1437881.60259</v>
      </c>
      <c r="CF100" s="168">
        <f>VLOOKUP(B100,'[3]MANO DE OBRA'!$B$9:$X$144,23,0)</f>
        <v>972420</v>
      </c>
      <c r="CG100" s="168">
        <v>3252000</v>
      </c>
      <c r="CH100" s="24">
        <v>3793550</v>
      </c>
      <c r="CI100" s="24">
        <v>3280700</v>
      </c>
      <c r="CJ100" s="24">
        <f t="shared" si="182"/>
        <v>2824667.5</v>
      </c>
      <c r="CK100" s="24">
        <f t="shared" si="183"/>
        <v>3266350</v>
      </c>
      <c r="CL100" s="24">
        <f t="shared" si="184"/>
        <v>2100527.4274159754</v>
      </c>
      <c r="CM100" s="24">
        <f t="shared" si="185"/>
        <v>1022013.4199999999</v>
      </c>
      <c r="CN100" s="24">
        <f t="shared" si="186"/>
        <v>1257076.5066</v>
      </c>
      <c r="CO100" s="148">
        <f>VLOOKUP(B100,'[3]MANO DE OBRA'!$B$9:$Z$144,25,0)</f>
        <v>1044397</v>
      </c>
      <c r="CP100" s="148">
        <v>3252000</v>
      </c>
      <c r="CQ100" s="26">
        <v>3793550</v>
      </c>
      <c r="CR100" s="149">
        <v>3566000</v>
      </c>
      <c r="CS100" s="26">
        <f t="shared" si="187"/>
        <v>2913986.75</v>
      </c>
      <c r="CT100" s="26">
        <f t="shared" si="188"/>
        <v>3409000</v>
      </c>
      <c r="CU100" s="26">
        <f t="shared" si="189"/>
        <v>2211135.8865643428</v>
      </c>
      <c r="CV100" s="26">
        <f t="shared" si="190"/>
        <v>1097661.247</v>
      </c>
      <c r="CW100" s="26">
        <f t="shared" si="191"/>
        <v>1350123.33381</v>
      </c>
      <c r="CX100" s="27">
        <f>VLOOKUP(B100,'[3]MANO DE OBRA'!$B$9:$AB$144,27,0)</f>
        <v>1256229</v>
      </c>
      <c r="CY100" s="27">
        <v>3252000</v>
      </c>
      <c r="CZ100" s="28">
        <v>3793550</v>
      </c>
      <c r="DA100" s="86">
        <v>3604000</v>
      </c>
      <c r="DB100" s="28">
        <f t="shared" si="192"/>
        <v>2976444.75</v>
      </c>
      <c r="DC100" s="28">
        <f t="shared" si="193"/>
        <v>3428000</v>
      </c>
      <c r="DD100" s="28">
        <f t="shared" si="194"/>
        <v>2432185.9571261425</v>
      </c>
      <c r="DE100" s="28">
        <f t="shared" si="195"/>
        <v>1320296.679</v>
      </c>
      <c r="DF100" s="28">
        <f t="shared" si="196"/>
        <v>1623964.9151699999</v>
      </c>
      <c r="DG100" s="150">
        <f>VLOOKUP(B100,'[3]MANO DE OBRA'!$B$9:$AF$144,31,0)</f>
        <v>1327743</v>
      </c>
      <c r="DH100" s="150">
        <v>3252000</v>
      </c>
      <c r="DI100" s="29">
        <v>3793550</v>
      </c>
      <c r="DJ100" s="88">
        <v>3680000</v>
      </c>
      <c r="DK100" s="29">
        <f t="shared" si="197"/>
        <v>3013323.25</v>
      </c>
      <c r="DL100" s="29">
        <f t="shared" si="198"/>
        <v>3466000</v>
      </c>
      <c r="DM100" s="29">
        <f t="shared" si="199"/>
        <v>2506257.281795708</v>
      </c>
      <c r="DN100" s="29">
        <f t="shared" si="200"/>
        <v>1395457.8929999999</v>
      </c>
      <c r="DO100" s="29">
        <f t="shared" si="201"/>
        <v>1716413.2083899998</v>
      </c>
      <c r="DP100" s="154">
        <f>VLOOKUP(B100,'[3]MANO DE OBRA'!$B$9:$AH$144,33,0)</f>
        <v>1327743</v>
      </c>
      <c r="DQ100" s="154">
        <v>3252000</v>
      </c>
      <c r="DR100" s="30">
        <v>3793550</v>
      </c>
      <c r="DS100" s="90">
        <v>3565900</v>
      </c>
      <c r="DT100" s="30">
        <f t="shared" si="202"/>
        <v>2984798.25</v>
      </c>
      <c r="DU100" s="30">
        <f t="shared" si="203"/>
        <v>3408950</v>
      </c>
      <c r="DV100" s="30">
        <f t="shared" si="204"/>
        <v>2492677.2627657191</v>
      </c>
      <c r="DW100" s="30">
        <f t="shared" si="205"/>
        <v>1395457.8929999999</v>
      </c>
      <c r="DX100" s="30">
        <f t="shared" si="206"/>
        <v>1716413.2083899998</v>
      </c>
      <c r="DY100" s="158">
        <f>VLOOKUP(B100,'[3]MANO DE OBRA'!$B$9:$AJ$144,35,0)</f>
        <v>1327743</v>
      </c>
      <c r="DZ100" s="158">
        <v>3252000</v>
      </c>
      <c r="EA100" s="24">
        <v>3793550</v>
      </c>
      <c r="EB100" s="25">
        <v>3679700</v>
      </c>
      <c r="EC100" s="24">
        <f t="shared" si="207"/>
        <v>3013248.25</v>
      </c>
      <c r="ED100" s="24">
        <f t="shared" si="208"/>
        <v>3465850</v>
      </c>
      <c r="EE100" s="24">
        <f t="shared" si="209"/>
        <v>2506222.492446309</v>
      </c>
      <c r="EF100" s="24">
        <f t="shared" si="210"/>
        <v>1395457.8929999999</v>
      </c>
      <c r="EG100" s="24">
        <f t="shared" si="211"/>
        <v>1716413.2083899998</v>
      </c>
      <c r="EH100" s="126">
        <f>VLOOKUP(B100,'[3]MANO DE OBRA'!$B$9:$AN$144,37,0)</f>
        <v>1385957</v>
      </c>
      <c r="EI100" s="126">
        <v>3252000</v>
      </c>
      <c r="EJ100" s="17">
        <v>3793550</v>
      </c>
      <c r="EK100" s="73">
        <v>3680000</v>
      </c>
      <c r="EL100" s="17">
        <f t="shared" si="212"/>
        <v>3027876.75</v>
      </c>
      <c r="EM100" s="17">
        <f t="shared" si="213"/>
        <v>3466000</v>
      </c>
      <c r="EN100" s="17">
        <f t="shared" si="214"/>
        <v>2556938.8050724817</v>
      </c>
      <c r="EO100" s="17">
        <f t="shared" si="215"/>
        <v>1456640.8069999998</v>
      </c>
      <c r="EP100" s="17">
        <f t="shared" si="216"/>
        <v>1791668.1926099998</v>
      </c>
      <c r="EQ100" s="350">
        <v>1327743</v>
      </c>
      <c r="ER100" s="170">
        <v>3252000</v>
      </c>
      <c r="ES100" s="32">
        <v>3793550</v>
      </c>
      <c r="ET100" s="32">
        <v>3528000</v>
      </c>
      <c r="EU100" s="32">
        <f t="shared" si="217"/>
        <v>3524516.6666666665</v>
      </c>
      <c r="EV100" s="32">
        <f t="shared" si="218"/>
        <v>3528000</v>
      </c>
      <c r="EW100" s="32">
        <f t="shared" si="219"/>
        <v>3510598.6024750411</v>
      </c>
      <c r="EX100" s="32">
        <f t="shared" si="220"/>
        <v>1604046.3182999999</v>
      </c>
      <c r="EY100" s="32">
        <f t="shared" si="221"/>
        <v>1972976.9715089998</v>
      </c>
      <c r="EZ100" s="94">
        <f>VLOOKUP(B100,'[2]MANO DE OBRA '!$B$11:$AT$145,45,0)</f>
        <v>730040</v>
      </c>
      <c r="FA100" s="170">
        <v>3252000</v>
      </c>
      <c r="FB100" s="32">
        <v>3793550</v>
      </c>
      <c r="FC100" s="32">
        <v>3642000</v>
      </c>
      <c r="FD100" s="32">
        <f t="shared" si="222"/>
        <v>3562516.6666666665</v>
      </c>
      <c r="FE100" s="32">
        <f t="shared" si="223"/>
        <v>3642000</v>
      </c>
      <c r="FF100" s="32">
        <f t="shared" si="224"/>
        <v>3547429.3050702377</v>
      </c>
      <c r="FG100" s="172">
        <f t="shared" si="225"/>
        <v>881961.32400000002</v>
      </c>
      <c r="FH100" s="32">
        <f t="shared" si="226"/>
        <v>1084812.4285200001</v>
      </c>
      <c r="FI100" s="172">
        <f>VLOOKUP(B100,'[2]MANO DE OBRA '!$B$11:$BO$145,66,0)</f>
        <v>726949</v>
      </c>
      <c r="FJ100" s="162">
        <v>3252000</v>
      </c>
      <c r="FK100" s="32">
        <v>3793550</v>
      </c>
      <c r="FL100" s="94">
        <v>3528000</v>
      </c>
      <c r="FM100" s="32">
        <f t="shared" si="227"/>
        <v>3524516.6666666665</v>
      </c>
      <c r="FN100" s="32">
        <f t="shared" si="228"/>
        <v>3528000</v>
      </c>
      <c r="FO100" s="94">
        <f t="shared" si="229"/>
        <v>3510598.6024750411</v>
      </c>
      <c r="FP100" s="172">
        <f t="shared" si="230"/>
        <v>878227.08689999999</v>
      </c>
      <c r="FQ100" s="32">
        <f t="shared" si="231"/>
        <v>1080219.3168870001</v>
      </c>
      <c r="FR100" s="94">
        <f>VLOOKUP(B100,'[2]MANO DE OBRA '!$B$11:$BF$145,57,0)</f>
        <v>733388</v>
      </c>
      <c r="FS100" s="170">
        <v>3252000</v>
      </c>
      <c r="FT100" s="32">
        <v>3793550</v>
      </c>
      <c r="FU100" s="32">
        <v>3604000</v>
      </c>
      <c r="FV100" s="32">
        <f t="shared" si="232"/>
        <v>3549850</v>
      </c>
      <c r="FW100" s="32">
        <f t="shared" si="233"/>
        <v>3604000</v>
      </c>
      <c r="FX100" s="32">
        <f t="shared" si="234"/>
        <v>3535326.6428169375</v>
      </c>
      <c r="FY100" s="172">
        <f t="shared" si="235"/>
        <v>886006.04279999994</v>
      </c>
      <c r="FZ100" s="32">
        <f t="shared" si="236"/>
        <v>1089787.4326439998</v>
      </c>
      <c r="GA100" s="172">
        <f>VLOOKUP(B100,'[2]MANO DE OBRA '!$B$11:$BR$145,69,0)</f>
        <v>866616</v>
      </c>
      <c r="GB100" s="162">
        <v>3252000</v>
      </c>
      <c r="GC100" s="32">
        <v>3793550</v>
      </c>
      <c r="GD100" s="94">
        <v>3604000</v>
      </c>
      <c r="GE100" s="32">
        <f t="shared" si="237"/>
        <v>3549850</v>
      </c>
      <c r="GF100" s="32">
        <f t="shared" si="238"/>
        <v>3604000</v>
      </c>
      <c r="GG100" s="32">
        <f t="shared" si="239"/>
        <v>3535326.6428169375</v>
      </c>
      <c r="GH100" s="172">
        <f t="shared" si="240"/>
        <v>1046958.7895999999</v>
      </c>
      <c r="GI100" s="32">
        <f t="shared" si="241"/>
        <v>1287759.3112079999</v>
      </c>
      <c r="GJ100" s="172">
        <f>VLOOKUP(B100,'[2]MANO DE OBRA '!$B$11:$P$145,15,0)</f>
        <v>695764</v>
      </c>
      <c r="GK100" s="162">
        <v>3252000</v>
      </c>
      <c r="GL100" s="32">
        <v>3793550</v>
      </c>
      <c r="GM100" s="94">
        <v>2549300</v>
      </c>
      <c r="GN100" s="32">
        <f t="shared" si="242"/>
        <v>3198283.3333333335</v>
      </c>
      <c r="GO100" s="32">
        <f t="shared" si="243"/>
        <v>3252000</v>
      </c>
      <c r="GP100" s="32">
        <f t="shared" si="244"/>
        <v>3114058.7922612107</v>
      </c>
      <c r="GQ100" s="172">
        <f t="shared" si="245"/>
        <v>840552.48839999991</v>
      </c>
      <c r="GR100" s="32">
        <f t="shared" si="246"/>
        <v>1033879.5607319999</v>
      </c>
      <c r="GS100" s="172">
        <f>VLOOKUP(B100,'[2]MANO DE OBRA '!$B$11:$G$145,6,0)</f>
        <v>567777</v>
      </c>
      <c r="GT100" s="162">
        <v>3252000</v>
      </c>
      <c r="GU100" s="32">
        <v>3793550</v>
      </c>
      <c r="GV100" s="94">
        <v>2549300</v>
      </c>
      <c r="GW100" s="33">
        <f t="shared" si="247"/>
        <v>3198283.3333333335</v>
      </c>
      <c r="GX100" s="32">
        <f t="shared" si="248"/>
        <v>3252000</v>
      </c>
      <c r="GY100" s="32">
        <f t="shared" si="249"/>
        <v>3114058.7922612107</v>
      </c>
      <c r="GZ100" s="172">
        <f t="shared" si="250"/>
        <v>685931.39370000002</v>
      </c>
      <c r="HA100" s="32">
        <f t="shared" si="251"/>
        <v>843695.61425099999</v>
      </c>
      <c r="HB100" s="172">
        <f>VLOOKUP(B100,'[2]MANO DE OBRA '!$B$11:$D$145,3,0)</f>
        <v>585160</v>
      </c>
      <c r="HC100" s="31">
        <v>3252000</v>
      </c>
      <c r="HD100" s="32">
        <v>3793550</v>
      </c>
      <c r="HE100" s="94">
        <v>2549300</v>
      </c>
      <c r="HF100" s="33">
        <f t="shared" si="252"/>
        <v>3198283.3333333335</v>
      </c>
      <c r="HG100" s="32">
        <f t="shared" si="253"/>
        <v>3252000</v>
      </c>
      <c r="HH100" s="32">
        <f t="shared" si="254"/>
        <v>3114058.7922612107</v>
      </c>
      <c r="HI100" s="172">
        <f t="shared" si="255"/>
        <v>706931.79599999997</v>
      </c>
      <c r="HJ100" s="32">
        <f t="shared" si="256"/>
        <v>869526.10907999997</v>
      </c>
      <c r="HK100" s="172">
        <f>VLOOKUP(B100,'[2]MANO DE OBRA '!$B$11:$BI$145,60,0)</f>
        <v>818854</v>
      </c>
      <c r="HL100" s="31">
        <v>3252000</v>
      </c>
      <c r="HM100" s="32">
        <v>3793550</v>
      </c>
      <c r="HN100" s="94">
        <v>3603900</v>
      </c>
      <c r="HO100" s="33">
        <f t="shared" si="257"/>
        <v>3549816.6666666665</v>
      </c>
      <c r="HP100" s="32">
        <f t="shared" si="258"/>
        <v>3603900</v>
      </c>
      <c r="HQ100" s="32">
        <f t="shared" si="259"/>
        <v>3535294.5670991922</v>
      </c>
      <c r="HR100" s="172">
        <f t="shared" si="260"/>
        <v>989257.51740000001</v>
      </c>
      <c r="HS100" s="32">
        <f t="shared" si="261"/>
        <v>1216786.7464020001</v>
      </c>
      <c r="HT100" s="172">
        <v>1560960</v>
      </c>
      <c r="HU100" s="31">
        <v>3252000</v>
      </c>
      <c r="HV100" s="32">
        <v>3793550</v>
      </c>
      <c r="HW100" s="94">
        <v>3642000</v>
      </c>
      <c r="HX100" s="33">
        <f t="shared" si="262"/>
        <v>3562516.6666666665</v>
      </c>
      <c r="HY100" s="32">
        <f t="shared" si="263"/>
        <v>3642000</v>
      </c>
      <c r="HZ100" s="32">
        <f t="shared" si="264"/>
        <v>3547429.3050702377</v>
      </c>
      <c r="IA100" s="172">
        <f t="shared" si="265"/>
        <v>1885795.7759999998</v>
      </c>
      <c r="IB100" s="32">
        <f t="shared" si="266"/>
        <v>2319528.8044799999</v>
      </c>
      <c r="IC100" s="172">
        <v>1788600</v>
      </c>
      <c r="ID100" s="31">
        <v>3252000</v>
      </c>
      <c r="IE100" s="32">
        <v>3793550</v>
      </c>
      <c r="IF100" s="94">
        <v>3642000</v>
      </c>
      <c r="IG100" s="33">
        <f t="shared" si="267"/>
        <v>3562516.6666666665</v>
      </c>
      <c r="IH100" s="32">
        <f t="shared" si="268"/>
        <v>3642000</v>
      </c>
      <c r="II100" s="32">
        <f t="shared" si="269"/>
        <v>3547429.3050702377</v>
      </c>
      <c r="IJ100" s="172">
        <f t="shared" si="270"/>
        <v>2160807.6599999997</v>
      </c>
      <c r="IK100" s="32">
        <f t="shared" si="271"/>
        <v>2657793.4217999997</v>
      </c>
      <c r="IM100" s="32">
        <f t="shared" si="272"/>
        <v>1416235.4729234444</v>
      </c>
    </row>
    <row r="101" spans="1:247" x14ac:dyDescent="0.25">
      <c r="A101" s="12">
        <v>94</v>
      </c>
      <c r="B101" s="36" t="s">
        <v>379</v>
      </c>
      <c r="C101" s="14">
        <f>VLOOKUP(B101,'[3]MANO DE OBRA'!$B$9:$D$144,3,0)</f>
        <v>984200</v>
      </c>
      <c r="D101" s="14">
        <v>3515000</v>
      </c>
      <c r="E101" s="15">
        <v>4241160</v>
      </c>
      <c r="F101" s="97">
        <v>4072000</v>
      </c>
      <c r="G101" s="105">
        <f t="shared" si="138"/>
        <v>3203090</v>
      </c>
      <c r="H101" s="105">
        <f t="shared" si="139"/>
        <v>3793500</v>
      </c>
      <c r="I101" s="105">
        <f t="shared" si="140"/>
        <v>2244778.7741599279</v>
      </c>
      <c r="J101" s="107">
        <f t="shared" si="137"/>
        <v>1034394.2</v>
      </c>
      <c r="K101" s="107">
        <f t="shared" si="141"/>
        <v>1272304.8659999999</v>
      </c>
      <c r="L101" s="101">
        <f>VLOOKUP(B101,'[3]MANO DE OBRA'!$B$9:$F$144,5,0)</f>
        <v>1127267</v>
      </c>
      <c r="M101" s="101">
        <v>3515000</v>
      </c>
      <c r="N101" s="34">
        <v>4241160</v>
      </c>
      <c r="O101" s="70">
        <v>4071500</v>
      </c>
      <c r="P101" s="34">
        <f t="shared" si="142"/>
        <v>3238731.75</v>
      </c>
      <c r="Q101" s="34">
        <f t="shared" si="143"/>
        <v>3793250</v>
      </c>
      <c r="R101" s="34">
        <f t="shared" si="144"/>
        <v>2419856.5029188534</v>
      </c>
      <c r="S101" s="34">
        <f t="shared" si="145"/>
        <v>1184757.6169999999</v>
      </c>
      <c r="T101" s="34">
        <f t="shared" si="146"/>
        <v>1457251.8689099997</v>
      </c>
      <c r="U101" s="175">
        <f>VLOOKUP(B101,'[3]MANO DE OBRA'!$B$9:$H$144,7,0)</f>
        <v>1036585</v>
      </c>
      <c r="V101" s="175">
        <v>3515000</v>
      </c>
      <c r="W101" s="17">
        <v>4241160</v>
      </c>
      <c r="X101" s="17">
        <v>3987000</v>
      </c>
      <c r="Y101" s="17">
        <f t="shared" si="147"/>
        <v>3194936.25</v>
      </c>
      <c r="Z101" s="17">
        <f t="shared" si="148"/>
        <v>3751000</v>
      </c>
      <c r="AA101" s="17">
        <f t="shared" si="149"/>
        <v>2304411.6990003916</v>
      </c>
      <c r="AB101" s="17">
        <f t="shared" si="150"/>
        <v>1089450.835</v>
      </c>
      <c r="AC101" s="17">
        <f t="shared" si="151"/>
        <v>1340024.5270499999</v>
      </c>
      <c r="AD101" s="129">
        <f>VLOOKUP(B101,'[3]MANO DE OBRA'!$B$9:$J$144,9,0)</f>
        <v>1015350</v>
      </c>
      <c r="AE101" s="129">
        <v>3515000</v>
      </c>
      <c r="AF101" s="18">
        <v>4241160</v>
      </c>
      <c r="AG101" s="74">
        <v>4071500</v>
      </c>
      <c r="AH101" s="18">
        <f t="shared" si="152"/>
        <v>3210752.5</v>
      </c>
      <c r="AI101" s="18">
        <f t="shared" si="153"/>
        <v>3793250</v>
      </c>
      <c r="AJ101" s="18">
        <f t="shared" si="154"/>
        <v>2284707.2424230492</v>
      </c>
      <c r="AK101" s="18">
        <f t="shared" si="155"/>
        <v>1067132.8499999999</v>
      </c>
      <c r="AL101" s="18">
        <f t="shared" si="156"/>
        <v>1312573.4054999999</v>
      </c>
      <c r="AM101" s="133">
        <f>VLOOKUP(B101,'[3]MANO DE OBRA'!$B$9:$L$144,11,0)</f>
        <v>1117816</v>
      </c>
      <c r="AN101" s="133">
        <v>3515000</v>
      </c>
      <c r="AO101" s="19">
        <v>4241160</v>
      </c>
      <c r="AP101" s="77">
        <v>4029000</v>
      </c>
      <c r="AQ101" s="19">
        <f t="shared" si="157"/>
        <v>3225744</v>
      </c>
      <c r="AR101" s="19">
        <f t="shared" si="158"/>
        <v>3772000</v>
      </c>
      <c r="AS101" s="19">
        <f t="shared" si="159"/>
        <v>2405173.4324763883</v>
      </c>
      <c r="AT101" s="19">
        <f t="shared" si="160"/>
        <v>1174824.6159999999</v>
      </c>
      <c r="AU101" s="19">
        <f t="shared" si="161"/>
        <v>1445034.2776799998</v>
      </c>
      <c r="AV101" s="137">
        <f>VLOOKUP(B101,'[3]MANO DE OBRA'!$B$9:$N$144,13,0)</f>
        <v>1140730</v>
      </c>
      <c r="AW101" s="137">
        <v>3515000</v>
      </c>
      <c r="AX101" s="20">
        <v>4241160</v>
      </c>
      <c r="AY101" s="79">
        <v>4029000</v>
      </c>
      <c r="AZ101" s="20">
        <f t="shared" si="162"/>
        <v>3231472.5</v>
      </c>
      <c r="BA101" s="20">
        <f t="shared" si="163"/>
        <v>3772000</v>
      </c>
      <c r="BB101" s="20">
        <f t="shared" si="164"/>
        <v>2431445.770205094</v>
      </c>
      <c r="BC101" s="20">
        <f t="shared" si="165"/>
        <v>1198907.23</v>
      </c>
      <c r="BD101" s="20">
        <f t="shared" si="166"/>
        <v>1474655.8928999999</v>
      </c>
      <c r="BE101" s="139">
        <f>VLOOKUP(B101,'[3]MANO DE OBRA'!$B$9:$P$144,15,0)</f>
        <v>1103833</v>
      </c>
      <c r="BF101" s="139">
        <v>3515000</v>
      </c>
      <c r="BG101" s="21">
        <v>4241160</v>
      </c>
      <c r="BH101" s="80">
        <v>4114000</v>
      </c>
      <c r="BI101" s="21">
        <f t="shared" si="167"/>
        <v>3243498.25</v>
      </c>
      <c r="BJ101" s="21">
        <f t="shared" si="168"/>
        <v>3814500</v>
      </c>
      <c r="BK101" s="21">
        <f t="shared" si="169"/>
        <v>2396233.8677459676</v>
      </c>
      <c r="BL101" s="21">
        <f t="shared" si="170"/>
        <v>1160128.483</v>
      </c>
      <c r="BM101" s="21">
        <f t="shared" si="171"/>
        <v>1426958.03409</v>
      </c>
      <c r="BN101" s="144">
        <f>VLOOKUP(B101,'[3]MANO DE OBRA'!$B$9:$R$144,17,0)</f>
        <v>1261062</v>
      </c>
      <c r="BO101" s="144">
        <v>3515000</v>
      </c>
      <c r="BP101" s="22">
        <v>4241160</v>
      </c>
      <c r="BQ101" s="82">
        <v>4199000</v>
      </c>
      <c r="BR101" s="22">
        <f t="shared" si="172"/>
        <v>3304055.5</v>
      </c>
      <c r="BS101" s="22">
        <f t="shared" si="173"/>
        <v>3857000</v>
      </c>
      <c r="BT101" s="22">
        <f t="shared" si="174"/>
        <v>2578293.2014166075</v>
      </c>
      <c r="BU101" s="22">
        <f t="shared" si="175"/>
        <v>1325376.162</v>
      </c>
      <c r="BV101" s="22">
        <f t="shared" si="176"/>
        <v>1630212.6792600001</v>
      </c>
      <c r="BW101" s="146">
        <f>VLOOKUP(B101,'[3]MANO DE OBRA'!$B$9:$T$144,19,0)</f>
        <v>1267058</v>
      </c>
      <c r="BX101" s="146">
        <v>3515000</v>
      </c>
      <c r="BY101" s="23">
        <v>4241160</v>
      </c>
      <c r="BZ101" s="84">
        <v>4114000</v>
      </c>
      <c r="CA101" s="23">
        <f t="shared" si="177"/>
        <v>3284304.5</v>
      </c>
      <c r="CB101" s="23">
        <f t="shared" si="178"/>
        <v>3814500</v>
      </c>
      <c r="CC101" s="84">
        <f t="shared" si="179"/>
        <v>2576353.6871384224</v>
      </c>
      <c r="CD101" s="84">
        <f t="shared" si="180"/>
        <v>1331677.9579999999</v>
      </c>
      <c r="CE101" s="84">
        <f t="shared" si="181"/>
        <v>1637963.8883399998</v>
      </c>
      <c r="CF101" s="168">
        <f>VLOOKUP(B101,'[3]MANO DE OBRA'!$B$9:$X$144,23,0)</f>
        <v>1051224</v>
      </c>
      <c r="CG101" s="168">
        <v>3515000</v>
      </c>
      <c r="CH101" s="24">
        <v>4241160</v>
      </c>
      <c r="CI101" s="24">
        <v>3702600</v>
      </c>
      <c r="CJ101" s="24">
        <f t="shared" si="182"/>
        <v>3127496</v>
      </c>
      <c r="CK101" s="24">
        <f t="shared" si="183"/>
        <v>3608800</v>
      </c>
      <c r="CL101" s="24">
        <f t="shared" si="184"/>
        <v>2296696.3055145796</v>
      </c>
      <c r="CM101" s="24">
        <f t="shared" si="185"/>
        <v>1104836.4239999999</v>
      </c>
      <c r="CN101" s="24">
        <f t="shared" si="186"/>
        <v>1358948.8015199997</v>
      </c>
      <c r="CO101" s="148">
        <f>VLOOKUP(B101,'[3]MANO DE OBRA'!$B$9:$Z$144,25,0)</f>
        <v>1135228</v>
      </c>
      <c r="CP101" s="148">
        <v>3515000</v>
      </c>
      <c r="CQ101" s="26">
        <v>4241160</v>
      </c>
      <c r="CR101" s="149">
        <v>3902000</v>
      </c>
      <c r="CS101" s="26">
        <f t="shared" si="187"/>
        <v>3198347</v>
      </c>
      <c r="CT101" s="26">
        <f t="shared" si="188"/>
        <v>3708500</v>
      </c>
      <c r="CU101" s="26">
        <f t="shared" si="189"/>
        <v>2413362.2285421332</v>
      </c>
      <c r="CV101" s="26">
        <f t="shared" si="190"/>
        <v>1193124.628</v>
      </c>
      <c r="CW101" s="26">
        <f t="shared" si="191"/>
        <v>1467543.29244</v>
      </c>
      <c r="CX101" s="27">
        <f>VLOOKUP(B101,'[3]MANO DE OBRA'!$B$9:$AB$144,27,0)</f>
        <v>1402429</v>
      </c>
      <c r="CY101" s="27">
        <v>3515000</v>
      </c>
      <c r="CZ101" s="28">
        <v>4241160</v>
      </c>
      <c r="DA101" s="86">
        <v>3817000</v>
      </c>
      <c r="DB101" s="28">
        <f t="shared" si="192"/>
        <v>3243897.25</v>
      </c>
      <c r="DC101" s="28">
        <f t="shared" si="193"/>
        <v>3666000</v>
      </c>
      <c r="DD101" s="28">
        <f t="shared" si="194"/>
        <v>2675023.4423630708</v>
      </c>
      <c r="DE101" s="28">
        <f t="shared" si="195"/>
        <v>1473952.879</v>
      </c>
      <c r="DF101" s="28">
        <f t="shared" si="196"/>
        <v>1812962.0411700001</v>
      </c>
      <c r="DG101" s="150">
        <f>VLOOKUP(B101,'[3]MANO DE OBRA'!$B$9:$AF$144,31,0)</f>
        <v>1484406</v>
      </c>
      <c r="DH101" s="150">
        <v>3515000</v>
      </c>
      <c r="DI101" s="29">
        <v>4241160</v>
      </c>
      <c r="DJ101" s="88">
        <v>4029000</v>
      </c>
      <c r="DK101" s="29">
        <f t="shared" si="197"/>
        <v>3317391.5</v>
      </c>
      <c r="DL101" s="29">
        <f t="shared" si="198"/>
        <v>3772000</v>
      </c>
      <c r="DM101" s="29">
        <f t="shared" si="199"/>
        <v>2773636.0873995456</v>
      </c>
      <c r="DN101" s="29">
        <f t="shared" si="200"/>
        <v>1560110.706</v>
      </c>
      <c r="DO101" s="29">
        <f t="shared" si="201"/>
        <v>1918936.1683800002</v>
      </c>
      <c r="DP101" s="154">
        <f>VLOOKUP(B101,'[3]MANO DE OBRA'!$B$9:$AH$144,33,0)</f>
        <v>1484406</v>
      </c>
      <c r="DQ101" s="154">
        <v>3515000</v>
      </c>
      <c r="DR101" s="30">
        <v>4241160</v>
      </c>
      <c r="DS101" s="90">
        <v>3901900</v>
      </c>
      <c r="DT101" s="30">
        <f t="shared" si="202"/>
        <v>3285616.5</v>
      </c>
      <c r="DU101" s="30">
        <f t="shared" si="203"/>
        <v>3708450</v>
      </c>
      <c r="DV101" s="30">
        <f t="shared" si="204"/>
        <v>2758173.4628129024</v>
      </c>
      <c r="DW101" s="30">
        <f t="shared" si="205"/>
        <v>1560110.706</v>
      </c>
      <c r="DX101" s="30">
        <f t="shared" si="206"/>
        <v>1918936.1683800002</v>
      </c>
      <c r="DY101" s="158">
        <f>VLOOKUP(B101,'[3]MANO DE OBRA'!$B$9:$AJ$144,35,0)</f>
        <v>1484406</v>
      </c>
      <c r="DZ101" s="158">
        <v>3515000</v>
      </c>
      <c r="EA101" s="24">
        <v>4241160</v>
      </c>
      <c r="EB101" s="25">
        <v>4156300</v>
      </c>
      <c r="EC101" s="24">
        <f t="shared" si="207"/>
        <v>3349216.5</v>
      </c>
      <c r="ED101" s="24">
        <f t="shared" si="208"/>
        <v>3835650</v>
      </c>
      <c r="EE101" s="24">
        <f t="shared" si="209"/>
        <v>2788334.0976724257</v>
      </c>
      <c r="EF101" s="24">
        <f t="shared" si="210"/>
        <v>1560110.706</v>
      </c>
      <c r="EG101" s="24">
        <f t="shared" si="211"/>
        <v>1918936.1683800002</v>
      </c>
      <c r="EH101" s="126">
        <f>VLOOKUP(B101,'[3]MANO DE OBRA'!$B$9:$AN$144,37,0)</f>
        <v>1556807</v>
      </c>
      <c r="EI101" s="126">
        <v>3515000</v>
      </c>
      <c r="EJ101" s="17">
        <v>4241160</v>
      </c>
      <c r="EK101" s="73">
        <v>4029000</v>
      </c>
      <c r="EL101" s="17">
        <f t="shared" si="212"/>
        <v>3335491.75</v>
      </c>
      <c r="EM101" s="17">
        <f t="shared" si="213"/>
        <v>3772000</v>
      </c>
      <c r="EN101" s="17">
        <f t="shared" si="214"/>
        <v>2835229.576520524</v>
      </c>
      <c r="EO101" s="17">
        <f t="shared" si="215"/>
        <v>1636204.1569999999</v>
      </c>
      <c r="EP101" s="17">
        <f t="shared" si="216"/>
        <v>2012531.1131099998</v>
      </c>
      <c r="EQ101" s="350">
        <v>1484406</v>
      </c>
      <c r="ER101" s="170">
        <v>3515000</v>
      </c>
      <c r="ES101" s="32">
        <v>4241160</v>
      </c>
      <c r="ET101" s="32">
        <v>4029000</v>
      </c>
      <c r="EU101" s="32">
        <f t="shared" si="217"/>
        <v>3928386.6666666665</v>
      </c>
      <c r="EV101" s="32">
        <f t="shared" si="218"/>
        <v>4029000</v>
      </c>
      <c r="EW101" s="32">
        <f t="shared" si="219"/>
        <v>3903809.5248933965</v>
      </c>
      <c r="EX101" s="32">
        <f t="shared" si="220"/>
        <v>1793310.8885999999</v>
      </c>
      <c r="EY101" s="32">
        <f t="shared" si="221"/>
        <v>2205772.392978</v>
      </c>
      <c r="EZ101" s="94">
        <f>VLOOKUP(B101,'[2]MANO DE OBRA '!$B$11:$AT$145,45,0)</f>
        <v>847652</v>
      </c>
      <c r="FA101" s="170">
        <v>3515000</v>
      </c>
      <c r="FB101" s="32">
        <v>4241160</v>
      </c>
      <c r="FC101" s="32">
        <v>3944000</v>
      </c>
      <c r="FD101" s="32">
        <f t="shared" si="222"/>
        <v>3900053.3333333335</v>
      </c>
      <c r="FE101" s="32">
        <f t="shared" si="223"/>
        <v>3944000</v>
      </c>
      <c r="FF101" s="32">
        <f t="shared" si="224"/>
        <v>3876824.1646242463</v>
      </c>
      <c r="FG101" s="172">
        <f t="shared" si="225"/>
        <v>1024048.3811999999</v>
      </c>
      <c r="FH101" s="32">
        <f t="shared" si="226"/>
        <v>1259579.5088760001</v>
      </c>
      <c r="FI101" s="172">
        <f>VLOOKUP(B101,'[2]MANO DE OBRA '!$B$11:$BO$145,66,0)</f>
        <v>797628</v>
      </c>
      <c r="FJ101" s="162">
        <v>3515000</v>
      </c>
      <c r="FK101" s="32">
        <v>4241160</v>
      </c>
      <c r="FL101" s="94">
        <v>4029100</v>
      </c>
      <c r="FM101" s="32">
        <f t="shared" si="227"/>
        <v>3928420</v>
      </c>
      <c r="FN101" s="32">
        <f t="shared" si="228"/>
        <v>4029100</v>
      </c>
      <c r="FO101" s="94">
        <f t="shared" si="229"/>
        <v>3903840.8183942814</v>
      </c>
      <c r="FP101" s="172">
        <f t="shared" si="230"/>
        <v>963614.38679999998</v>
      </c>
      <c r="FQ101" s="32">
        <f t="shared" si="231"/>
        <v>1185245.6957640001</v>
      </c>
      <c r="FR101" s="94">
        <f>VLOOKUP(B101,'[2]MANO DE OBRA '!$B$11:$BF$145,57,0)</f>
        <v>776498</v>
      </c>
      <c r="FS101" s="170">
        <v>3515000</v>
      </c>
      <c r="FT101" s="32">
        <v>4241160</v>
      </c>
      <c r="FU101" s="32">
        <v>4072000</v>
      </c>
      <c r="FV101" s="32">
        <f t="shared" si="232"/>
        <v>3942720</v>
      </c>
      <c r="FW101" s="32">
        <f t="shared" si="233"/>
        <v>4072000</v>
      </c>
      <c r="FX101" s="32">
        <f t="shared" si="234"/>
        <v>3917169.4227972208</v>
      </c>
      <c r="FY101" s="172">
        <f t="shared" si="235"/>
        <v>938087.23379999993</v>
      </c>
      <c r="FZ101" s="32">
        <f t="shared" si="236"/>
        <v>1153847.297574</v>
      </c>
      <c r="GA101" s="172">
        <f>VLOOKUP(B101,'[2]MANO DE OBRA '!$B$11:$BR$145,69,0)</f>
        <v>934481</v>
      </c>
      <c r="GB101" s="162">
        <v>3515000</v>
      </c>
      <c r="GC101" s="32">
        <v>4241160</v>
      </c>
      <c r="GD101" s="94">
        <v>4072000</v>
      </c>
      <c r="GE101" s="32">
        <f t="shared" si="237"/>
        <v>3942720</v>
      </c>
      <c r="GF101" s="32">
        <f t="shared" si="238"/>
        <v>4072000</v>
      </c>
      <c r="GG101" s="32">
        <f t="shared" si="239"/>
        <v>3917169.4227972208</v>
      </c>
      <c r="GH101" s="172">
        <f t="shared" si="240"/>
        <v>1128946.4960999999</v>
      </c>
      <c r="GI101" s="32">
        <f t="shared" si="241"/>
        <v>1388604.1902029999</v>
      </c>
      <c r="GJ101" s="172">
        <f>VLOOKUP(B101,'[2]MANO DE OBRA '!$B$11:$P$145,15,0)</f>
        <v>776870</v>
      </c>
      <c r="GK101" s="162">
        <v>3515000</v>
      </c>
      <c r="GL101" s="32">
        <v>4241160</v>
      </c>
      <c r="GM101" s="94">
        <v>2671900</v>
      </c>
      <c r="GN101" s="32">
        <f t="shared" si="242"/>
        <v>3476020</v>
      </c>
      <c r="GO101" s="32">
        <f t="shared" si="243"/>
        <v>3515000</v>
      </c>
      <c r="GP101" s="32">
        <f t="shared" si="244"/>
        <v>3353659.9602711606</v>
      </c>
      <c r="GQ101" s="172">
        <f t="shared" si="245"/>
        <v>938536.647</v>
      </c>
      <c r="GR101" s="32">
        <f t="shared" si="246"/>
        <v>1154400.0758100001</v>
      </c>
      <c r="GS101" s="172">
        <f>VLOOKUP(B101,'[2]MANO DE OBRA '!$B$11:$G$145,6,0)</f>
        <v>648413</v>
      </c>
      <c r="GT101" s="162">
        <v>3515000</v>
      </c>
      <c r="GU101" s="32">
        <v>4241160</v>
      </c>
      <c r="GV101" s="94">
        <v>2671900</v>
      </c>
      <c r="GW101" s="33">
        <f t="shared" si="247"/>
        <v>3476020</v>
      </c>
      <c r="GX101" s="32">
        <f t="shared" si="248"/>
        <v>3515000</v>
      </c>
      <c r="GY101" s="32">
        <f t="shared" si="249"/>
        <v>3353659.9602711606</v>
      </c>
      <c r="GZ101" s="172">
        <f t="shared" si="250"/>
        <v>783347.74529999995</v>
      </c>
      <c r="HA101" s="32">
        <f t="shared" si="251"/>
        <v>963517.72671899991</v>
      </c>
      <c r="HB101" s="172">
        <f>VLOOKUP(B101,'[2]MANO DE OBRA '!$B$11:$D$145,3,0)</f>
        <v>610325</v>
      </c>
      <c r="HC101" s="31">
        <v>3515000</v>
      </c>
      <c r="HD101" s="32">
        <v>4241160</v>
      </c>
      <c r="HE101" s="94">
        <v>2671900</v>
      </c>
      <c r="HF101" s="33">
        <f t="shared" si="252"/>
        <v>3476020</v>
      </c>
      <c r="HG101" s="32">
        <f t="shared" si="253"/>
        <v>3515000</v>
      </c>
      <c r="HH101" s="32">
        <f t="shared" si="254"/>
        <v>3353659.9602711606</v>
      </c>
      <c r="HI101" s="172">
        <f t="shared" si="255"/>
        <v>737333.63249999995</v>
      </c>
      <c r="HJ101" s="32">
        <f t="shared" si="256"/>
        <v>906920.36797499994</v>
      </c>
      <c r="HK101" s="172">
        <f>VLOOKUP(B101,'[2]MANO DE OBRA '!$B$11:$BI$145,60,0)</f>
        <v>862759</v>
      </c>
      <c r="HL101" s="31">
        <v>3515000</v>
      </c>
      <c r="HM101" s="32">
        <v>4241160</v>
      </c>
      <c r="HN101" s="94">
        <v>4071500</v>
      </c>
      <c r="HO101" s="33">
        <f t="shared" si="257"/>
        <v>3942553.3333333335</v>
      </c>
      <c r="HP101" s="32">
        <f t="shared" si="258"/>
        <v>4071500</v>
      </c>
      <c r="HQ101" s="32">
        <f t="shared" si="259"/>
        <v>3917015.1767117283</v>
      </c>
      <c r="HR101" s="172">
        <f t="shared" si="260"/>
        <v>1042299.1479</v>
      </c>
      <c r="HS101" s="32">
        <f t="shared" si="261"/>
        <v>1282027.9519170001</v>
      </c>
      <c r="HT101" s="172">
        <v>1687200</v>
      </c>
      <c r="HU101" s="31">
        <v>3515000</v>
      </c>
      <c r="HV101" s="32">
        <v>4241160</v>
      </c>
      <c r="HW101" s="94">
        <v>4114000</v>
      </c>
      <c r="HX101" s="33">
        <f t="shared" si="262"/>
        <v>3956720</v>
      </c>
      <c r="HY101" s="32">
        <f t="shared" si="263"/>
        <v>4114000</v>
      </c>
      <c r="HZ101" s="32">
        <f t="shared" si="264"/>
        <v>3930034.865590449</v>
      </c>
      <c r="IA101" s="172">
        <f t="shared" si="265"/>
        <v>2038306.3199999998</v>
      </c>
      <c r="IB101" s="32">
        <f t="shared" si="266"/>
        <v>2507116.7736</v>
      </c>
      <c r="IC101" s="172">
        <v>1933250</v>
      </c>
      <c r="ID101" s="31">
        <v>3515000</v>
      </c>
      <c r="IE101" s="32">
        <v>4241160</v>
      </c>
      <c r="IF101" s="94">
        <v>4114000</v>
      </c>
      <c r="IG101" s="33">
        <f t="shared" si="267"/>
        <v>3956720</v>
      </c>
      <c r="IH101" s="32">
        <f t="shared" si="268"/>
        <v>4114000</v>
      </c>
      <c r="II101" s="32">
        <f t="shared" si="269"/>
        <v>3930034.865590449</v>
      </c>
      <c r="IJ101" s="172">
        <f t="shared" si="270"/>
        <v>2335559.3249999997</v>
      </c>
      <c r="IK101" s="32">
        <f t="shared" si="271"/>
        <v>2872737.9697499997</v>
      </c>
      <c r="IM101" s="32">
        <f t="shared" si="272"/>
        <v>1566131.2275657775</v>
      </c>
    </row>
    <row r="102" spans="1:247" x14ac:dyDescent="0.25">
      <c r="A102" s="12">
        <v>95</v>
      </c>
      <c r="B102" s="38" t="s">
        <v>380</v>
      </c>
      <c r="C102" s="14">
        <f>VLOOKUP(B102,'[3]MANO DE OBRA'!$B$9:$D$144,3,0)</f>
        <v>3663892</v>
      </c>
      <c r="D102" s="14">
        <v>13086000</v>
      </c>
      <c r="E102" s="15">
        <v>16000740</v>
      </c>
      <c r="F102" s="97">
        <v>15201000</v>
      </c>
      <c r="G102" s="105">
        <f t="shared" si="138"/>
        <v>11987908</v>
      </c>
      <c r="H102" s="105">
        <f t="shared" si="139"/>
        <v>14143500</v>
      </c>
      <c r="I102" s="105">
        <f t="shared" si="140"/>
        <v>8374620.0378197525</v>
      </c>
      <c r="J102" s="107">
        <f t="shared" si="137"/>
        <v>3850750.4919999996</v>
      </c>
      <c r="K102" s="107">
        <f t="shared" si="141"/>
        <v>4736423.1051599998</v>
      </c>
      <c r="L102" s="101">
        <f>VLOOKUP(B102,'[3]MANO DE OBRA'!$B$9:$F$144,5,0)</f>
        <v>4075571</v>
      </c>
      <c r="M102" s="101">
        <v>13086000</v>
      </c>
      <c r="N102" s="34">
        <v>16000740</v>
      </c>
      <c r="O102" s="70">
        <v>15840700</v>
      </c>
      <c r="P102" s="34">
        <f t="shared" si="142"/>
        <v>12250752.75</v>
      </c>
      <c r="Q102" s="34">
        <f t="shared" si="143"/>
        <v>14463350</v>
      </c>
      <c r="R102" s="34">
        <f t="shared" si="144"/>
        <v>8940394.0975023862</v>
      </c>
      <c r="S102" s="34">
        <f t="shared" si="145"/>
        <v>4283425.1209999993</v>
      </c>
      <c r="T102" s="34">
        <f t="shared" si="146"/>
        <v>5268612.8988299994</v>
      </c>
      <c r="U102" s="175">
        <f>VLOOKUP(B102,'[3]MANO DE OBRA'!$B$9:$H$144,7,0)</f>
        <v>3828331</v>
      </c>
      <c r="V102" s="175">
        <v>13086000</v>
      </c>
      <c r="W102" s="17">
        <v>16000740</v>
      </c>
      <c r="X102" s="17">
        <v>15521000</v>
      </c>
      <c r="Y102" s="17">
        <f t="shared" si="147"/>
        <v>12109017.75</v>
      </c>
      <c r="Z102" s="17">
        <f t="shared" si="148"/>
        <v>14303500</v>
      </c>
      <c r="AA102" s="17">
        <f t="shared" si="149"/>
        <v>8610410.4803125095</v>
      </c>
      <c r="AB102" s="17">
        <f t="shared" si="150"/>
        <v>4023575.8809999996</v>
      </c>
      <c r="AC102" s="17">
        <f t="shared" si="151"/>
        <v>4948998.3336299993</v>
      </c>
      <c r="AD102" s="129">
        <f>VLOOKUP(B102,'[3]MANO DE OBRA'!$B$9:$J$144,9,0)</f>
        <v>3644475</v>
      </c>
      <c r="AE102" s="129">
        <v>13086000</v>
      </c>
      <c r="AF102" s="18">
        <v>16000740</v>
      </c>
      <c r="AG102" s="74">
        <v>15840700</v>
      </c>
      <c r="AH102" s="18">
        <f t="shared" si="152"/>
        <v>12142978.75</v>
      </c>
      <c r="AI102" s="18">
        <f t="shared" si="153"/>
        <v>14463350</v>
      </c>
      <c r="AJ102" s="18">
        <f t="shared" si="154"/>
        <v>8395757.1567992643</v>
      </c>
      <c r="AK102" s="18">
        <f t="shared" si="155"/>
        <v>3830343.2249999996</v>
      </c>
      <c r="AL102" s="18">
        <f t="shared" si="156"/>
        <v>4711322.1667499999</v>
      </c>
      <c r="AM102" s="133">
        <f>VLOOKUP(B102,'[3]MANO DE OBRA'!$B$9:$L$144,11,0)</f>
        <v>4012267</v>
      </c>
      <c r="AN102" s="133">
        <v>13086000</v>
      </c>
      <c r="AO102" s="19">
        <v>16000740</v>
      </c>
      <c r="AP102" s="77">
        <v>15361000</v>
      </c>
      <c r="AQ102" s="19">
        <f t="shared" si="157"/>
        <v>12115001.75</v>
      </c>
      <c r="AR102" s="19">
        <f t="shared" si="158"/>
        <v>14223500</v>
      </c>
      <c r="AS102" s="19">
        <f t="shared" si="159"/>
        <v>8825147.0109056514</v>
      </c>
      <c r="AT102" s="19">
        <f t="shared" si="160"/>
        <v>4216892.6169999996</v>
      </c>
      <c r="AU102" s="19">
        <f t="shared" si="161"/>
        <v>5186777.9189099995</v>
      </c>
      <c r="AV102" s="137">
        <f>VLOOKUP(B102,'[3]MANO DE OBRA'!$B$9:$N$144,13,0)</f>
        <v>3566500</v>
      </c>
      <c r="AW102" s="137">
        <v>13086000</v>
      </c>
      <c r="AX102" s="20">
        <v>16000740</v>
      </c>
      <c r="AY102" s="79">
        <v>15361000</v>
      </c>
      <c r="AZ102" s="20">
        <f t="shared" si="162"/>
        <v>12003560</v>
      </c>
      <c r="BA102" s="20">
        <f t="shared" si="163"/>
        <v>14223500</v>
      </c>
      <c r="BB102" s="20">
        <f t="shared" si="164"/>
        <v>8257612.4492706275</v>
      </c>
      <c r="BC102" s="20">
        <f t="shared" si="165"/>
        <v>3748391.4999999995</v>
      </c>
      <c r="BD102" s="20">
        <f t="shared" si="166"/>
        <v>4610521.5449999999</v>
      </c>
      <c r="BE102" s="139">
        <f>VLOOKUP(B102,'[3]MANO DE OBRA'!$B$9:$P$144,15,0)</f>
        <v>4176256</v>
      </c>
      <c r="BF102" s="139">
        <v>13086000</v>
      </c>
      <c r="BG102" s="21">
        <v>16000740</v>
      </c>
      <c r="BH102" s="80">
        <v>15201000</v>
      </c>
      <c r="BI102" s="21">
        <f t="shared" si="167"/>
        <v>12115999</v>
      </c>
      <c r="BJ102" s="21">
        <f t="shared" si="168"/>
        <v>14143500</v>
      </c>
      <c r="BK102" s="21">
        <f t="shared" si="169"/>
        <v>9005992.3390439656</v>
      </c>
      <c r="BL102" s="21">
        <f t="shared" si="170"/>
        <v>4389245.0559999999</v>
      </c>
      <c r="BM102" s="21">
        <f t="shared" si="171"/>
        <v>5398771.4188799998</v>
      </c>
      <c r="BN102" s="144">
        <f>VLOOKUP(B102,'[3]MANO DE OBRA'!$B$9:$R$144,17,0)</f>
        <v>4063435</v>
      </c>
      <c r="BO102" s="144">
        <v>13086000</v>
      </c>
      <c r="BP102" s="22">
        <v>16000740</v>
      </c>
      <c r="BQ102" s="82">
        <v>15521000</v>
      </c>
      <c r="BR102" s="22">
        <f t="shared" si="172"/>
        <v>12167793.75</v>
      </c>
      <c r="BS102" s="22">
        <f t="shared" si="173"/>
        <v>14303500</v>
      </c>
      <c r="BT102" s="22">
        <f t="shared" si="174"/>
        <v>8899950.5531678405</v>
      </c>
      <c r="BU102" s="22">
        <f t="shared" si="175"/>
        <v>4270670.1849999996</v>
      </c>
      <c r="BV102" s="22">
        <f t="shared" si="176"/>
        <v>5252924.3275499996</v>
      </c>
      <c r="BW102" s="146">
        <f>VLOOKUP(B102,'[3]MANO DE OBRA'!$B$9:$T$144,19,0)</f>
        <v>4202269</v>
      </c>
      <c r="BX102" s="146">
        <v>13086000</v>
      </c>
      <c r="BY102" s="23">
        <v>16000740</v>
      </c>
      <c r="BZ102" s="84">
        <v>15201000</v>
      </c>
      <c r="CA102" s="23">
        <f t="shared" si="177"/>
        <v>12122502.25</v>
      </c>
      <c r="CB102" s="23">
        <f t="shared" si="178"/>
        <v>14143500</v>
      </c>
      <c r="CC102" s="84">
        <f t="shared" si="179"/>
        <v>9036148.386270659</v>
      </c>
      <c r="CD102" s="84">
        <f t="shared" si="180"/>
        <v>4416584.7189999996</v>
      </c>
      <c r="CE102" s="84">
        <f t="shared" si="181"/>
        <v>5432399.2043699995</v>
      </c>
      <c r="CF102" s="168">
        <f>VLOOKUP(B102,'[3]MANO DE OBRA'!$B$9:$X$144,23,0)</f>
        <v>3566500</v>
      </c>
      <c r="CG102" s="168">
        <v>13086000</v>
      </c>
      <c r="CH102" s="24">
        <v>16000740</v>
      </c>
      <c r="CI102" s="24">
        <v>14593000</v>
      </c>
      <c r="CJ102" s="24">
        <f t="shared" si="182"/>
        <v>11811560</v>
      </c>
      <c r="CK102" s="24">
        <f t="shared" si="183"/>
        <v>13839500</v>
      </c>
      <c r="CL102" s="24">
        <f t="shared" si="184"/>
        <v>8199618.1531422669</v>
      </c>
      <c r="CM102" s="24">
        <f t="shared" si="185"/>
        <v>3748391.4999999995</v>
      </c>
      <c r="CN102" s="24">
        <f t="shared" si="186"/>
        <v>4610521.5449999999</v>
      </c>
      <c r="CO102" s="148">
        <f>VLOOKUP(B102,'[3]MANO DE OBRA'!$B$9:$Z$144,25,0)</f>
        <v>4431969</v>
      </c>
      <c r="CP102" s="148">
        <v>13086000</v>
      </c>
      <c r="CQ102" s="26">
        <v>16000740</v>
      </c>
      <c r="CR102" s="149">
        <v>15681000</v>
      </c>
      <c r="CS102" s="26">
        <f t="shared" si="187"/>
        <v>12299927.25</v>
      </c>
      <c r="CT102" s="26">
        <f t="shared" si="188"/>
        <v>14383500</v>
      </c>
      <c r="CU102" s="26">
        <f t="shared" si="189"/>
        <v>9338824.1976640355</v>
      </c>
      <c r="CV102" s="26">
        <f t="shared" si="190"/>
        <v>4657999.4189999998</v>
      </c>
      <c r="CW102" s="26">
        <f t="shared" si="191"/>
        <v>5729339.2853699997</v>
      </c>
      <c r="CX102" s="27">
        <f>VLOOKUP(B102,'[3]MANO DE OBRA'!$B$9:$AB$144,27,0)</f>
        <v>5406260</v>
      </c>
      <c r="CY102" s="27">
        <v>13086000</v>
      </c>
      <c r="CZ102" s="28">
        <v>16000740</v>
      </c>
      <c r="DA102" s="86">
        <v>15361000</v>
      </c>
      <c r="DB102" s="28">
        <f t="shared" si="192"/>
        <v>12463500</v>
      </c>
      <c r="DC102" s="28">
        <f t="shared" si="193"/>
        <v>14223500</v>
      </c>
      <c r="DD102" s="28">
        <f t="shared" si="194"/>
        <v>10283163.89825288</v>
      </c>
      <c r="DE102" s="28">
        <f t="shared" si="195"/>
        <v>5681979.2599999998</v>
      </c>
      <c r="DF102" s="28">
        <f t="shared" si="196"/>
        <v>6988834.4897999996</v>
      </c>
      <c r="DG102" s="150">
        <f>VLOOKUP(B102,'[3]MANO DE OBRA'!$B$9:$AF$144,31,0)</f>
        <v>5600259</v>
      </c>
      <c r="DH102" s="150">
        <v>13086000</v>
      </c>
      <c r="DI102" s="29">
        <v>16000740</v>
      </c>
      <c r="DJ102" s="88">
        <v>15361000</v>
      </c>
      <c r="DK102" s="29">
        <f t="shared" si="197"/>
        <v>12511999.75</v>
      </c>
      <c r="DL102" s="29">
        <f t="shared" si="198"/>
        <v>14223500</v>
      </c>
      <c r="DM102" s="29">
        <f t="shared" si="199"/>
        <v>10455391.001005994</v>
      </c>
      <c r="DN102" s="29">
        <f t="shared" si="200"/>
        <v>5885872.2089999998</v>
      </c>
      <c r="DO102" s="29">
        <f t="shared" si="201"/>
        <v>7239622.8170699999</v>
      </c>
      <c r="DP102" s="154">
        <f>VLOOKUP(B102,'[3]MANO DE OBRA'!$B$9:$AH$144,33,0)</f>
        <v>5600259</v>
      </c>
      <c r="DQ102" s="154">
        <v>13086000</v>
      </c>
      <c r="DR102" s="30">
        <v>16000740</v>
      </c>
      <c r="DS102" s="90">
        <v>15680700</v>
      </c>
      <c r="DT102" s="30">
        <f t="shared" si="202"/>
        <v>12591924.75</v>
      </c>
      <c r="DU102" s="30">
        <f t="shared" si="203"/>
        <v>14383350</v>
      </c>
      <c r="DV102" s="30">
        <f t="shared" si="204"/>
        <v>10491789.84335988</v>
      </c>
      <c r="DW102" s="30">
        <f t="shared" si="205"/>
        <v>5885872.2089999998</v>
      </c>
      <c r="DX102" s="30">
        <f t="shared" si="206"/>
        <v>7239622.8170699999</v>
      </c>
      <c r="DY102" s="158">
        <f>VLOOKUP(B102,'[3]MANO DE OBRA'!$B$9:$AJ$144,35,0)</f>
        <v>5600259</v>
      </c>
      <c r="DZ102" s="158">
        <v>13086000</v>
      </c>
      <c r="EA102" s="24">
        <v>16000740</v>
      </c>
      <c r="EB102" s="25">
        <v>15840700</v>
      </c>
      <c r="EC102" s="24">
        <f t="shared" si="207"/>
        <v>12631924.75</v>
      </c>
      <c r="ED102" s="24">
        <f t="shared" si="208"/>
        <v>14463350</v>
      </c>
      <c r="EE102" s="24">
        <f t="shared" si="209"/>
        <v>10509546.194402192</v>
      </c>
      <c r="EF102" s="24">
        <f t="shared" si="210"/>
        <v>5885872.2089999998</v>
      </c>
      <c r="EG102" s="24">
        <f t="shared" si="211"/>
        <v>7239622.8170699999</v>
      </c>
      <c r="EH102" s="126">
        <f>VLOOKUP(B102,'[3]MANO DE OBRA'!$B$9:$AN$144,37,0)</f>
        <v>5884862</v>
      </c>
      <c r="EI102" s="126">
        <v>13086000</v>
      </c>
      <c r="EJ102" s="17">
        <v>16000740</v>
      </c>
      <c r="EK102" s="73">
        <v>14881000</v>
      </c>
      <c r="EL102" s="17">
        <f t="shared" si="212"/>
        <v>12463150.5</v>
      </c>
      <c r="EM102" s="17">
        <f t="shared" si="213"/>
        <v>13983500</v>
      </c>
      <c r="EN102" s="17">
        <f t="shared" si="214"/>
        <v>10637110.842802588</v>
      </c>
      <c r="EO102" s="17">
        <f t="shared" si="215"/>
        <v>6184989.9619999994</v>
      </c>
      <c r="EP102" s="17">
        <f t="shared" si="216"/>
        <v>7607537.6532599991</v>
      </c>
      <c r="EQ102" s="350">
        <v>5600259</v>
      </c>
      <c r="ER102" s="170">
        <v>13086000</v>
      </c>
      <c r="ES102" s="32">
        <v>16000740</v>
      </c>
      <c r="ET102" s="32">
        <v>14401000</v>
      </c>
      <c r="EU102" s="32">
        <f t="shared" si="217"/>
        <v>14495913.333333334</v>
      </c>
      <c r="EV102" s="32">
        <f t="shared" si="218"/>
        <v>14401000</v>
      </c>
      <c r="EW102" s="32">
        <f t="shared" si="219"/>
        <v>14398552.503685722</v>
      </c>
      <c r="EX102" s="32">
        <f t="shared" si="220"/>
        <v>6765672.8978999993</v>
      </c>
      <c r="EY102" s="32">
        <f t="shared" si="221"/>
        <v>8321777.6644169986</v>
      </c>
      <c r="EZ102" s="94">
        <f>VLOOKUP(B102,'[2]MANO DE OBRA '!$B$11:$AT$145,45,0)</f>
        <v>2505349</v>
      </c>
      <c r="FA102" s="170">
        <v>13086000</v>
      </c>
      <c r="FB102" s="32">
        <v>16000740</v>
      </c>
      <c r="FC102" s="32">
        <v>14721000</v>
      </c>
      <c r="FD102" s="32">
        <f t="shared" si="222"/>
        <v>14602580</v>
      </c>
      <c r="FE102" s="32">
        <f t="shared" si="223"/>
        <v>14721000</v>
      </c>
      <c r="FF102" s="32">
        <f t="shared" si="224"/>
        <v>14503626.24455718</v>
      </c>
      <c r="FG102" s="172">
        <f t="shared" si="225"/>
        <v>3026712.1269</v>
      </c>
      <c r="FH102" s="32">
        <f t="shared" si="226"/>
        <v>3722855.9160870002</v>
      </c>
      <c r="FI102" s="172">
        <f>VLOOKUP(B102,'[2]MANO DE OBRA '!$B$11:$BO$145,66,0)</f>
        <v>2486023</v>
      </c>
      <c r="FJ102" s="162">
        <v>13086000</v>
      </c>
      <c r="FK102" s="32">
        <v>16000740</v>
      </c>
      <c r="FL102" s="94">
        <v>14400700</v>
      </c>
      <c r="FM102" s="32">
        <f t="shared" si="227"/>
        <v>14495813.333333334</v>
      </c>
      <c r="FN102" s="32">
        <f t="shared" si="228"/>
        <v>14400700</v>
      </c>
      <c r="FO102" s="94">
        <f t="shared" si="229"/>
        <v>14398452.53628502</v>
      </c>
      <c r="FP102" s="172">
        <f t="shared" si="230"/>
        <v>3003364.3862999999</v>
      </c>
      <c r="FQ102" s="32">
        <f t="shared" si="231"/>
        <v>3694138.1951489998</v>
      </c>
      <c r="FR102" s="94">
        <f>VLOOKUP(B102,'[2]MANO DE OBRA '!$B$11:$BF$145,57,0)</f>
        <v>2589752</v>
      </c>
      <c r="FS102" s="170">
        <v>13086000</v>
      </c>
      <c r="FT102" s="32">
        <v>16000740</v>
      </c>
      <c r="FU102" s="32">
        <v>14881000</v>
      </c>
      <c r="FV102" s="32">
        <f t="shared" si="232"/>
        <v>14655913.333333334</v>
      </c>
      <c r="FW102" s="32">
        <f t="shared" si="233"/>
        <v>14881000</v>
      </c>
      <c r="FX102" s="32">
        <f t="shared" si="234"/>
        <v>14555020.991761345</v>
      </c>
      <c r="FY102" s="172">
        <f t="shared" si="235"/>
        <v>3128679.3912</v>
      </c>
      <c r="FZ102" s="32">
        <f t="shared" si="236"/>
        <v>3848275.651176</v>
      </c>
      <c r="GA102" s="172">
        <f>VLOOKUP(B102,'[2]MANO DE OBRA '!$B$11:$BR$145,69,0)</f>
        <v>2630853</v>
      </c>
      <c r="GB102" s="162">
        <v>13086000</v>
      </c>
      <c r="GC102" s="32">
        <v>16000740</v>
      </c>
      <c r="GD102" s="94">
        <v>15841000</v>
      </c>
      <c r="GE102" s="32">
        <f t="shared" si="237"/>
        <v>14975913.333333334</v>
      </c>
      <c r="GF102" s="32">
        <f t="shared" si="238"/>
        <v>15841000</v>
      </c>
      <c r="GG102" s="32">
        <f t="shared" si="239"/>
        <v>14848399.12212307</v>
      </c>
      <c r="GH102" s="172">
        <f t="shared" si="240"/>
        <v>3178333.5093</v>
      </c>
      <c r="GI102" s="32">
        <f t="shared" si="241"/>
        <v>3909350.2164390003</v>
      </c>
      <c r="GJ102" s="172">
        <f>VLOOKUP(B102,'[2]MANO DE OBRA '!$B$11:$P$145,15,0)</f>
        <v>2039228</v>
      </c>
      <c r="GK102" s="162">
        <v>13086000</v>
      </c>
      <c r="GL102" s="32">
        <v>16000740</v>
      </c>
      <c r="GM102" s="94">
        <v>10752500</v>
      </c>
      <c r="GN102" s="32">
        <f t="shared" si="242"/>
        <v>13279746.666666666</v>
      </c>
      <c r="GO102" s="32">
        <f t="shared" si="243"/>
        <v>13086000</v>
      </c>
      <c r="GP102" s="32">
        <f t="shared" si="244"/>
        <v>12935702.347365264</v>
      </c>
      <c r="GQ102" s="172">
        <f t="shared" si="245"/>
        <v>2463591.3467999999</v>
      </c>
      <c r="GR102" s="32">
        <f t="shared" si="246"/>
        <v>3030217.3565639998</v>
      </c>
      <c r="GS102" s="172">
        <f>VLOOKUP(B102,'[2]MANO DE OBRA '!$B$11:$G$145,6,0)</f>
        <v>1976279</v>
      </c>
      <c r="GT102" s="162">
        <v>13086000</v>
      </c>
      <c r="GU102" s="32">
        <v>16000740</v>
      </c>
      <c r="GV102" s="94">
        <v>10752500</v>
      </c>
      <c r="GW102" s="33">
        <f t="shared" si="247"/>
        <v>13279746.666666666</v>
      </c>
      <c r="GX102" s="32">
        <f t="shared" si="248"/>
        <v>13086000</v>
      </c>
      <c r="GY102" s="32">
        <f t="shared" si="249"/>
        <v>12935702.347365264</v>
      </c>
      <c r="GZ102" s="172">
        <f t="shared" si="250"/>
        <v>2387542.6598999999</v>
      </c>
      <c r="HA102" s="32">
        <f t="shared" si="251"/>
        <v>2936677.4716769997</v>
      </c>
      <c r="HB102" s="172">
        <f>VLOOKUP(B102,'[2]MANO DE OBRA '!$B$11:$D$145,3,0)</f>
        <v>1733093</v>
      </c>
      <c r="HC102" s="31">
        <v>13086000</v>
      </c>
      <c r="HD102" s="32">
        <v>16000740</v>
      </c>
      <c r="HE102" s="94">
        <v>10752500</v>
      </c>
      <c r="HF102" s="33">
        <f t="shared" si="252"/>
        <v>13279746.666666666</v>
      </c>
      <c r="HG102" s="32">
        <f t="shared" si="253"/>
        <v>13086000</v>
      </c>
      <c r="HH102" s="32">
        <f t="shared" si="254"/>
        <v>12935702.347365264</v>
      </c>
      <c r="HI102" s="172">
        <f t="shared" si="255"/>
        <v>2093749.6532999999</v>
      </c>
      <c r="HJ102" s="32">
        <f t="shared" si="256"/>
        <v>2575312.0735589997</v>
      </c>
      <c r="HK102" s="172">
        <f>VLOOKUP(B102,'[2]MANO DE OBRA '!$B$11:$BI$145,60,0)</f>
        <v>3284411</v>
      </c>
      <c r="HL102" s="31">
        <v>13086000</v>
      </c>
      <c r="HM102" s="32">
        <v>16000740</v>
      </c>
      <c r="HN102" s="94">
        <v>15840700</v>
      </c>
      <c r="HO102" s="33">
        <f t="shared" si="257"/>
        <v>14975813.333333334</v>
      </c>
      <c r="HP102" s="32">
        <f t="shared" si="258"/>
        <v>15840700</v>
      </c>
      <c r="HQ102" s="32">
        <f t="shared" si="259"/>
        <v>14848311.260396643</v>
      </c>
      <c r="HR102" s="172">
        <f t="shared" si="260"/>
        <v>3967896.9290999998</v>
      </c>
      <c r="HS102" s="32">
        <f t="shared" si="261"/>
        <v>4880513.2227929998</v>
      </c>
      <c r="HT102" s="172">
        <v>6281280</v>
      </c>
      <c r="HU102" s="31">
        <v>13086000</v>
      </c>
      <c r="HV102" s="32">
        <v>16000740</v>
      </c>
      <c r="HW102" s="94">
        <v>14881000</v>
      </c>
      <c r="HX102" s="33">
        <f t="shared" si="262"/>
        <v>14655913.333333334</v>
      </c>
      <c r="HY102" s="32">
        <f t="shared" si="263"/>
        <v>14881000</v>
      </c>
      <c r="HZ102" s="32">
        <f t="shared" si="264"/>
        <v>14555020.991761345</v>
      </c>
      <c r="IA102" s="172">
        <f t="shared" si="265"/>
        <v>7588414.3679999998</v>
      </c>
      <c r="IB102" s="32">
        <f t="shared" si="266"/>
        <v>9333749.6726399995</v>
      </c>
      <c r="IC102" s="172">
        <v>7197300</v>
      </c>
      <c r="ID102" s="31">
        <v>13086000</v>
      </c>
      <c r="IE102" s="32">
        <v>16000740</v>
      </c>
      <c r="IF102" s="94">
        <v>14881000</v>
      </c>
      <c r="IG102" s="33">
        <f t="shared" si="267"/>
        <v>14655913.333333334</v>
      </c>
      <c r="IH102" s="32">
        <f t="shared" si="268"/>
        <v>14881000</v>
      </c>
      <c r="II102" s="32">
        <f t="shared" si="269"/>
        <v>14555020.991761345</v>
      </c>
      <c r="IJ102" s="172">
        <f t="shared" si="270"/>
        <v>8695058.129999999</v>
      </c>
      <c r="IK102" s="32">
        <f t="shared" si="271"/>
        <v>10694921.499899998</v>
      </c>
      <c r="IM102" s="32">
        <f t="shared" si="272"/>
        <v>5524060.7883007769</v>
      </c>
    </row>
    <row r="103" spans="1:247" x14ac:dyDescent="0.25">
      <c r="A103" s="12">
        <v>96</v>
      </c>
      <c r="B103" s="38" t="s">
        <v>381</v>
      </c>
      <c r="C103" s="14">
        <f>VLOOKUP(B103,'[3]MANO DE OBRA'!$B$9:$D$144,3,0)</f>
        <v>827961</v>
      </c>
      <c r="D103" s="14">
        <v>2958000</v>
      </c>
      <c r="E103" s="15">
        <v>3414110</v>
      </c>
      <c r="F103" s="97">
        <v>3278000</v>
      </c>
      <c r="G103" s="105">
        <f t="shared" si="138"/>
        <v>2619517.75</v>
      </c>
      <c r="H103" s="105">
        <f t="shared" si="139"/>
        <v>3118000</v>
      </c>
      <c r="I103" s="105">
        <f t="shared" si="140"/>
        <v>1865829.3453969152</v>
      </c>
      <c r="J103" s="107">
        <f t="shared" si="137"/>
        <v>870187.01099999994</v>
      </c>
      <c r="K103" s="107">
        <f t="shared" si="141"/>
        <v>1070330.0235299999</v>
      </c>
      <c r="L103" s="101">
        <f>VLOOKUP(B103,'[3]MANO DE OBRA'!$B$9:$F$144,5,0)</f>
        <v>855598</v>
      </c>
      <c r="M103" s="101">
        <v>2958000</v>
      </c>
      <c r="N103" s="34">
        <v>3414110</v>
      </c>
      <c r="O103" s="70">
        <v>3311700</v>
      </c>
      <c r="P103" s="34">
        <f t="shared" si="142"/>
        <v>2634852</v>
      </c>
      <c r="Q103" s="34">
        <f t="shared" si="143"/>
        <v>3134850</v>
      </c>
      <c r="R103" s="34">
        <f t="shared" si="144"/>
        <v>1903220.0532430571</v>
      </c>
      <c r="S103" s="34">
        <f t="shared" si="145"/>
        <v>899233.49799999991</v>
      </c>
      <c r="T103" s="34">
        <f t="shared" si="146"/>
        <v>1106057.20254</v>
      </c>
      <c r="U103" s="175">
        <f>VLOOKUP(B103,'[3]MANO DE OBRA'!$B$9:$H$144,7,0)</f>
        <v>799410</v>
      </c>
      <c r="V103" s="175">
        <v>2958000</v>
      </c>
      <c r="W103" s="17">
        <v>3414110</v>
      </c>
      <c r="X103" s="17">
        <v>3243000</v>
      </c>
      <c r="Y103" s="17">
        <f t="shared" si="147"/>
        <v>2603630</v>
      </c>
      <c r="Z103" s="17">
        <f t="shared" si="148"/>
        <v>3100500</v>
      </c>
      <c r="AA103" s="17">
        <f t="shared" si="149"/>
        <v>1826277.7241266642</v>
      </c>
      <c r="AB103" s="17">
        <f t="shared" si="150"/>
        <v>840179.90999999992</v>
      </c>
      <c r="AC103" s="17">
        <f t="shared" si="151"/>
        <v>1033421.2892999999</v>
      </c>
      <c r="AD103" s="129">
        <f>VLOOKUP(B103,'[3]MANO DE OBRA'!$B$9:$J$144,9,0)</f>
        <v>798466</v>
      </c>
      <c r="AE103" s="129">
        <v>2958000</v>
      </c>
      <c r="AF103" s="18">
        <v>3414110</v>
      </c>
      <c r="AG103" s="74">
        <v>3311700</v>
      </c>
      <c r="AH103" s="18">
        <f t="shared" si="152"/>
        <v>2620569</v>
      </c>
      <c r="AI103" s="18">
        <f t="shared" si="153"/>
        <v>3134850</v>
      </c>
      <c r="AJ103" s="18">
        <f t="shared" si="154"/>
        <v>1830387.5388965018</v>
      </c>
      <c r="AK103" s="18">
        <f t="shared" si="155"/>
        <v>839187.76599999995</v>
      </c>
      <c r="AL103" s="18">
        <f t="shared" si="156"/>
        <v>1032200.9521799999</v>
      </c>
      <c r="AM103" s="133">
        <f>VLOOKUP(B103,'[3]MANO DE OBRA'!$B$9:$L$144,11,0)</f>
        <v>879045</v>
      </c>
      <c r="AN103" s="133">
        <v>2958000</v>
      </c>
      <c r="AO103" s="19">
        <v>3414110</v>
      </c>
      <c r="AP103" s="77">
        <v>3380000</v>
      </c>
      <c r="AQ103" s="19">
        <f t="shared" si="157"/>
        <v>2657788.75</v>
      </c>
      <c r="AR103" s="19">
        <f t="shared" si="158"/>
        <v>3169000</v>
      </c>
      <c r="AS103" s="19">
        <f t="shared" si="159"/>
        <v>1937585.9566346721</v>
      </c>
      <c r="AT103" s="19">
        <f t="shared" si="160"/>
        <v>923876.29499999993</v>
      </c>
      <c r="AU103" s="19">
        <f t="shared" si="161"/>
        <v>1136367.8428499999</v>
      </c>
      <c r="AV103" s="137">
        <f>VLOOKUP(B103,'[3]MANO DE OBRA'!$B$9:$N$144,13,0)</f>
        <v>922943</v>
      </c>
      <c r="AW103" s="137">
        <v>2958000</v>
      </c>
      <c r="AX103" s="20">
        <v>3414110</v>
      </c>
      <c r="AY103" s="79">
        <v>3380000</v>
      </c>
      <c r="AZ103" s="20">
        <f t="shared" si="162"/>
        <v>2668763.25</v>
      </c>
      <c r="BA103" s="20">
        <f t="shared" si="163"/>
        <v>3169000</v>
      </c>
      <c r="BB103" s="20">
        <f t="shared" si="164"/>
        <v>1989736.0636772863</v>
      </c>
      <c r="BC103" s="20">
        <f t="shared" si="165"/>
        <v>970013.09299999999</v>
      </c>
      <c r="BD103" s="20">
        <f t="shared" si="166"/>
        <v>1193116.10439</v>
      </c>
      <c r="BE103" s="139">
        <f>VLOOKUP(B103,'[3]MANO DE OBRA'!$B$9:$P$144,15,0)</f>
        <v>882596</v>
      </c>
      <c r="BF103" s="139">
        <v>2958000</v>
      </c>
      <c r="BG103" s="21">
        <v>3414110</v>
      </c>
      <c r="BH103" s="80">
        <v>3175000</v>
      </c>
      <c r="BI103" s="21">
        <f t="shared" si="167"/>
        <v>2607426.5</v>
      </c>
      <c r="BJ103" s="21">
        <f t="shared" si="168"/>
        <v>3066500</v>
      </c>
      <c r="BK103" s="21">
        <f t="shared" si="169"/>
        <v>1924047.995657888</v>
      </c>
      <c r="BL103" s="21">
        <f t="shared" si="170"/>
        <v>927608.39599999995</v>
      </c>
      <c r="BM103" s="21">
        <f t="shared" si="171"/>
        <v>1140958.32708</v>
      </c>
      <c r="BN103" s="144">
        <f>VLOOKUP(B103,'[3]MANO DE OBRA'!$B$9:$R$144,17,0)</f>
        <v>993333</v>
      </c>
      <c r="BO103" s="144">
        <v>2958000</v>
      </c>
      <c r="BP103" s="22">
        <v>3414110</v>
      </c>
      <c r="BQ103" s="82">
        <v>3243000</v>
      </c>
      <c r="BR103" s="22">
        <f t="shared" si="172"/>
        <v>2652110.75</v>
      </c>
      <c r="BS103" s="22">
        <f t="shared" si="173"/>
        <v>3100500</v>
      </c>
      <c r="BT103" s="22">
        <f t="shared" si="174"/>
        <v>2055459.8296699293</v>
      </c>
      <c r="BU103" s="22">
        <f t="shared" si="175"/>
        <v>1043992.9829999999</v>
      </c>
      <c r="BV103" s="22">
        <f t="shared" si="176"/>
        <v>1284111.3690899999</v>
      </c>
      <c r="BW103" s="146">
        <f>VLOOKUP(B103,'[3]MANO DE OBRA'!$B$9:$T$144,19,0)</f>
        <v>1028820</v>
      </c>
      <c r="BX103" s="146">
        <v>2958000</v>
      </c>
      <c r="BY103" s="23">
        <v>3414110</v>
      </c>
      <c r="BZ103" s="84">
        <v>3175000</v>
      </c>
      <c r="CA103" s="23">
        <f t="shared" si="177"/>
        <v>2643982.5</v>
      </c>
      <c r="CB103" s="23">
        <f t="shared" si="178"/>
        <v>3066500</v>
      </c>
      <c r="CC103" s="84">
        <f t="shared" si="179"/>
        <v>2085596.7276994542</v>
      </c>
      <c r="CD103" s="84">
        <f t="shared" si="180"/>
        <v>1081289.8199999998</v>
      </c>
      <c r="CE103" s="84">
        <f t="shared" si="181"/>
        <v>1329986.4785999998</v>
      </c>
      <c r="CF103" s="168">
        <f>VLOOKUP(B103,'[3]MANO DE OBRA'!$B$9:$X$144,23,0)</f>
        <v>831218</v>
      </c>
      <c r="CG103" s="168">
        <v>2958000</v>
      </c>
      <c r="CH103" s="24">
        <v>3414110</v>
      </c>
      <c r="CI103" s="24">
        <v>2952800</v>
      </c>
      <c r="CJ103" s="24">
        <f t="shared" si="182"/>
        <v>2539032</v>
      </c>
      <c r="CK103" s="24">
        <f t="shared" si="183"/>
        <v>2955400</v>
      </c>
      <c r="CL103" s="24">
        <f t="shared" si="184"/>
        <v>1841041.0156802125</v>
      </c>
      <c r="CM103" s="24">
        <f t="shared" si="185"/>
        <v>873610.1179999999</v>
      </c>
      <c r="CN103" s="24">
        <f t="shared" si="186"/>
        <v>1074540.44514</v>
      </c>
      <c r="CO103" s="148">
        <f>VLOOKUP(B103,'[3]MANO DE OBRA'!$B$9:$Z$144,25,0)</f>
        <v>941464</v>
      </c>
      <c r="CP103" s="148">
        <v>2958000</v>
      </c>
      <c r="CQ103" s="26">
        <v>3414110</v>
      </c>
      <c r="CR103" s="149">
        <v>3243000</v>
      </c>
      <c r="CS103" s="26">
        <f t="shared" si="187"/>
        <v>2639143.5</v>
      </c>
      <c r="CT103" s="26">
        <f t="shared" si="188"/>
        <v>3100500</v>
      </c>
      <c r="CU103" s="26">
        <f t="shared" si="189"/>
        <v>1998500.7948829315</v>
      </c>
      <c r="CV103" s="26">
        <f t="shared" si="190"/>
        <v>989478.66399999999</v>
      </c>
      <c r="CW103" s="26">
        <f t="shared" si="191"/>
        <v>1217058.7567199999</v>
      </c>
      <c r="CX103" s="27">
        <f>VLOOKUP(B103,'[3]MANO DE OBRA'!$B$9:$AB$144,27,0)</f>
        <v>1142673</v>
      </c>
      <c r="CY103" s="27">
        <v>2958000</v>
      </c>
      <c r="CZ103" s="28">
        <v>3414110</v>
      </c>
      <c r="DA103" s="86">
        <v>3073000</v>
      </c>
      <c r="DB103" s="28">
        <f t="shared" si="192"/>
        <v>2646945.75</v>
      </c>
      <c r="DC103" s="28">
        <f t="shared" si="193"/>
        <v>3015500</v>
      </c>
      <c r="DD103" s="28">
        <f t="shared" si="194"/>
        <v>2183973.2367700557</v>
      </c>
      <c r="DE103" s="28">
        <f t="shared" si="195"/>
        <v>1200949.3229999999</v>
      </c>
      <c r="DF103" s="28">
        <f t="shared" si="196"/>
        <v>1477167.6672899998</v>
      </c>
      <c r="DG103" s="150">
        <f>VLOOKUP(B103,'[3]MANO DE OBRA'!$B$9:$AF$144,31,0)</f>
        <v>1194939</v>
      </c>
      <c r="DH103" s="150">
        <v>2958000</v>
      </c>
      <c r="DI103" s="29">
        <v>3414110</v>
      </c>
      <c r="DJ103" s="88">
        <v>3312000</v>
      </c>
      <c r="DK103" s="29">
        <f t="shared" si="197"/>
        <v>2719762.25</v>
      </c>
      <c r="DL103" s="29">
        <f t="shared" si="198"/>
        <v>3135000</v>
      </c>
      <c r="DM103" s="29">
        <f t="shared" si="199"/>
        <v>2260188.9596563326</v>
      </c>
      <c r="DN103" s="29">
        <f t="shared" si="200"/>
        <v>1255880.889</v>
      </c>
      <c r="DO103" s="29">
        <f t="shared" si="201"/>
        <v>1544733.4934700001</v>
      </c>
      <c r="DP103" s="154">
        <f>VLOOKUP(B103,'[3]MANO DE OBRA'!$B$9:$AH$144,33,0)</f>
        <v>1194939</v>
      </c>
      <c r="DQ103" s="154">
        <v>2958000</v>
      </c>
      <c r="DR103" s="30">
        <v>3414110</v>
      </c>
      <c r="DS103" s="90">
        <v>3243400</v>
      </c>
      <c r="DT103" s="30">
        <f t="shared" si="202"/>
        <v>2702612.25</v>
      </c>
      <c r="DU103" s="30">
        <f t="shared" si="203"/>
        <v>3100700</v>
      </c>
      <c r="DV103" s="30">
        <f t="shared" si="204"/>
        <v>2252062.5542841121</v>
      </c>
      <c r="DW103" s="30">
        <f t="shared" si="205"/>
        <v>1255880.889</v>
      </c>
      <c r="DX103" s="30">
        <f t="shared" si="206"/>
        <v>1544733.4934700001</v>
      </c>
      <c r="DY103" s="158">
        <f>VLOOKUP(B103,'[3]MANO DE OBRA'!$B$9:$AJ$144,35,0)</f>
        <v>1194939</v>
      </c>
      <c r="DZ103" s="158">
        <v>2958000</v>
      </c>
      <c r="EA103" s="24">
        <v>3414110</v>
      </c>
      <c r="EB103" s="25">
        <v>3243400</v>
      </c>
      <c r="EC103" s="24">
        <f t="shared" si="207"/>
        <v>2702612.25</v>
      </c>
      <c r="ED103" s="24">
        <f t="shared" si="208"/>
        <v>3100700</v>
      </c>
      <c r="EE103" s="24">
        <f t="shared" si="209"/>
        <v>2252062.5542841121</v>
      </c>
      <c r="EF103" s="24">
        <f t="shared" si="210"/>
        <v>1255880.889</v>
      </c>
      <c r="EG103" s="24">
        <f t="shared" si="211"/>
        <v>1544733.4934700001</v>
      </c>
      <c r="EH103" s="126">
        <f>VLOOKUP(B103,'[3]MANO DE OBRA'!$B$9:$AN$144,37,0)</f>
        <v>1249362</v>
      </c>
      <c r="EI103" s="126">
        <v>2958000</v>
      </c>
      <c r="EJ103" s="17">
        <v>3414110</v>
      </c>
      <c r="EK103" s="73">
        <v>3209000</v>
      </c>
      <c r="EL103" s="17">
        <f t="shared" si="212"/>
        <v>2707618</v>
      </c>
      <c r="EM103" s="17">
        <f t="shared" si="213"/>
        <v>3083500</v>
      </c>
      <c r="EN103" s="17">
        <f t="shared" si="214"/>
        <v>2294893.2666049371</v>
      </c>
      <c r="EO103" s="17">
        <f t="shared" si="215"/>
        <v>1313079.4619999998</v>
      </c>
      <c r="EP103" s="17">
        <f t="shared" si="216"/>
        <v>1615087.7382599998</v>
      </c>
      <c r="EQ103" s="350">
        <v>1194939</v>
      </c>
      <c r="ER103" s="170">
        <v>2958000</v>
      </c>
      <c r="ES103" s="32">
        <v>3414110</v>
      </c>
      <c r="ET103" s="32">
        <v>3278000</v>
      </c>
      <c r="EU103" s="32">
        <f t="shared" si="217"/>
        <v>3216703.3333333335</v>
      </c>
      <c r="EV103" s="32">
        <f t="shared" si="218"/>
        <v>3278000</v>
      </c>
      <c r="EW103" s="32">
        <f t="shared" si="219"/>
        <v>3205017.1671355888</v>
      </c>
      <c r="EX103" s="32">
        <f t="shared" si="220"/>
        <v>1443605.8059</v>
      </c>
      <c r="EY103" s="32">
        <f t="shared" si="221"/>
        <v>1775635.1412570002</v>
      </c>
      <c r="EZ103" s="94">
        <f>VLOOKUP(B103,'[2]MANO DE OBRA '!$B$11:$AT$145,45,0)</f>
        <v>643428</v>
      </c>
      <c r="FA103" s="170">
        <v>2958000</v>
      </c>
      <c r="FB103" s="32">
        <v>3414110</v>
      </c>
      <c r="FC103" s="32">
        <v>3073000</v>
      </c>
      <c r="FD103" s="32">
        <f t="shared" si="222"/>
        <v>3148370</v>
      </c>
      <c r="FE103" s="32">
        <f t="shared" si="223"/>
        <v>3073000</v>
      </c>
      <c r="FF103" s="32">
        <f t="shared" si="224"/>
        <v>3136817.7375902911</v>
      </c>
      <c r="FG103" s="172">
        <f t="shared" si="225"/>
        <v>777325.36679999996</v>
      </c>
      <c r="FH103" s="32">
        <f t="shared" si="226"/>
        <v>956110.20116399997</v>
      </c>
      <c r="FI103" s="172">
        <f>VLOOKUP(B103,'[2]MANO DE OBRA '!$B$11:$BO$145,66,0)</f>
        <v>666563</v>
      </c>
      <c r="FJ103" s="162">
        <v>2958000</v>
      </c>
      <c r="FK103" s="32">
        <v>3414110</v>
      </c>
      <c r="FL103" s="94">
        <v>3277500</v>
      </c>
      <c r="FM103" s="32">
        <f t="shared" si="227"/>
        <v>3216536.6666666665</v>
      </c>
      <c r="FN103" s="32">
        <f t="shared" si="228"/>
        <v>3277500</v>
      </c>
      <c r="FO103" s="94">
        <f t="shared" si="229"/>
        <v>3204857.8229474542</v>
      </c>
      <c r="FP103" s="172">
        <f t="shared" si="230"/>
        <v>805274.76029999997</v>
      </c>
      <c r="FQ103" s="32">
        <f t="shared" si="231"/>
        <v>990487.95516899996</v>
      </c>
      <c r="FR103" s="94">
        <f>VLOOKUP(B103,'[2]MANO DE OBRA '!$B$11:$BF$145,57,0)</f>
        <v>723436</v>
      </c>
      <c r="FS103" s="170">
        <v>2958000</v>
      </c>
      <c r="FT103" s="32">
        <v>3414110</v>
      </c>
      <c r="FU103" s="32">
        <v>3209000</v>
      </c>
      <c r="FV103" s="32">
        <f t="shared" si="232"/>
        <v>3193703.3333333335</v>
      </c>
      <c r="FW103" s="32">
        <f t="shared" si="233"/>
        <v>3209000</v>
      </c>
      <c r="FX103" s="32">
        <f t="shared" si="234"/>
        <v>3182713.4591463832</v>
      </c>
      <c r="FY103" s="172">
        <f t="shared" si="235"/>
        <v>873983.03159999999</v>
      </c>
      <c r="FZ103" s="32">
        <f t="shared" si="236"/>
        <v>1074999.1288680001</v>
      </c>
      <c r="GA103" s="172">
        <f>VLOOKUP(B103,'[2]MANO DE OBRA '!$B$11:$BR$145,69,0)</f>
        <v>666563</v>
      </c>
      <c r="GB103" s="162">
        <v>2958000</v>
      </c>
      <c r="GC103" s="32">
        <v>3414110</v>
      </c>
      <c r="GD103" s="94">
        <v>3312000</v>
      </c>
      <c r="GE103" s="32">
        <f t="shared" si="237"/>
        <v>3228036.6666666665</v>
      </c>
      <c r="GF103" s="32">
        <f t="shared" si="238"/>
        <v>3312000</v>
      </c>
      <c r="GG103" s="32">
        <f t="shared" si="239"/>
        <v>3215776.2330004037</v>
      </c>
      <c r="GH103" s="172">
        <f t="shared" si="240"/>
        <v>805274.76029999997</v>
      </c>
      <c r="GI103" s="32">
        <f t="shared" si="241"/>
        <v>990487.95516899996</v>
      </c>
      <c r="GJ103" s="172">
        <f>VLOOKUP(B103,'[2]MANO DE OBRA '!$B$11:$P$145,15,0)</f>
        <v>620867</v>
      </c>
      <c r="GK103" s="162">
        <v>2958000</v>
      </c>
      <c r="GL103" s="32">
        <v>3414110</v>
      </c>
      <c r="GM103" s="94">
        <v>2270400</v>
      </c>
      <c r="GN103" s="32">
        <f t="shared" si="242"/>
        <v>2880836.6666666665</v>
      </c>
      <c r="GO103" s="32">
        <f t="shared" si="243"/>
        <v>2958000</v>
      </c>
      <c r="GP103" s="32">
        <f t="shared" si="244"/>
        <v>2800024.0043651001</v>
      </c>
      <c r="GQ103" s="172">
        <f t="shared" si="245"/>
        <v>750069.4227</v>
      </c>
      <c r="GR103" s="32">
        <f t="shared" si="246"/>
        <v>922585.38992099999</v>
      </c>
      <c r="GS103" s="172">
        <f>VLOOKUP(B103,'[2]MANO DE OBRA '!$B$11:$G$145,6,0)</f>
        <v>513672</v>
      </c>
      <c r="GT103" s="162">
        <v>2958000</v>
      </c>
      <c r="GU103" s="32">
        <v>3414110</v>
      </c>
      <c r="GV103" s="94">
        <v>2270400</v>
      </c>
      <c r="GW103" s="33">
        <f t="shared" si="247"/>
        <v>2880836.6666666665</v>
      </c>
      <c r="GX103" s="32">
        <f t="shared" si="248"/>
        <v>2958000</v>
      </c>
      <c r="GY103" s="32">
        <f t="shared" si="249"/>
        <v>2800024.0043651001</v>
      </c>
      <c r="GZ103" s="172">
        <f t="shared" si="250"/>
        <v>620567.14319999993</v>
      </c>
      <c r="HA103" s="32">
        <f t="shared" si="251"/>
        <v>763297.58613599988</v>
      </c>
      <c r="HB103" s="172">
        <f>VLOOKUP(B103,'[2]MANO DE OBRA '!$B$11:$D$145,3,0)</f>
        <v>468462</v>
      </c>
      <c r="HC103" s="31">
        <v>2958000</v>
      </c>
      <c r="HD103" s="32">
        <v>3414110</v>
      </c>
      <c r="HE103" s="94">
        <v>2270400</v>
      </c>
      <c r="HF103" s="33">
        <f t="shared" si="252"/>
        <v>2880836.6666666665</v>
      </c>
      <c r="HG103" s="32">
        <f t="shared" si="253"/>
        <v>2958000</v>
      </c>
      <c r="HH103" s="32">
        <f t="shared" si="254"/>
        <v>2800024.0043651001</v>
      </c>
      <c r="HI103" s="172">
        <f t="shared" si="255"/>
        <v>565948.94219999993</v>
      </c>
      <c r="HJ103" s="32">
        <f t="shared" si="256"/>
        <v>696117.19890599989</v>
      </c>
      <c r="HK103" s="172">
        <f>VLOOKUP(B103,'[2]MANO DE OBRA '!$B$11:$BI$145,60,0)</f>
        <v>707571</v>
      </c>
      <c r="HL103" s="31">
        <v>2958000</v>
      </c>
      <c r="HM103" s="32">
        <v>3414110</v>
      </c>
      <c r="HN103" s="94">
        <v>3311700</v>
      </c>
      <c r="HO103" s="33">
        <f t="shared" si="257"/>
        <v>3227936.6666666665</v>
      </c>
      <c r="HP103" s="32">
        <f t="shared" si="258"/>
        <v>3311700</v>
      </c>
      <c r="HQ103" s="32">
        <f t="shared" si="259"/>
        <v>3215681.9534303532</v>
      </c>
      <c r="HR103" s="172">
        <f t="shared" si="260"/>
        <v>854816.52509999997</v>
      </c>
      <c r="HS103" s="32">
        <f t="shared" si="261"/>
        <v>1051424.3258730001</v>
      </c>
      <c r="HT103" s="172">
        <v>1419840</v>
      </c>
      <c r="HU103" s="31">
        <v>2958000</v>
      </c>
      <c r="HV103" s="32">
        <v>3414110</v>
      </c>
      <c r="HW103" s="94">
        <v>3243000</v>
      </c>
      <c r="HX103" s="33">
        <f t="shared" si="262"/>
        <v>3205036.6666666665</v>
      </c>
      <c r="HY103" s="32">
        <f t="shared" si="263"/>
        <v>3243000</v>
      </c>
      <c r="HZ103" s="32">
        <f t="shared" si="264"/>
        <v>3193783.3666476239</v>
      </c>
      <c r="IA103" s="172">
        <f t="shared" si="265"/>
        <v>1715308.7039999999</v>
      </c>
      <c r="IB103" s="32">
        <f t="shared" si="266"/>
        <v>2109829.7059200001</v>
      </c>
      <c r="IC103" s="172">
        <v>1626900</v>
      </c>
      <c r="ID103" s="31">
        <v>2958000</v>
      </c>
      <c r="IE103" s="32">
        <v>3414110</v>
      </c>
      <c r="IF103" s="94">
        <v>3243000</v>
      </c>
      <c r="IG103" s="33">
        <f t="shared" si="267"/>
        <v>3205036.6666666665</v>
      </c>
      <c r="IH103" s="32">
        <f t="shared" si="268"/>
        <v>3243000</v>
      </c>
      <c r="II103" s="32">
        <f t="shared" si="269"/>
        <v>3193783.3666476239</v>
      </c>
      <c r="IJ103" s="172">
        <f t="shared" si="270"/>
        <v>1965457.89</v>
      </c>
      <c r="IK103" s="32">
        <f t="shared" si="271"/>
        <v>2417513.2046999997</v>
      </c>
      <c r="IM103" s="32">
        <f t="shared" si="272"/>
        <v>1262707.128535666</v>
      </c>
    </row>
    <row r="104" spans="1:247" x14ac:dyDescent="0.25">
      <c r="A104" s="12">
        <v>97</v>
      </c>
      <c r="B104" s="36" t="s">
        <v>382</v>
      </c>
      <c r="C104" s="14">
        <f>VLOOKUP(B104,'[3]MANO DE OBRA'!$B$9:$D$144,3,0)</f>
        <v>166983</v>
      </c>
      <c r="D104" s="14">
        <v>597000</v>
      </c>
      <c r="E104" s="15">
        <v>706860</v>
      </c>
      <c r="F104" s="97">
        <v>657000</v>
      </c>
      <c r="G104" s="105">
        <f t="shared" si="138"/>
        <v>531960.75</v>
      </c>
      <c r="H104" s="105">
        <f t="shared" si="139"/>
        <v>627000</v>
      </c>
      <c r="I104" s="105">
        <f t="shared" si="140"/>
        <v>377342.37299867492</v>
      </c>
      <c r="J104" s="107">
        <f t="shared" ref="J104:J135" si="273">C104*1.051</f>
        <v>175499.133</v>
      </c>
      <c r="K104" s="107">
        <f t="shared" si="141"/>
        <v>215863.93359</v>
      </c>
      <c r="L104" s="101">
        <f>VLOOKUP(B104,'[3]MANO DE OBRA'!$B$9:$F$144,5,0)</f>
        <v>195554</v>
      </c>
      <c r="M104" s="101">
        <v>597000</v>
      </c>
      <c r="N104" s="34">
        <v>706860</v>
      </c>
      <c r="O104" s="70">
        <v>671500</v>
      </c>
      <c r="P104" s="34">
        <f t="shared" si="142"/>
        <v>542728.5</v>
      </c>
      <c r="Q104" s="34">
        <f t="shared" si="143"/>
        <v>634250</v>
      </c>
      <c r="R104" s="34">
        <f t="shared" si="144"/>
        <v>412684.71101060812</v>
      </c>
      <c r="S104" s="34">
        <f t="shared" si="145"/>
        <v>205527.25399999999</v>
      </c>
      <c r="T104" s="34">
        <f t="shared" si="146"/>
        <v>252798.52241999999</v>
      </c>
      <c r="U104" s="175">
        <f>VLOOKUP(B104,'[3]MANO DE OBRA'!$B$9:$H$144,7,0)</f>
        <v>166176</v>
      </c>
      <c r="V104" s="175">
        <v>597000</v>
      </c>
      <c r="W104" s="17">
        <v>706860</v>
      </c>
      <c r="X104" s="17">
        <v>657000</v>
      </c>
      <c r="Y104" s="17">
        <f t="shared" si="147"/>
        <v>531759</v>
      </c>
      <c r="Z104" s="17">
        <f t="shared" si="148"/>
        <v>627000</v>
      </c>
      <c r="AA104" s="17">
        <f t="shared" si="149"/>
        <v>376309.95808272902</v>
      </c>
      <c r="AB104" s="17">
        <f t="shared" si="150"/>
        <v>174650.976</v>
      </c>
      <c r="AC104" s="17">
        <f t="shared" si="151"/>
        <v>214820.70048</v>
      </c>
      <c r="AD104" s="129">
        <f>VLOOKUP(B104,'[3]MANO DE OBRA'!$B$9:$J$144,9,0)</f>
        <v>162633</v>
      </c>
      <c r="AE104" s="129">
        <v>597000</v>
      </c>
      <c r="AF104" s="18">
        <v>706860</v>
      </c>
      <c r="AG104" s="74">
        <v>671500</v>
      </c>
      <c r="AH104" s="18">
        <f t="shared" si="152"/>
        <v>534498.25</v>
      </c>
      <c r="AI104" s="18">
        <f t="shared" si="153"/>
        <v>634250</v>
      </c>
      <c r="AJ104" s="18">
        <f t="shared" si="154"/>
        <v>372864.20925489848</v>
      </c>
      <c r="AK104" s="18">
        <f t="shared" si="155"/>
        <v>170927.283</v>
      </c>
      <c r="AL104" s="18">
        <f t="shared" si="156"/>
        <v>210240.55809000001</v>
      </c>
      <c r="AM104" s="133">
        <f>VLOOKUP(B104,'[3]MANO DE OBRA'!$B$9:$L$144,11,0)</f>
        <v>179046</v>
      </c>
      <c r="AN104" s="133">
        <v>597000</v>
      </c>
      <c r="AO104" s="19">
        <v>706860</v>
      </c>
      <c r="AP104" s="77">
        <v>686000</v>
      </c>
      <c r="AQ104" s="19">
        <f t="shared" si="157"/>
        <v>542226.5</v>
      </c>
      <c r="AR104" s="19">
        <f t="shared" si="158"/>
        <v>641500</v>
      </c>
      <c r="AS104" s="19">
        <f t="shared" si="159"/>
        <v>394764.16364137741</v>
      </c>
      <c r="AT104" s="19">
        <f t="shared" si="160"/>
        <v>188177.34599999999</v>
      </c>
      <c r="AU104" s="19">
        <f t="shared" si="161"/>
        <v>231458.13558</v>
      </c>
      <c r="AV104" s="137">
        <f>VLOOKUP(B104,'[3]MANO DE OBRA'!$B$9:$N$144,13,0)</f>
        <v>190695</v>
      </c>
      <c r="AW104" s="137">
        <v>597000</v>
      </c>
      <c r="AX104" s="20">
        <v>706860</v>
      </c>
      <c r="AY104" s="79">
        <v>686000</v>
      </c>
      <c r="AZ104" s="20">
        <f t="shared" si="162"/>
        <v>545138.75</v>
      </c>
      <c r="BA104" s="20">
        <f t="shared" si="163"/>
        <v>641500</v>
      </c>
      <c r="BB104" s="20">
        <f t="shared" si="164"/>
        <v>408519.63185364561</v>
      </c>
      <c r="BC104" s="20">
        <f t="shared" si="165"/>
        <v>200420.44499999998</v>
      </c>
      <c r="BD104" s="20">
        <f t="shared" si="166"/>
        <v>246517.14734999998</v>
      </c>
      <c r="BE104" s="139">
        <f>VLOOKUP(B104,'[3]MANO DE OBRA'!$B$9:$P$144,15,0)</f>
        <v>188053</v>
      </c>
      <c r="BF104" s="139">
        <v>597000</v>
      </c>
      <c r="BG104" s="21">
        <v>706860</v>
      </c>
      <c r="BH104" s="80">
        <v>664000</v>
      </c>
      <c r="BI104" s="21">
        <f t="shared" si="167"/>
        <v>538978.25</v>
      </c>
      <c r="BJ104" s="21">
        <f t="shared" si="168"/>
        <v>630500</v>
      </c>
      <c r="BK104" s="21">
        <f t="shared" si="169"/>
        <v>403493.32085640915</v>
      </c>
      <c r="BL104" s="21">
        <f t="shared" si="170"/>
        <v>197643.70299999998</v>
      </c>
      <c r="BM104" s="21">
        <f t="shared" si="171"/>
        <v>243101.75468999997</v>
      </c>
      <c r="BN104" s="144">
        <f>VLOOKUP(B104,'[3]MANO DE OBRA'!$B$9:$R$144,17,0)</f>
        <v>233989</v>
      </c>
      <c r="BO104" s="144">
        <v>597000</v>
      </c>
      <c r="BP104" s="22">
        <v>706860</v>
      </c>
      <c r="BQ104" s="82">
        <v>679000</v>
      </c>
      <c r="BR104" s="22">
        <f t="shared" si="172"/>
        <v>554212.25</v>
      </c>
      <c r="BS104" s="22">
        <f t="shared" si="173"/>
        <v>638000</v>
      </c>
      <c r="BT104" s="22">
        <f t="shared" si="174"/>
        <v>452682.84994240972</v>
      </c>
      <c r="BU104" s="22">
        <f t="shared" si="175"/>
        <v>245922.43899999998</v>
      </c>
      <c r="BV104" s="22">
        <f t="shared" si="176"/>
        <v>302484.59996999998</v>
      </c>
      <c r="BW104" s="146">
        <f>VLOOKUP(B104,'[3]MANO DE OBRA'!$B$9:$T$144,19,0)</f>
        <v>233472</v>
      </c>
      <c r="BX104" s="146">
        <v>597000</v>
      </c>
      <c r="BY104" s="23">
        <v>706860</v>
      </c>
      <c r="BZ104" s="84">
        <v>664000</v>
      </c>
      <c r="CA104" s="23">
        <f t="shared" si="177"/>
        <v>550333</v>
      </c>
      <c r="CB104" s="23">
        <f t="shared" si="178"/>
        <v>630500</v>
      </c>
      <c r="CC104" s="84">
        <f t="shared" si="179"/>
        <v>450504.11882644193</v>
      </c>
      <c r="CD104" s="84">
        <f t="shared" si="180"/>
        <v>245379.07199999999</v>
      </c>
      <c r="CE104" s="84">
        <f t="shared" si="181"/>
        <v>301816.25855999999</v>
      </c>
      <c r="CF104" s="168">
        <f>VLOOKUP(B104,'[3]MANO DE OBRA'!$B$9:$X$144,23,0)</f>
        <v>167351</v>
      </c>
      <c r="CG104" s="168">
        <v>597000</v>
      </c>
      <c r="CH104" s="24">
        <v>706860</v>
      </c>
      <c r="CI104" s="24">
        <v>630800</v>
      </c>
      <c r="CJ104" s="24">
        <f t="shared" si="182"/>
        <v>525502.75</v>
      </c>
      <c r="CK104" s="24">
        <f t="shared" si="183"/>
        <v>613900</v>
      </c>
      <c r="CL104" s="24">
        <f t="shared" si="184"/>
        <v>375569.1361524901</v>
      </c>
      <c r="CM104" s="24">
        <f t="shared" si="185"/>
        <v>175885.90099999998</v>
      </c>
      <c r="CN104" s="24">
        <f t="shared" si="186"/>
        <v>216339.65822999997</v>
      </c>
      <c r="CO104" s="148">
        <f>VLOOKUP(B104,'[3]MANO DE OBRA'!$B$9:$Z$144,25,0)</f>
        <v>183899</v>
      </c>
      <c r="CP104" s="148">
        <v>597000</v>
      </c>
      <c r="CQ104" s="26">
        <v>706860</v>
      </c>
      <c r="CR104" s="149">
        <v>686000</v>
      </c>
      <c r="CS104" s="26">
        <f t="shared" si="187"/>
        <v>543439.75</v>
      </c>
      <c r="CT104" s="26">
        <f t="shared" si="188"/>
        <v>641500</v>
      </c>
      <c r="CU104" s="26">
        <f t="shared" si="189"/>
        <v>400591.16877929948</v>
      </c>
      <c r="CV104" s="26">
        <f t="shared" si="190"/>
        <v>193277.84899999999</v>
      </c>
      <c r="CW104" s="26">
        <f t="shared" si="191"/>
        <v>237731.75426999998</v>
      </c>
      <c r="CX104" s="27">
        <f>VLOOKUP(B104,'[3]MANO DE OBRA'!$B$9:$AB$144,27,0)</f>
        <v>237607</v>
      </c>
      <c r="CY104" s="27">
        <v>597000</v>
      </c>
      <c r="CZ104" s="28">
        <v>706860</v>
      </c>
      <c r="DA104" s="86">
        <v>679000</v>
      </c>
      <c r="DB104" s="28">
        <f t="shared" si="192"/>
        <v>555116.75</v>
      </c>
      <c r="DC104" s="28">
        <f t="shared" si="193"/>
        <v>638000</v>
      </c>
      <c r="DD104" s="28">
        <f t="shared" si="194"/>
        <v>456041.40299812373</v>
      </c>
      <c r="DE104" s="28">
        <f t="shared" si="195"/>
        <v>249724.95699999999</v>
      </c>
      <c r="DF104" s="28">
        <f t="shared" si="196"/>
        <v>307161.69711000001</v>
      </c>
      <c r="DG104" s="150">
        <f>VLOOKUP(B104,'[3]MANO DE OBRA'!$B$9:$AF$144,31,0)</f>
        <v>247401</v>
      </c>
      <c r="DH104" s="150">
        <v>597000</v>
      </c>
      <c r="DI104" s="29">
        <v>706860</v>
      </c>
      <c r="DJ104" s="88">
        <v>693000</v>
      </c>
      <c r="DK104" s="29">
        <f t="shared" si="197"/>
        <v>561065.25</v>
      </c>
      <c r="DL104" s="29">
        <f t="shared" si="198"/>
        <v>645000</v>
      </c>
      <c r="DM104" s="29">
        <f t="shared" si="199"/>
        <v>466484.73564525298</v>
      </c>
      <c r="DN104" s="29">
        <f t="shared" si="200"/>
        <v>260018.45099999997</v>
      </c>
      <c r="DO104" s="29">
        <f t="shared" si="201"/>
        <v>319822.69472999999</v>
      </c>
      <c r="DP104" s="154">
        <f>VLOOKUP(B104,'[3]MANO DE OBRA'!$B$9:$AH$144,33,0)</f>
        <v>247401</v>
      </c>
      <c r="DQ104" s="154">
        <v>597000</v>
      </c>
      <c r="DR104" s="30">
        <v>706860</v>
      </c>
      <c r="DS104" s="90">
        <v>685700</v>
      </c>
      <c r="DT104" s="30">
        <f t="shared" si="202"/>
        <v>559240.25</v>
      </c>
      <c r="DU104" s="30">
        <f t="shared" si="203"/>
        <v>641350</v>
      </c>
      <c r="DV104" s="30">
        <f t="shared" si="204"/>
        <v>465650.49184465822</v>
      </c>
      <c r="DW104" s="30">
        <f t="shared" si="205"/>
        <v>260018.45099999997</v>
      </c>
      <c r="DX104" s="30">
        <f t="shared" si="206"/>
        <v>319822.69472999999</v>
      </c>
      <c r="DY104" s="158">
        <f>VLOOKUP(B104,'[3]MANO DE OBRA'!$B$9:$AJ$144,35,0)</f>
        <v>247401</v>
      </c>
      <c r="DZ104" s="158">
        <v>597000</v>
      </c>
      <c r="EA104" s="24">
        <v>706860</v>
      </c>
      <c r="EB104" s="25">
        <v>685700</v>
      </c>
      <c r="EC104" s="24">
        <f t="shared" si="207"/>
        <v>559240.25</v>
      </c>
      <c r="ED104" s="24">
        <f t="shared" si="208"/>
        <v>641350</v>
      </c>
      <c r="EE104" s="24">
        <f t="shared" si="209"/>
        <v>465650.49184465822</v>
      </c>
      <c r="EF104" s="24">
        <f t="shared" si="210"/>
        <v>260018.45099999997</v>
      </c>
      <c r="EG104" s="24">
        <f t="shared" si="211"/>
        <v>319822.69472999999</v>
      </c>
      <c r="EH104" s="126">
        <f>VLOOKUP(B104,'[3]MANO DE OBRA'!$B$9:$AN$144,37,0)</f>
        <v>260015</v>
      </c>
      <c r="EI104" s="126">
        <v>597000</v>
      </c>
      <c r="EJ104" s="17">
        <v>706860</v>
      </c>
      <c r="EK104" s="73">
        <v>672000</v>
      </c>
      <c r="EL104" s="17">
        <f t="shared" si="212"/>
        <v>558968.75</v>
      </c>
      <c r="EM104" s="17">
        <f t="shared" si="213"/>
        <v>634500</v>
      </c>
      <c r="EN104" s="17">
        <f t="shared" si="214"/>
        <v>474846.41343045497</v>
      </c>
      <c r="EO104" s="17">
        <f t="shared" si="215"/>
        <v>273275.76499999996</v>
      </c>
      <c r="EP104" s="17">
        <f t="shared" si="216"/>
        <v>336129.19094999996</v>
      </c>
      <c r="EQ104" s="350">
        <v>247401</v>
      </c>
      <c r="ER104" s="170">
        <v>597000</v>
      </c>
      <c r="ES104" s="32">
        <v>706860</v>
      </c>
      <c r="ET104" s="32">
        <v>636000</v>
      </c>
      <c r="EU104" s="32">
        <f t="shared" si="217"/>
        <v>646620</v>
      </c>
      <c r="EV104" s="32">
        <f t="shared" si="218"/>
        <v>636000</v>
      </c>
      <c r="EW104" s="32">
        <f t="shared" si="219"/>
        <v>643490.12334365887</v>
      </c>
      <c r="EX104" s="32">
        <f t="shared" si="220"/>
        <v>298885.14809999999</v>
      </c>
      <c r="EY104" s="32">
        <f t="shared" si="221"/>
        <v>367628.73216299998</v>
      </c>
      <c r="EZ104" s="94">
        <f>VLOOKUP(B104,'[2]MANO DE OBRA '!$B$11:$AT$145,45,0)</f>
        <v>140612</v>
      </c>
      <c r="FA104" s="170">
        <v>597000</v>
      </c>
      <c r="FB104" s="32">
        <v>706860</v>
      </c>
      <c r="FC104" s="32">
        <v>679000</v>
      </c>
      <c r="FD104" s="32">
        <f t="shared" si="222"/>
        <v>660953.33333333337</v>
      </c>
      <c r="FE104" s="32">
        <f t="shared" si="223"/>
        <v>679000</v>
      </c>
      <c r="FF104" s="32">
        <f t="shared" si="224"/>
        <v>657533.78206022002</v>
      </c>
      <c r="FG104" s="172">
        <f t="shared" si="225"/>
        <v>169873.3572</v>
      </c>
      <c r="FH104" s="32">
        <f t="shared" si="226"/>
        <v>208944.229356</v>
      </c>
      <c r="FI104" s="172">
        <f>VLOOKUP(B104,'[2]MANO DE OBRA '!$B$11:$BO$145,66,0)</f>
        <v>143920</v>
      </c>
      <c r="FJ104" s="162">
        <v>597000</v>
      </c>
      <c r="FK104" s="32">
        <v>706860</v>
      </c>
      <c r="FL104" s="94">
        <v>636200</v>
      </c>
      <c r="FM104" s="32">
        <f t="shared" si="227"/>
        <v>646686.66666666663</v>
      </c>
      <c r="FN104" s="32">
        <f t="shared" si="228"/>
        <v>636200</v>
      </c>
      <c r="FO104" s="94">
        <f t="shared" si="229"/>
        <v>643558.35529302584</v>
      </c>
      <c r="FP104" s="172">
        <f t="shared" si="230"/>
        <v>173869.75199999998</v>
      </c>
      <c r="FQ104" s="32">
        <f t="shared" si="231"/>
        <v>213859.79495999997</v>
      </c>
      <c r="FR104" s="94">
        <f>VLOOKUP(B104,'[2]MANO DE OBRA '!$B$11:$BF$145,57,0)</f>
        <v>138226</v>
      </c>
      <c r="FS104" s="170">
        <v>597000</v>
      </c>
      <c r="FT104" s="32">
        <v>706860</v>
      </c>
      <c r="FU104" s="32">
        <v>686000</v>
      </c>
      <c r="FV104" s="32">
        <f t="shared" si="232"/>
        <v>663286.66666666663</v>
      </c>
      <c r="FW104" s="32">
        <f t="shared" si="233"/>
        <v>686000</v>
      </c>
      <c r="FX104" s="32">
        <f t="shared" si="234"/>
        <v>659706.74284525623</v>
      </c>
      <c r="FY104" s="172">
        <f t="shared" si="235"/>
        <v>166990.83059999999</v>
      </c>
      <c r="FZ104" s="32">
        <f t="shared" si="236"/>
        <v>205398.72163799999</v>
      </c>
      <c r="GA104" s="172">
        <f>VLOOKUP(B104,'[2]MANO DE OBRA '!$B$11:$BR$145,69,0)</f>
        <v>142940</v>
      </c>
      <c r="GB104" s="162">
        <v>597000</v>
      </c>
      <c r="GC104" s="32">
        <v>706860</v>
      </c>
      <c r="GD104" s="94">
        <v>672000</v>
      </c>
      <c r="GE104" s="32">
        <f t="shared" si="237"/>
        <v>658620</v>
      </c>
      <c r="GF104" s="32">
        <f t="shared" si="238"/>
        <v>672000</v>
      </c>
      <c r="GG104" s="32">
        <f t="shared" si="239"/>
        <v>655330.26693933574</v>
      </c>
      <c r="GH104" s="172">
        <f t="shared" si="240"/>
        <v>172685.81399999998</v>
      </c>
      <c r="GI104" s="32">
        <f t="shared" si="241"/>
        <v>212403.55121999996</v>
      </c>
      <c r="GJ104" s="172">
        <f>VLOOKUP(B104,'[2]MANO DE OBRA '!$B$11:$P$145,15,0)</f>
        <v>128075</v>
      </c>
      <c r="GK104" s="162">
        <v>597000</v>
      </c>
      <c r="GL104" s="32">
        <v>706860</v>
      </c>
      <c r="GM104" s="94">
        <v>475000</v>
      </c>
      <c r="GN104" s="32">
        <f t="shared" si="242"/>
        <v>592953.33333333337</v>
      </c>
      <c r="GO104" s="32">
        <f t="shared" si="243"/>
        <v>597000</v>
      </c>
      <c r="GP104" s="32">
        <f t="shared" si="244"/>
        <v>577476.9738460735</v>
      </c>
      <c r="GQ104" s="172">
        <f t="shared" si="245"/>
        <v>154727.4075</v>
      </c>
      <c r="GR104" s="32">
        <f t="shared" si="246"/>
        <v>190314.71122500001</v>
      </c>
      <c r="GS104" s="172">
        <f>VLOOKUP(B104,'[2]MANO DE OBRA '!$B$11:$G$145,6,0)</f>
        <v>118388</v>
      </c>
      <c r="GT104" s="162">
        <v>597000</v>
      </c>
      <c r="GU104" s="32">
        <v>706860</v>
      </c>
      <c r="GV104" s="94">
        <v>475000</v>
      </c>
      <c r="GW104" s="33">
        <f t="shared" si="247"/>
        <v>592953.33333333337</v>
      </c>
      <c r="GX104" s="32">
        <f t="shared" si="248"/>
        <v>597000</v>
      </c>
      <c r="GY104" s="32">
        <f t="shared" si="249"/>
        <v>577476.9738460735</v>
      </c>
      <c r="GZ104" s="172">
        <f t="shared" si="250"/>
        <v>143024.5428</v>
      </c>
      <c r="HA104" s="32">
        <f t="shared" si="251"/>
        <v>175920.18764399999</v>
      </c>
      <c r="HB104" s="172">
        <f>VLOOKUP(B104,'[2]MANO DE OBRA '!$B$11:$D$145,3,0)</f>
        <v>117168</v>
      </c>
      <c r="HC104" s="31">
        <v>597000</v>
      </c>
      <c r="HD104" s="32">
        <v>706860</v>
      </c>
      <c r="HE104" s="94">
        <v>475000</v>
      </c>
      <c r="HF104" s="33">
        <f t="shared" si="252"/>
        <v>592953.33333333337</v>
      </c>
      <c r="HG104" s="32">
        <f t="shared" si="253"/>
        <v>597000</v>
      </c>
      <c r="HH104" s="32">
        <f t="shared" si="254"/>
        <v>577476.9738460735</v>
      </c>
      <c r="HI104" s="172">
        <f t="shared" si="255"/>
        <v>141550.66079999998</v>
      </c>
      <c r="HJ104" s="32">
        <f t="shared" si="256"/>
        <v>174107.31278399998</v>
      </c>
      <c r="HK104" s="172">
        <f>VLOOKUP(B104,'[2]MANO DE OBRA '!$B$11:$BI$145,60,0)</f>
        <v>145446</v>
      </c>
      <c r="HL104" s="31">
        <v>597000</v>
      </c>
      <c r="HM104" s="32">
        <v>706860</v>
      </c>
      <c r="HN104" s="94">
        <v>671500</v>
      </c>
      <c r="HO104" s="33">
        <f t="shared" si="257"/>
        <v>658453.33333333337</v>
      </c>
      <c r="HP104" s="32">
        <f t="shared" si="258"/>
        <v>671500</v>
      </c>
      <c r="HQ104" s="32">
        <f t="shared" si="259"/>
        <v>655171.68679552758</v>
      </c>
      <c r="HR104" s="172">
        <f t="shared" si="260"/>
        <v>175713.3126</v>
      </c>
      <c r="HS104" s="32">
        <f t="shared" si="261"/>
        <v>216127.37449800002</v>
      </c>
      <c r="HT104" s="172">
        <v>286560</v>
      </c>
      <c r="HU104" s="31">
        <v>597000</v>
      </c>
      <c r="HV104" s="32">
        <v>706860</v>
      </c>
      <c r="HW104" s="94">
        <v>636000</v>
      </c>
      <c r="HX104" s="33">
        <f t="shared" si="262"/>
        <v>646620</v>
      </c>
      <c r="HY104" s="32">
        <f t="shared" si="263"/>
        <v>636000</v>
      </c>
      <c r="HZ104" s="32">
        <f t="shared" si="264"/>
        <v>643490.12334365887</v>
      </c>
      <c r="IA104" s="172">
        <f t="shared" si="265"/>
        <v>346193.136</v>
      </c>
      <c r="IB104" s="32">
        <f t="shared" si="266"/>
        <v>425817.55728000001</v>
      </c>
      <c r="IC104" s="172">
        <v>328350</v>
      </c>
      <c r="ID104" s="31">
        <v>597000</v>
      </c>
      <c r="IE104" s="32">
        <v>706860</v>
      </c>
      <c r="IF104" s="94">
        <v>636000</v>
      </c>
      <c r="IG104" s="33">
        <f t="shared" si="267"/>
        <v>646620</v>
      </c>
      <c r="IH104" s="32">
        <f t="shared" si="268"/>
        <v>636000</v>
      </c>
      <c r="II104" s="32">
        <f t="shared" si="269"/>
        <v>643490.12334365887</v>
      </c>
      <c r="IJ104" s="172">
        <f t="shared" si="270"/>
        <v>396679.63500000001</v>
      </c>
      <c r="IK104" s="32">
        <f t="shared" si="271"/>
        <v>487915.95105000003</v>
      </c>
      <c r="IM104" s="32">
        <f t="shared" si="272"/>
        <v>264976.67108511116</v>
      </c>
    </row>
    <row r="105" spans="1:247" x14ac:dyDescent="0.25">
      <c r="A105" s="12">
        <v>98</v>
      </c>
      <c r="B105" s="36" t="s">
        <v>383</v>
      </c>
      <c r="C105" s="14">
        <f>VLOOKUP(B105,'[3]MANO DE OBRA'!$B$9:$D$144,3,0)</f>
        <v>381500</v>
      </c>
      <c r="D105" s="14">
        <v>1363000</v>
      </c>
      <c r="E105" s="15">
        <v>1518100</v>
      </c>
      <c r="F105" s="97">
        <v>1427000</v>
      </c>
      <c r="G105" s="105">
        <f t="shared" si="138"/>
        <v>1172400</v>
      </c>
      <c r="H105" s="105">
        <f t="shared" si="139"/>
        <v>1395000</v>
      </c>
      <c r="I105" s="105">
        <f t="shared" si="140"/>
        <v>848464.87773896917</v>
      </c>
      <c r="J105" s="107">
        <f t="shared" si="273"/>
        <v>400956.5</v>
      </c>
      <c r="K105" s="107">
        <f t="shared" si="141"/>
        <v>493176.495</v>
      </c>
      <c r="L105" s="101">
        <f>VLOOKUP(B105,'[3]MANO DE OBRA'!$B$9:$F$144,5,0)</f>
        <v>411659</v>
      </c>
      <c r="M105" s="101">
        <v>1363000</v>
      </c>
      <c r="N105" s="34">
        <v>1518100</v>
      </c>
      <c r="O105" s="70">
        <v>1457400</v>
      </c>
      <c r="P105" s="34">
        <f t="shared" si="142"/>
        <v>1187539.75</v>
      </c>
      <c r="Q105" s="34">
        <f t="shared" si="143"/>
        <v>1410200</v>
      </c>
      <c r="R105" s="34">
        <f t="shared" si="144"/>
        <v>887362.17016951484</v>
      </c>
      <c r="S105" s="34">
        <f t="shared" si="145"/>
        <v>432653.609</v>
      </c>
      <c r="T105" s="34">
        <f t="shared" si="146"/>
        <v>532163.93906999996</v>
      </c>
      <c r="U105" s="175">
        <f>VLOOKUP(B105,'[3]MANO DE OBRA'!$B$9:$H$144,7,0)</f>
        <v>381500</v>
      </c>
      <c r="V105" s="175">
        <v>1363000</v>
      </c>
      <c r="W105" s="17">
        <v>1518100</v>
      </c>
      <c r="X105" s="17">
        <v>1427000</v>
      </c>
      <c r="Y105" s="17">
        <f t="shared" si="147"/>
        <v>1172400</v>
      </c>
      <c r="Z105" s="17">
        <f t="shared" si="148"/>
        <v>1395000</v>
      </c>
      <c r="AA105" s="17">
        <f t="shared" si="149"/>
        <v>848464.87773896917</v>
      </c>
      <c r="AB105" s="17">
        <f t="shared" si="150"/>
        <v>400956.5</v>
      </c>
      <c r="AC105" s="17">
        <f t="shared" si="151"/>
        <v>493176.495</v>
      </c>
      <c r="AD105" s="129">
        <f>VLOOKUP(B105,'[3]MANO DE OBRA'!$B$9:$J$144,9,0)</f>
        <v>381500</v>
      </c>
      <c r="AE105" s="129">
        <v>1363000</v>
      </c>
      <c r="AF105" s="18">
        <v>1518100</v>
      </c>
      <c r="AG105" s="74">
        <v>1457400</v>
      </c>
      <c r="AH105" s="18">
        <f t="shared" si="152"/>
        <v>1180000</v>
      </c>
      <c r="AI105" s="18">
        <f t="shared" si="153"/>
        <v>1410200</v>
      </c>
      <c r="AJ105" s="18">
        <f t="shared" si="154"/>
        <v>851103.80399975285</v>
      </c>
      <c r="AK105" s="18">
        <f t="shared" si="155"/>
        <v>400956.5</v>
      </c>
      <c r="AL105" s="18">
        <f t="shared" si="156"/>
        <v>493176.495</v>
      </c>
      <c r="AM105" s="133">
        <f>VLOOKUP(B105,'[3]MANO DE OBRA'!$B$9:$L$144,11,0)</f>
        <v>387791</v>
      </c>
      <c r="AN105" s="133">
        <v>1363000</v>
      </c>
      <c r="AO105" s="19">
        <v>1518100</v>
      </c>
      <c r="AP105" s="77">
        <v>1442000</v>
      </c>
      <c r="AQ105" s="19">
        <f t="shared" si="157"/>
        <v>1177722.75</v>
      </c>
      <c r="AR105" s="19">
        <f t="shared" si="158"/>
        <v>1402500</v>
      </c>
      <c r="AS105" s="19">
        <f t="shared" si="159"/>
        <v>857525.60264459148</v>
      </c>
      <c r="AT105" s="19">
        <f t="shared" si="160"/>
        <v>407568.34099999996</v>
      </c>
      <c r="AU105" s="19">
        <f t="shared" si="161"/>
        <v>501309.05942999996</v>
      </c>
      <c r="AV105" s="137">
        <f>VLOOKUP(B105,'[3]MANO DE OBRA'!$B$9:$N$144,13,0)</f>
        <v>428111</v>
      </c>
      <c r="AW105" s="137">
        <v>1363000</v>
      </c>
      <c r="AX105" s="20">
        <v>1518100</v>
      </c>
      <c r="AY105" s="79">
        <v>1442000</v>
      </c>
      <c r="AZ105" s="20">
        <f t="shared" si="162"/>
        <v>1187802.75</v>
      </c>
      <c r="BA105" s="20">
        <f t="shared" si="163"/>
        <v>1402500</v>
      </c>
      <c r="BB105" s="20">
        <f t="shared" si="164"/>
        <v>904625.77229827805</v>
      </c>
      <c r="BC105" s="20">
        <f t="shared" si="165"/>
        <v>449944.66099999996</v>
      </c>
      <c r="BD105" s="20">
        <f t="shared" si="166"/>
        <v>553431.93302999996</v>
      </c>
      <c r="BE105" s="139">
        <f>VLOOKUP(B105,'[3]MANO DE OBRA'!$B$9:$P$144,15,0)</f>
        <v>409363</v>
      </c>
      <c r="BF105" s="139">
        <v>1363000</v>
      </c>
      <c r="BG105" s="21">
        <v>1518100</v>
      </c>
      <c r="BH105" s="80">
        <v>1442000</v>
      </c>
      <c r="BI105" s="21">
        <f t="shared" si="167"/>
        <v>1183115.75</v>
      </c>
      <c r="BJ105" s="21">
        <f t="shared" si="168"/>
        <v>1402500</v>
      </c>
      <c r="BK105" s="21">
        <f t="shared" si="169"/>
        <v>883256.68998593604</v>
      </c>
      <c r="BL105" s="21">
        <f t="shared" si="170"/>
        <v>430240.51299999998</v>
      </c>
      <c r="BM105" s="21">
        <f t="shared" si="171"/>
        <v>529195.83098999993</v>
      </c>
      <c r="BN105" s="144">
        <f>VLOOKUP(B105,'[3]MANO DE OBRA'!$B$9:$R$144,17,0)</f>
        <v>506807</v>
      </c>
      <c r="BO105" s="144">
        <v>1363000</v>
      </c>
      <c r="BP105" s="22">
        <v>1518100</v>
      </c>
      <c r="BQ105" s="82">
        <v>1473000</v>
      </c>
      <c r="BR105" s="22">
        <f t="shared" si="172"/>
        <v>1215226.75</v>
      </c>
      <c r="BS105" s="22">
        <f t="shared" si="173"/>
        <v>1418000</v>
      </c>
      <c r="BT105" s="22">
        <f t="shared" si="174"/>
        <v>989017.41187041078</v>
      </c>
      <c r="BU105" s="22">
        <f t="shared" si="175"/>
        <v>532654.15700000001</v>
      </c>
      <c r="BV105" s="22">
        <f t="shared" si="176"/>
        <v>655164.61311000003</v>
      </c>
      <c r="BW105" s="146">
        <f>VLOOKUP(B105,'[3]MANO DE OBRA'!$B$9:$T$144,19,0)</f>
        <v>530606</v>
      </c>
      <c r="BX105" s="146">
        <v>1363000</v>
      </c>
      <c r="BY105" s="23">
        <v>1518100</v>
      </c>
      <c r="BZ105" s="84">
        <v>1442000</v>
      </c>
      <c r="CA105" s="23">
        <f t="shared" si="177"/>
        <v>1213426.5</v>
      </c>
      <c r="CB105" s="23">
        <f t="shared" si="178"/>
        <v>1402500</v>
      </c>
      <c r="CC105" s="84">
        <f t="shared" si="179"/>
        <v>1007426.5746249689</v>
      </c>
      <c r="CD105" s="84">
        <f t="shared" si="180"/>
        <v>557666.90599999996</v>
      </c>
      <c r="CE105" s="84">
        <f t="shared" si="181"/>
        <v>685930.29437999998</v>
      </c>
      <c r="CF105" s="168">
        <f>VLOOKUP(B105,'[3]MANO DE OBRA'!$B$9:$X$144,23,0)</f>
        <v>381500</v>
      </c>
      <c r="CG105" s="168">
        <v>1363000</v>
      </c>
      <c r="CH105" s="24">
        <v>1518100</v>
      </c>
      <c r="CI105" s="24">
        <v>1384300</v>
      </c>
      <c r="CJ105" s="24">
        <f t="shared" si="182"/>
        <v>1161725</v>
      </c>
      <c r="CK105" s="24">
        <f t="shared" si="183"/>
        <v>1373650</v>
      </c>
      <c r="CL105" s="24">
        <f t="shared" si="184"/>
        <v>844592.34851597366</v>
      </c>
      <c r="CM105" s="24">
        <f t="shared" si="185"/>
        <v>400956.5</v>
      </c>
      <c r="CN105" s="24">
        <f t="shared" si="186"/>
        <v>493176.495</v>
      </c>
      <c r="CO105" s="148">
        <f>VLOOKUP(B105,'[3]MANO DE OBRA'!$B$9:$Z$144,25,0)</f>
        <v>393861</v>
      </c>
      <c r="CP105" s="148">
        <v>1363000</v>
      </c>
      <c r="CQ105" s="26">
        <v>1518100</v>
      </c>
      <c r="CR105" s="149">
        <v>1488000</v>
      </c>
      <c r="CS105" s="26">
        <f t="shared" si="187"/>
        <v>1190740.25</v>
      </c>
      <c r="CT105" s="26">
        <f t="shared" si="188"/>
        <v>1425500</v>
      </c>
      <c r="CU105" s="26">
        <f t="shared" si="189"/>
        <v>868922.28036578046</v>
      </c>
      <c r="CV105" s="26">
        <f t="shared" si="190"/>
        <v>413947.91099999996</v>
      </c>
      <c r="CW105" s="26">
        <f t="shared" si="191"/>
        <v>509155.93052999995</v>
      </c>
      <c r="CX105" s="27">
        <f>VLOOKUP(B105,'[3]MANO DE OBRA'!$B$9:$AB$144,27,0)</f>
        <v>508941</v>
      </c>
      <c r="CY105" s="27">
        <v>1363000</v>
      </c>
      <c r="CZ105" s="28">
        <v>1518100</v>
      </c>
      <c r="DA105" s="86">
        <v>1442000</v>
      </c>
      <c r="DB105" s="28">
        <f t="shared" si="192"/>
        <v>1208010.25</v>
      </c>
      <c r="DC105" s="28">
        <f t="shared" si="193"/>
        <v>1402500</v>
      </c>
      <c r="DD105" s="28">
        <f t="shared" si="194"/>
        <v>987474.03444043593</v>
      </c>
      <c r="DE105" s="28">
        <f t="shared" si="195"/>
        <v>534896.99099999992</v>
      </c>
      <c r="DF105" s="28">
        <f t="shared" si="196"/>
        <v>657923.29892999993</v>
      </c>
      <c r="DG105" s="150">
        <f>VLOOKUP(B105,'[3]MANO DE OBRA'!$B$9:$AF$144,31,0)</f>
        <v>531335</v>
      </c>
      <c r="DH105" s="150">
        <v>1363000</v>
      </c>
      <c r="DI105" s="29">
        <v>1518100</v>
      </c>
      <c r="DJ105" s="88">
        <v>1442000</v>
      </c>
      <c r="DK105" s="29">
        <f t="shared" si="197"/>
        <v>1213608.75</v>
      </c>
      <c r="DL105" s="29">
        <f t="shared" si="198"/>
        <v>1402500</v>
      </c>
      <c r="DM105" s="29">
        <f t="shared" si="199"/>
        <v>1008083.0775765731</v>
      </c>
      <c r="DN105" s="29">
        <f t="shared" si="200"/>
        <v>558433.08499999996</v>
      </c>
      <c r="DO105" s="29">
        <f t="shared" si="201"/>
        <v>686872.6945499999</v>
      </c>
      <c r="DP105" s="154">
        <f>VLOOKUP(B105,'[3]MANO DE OBRA'!$B$9:$AH$144,33,0)</f>
        <v>531335</v>
      </c>
      <c r="DQ105" s="154">
        <v>1363000</v>
      </c>
      <c r="DR105" s="30">
        <v>1518100</v>
      </c>
      <c r="DS105" s="90">
        <v>1487700</v>
      </c>
      <c r="DT105" s="30">
        <f t="shared" si="202"/>
        <v>1225033.75</v>
      </c>
      <c r="DU105" s="30">
        <f t="shared" si="203"/>
        <v>1425350</v>
      </c>
      <c r="DV105" s="30">
        <f t="shared" si="204"/>
        <v>1013524.42088146</v>
      </c>
      <c r="DW105" s="30">
        <f t="shared" si="205"/>
        <v>558433.08499999996</v>
      </c>
      <c r="DX105" s="30">
        <f t="shared" si="206"/>
        <v>686872.6945499999</v>
      </c>
      <c r="DY105" s="158">
        <f>VLOOKUP(B105,'[3]MANO DE OBRA'!$B$9:$AJ$144,35,0)</f>
        <v>531335</v>
      </c>
      <c r="DZ105" s="158">
        <v>1363000</v>
      </c>
      <c r="EA105" s="24">
        <v>1518100</v>
      </c>
      <c r="EB105" s="25">
        <v>1396700</v>
      </c>
      <c r="EC105" s="24">
        <f t="shared" si="207"/>
        <v>1202283.75</v>
      </c>
      <c r="ED105" s="24">
        <f t="shared" si="208"/>
        <v>1379850</v>
      </c>
      <c r="EE105" s="24">
        <f t="shared" si="209"/>
        <v>1002400.9938330421</v>
      </c>
      <c r="EF105" s="24">
        <f t="shared" si="210"/>
        <v>558433.08499999996</v>
      </c>
      <c r="EG105" s="24">
        <f t="shared" si="211"/>
        <v>686872.6945499999</v>
      </c>
      <c r="EH105" s="126">
        <f>VLOOKUP(B105,'[3]MANO DE OBRA'!$B$9:$AN$144,37,0)</f>
        <v>570624</v>
      </c>
      <c r="EI105" s="126">
        <v>1363000</v>
      </c>
      <c r="EJ105" s="17">
        <v>1518100</v>
      </c>
      <c r="EK105" s="73">
        <v>1457000</v>
      </c>
      <c r="EL105" s="17">
        <f t="shared" si="212"/>
        <v>1227181</v>
      </c>
      <c r="EM105" s="17">
        <f t="shared" si="213"/>
        <v>1410000</v>
      </c>
      <c r="EN105" s="17">
        <f t="shared" si="214"/>
        <v>1044058.4517056429</v>
      </c>
      <c r="EO105" s="17">
        <f t="shared" si="215"/>
        <v>599725.82399999991</v>
      </c>
      <c r="EP105" s="17">
        <f t="shared" si="216"/>
        <v>737662.76351999992</v>
      </c>
      <c r="EQ105" s="350">
        <v>531335</v>
      </c>
      <c r="ER105" s="170">
        <v>1363000</v>
      </c>
      <c r="ES105" s="32">
        <v>1518100</v>
      </c>
      <c r="ET105" s="32">
        <v>1457000</v>
      </c>
      <c r="EU105" s="32">
        <f t="shared" si="217"/>
        <v>1446033.3333333333</v>
      </c>
      <c r="EV105" s="32">
        <f t="shared" si="218"/>
        <v>1457000</v>
      </c>
      <c r="EW105" s="32">
        <f t="shared" si="219"/>
        <v>1443184.9488896723</v>
      </c>
      <c r="EX105" s="32">
        <f t="shared" si="220"/>
        <v>641905.81349999993</v>
      </c>
      <c r="EY105" s="32">
        <f t="shared" si="221"/>
        <v>789544.15060499986</v>
      </c>
      <c r="EZ105" s="94">
        <f>VLOOKUP(B105,'[2]MANO DE OBRA '!$B$11:$AT$145,45,0)</f>
        <v>310789</v>
      </c>
      <c r="FA105" s="170">
        <v>1363000</v>
      </c>
      <c r="FB105" s="32">
        <v>1518100</v>
      </c>
      <c r="FC105" s="32">
        <v>1412000</v>
      </c>
      <c r="FD105" s="32">
        <f t="shared" si="222"/>
        <v>1431033.3333333333</v>
      </c>
      <c r="FE105" s="32">
        <f t="shared" si="223"/>
        <v>1412000</v>
      </c>
      <c r="FF105" s="32">
        <f t="shared" si="224"/>
        <v>1428157.1628229329</v>
      </c>
      <c r="FG105" s="172">
        <f t="shared" si="225"/>
        <v>375464.19089999999</v>
      </c>
      <c r="FH105" s="32">
        <f t="shared" si="226"/>
        <v>461820.954807</v>
      </c>
      <c r="FI105" s="172">
        <f>VLOOKUP(B105,'[2]MANO DE OBRA '!$B$11:$BO$145,66,0)</f>
        <v>323712</v>
      </c>
      <c r="FJ105" s="162">
        <v>1363000</v>
      </c>
      <c r="FK105" s="32">
        <v>1518100</v>
      </c>
      <c r="FL105" s="94">
        <v>1457400</v>
      </c>
      <c r="FM105" s="32">
        <f t="shared" si="227"/>
        <v>1446166.6666666667</v>
      </c>
      <c r="FN105" s="32">
        <f t="shared" si="228"/>
        <v>1457400</v>
      </c>
      <c r="FO105" s="94">
        <f t="shared" si="229"/>
        <v>1443315.7416660869</v>
      </c>
      <c r="FP105" s="172">
        <f t="shared" si="230"/>
        <v>391076.46719999996</v>
      </c>
      <c r="FQ105" s="32">
        <f t="shared" si="231"/>
        <v>481024.05465599993</v>
      </c>
      <c r="FR105" s="94">
        <f>VLOOKUP(B105,'[2]MANO DE OBRA '!$B$11:$BF$145,57,0)</f>
        <v>288503</v>
      </c>
      <c r="FS105" s="170">
        <v>1363000</v>
      </c>
      <c r="FT105" s="32">
        <v>1518100</v>
      </c>
      <c r="FU105" s="32">
        <v>1442000</v>
      </c>
      <c r="FV105" s="32">
        <f t="shared" si="232"/>
        <v>1441033.3333333333</v>
      </c>
      <c r="FW105" s="32">
        <f t="shared" si="233"/>
        <v>1442000</v>
      </c>
      <c r="FX105" s="32">
        <f t="shared" si="234"/>
        <v>1438245.2539089788</v>
      </c>
      <c r="FY105" s="172">
        <f t="shared" si="235"/>
        <v>348540.4743</v>
      </c>
      <c r="FZ105" s="32">
        <f t="shared" si="236"/>
        <v>428704.78338899999</v>
      </c>
      <c r="GA105" s="172">
        <f>VLOOKUP(B105,'[2]MANO DE OBRA '!$B$11:$BR$145,69,0)</f>
        <v>311642</v>
      </c>
      <c r="GB105" s="162">
        <v>1363000</v>
      </c>
      <c r="GC105" s="32">
        <v>1518100</v>
      </c>
      <c r="GD105" s="94">
        <v>1457000</v>
      </c>
      <c r="GE105" s="32">
        <f t="shared" si="237"/>
        <v>1446033.3333333333</v>
      </c>
      <c r="GF105" s="32">
        <f t="shared" si="238"/>
        <v>1457000</v>
      </c>
      <c r="GG105" s="32">
        <f t="shared" si="239"/>
        <v>1443184.9488896723</v>
      </c>
      <c r="GH105" s="172">
        <f t="shared" si="240"/>
        <v>376494.70019999996</v>
      </c>
      <c r="GI105" s="32">
        <f t="shared" si="241"/>
        <v>463088.48124599992</v>
      </c>
      <c r="GJ105" s="172">
        <f>VLOOKUP(B105,'[2]MANO DE OBRA '!$B$11:$P$145,15,0)</f>
        <v>276288</v>
      </c>
      <c r="GK105" s="162">
        <v>1363000</v>
      </c>
      <c r="GL105" s="32">
        <v>1518100</v>
      </c>
      <c r="GM105" s="94">
        <v>988300</v>
      </c>
      <c r="GN105" s="32">
        <f t="shared" si="242"/>
        <v>1289800</v>
      </c>
      <c r="GO105" s="32">
        <f t="shared" si="243"/>
        <v>1363000</v>
      </c>
      <c r="GP105" s="32">
        <f t="shared" si="244"/>
        <v>1247799.5261151451</v>
      </c>
      <c r="GQ105" s="172">
        <f t="shared" si="245"/>
        <v>333783.53279999999</v>
      </c>
      <c r="GR105" s="32">
        <f t="shared" si="246"/>
        <v>410553.745344</v>
      </c>
      <c r="GS105" s="172">
        <f>VLOOKUP(B105,'[2]MANO DE OBRA '!$B$11:$G$145,6,0)</f>
        <v>250146</v>
      </c>
      <c r="GT105" s="162">
        <v>1363000</v>
      </c>
      <c r="GU105" s="32">
        <v>1518100</v>
      </c>
      <c r="GV105" s="94">
        <v>988300</v>
      </c>
      <c r="GW105" s="33">
        <f t="shared" si="247"/>
        <v>1289800</v>
      </c>
      <c r="GX105" s="32">
        <f t="shared" si="248"/>
        <v>1363000</v>
      </c>
      <c r="GY105" s="32">
        <f t="shared" si="249"/>
        <v>1247799.5261151451</v>
      </c>
      <c r="GZ105" s="172">
        <f t="shared" si="250"/>
        <v>302201.38260000001</v>
      </c>
      <c r="HA105" s="32">
        <f t="shared" si="251"/>
        <v>371707.70059800002</v>
      </c>
      <c r="HB105" s="172">
        <f>VLOOKUP(B105,'[2]MANO DE OBRA '!$B$11:$D$145,3,0)</f>
        <v>257405</v>
      </c>
      <c r="HC105" s="31">
        <v>1363000</v>
      </c>
      <c r="HD105" s="32">
        <v>1518100</v>
      </c>
      <c r="HE105" s="94">
        <v>988300</v>
      </c>
      <c r="HF105" s="33">
        <f t="shared" si="252"/>
        <v>1289800</v>
      </c>
      <c r="HG105" s="32">
        <f t="shared" si="253"/>
        <v>1363000</v>
      </c>
      <c r="HH105" s="32">
        <f t="shared" si="254"/>
        <v>1247799.5261151451</v>
      </c>
      <c r="HI105" s="172">
        <f t="shared" si="255"/>
        <v>310970.98050000001</v>
      </c>
      <c r="HJ105" s="32">
        <f t="shared" si="256"/>
        <v>382494.30601499998</v>
      </c>
      <c r="HK105" s="172">
        <f>VLOOKUP(B105,'[2]MANO DE OBRA '!$B$11:$BI$145,60,0)</f>
        <v>318491</v>
      </c>
      <c r="HL105" s="31">
        <v>1363000</v>
      </c>
      <c r="HM105" s="32">
        <v>1518100</v>
      </c>
      <c r="HN105" s="94">
        <v>1457400</v>
      </c>
      <c r="HO105" s="33">
        <f t="shared" si="257"/>
        <v>1446166.6666666667</v>
      </c>
      <c r="HP105" s="32">
        <f t="shared" si="258"/>
        <v>1457400</v>
      </c>
      <c r="HQ105" s="32">
        <f t="shared" si="259"/>
        <v>1443315.7416660869</v>
      </c>
      <c r="HR105" s="172">
        <f t="shared" si="260"/>
        <v>384768.97709999996</v>
      </c>
      <c r="HS105" s="32">
        <f t="shared" si="261"/>
        <v>473265.84183299995</v>
      </c>
      <c r="HT105" s="172">
        <v>654240</v>
      </c>
      <c r="HU105" s="31">
        <v>1363000</v>
      </c>
      <c r="HV105" s="32">
        <v>1518100</v>
      </c>
      <c r="HW105" s="94">
        <v>1457000</v>
      </c>
      <c r="HX105" s="33">
        <f t="shared" si="262"/>
        <v>1446033.3333333333</v>
      </c>
      <c r="HY105" s="32">
        <f t="shared" si="263"/>
        <v>1457000</v>
      </c>
      <c r="HZ105" s="32">
        <f t="shared" si="264"/>
        <v>1443184.9488896723</v>
      </c>
      <c r="IA105" s="172">
        <f t="shared" si="265"/>
        <v>790387.34399999992</v>
      </c>
      <c r="IB105" s="32">
        <f t="shared" si="266"/>
        <v>972176.43311999994</v>
      </c>
      <c r="IC105" s="172">
        <v>749650</v>
      </c>
      <c r="ID105" s="31">
        <v>1363000</v>
      </c>
      <c r="IE105" s="32">
        <v>1518100</v>
      </c>
      <c r="IF105" s="94">
        <v>1457000</v>
      </c>
      <c r="IG105" s="33">
        <f t="shared" si="267"/>
        <v>1446033.3333333333</v>
      </c>
      <c r="IH105" s="32">
        <f t="shared" si="268"/>
        <v>1457000</v>
      </c>
      <c r="II105" s="32">
        <f t="shared" si="269"/>
        <v>1443184.9488896723</v>
      </c>
      <c r="IJ105" s="172">
        <f t="shared" si="270"/>
        <v>905652.16499999992</v>
      </c>
      <c r="IK105" s="32">
        <f t="shared" si="271"/>
        <v>1113952.1629499998</v>
      </c>
      <c r="IM105" s="32">
        <f t="shared" si="272"/>
        <v>583096.08671122219</v>
      </c>
    </row>
    <row r="106" spans="1:247" x14ac:dyDescent="0.25">
      <c r="A106" s="12">
        <v>99</v>
      </c>
      <c r="B106" s="36" t="s">
        <v>384</v>
      </c>
      <c r="C106" s="14">
        <f>VLOOKUP(B106,'[3]MANO DE OBRA'!$B$9:$D$144,3,0)</f>
        <v>281400</v>
      </c>
      <c r="D106" s="14">
        <v>1005000</v>
      </c>
      <c r="E106" s="15">
        <v>1137640</v>
      </c>
      <c r="F106" s="97">
        <v>1104000</v>
      </c>
      <c r="G106" s="105">
        <f t="shared" si="138"/>
        <v>882010</v>
      </c>
      <c r="H106" s="105">
        <f t="shared" si="139"/>
        <v>1054500</v>
      </c>
      <c r="I106" s="105">
        <f t="shared" si="140"/>
        <v>631562.83187012339</v>
      </c>
      <c r="J106" s="107">
        <f t="shared" si="273"/>
        <v>295751.39999999997</v>
      </c>
      <c r="K106" s="107">
        <f t="shared" si="141"/>
        <v>363774.22199999995</v>
      </c>
      <c r="L106" s="101">
        <f>VLOOKUP(B106,'[3]MANO DE OBRA'!$B$9:$F$144,5,0)</f>
        <v>288001</v>
      </c>
      <c r="M106" s="101">
        <v>1005000</v>
      </c>
      <c r="N106" s="34">
        <v>1137640</v>
      </c>
      <c r="O106" s="70">
        <v>1103500</v>
      </c>
      <c r="P106" s="34">
        <f t="shared" si="142"/>
        <v>883535.25</v>
      </c>
      <c r="Q106" s="34">
        <f t="shared" si="143"/>
        <v>1054250</v>
      </c>
      <c r="R106" s="34">
        <f t="shared" si="144"/>
        <v>639748.68051167834</v>
      </c>
      <c r="S106" s="34">
        <f t="shared" si="145"/>
        <v>302689.05099999998</v>
      </c>
      <c r="T106" s="34">
        <f t="shared" si="146"/>
        <v>372307.53272999998</v>
      </c>
      <c r="U106" s="175">
        <f>VLOOKUP(B106,'[3]MANO DE OBRA'!$B$9:$H$144,7,0)</f>
        <v>281400</v>
      </c>
      <c r="V106" s="175">
        <v>1005000</v>
      </c>
      <c r="W106" s="17">
        <v>1137640</v>
      </c>
      <c r="X106" s="17">
        <v>1081000</v>
      </c>
      <c r="Y106" s="17">
        <f t="shared" si="147"/>
        <v>876260</v>
      </c>
      <c r="Z106" s="17">
        <f t="shared" si="148"/>
        <v>1043000</v>
      </c>
      <c r="AA106" s="17">
        <f t="shared" si="149"/>
        <v>629646.8707578528</v>
      </c>
      <c r="AB106" s="17">
        <f t="shared" si="150"/>
        <v>295751.39999999997</v>
      </c>
      <c r="AC106" s="17">
        <f t="shared" si="151"/>
        <v>363774.22199999995</v>
      </c>
      <c r="AD106" s="129">
        <f>VLOOKUP(B106,'[3]MANO DE OBRA'!$B$9:$J$144,9,0)</f>
        <v>281400</v>
      </c>
      <c r="AE106" s="129">
        <v>1005000</v>
      </c>
      <c r="AF106" s="18">
        <v>1137640</v>
      </c>
      <c r="AG106" s="74">
        <v>1103500</v>
      </c>
      <c r="AH106" s="18">
        <f t="shared" si="152"/>
        <v>881885</v>
      </c>
      <c r="AI106" s="18">
        <f t="shared" si="153"/>
        <v>1054250</v>
      </c>
      <c r="AJ106" s="18">
        <f t="shared" si="154"/>
        <v>631521.9082931329</v>
      </c>
      <c r="AK106" s="18">
        <f t="shared" si="155"/>
        <v>295751.39999999997</v>
      </c>
      <c r="AL106" s="18">
        <f t="shared" si="156"/>
        <v>363774.22199999995</v>
      </c>
      <c r="AM106" s="133">
        <f>VLOOKUP(B106,'[3]MANO DE OBRA'!$B$9:$L$144,11,0)</f>
        <v>290601</v>
      </c>
      <c r="AN106" s="133">
        <v>1005000</v>
      </c>
      <c r="AO106" s="19">
        <v>1137640</v>
      </c>
      <c r="AP106" s="77">
        <v>1092000</v>
      </c>
      <c r="AQ106" s="19">
        <f t="shared" si="157"/>
        <v>881310.25</v>
      </c>
      <c r="AR106" s="19">
        <f t="shared" si="158"/>
        <v>1048500</v>
      </c>
      <c r="AS106" s="19">
        <f t="shared" si="159"/>
        <v>641958.44869849714</v>
      </c>
      <c r="AT106" s="19">
        <f t="shared" si="160"/>
        <v>305421.65099999995</v>
      </c>
      <c r="AU106" s="19">
        <f t="shared" si="161"/>
        <v>375668.63072999998</v>
      </c>
      <c r="AV106" s="137">
        <f>VLOOKUP(B106,'[3]MANO DE OBRA'!$B$9:$N$144,13,0)</f>
        <v>309232</v>
      </c>
      <c r="AW106" s="137">
        <v>1005000</v>
      </c>
      <c r="AX106" s="20">
        <v>1137640</v>
      </c>
      <c r="AY106" s="79">
        <v>1092000</v>
      </c>
      <c r="AZ106" s="20">
        <f t="shared" si="162"/>
        <v>885968</v>
      </c>
      <c r="BA106" s="20">
        <f t="shared" si="163"/>
        <v>1048500</v>
      </c>
      <c r="BB106" s="20">
        <f t="shared" si="164"/>
        <v>664054.00603664527</v>
      </c>
      <c r="BC106" s="20">
        <f t="shared" si="165"/>
        <v>325002.83199999999</v>
      </c>
      <c r="BD106" s="20">
        <f t="shared" si="166"/>
        <v>399753.48336000001</v>
      </c>
      <c r="BE106" s="139">
        <f>VLOOKUP(B106,'[3]MANO DE OBRA'!$B$9:$P$144,15,0)</f>
        <v>293943</v>
      </c>
      <c r="BF106" s="139">
        <v>1005000</v>
      </c>
      <c r="BG106" s="21">
        <v>1137640</v>
      </c>
      <c r="BH106" s="80">
        <v>1092000</v>
      </c>
      <c r="BI106" s="21">
        <f t="shared" si="167"/>
        <v>882145.75</v>
      </c>
      <c r="BJ106" s="21">
        <f t="shared" si="168"/>
        <v>1048500</v>
      </c>
      <c r="BK106" s="21">
        <f t="shared" si="169"/>
        <v>646014.80050665548</v>
      </c>
      <c r="BL106" s="21">
        <f t="shared" si="170"/>
        <v>308934.09299999999</v>
      </c>
      <c r="BM106" s="21">
        <f t="shared" si="171"/>
        <v>379988.93439000001</v>
      </c>
      <c r="BN106" s="144">
        <f>VLOOKUP(B106,'[3]MANO DE OBRA'!$B$9:$R$144,17,0)</f>
        <v>374526</v>
      </c>
      <c r="BO106" s="144">
        <v>1005000</v>
      </c>
      <c r="BP106" s="22">
        <v>1137640</v>
      </c>
      <c r="BQ106" s="82">
        <v>1115000</v>
      </c>
      <c r="BR106" s="22">
        <f t="shared" si="172"/>
        <v>908041.5</v>
      </c>
      <c r="BS106" s="22">
        <f t="shared" si="173"/>
        <v>1060000</v>
      </c>
      <c r="BT106" s="22">
        <f t="shared" si="174"/>
        <v>735167.06424245331</v>
      </c>
      <c r="BU106" s="22">
        <f t="shared" si="175"/>
        <v>393626.826</v>
      </c>
      <c r="BV106" s="22">
        <f t="shared" si="176"/>
        <v>484160.99598000001</v>
      </c>
      <c r="BW106" s="146">
        <f>VLOOKUP(B106,'[3]MANO DE OBRA'!$B$9:$T$144,19,0)</f>
        <v>390323</v>
      </c>
      <c r="BX106" s="146">
        <v>1005000</v>
      </c>
      <c r="BY106" s="23">
        <v>1137640</v>
      </c>
      <c r="BZ106" s="84">
        <v>1092000</v>
      </c>
      <c r="CA106" s="23">
        <f t="shared" si="177"/>
        <v>906240.75</v>
      </c>
      <c r="CB106" s="23">
        <f t="shared" si="178"/>
        <v>1048500</v>
      </c>
      <c r="CC106" s="84">
        <f t="shared" si="179"/>
        <v>747416.386691425</v>
      </c>
      <c r="CD106" s="84">
        <f t="shared" si="180"/>
        <v>410229.473</v>
      </c>
      <c r="CE106" s="84">
        <f t="shared" si="181"/>
        <v>504582.25179000001</v>
      </c>
      <c r="CF106" s="168">
        <f>VLOOKUP(B106,'[3]MANO DE OBRA'!$B$9:$X$144,23,0)</f>
        <v>287565</v>
      </c>
      <c r="CG106" s="168">
        <v>1005000</v>
      </c>
      <c r="CH106" s="24">
        <v>1137640</v>
      </c>
      <c r="CI106" s="24">
        <v>1059200</v>
      </c>
      <c r="CJ106" s="24">
        <f t="shared" si="182"/>
        <v>872351.25</v>
      </c>
      <c r="CK106" s="24">
        <f t="shared" si="183"/>
        <v>1032100</v>
      </c>
      <c r="CL106" s="24">
        <f t="shared" si="184"/>
        <v>635362.26334983413</v>
      </c>
      <c r="CM106" s="24">
        <f t="shared" si="185"/>
        <v>302230.815</v>
      </c>
      <c r="CN106" s="24">
        <f t="shared" si="186"/>
        <v>371743.90244999999</v>
      </c>
      <c r="CO106" s="148">
        <f>VLOOKUP(B106,'[3]MANO DE OBRA'!$B$9:$Z$144,25,0)</f>
        <v>296980</v>
      </c>
      <c r="CP106" s="148">
        <v>1005000</v>
      </c>
      <c r="CQ106" s="26">
        <v>1137640</v>
      </c>
      <c r="CR106" s="149">
        <v>1126000</v>
      </c>
      <c r="CS106" s="26">
        <f t="shared" si="187"/>
        <v>891405</v>
      </c>
      <c r="CT106" s="26">
        <f t="shared" si="188"/>
        <v>1065500</v>
      </c>
      <c r="CU106" s="26">
        <f t="shared" si="189"/>
        <v>652595.9206990368</v>
      </c>
      <c r="CV106" s="26">
        <f t="shared" si="190"/>
        <v>312125.98</v>
      </c>
      <c r="CW106" s="26">
        <f t="shared" si="191"/>
        <v>383914.95539999998</v>
      </c>
      <c r="CX106" s="27">
        <f>VLOOKUP(B106,'[3]MANO DE OBRA'!$B$9:$AB$144,27,0)</f>
        <v>390067</v>
      </c>
      <c r="CY106" s="27">
        <v>1005000</v>
      </c>
      <c r="CZ106" s="28">
        <v>1137640</v>
      </c>
      <c r="DA106" s="86">
        <v>1092000</v>
      </c>
      <c r="DB106" s="28">
        <f t="shared" si="192"/>
        <v>906176.75</v>
      </c>
      <c r="DC106" s="28">
        <f t="shared" si="193"/>
        <v>1048500</v>
      </c>
      <c r="DD106" s="28">
        <f t="shared" si="194"/>
        <v>747181.63678606017</v>
      </c>
      <c r="DE106" s="28">
        <f t="shared" si="195"/>
        <v>409960.41699999996</v>
      </c>
      <c r="DF106" s="28">
        <f t="shared" si="196"/>
        <v>504251.31290999998</v>
      </c>
      <c r="DG106" s="150">
        <f>VLOOKUP(B106,'[3]MANO DE OBRA'!$B$9:$AF$144,31,0)</f>
        <v>398174</v>
      </c>
      <c r="DH106" s="150">
        <v>1005000</v>
      </c>
      <c r="DI106" s="29">
        <v>1137640</v>
      </c>
      <c r="DJ106" s="88">
        <v>1069000</v>
      </c>
      <c r="DK106" s="29">
        <f t="shared" si="197"/>
        <v>902453.5</v>
      </c>
      <c r="DL106" s="29">
        <f t="shared" si="198"/>
        <v>1037000</v>
      </c>
      <c r="DM106" s="29">
        <f t="shared" si="199"/>
        <v>751744.59709560592</v>
      </c>
      <c r="DN106" s="29">
        <f t="shared" si="200"/>
        <v>418480.87399999995</v>
      </c>
      <c r="DO106" s="29">
        <f t="shared" si="201"/>
        <v>514731.47501999995</v>
      </c>
      <c r="DP106" s="154">
        <f>VLOOKUP(B106,'[3]MANO DE OBRA'!$B$9:$AH$144,33,0)</f>
        <v>398174</v>
      </c>
      <c r="DQ106" s="154">
        <v>1005000</v>
      </c>
      <c r="DR106" s="30">
        <v>1137640</v>
      </c>
      <c r="DS106" s="90">
        <v>1126300</v>
      </c>
      <c r="DT106" s="30">
        <f t="shared" si="202"/>
        <v>916778.5</v>
      </c>
      <c r="DU106" s="30">
        <f t="shared" si="203"/>
        <v>1065650</v>
      </c>
      <c r="DV106" s="30">
        <f t="shared" si="204"/>
        <v>758528.90092774818</v>
      </c>
      <c r="DW106" s="30">
        <f t="shared" si="205"/>
        <v>418480.87399999995</v>
      </c>
      <c r="DX106" s="30">
        <f t="shared" si="206"/>
        <v>514731.47501999995</v>
      </c>
      <c r="DY106" s="158">
        <f>VLOOKUP(B106,'[3]MANO DE OBRA'!$B$9:$AJ$144,35,0)</f>
        <v>398174</v>
      </c>
      <c r="DZ106" s="158">
        <v>1005000</v>
      </c>
      <c r="EA106" s="24">
        <v>1137640</v>
      </c>
      <c r="EB106" s="25">
        <v>1114900</v>
      </c>
      <c r="EC106" s="24">
        <f t="shared" si="207"/>
        <v>913928.5</v>
      </c>
      <c r="ED106" s="24">
        <f t="shared" si="208"/>
        <v>1059950</v>
      </c>
      <c r="EE106" s="24">
        <f t="shared" si="209"/>
        <v>757225.27768155048</v>
      </c>
      <c r="EF106" s="24">
        <f t="shared" si="210"/>
        <v>418480.87399999995</v>
      </c>
      <c r="EG106" s="24">
        <f t="shared" si="211"/>
        <v>514731.47501999995</v>
      </c>
      <c r="EH106" s="126">
        <f>VLOOKUP(B106,'[3]MANO DE OBRA'!$B$9:$AN$144,37,0)</f>
        <v>430660</v>
      </c>
      <c r="EI106" s="126">
        <v>1005000</v>
      </c>
      <c r="EJ106" s="17">
        <v>1137640</v>
      </c>
      <c r="EK106" s="73">
        <v>1058000</v>
      </c>
      <c r="EL106" s="17">
        <f t="shared" si="212"/>
        <v>907825</v>
      </c>
      <c r="EM106" s="17">
        <f t="shared" si="213"/>
        <v>1031500</v>
      </c>
      <c r="EN106" s="17">
        <f t="shared" si="214"/>
        <v>778023.25168574112</v>
      </c>
      <c r="EO106" s="17">
        <f t="shared" si="215"/>
        <v>452623.66</v>
      </c>
      <c r="EP106" s="17">
        <f t="shared" si="216"/>
        <v>556727.10179999995</v>
      </c>
      <c r="EQ106" s="350">
        <v>398174</v>
      </c>
      <c r="ER106" s="170">
        <v>1005000</v>
      </c>
      <c r="ES106" s="32">
        <v>1137640</v>
      </c>
      <c r="ET106" s="32">
        <v>1081000</v>
      </c>
      <c r="EU106" s="32">
        <f t="shared" si="217"/>
        <v>1074546.6666666667</v>
      </c>
      <c r="EV106" s="32">
        <f t="shared" si="218"/>
        <v>1081000</v>
      </c>
      <c r="EW106" s="32">
        <f t="shared" si="219"/>
        <v>1071770.4092441625</v>
      </c>
      <c r="EX106" s="32">
        <f t="shared" si="220"/>
        <v>481034.00939999998</v>
      </c>
      <c r="EY106" s="32">
        <f t="shared" si="221"/>
        <v>591671.83156199998</v>
      </c>
      <c r="EZ106" s="94">
        <f>VLOOKUP(B106,'[2]MANO DE OBRA '!$B$11:$AT$145,45,0)</f>
        <v>241442</v>
      </c>
      <c r="FA106" s="170">
        <v>1005000</v>
      </c>
      <c r="FB106" s="32">
        <v>1137640</v>
      </c>
      <c r="FC106" s="32">
        <v>1081000</v>
      </c>
      <c r="FD106" s="32">
        <f t="shared" si="222"/>
        <v>1074546.6666666667</v>
      </c>
      <c r="FE106" s="32">
        <f t="shared" si="223"/>
        <v>1081000</v>
      </c>
      <c r="FF106" s="32">
        <f t="shared" si="224"/>
        <v>1071770.4092441625</v>
      </c>
      <c r="FG106" s="172">
        <f t="shared" si="225"/>
        <v>291686.08019999997</v>
      </c>
      <c r="FH106" s="32">
        <f t="shared" si="226"/>
        <v>358773.87864599994</v>
      </c>
      <c r="FI106" s="172">
        <f>VLOOKUP(B106,'[2]MANO DE OBRA '!$B$11:$BO$145,66,0)</f>
        <v>239264</v>
      </c>
      <c r="FJ106" s="162">
        <v>1005000</v>
      </c>
      <c r="FK106" s="32">
        <v>1137640</v>
      </c>
      <c r="FL106" s="94">
        <v>1080800</v>
      </c>
      <c r="FM106" s="32">
        <f t="shared" si="227"/>
        <v>1074480</v>
      </c>
      <c r="FN106" s="32">
        <f t="shared" si="228"/>
        <v>1080800</v>
      </c>
      <c r="FO106" s="94">
        <f t="shared" si="229"/>
        <v>1071704.8680006892</v>
      </c>
      <c r="FP106" s="172">
        <f t="shared" si="230"/>
        <v>289054.83840000001</v>
      </c>
      <c r="FQ106" s="32">
        <f t="shared" si="231"/>
        <v>355537.45123200002</v>
      </c>
      <c r="FR106" s="94">
        <f>VLOOKUP(B106,'[2]MANO DE OBRA '!$B$11:$BF$145,57,0)</f>
        <v>208519</v>
      </c>
      <c r="FS106" s="170">
        <v>1005000</v>
      </c>
      <c r="FT106" s="32">
        <v>1137640</v>
      </c>
      <c r="FU106" s="32">
        <v>1058000</v>
      </c>
      <c r="FV106" s="32">
        <f t="shared" si="232"/>
        <v>1066880</v>
      </c>
      <c r="FW106" s="32">
        <f t="shared" si="233"/>
        <v>1058000</v>
      </c>
      <c r="FX106" s="32">
        <f t="shared" si="234"/>
        <v>1064125.1941666112</v>
      </c>
      <c r="FY106" s="172">
        <f t="shared" si="235"/>
        <v>251911.8039</v>
      </c>
      <c r="FZ106" s="32">
        <f t="shared" si="236"/>
        <v>309851.518797</v>
      </c>
      <c r="GA106" s="172">
        <f>VLOOKUP(B106,'[2]MANO DE OBRA '!$B$11:$BR$145,69,0)</f>
        <v>232098</v>
      </c>
      <c r="GB106" s="162">
        <v>1005000</v>
      </c>
      <c r="GC106" s="32">
        <v>1137640</v>
      </c>
      <c r="GD106" s="94">
        <v>1104000</v>
      </c>
      <c r="GE106" s="32">
        <f t="shared" si="237"/>
        <v>1082213.3333333333</v>
      </c>
      <c r="GF106" s="32">
        <f t="shared" si="238"/>
        <v>1104000</v>
      </c>
      <c r="GG106" s="32">
        <f t="shared" si="239"/>
        <v>1079200.872037618</v>
      </c>
      <c r="GH106" s="172">
        <f t="shared" si="240"/>
        <v>280397.59379999997</v>
      </c>
      <c r="GI106" s="32">
        <f t="shared" si="241"/>
        <v>344889.04037399997</v>
      </c>
      <c r="GJ106" s="172">
        <f>VLOOKUP(B106,'[2]MANO DE OBRA '!$B$11:$P$145,15,0)</f>
        <v>213189</v>
      </c>
      <c r="GK106" s="162">
        <v>1005000</v>
      </c>
      <c r="GL106" s="32">
        <v>1137640</v>
      </c>
      <c r="GM106" s="94">
        <v>748500</v>
      </c>
      <c r="GN106" s="32">
        <f t="shared" si="242"/>
        <v>963713.33333333337</v>
      </c>
      <c r="GO106" s="32">
        <f t="shared" si="243"/>
        <v>1005000</v>
      </c>
      <c r="GP106" s="32">
        <f t="shared" si="244"/>
        <v>934566.94558101508</v>
      </c>
      <c r="GQ106" s="172">
        <f t="shared" si="245"/>
        <v>257553.63089999999</v>
      </c>
      <c r="GR106" s="32">
        <f t="shared" si="246"/>
        <v>316790.96600700001</v>
      </c>
      <c r="GS106" s="172">
        <f>VLOOKUP(B106,'[2]MANO DE OBRA '!$B$11:$G$145,6,0)</f>
        <v>189752</v>
      </c>
      <c r="GT106" s="162">
        <v>1005000</v>
      </c>
      <c r="GU106" s="32">
        <v>1137640</v>
      </c>
      <c r="GV106" s="94">
        <v>748500</v>
      </c>
      <c r="GW106" s="33">
        <f t="shared" si="247"/>
        <v>963713.33333333337</v>
      </c>
      <c r="GX106" s="32">
        <f t="shared" si="248"/>
        <v>1005000</v>
      </c>
      <c r="GY106" s="32">
        <f t="shared" si="249"/>
        <v>934566.94558101508</v>
      </c>
      <c r="GZ106" s="172">
        <f t="shared" si="250"/>
        <v>229239.39119999998</v>
      </c>
      <c r="HA106" s="32">
        <f t="shared" si="251"/>
        <v>281964.451176</v>
      </c>
      <c r="HB106" s="172">
        <f>VLOOKUP(B106,'[2]MANO DE OBRA '!$B$11:$D$145,3,0)</f>
        <v>191428</v>
      </c>
      <c r="HC106" s="31">
        <v>1005000</v>
      </c>
      <c r="HD106" s="32">
        <v>1137640</v>
      </c>
      <c r="HE106" s="94">
        <v>748500</v>
      </c>
      <c r="HF106" s="33">
        <f t="shared" si="252"/>
        <v>963713.33333333337</v>
      </c>
      <c r="HG106" s="32">
        <f t="shared" si="253"/>
        <v>1005000</v>
      </c>
      <c r="HH106" s="32">
        <f t="shared" si="254"/>
        <v>934566.94558101508</v>
      </c>
      <c r="HI106" s="172">
        <f t="shared" si="255"/>
        <v>231264.16679999998</v>
      </c>
      <c r="HJ106" s="32">
        <f t="shared" si="256"/>
        <v>284454.92516399996</v>
      </c>
      <c r="HK106" s="172">
        <f>VLOOKUP(B106,'[2]MANO DE OBRA '!$B$11:$BI$145,60,0)</f>
        <v>241933</v>
      </c>
      <c r="HL106" s="31">
        <v>1005000</v>
      </c>
      <c r="HM106" s="32">
        <v>1137640</v>
      </c>
      <c r="HN106" s="94">
        <v>1103500</v>
      </c>
      <c r="HO106" s="33">
        <f t="shared" si="257"/>
        <v>1082046.6666666667</v>
      </c>
      <c r="HP106" s="32">
        <f t="shared" si="258"/>
        <v>1103500</v>
      </c>
      <c r="HQ106" s="32">
        <f t="shared" si="259"/>
        <v>1079041.5602911722</v>
      </c>
      <c r="HR106" s="172">
        <f t="shared" si="260"/>
        <v>292279.2573</v>
      </c>
      <c r="HS106" s="32">
        <f t="shared" si="261"/>
        <v>359503.48647900001</v>
      </c>
      <c r="HT106" s="172">
        <v>482400</v>
      </c>
      <c r="HU106" s="31">
        <v>1005000</v>
      </c>
      <c r="HV106" s="32">
        <v>1137640</v>
      </c>
      <c r="HW106" s="94">
        <v>1024000</v>
      </c>
      <c r="HX106" s="33">
        <f t="shared" si="262"/>
        <v>1055546.6666666667</v>
      </c>
      <c r="HY106" s="32">
        <f t="shared" si="263"/>
        <v>1024000</v>
      </c>
      <c r="HZ106" s="32">
        <f t="shared" si="264"/>
        <v>1052409.9936298756</v>
      </c>
      <c r="IA106" s="172">
        <f t="shared" si="265"/>
        <v>582787.43999999994</v>
      </c>
      <c r="IB106" s="32">
        <f t="shared" si="266"/>
        <v>716828.55119999987</v>
      </c>
      <c r="IC106" s="172">
        <v>552750</v>
      </c>
      <c r="ID106" s="31">
        <v>1005000</v>
      </c>
      <c r="IE106" s="32">
        <v>1137640</v>
      </c>
      <c r="IF106" s="94">
        <v>1024000</v>
      </c>
      <c r="IG106" s="33">
        <f t="shared" si="267"/>
        <v>1055546.6666666667</v>
      </c>
      <c r="IH106" s="32">
        <f t="shared" si="268"/>
        <v>1024000</v>
      </c>
      <c r="II106" s="32">
        <f t="shared" si="269"/>
        <v>1052409.9936298756</v>
      </c>
      <c r="IJ106" s="172">
        <f t="shared" si="270"/>
        <v>667777.27500000002</v>
      </c>
      <c r="IK106" s="32">
        <f t="shared" si="271"/>
        <v>821366.04824999999</v>
      </c>
      <c r="IM106" s="32">
        <f t="shared" si="272"/>
        <v>433712.90153655561</v>
      </c>
    </row>
    <row r="107" spans="1:247" x14ac:dyDescent="0.25">
      <c r="A107" s="12">
        <v>100</v>
      </c>
      <c r="B107" s="36" t="s">
        <v>385</v>
      </c>
      <c r="C107" s="14">
        <f>VLOOKUP(B107,'[3]MANO DE OBRA'!$B$9:$D$144,3,0)</f>
        <v>561371</v>
      </c>
      <c r="D107" s="14">
        <v>2005000</v>
      </c>
      <c r="E107" s="15">
        <v>1988150</v>
      </c>
      <c r="F107" s="97">
        <v>1889000</v>
      </c>
      <c r="G107" s="105">
        <f t="shared" si="138"/>
        <v>1610880.25</v>
      </c>
      <c r="H107" s="105">
        <f t="shared" si="139"/>
        <v>1938575</v>
      </c>
      <c r="I107" s="105">
        <f t="shared" si="140"/>
        <v>1207559.1813196226</v>
      </c>
      <c r="J107" s="107">
        <f t="shared" si="273"/>
        <v>590000.92099999997</v>
      </c>
      <c r="K107" s="107">
        <f t="shared" si="141"/>
        <v>725701.13283000002</v>
      </c>
      <c r="L107" s="101">
        <f>VLOOKUP(B107,'[3]MANO DE OBRA'!$B$9:$F$144,5,0)</f>
        <v>499149</v>
      </c>
      <c r="M107" s="101">
        <v>2005000</v>
      </c>
      <c r="N107" s="34">
        <v>1988150</v>
      </c>
      <c r="O107" s="70">
        <v>1948400</v>
      </c>
      <c r="P107" s="34">
        <f t="shared" si="142"/>
        <v>1610174.75</v>
      </c>
      <c r="Q107" s="34">
        <f t="shared" si="143"/>
        <v>1968275</v>
      </c>
      <c r="R107" s="34">
        <f t="shared" si="144"/>
        <v>1136885.340034439</v>
      </c>
      <c r="S107" s="34">
        <f t="shared" si="145"/>
        <v>524605.59899999993</v>
      </c>
      <c r="T107" s="34">
        <f t="shared" si="146"/>
        <v>645264.88676999998</v>
      </c>
      <c r="U107" s="175">
        <f>VLOOKUP(B107,'[3]MANO DE OBRA'!$B$9:$H$144,7,0)</f>
        <v>470777</v>
      </c>
      <c r="V107" s="175">
        <v>2005000</v>
      </c>
      <c r="W107" s="17">
        <v>1988150</v>
      </c>
      <c r="X107" s="17">
        <v>1909000</v>
      </c>
      <c r="Y107" s="17">
        <f t="shared" si="147"/>
        <v>1593231.75</v>
      </c>
      <c r="Z107" s="17">
        <f t="shared" si="148"/>
        <v>1948575</v>
      </c>
      <c r="AA107" s="17">
        <f t="shared" si="149"/>
        <v>1095975.7787340237</v>
      </c>
      <c r="AB107" s="17">
        <f t="shared" si="150"/>
        <v>494786.62699999998</v>
      </c>
      <c r="AC107" s="17">
        <f t="shared" si="151"/>
        <v>608587.55120999995</v>
      </c>
      <c r="AD107" s="129">
        <f>VLOOKUP(B107,'[3]MANO DE OBRA'!$B$9:$J$144,9,0)</f>
        <v>466497</v>
      </c>
      <c r="AE107" s="129">
        <v>2005000</v>
      </c>
      <c r="AF107" s="18">
        <v>1988150</v>
      </c>
      <c r="AG107" s="74">
        <v>1948400</v>
      </c>
      <c r="AH107" s="18">
        <f t="shared" si="152"/>
        <v>1602011.75</v>
      </c>
      <c r="AI107" s="18">
        <f t="shared" si="153"/>
        <v>1968275</v>
      </c>
      <c r="AJ107" s="18">
        <f t="shared" si="154"/>
        <v>1093310.9708784579</v>
      </c>
      <c r="AK107" s="18">
        <f t="shared" si="155"/>
        <v>490288.34699999995</v>
      </c>
      <c r="AL107" s="18">
        <f t="shared" si="156"/>
        <v>603054.66680999997</v>
      </c>
      <c r="AM107" s="133">
        <f>VLOOKUP(B107,'[3]MANO DE OBRA'!$B$9:$L$144,11,0)</f>
        <v>513575</v>
      </c>
      <c r="AN107" s="133">
        <v>2005000</v>
      </c>
      <c r="AO107" s="19">
        <v>1988150</v>
      </c>
      <c r="AP107" s="77">
        <v>1929000</v>
      </c>
      <c r="AQ107" s="19">
        <f t="shared" si="157"/>
        <v>1608931.25</v>
      </c>
      <c r="AR107" s="19">
        <f t="shared" si="158"/>
        <v>1958575</v>
      </c>
      <c r="AS107" s="19">
        <f t="shared" si="159"/>
        <v>1153644.7531038998</v>
      </c>
      <c r="AT107" s="19">
        <f t="shared" si="160"/>
        <v>539767.32499999995</v>
      </c>
      <c r="AU107" s="19">
        <f t="shared" si="161"/>
        <v>663913.8097499999</v>
      </c>
      <c r="AV107" s="137">
        <f>VLOOKUP(B107,'[3]MANO DE OBRA'!$B$9:$N$144,13,0)</f>
        <v>530583</v>
      </c>
      <c r="AW107" s="137">
        <v>2005000</v>
      </c>
      <c r="AX107" s="20">
        <v>1988150</v>
      </c>
      <c r="AY107" s="79">
        <v>1929000</v>
      </c>
      <c r="AZ107" s="20">
        <f t="shared" si="162"/>
        <v>1613183.25</v>
      </c>
      <c r="BA107" s="20">
        <f t="shared" si="163"/>
        <v>1958575</v>
      </c>
      <c r="BB107" s="20">
        <f t="shared" si="164"/>
        <v>1174792.7581798688</v>
      </c>
      <c r="BC107" s="20">
        <f t="shared" si="165"/>
        <v>557642.73300000001</v>
      </c>
      <c r="BD107" s="20">
        <f t="shared" si="166"/>
        <v>685900.56159000006</v>
      </c>
      <c r="BE107" s="139">
        <f>VLOOKUP(B107,'[3]MANO DE OBRA'!$B$9:$P$144,15,0)</f>
        <v>513624</v>
      </c>
      <c r="BF107" s="139">
        <v>2005000</v>
      </c>
      <c r="BG107" s="42">
        <v>1988150</v>
      </c>
      <c r="BH107" s="142">
        <v>1849000</v>
      </c>
      <c r="BI107" s="21">
        <f t="shared" si="167"/>
        <v>1588943.5</v>
      </c>
      <c r="BJ107" s="21">
        <f t="shared" si="168"/>
        <v>1918575</v>
      </c>
      <c r="BK107" s="21">
        <f t="shared" si="169"/>
        <v>1146290.8811747616</v>
      </c>
      <c r="BL107" s="21">
        <f t="shared" si="170"/>
        <v>539818.82400000002</v>
      </c>
      <c r="BM107" s="21">
        <f t="shared" si="171"/>
        <v>663977.15352000005</v>
      </c>
      <c r="BN107" s="144">
        <f>VLOOKUP(B107,'[3]MANO DE OBRA'!$B$9:$R$144,17,0)</f>
        <v>641762</v>
      </c>
      <c r="BO107" s="144">
        <v>2005000</v>
      </c>
      <c r="BP107" s="22">
        <v>1988150</v>
      </c>
      <c r="BQ107" s="82">
        <v>1889000</v>
      </c>
      <c r="BR107" s="22">
        <f t="shared" si="172"/>
        <v>1630978</v>
      </c>
      <c r="BS107" s="22">
        <f t="shared" si="173"/>
        <v>1938575</v>
      </c>
      <c r="BT107" s="22">
        <f t="shared" si="174"/>
        <v>1294781.6615599098</v>
      </c>
      <c r="BU107" s="22">
        <f t="shared" si="175"/>
        <v>674491.86199999996</v>
      </c>
      <c r="BV107" s="22">
        <f t="shared" si="176"/>
        <v>829624.99025999999</v>
      </c>
      <c r="BW107" s="146">
        <f>VLOOKUP(B107,'[3]MANO DE OBRA'!$B$9:$T$144,19,0)</f>
        <v>667876</v>
      </c>
      <c r="BX107" s="146">
        <v>2005000</v>
      </c>
      <c r="BY107" s="23">
        <v>1988150</v>
      </c>
      <c r="BZ107" s="84">
        <v>1849000</v>
      </c>
      <c r="CA107" s="23">
        <f t="shared" si="177"/>
        <v>1627506.5</v>
      </c>
      <c r="CB107" s="23">
        <f t="shared" si="178"/>
        <v>1918575</v>
      </c>
      <c r="CC107" s="84">
        <f t="shared" si="179"/>
        <v>1315854.3642476769</v>
      </c>
      <c r="CD107" s="84">
        <f t="shared" si="180"/>
        <v>701937.67599999998</v>
      </c>
      <c r="CE107" s="84">
        <f t="shared" si="181"/>
        <v>863383.34147999994</v>
      </c>
      <c r="CF107" s="168">
        <f>VLOOKUP(B107,'[3]MANO DE OBRA'!$B$9:$X$144,23,0)</f>
        <v>496743</v>
      </c>
      <c r="CG107" s="168">
        <v>2005000</v>
      </c>
      <c r="CH107" s="24">
        <v>1988150</v>
      </c>
      <c r="CI107" s="24">
        <v>1719600</v>
      </c>
      <c r="CJ107" s="24">
        <f t="shared" si="182"/>
        <v>1552373.25</v>
      </c>
      <c r="CK107" s="24">
        <f t="shared" si="183"/>
        <v>1853875</v>
      </c>
      <c r="CL107" s="24">
        <f t="shared" si="184"/>
        <v>1112230.3596529935</v>
      </c>
      <c r="CM107" s="24">
        <f t="shared" si="185"/>
        <v>522076.89299999998</v>
      </c>
      <c r="CN107" s="24">
        <f t="shared" si="186"/>
        <v>642154.57838999992</v>
      </c>
      <c r="CO107" s="148">
        <f>VLOOKUP(B107,'[3]MANO DE OBRA'!$B$9:$Z$144,25,0)</f>
        <v>532267</v>
      </c>
      <c r="CP107" s="148">
        <v>2005000</v>
      </c>
      <c r="CQ107" s="26">
        <v>1988150</v>
      </c>
      <c r="CR107" s="149">
        <v>1889000</v>
      </c>
      <c r="CS107" s="26">
        <f t="shared" si="187"/>
        <v>1603604.25</v>
      </c>
      <c r="CT107" s="26">
        <f t="shared" si="188"/>
        <v>1938575</v>
      </c>
      <c r="CU107" s="26">
        <f t="shared" si="189"/>
        <v>1173065.1670264211</v>
      </c>
      <c r="CV107" s="26">
        <f t="shared" si="190"/>
        <v>559412.61699999997</v>
      </c>
      <c r="CW107" s="26">
        <f t="shared" si="191"/>
        <v>688077.51890999998</v>
      </c>
      <c r="CX107" s="27">
        <f>VLOOKUP(B107,'[3]MANO DE OBRA'!$B$9:$AB$144,27,0)</f>
        <v>695853</v>
      </c>
      <c r="CY107" s="27">
        <v>2005000</v>
      </c>
      <c r="CZ107" s="28">
        <v>1988150</v>
      </c>
      <c r="DA107" s="86">
        <v>1849000</v>
      </c>
      <c r="DB107" s="28">
        <f t="shared" si="192"/>
        <v>1634500.75</v>
      </c>
      <c r="DC107" s="28">
        <f t="shared" si="193"/>
        <v>1918575</v>
      </c>
      <c r="DD107" s="28">
        <f t="shared" si="194"/>
        <v>1342438.9676342711</v>
      </c>
      <c r="DE107" s="28">
        <f t="shared" si="195"/>
        <v>731341.50299999991</v>
      </c>
      <c r="DF107" s="28">
        <f t="shared" si="196"/>
        <v>899550.04868999985</v>
      </c>
      <c r="DG107" s="150">
        <f>VLOOKUP(B107,'[3]MANO DE OBRA'!$B$9:$AF$144,31,0)</f>
        <v>695853</v>
      </c>
      <c r="DH107" s="150">
        <v>2005000</v>
      </c>
      <c r="DI107" s="29">
        <v>1988150</v>
      </c>
      <c r="DJ107" s="88">
        <v>1829000</v>
      </c>
      <c r="DK107" s="29">
        <f t="shared" si="197"/>
        <v>1629500.75</v>
      </c>
      <c r="DL107" s="29">
        <f t="shared" si="198"/>
        <v>1908575</v>
      </c>
      <c r="DM107" s="29">
        <f t="shared" si="199"/>
        <v>1339779.7899337718</v>
      </c>
      <c r="DN107" s="29">
        <f t="shared" si="200"/>
        <v>731341.50299999991</v>
      </c>
      <c r="DO107" s="29">
        <f t="shared" si="201"/>
        <v>899550.04868999985</v>
      </c>
      <c r="DP107" s="154">
        <f>VLOOKUP(B107,'[3]MANO DE OBRA'!$B$9:$AH$144,33,0)</f>
        <v>695853</v>
      </c>
      <c r="DQ107" s="154">
        <v>2005000</v>
      </c>
      <c r="DR107" s="30">
        <v>1988150</v>
      </c>
      <c r="DS107" s="90">
        <v>1888700</v>
      </c>
      <c r="DT107" s="30">
        <f t="shared" si="202"/>
        <v>1644425.75</v>
      </c>
      <c r="DU107" s="30">
        <f t="shared" si="203"/>
        <v>1938425</v>
      </c>
      <c r="DV107" s="30">
        <f t="shared" si="204"/>
        <v>1347580.34928777</v>
      </c>
      <c r="DW107" s="30">
        <f t="shared" si="205"/>
        <v>731341.50299999991</v>
      </c>
      <c r="DX107" s="30">
        <f t="shared" si="206"/>
        <v>899550.04868999985</v>
      </c>
      <c r="DY107" s="158">
        <f>VLOOKUP(B107,'[3]MANO DE OBRA'!$B$9:$AJ$144,35,0)</f>
        <v>695853</v>
      </c>
      <c r="DZ107" s="158">
        <v>2005000</v>
      </c>
      <c r="EA107" s="24">
        <v>1988150</v>
      </c>
      <c r="EB107" s="25">
        <v>1829100</v>
      </c>
      <c r="EC107" s="24">
        <f t="shared" si="207"/>
        <v>1629525.75</v>
      </c>
      <c r="ED107" s="24">
        <f t="shared" si="208"/>
        <v>1908625</v>
      </c>
      <c r="EE107" s="24">
        <f t="shared" si="209"/>
        <v>1339793.2039876485</v>
      </c>
      <c r="EF107" s="24">
        <f t="shared" si="210"/>
        <v>731341.50299999991</v>
      </c>
      <c r="EG107" s="24">
        <f t="shared" si="211"/>
        <v>899550.04868999985</v>
      </c>
      <c r="EH107" s="126">
        <f>VLOOKUP(B107,'[3]MANO DE OBRA'!$B$9:$AN$144,37,0)</f>
        <v>775095</v>
      </c>
      <c r="EI107" s="126">
        <v>2005000</v>
      </c>
      <c r="EJ107" s="17">
        <v>1988150</v>
      </c>
      <c r="EK107" s="73">
        <v>1829000</v>
      </c>
      <c r="EL107" s="17">
        <f t="shared" si="212"/>
        <v>1649311.25</v>
      </c>
      <c r="EM107" s="17">
        <f t="shared" si="213"/>
        <v>1908575</v>
      </c>
      <c r="EN107" s="17">
        <f t="shared" si="214"/>
        <v>1409123.2319540577</v>
      </c>
      <c r="EO107" s="17">
        <f t="shared" si="215"/>
        <v>814624.84499999997</v>
      </c>
      <c r="EP107" s="17">
        <f t="shared" si="216"/>
        <v>1001988.55935</v>
      </c>
      <c r="EQ107" s="350">
        <v>695853</v>
      </c>
      <c r="ER107" s="170">
        <v>2005000</v>
      </c>
      <c r="ES107" s="32">
        <v>1988150</v>
      </c>
      <c r="ET107" s="32">
        <v>1909000</v>
      </c>
      <c r="EU107" s="32">
        <f t="shared" si="217"/>
        <v>1967383.3333333333</v>
      </c>
      <c r="EV107" s="32">
        <f t="shared" si="218"/>
        <v>1988150</v>
      </c>
      <c r="EW107" s="32">
        <f t="shared" si="219"/>
        <v>1966481.0126381104</v>
      </c>
      <c r="EX107" s="32">
        <f t="shared" si="220"/>
        <v>840660.00929999992</v>
      </c>
      <c r="EY107" s="32">
        <f t="shared" si="221"/>
        <v>1034011.8114389998</v>
      </c>
      <c r="EZ107" s="94">
        <f>VLOOKUP(B107,'[2]MANO DE OBRA '!$B$11:$AT$145,45,0)</f>
        <v>418730</v>
      </c>
      <c r="FA107" s="170">
        <v>2005000</v>
      </c>
      <c r="FB107" s="32">
        <v>1988150</v>
      </c>
      <c r="FC107" s="32">
        <v>1909000</v>
      </c>
      <c r="FD107" s="32">
        <f t="shared" si="222"/>
        <v>1967383.3333333333</v>
      </c>
      <c r="FE107" s="32">
        <f t="shared" si="223"/>
        <v>1988150</v>
      </c>
      <c r="FF107" s="32">
        <f t="shared" si="224"/>
        <v>1966481.0126381104</v>
      </c>
      <c r="FG107" s="172">
        <f t="shared" si="225"/>
        <v>505867.71299999999</v>
      </c>
      <c r="FH107" s="32">
        <f t="shared" si="226"/>
        <v>622217.28698999994</v>
      </c>
      <c r="FI107" s="172">
        <f>VLOOKUP(B107,'[2]MANO DE OBRA '!$B$11:$BO$145,66,0)</f>
        <v>402802</v>
      </c>
      <c r="FJ107" s="162">
        <v>2005000</v>
      </c>
      <c r="FK107" s="32">
        <v>1988150</v>
      </c>
      <c r="FL107" s="94">
        <v>1908600</v>
      </c>
      <c r="FM107" s="32">
        <f t="shared" si="227"/>
        <v>1967250</v>
      </c>
      <c r="FN107" s="32">
        <f t="shared" si="228"/>
        <v>1988150</v>
      </c>
      <c r="FO107" s="94">
        <f t="shared" si="229"/>
        <v>1966339.5094738044</v>
      </c>
      <c r="FP107" s="172">
        <f t="shared" si="230"/>
        <v>486625.09619999997</v>
      </c>
      <c r="FQ107" s="32">
        <f t="shared" si="231"/>
        <v>598548.86832599994</v>
      </c>
      <c r="FR107" s="94">
        <f>VLOOKUP(B107,'[2]MANO DE OBRA '!$B$11:$BF$145,57,0)</f>
        <v>351580</v>
      </c>
      <c r="FS107" s="170">
        <v>2005000</v>
      </c>
      <c r="FT107" s="32">
        <v>1988150</v>
      </c>
      <c r="FU107" s="32">
        <v>1869000</v>
      </c>
      <c r="FV107" s="32">
        <f t="shared" si="232"/>
        <v>1954050</v>
      </c>
      <c r="FW107" s="32">
        <f t="shared" si="233"/>
        <v>1988150</v>
      </c>
      <c r="FX107" s="32">
        <f t="shared" si="234"/>
        <v>1952135.2655070468</v>
      </c>
      <c r="FY107" s="172">
        <f t="shared" si="235"/>
        <v>424743.79800000001</v>
      </c>
      <c r="FZ107" s="32">
        <f t="shared" si="236"/>
        <v>522434.87154000002</v>
      </c>
      <c r="GA107" s="172">
        <f>VLOOKUP(B107,'[2]MANO DE OBRA '!$B$11:$BR$145,69,0)</f>
        <v>406984</v>
      </c>
      <c r="GB107" s="162">
        <v>2005000</v>
      </c>
      <c r="GC107" s="32">
        <v>1988150</v>
      </c>
      <c r="GD107" s="94">
        <v>1948000</v>
      </c>
      <c r="GE107" s="32">
        <f t="shared" si="237"/>
        <v>1980383.3333333333</v>
      </c>
      <c r="GF107" s="32">
        <f t="shared" si="238"/>
        <v>1988150</v>
      </c>
      <c r="GG107" s="32">
        <f t="shared" si="239"/>
        <v>1980093.0719584413</v>
      </c>
      <c r="GH107" s="172">
        <f t="shared" si="240"/>
        <v>491677.37039999996</v>
      </c>
      <c r="GI107" s="32">
        <f t="shared" si="241"/>
        <v>604763.16559199989</v>
      </c>
      <c r="GJ107" s="172">
        <f>VLOOKUP(B107,'[2]MANO DE OBRA '!$B$11:$P$145,15,0)</f>
        <v>360945</v>
      </c>
      <c r="GK107" s="162">
        <v>2005000</v>
      </c>
      <c r="GL107" s="32">
        <v>1988150</v>
      </c>
      <c r="GM107" s="94">
        <v>1349900</v>
      </c>
      <c r="GN107" s="32">
        <f t="shared" si="242"/>
        <v>1781016.6666666667</v>
      </c>
      <c r="GO107" s="32">
        <f t="shared" si="243"/>
        <v>1988150</v>
      </c>
      <c r="GP107" s="32">
        <f t="shared" si="244"/>
        <v>1721635.7322479063</v>
      </c>
      <c r="GQ107" s="172">
        <f t="shared" si="245"/>
        <v>436057.6545</v>
      </c>
      <c r="GR107" s="32">
        <f t="shared" si="246"/>
        <v>536350.91503500007</v>
      </c>
      <c r="GS107" s="172">
        <f>VLOOKUP(B107,'[2]MANO DE OBRA '!$B$11:$G$145,6,0)</f>
        <v>339192</v>
      </c>
      <c r="GT107" s="162">
        <v>2005000</v>
      </c>
      <c r="GU107" s="32">
        <v>1988150</v>
      </c>
      <c r="GV107" s="94">
        <v>1349900</v>
      </c>
      <c r="GW107" s="33">
        <f t="shared" si="247"/>
        <v>1781016.6666666667</v>
      </c>
      <c r="GX107" s="32">
        <f t="shared" si="248"/>
        <v>1988150</v>
      </c>
      <c r="GY107" s="32">
        <f t="shared" si="249"/>
        <v>1721635.7322479063</v>
      </c>
      <c r="GZ107" s="172">
        <f t="shared" si="250"/>
        <v>409777.85519999999</v>
      </c>
      <c r="HA107" s="32">
        <f t="shared" si="251"/>
        <v>504026.76189600001</v>
      </c>
      <c r="HB107" s="172">
        <f>VLOOKUP(B107,'[2]MANO DE OBRA '!$B$11:$D$145,3,0)</f>
        <v>326177</v>
      </c>
      <c r="HC107" s="31">
        <v>2005000</v>
      </c>
      <c r="HD107" s="32">
        <v>1988150</v>
      </c>
      <c r="HE107" s="94">
        <v>1349900</v>
      </c>
      <c r="HF107" s="33">
        <f t="shared" si="252"/>
        <v>1781016.6666666667</v>
      </c>
      <c r="HG107" s="32">
        <f t="shared" si="253"/>
        <v>1988150</v>
      </c>
      <c r="HH107" s="32">
        <f t="shared" si="254"/>
        <v>1721635.7322479063</v>
      </c>
      <c r="HI107" s="172">
        <f t="shared" si="255"/>
        <v>394054.43369999999</v>
      </c>
      <c r="HJ107" s="32">
        <f t="shared" si="256"/>
        <v>484686.95345099998</v>
      </c>
      <c r="HK107" s="172">
        <f>VLOOKUP(B107,'[2]MANO DE OBRA '!$B$11:$BI$145,60,0)</f>
        <v>397368</v>
      </c>
      <c r="HL107" s="31">
        <v>2005000</v>
      </c>
      <c r="HM107" s="32">
        <v>1988150</v>
      </c>
      <c r="HN107" s="94">
        <v>1948400</v>
      </c>
      <c r="HO107" s="33">
        <f t="shared" si="257"/>
        <v>1980516.6666666667</v>
      </c>
      <c r="HP107" s="32">
        <f t="shared" si="258"/>
        <v>1988150</v>
      </c>
      <c r="HQ107" s="32">
        <f t="shared" si="259"/>
        <v>1980230.8160826436</v>
      </c>
      <c r="HR107" s="172">
        <f t="shared" si="260"/>
        <v>480060.28080000001</v>
      </c>
      <c r="HS107" s="32">
        <f t="shared" si="261"/>
        <v>590474.14538400003</v>
      </c>
      <c r="HT107" s="172">
        <v>962400</v>
      </c>
      <c r="HU107" s="31">
        <v>2005000</v>
      </c>
      <c r="HV107" s="32">
        <v>1988150</v>
      </c>
      <c r="HW107" s="94">
        <v>1909000</v>
      </c>
      <c r="HX107" s="33">
        <f t="shared" si="262"/>
        <v>1967383.3333333333</v>
      </c>
      <c r="HY107" s="32">
        <f t="shared" si="263"/>
        <v>1988150</v>
      </c>
      <c r="HZ107" s="32">
        <f t="shared" si="264"/>
        <v>1966481.0126381104</v>
      </c>
      <c r="IA107" s="172">
        <f t="shared" si="265"/>
        <v>1162675.44</v>
      </c>
      <c r="IB107" s="32">
        <f t="shared" si="266"/>
        <v>1430090.7911999999</v>
      </c>
      <c r="IC107" s="172">
        <v>1102750</v>
      </c>
      <c r="ID107" s="31">
        <v>2005000</v>
      </c>
      <c r="IE107" s="32">
        <v>1988150</v>
      </c>
      <c r="IF107" s="94">
        <v>1909000</v>
      </c>
      <c r="IG107" s="33">
        <f t="shared" si="267"/>
        <v>1967383.3333333333</v>
      </c>
      <c r="IH107" s="32">
        <f t="shared" si="268"/>
        <v>1988150</v>
      </c>
      <c r="II107" s="32">
        <f t="shared" si="269"/>
        <v>1966481.0126381104</v>
      </c>
      <c r="IJ107" s="172">
        <f t="shared" si="270"/>
        <v>1332232.2749999999</v>
      </c>
      <c r="IK107" s="32">
        <f t="shared" si="271"/>
        <v>1638645.6982499999</v>
      </c>
      <c r="IM107" s="32">
        <f t="shared" si="272"/>
        <v>769854.82276788889</v>
      </c>
    </row>
    <row r="108" spans="1:247" x14ac:dyDescent="0.25">
      <c r="A108" s="12">
        <v>101</v>
      </c>
      <c r="B108" s="36" t="s">
        <v>386</v>
      </c>
      <c r="C108" s="14">
        <f>VLOOKUP(B108,'[3]MANO DE OBRA'!$B$9:$D$144,3,0)</f>
        <v>238454</v>
      </c>
      <c r="D108" s="14">
        <v>852000</v>
      </c>
      <c r="E108" s="15">
        <v>878220</v>
      </c>
      <c r="F108" s="97">
        <v>817000</v>
      </c>
      <c r="G108" s="105">
        <f t="shared" si="138"/>
        <v>696418.5</v>
      </c>
      <c r="H108" s="105">
        <f t="shared" si="139"/>
        <v>834500</v>
      </c>
      <c r="I108" s="105">
        <f t="shared" si="140"/>
        <v>517461.28215623746</v>
      </c>
      <c r="J108" s="107">
        <f t="shared" si="273"/>
        <v>250615.15399999998</v>
      </c>
      <c r="K108" s="107">
        <f t="shared" si="141"/>
        <v>308256.63941999996</v>
      </c>
      <c r="L108" s="101">
        <f>VLOOKUP(B108,'[3]MANO DE OBRA'!$B$9:$F$144,5,0)</f>
        <v>218746</v>
      </c>
      <c r="M108" s="101">
        <v>852000</v>
      </c>
      <c r="N108" s="34">
        <v>878220</v>
      </c>
      <c r="O108" s="70">
        <v>834300</v>
      </c>
      <c r="P108" s="34">
        <f t="shared" si="142"/>
        <v>695816.5</v>
      </c>
      <c r="Q108" s="34">
        <f t="shared" si="143"/>
        <v>843150</v>
      </c>
      <c r="R108" s="34">
        <f t="shared" si="144"/>
        <v>494896.5312882794</v>
      </c>
      <c r="S108" s="34">
        <f t="shared" si="145"/>
        <v>229902.04599999997</v>
      </c>
      <c r="T108" s="34">
        <f t="shared" si="146"/>
        <v>282779.51657999994</v>
      </c>
      <c r="U108" s="175">
        <f>VLOOKUP(B108,'[3]MANO DE OBRA'!$B$9:$H$144,7,0)</f>
        <v>205977</v>
      </c>
      <c r="V108" s="175">
        <v>852000</v>
      </c>
      <c r="W108" s="17">
        <v>878220</v>
      </c>
      <c r="X108" s="17">
        <v>817000</v>
      </c>
      <c r="Y108" s="17">
        <f t="shared" si="147"/>
        <v>688299.25</v>
      </c>
      <c r="Z108" s="17">
        <f t="shared" si="148"/>
        <v>834500</v>
      </c>
      <c r="AA108" s="17">
        <f t="shared" si="149"/>
        <v>476685.49351408303</v>
      </c>
      <c r="AB108" s="17">
        <f t="shared" si="150"/>
        <v>216481.82699999999</v>
      </c>
      <c r="AC108" s="17">
        <f t="shared" si="151"/>
        <v>266272.64720999997</v>
      </c>
      <c r="AD108" s="129">
        <f>VLOOKUP(B108,'[3]MANO DE OBRA'!$B$9:$J$144,9,0)</f>
        <v>228627</v>
      </c>
      <c r="AE108" s="129">
        <v>852000</v>
      </c>
      <c r="AF108" s="18">
        <v>878220</v>
      </c>
      <c r="AG108" s="74">
        <v>834300</v>
      </c>
      <c r="AH108" s="18">
        <f t="shared" si="152"/>
        <v>698286.75</v>
      </c>
      <c r="AI108" s="18">
        <f t="shared" si="153"/>
        <v>843150</v>
      </c>
      <c r="AJ108" s="18">
        <f t="shared" si="154"/>
        <v>507297.34751347406</v>
      </c>
      <c r="AK108" s="18">
        <f t="shared" si="155"/>
        <v>240286.97699999998</v>
      </c>
      <c r="AL108" s="18">
        <f t="shared" si="156"/>
        <v>295552.98170999996</v>
      </c>
      <c r="AM108" s="133">
        <f>VLOOKUP(B108,'[3]MANO DE OBRA'!$B$9:$L$144,11,0)</f>
        <v>251699</v>
      </c>
      <c r="AN108" s="133">
        <v>852000</v>
      </c>
      <c r="AO108" s="19">
        <v>878220</v>
      </c>
      <c r="AP108" s="77">
        <v>861000</v>
      </c>
      <c r="AQ108" s="19">
        <f t="shared" si="157"/>
        <v>710729.75</v>
      </c>
      <c r="AR108" s="19">
        <f t="shared" si="158"/>
        <v>856500</v>
      </c>
      <c r="AS108" s="19">
        <f t="shared" si="159"/>
        <v>537142.35658122937</v>
      </c>
      <c r="AT108" s="19">
        <f t="shared" si="160"/>
        <v>264535.64899999998</v>
      </c>
      <c r="AU108" s="19">
        <f t="shared" si="161"/>
        <v>325378.84826999996</v>
      </c>
      <c r="AV108" s="137">
        <f>VLOOKUP(B108,'[3]MANO DE OBRA'!$B$9:$N$144,13,0)</f>
        <v>234878</v>
      </c>
      <c r="AW108" s="137">
        <v>852000</v>
      </c>
      <c r="AX108" s="20">
        <v>878220</v>
      </c>
      <c r="AY108" s="79">
        <v>861000</v>
      </c>
      <c r="AZ108" s="20">
        <f t="shared" si="162"/>
        <v>706524.5</v>
      </c>
      <c r="BA108" s="20">
        <f t="shared" si="163"/>
        <v>856500</v>
      </c>
      <c r="BB108" s="20">
        <f t="shared" si="164"/>
        <v>517374.37603435607</v>
      </c>
      <c r="BC108" s="20">
        <f t="shared" si="165"/>
        <v>246856.77799999999</v>
      </c>
      <c r="BD108" s="20">
        <f t="shared" si="166"/>
        <v>303633.83694000001</v>
      </c>
      <c r="BE108" s="139">
        <f>VLOOKUP(B108,'[3]MANO DE OBRA'!$B$9:$P$144,15,0)</f>
        <v>228888</v>
      </c>
      <c r="BF108" s="139">
        <v>852000</v>
      </c>
      <c r="BG108" s="21">
        <v>878220</v>
      </c>
      <c r="BH108" s="80">
        <v>808000</v>
      </c>
      <c r="BI108" s="21">
        <f t="shared" si="167"/>
        <v>691777</v>
      </c>
      <c r="BJ108" s="21">
        <f t="shared" si="168"/>
        <v>830000</v>
      </c>
      <c r="BK108" s="21">
        <f t="shared" si="169"/>
        <v>505117.56469790422</v>
      </c>
      <c r="BL108" s="21">
        <f t="shared" si="170"/>
        <v>240561.28799999997</v>
      </c>
      <c r="BM108" s="21">
        <f t="shared" si="171"/>
        <v>295890.38423999998</v>
      </c>
      <c r="BN108" s="144">
        <f>VLOOKUP(B108,'[3]MANO DE OBRA'!$B$9:$R$144,17,0)</f>
        <v>280503</v>
      </c>
      <c r="BO108" s="144">
        <v>852000</v>
      </c>
      <c r="BP108" s="22">
        <v>878220</v>
      </c>
      <c r="BQ108" s="82">
        <v>826000</v>
      </c>
      <c r="BR108" s="22">
        <f t="shared" si="172"/>
        <v>709180.75</v>
      </c>
      <c r="BS108" s="22">
        <f t="shared" si="173"/>
        <v>839000</v>
      </c>
      <c r="BT108" s="22">
        <f t="shared" si="174"/>
        <v>564329.80377847492</v>
      </c>
      <c r="BU108" s="22">
        <f t="shared" si="175"/>
        <v>294808.65299999999</v>
      </c>
      <c r="BV108" s="22">
        <f t="shared" si="176"/>
        <v>362614.64318999997</v>
      </c>
      <c r="BW108" s="146">
        <f>VLOOKUP(B108,'[3]MANO DE OBRA'!$B$9:$T$144,19,0)</f>
        <v>297424</v>
      </c>
      <c r="BX108" s="146">
        <v>852000</v>
      </c>
      <c r="BY108" s="23">
        <v>878220</v>
      </c>
      <c r="BZ108" s="84">
        <v>808000</v>
      </c>
      <c r="CA108" s="23">
        <f t="shared" si="177"/>
        <v>708911</v>
      </c>
      <c r="CB108" s="23">
        <f t="shared" si="178"/>
        <v>830000</v>
      </c>
      <c r="CC108" s="84">
        <f t="shared" si="179"/>
        <v>578686.70938023424</v>
      </c>
      <c r="CD108" s="84">
        <f t="shared" si="180"/>
        <v>312592.62399999995</v>
      </c>
      <c r="CE108" s="84">
        <f t="shared" si="181"/>
        <v>384488.92751999991</v>
      </c>
      <c r="CF108" s="168">
        <f>VLOOKUP(B108,'[3]MANO DE OBRA'!$B$9:$X$144,23,0)</f>
        <v>213215</v>
      </c>
      <c r="CG108" s="168">
        <v>852000</v>
      </c>
      <c r="CH108" s="24">
        <v>878220</v>
      </c>
      <c r="CI108" s="24">
        <v>767600</v>
      </c>
      <c r="CJ108" s="24">
        <f t="shared" si="182"/>
        <v>677758.75</v>
      </c>
      <c r="CK108" s="24">
        <f t="shared" si="183"/>
        <v>809800</v>
      </c>
      <c r="CL108" s="24">
        <f t="shared" si="184"/>
        <v>481623.69807702675</v>
      </c>
      <c r="CM108" s="24">
        <f t="shared" si="185"/>
        <v>224088.965</v>
      </c>
      <c r="CN108" s="24">
        <f t="shared" si="186"/>
        <v>275629.42694999999</v>
      </c>
      <c r="CO108" s="148">
        <f>VLOOKUP(B108,'[3]MANO DE OBRA'!$B$9:$Z$144,25,0)</f>
        <v>231622</v>
      </c>
      <c r="CP108" s="148">
        <v>852000</v>
      </c>
      <c r="CQ108" s="26">
        <v>878220</v>
      </c>
      <c r="CR108" s="149">
        <v>852000</v>
      </c>
      <c r="CS108" s="26">
        <f t="shared" si="187"/>
        <v>703460.5</v>
      </c>
      <c r="CT108" s="26">
        <f t="shared" si="188"/>
        <v>852000</v>
      </c>
      <c r="CU108" s="26">
        <f t="shared" si="189"/>
        <v>512592.87772505078</v>
      </c>
      <c r="CV108" s="26">
        <f t="shared" si="190"/>
        <v>243434.72199999998</v>
      </c>
      <c r="CW108" s="26">
        <f t="shared" si="191"/>
        <v>299424.70805999998</v>
      </c>
      <c r="CX108" s="27">
        <f>VLOOKUP(B108,'[3]MANO DE OBRA'!$B$9:$AB$144,27,0)</f>
        <v>304682</v>
      </c>
      <c r="CY108" s="27">
        <v>852000</v>
      </c>
      <c r="CZ108" s="28">
        <v>878220</v>
      </c>
      <c r="DA108" s="86">
        <v>826000</v>
      </c>
      <c r="DB108" s="28">
        <f t="shared" si="192"/>
        <v>715225.5</v>
      </c>
      <c r="DC108" s="28">
        <f t="shared" si="193"/>
        <v>839000</v>
      </c>
      <c r="DD108" s="28">
        <f t="shared" si="194"/>
        <v>587790.98892343673</v>
      </c>
      <c r="DE108" s="28">
        <f t="shared" si="195"/>
        <v>320220.78200000001</v>
      </c>
      <c r="DF108" s="28">
        <f t="shared" si="196"/>
        <v>393871.56186000002</v>
      </c>
      <c r="DG108" s="150">
        <f>VLOOKUP(B108,'[3]MANO DE OBRA'!$B$9:$AF$144,31,0)</f>
        <v>307377</v>
      </c>
      <c r="DH108" s="150">
        <v>852000</v>
      </c>
      <c r="DI108" s="29">
        <v>878220</v>
      </c>
      <c r="DJ108" s="88">
        <v>861000</v>
      </c>
      <c r="DK108" s="29">
        <f t="shared" si="197"/>
        <v>724649.25</v>
      </c>
      <c r="DL108" s="29">
        <f t="shared" si="198"/>
        <v>856500</v>
      </c>
      <c r="DM108" s="29">
        <f t="shared" si="199"/>
        <v>594605.45903171913</v>
      </c>
      <c r="DN108" s="29">
        <f t="shared" si="200"/>
        <v>323053.22699999996</v>
      </c>
      <c r="DO108" s="29">
        <f t="shared" si="201"/>
        <v>397355.46920999995</v>
      </c>
      <c r="DP108" s="154">
        <f>VLOOKUP(B108,'[3]MANO DE OBRA'!$B$9:$AH$144,33,0)</f>
        <v>307377</v>
      </c>
      <c r="DQ108" s="154">
        <v>852000</v>
      </c>
      <c r="DR108" s="30">
        <v>878220</v>
      </c>
      <c r="DS108" s="90">
        <v>851900</v>
      </c>
      <c r="DT108" s="30">
        <f t="shared" si="202"/>
        <v>722374.25</v>
      </c>
      <c r="DU108" s="30">
        <f t="shared" si="203"/>
        <v>851950</v>
      </c>
      <c r="DV108" s="30">
        <f t="shared" si="204"/>
        <v>593510.87978930678</v>
      </c>
      <c r="DW108" s="30">
        <f t="shared" si="205"/>
        <v>323053.22699999996</v>
      </c>
      <c r="DX108" s="30">
        <f t="shared" si="206"/>
        <v>397355.46920999995</v>
      </c>
      <c r="DY108" s="158">
        <f>VLOOKUP(B108,'[3]MANO DE OBRA'!$B$9:$AJ$144,35,0)</f>
        <v>307377</v>
      </c>
      <c r="DZ108" s="158">
        <v>852000</v>
      </c>
      <c r="EA108" s="24">
        <v>878220</v>
      </c>
      <c r="EB108" s="25">
        <v>860700</v>
      </c>
      <c r="EC108" s="24">
        <f t="shared" si="207"/>
        <v>724574.25</v>
      </c>
      <c r="ED108" s="24">
        <f t="shared" si="208"/>
        <v>856350</v>
      </c>
      <c r="EE108" s="24">
        <f t="shared" si="209"/>
        <v>594569.67922755645</v>
      </c>
      <c r="EF108" s="24">
        <f t="shared" si="210"/>
        <v>323053.22699999996</v>
      </c>
      <c r="EG108" s="24">
        <f t="shared" si="211"/>
        <v>397355.46920999995</v>
      </c>
      <c r="EH108" s="126">
        <f>VLOOKUP(B108,'[3]MANO DE OBRA'!$B$9:$AN$144,37,0)</f>
        <v>329342</v>
      </c>
      <c r="EI108" s="126">
        <v>852000</v>
      </c>
      <c r="EJ108" s="17">
        <v>878220</v>
      </c>
      <c r="EK108" s="73">
        <v>790000</v>
      </c>
      <c r="EL108" s="17">
        <f t="shared" si="212"/>
        <v>712390.5</v>
      </c>
      <c r="EM108" s="17">
        <f t="shared" si="213"/>
        <v>821000</v>
      </c>
      <c r="EN108" s="17">
        <f t="shared" si="214"/>
        <v>604726.9177982416</v>
      </c>
      <c r="EO108" s="17">
        <f t="shared" si="215"/>
        <v>346138.44199999998</v>
      </c>
      <c r="EP108" s="17">
        <f t="shared" si="216"/>
        <v>425750.28365999996</v>
      </c>
      <c r="EQ108" s="350">
        <v>307377</v>
      </c>
      <c r="ER108" s="170">
        <v>852000</v>
      </c>
      <c r="ES108" s="32">
        <v>878220</v>
      </c>
      <c r="ET108" s="32">
        <v>817000</v>
      </c>
      <c r="EU108" s="32">
        <f t="shared" si="217"/>
        <v>849073.33333333337</v>
      </c>
      <c r="EV108" s="32">
        <f t="shared" si="218"/>
        <v>852000</v>
      </c>
      <c r="EW108" s="32">
        <f t="shared" si="219"/>
        <v>848328.48732574272</v>
      </c>
      <c r="EX108" s="32">
        <f t="shared" si="220"/>
        <v>371342.15369999997</v>
      </c>
      <c r="EY108" s="32">
        <f t="shared" si="221"/>
        <v>456750.84905099997</v>
      </c>
      <c r="EZ108" s="94">
        <f>VLOOKUP(B108,'[2]MANO DE OBRA '!$B$11:$AT$145,45,0)</f>
        <v>179741</v>
      </c>
      <c r="FA108" s="170">
        <v>852000</v>
      </c>
      <c r="FB108" s="32">
        <v>878220</v>
      </c>
      <c r="FC108" s="32">
        <v>852000</v>
      </c>
      <c r="FD108" s="32">
        <f t="shared" si="222"/>
        <v>860740</v>
      </c>
      <c r="FE108" s="32">
        <f t="shared" si="223"/>
        <v>852000</v>
      </c>
      <c r="FF108" s="32">
        <f t="shared" si="224"/>
        <v>860564.29130054754</v>
      </c>
      <c r="FG108" s="172">
        <f t="shared" si="225"/>
        <v>217145.10209999999</v>
      </c>
      <c r="FH108" s="32">
        <f t="shared" si="226"/>
        <v>267088.47558299999</v>
      </c>
      <c r="FI108" s="172">
        <f>VLOOKUP(B108,'[2]MANO DE OBRA '!$B$11:$BO$145,66,0)</f>
        <v>179577</v>
      </c>
      <c r="FJ108" s="162">
        <v>852000</v>
      </c>
      <c r="FK108" s="32">
        <v>878220</v>
      </c>
      <c r="FL108" s="94">
        <v>816700</v>
      </c>
      <c r="FM108" s="32">
        <f t="shared" si="227"/>
        <v>848973.33333333337</v>
      </c>
      <c r="FN108" s="32">
        <f t="shared" si="228"/>
        <v>852000</v>
      </c>
      <c r="FO108" s="94">
        <f t="shared" si="229"/>
        <v>848220.6452402781</v>
      </c>
      <c r="FP108" s="172">
        <f t="shared" si="230"/>
        <v>216946.9737</v>
      </c>
      <c r="FQ108" s="32">
        <f t="shared" si="231"/>
        <v>266844.77765100001</v>
      </c>
      <c r="FR108" s="94">
        <f>VLOOKUP(B108,'[2]MANO DE OBRA '!$B$11:$BF$145,57,0)</f>
        <v>155826</v>
      </c>
      <c r="FS108" s="170">
        <v>852000</v>
      </c>
      <c r="FT108" s="32">
        <v>878220</v>
      </c>
      <c r="FU108" s="32">
        <v>834000</v>
      </c>
      <c r="FV108" s="32">
        <f t="shared" si="232"/>
        <v>854740</v>
      </c>
      <c r="FW108" s="32">
        <f t="shared" si="233"/>
        <v>852000</v>
      </c>
      <c r="FX108" s="32">
        <f t="shared" si="234"/>
        <v>854356.060831337</v>
      </c>
      <c r="FY108" s="172">
        <f t="shared" si="235"/>
        <v>188253.39059999998</v>
      </c>
      <c r="FZ108" s="32">
        <f t="shared" si="236"/>
        <v>231551.67043799997</v>
      </c>
      <c r="GA108" s="172">
        <f>VLOOKUP(B108,'[2]MANO DE OBRA '!$B$11:$BR$145,69,0)</f>
        <v>182697</v>
      </c>
      <c r="GB108" s="162">
        <v>852000</v>
      </c>
      <c r="GC108" s="32">
        <v>878220</v>
      </c>
      <c r="GD108" s="94">
        <v>834000</v>
      </c>
      <c r="GE108" s="32">
        <f t="shared" si="237"/>
        <v>854740</v>
      </c>
      <c r="GF108" s="32">
        <f t="shared" si="238"/>
        <v>852000</v>
      </c>
      <c r="GG108" s="32">
        <f t="shared" si="239"/>
        <v>854356.060831337</v>
      </c>
      <c r="GH108" s="172">
        <f t="shared" si="240"/>
        <v>220716.2457</v>
      </c>
      <c r="GI108" s="32">
        <f t="shared" si="241"/>
        <v>271480.982211</v>
      </c>
      <c r="GJ108" s="172">
        <f>VLOOKUP(B108,'[2]MANO DE OBRA '!$B$11:$P$145,15,0)</f>
        <v>157068</v>
      </c>
      <c r="GK108" s="162">
        <v>852000</v>
      </c>
      <c r="GL108" s="32">
        <v>878220</v>
      </c>
      <c r="GM108" s="94">
        <v>584100</v>
      </c>
      <c r="GN108" s="32">
        <f t="shared" si="242"/>
        <v>771440</v>
      </c>
      <c r="GO108" s="32">
        <f t="shared" si="243"/>
        <v>852000</v>
      </c>
      <c r="GP108" s="32">
        <f t="shared" si="244"/>
        <v>745450.630462336</v>
      </c>
      <c r="GQ108" s="172">
        <f t="shared" si="245"/>
        <v>189753.85079999999</v>
      </c>
      <c r="GR108" s="32">
        <f t="shared" si="246"/>
        <v>233397.23648399999</v>
      </c>
      <c r="GS108" s="172">
        <f>VLOOKUP(B108,'[2]MANO DE OBRA '!$B$11:$G$145,6,0)</f>
        <v>142054</v>
      </c>
      <c r="GT108" s="162">
        <v>852000</v>
      </c>
      <c r="GU108" s="32">
        <v>878220</v>
      </c>
      <c r="GV108" s="94">
        <v>584100</v>
      </c>
      <c r="GW108" s="33">
        <f t="shared" si="247"/>
        <v>771440</v>
      </c>
      <c r="GX108" s="32">
        <f t="shared" si="248"/>
        <v>852000</v>
      </c>
      <c r="GY108" s="32">
        <f t="shared" si="249"/>
        <v>745450.630462336</v>
      </c>
      <c r="GZ108" s="172">
        <f t="shared" si="250"/>
        <v>171615.4374</v>
      </c>
      <c r="HA108" s="32">
        <f t="shared" si="251"/>
        <v>211086.988002</v>
      </c>
      <c r="HB108" s="172">
        <f>VLOOKUP(B108,'[2]MANO DE OBRA '!$B$11:$D$145,3,0)</f>
        <v>145466</v>
      </c>
      <c r="HC108" s="31">
        <v>852000</v>
      </c>
      <c r="HD108" s="32">
        <v>878220</v>
      </c>
      <c r="HE108" s="94">
        <v>584100</v>
      </c>
      <c r="HF108" s="33">
        <f t="shared" si="252"/>
        <v>771440</v>
      </c>
      <c r="HG108" s="32">
        <f t="shared" si="253"/>
        <v>852000</v>
      </c>
      <c r="HH108" s="32">
        <f t="shared" si="254"/>
        <v>745450.630462336</v>
      </c>
      <c r="HI108" s="172">
        <f t="shared" si="255"/>
        <v>175737.47459999999</v>
      </c>
      <c r="HJ108" s="32">
        <f t="shared" si="256"/>
        <v>216157.093758</v>
      </c>
      <c r="HK108" s="172">
        <f>VLOOKUP(B108,'[2]MANO DE OBRA '!$B$11:$BI$145,60,0)</f>
        <v>178181</v>
      </c>
      <c r="HL108" s="31">
        <v>852000</v>
      </c>
      <c r="HM108" s="32">
        <v>878220</v>
      </c>
      <c r="HN108" s="94">
        <v>834300</v>
      </c>
      <c r="HO108" s="33">
        <f t="shared" si="257"/>
        <v>854840</v>
      </c>
      <c r="HP108" s="32">
        <f t="shared" si="258"/>
        <v>852000</v>
      </c>
      <c r="HQ108" s="32">
        <f t="shared" si="259"/>
        <v>854460.97710177721</v>
      </c>
      <c r="HR108" s="172">
        <f t="shared" si="260"/>
        <v>215260.46609999999</v>
      </c>
      <c r="HS108" s="32">
        <f t="shared" si="261"/>
        <v>264770.373303</v>
      </c>
      <c r="HT108" s="172">
        <v>408960</v>
      </c>
      <c r="HU108" s="31">
        <v>852000</v>
      </c>
      <c r="HV108" s="32">
        <v>878220</v>
      </c>
      <c r="HW108" s="94">
        <v>834000</v>
      </c>
      <c r="HX108" s="33">
        <f t="shared" si="262"/>
        <v>854740</v>
      </c>
      <c r="HY108" s="32">
        <f t="shared" si="263"/>
        <v>852000</v>
      </c>
      <c r="HZ108" s="32">
        <f t="shared" si="264"/>
        <v>854356.060831337</v>
      </c>
      <c r="IA108" s="172">
        <f t="shared" si="265"/>
        <v>494064.576</v>
      </c>
      <c r="IB108" s="32">
        <f t="shared" si="266"/>
        <v>607699.42848</v>
      </c>
      <c r="IC108" s="172">
        <v>468600</v>
      </c>
      <c r="ID108" s="31">
        <v>852000</v>
      </c>
      <c r="IE108" s="32">
        <v>878220</v>
      </c>
      <c r="IF108" s="94">
        <v>834000</v>
      </c>
      <c r="IG108" s="33">
        <f t="shared" si="267"/>
        <v>854740</v>
      </c>
      <c r="IH108" s="32">
        <f t="shared" si="268"/>
        <v>852000</v>
      </c>
      <c r="II108" s="32">
        <f t="shared" si="269"/>
        <v>854356.060831337</v>
      </c>
      <c r="IJ108" s="172">
        <f t="shared" si="270"/>
        <v>566115.66</v>
      </c>
      <c r="IK108" s="32">
        <f t="shared" si="271"/>
        <v>696322.26180000009</v>
      </c>
      <c r="IM108" s="32">
        <f t="shared" si="272"/>
        <v>338324.47962966666</v>
      </c>
    </row>
    <row r="109" spans="1:247" x14ac:dyDescent="0.25">
      <c r="A109" s="12">
        <v>102</v>
      </c>
      <c r="B109" s="38" t="s">
        <v>387</v>
      </c>
      <c r="C109" s="14">
        <f>VLOOKUP(B109,'[3]MANO DE OBRA'!$B$9:$D$144,3,0)</f>
        <v>154265</v>
      </c>
      <c r="D109" s="14">
        <v>551000</v>
      </c>
      <c r="E109" s="15">
        <v>620840</v>
      </c>
      <c r="F109" s="97">
        <v>584000</v>
      </c>
      <c r="G109" s="105">
        <f t="shared" si="138"/>
        <v>477526.25</v>
      </c>
      <c r="H109" s="105">
        <f t="shared" si="139"/>
        <v>567500</v>
      </c>
      <c r="I109" s="105">
        <f t="shared" si="140"/>
        <v>344225.6792459719</v>
      </c>
      <c r="J109" s="107">
        <f t="shared" si="273"/>
        <v>162132.51499999998</v>
      </c>
      <c r="K109" s="107">
        <f t="shared" si="141"/>
        <v>199422.99344999998</v>
      </c>
      <c r="L109" s="101">
        <f>VLOOKUP(B109,'[3]MANO DE OBRA'!$B$9:$F$144,5,0)</f>
        <v>153170</v>
      </c>
      <c r="M109" s="101">
        <v>551000</v>
      </c>
      <c r="N109" s="34">
        <v>620840</v>
      </c>
      <c r="O109" s="70">
        <v>583600</v>
      </c>
      <c r="P109" s="34">
        <f t="shared" si="142"/>
        <v>477152.5</v>
      </c>
      <c r="Q109" s="34">
        <f t="shared" si="143"/>
        <v>567300</v>
      </c>
      <c r="R109" s="34">
        <f t="shared" si="144"/>
        <v>342823.86939062621</v>
      </c>
      <c r="S109" s="34">
        <f t="shared" si="145"/>
        <v>160981.66999999998</v>
      </c>
      <c r="T109" s="34">
        <f t="shared" si="146"/>
        <v>198007.45409999997</v>
      </c>
      <c r="U109" s="175">
        <f>VLOOKUP(B109,'[3]MANO DE OBRA'!$B$9:$H$144,7,0)</f>
        <v>146266</v>
      </c>
      <c r="V109" s="175">
        <v>551000</v>
      </c>
      <c r="W109" s="17">
        <v>620840</v>
      </c>
      <c r="X109" s="17">
        <v>571000</v>
      </c>
      <c r="Y109" s="17">
        <f t="shared" si="147"/>
        <v>472276.5</v>
      </c>
      <c r="Z109" s="17">
        <f t="shared" si="148"/>
        <v>561000</v>
      </c>
      <c r="AA109" s="17">
        <f t="shared" si="149"/>
        <v>332951.12347726972</v>
      </c>
      <c r="AB109" s="17">
        <f t="shared" si="150"/>
        <v>153725.56599999999</v>
      </c>
      <c r="AC109" s="17">
        <f t="shared" si="151"/>
        <v>189082.44618</v>
      </c>
      <c r="AD109" s="129">
        <f>VLOOKUP(B109,'[3]MANO DE OBRA'!$B$9:$J$144,9,0)</f>
        <v>160709</v>
      </c>
      <c r="AE109" s="129">
        <v>551000</v>
      </c>
      <c r="AF109" s="18">
        <v>620840</v>
      </c>
      <c r="AG109" s="74">
        <v>583600</v>
      </c>
      <c r="AH109" s="18">
        <f t="shared" si="152"/>
        <v>479037.25</v>
      </c>
      <c r="AI109" s="18">
        <f t="shared" si="153"/>
        <v>567300</v>
      </c>
      <c r="AJ109" s="18">
        <f t="shared" si="154"/>
        <v>352065.18874746637</v>
      </c>
      <c r="AK109" s="18">
        <f t="shared" si="155"/>
        <v>168905.15899999999</v>
      </c>
      <c r="AL109" s="18">
        <f t="shared" si="156"/>
        <v>207753.34556999998</v>
      </c>
      <c r="AM109" s="133">
        <f>VLOOKUP(B109,'[3]MANO DE OBRA'!$B$9:$L$144,11,0)</f>
        <v>176927</v>
      </c>
      <c r="AN109" s="133">
        <v>551000</v>
      </c>
      <c r="AO109" s="19">
        <v>620840</v>
      </c>
      <c r="AP109" s="77">
        <v>590000</v>
      </c>
      <c r="AQ109" s="19">
        <f t="shared" si="157"/>
        <v>484691.75</v>
      </c>
      <c r="AR109" s="19">
        <f t="shared" si="158"/>
        <v>570500</v>
      </c>
      <c r="AS109" s="19">
        <f t="shared" si="159"/>
        <v>371313.54698416864</v>
      </c>
      <c r="AT109" s="19">
        <f t="shared" si="160"/>
        <v>185950.277</v>
      </c>
      <c r="AU109" s="19">
        <f t="shared" si="161"/>
        <v>228718.84071000002</v>
      </c>
      <c r="AV109" s="137">
        <f>VLOOKUP(B109,'[3]MANO DE OBRA'!$B$9:$N$144,13,0)</f>
        <v>169508</v>
      </c>
      <c r="AW109" s="137">
        <v>551000</v>
      </c>
      <c r="AX109" s="20">
        <v>620840</v>
      </c>
      <c r="AY109" s="79">
        <v>590000</v>
      </c>
      <c r="AZ109" s="20">
        <f t="shared" si="162"/>
        <v>482837</v>
      </c>
      <c r="BA109" s="20">
        <f t="shared" si="163"/>
        <v>570500</v>
      </c>
      <c r="BB109" s="20">
        <f t="shared" si="164"/>
        <v>362978.22401550622</v>
      </c>
      <c r="BC109" s="20">
        <f t="shared" si="165"/>
        <v>178152.908</v>
      </c>
      <c r="BD109" s="20">
        <f t="shared" si="166"/>
        <v>219128.07683999999</v>
      </c>
      <c r="BE109" s="139">
        <f>VLOOKUP(B109,'[3]MANO DE OBRA'!$B$9:$P$144,15,0)</f>
        <v>166478</v>
      </c>
      <c r="BF109" s="139">
        <v>551000</v>
      </c>
      <c r="BG109" s="21">
        <v>620840</v>
      </c>
      <c r="BH109" s="80">
        <v>559000</v>
      </c>
      <c r="BI109" s="21">
        <f t="shared" si="167"/>
        <v>474329.5</v>
      </c>
      <c r="BJ109" s="21">
        <f t="shared" si="168"/>
        <v>555000</v>
      </c>
      <c r="BK109" s="21">
        <f t="shared" si="169"/>
        <v>356464.57335203927</v>
      </c>
      <c r="BL109" s="21">
        <f t="shared" si="170"/>
        <v>174968.378</v>
      </c>
      <c r="BM109" s="21">
        <f t="shared" si="171"/>
        <v>215211.10493999999</v>
      </c>
      <c r="BN109" s="144">
        <f>VLOOKUP(B109,'[3]MANO DE OBRA'!$B$9:$R$144,17,0)</f>
        <v>203322</v>
      </c>
      <c r="BO109" s="144">
        <v>551000</v>
      </c>
      <c r="BP109" s="22">
        <v>620840</v>
      </c>
      <c r="BQ109" s="82">
        <v>571000</v>
      </c>
      <c r="BR109" s="22">
        <f t="shared" si="172"/>
        <v>486540.5</v>
      </c>
      <c r="BS109" s="22">
        <f t="shared" si="173"/>
        <v>561000</v>
      </c>
      <c r="BT109" s="22">
        <f t="shared" si="174"/>
        <v>396226.99192483199</v>
      </c>
      <c r="BU109" s="22">
        <f t="shared" si="175"/>
        <v>213691.42199999999</v>
      </c>
      <c r="BV109" s="22">
        <f t="shared" si="176"/>
        <v>262840.44906000001</v>
      </c>
      <c r="BW109" s="146">
        <f>VLOOKUP(B109,'[3]MANO DE OBRA'!$B$9:$T$144,19,0)</f>
        <v>189602</v>
      </c>
      <c r="BX109" s="146">
        <v>551000</v>
      </c>
      <c r="BY109" s="23">
        <v>620840</v>
      </c>
      <c r="BZ109" s="84">
        <v>559000</v>
      </c>
      <c r="CA109" s="23">
        <f t="shared" si="177"/>
        <v>480110.5</v>
      </c>
      <c r="CB109" s="23">
        <f t="shared" si="178"/>
        <v>555000</v>
      </c>
      <c r="CC109" s="84">
        <f t="shared" si="179"/>
        <v>381362.15548507142</v>
      </c>
      <c r="CD109" s="84">
        <f t="shared" si="180"/>
        <v>199271.70199999999</v>
      </c>
      <c r="CE109" s="84">
        <f t="shared" si="181"/>
        <v>245104.19345999998</v>
      </c>
      <c r="CF109" s="168">
        <f>VLOOKUP(B109,'[3]MANO DE OBRA'!$B$9:$X$144,23,0)</f>
        <v>171186</v>
      </c>
      <c r="CG109" s="168">
        <v>551000</v>
      </c>
      <c r="CH109" s="24">
        <v>620840</v>
      </c>
      <c r="CI109" s="24">
        <v>503100</v>
      </c>
      <c r="CJ109" s="24">
        <f t="shared" si="182"/>
        <v>461531.5</v>
      </c>
      <c r="CK109" s="24">
        <f t="shared" si="183"/>
        <v>527050</v>
      </c>
      <c r="CL109" s="24">
        <f t="shared" si="184"/>
        <v>355401.43473312457</v>
      </c>
      <c r="CM109" s="24">
        <f t="shared" si="185"/>
        <v>179916.48599999998</v>
      </c>
      <c r="CN109" s="24">
        <f t="shared" si="186"/>
        <v>221297.27777999997</v>
      </c>
      <c r="CO109" s="148">
        <f>VLOOKUP(B109,'[3]MANO DE OBRA'!$B$9:$Z$144,25,0)</f>
        <v>165857</v>
      </c>
      <c r="CP109" s="148">
        <v>551000</v>
      </c>
      <c r="CQ109" s="26">
        <v>620840</v>
      </c>
      <c r="CR109" s="149">
        <v>571000</v>
      </c>
      <c r="CS109" s="26">
        <f t="shared" si="187"/>
        <v>477174.25</v>
      </c>
      <c r="CT109" s="26">
        <f t="shared" si="188"/>
        <v>561000</v>
      </c>
      <c r="CU109" s="26">
        <f t="shared" si="189"/>
        <v>356945.04684353492</v>
      </c>
      <c r="CV109" s="26">
        <f t="shared" si="190"/>
        <v>174315.70699999999</v>
      </c>
      <c r="CW109" s="26">
        <f t="shared" si="191"/>
        <v>214408.31961000001</v>
      </c>
      <c r="CX109" s="27">
        <f>VLOOKUP(B109,'[3]MANO DE OBRA'!$B$9:$AB$144,27,0)</f>
        <v>209081</v>
      </c>
      <c r="CY109" s="27">
        <v>551000</v>
      </c>
      <c r="CZ109" s="28">
        <v>620840</v>
      </c>
      <c r="DA109" s="86">
        <v>602000</v>
      </c>
      <c r="DB109" s="28">
        <f t="shared" si="192"/>
        <v>495730.25</v>
      </c>
      <c r="DC109" s="28">
        <f t="shared" si="193"/>
        <v>576500</v>
      </c>
      <c r="DD109" s="28">
        <f t="shared" si="194"/>
        <v>405286.23263447534</v>
      </c>
      <c r="DE109" s="28">
        <f t="shared" si="195"/>
        <v>219744.13099999999</v>
      </c>
      <c r="DF109" s="28">
        <f t="shared" si="196"/>
        <v>270285.28113000002</v>
      </c>
      <c r="DG109" s="150">
        <f>VLOOKUP(B109,'[3]MANO DE OBRA'!$B$9:$AF$144,31,0)</f>
        <v>217294</v>
      </c>
      <c r="DH109" s="150">
        <v>551000</v>
      </c>
      <c r="DI109" s="29">
        <v>620840</v>
      </c>
      <c r="DJ109" s="88">
        <v>590000</v>
      </c>
      <c r="DK109" s="29">
        <f t="shared" si="197"/>
        <v>494783.5</v>
      </c>
      <c r="DL109" s="29">
        <f t="shared" si="198"/>
        <v>570500</v>
      </c>
      <c r="DM109" s="29">
        <f t="shared" si="199"/>
        <v>411413.51064498967</v>
      </c>
      <c r="DN109" s="29">
        <f t="shared" si="200"/>
        <v>228375.99399999998</v>
      </c>
      <c r="DO109" s="29">
        <f t="shared" si="201"/>
        <v>280902.47261999996</v>
      </c>
      <c r="DP109" s="154">
        <f>VLOOKUP(B109,'[3]MANO DE OBRA'!$B$9:$AH$144,33,0)</f>
        <v>217294</v>
      </c>
      <c r="DQ109" s="154">
        <v>551000</v>
      </c>
      <c r="DR109" s="30">
        <v>620840</v>
      </c>
      <c r="DS109" s="90">
        <v>571200</v>
      </c>
      <c r="DT109" s="30">
        <f t="shared" si="202"/>
        <v>490083.5</v>
      </c>
      <c r="DU109" s="30">
        <f t="shared" si="203"/>
        <v>561100</v>
      </c>
      <c r="DV109" s="30">
        <f t="shared" si="204"/>
        <v>409066.41911481094</v>
      </c>
      <c r="DW109" s="30">
        <f t="shared" si="205"/>
        <v>228375.99399999998</v>
      </c>
      <c r="DX109" s="30">
        <f t="shared" si="206"/>
        <v>280902.47261999996</v>
      </c>
      <c r="DY109" s="158">
        <f>VLOOKUP(B109,'[3]MANO DE OBRA'!$B$9:$AJ$144,35,0)</f>
        <v>217294</v>
      </c>
      <c r="DZ109" s="158">
        <v>551000</v>
      </c>
      <c r="EA109" s="24">
        <v>620840</v>
      </c>
      <c r="EB109" s="25">
        <v>602200</v>
      </c>
      <c r="EC109" s="24">
        <f t="shared" si="207"/>
        <v>497833.5</v>
      </c>
      <c r="ED109" s="24">
        <f t="shared" si="208"/>
        <v>576600</v>
      </c>
      <c r="EE109" s="24">
        <f t="shared" si="209"/>
        <v>412871.65558437241</v>
      </c>
      <c r="EF109" s="24">
        <f t="shared" si="210"/>
        <v>228375.99399999998</v>
      </c>
      <c r="EG109" s="24">
        <f t="shared" si="211"/>
        <v>280902.47261999996</v>
      </c>
      <c r="EH109" s="126">
        <f>VLOOKUP(B109,'[3]MANO DE OBRA'!$B$9:$AN$144,37,0)</f>
        <v>228517</v>
      </c>
      <c r="EI109" s="126">
        <v>551000</v>
      </c>
      <c r="EJ109" s="17">
        <v>620840</v>
      </c>
      <c r="EK109" s="73">
        <v>596000</v>
      </c>
      <c r="EL109" s="17">
        <f t="shared" si="212"/>
        <v>499089.25</v>
      </c>
      <c r="EM109" s="17">
        <f t="shared" si="213"/>
        <v>573500</v>
      </c>
      <c r="EN109" s="17">
        <f t="shared" si="214"/>
        <v>421963.30009769619</v>
      </c>
      <c r="EO109" s="17">
        <f t="shared" si="215"/>
        <v>240171.367</v>
      </c>
      <c r="EP109" s="17">
        <f t="shared" si="216"/>
        <v>295410.78141</v>
      </c>
      <c r="EQ109" s="350">
        <v>217294</v>
      </c>
      <c r="ER109" s="170">
        <v>551000</v>
      </c>
      <c r="ES109" s="32">
        <v>620840</v>
      </c>
      <c r="ET109" s="32">
        <v>584000</v>
      </c>
      <c r="EU109" s="32">
        <f t="shared" si="217"/>
        <v>585280</v>
      </c>
      <c r="EV109" s="32">
        <f t="shared" si="218"/>
        <v>584000</v>
      </c>
      <c r="EW109" s="32">
        <f t="shared" si="219"/>
        <v>583892.53517067863</v>
      </c>
      <c r="EX109" s="32">
        <f t="shared" si="220"/>
        <v>262512.88140000001</v>
      </c>
      <c r="EY109" s="32">
        <f t="shared" si="221"/>
        <v>322890.84412200004</v>
      </c>
      <c r="EZ109" s="94">
        <f>VLOOKUP(B109,'[2]MANO DE OBRA '!$B$11:$AT$145,45,0)</f>
        <v>117516</v>
      </c>
      <c r="FA109" s="170">
        <v>551000</v>
      </c>
      <c r="FB109" s="32">
        <v>620840</v>
      </c>
      <c r="FC109" s="32">
        <v>577000</v>
      </c>
      <c r="FD109" s="32">
        <f t="shared" si="222"/>
        <v>582946.66666666663</v>
      </c>
      <c r="FE109" s="32">
        <f t="shared" si="223"/>
        <v>577000</v>
      </c>
      <c r="FF109" s="32">
        <f t="shared" si="224"/>
        <v>581541.27011918626</v>
      </c>
      <c r="FG109" s="172">
        <f t="shared" si="225"/>
        <v>141971.0796</v>
      </c>
      <c r="FH109" s="32">
        <f t="shared" si="226"/>
        <v>174624.42790800001</v>
      </c>
      <c r="FI109" s="172">
        <f>VLOOKUP(B109,'[2]MANO DE OBRA '!$B$11:$BO$145,66,0)</f>
        <v>117411</v>
      </c>
      <c r="FJ109" s="162">
        <v>551000</v>
      </c>
      <c r="FK109" s="32">
        <v>620840</v>
      </c>
      <c r="FL109" s="94">
        <v>583600</v>
      </c>
      <c r="FM109" s="32">
        <f t="shared" si="227"/>
        <v>585146.66666666663</v>
      </c>
      <c r="FN109" s="32">
        <f t="shared" si="228"/>
        <v>583600</v>
      </c>
      <c r="FO109" s="94">
        <f t="shared" si="229"/>
        <v>583759.19000972528</v>
      </c>
      <c r="FP109" s="172">
        <f t="shared" si="230"/>
        <v>141844.2291</v>
      </c>
      <c r="FQ109" s="32">
        <f t="shared" si="231"/>
        <v>174468.401793</v>
      </c>
      <c r="FR109" s="94">
        <f>VLOOKUP(B109,'[2]MANO DE OBRA '!$B$11:$BF$145,57,0)</f>
        <v>120932</v>
      </c>
      <c r="FS109" s="170">
        <v>551000</v>
      </c>
      <c r="FT109" s="32">
        <v>620840</v>
      </c>
      <c r="FU109" s="32">
        <v>596000</v>
      </c>
      <c r="FV109" s="32">
        <f t="shared" si="232"/>
        <v>589280</v>
      </c>
      <c r="FW109" s="32">
        <f t="shared" si="233"/>
        <v>596000</v>
      </c>
      <c r="FX109" s="32">
        <f t="shared" si="234"/>
        <v>587837.02411845513</v>
      </c>
      <c r="FY109" s="172">
        <f t="shared" si="235"/>
        <v>146097.9492</v>
      </c>
      <c r="FZ109" s="32">
        <f t="shared" si="236"/>
        <v>179700.47751600001</v>
      </c>
      <c r="GA109" s="172">
        <f>VLOOKUP(B109,'[2]MANO DE OBRA '!$B$11:$BR$145,69,0)</f>
        <v>119453</v>
      </c>
      <c r="GB109" s="162">
        <v>551000</v>
      </c>
      <c r="GC109" s="32">
        <v>620840</v>
      </c>
      <c r="GD109" s="94">
        <v>584000</v>
      </c>
      <c r="GE109" s="32">
        <f t="shared" si="237"/>
        <v>585280</v>
      </c>
      <c r="GF109" s="32">
        <f t="shared" si="238"/>
        <v>584000</v>
      </c>
      <c r="GG109" s="32">
        <f t="shared" si="239"/>
        <v>583892.53517067863</v>
      </c>
      <c r="GH109" s="172">
        <f t="shared" si="240"/>
        <v>144311.16930000001</v>
      </c>
      <c r="GI109" s="32">
        <f t="shared" si="241"/>
        <v>177502.73823900003</v>
      </c>
      <c r="GJ109" s="172">
        <f>VLOOKUP(B109,'[2]MANO DE OBRA '!$B$11:$P$145,15,0)</f>
        <v>113155</v>
      </c>
      <c r="GK109" s="162">
        <v>551000</v>
      </c>
      <c r="GL109" s="32">
        <v>620840</v>
      </c>
      <c r="GM109" s="94">
        <v>404200</v>
      </c>
      <c r="GN109" s="32">
        <f t="shared" si="242"/>
        <v>525346.66666666663</v>
      </c>
      <c r="GO109" s="32">
        <f t="shared" si="243"/>
        <v>551000</v>
      </c>
      <c r="GP109" s="32">
        <f t="shared" si="244"/>
        <v>508506.83177497674</v>
      </c>
      <c r="GQ109" s="172">
        <f t="shared" si="245"/>
        <v>136702.55549999999</v>
      </c>
      <c r="GR109" s="32">
        <f t="shared" si="246"/>
        <v>168144.14326499999</v>
      </c>
      <c r="GS109" s="172">
        <f>VLOOKUP(B109,'[2]MANO DE OBRA '!$B$11:$G$145,6,0)</f>
        <v>106318</v>
      </c>
      <c r="GT109" s="162">
        <v>551000</v>
      </c>
      <c r="GU109" s="32">
        <v>620840</v>
      </c>
      <c r="GV109" s="94">
        <v>404200</v>
      </c>
      <c r="GW109" s="33">
        <f t="shared" si="247"/>
        <v>525346.66666666663</v>
      </c>
      <c r="GX109" s="32">
        <f t="shared" si="248"/>
        <v>551000</v>
      </c>
      <c r="GY109" s="32">
        <f t="shared" si="249"/>
        <v>508506.83177497674</v>
      </c>
      <c r="GZ109" s="172">
        <f t="shared" si="250"/>
        <v>128442.77579999999</v>
      </c>
      <c r="HA109" s="32">
        <f t="shared" si="251"/>
        <v>157984.61423399998</v>
      </c>
      <c r="HB109" s="172">
        <f>VLOOKUP(B109,'[2]MANO DE OBRA '!$B$11:$D$145,3,0)</f>
        <v>107372</v>
      </c>
      <c r="HC109" s="31">
        <v>551000</v>
      </c>
      <c r="HD109" s="32">
        <v>620840</v>
      </c>
      <c r="HE109" s="94">
        <v>404200</v>
      </c>
      <c r="HF109" s="33">
        <f t="shared" si="252"/>
        <v>525346.66666666663</v>
      </c>
      <c r="HG109" s="32">
        <f t="shared" si="253"/>
        <v>551000</v>
      </c>
      <c r="HH109" s="32">
        <f t="shared" si="254"/>
        <v>508506.83177497674</v>
      </c>
      <c r="HI109" s="172">
        <f t="shared" si="255"/>
        <v>129716.11319999999</v>
      </c>
      <c r="HJ109" s="32">
        <f t="shared" si="256"/>
        <v>159550.81923599998</v>
      </c>
      <c r="HK109" s="172">
        <f>VLOOKUP(B109,'[2]MANO DE OBRA '!$B$11:$BI$145,60,0)</f>
        <v>133429</v>
      </c>
      <c r="HL109" s="31">
        <v>551000</v>
      </c>
      <c r="HM109" s="32">
        <v>620840</v>
      </c>
      <c r="HN109" s="94">
        <v>583600</v>
      </c>
      <c r="HO109" s="33">
        <f t="shared" si="257"/>
        <v>585146.66666666663</v>
      </c>
      <c r="HP109" s="32">
        <f t="shared" si="258"/>
        <v>583600</v>
      </c>
      <c r="HQ109" s="32">
        <f t="shared" si="259"/>
        <v>583759.19000972528</v>
      </c>
      <c r="HR109" s="172">
        <f t="shared" si="260"/>
        <v>161195.57490000001</v>
      </c>
      <c r="HS109" s="32">
        <f t="shared" si="261"/>
        <v>198270.55712700001</v>
      </c>
      <c r="HT109" s="172">
        <v>264480</v>
      </c>
      <c r="HU109" s="31">
        <v>551000</v>
      </c>
      <c r="HV109" s="32">
        <v>620840</v>
      </c>
      <c r="HW109" s="94">
        <v>596000</v>
      </c>
      <c r="HX109" s="33">
        <f t="shared" si="262"/>
        <v>589280</v>
      </c>
      <c r="HY109" s="32">
        <f t="shared" si="263"/>
        <v>596000</v>
      </c>
      <c r="HZ109" s="32">
        <f t="shared" si="264"/>
        <v>587837.02411845513</v>
      </c>
      <c r="IA109" s="172">
        <f t="shared" si="265"/>
        <v>319518.288</v>
      </c>
      <c r="IB109" s="32">
        <f t="shared" si="266"/>
        <v>393007.49424000003</v>
      </c>
      <c r="IC109" s="172">
        <v>303050</v>
      </c>
      <c r="ID109" s="31">
        <v>551000</v>
      </c>
      <c r="IE109" s="32">
        <v>620840</v>
      </c>
      <c r="IF109" s="94">
        <v>596000</v>
      </c>
      <c r="IG109" s="33">
        <f t="shared" si="267"/>
        <v>589280</v>
      </c>
      <c r="IH109" s="32">
        <f t="shared" si="268"/>
        <v>596000</v>
      </c>
      <c r="II109" s="32">
        <f t="shared" si="269"/>
        <v>587837.02411845513</v>
      </c>
      <c r="IJ109" s="172">
        <f t="shared" si="270"/>
        <v>366114.70499999996</v>
      </c>
      <c r="IK109" s="32">
        <f t="shared" si="271"/>
        <v>450321.08714999992</v>
      </c>
      <c r="IM109" s="32">
        <f t="shared" si="272"/>
        <v>235771.98470111113</v>
      </c>
    </row>
    <row r="110" spans="1:247" x14ac:dyDescent="0.25">
      <c r="A110" s="12">
        <v>103</v>
      </c>
      <c r="B110" s="38" t="s">
        <v>388</v>
      </c>
      <c r="C110" s="14">
        <f>VLOOKUP(B110,'[3]MANO DE OBRA'!$B$9:$D$144,3,0)</f>
        <v>242564</v>
      </c>
      <c r="D110" s="14">
        <v>867000</v>
      </c>
      <c r="E110" s="15">
        <v>1094120</v>
      </c>
      <c r="F110" s="97">
        <v>1039000</v>
      </c>
      <c r="G110" s="105">
        <f t="shared" si="138"/>
        <v>810671</v>
      </c>
      <c r="H110" s="105">
        <f t="shared" si="139"/>
        <v>953000</v>
      </c>
      <c r="I110" s="105">
        <f t="shared" si="140"/>
        <v>559247.65561758506</v>
      </c>
      <c r="J110" s="107">
        <f t="shared" si="273"/>
        <v>254934.764</v>
      </c>
      <c r="K110" s="107">
        <f t="shared" si="141"/>
        <v>313569.75971999997</v>
      </c>
      <c r="L110" s="101">
        <f>VLOOKUP(B110,'[3]MANO DE OBRA'!$B$9:$F$144,5,0)</f>
        <v>266637</v>
      </c>
      <c r="M110" s="101">
        <v>867000</v>
      </c>
      <c r="N110" s="34">
        <v>1094120</v>
      </c>
      <c r="O110" s="70">
        <v>1006600</v>
      </c>
      <c r="P110" s="34">
        <f t="shared" si="142"/>
        <v>808589.25</v>
      </c>
      <c r="Q110" s="34">
        <f t="shared" si="143"/>
        <v>936800</v>
      </c>
      <c r="R110" s="34">
        <f t="shared" si="144"/>
        <v>587264.61696564686</v>
      </c>
      <c r="S110" s="34">
        <f t="shared" si="145"/>
        <v>280235.48699999996</v>
      </c>
      <c r="T110" s="34">
        <f t="shared" si="146"/>
        <v>344689.64900999994</v>
      </c>
      <c r="U110" s="175">
        <f>VLOOKUP(B110,'[3]MANO DE OBRA'!$B$9:$H$144,7,0)</f>
        <v>284198</v>
      </c>
      <c r="V110" s="175">
        <v>867000</v>
      </c>
      <c r="W110" s="17">
        <v>1094120</v>
      </c>
      <c r="X110" s="17">
        <v>985000</v>
      </c>
      <c r="Y110" s="17">
        <f t="shared" si="147"/>
        <v>807579.5</v>
      </c>
      <c r="Z110" s="17">
        <f t="shared" si="148"/>
        <v>926000</v>
      </c>
      <c r="AA110" s="17">
        <f t="shared" si="149"/>
        <v>605942.98942652869</v>
      </c>
      <c r="AB110" s="17">
        <f t="shared" si="150"/>
        <v>298692.098</v>
      </c>
      <c r="AC110" s="17">
        <f t="shared" si="151"/>
        <v>367391.28054000001</v>
      </c>
      <c r="AD110" s="129">
        <f>VLOOKUP(B110,'[3]MANO DE OBRA'!$B$9:$J$144,9,0)</f>
        <v>261035</v>
      </c>
      <c r="AE110" s="129">
        <v>867000</v>
      </c>
      <c r="AF110" s="18">
        <v>1094120</v>
      </c>
      <c r="AG110" s="74">
        <v>1006600</v>
      </c>
      <c r="AH110" s="18">
        <f t="shared" si="152"/>
        <v>807188.75</v>
      </c>
      <c r="AI110" s="18">
        <f t="shared" si="153"/>
        <v>936800</v>
      </c>
      <c r="AJ110" s="18">
        <f t="shared" si="154"/>
        <v>580406.10713721067</v>
      </c>
      <c r="AK110" s="18">
        <f t="shared" si="155"/>
        <v>274347.78499999997</v>
      </c>
      <c r="AL110" s="18">
        <f t="shared" si="156"/>
        <v>337447.77554999996</v>
      </c>
      <c r="AM110" s="133">
        <f>VLOOKUP(B110,'[3]MANO DE OBRA'!$B$9:$L$144,11,0)</f>
        <v>287378</v>
      </c>
      <c r="AN110" s="133">
        <v>867000</v>
      </c>
      <c r="AO110" s="19">
        <v>1094120</v>
      </c>
      <c r="AP110" s="77">
        <v>1028000</v>
      </c>
      <c r="AQ110" s="19">
        <f t="shared" si="157"/>
        <v>819124.5</v>
      </c>
      <c r="AR110" s="19">
        <f t="shared" si="158"/>
        <v>947500</v>
      </c>
      <c r="AS110" s="19">
        <f t="shared" si="159"/>
        <v>613508.29925397679</v>
      </c>
      <c r="AT110" s="19">
        <f t="shared" si="160"/>
        <v>302034.27799999999</v>
      </c>
      <c r="AU110" s="19">
        <f t="shared" si="161"/>
        <v>371502.16194000002</v>
      </c>
      <c r="AV110" s="137">
        <f>VLOOKUP(B110,'[3]MANO DE OBRA'!$B$9:$N$144,13,0)</f>
        <v>305118</v>
      </c>
      <c r="AW110" s="137">
        <v>867000</v>
      </c>
      <c r="AX110" s="20">
        <v>1094120</v>
      </c>
      <c r="AY110" s="79">
        <v>1028000</v>
      </c>
      <c r="AZ110" s="20">
        <f t="shared" si="162"/>
        <v>823559.5</v>
      </c>
      <c r="BA110" s="20">
        <f t="shared" si="163"/>
        <v>947500</v>
      </c>
      <c r="BB110" s="20">
        <f t="shared" si="164"/>
        <v>633155.61300560413</v>
      </c>
      <c r="BC110" s="20">
        <f t="shared" si="165"/>
        <v>320679.01799999998</v>
      </c>
      <c r="BD110" s="20">
        <f t="shared" si="166"/>
        <v>394435.19214</v>
      </c>
      <c r="BE110" s="139">
        <f>VLOOKUP(B110,'[3]MANO DE OBRA'!$B$9:$P$144,15,0)</f>
        <v>288271</v>
      </c>
      <c r="BF110" s="139">
        <v>867000</v>
      </c>
      <c r="BG110" s="21">
        <v>1094120</v>
      </c>
      <c r="BH110" s="80">
        <v>1050000</v>
      </c>
      <c r="BI110" s="21">
        <f t="shared" si="167"/>
        <v>824847.75</v>
      </c>
      <c r="BJ110" s="21">
        <f t="shared" si="168"/>
        <v>958500</v>
      </c>
      <c r="BK110" s="21">
        <f t="shared" si="169"/>
        <v>616454.58631336829</v>
      </c>
      <c r="BL110" s="21">
        <f t="shared" si="170"/>
        <v>302972.821</v>
      </c>
      <c r="BM110" s="21">
        <f t="shared" si="171"/>
        <v>372656.56982999999</v>
      </c>
      <c r="BN110" s="144">
        <f>VLOOKUP(B110,'[3]MANO DE OBRA'!$B$9:$R$144,17,0)</f>
        <v>382942</v>
      </c>
      <c r="BO110" s="144">
        <v>867000</v>
      </c>
      <c r="BP110" s="22">
        <v>1094120</v>
      </c>
      <c r="BQ110" s="82">
        <v>1072000</v>
      </c>
      <c r="BR110" s="22">
        <f t="shared" si="172"/>
        <v>854015.5</v>
      </c>
      <c r="BS110" s="22">
        <f t="shared" si="173"/>
        <v>969500</v>
      </c>
      <c r="BT110" s="22">
        <f t="shared" si="174"/>
        <v>712812.17887740233</v>
      </c>
      <c r="BU110" s="22">
        <f t="shared" si="175"/>
        <v>402472.04199999996</v>
      </c>
      <c r="BV110" s="22">
        <f t="shared" si="176"/>
        <v>495040.61165999994</v>
      </c>
      <c r="BW110" s="146">
        <f>VLOOKUP(B110,'[3]MANO DE OBRA'!$B$9:$T$144,19,0)</f>
        <v>355711</v>
      </c>
      <c r="BX110" s="146">
        <v>867000</v>
      </c>
      <c r="BY110" s="23">
        <v>1094120</v>
      </c>
      <c r="BZ110" s="84">
        <v>1050000</v>
      </c>
      <c r="CA110" s="23">
        <f t="shared" si="177"/>
        <v>841707.75</v>
      </c>
      <c r="CB110" s="23">
        <f t="shared" si="178"/>
        <v>958500</v>
      </c>
      <c r="CC110" s="84">
        <f t="shared" si="179"/>
        <v>685985.03815658053</v>
      </c>
      <c r="CD110" s="84">
        <f t="shared" si="180"/>
        <v>373852.261</v>
      </c>
      <c r="CE110" s="84">
        <f t="shared" si="181"/>
        <v>459838.28103000001</v>
      </c>
      <c r="CF110" s="168">
        <f>VLOOKUP(B110,'[3]MANO DE OBRA'!$B$9:$X$144,23,0)</f>
        <v>295577</v>
      </c>
      <c r="CG110" s="168">
        <v>867000</v>
      </c>
      <c r="CH110" s="24">
        <v>1094120</v>
      </c>
      <c r="CI110" s="24">
        <v>1008000</v>
      </c>
      <c r="CJ110" s="24">
        <f t="shared" si="182"/>
        <v>816174.25</v>
      </c>
      <c r="CK110" s="24">
        <f t="shared" si="183"/>
        <v>937500</v>
      </c>
      <c r="CL110" s="24">
        <f t="shared" si="184"/>
        <v>620861.98094308458</v>
      </c>
      <c r="CM110" s="24">
        <f t="shared" si="185"/>
        <v>310651.42699999997</v>
      </c>
      <c r="CN110" s="24">
        <f t="shared" si="186"/>
        <v>382101.25520999997</v>
      </c>
      <c r="CO110" s="148">
        <f>VLOOKUP(B110,'[3]MANO DE OBRA'!$B$9:$Z$144,25,0)</f>
        <v>287224</v>
      </c>
      <c r="CP110" s="148">
        <v>867000</v>
      </c>
      <c r="CQ110" s="26">
        <v>1094120</v>
      </c>
      <c r="CR110" s="149">
        <v>1072000</v>
      </c>
      <c r="CS110" s="26">
        <f t="shared" si="187"/>
        <v>830086</v>
      </c>
      <c r="CT110" s="26">
        <f t="shared" si="188"/>
        <v>969500</v>
      </c>
      <c r="CU110" s="26">
        <f t="shared" si="189"/>
        <v>617110.80759902205</v>
      </c>
      <c r="CV110" s="26">
        <f t="shared" si="190"/>
        <v>301872.424</v>
      </c>
      <c r="CW110" s="26">
        <f t="shared" si="191"/>
        <v>371303.08152000001</v>
      </c>
      <c r="CX110" s="27">
        <f>VLOOKUP(B110,'[3]MANO DE OBRA'!$B$9:$AB$144,27,0)</f>
        <v>357105</v>
      </c>
      <c r="CY110" s="27">
        <v>867000</v>
      </c>
      <c r="CZ110" s="28">
        <v>1094120</v>
      </c>
      <c r="DA110" s="86">
        <v>1039000</v>
      </c>
      <c r="DB110" s="28">
        <f t="shared" si="192"/>
        <v>839306.25</v>
      </c>
      <c r="DC110" s="28">
        <f t="shared" si="193"/>
        <v>953000</v>
      </c>
      <c r="DD110" s="28">
        <f t="shared" si="194"/>
        <v>686089.89378492336</v>
      </c>
      <c r="DE110" s="28">
        <f t="shared" si="195"/>
        <v>375317.35499999998</v>
      </c>
      <c r="DF110" s="28">
        <f t="shared" si="196"/>
        <v>461640.34664999996</v>
      </c>
      <c r="DG110" s="150">
        <f>VLOOKUP(B110,'[3]MANO DE OBRA'!$B$9:$AF$144,31,0)</f>
        <v>382942</v>
      </c>
      <c r="DH110" s="150">
        <v>867000</v>
      </c>
      <c r="DI110" s="29">
        <v>1094120</v>
      </c>
      <c r="DJ110" s="88">
        <v>1061000</v>
      </c>
      <c r="DK110" s="29">
        <f t="shared" si="197"/>
        <v>851265.5</v>
      </c>
      <c r="DL110" s="29">
        <f t="shared" si="198"/>
        <v>964000</v>
      </c>
      <c r="DM110" s="29">
        <f t="shared" si="199"/>
        <v>711585.79930363665</v>
      </c>
      <c r="DN110" s="29">
        <f t="shared" si="200"/>
        <v>402472.04199999996</v>
      </c>
      <c r="DO110" s="29">
        <f t="shared" si="201"/>
        <v>495040.61165999994</v>
      </c>
      <c r="DP110" s="154">
        <f>VLOOKUP(B110,'[3]MANO DE OBRA'!$B$9:$AH$144,33,0)</f>
        <v>382942</v>
      </c>
      <c r="DQ110" s="154">
        <v>867000</v>
      </c>
      <c r="DR110" s="30">
        <v>1094120</v>
      </c>
      <c r="DS110" s="90">
        <v>1072200</v>
      </c>
      <c r="DT110" s="30">
        <f t="shared" si="202"/>
        <v>854065.5</v>
      </c>
      <c r="DU110" s="30">
        <f t="shared" si="203"/>
        <v>969600</v>
      </c>
      <c r="DV110" s="30">
        <f t="shared" si="204"/>
        <v>712834.28248212603</v>
      </c>
      <c r="DW110" s="30">
        <f t="shared" si="205"/>
        <v>402472.04199999996</v>
      </c>
      <c r="DX110" s="30">
        <f t="shared" si="206"/>
        <v>495040.61165999994</v>
      </c>
      <c r="DY110" s="158">
        <f>VLOOKUP(B110,'[3]MANO DE OBRA'!$B$9:$AJ$144,35,0)</f>
        <v>382942</v>
      </c>
      <c r="DZ110" s="158">
        <v>867000</v>
      </c>
      <c r="EA110" s="24">
        <v>1094120</v>
      </c>
      <c r="EB110" s="25">
        <v>1072200</v>
      </c>
      <c r="EC110" s="24">
        <f t="shared" si="207"/>
        <v>854065.5</v>
      </c>
      <c r="ED110" s="24">
        <f t="shared" si="208"/>
        <v>969600</v>
      </c>
      <c r="EE110" s="24">
        <f t="shared" si="209"/>
        <v>712834.28248212603</v>
      </c>
      <c r="EF110" s="24">
        <f t="shared" si="210"/>
        <v>402472.04199999996</v>
      </c>
      <c r="EG110" s="24">
        <f t="shared" si="211"/>
        <v>495040.61165999994</v>
      </c>
      <c r="EH110" s="126">
        <f>VLOOKUP(B110,'[3]MANO DE OBRA'!$B$9:$AN$144,37,0)</f>
        <v>394566</v>
      </c>
      <c r="EI110" s="126">
        <v>867000</v>
      </c>
      <c r="EJ110" s="17">
        <v>1094120</v>
      </c>
      <c r="EK110" s="73">
        <v>1018000</v>
      </c>
      <c r="EL110" s="17">
        <f t="shared" si="212"/>
        <v>843421.5</v>
      </c>
      <c r="EM110" s="17">
        <f t="shared" si="213"/>
        <v>942500</v>
      </c>
      <c r="EN110" s="17">
        <f t="shared" si="214"/>
        <v>716316.01322128088</v>
      </c>
      <c r="EO110" s="17">
        <f t="shared" si="215"/>
        <v>414688.86599999998</v>
      </c>
      <c r="EP110" s="17">
        <f t="shared" si="216"/>
        <v>510067.30517999997</v>
      </c>
      <c r="EQ110" s="350">
        <v>382942</v>
      </c>
      <c r="ER110" s="170">
        <v>867000</v>
      </c>
      <c r="ES110" s="32">
        <v>1094120</v>
      </c>
      <c r="ET110" s="32">
        <v>1061000</v>
      </c>
      <c r="EU110" s="32">
        <f t="shared" si="217"/>
        <v>1007373.3333333334</v>
      </c>
      <c r="EV110" s="32">
        <f t="shared" si="218"/>
        <v>1061000</v>
      </c>
      <c r="EW110" s="32">
        <f t="shared" si="219"/>
        <v>996715.44539338129</v>
      </c>
      <c r="EX110" s="32">
        <f t="shared" si="220"/>
        <v>462632.23019999999</v>
      </c>
      <c r="EY110" s="32">
        <f t="shared" si="221"/>
        <v>569037.64314599999</v>
      </c>
      <c r="EZ110" s="94">
        <f>VLOOKUP(B110,'[2]MANO DE OBRA '!$B$11:$AT$145,45,0)</f>
        <v>253450</v>
      </c>
      <c r="FA110" s="170">
        <v>867000</v>
      </c>
      <c r="FB110" s="32">
        <v>1094120</v>
      </c>
      <c r="FC110" s="32">
        <v>1039000</v>
      </c>
      <c r="FD110" s="32">
        <f t="shared" si="222"/>
        <v>1000040</v>
      </c>
      <c r="FE110" s="32">
        <f t="shared" si="223"/>
        <v>1039000</v>
      </c>
      <c r="FF110" s="32">
        <f t="shared" si="224"/>
        <v>990150.32315991947</v>
      </c>
      <c r="FG110" s="172">
        <f t="shared" si="225"/>
        <v>306192.94500000001</v>
      </c>
      <c r="FH110" s="32">
        <f t="shared" si="226"/>
        <v>376617.32235000003</v>
      </c>
      <c r="FI110" s="172">
        <f>VLOOKUP(B110,'[2]MANO DE OBRA '!$B$11:$BO$145,66,0)</f>
        <v>230460</v>
      </c>
      <c r="FJ110" s="162">
        <v>867000</v>
      </c>
      <c r="FK110" s="32">
        <v>1094120</v>
      </c>
      <c r="FL110" s="94">
        <v>1061300</v>
      </c>
      <c r="FM110" s="32">
        <f t="shared" si="227"/>
        <v>1007473.3333333334</v>
      </c>
      <c r="FN110" s="32">
        <f t="shared" si="228"/>
        <v>1061300</v>
      </c>
      <c r="FO110" s="94">
        <f t="shared" si="229"/>
        <v>996803.6776266183</v>
      </c>
      <c r="FP110" s="172">
        <f t="shared" si="230"/>
        <v>278418.72599999997</v>
      </c>
      <c r="FQ110" s="32">
        <f t="shared" si="231"/>
        <v>342455.03297999996</v>
      </c>
      <c r="FR110" s="94">
        <f>VLOOKUP(B110,'[2]MANO DE OBRA '!$B$11:$BF$145,57,0)</f>
        <v>194805</v>
      </c>
      <c r="FS110" s="170">
        <v>867000</v>
      </c>
      <c r="FT110" s="32">
        <v>1094120</v>
      </c>
      <c r="FU110" s="32">
        <v>1018000</v>
      </c>
      <c r="FV110" s="32">
        <f t="shared" si="232"/>
        <v>993040</v>
      </c>
      <c r="FW110" s="32">
        <f t="shared" si="233"/>
        <v>1018000</v>
      </c>
      <c r="FX110" s="32">
        <f t="shared" si="234"/>
        <v>983704.17382931791</v>
      </c>
      <c r="FY110" s="172">
        <f t="shared" si="235"/>
        <v>235343.92049999998</v>
      </c>
      <c r="FZ110" s="32">
        <f t="shared" si="236"/>
        <v>289473.022215</v>
      </c>
      <c r="GA110" s="172">
        <f>VLOOKUP(B110,'[2]MANO DE OBRA '!$B$11:$BR$145,69,0)</f>
        <v>229674</v>
      </c>
      <c r="GB110" s="162">
        <v>867000</v>
      </c>
      <c r="GC110" s="32">
        <v>1094120</v>
      </c>
      <c r="GD110" s="94">
        <v>1007000</v>
      </c>
      <c r="GE110" s="32">
        <f t="shared" si="237"/>
        <v>989373.33333333337</v>
      </c>
      <c r="GF110" s="32">
        <f t="shared" si="238"/>
        <v>1007000</v>
      </c>
      <c r="GG110" s="32">
        <f t="shared" si="239"/>
        <v>980255.13707113732</v>
      </c>
      <c r="GH110" s="172">
        <f t="shared" si="240"/>
        <v>277469.1594</v>
      </c>
      <c r="GI110" s="32">
        <f t="shared" si="241"/>
        <v>341287.066062</v>
      </c>
      <c r="GJ110" s="172">
        <f>VLOOKUP(B110,'[2]MANO DE OBRA '!$B$11:$P$145,15,0)</f>
        <v>200183</v>
      </c>
      <c r="GK110" s="162">
        <v>867000</v>
      </c>
      <c r="GL110" s="32">
        <v>1094120</v>
      </c>
      <c r="GM110" s="94">
        <v>719900</v>
      </c>
      <c r="GN110" s="32">
        <f t="shared" si="242"/>
        <v>893673.33333333337</v>
      </c>
      <c r="GO110" s="32">
        <f t="shared" si="243"/>
        <v>867000</v>
      </c>
      <c r="GP110" s="32">
        <f t="shared" si="244"/>
        <v>867939.80928064359</v>
      </c>
      <c r="GQ110" s="172">
        <f t="shared" si="245"/>
        <v>241841.08229999998</v>
      </c>
      <c r="GR110" s="32">
        <f t="shared" si="246"/>
        <v>297464.53122899996</v>
      </c>
      <c r="GS110" s="172">
        <f>VLOOKUP(B110,'[2]MANO DE OBRA '!$B$11:$G$145,6,0)</f>
        <v>175505</v>
      </c>
      <c r="GT110" s="162">
        <v>867000</v>
      </c>
      <c r="GU110" s="32">
        <v>1094120</v>
      </c>
      <c r="GV110" s="94">
        <v>719900</v>
      </c>
      <c r="GW110" s="33">
        <f t="shared" si="247"/>
        <v>893673.33333333337</v>
      </c>
      <c r="GX110" s="32">
        <f t="shared" si="248"/>
        <v>867000</v>
      </c>
      <c r="GY110" s="32">
        <f t="shared" si="249"/>
        <v>867939.80928064359</v>
      </c>
      <c r="GZ110" s="172">
        <f t="shared" si="250"/>
        <v>212027.59049999999</v>
      </c>
      <c r="HA110" s="32">
        <f t="shared" si="251"/>
        <v>260793.936315</v>
      </c>
      <c r="HB110" s="172">
        <f>VLOOKUP(B110,'[2]MANO DE OBRA '!$B$11:$D$145,3,0)</f>
        <v>181984</v>
      </c>
      <c r="HC110" s="31">
        <v>867000</v>
      </c>
      <c r="HD110" s="32">
        <v>1094120</v>
      </c>
      <c r="HE110" s="94">
        <v>719900</v>
      </c>
      <c r="HF110" s="33">
        <f t="shared" si="252"/>
        <v>893673.33333333337</v>
      </c>
      <c r="HG110" s="32">
        <f t="shared" si="253"/>
        <v>867000</v>
      </c>
      <c r="HH110" s="32">
        <f t="shared" si="254"/>
        <v>867939.80928064359</v>
      </c>
      <c r="HI110" s="172">
        <f t="shared" si="255"/>
        <v>219854.87039999999</v>
      </c>
      <c r="HJ110" s="32">
        <f t="shared" si="256"/>
        <v>270421.49059199996</v>
      </c>
      <c r="HK110" s="172">
        <f>VLOOKUP(B110,'[2]MANO DE OBRA '!$B$11:$BI$145,60,0)</f>
        <v>228407</v>
      </c>
      <c r="HL110" s="31">
        <v>867000</v>
      </c>
      <c r="HM110" s="32">
        <v>1094120</v>
      </c>
      <c r="HN110" s="94">
        <v>1006600</v>
      </c>
      <c r="HO110" s="33">
        <f t="shared" si="257"/>
        <v>989240</v>
      </c>
      <c r="HP110" s="32">
        <f t="shared" si="258"/>
        <v>1006600</v>
      </c>
      <c r="HQ110" s="32">
        <f t="shared" si="259"/>
        <v>980128.75816297007</v>
      </c>
      <c r="HR110" s="172">
        <f t="shared" si="260"/>
        <v>275938.49670000002</v>
      </c>
      <c r="HS110" s="32">
        <f t="shared" si="261"/>
        <v>339404.35094100004</v>
      </c>
      <c r="HT110" s="172">
        <v>416160</v>
      </c>
      <c r="HU110" s="31">
        <v>867000</v>
      </c>
      <c r="HV110" s="32">
        <v>1094120</v>
      </c>
      <c r="HW110" s="94">
        <v>1018000</v>
      </c>
      <c r="HX110" s="33">
        <f t="shared" si="262"/>
        <v>993040</v>
      </c>
      <c r="HY110" s="32">
        <f t="shared" si="263"/>
        <v>1018000</v>
      </c>
      <c r="HZ110" s="32">
        <f t="shared" si="264"/>
        <v>983704.17382931791</v>
      </c>
      <c r="IA110" s="172">
        <f t="shared" si="265"/>
        <v>502762.89600000001</v>
      </c>
      <c r="IB110" s="32">
        <f t="shared" si="266"/>
        <v>618398.36207999999</v>
      </c>
      <c r="IC110" s="172">
        <v>476850</v>
      </c>
      <c r="ID110" s="31">
        <v>867000</v>
      </c>
      <c r="IE110" s="32">
        <v>1094120</v>
      </c>
      <c r="IF110" s="94">
        <v>1018000</v>
      </c>
      <c r="IG110" s="33">
        <f t="shared" si="267"/>
        <v>993040</v>
      </c>
      <c r="IH110" s="32">
        <f t="shared" si="268"/>
        <v>1018000</v>
      </c>
      <c r="II110" s="32">
        <f t="shared" si="269"/>
        <v>983704.17382931791</v>
      </c>
      <c r="IJ110" s="172">
        <f t="shared" si="270"/>
        <v>576082.48499999999</v>
      </c>
      <c r="IK110" s="32">
        <f t="shared" si="271"/>
        <v>708581.45655</v>
      </c>
      <c r="IM110" s="32">
        <f t="shared" si="272"/>
        <v>410397.75257111114</v>
      </c>
    </row>
    <row r="111" spans="1:247" x14ac:dyDescent="0.25">
      <c r="A111" s="12">
        <v>104</v>
      </c>
      <c r="B111" s="38" t="s">
        <v>389</v>
      </c>
      <c r="C111" s="14">
        <f>VLOOKUP(B111,'[3]MANO DE OBRA'!$B$9:$D$144,3,0)</f>
        <v>259356</v>
      </c>
      <c r="D111" s="14">
        <v>927000</v>
      </c>
      <c r="E111" s="15">
        <v>1104490</v>
      </c>
      <c r="F111" s="97">
        <v>1060000</v>
      </c>
      <c r="G111" s="105">
        <f t="shared" si="138"/>
        <v>837711.5</v>
      </c>
      <c r="H111" s="105">
        <f t="shared" si="139"/>
        <v>993500</v>
      </c>
      <c r="I111" s="105">
        <f t="shared" si="140"/>
        <v>589688.3332622943</v>
      </c>
      <c r="J111" s="107">
        <f t="shared" si="273"/>
        <v>272583.15599999996</v>
      </c>
      <c r="K111" s="107">
        <f t="shared" si="141"/>
        <v>335277.28187999997</v>
      </c>
      <c r="L111" s="101">
        <f>VLOOKUP(B111,'[3]MANO DE OBRA'!$B$9:$F$144,5,0)</f>
        <v>271732</v>
      </c>
      <c r="M111" s="101">
        <v>927000</v>
      </c>
      <c r="N111" s="34">
        <v>1104490</v>
      </c>
      <c r="O111" s="70">
        <v>1082400</v>
      </c>
      <c r="P111" s="34">
        <f t="shared" si="142"/>
        <v>846405.5</v>
      </c>
      <c r="Q111" s="34">
        <f t="shared" si="143"/>
        <v>1004700</v>
      </c>
      <c r="R111" s="34">
        <f t="shared" si="144"/>
        <v>607154.09585964901</v>
      </c>
      <c r="S111" s="34">
        <f t="shared" si="145"/>
        <v>285590.33199999999</v>
      </c>
      <c r="T111" s="34">
        <f t="shared" si="146"/>
        <v>351276.10836000001</v>
      </c>
      <c r="U111" s="175">
        <f>VLOOKUP(B111,'[3]MANO DE OBRA'!$B$9:$H$144,7,0)</f>
        <v>288507</v>
      </c>
      <c r="V111" s="175">
        <v>927000</v>
      </c>
      <c r="W111" s="17">
        <v>1104490</v>
      </c>
      <c r="X111" s="17">
        <v>1060000</v>
      </c>
      <c r="Y111" s="17">
        <f t="shared" si="147"/>
        <v>844999.25</v>
      </c>
      <c r="Z111" s="17">
        <f t="shared" si="148"/>
        <v>993500</v>
      </c>
      <c r="AA111" s="17">
        <f t="shared" si="149"/>
        <v>625619.70228160592</v>
      </c>
      <c r="AB111" s="17">
        <f t="shared" si="150"/>
        <v>303220.85699999996</v>
      </c>
      <c r="AC111" s="17">
        <f t="shared" si="151"/>
        <v>372961.65410999994</v>
      </c>
      <c r="AD111" s="129">
        <f>VLOOKUP(B111,'[3]MANO DE OBRA'!$B$9:$J$144,9,0)</f>
        <v>260957</v>
      </c>
      <c r="AE111" s="129">
        <v>927000</v>
      </c>
      <c r="AF111" s="18">
        <v>1104490</v>
      </c>
      <c r="AG111" s="74">
        <v>1082400</v>
      </c>
      <c r="AH111" s="18">
        <f t="shared" si="152"/>
        <v>843711.75</v>
      </c>
      <c r="AI111" s="18">
        <f t="shared" si="153"/>
        <v>1004700</v>
      </c>
      <c r="AJ111" s="18">
        <f t="shared" si="154"/>
        <v>593466.02201573737</v>
      </c>
      <c r="AK111" s="18">
        <f t="shared" si="155"/>
        <v>274265.80699999997</v>
      </c>
      <c r="AL111" s="18">
        <f t="shared" si="156"/>
        <v>337346.94260999997</v>
      </c>
      <c r="AM111" s="133">
        <f>VLOOKUP(B111,'[3]MANO DE OBRA'!$B$9:$L$144,11,0)</f>
        <v>287292</v>
      </c>
      <c r="AN111" s="133">
        <v>927000</v>
      </c>
      <c r="AO111" s="19">
        <v>1104490</v>
      </c>
      <c r="AP111" s="77">
        <v>1016000</v>
      </c>
      <c r="AQ111" s="19">
        <f t="shared" si="157"/>
        <v>833695.5</v>
      </c>
      <c r="AR111" s="19">
        <f t="shared" si="158"/>
        <v>971500</v>
      </c>
      <c r="AS111" s="19">
        <f t="shared" si="159"/>
        <v>620234.37029677699</v>
      </c>
      <c r="AT111" s="19">
        <f t="shared" si="160"/>
        <v>301943.89199999999</v>
      </c>
      <c r="AU111" s="19">
        <f t="shared" si="161"/>
        <v>371390.98716000002</v>
      </c>
      <c r="AV111" s="137">
        <f>VLOOKUP(B111,'[3]MANO DE OBRA'!$B$9:$N$144,13,0)</f>
        <v>292550</v>
      </c>
      <c r="AW111" s="137">
        <v>927000</v>
      </c>
      <c r="AX111" s="20">
        <v>1104490</v>
      </c>
      <c r="AY111" s="79">
        <v>1016000</v>
      </c>
      <c r="AZ111" s="20">
        <f t="shared" si="162"/>
        <v>835010</v>
      </c>
      <c r="BA111" s="20">
        <f t="shared" si="163"/>
        <v>971500</v>
      </c>
      <c r="BB111" s="20">
        <f t="shared" si="164"/>
        <v>626309.87051006441</v>
      </c>
      <c r="BC111" s="20">
        <f t="shared" si="165"/>
        <v>307470.05</v>
      </c>
      <c r="BD111" s="20">
        <f t="shared" si="166"/>
        <v>378188.16149999999</v>
      </c>
      <c r="BE111" s="139">
        <f>VLOOKUP(B111,'[3]MANO DE OBRA'!$B$9:$P$144,15,0)</f>
        <v>295658</v>
      </c>
      <c r="BF111" s="139">
        <v>927000</v>
      </c>
      <c r="BG111" s="21">
        <v>1104490</v>
      </c>
      <c r="BH111" s="80">
        <v>1027000</v>
      </c>
      <c r="BI111" s="21">
        <f t="shared" si="167"/>
        <v>838537</v>
      </c>
      <c r="BJ111" s="21">
        <f t="shared" si="168"/>
        <v>977000</v>
      </c>
      <c r="BK111" s="21">
        <f t="shared" si="169"/>
        <v>630900.89228888799</v>
      </c>
      <c r="BL111" s="21">
        <f t="shared" si="170"/>
        <v>310736.55799999996</v>
      </c>
      <c r="BM111" s="21">
        <f t="shared" si="171"/>
        <v>382205.96633999993</v>
      </c>
      <c r="BN111" s="144">
        <f>VLOOKUP(B111,'[3]MANO DE OBRA'!$B$9:$R$144,17,0)</f>
        <v>359167</v>
      </c>
      <c r="BO111" s="144">
        <v>927000</v>
      </c>
      <c r="BP111" s="22">
        <v>1104490</v>
      </c>
      <c r="BQ111" s="82">
        <v>1049000</v>
      </c>
      <c r="BR111" s="22">
        <f t="shared" si="172"/>
        <v>859914.25</v>
      </c>
      <c r="BS111" s="22">
        <f t="shared" si="173"/>
        <v>988000</v>
      </c>
      <c r="BT111" s="22">
        <f t="shared" si="174"/>
        <v>699098.6815079212</v>
      </c>
      <c r="BU111" s="22">
        <f t="shared" si="175"/>
        <v>377484.51699999999</v>
      </c>
      <c r="BV111" s="22">
        <f t="shared" si="176"/>
        <v>464305.95591000002</v>
      </c>
      <c r="BW111" s="146">
        <f>VLOOKUP(B111,'[3]MANO DE OBRA'!$B$9:$T$144,19,0)</f>
        <v>386572</v>
      </c>
      <c r="BX111" s="146">
        <v>927000</v>
      </c>
      <c r="BY111" s="23">
        <v>1104490</v>
      </c>
      <c r="BZ111" s="84">
        <v>1027000</v>
      </c>
      <c r="CA111" s="23">
        <f t="shared" si="177"/>
        <v>861265.5</v>
      </c>
      <c r="CB111" s="23">
        <f t="shared" si="178"/>
        <v>977000</v>
      </c>
      <c r="CC111" s="84">
        <f t="shared" si="179"/>
        <v>721410.41992340039</v>
      </c>
      <c r="CD111" s="84">
        <f t="shared" si="180"/>
        <v>406287.17199999996</v>
      </c>
      <c r="CE111" s="84">
        <f t="shared" si="181"/>
        <v>499733.22155999998</v>
      </c>
      <c r="CF111" s="168">
        <f>VLOOKUP(B111,'[3]MANO DE OBRA'!$B$9:$X$144,23,0)</f>
        <v>271617</v>
      </c>
      <c r="CG111" s="168">
        <v>927000</v>
      </c>
      <c r="CH111" s="24">
        <v>1104490</v>
      </c>
      <c r="CI111" s="24">
        <v>924300</v>
      </c>
      <c r="CJ111" s="24">
        <f t="shared" si="182"/>
        <v>806851.75</v>
      </c>
      <c r="CK111" s="24">
        <f t="shared" si="183"/>
        <v>925650</v>
      </c>
      <c r="CL111" s="24">
        <f t="shared" si="184"/>
        <v>592794.72234782344</v>
      </c>
      <c r="CM111" s="24">
        <f t="shared" si="185"/>
        <v>285469.467</v>
      </c>
      <c r="CN111" s="24">
        <f t="shared" si="186"/>
        <v>351127.44441</v>
      </c>
      <c r="CO111" s="148">
        <f>VLOOKUP(B111,'[3]MANO DE OBRA'!$B$9:$Z$144,25,0)</f>
        <v>318800</v>
      </c>
      <c r="CP111" s="148">
        <v>927000</v>
      </c>
      <c r="CQ111" s="26">
        <v>1104490</v>
      </c>
      <c r="CR111" s="149">
        <v>1016000</v>
      </c>
      <c r="CS111" s="26">
        <f t="shared" si="187"/>
        <v>841572.5</v>
      </c>
      <c r="CT111" s="26">
        <f t="shared" si="188"/>
        <v>971500</v>
      </c>
      <c r="CU111" s="26">
        <f t="shared" si="189"/>
        <v>655183.62030929502</v>
      </c>
      <c r="CV111" s="26">
        <f t="shared" si="190"/>
        <v>335058.8</v>
      </c>
      <c r="CW111" s="26">
        <f t="shared" si="191"/>
        <v>412122.32400000002</v>
      </c>
      <c r="CX111" s="27">
        <f>VLOOKUP(B111,'[3]MANO DE OBRA'!$B$9:$AB$144,27,0)</f>
        <v>369014</v>
      </c>
      <c r="CY111" s="27">
        <v>927000</v>
      </c>
      <c r="CZ111" s="28">
        <v>1104490</v>
      </c>
      <c r="DA111" s="86">
        <v>1027000</v>
      </c>
      <c r="DB111" s="28">
        <f t="shared" si="192"/>
        <v>856876</v>
      </c>
      <c r="DC111" s="28">
        <f t="shared" si="193"/>
        <v>977000</v>
      </c>
      <c r="DD111" s="28">
        <f t="shared" si="194"/>
        <v>705743.94147887488</v>
      </c>
      <c r="DE111" s="28">
        <f t="shared" si="195"/>
        <v>387833.71399999998</v>
      </c>
      <c r="DF111" s="28">
        <f t="shared" si="196"/>
        <v>477035.46821999998</v>
      </c>
      <c r="DG111" s="150">
        <f>VLOOKUP(B111,'[3]MANO DE OBRA'!$B$9:$AF$144,31,0)</f>
        <v>386572</v>
      </c>
      <c r="DH111" s="150">
        <v>927000</v>
      </c>
      <c r="DI111" s="29">
        <v>1104490</v>
      </c>
      <c r="DJ111" s="88">
        <v>1082000</v>
      </c>
      <c r="DK111" s="29">
        <f t="shared" si="197"/>
        <v>875015.5</v>
      </c>
      <c r="DL111" s="29">
        <f t="shared" si="198"/>
        <v>1004500</v>
      </c>
      <c r="DM111" s="29">
        <f t="shared" si="199"/>
        <v>727908.185029521</v>
      </c>
      <c r="DN111" s="29">
        <f t="shared" si="200"/>
        <v>406287.17199999996</v>
      </c>
      <c r="DO111" s="29">
        <f t="shared" si="201"/>
        <v>499733.22155999998</v>
      </c>
      <c r="DP111" s="154">
        <f>VLOOKUP(B111,'[3]MANO DE OBRA'!$B$9:$AH$144,33,0)</f>
        <v>386572</v>
      </c>
      <c r="DQ111" s="154">
        <v>927000</v>
      </c>
      <c r="DR111" s="30">
        <v>1104490</v>
      </c>
      <c r="DS111" s="90">
        <v>1016100</v>
      </c>
      <c r="DT111" s="30">
        <f t="shared" si="202"/>
        <v>858540.5</v>
      </c>
      <c r="DU111" s="30">
        <f t="shared" si="203"/>
        <v>971550</v>
      </c>
      <c r="DV111" s="30">
        <f t="shared" si="204"/>
        <v>720053.95969242335</v>
      </c>
      <c r="DW111" s="30">
        <f t="shared" si="205"/>
        <v>406287.17199999996</v>
      </c>
      <c r="DX111" s="30">
        <f t="shared" si="206"/>
        <v>499733.22155999998</v>
      </c>
      <c r="DY111" s="158">
        <f>VLOOKUP(B111,'[3]MANO DE OBRA'!$B$9:$AJ$144,35,0)</f>
        <v>386572</v>
      </c>
      <c r="DZ111" s="158">
        <v>927000</v>
      </c>
      <c r="EA111" s="24">
        <v>1104490</v>
      </c>
      <c r="EB111" s="25">
        <v>1049300</v>
      </c>
      <c r="EC111" s="24">
        <f t="shared" si="207"/>
        <v>866840.5</v>
      </c>
      <c r="ED111" s="24">
        <f t="shared" si="208"/>
        <v>988150</v>
      </c>
      <c r="EE111" s="24">
        <f t="shared" si="209"/>
        <v>724112.90593195881</v>
      </c>
      <c r="EF111" s="24">
        <f t="shared" si="210"/>
        <v>406287.17199999996</v>
      </c>
      <c r="EG111" s="24">
        <f t="shared" si="211"/>
        <v>499733.22155999998</v>
      </c>
      <c r="EH111" s="126">
        <f>VLOOKUP(B111,'[3]MANO DE OBRA'!$B$9:$AN$144,37,0)</f>
        <v>404225</v>
      </c>
      <c r="EI111" s="126">
        <v>927000</v>
      </c>
      <c r="EJ111" s="17">
        <v>1104490</v>
      </c>
      <c r="EK111" s="73">
        <v>1049000</v>
      </c>
      <c r="EL111" s="17">
        <f t="shared" si="212"/>
        <v>871178.75</v>
      </c>
      <c r="EM111" s="17">
        <f t="shared" si="213"/>
        <v>988000</v>
      </c>
      <c r="EN111" s="17">
        <f t="shared" si="214"/>
        <v>739193.56765521388</v>
      </c>
      <c r="EO111" s="17">
        <f t="shared" si="215"/>
        <v>424840.47499999998</v>
      </c>
      <c r="EP111" s="17">
        <f t="shared" si="216"/>
        <v>522553.78424999997</v>
      </c>
      <c r="EQ111" s="350">
        <v>386572</v>
      </c>
      <c r="ER111" s="170">
        <v>927000</v>
      </c>
      <c r="ES111" s="32">
        <v>1104490</v>
      </c>
      <c r="ET111" s="32">
        <v>1049000</v>
      </c>
      <c r="EU111" s="32">
        <f t="shared" si="217"/>
        <v>1026830</v>
      </c>
      <c r="EV111" s="32">
        <f t="shared" si="218"/>
        <v>1049000</v>
      </c>
      <c r="EW111" s="32">
        <f t="shared" si="219"/>
        <v>1021299.9775580503</v>
      </c>
      <c r="EX111" s="32">
        <f t="shared" si="220"/>
        <v>467017.63319999998</v>
      </c>
      <c r="EY111" s="32">
        <f t="shared" si="221"/>
        <v>574431.68883599993</v>
      </c>
      <c r="EZ111" s="94">
        <f>VLOOKUP(B111,'[2]MANO DE OBRA '!$B$11:$AT$145,45,0)</f>
        <v>246527</v>
      </c>
      <c r="FA111" s="170">
        <v>927000</v>
      </c>
      <c r="FB111" s="32">
        <v>1104490</v>
      </c>
      <c r="FC111" s="32">
        <v>994000</v>
      </c>
      <c r="FD111" s="32">
        <f t="shared" si="222"/>
        <v>1008496.6666666666</v>
      </c>
      <c r="FE111" s="32">
        <f t="shared" si="223"/>
        <v>994000</v>
      </c>
      <c r="FF111" s="32">
        <f t="shared" si="224"/>
        <v>1003284.0432496148</v>
      </c>
      <c r="FG111" s="172">
        <f t="shared" si="225"/>
        <v>297829.26870000002</v>
      </c>
      <c r="FH111" s="32">
        <f t="shared" si="226"/>
        <v>366330.00050100003</v>
      </c>
      <c r="FI111" s="172">
        <f>VLOOKUP(B111,'[2]MANO DE OBRA '!$B$11:$BO$145,66,0)</f>
        <v>224109</v>
      </c>
      <c r="FJ111" s="162">
        <v>927000</v>
      </c>
      <c r="FK111" s="32">
        <v>1104490</v>
      </c>
      <c r="FL111" s="94">
        <v>1049300</v>
      </c>
      <c r="FM111" s="32">
        <f t="shared" si="227"/>
        <v>1026930</v>
      </c>
      <c r="FN111" s="32">
        <f t="shared" si="228"/>
        <v>1049300</v>
      </c>
      <c r="FO111" s="94">
        <f t="shared" si="229"/>
        <v>1021394.747754656</v>
      </c>
      <c r="FP111" s="172">
        <f t="shared" si="230"/>
        <v>270746.08289999998</v>
      </c>
      <c r="FQ111" s="32">
        <f t="shared" si="231"/>
        <v>333017.68196699995</v>
      </c>
      <c r="FR111" s="94">
        <f>VLOOKUP(B111,'[2]MANO DE OBRA '!$B$11:$BF$145,57,0)</f>
        <v>208711</v>
      </c>
      <c r="FS111" s="170">
        <v>927000</v>
      </c>
      <c r="FT111" s="32">
        <v>1104490</v>
      </c>
      <c r="FU111" s="32">
        <v>1016000</v>
      </c>
      <c r="FV111" s="32">
        <f t="shared" si="232"/>
        <v>1015830</v>
      </c>
      <c r="FW111" s="32">
        <f t="shared" si="233"/>
        <v>1016000</v>
      </c>
      <c r="FX111" s="32">
        <f t="shared" si="234"/>
        <v>1010646.8715816796</v>
      </c>
      <c r="FY111" s="172">
        <f t="shared" si="235"/>
        <v>252143.7591</v>
      </c>
      <c r="FZ111" s="32">
        <f t="shared" si="236"/>
        <v>310136.82369300001</v>
      </c>
      <c r="GA111" s="172">
        <f>VLOOKUP(B111,'[2]MANO DE OBRA '!$B$11:$BR$145,69,0)</f>
        <v>225640</v>
      </c>
      <c r="GB111" s="162">
        <v>927000</v>
      </c>
      <c r="GC111" s="32">
        <v>1104490</v>
      </c>
      <c r="GD111" s="94">
        <v>1082000</v>
      </c>
      <c r="GE111" s="32">
        <f t="shared" si="237"/>
        <v>1037830</v>
      </c>
      <c r="GF111" s="32">
        <f t="shared" si="238"/>
        <v>1082000</v>
      </c>
      <c r="GG111" s="32">
        <f t="shared" si="239"/>
        <v>1031509.7626645976</v>
      </c>
      <c r="GH111" s="172">
        <f t="shared" si="240"/>
        <v>272595.68400000001</v>
      </c>
      <c r="GI111" s="32">
        <f t="shared" si="241"/>
        <v>335292.69131999998</v>
      </c>
      <c r="GJ111" s="172">
        <f>VLOOKUP(B111,'[2]MANO DE OBRA '!$B$11:$P$145,15,0)</f>
        <v>200834</v>
      </c>
      <c r="GK111" s="162">
        <v>927000</v>
      </c>
      <c r="GL111" s="32">
        <v>1104490</v>
      </c>
      <c r="GM111" s="94">
        <v>734400</v>
      </c>
      <c r="GN111" s="32">
        <f t="shared" si="242"/>
        <v>921963.33333333337</v>
      </c>
      <c r="GO111" s="32">
        <f t="shared" si="243"/>
        <v>927000</v>
      </c>
      <c r="GP111" s="32">
        <f t="shared" si="244"/>
        <v>896646.62895511789</v>
      </c>
      <c r="GQ111" s="172">
        <f t="shared" si="245"/>
        <v>242627.55539999998</v>
      </c>
      <c r="GR111" s="32">
        <f t="shared" si="246"/>
        <v>298431.89314199996</v>
      </c>
      <c r="GS111" s="172">
        <f>VLOOKUP(B111,'[2]MANO DE OBRA '!$B$11:$G$145,6,0)</f>
        <v>181984</v>
      </c>
      <c r="GT111" s="162">
        <v>927000</v>
      </c>
      <c r="GU111" s="32">
        <v>1104490</v>
      </c>
      <c r="GV111" s="94">
        <v>734400</v>
      </c>
      <c r="GW111" s="33">
        <f t="shared" si="247"/>
        <v>921963.33333333337</v>
      </c>
      <c r="GX111" s="32">
        <f t="shared" si="248"/>
        <v>927000</v>
      </c>
      <c r="GY111" s="32">
        <f t="shared" si="249"/>
        <v>896646.62895511789</v>
      </c>
      <c r="GZ111" s="172">
        <f t="shared" si="250"/>
        <v>219854.87039999999</v>
      </c>
      <c r="HA111" s="32">
        <f t="shared" si="251"/>
        <v>270421.49059199996</v>
      </c>
      <c r="HB111" s="172">
        <f>VLOOKUP(B111,'[2]MANO DE OBRA '!$B$11:$D$145,3,0)</f>
        <v>182576</v>
      </c>
      <c r="HC111" s="31">
        <v>927000</v>
      </c>
      <c r="HD111" s="32">
        <v>1104490</v>
      </c>
      <c r="HE111" s="94">
        <v>734400</v>
      </c>
      <c r="HF111" s="33">
        <f t="shared" si="252"/>
        <v>921963.33333333337</v>
      </c>
      <c r="HG111" s="32">
        <f t="shared" si="253"/>
        <v>927000</v>
      </c>
      <c r="HH111" s="32">
        <f t="shared" si="254"/>
        <v>896646.62895511789</v>
      </c>
      <c r="HI111" s="172">
        <f t="shared" si="255"/>
        <v>220570.0656</v>
      </c>
      <c r="HJ111" s="32">
        <f t="shared" si="256"/>
        <v>271301.18068799999</v>
      </c>
      <c r="HK111" s="172">
        <f>VLOOKUP(B111,'[2]MANO DE OBRA '!$B$11:$BI$145,60,0)</f>
        <v>228708</v>
      </c>
      <c r="HL111" s="31">
        <v>927000</v>
      </c>
      <c r="HM111" s="32">
        <v>1104490</v>
      </c>
      <c r="HN111" s="94">
        <v>1082400</v>
      </c>
      <c r="HO111" s="33">
        <f t="shared" si="257"/>
        <v>1037963.3333333334</v>
      </c>
      <c r="HP111" s="32">
        <f t="shared" si="258"/>
        <v>1082400</v>
      </c>
      <c r="HQ111" s="32">
        <f t="shared" si="259"/>
        <v>1031630.9120964861</v>
      </c>
      <c r="HR111" s="172">
        <f t="shared" si="260"/>
        <v>276302.1348</v>
      </c>
      <c r="HS111" s="32">
        <f t="shared" si="261"/>
        <v>339851.62580400001</v>
      </c>
      <c r="HT111" s="172">
        <v>444960</v>
      </c>
      <c r="HU111" s="31">
        <v>927000</v>
      </c>
      <c r="HV111" s="32">
        <v>1104490</v>
      </c>
      <c r="HW111" s="94">
        <v>1038000</v>
      </c>
      <c r="HX111" s="33">
        <f t="shared" si="262"/>
        <v>1023163.3333333334</v>
      </c>
      <c r="HY111" s="32">
        <f t="shared" si="263"/>
        <v>1038000</v>
      </c>
      <c r="HZ111" s="32">
        <f t="shared" si="264"/>
        <v>1017799.6056533962</v>
      </c>
      <c r="IA111" s="172">
        <f t="shared" si="265"/>
        <v>537556.17599999998</v>
      </c>
      <c r="IB111" s="32">
        <f t="shared" si="266"/>
        <v>661194.09647999995</v>
      </c>
      <c r="IC111" s="172">
        <v>509850</v>
      </c>
      <c r="ID111" s="31">
        <v>927000</v>
      </c>
      <c r="IE111" s="32">
        <v>1104490</v>
      </c>
      <c r="IF111" s="94">
        <v>1038000</v>
      </c>
      <c r="IG111" s="33">
        <f t="shared" si="267"/>
        <v>1023163.3333333334</v>
      </c>
      <c r="IH111" s="32">
        <f t="shared" si="268"/>
        <v>1038000</v>
      </c>
      <c r="II111" s="32">
        <f t="shared" si="269"/>
        <v>1017799.6056533962</v>
      </c>
      <c r="IJ111" s="172">
        <f t="shared" si="270"/>
        <v>615949.78500000003</v>
      </c>
      <c r="IK111" s="32">
        <f t="shared" si="271"/>
        <v>757618.2355500001</v>
      </c>
      <c r="IM111" s="32">
        <f t="shared" si="272"/>
        <v>417509.34716899984</v>
      </c>
    </row>
    <row r="112" spans="1:247" x14ac:dyDescent="0.25">
      <c r="A112" s="12">
        <v>105</v>
      </c>
      <c r="B112" s="38" t="s">
        <v>390</v>
      </c>
      <c r="C112" s="14">
        <f>VLOOKUP(B112,'[3]MANO DE OBRA'!$B$9:$D$144,3,0)</f>
        <v>260006</v>
      </c>
      <c r="D112" s="14">
        <v>929000</v>
      </c>
      <c r="E112" s="15">
        <v>1084430</v>
      </c>
      <c r="F112" s="97">
        <v>1009000</v>
      </c>
      <c r="G112" s="105">
        <f t="shared" si="138"/>
        <v>820609</v>
      </c>
      <c r="H112" s="105">
        <f t="shared" si="139"/>
        <v>969000</v>
      </c>
      <c r="I112" s="105">
        <f t="shared" si="140"/>
        <v>585161.89790832158</v>
      </c>
      <c r="J112" s="107">
        <f t="shared" si="273"/>
        <v>273266.30599999998</v>
      </c>
      <c r="K112" s="107">
        <f t="shared" si="141"/>
        <v>336117.55637999997</v>
      </c>
      <c r="L112" s="101">
        <f>VLOOKUP(B112,'[3]MANO DE OBRA'!$B$9:$F$144,5,0)</f>
        <v>273772</v>
      </c>
      <c r="M112" s="101">
        <v>929000</v>
      </c>
      <c r="N112" s="34">
        <v>1084430</v>
      </c>
      <c r="O112" s="70">
        <v>1030200</v>
      </c>
      <c r="P112" s="34">
        <f t="shared" si="142"/>
        <v>829350.5</v>
      </c>
      <c r="Q112" s="34">
        <f t="shared" si="143"/>
        <v>979600</v>
      </c>
      <c r="R112" s="34">
        <f t="shared" si="144"/>
        <v>604053.54780770687</v>
      </c>
      <c r="S112" s="34">
        <f t="shared" si="145"/>
        <v>287734.37199999997</v>
      </c>
      <c r="T112" s="34">
        <f t="shared" si="146"/>
        <v>353913.27755999996</v>
      </c>
      <c r="U112" s="175">
        <f>VLOOKUP(B112,'[3]MANO DE OBRA'!$B$9:$H$144,7,0)</f>
        <v>265049</v>
      </c>
      <c r="V112" s="175">
        <v>929000</v>
      </c>
      <c r="W112" s="17">
        <v>1084430</v>
      </c>
      <c r="X112" s="17">
        <v>1009000</v>
      </c>
      <c r="Y112" s="17">
        <f t="shared" si="147"/>
        <v>821869.75</v>
      </c>
      <c r="Z112" s="17">
        <f t="shared" si="148"/>
        <v>969000</v>
      </c>
      <c r="AA112" s="17">
        <f t="shared" si="149"/>
        <v>591493.96922522155</v>
      </c>
      <c r="AB112" s="17">
        <f t="shared" si="150"/>
        <v>278566.49900000001</v>
      </c>
      <c r="AC112" s="17">
        <f t="shared" si="151"/>
        <v>342636.79376999999</v>
      </c>
      <c r="AD112" s="129">
        <f>VLOOKUP(B112,'[3]MANO DE OBRA'!$B$9:$J$144,9,0)</f>
        <v>254194</v>
      </c>
      <c r="AE112" s="129">
        <v>929000</v>
      </c>
      <c r="AF112" s="18">
        <v>1084430</v>
      </c>
      <c r="AG112" s="74">
        <v>1030200</v>
      </c>
      <c r="AH112" s="18">
        <f t="shared" si="152"/>
        <v>824456</v>
      </c>
      <c r="AI112" s="18">
        <f t="shared" si="153"/>
        <v>979600</v>
      </c>
      <c r="AJ112" s="18">
        <f t="shared" si="154"/>
        <v>579436.53652730072</v>
      </c>
      <c r="AK112" s="18">
        <f t="shared" si="155"/>
        <v>267157.89399999997</v>
      </c>
      <c r="AL112" s="18">
        <f t="shared" si="156"/>
        <v>328604.20961999998</v>
      </c>
      <c r="AM112" s="133">
        <f>VLOOKUP(B112,'[3]MANO DE OBRA'!$B$9:$L$144,11,0)</f>
        <v>279847</v>
      </c>
      <c r="AN112" s="133">
        <v>929000</v>
      </c>
      <c r="AO112" s="19">
        <v>1084430</v>
      </c>
      <c r="AP112" s="77">
        <v>1063000</v>
      </c>
      <c r="AQ112" s="19">
        <f t="shared" si="157"/>
        <v>839069.25</v>
      </c>
      <c r="AR112" s="19">
        <f t="shared" si="158"/>
        <v>996000</v>
      </c>
      <c r="AS112" s="19">
        <f t="shared" si="159"/>
        <v>614186.0420643806</v>
      </c>
      <c r="AT112" s="19">
        <f t="shared" si="160"/>
        <v>294119.19699999999</v>
      </c>
      <c r="AU112" s="19">
        <f t="shared" si="161"/>
        <v>361766.61231</v>
      </c>
      <c r="AV112" s="137">
        <f>VLOOKUP(B112,'[3]MANO DE OBRA'!$B$9:$N$144,13,0)</f>
        <v>293356</v>
      </c>
      <c r="AW112" s="137">
        <v>929000</v>
      </c>
      <c r="AX112" s="20">
        <v>1084430</v>
      </c>
      <c r="AY112" s="79">
        <v>1063000</v>
      </c>
      <c r="AZ112" s="20">
        <f t="shared" si="162"/>
        <v>842446.5</v>
      </c>
      <c r="BA112" s="20">
        <f t="shared" si="163"/>
        <v>996000</v>
      </c>
      <c r="BB112" s="20">
        <f t="shared" si="164"/>
        <v>630106.72287282278</v>
      </c>
      <c r="BC112" s="20">
        <f t="shared" si="165"/>
        <v>308317.15599999996</v>
      </c>
      <c r="BD112" s="20">
        <f t="shared" si="166"/>
        <v>379230.10187999997</v>
      </c>
      <c r="BE112" s="139">
        <f>VLOOKUP(B112,'[3]MANO DE OBRA'!$B$9:$P$144,15,0)</f>
        <v>287511</v>
      </c>
      <c r="BF112" s="139">
        <v>929000</v>
      </c>
      <c r="BG112" s="21">
        <v>1084430</v>
      </c>
      <c r="BH112" s="80">
        <v>1030000</v>
      </c>
      <c r="BI112" s="21">
        <f t="shared" si="167"/>
        <v>832735.25</v>
      </c>
      <c r="BJ112" s="21">
        <f t="shared" si="168"/>
        <v>979500</v>
      </c>
      <c r="BK112" s="21">
        <f t="shared" si="169"/>
        <v>620388.64396163193</v>
      </c>
      <c r="BL112" s="21">
        <f t="shared" si="170"/>
        <v>302174.06099999999</v>
      </c>
      <c r="BM112" s="21">
        <f t="shared" si="171"/>
        <v>371674.09502999997</v>
      </c>
      <c r="BN112" s="144">
        <f>VLOOKUP(B112,'[3]MANO DE OBRA'!$B$9:$R$144,17,0)</f>
        <v>354329</v>
      </c>
      <c r="BO112" s="144">
        <v>929000</v>
      </c>
      <c r="BP112" s="22">
        <v>1084430</v>
      </c>
      <c r="BQ112" s="82">
        <v>1052000</v>
      </c>
      <c r="BR112" s="22">
        <f t="shared" si="172"/>
        <v>854939.75</v>
      </c>
      <c r="BS112" s="22">
        <f t="shared" si="173"/>
        <v>990500</v>
      </c>
      <c r="BT112" s="22">
        <f t="shared" si="174"/>
        <v>693075.63584245113</v>
      </c>
      <c r="BU112" s="22">
        <f t="shared" si="175"/>
        <v>372399.77899999998</v>
      </c>
      <c r="BV112" s="22">
        <f t="shared" si="176"/>
        <v>458051.72816999996</v>
      </c>
      <c r="BW112" s="146">
        <f>VLOOKUP(B112,'[3]MANO DE OBRA'!$B$9:$T$144,19,0)</f>
        <v>379551</v>
      </c>
      <c r="BX112" s="146">
        <v>929000</v>
      </c>
      <c r="BY112" s="23">
        <v>1084430</v>
      </c>
      <c r="BZ112" s="84">
        <v>1030000</v>
      </c>
      <c r="CA112" s="23">
        <f t="shared" si="177"/>
        <v>855745.25</v>
      </c>
      <c r="CB112" s="23">
        <f t="shared" si="178"/>
        <v>979500</v>
      </c>
      <c r="CC112" s="84">
        <f t="shared" si="179"/>
        <v>713758.61305593781</v>
      </c>
      <c r="CD112" s="84">
        <f t="shared" si="180"/>
        <v>398908.10099999997</v>
      </c>
      <c r="CE112" s="84">
        <f t="shared" si="181"/>
        <v>490656.96422999998</v>
      </c>
      <c r="CF112" s="168">
        <f>VLOOKUP(B112,'[3]MANO DE OBRA'!$B$9:$X$144,23,0)</f>
        <v>267028</v>
      </c>
      <c r="CG112" s="168">
        <v>929000</v>
      </c>
      <c r="CH112" s="24">
        <v>1084430</v>
      </c>
      <c r="CI112" s="24">
        <v>988800</v>
      </c>
      <c r="CJ112" s="24">
        <f t="shared" si="182"/>
        <v>817314.5</v>
      </c>
      <c r="CK112" s="24">
        <f t="shared" si="183"/>
        <v>958900</v>
      </c>
      <c r="CL112" s="24">
        <f t="shared" si="184"/>
        <v>592169.54828076647</v>
      </c>
      <c r="CM112" s="24">
        <f t="shared" si="185"/>
        <v>280646.42799999996</v>
      </c>
      <c r="CN112" s="24">
        <f t="shared" si="186"/>
        <v>345195.10643999994</v>
      </c>
      <c r="CO112" s="148">
        <f>VLOOKUP(B112,'[3]MANO DE OBRA'!$B$9:$Z$144,25,0)</f>
        <v>309212</v>
      </c>
      <c r="CP112" s="148">
        <v>929000</v>
      </c>
      <c r="CQ112" s="26">
        <v>1084430</v>
      </c>
      <c r="CR112" s="149">
        <v>1063000</v>
      </c>
      <c r="CS112" s="26">
        <f t="shared" si="187"/>
        <v>846410.5</v>
      </c>
      <c r="CT112" s="26">
        <f t="shared" si="188"/>
        <v>996000</v>
      </c>
      <c r="CU112" s="26">
        <f t="shared" si="189"/>
        <v>647948.45027052914</v>
      </c>
      <c r="CV112" s="26">
        <f t="shared" si="190"/>
        <v>324981.81199999998</v>
      </c>
      <c r="CW112" s="26">
        <f t="shared" si="191"/>
        <v>399727.62875999999</v>
      </c>
      <c r="CX112" s="27">
        <f>VLOOKUP(B112,'[3]MANO DE OBRA'!$B$9:$AB$144,27,0)</f>
        <v>363273</v>
      </c>
      <c r="CY112" s="27">
        <v>929000</v>
      </c>
      <c r="CZ112" s="28">
        <v>1084430</v>
      </c>
      <c r="DA112" s="86">
        <v>1019000</v>
      </c>
      <c r="DB112" s="28">
        <f t="shared" si="192"/>
        <v>848925.75</v>
      </c>
      <c r="DC112" s="28">
        <f t="shared" si="193"/>
        <v>974000</v>
      </c>
      <c r="DD112" s="28">
        <f t="shared" si="194"/>
        <v>697754.58127509302</v>
      </c>
      <c r="DE112" s="28">
        <f t="shared" si="195"/>
        <v>381799.92299999995</v>
      </c>
      <c r="DF112" s="28">
        <f t="shared" si="196"/>
        <v>469613.90528999997</v>
      </c>
      <c r="DG112" s="150">
        <f>VLOOKUP(B112,'[3]MANO DE OBRA'!$B$9:$AF$144,31,0)</f>
        <v>379551</v>
      </c>
      <c r="DH112" s="150">
        <v>929000</v>
      </c>
      <c r="DI112" s="29">
        <v>1084430</v>
      </c>
      <c r="DJ112" s="88">
        <v>1074000</v>
      </c>
      <c r="DK112" s="29">
        <f t="shared" si="197"/>
        <v>866745.25</v>
      </c>
      <c r="DL112" s="29">
        <f t="shared" si="198"/>
        <v>1001500</v>
      </c>
      <c r="DM112" s="29">
        <f t="shared" si="199"/>
        <v>718860.69322547689</v>
      </c>
      <c r="DN112" s="29">
        <f t="shared" si="200"/>
        <v>398908.10099999997</v>
      </c>
      <c r="DO112" s="29">
        <f t="shared" si="201"/>
        <v>490656.96422999998</v>
      </c>
      <c r="DP112" s="154">
        <f>VLOOKUP(B112,'[3]MANO DE OBRA'!$B$9:$AH$144,33,0)</f>
        <v>379551</v>
      </c>
      <c r="DQ112" s="154">
        <v>929000</v>
      </c>
      <c r="DR112" s="30">
        <v>1084430</v>
      </c>
      <c r="DS112" s="90">
        <v>1062700</v>
      </c>
      <c r="DT112" s="30">
        <f t="shared" si="202"/>
        <v>863920.25</v>
      </c>
      <c r="DU112" s="30">
        <f t="shared" si="203"/>
        <v>995850</v>
      </c>
      <c r="DV112" s="30">
        <f t="shared" si="204"/>
        <v>717583.89899041317</v>
      </c>
      <c r="DW112" s="30">
        <f t="shared" si="205"/>
        <v>398908.10099999997</v>
      </c>
      <c r="DX112" s="30">
        <f t="shared" si="206"/>
        <v>490656.96422999998</v>
      </c>
      <c r="DY112" s="158">
        <f>VLOOKUP(B112,'[3]MANO DE OBRA'!$B$9:$AJ$144,35,0)</f>
        <v>379551</v>
      </c>
      <c r="DZ112" s="158">
        <v>929000</v>
      </c>
      <c r="EA112" s="24">
        <v>1084430</v>
      </c>
      <c r="EB112" s="25">
        <v>1041100</v>
      </c>
      <c r="EC112" s="24">
        <f t="shared" si="207"/>
        <v>858520.25</v>
      </c>
      <c r="ED112" s="24">
        <f t="shared" si="208"/>
        <v>985050</v>
      </c>
      <c r="EE112" s="24">
        <f t="shared" si="209"/>
        <v>715079.41882375197</v>
      </c>
      <c r="EF112" s="24">
        <f t="shared" si="210"/>
        <v>398908.10099999997</v>
      </c>
      <c r="EG112" s="24">
        <f t="shared" si="211"/>
        <v>490656.96422999998</v>
      </c>
      <c r="EH112" s="126">
        <f>VLOOKUP(B112,'[3]MANO DE OBRA'!$B$9:$AN$144,37,0)</f>
        <v>397597</v>
      </c>
      <c r="EI112" s="126">
        <v>929000</v>
      </c>
      <c r="EJ112" s="17">
        <v>1084430</v>
      </c>
      <c r="EK112" s="73">
        <v>1041000</v>
      </c>
      <c r="EL112" s="17">
        <f t="shared" si="212"/>
        <v>863006.75</v>
      </c>
      <c r="EM112" s="17">
        <f t="shared" si="213"/>
        <v>985000</v>
      </c>
      <c r="EN112" s="17">
        <f t="shared" si="214"/>
        <v>730687.82814651623</v>
      </c>
      <c r="EO112" s="17">
        <f t="shared" si="215"/>
        <v>417874.44699999999</v>
      </c>
      <c r="EP112" s="17">
        <f t="shared" si="216"/>
        <v>513985.56981000002</v>
      </c>
      <c r="EQ112" s="350">
        <v>379551</v>
      </c>
      <c r="ER112" s="170">
        <v>929000</v>
      </c>
      <c r="ES112" s="32">
        <v>1084430</v>
      </c>
      <c r="ET112" s="32">
        <v>1009000</v>
      </c>
      <c r="EU112" s="32">
        <f t="shared" si="217"/>
        <v>1007476.6666666666</v>
      </c>
      <c r="EV112" s="32">
        <f t="shared" si="218"/>
        <v>1009000</v>
      </c>
      <c r="EW112" s="32">
        <f t="shared" si="219"/>
        <v>1003461.9529385578</v>
      </c>
      <c r="EX112" s="32">
        <f t="shared" si="220"/>
        <v>458535.56309999997</v>
      </c>
      <c r="EY112" s="32">
        <f t="shared" si="221"/>
        <v>563998.74261299998</v>
      </c>
      <c r="EZ112" s="94">
        <f>VLOOKUP(B112,'[2]MANO DE OBRA '!$B$11:$AT$145,45,0)</f>
        <v>232516</v>
      </c>
      <c r="FA112" s="170">
        <v>929000</v>
      </c>
      <c r="FB112" s="32">
        <v>1084430</v>
      </c>
      <c r="FC112" s="32">
        <v>1041000</v>
      </c>
      <c r="FD112" s="32">
        <f t="shared" si="222"/>
        <v>1018143.3333333334</v>
      </c>
      <c r="FE112" s="32">
        <f t="shared" si="223"/>
        <v>1041000</v>
      </c>
      <c r="FF112" s="32">
        <f t="shared" si="224"/>
        <v>1013792.8242397145</v>
      </c>
      <c r="FG112" s="172">
        <f t="shared" si="225"/>
        <v>280902.5796</v>
      </c>
      <c r="FH112" s="32">
        <f t="shared" si="226"/>
        <v>345510.17290800001</v>
      </c>
      <c r="FI112" s="172">
        <f>VLOOKUP(B112,'[2]MANO DE OBRA '!$B$11:$BO$145,66,0)</f>
        <v>226051</v>
      </c>
      <c r="FJ112" s="162">
        <v>929000</v>
      </c>
      <c r="FK112" s="32">
        <v>1084430</v>
      </c>
      <c r="FL112" s="94">
        <v>1008500</v>
      </c>
      <c r="FM112" s="32">
        <f t="shared" si="227"/>
        <v>1007310</v>
      </c>
      <c r="FN112" s="32">
        <f t="shared" si="228"/>
        <v>1008500</v>
      </c>
      <c r="FO112" s="94">
        <f t="shared" si="229"/>
        <v>1003297.0561759446</v>
      </c>
      <c r="FP112" s="172">
        <f t="shared" si="230"/>
        <v>273092.21309999999</v>
      </c>
      <c r="FQ112" s="32">
        <f t="shared" si="231"/>
        <v>335903.42211300001</v>
      </c>
      <c r="FR112" s="94">
        <f>VLOOKUP(B112,'[2]MANO DE OBRA '!$B$11:$BF$145,57,0)</f>
        <v>196191</v>
      </c>
      <c r="FS112" s="170">
        <v>929000</v>
      </c>
      <c r="FT112" s="32">
        <v>1084430</v>
      </c>
      <c r="FU112" s="32">
        <v>976000</v>
      </c>
      <c r="FV112" s="32">
        <f t="shared" si="232"/>
        <v>996476.66666666663</v>
      </c>
      <c r="FW112" s="32">
        <f t="shared" si="233"/>
        <v>976000</v>
      </c>
      <c r="FX112" s="32">
        <f t="shared" si="234"/>
        <v>992339.18813255907</v>
      </c>
      <c r="FY112" s="172">
        <f t="shared" si="235"/>
        <v>237018.34709999998</v>
      </c>
      <c r="FZ112" s="32">
        <f t="shared" si="236"/>
        <v>291532.56693299999</v>
      </c>
      <c r="GA112" s="172">
        <f>VLOOKUP(B112,'[2]MANO DE OBRA '!$B$11:$BR$145,69,0)</f>
        <v>231512</v>
      </c>
      <c r="GB112" s="162">
        <v>929000</v>
      </c>
      <c r="GC112" s="32">
        <v>1084430</v>
      </c>
      <c r="GD112" s="94">
        <v>1030000</v>
      </c>
      <c r="GE112" s="32">
        <f t="shared" si="237"/>
        <v>1014476.6666666666</v>
      </c>
      <c r="GF112" s="32">
        <f t="shared" si="238"/>
        <v>1030000</v>
      </c>
      <c r="GG112" s="32">
        <f t="shared" si="239"/>
        <v>1010290.3183016154</v>
      </c>
      <c r="GH112" s="172">
        <f t="shared" si="240"/>
        <v>279689.64720000001</v>
      </c>
      <c r="GI112" s="32">
        <f t="shared" si="241"/>
        <v>344018.26605600002</v>
      </c>
      <c r="GJ112" s="172">
        <f>VLOOKUP(B112,'[2]MANO DE OBRA '!$B$11:$P$145,15,0)</f>
        <v>205808</v>
      </c>
      <c r="GK112" s="162">
        <v>929000</v>
      </c>
      <c r="GL112" s="32">
        <v>1084430</v>
      </c>
      <c r="GM112" s="94">
        <v>728700</v>
      </c>
      <c r="GN112" s="32">
        <f t="shared" si="242"/>
        <v>914043.33333333337</v>
      </c>
      <c r="GO112" s="32">
        <f t="shared" si="243"/>
        <v>929000</v>
      </c>
      <c r="GP112" s="32">
        <f t="shared" si="244"/>
        <v>889976.23078388709</v>
      </c>
      <c r="GQ112" s="172">
        <f t="shared" si="245"/>
        <v>248636.64479999998</v>
      </c>
      <c r="GR112" s="32">
        <f t="shared" si="246"/>
        <v>305823.07310399995</v>
      </c>
      <c r="GS112" s="172">
        <f>VLOOKUP(B112,'[2]MANO DE OBRA '!$B$11:$G$145,6,0)</f>
        <v>180512</v>
      </c>
      <c r="GT112" s="162">
        <v>929000</v>
      </c>
      <c r="GU112" s="32">
        <v>1084430</v>
      </c>
      <c r="GV112" s="94">
        <v>728700</v>
      </c>
      <c r="GW112" s="33">
        <f t="shared" si="247"/>
        <v>914043.33333333337</v>
      </c>
      <c r="GX112" s="32">
        <f t="shared" si="248"/>
        <v>929000</v>
      </c>
      <c r="GY112" s="32">
        <f t="shared" si="249"/>
        <v>889976.23078388709</v>
      </c>
      <c r="GZ112" s="172">
        <f t="shared" si="250"/>
        <v>218076.5472</v>
      </c>
      <c r="HA112" s="32">
        <f t="shared" si="251"/>
        <v>268234.15305600001</v>
      </c>
      <c r="HB112" s="172">
        <f>VLOOKUP(B112,'[2]MANO DE OBRA '!$B$11:$D$145,3,0)</f>
        <v>179398</v>
      </c>
      <c r="HC112" s="31">
        <v>929000</v>
      </c>
      <c r="HD112" s="32">
        <v>1084430</v>
      </c>
      <c r="HE112" s="94">
        <v>728700</v>
      </c>
      <c r="HF112" s="33">
        <f t="shared" si="252"/>
        <v>914043.33333333337</v>
      </c>
      <c r="HG112" s="32">
        <f t="shared" si="253"/>
        <v>929000</v>
      </c>
      <c r="HH112" s="32">
        <f t="shared" si="254"/>
        <v>889976.23078388709</v>
      </c>
      <c r="HI112" s="172">
        <f t="shared" si="255"/>
        <v>216730.72379999998</v>
      </c>
      <c r="HJ112" s="32">
        <f t="shared" si="256"/>
        <v>266578.79027399997</v>
      </c>
      <c r="HK112" s="172">
        <f>VLOOKUP(B112,'[2]MANO DE OBRA '!$B$11:$BI$145,60,0)</f>
        <v>204675</v>
      </c>
      <c r="HL112" s="31">
        <v>929000</v>
      </c>
      <c r="HM112" s="32">
        <v>1084430</v>
      </c>
      <c r="HN112" s="94">
        <v>1030200</v>
      </c>
      <c r="HO112" s="33">
        <f t="shared" si="257"/>
        <v>1014543.3333333334</v>
      </c>
      <c r="HP112" s="32">
        <f t="shared" si="258"/>
        <v>1030200</v>
      </c>
      <c r="HQ112" s="32">
        <f t="shared" si="259"/>
        <v>1010354.4495834081</v>
      </c>
      <c r="HR112" s="172">
        <f t="shared" si="260"/>
        <v>247267.86749999999</v>
      </c>
      <c r="HS112" s="32">
        <f t="shared" si="261"/>
        <v>304139.47702499997</v>
      </c>
      <c r="HT112" s="172">
        <v>445920</v>
      </c>
      <c r="HU112" s="31">
        <v>929000</v>
      </c>
      <c r="HV112" s="32">
        <v>1084430</v>
      </c>
      <c r="HW112" s="94">
        <v>1052000</v>
      </c>
      <c r="HX112" s="33">
        <f t="shared" si="262"/>
        <v>1021810</v>
      </c>
      <c r="HY112" s="32">
        <f t="shared" si="263"/>
        <v>1052000</v>
      </c>
      <c r="HZ112" s="32">
        <f t="shared" si="264"/>
        <v>1017245.6926979474</v>
      </c>
      <c r="IA112" s="172">
        <f t="shared" si="265"/>
        <v>538715.95199999993</v>
      </c>
      <c r="IB112" s="32">
        <f t="shared" si="266"/>
        <v>662620.62095999997</v>
      </c>
      <c r="IC112" s="172">
        <v>510950</v>
      </c>
      <c r="ID112" s="31">
        <v>929000</v>
      </c>
      <c r="IE112" s="32">
        <v>1084430</v>
      </c>
      <c r="IF112" s="94">
        <v>1052000</v>
      </c>
      <c r="IG112" s="33">
        <f t="shared" si="267"/>
        <v>1021810</v>
      </c>
      <c r="IH112" s="32">
        <f t="shared" si="268"/>
        <v>1052000</v>
      </c>
      <c r="II112" s="32">
        <f t="shared" si="269"/>
        <v>1017245.6926979474</v>
      </c>
      <c r="IJ112" s="172">
        <f t="shared" si="270"/>
        <v>617278.69499999995</v>
      </c>
      <c r="IK112" s="32">
        <f t="shared" si="271"/>
        <v>759252.79484999995</v>
      </c>
      <c r="IM112" s="32">
        <f t="shared" si="272"/>
        <v>410028.01932711102</v>
      </c>
    </row>
    <row r="113" spans="1:247" x14ac:dyDescent="0.25">
      <c r="A113" s="12">
        <v>106</v>
      </c>
      <c r="B113" s="38" t="s">
        <v>391</v>
      </c>
      <c r="C113" s="14">
        <f>VLOOKUP(B113,'[3]MANO DE OBRA'!$B$9:$D$144,3,0)</f>
        <v>595812</v>
      </c>
      <c r="D113" s="14">
        <v>2128000</v>
      </c>
      <c r="E113" s="15">
        <v>2586550</v>
      </c>
      <c r="F113" s="97">
        <v>2380000</v>
      </c>
      <c r="G113" s="105">
        <f t="shared" si="138"/>
        <v>1922590.5</v>
      </c>
      <c r="H113" s="105">
        <f t="shared" si="139"/>
        <v>2254000</v>
      </c>
      <c r="I113" s="105">
        <f t="shared" si="140"/>
        <v>1353596.6634822628</v>
      </c>
      <c r="J113" s="107">
        <f t="shared" si="273"/>
        <v>626198.41200000001</v>
      </c>
      <c r="K113" s="107">
        <f t="shared" si="141"/>
        <v>770224.04676000006</v>
      </c>
      <c r="L113" s="101">
        <f>VLOOKUP(B113,'[3]MANO DE OBRA'!$B$9:$F$144,5,0)</f>
        <v>642660</v>
      </c>
      <c r="M113" s="101">
        <v>2128000</v>
      </c>
      <c r="N113" s="34">
        <v>2586550</v>
      </c>
      <c r="O113" s="70">
        <v>2509000</v>
      </c>
      <c r="P113" s="34">
        <f t="shared" si="142"/>
        <v>1966552.5</v>
      </c>
      <c r="Q113" s="34">
        <f t="shared" si="143"/>
        <v>2318500</v>
      </c>
      <c r="R113" s="34">
        <f t="shared" si="144"/>
        <v>1422911.2441335674</v>
      </c>
      <c r="S113" s="34">
        <f t="shared" si="145"/>
        <v>675435.65999999992</v>
      </c>
      <c r="T113" s="34">
        <f t="shared" si="146"/>
        <v>830785.86179999984</v>
      </c>
      <c r="U113" s="175">
        <f>VLOOKUP(B113,'[3]MANO DE OBRA'!$B$9:$H$144,7,0)</f>
        <v>659261</v>
      </c>
      <c r="V113" s="175">
        <v>2128000</v>
      </c>
      <c r="W113" s="17">
        <v>2586550</v>
      </c>
      <c r="X113" s="17">
        <v>2457000</v>
      </c>
      <c r="Y113" s="17">
        <f t="shared" si="147"/>
        <v>1957702.75</v>
      </c>
      <c r="Z113" s="17">
        <f t="shared" si="148"/>
        <v>2292500</v>
      </c>
      <c r="AA113" s="17">
        <f t="shared" si="149"/>
        <v>1438646.8261003152</v>
      </c>
      <c r="AB113" s="17">
        <f t="shared" si="150"/>
        <v>692883.31099999999</v>
      </c>
      <c r="AC113" s="17">
        <f t="shared" si="151"/>
        <v>852246.47253000003</v>
      </c>
      <c r="AD113" s="129">
        <f>VLOOKUP(B113,'[3]MANO DE OBRA'!$B$9:$J$144,9,0)</f>
        <v>600506</v>
      </c>
      <c r="AE113" s="129">
        <v>2128000</v>
      </c>
      <c r="AF113" s="18">
        <v>2586550</v>
      </c>
      <c r="AG113" s="74">
        <v>2509000</v>
      </c>
      <c r="AH113" s="18">
        <f t="shared" si="152"/>
        <v>1956014</v>
      </c>
      <c r="AI113" s="18">
        <f t="shared" si="153"/>
        <v>2318500</v>
      </c>
      <c r="AJ113" s="18">
        <f t="shared" si="154"/>
        <v>1369690.5599978673</v>
      </c>
      <c r="AK113" s="18">
        <f t="shared" si="155"/>
        <v>631131.80599999998</v>
      </c>
      <c r="AL113" s="18">
        <f t="shared" si="156"/>
        <v>776292.12138000003</v>
      </c>
      <c r="AM113" s="133">
        <f>VLOOKUP(B113,'[3]MANO DE OBRA'!$B$9:$L$144,11,0)</f>
        <v>661108</v>
      </c>
      <c r="AN113" s="133">
        <v>2128000</v>
      </c>
      <c r="AO113" s="19">
        <v>2586550</v>
      </c>
      <c r="AP113" s="77">
        <v>2457000</v>
      </c>
      <c r="AQ113" s="19">
        <f t="shared" si="157"/>
        <v>1958164.5</v>
      </c>
      <c r="AR113" s="19">
        <f t="shared" si="158"/>
        <v>2292500</v>
      </c>
      <c r="AS113" s="19">
        <f t="shared" si="159"/>
        <v>1440842.904958064</v>
      </c>
      <c r="AT113" s="19">
        <f t="shared" si="160"/>
        <v>694824.50799999991</v>
      </c>
      <c r="AU113" s="19">
        <f t="shared" si="161"/>
        <v>854634.14483999996</v>
      </c>
      <c r="AV113" s="137">
        <f>VLOOKUP(B113,'[3]MANO DE OBRA'!$B$9:$N$144,13,0)</f>
        <v>698471</v>
      </c>
      <c r="AW113" s="137">
        <v>2128000</v>
      </c>
      <c r="AX113" s="20">
        <v>2586550</v>
      </c>
      <c r="AY113" s="79">
        <v>2457000</v>
      </c>
      <c r="AZ113" s="20">
        <f t="shared" si="162"/>
        <v>1967505.25</v>
      </c>
      <c r="BA113" s="20">
        <f t="shared" si="163"/>
        <v>2292500</v>
      </c>
      <c r="BB113" s="20">
        <f t="shared" si="164"/>
        <v>1484098.2973335795</v>
      </c>
      <c r="BC113" s="20">
        <f t="shared" si="165"/>
        <v>734093.02099999995</v>
      </c>
      <c r="BD113" s="20">
        <f t="shared" si="166"/>
        <v>902934.41582999995</v>
      </c>
      <c r="BE113" s="139">
        <f>VLOOKUP(B113,'[3]MANO DE OBRA'!$B$9:$P$144,15,0)</f>
        <v>741453</v>
      </c>
      <c r="BF113" s="139">
        <v>2128000</v>
      </c>
      <c r="BG113" s="21">
        <v>2586550</v>
      </c>
      <c r="BH113" s="80">
        <v>2483000</v>
      </c>
      <c r="BI113" s="21">
        <f t="shared" si="167"/>
        <v>1984750.75</v>
      </c>
      <c r="BJ113" s="21">
        <f t="shared" si="168"/>
        <v>2305500</v>
      </c>
      <c r="BK113" s="21">
        <f t="shared" si="169"/>
        <v>1533752.9376843283</v>
      </c>
      <c r="BL113" s="21">
        <f t="shared" si="170"/>
        <v>779267.103</v>
      </c>
      <c r="BM113" s="21">
        <f t="shared" si="171"/>
        <v>958498.53668999998</v>
      </c>
      <c r="BN113" s="144">
        <f>VLOOKUP(B113,'[3]MANO DE OBRA'!$B$9:$R$144,17,0)</f>
        <v>671854</v>
      </c>
      <c r="BO113" s="144">
        <v>2128000</v>
      </c>
      <c r="BP113" s="22">
        <v>2586550</v>
      </c>
      <c r="BQ113" s="82">
        <v>2535000</v>
      </c>
      <c r="BR113" s="22">
        <f t="shared" si="172"/>
        <v>1980351</v>
      </c>
      <c r="BS113" s="22">
        <f t="shared" si="173"/>
        <v>2331500</v>
      </c>
      <c r="BT113" s="22">
        <f t="shared" si="174"/>
        <v>1460154.5079820633</v>
      </c>
      <c r="BU113" s="22">
        <f t="shared" si="175"/>
        <v>706118.554</v>
      </c>
      <c r="BV113" s="22">
        <f t="shared" si="176"/>
        <v>868525.82142000005</v>
      </c>
      <c r="BW113" s="146">
        <f>VLOOKUP(B113,'[3]MANO DE OBRA'!$B$9:$T$144,19,0)</f>
        <v>772869</v>
      </c>
      <c r="BX113" s="146">
        <v>2128000</v>
      </c>
      <c r="BY113" s="23">
        <v>2586550</v>
      </c>
      <c r="BZ113" s="84">
        <v>2483000</v>
      </c>
      <c r="CA113" s="23">
        <f t="shared" si="177"/>
        <v>1992604.75</v>
      </c>
      <c r="CB113" s="23">
        <f t="shared" si="178"/>
        <v>2305500</v>
      </c>
      <c r="CC113" s="84">
        <f t="shared" si="179"/>
        <v>1566686.5140595385</v>
      </c>
      <c r="CD113" s="84">
        <f t="shared" si="180"/>
        <v>812285.3189999999</v>
      </c>
      <c r="CE113" s="84">
        <f t="shared" si="181"/>
        <v>999110.94236999983</v>
      </c>
      <c r="CF113" s="168">
        <f>VLOOKUP(B113,'[3]MANO DE OBRA'!$B$9:$X$144,23,0)</f>
        <v>585550</v>
      </c>
      <c r="CG113" s="168">
        <v>2128000</v>
      </c>
      <c r="CH113" s="24">
        <v>2586550</v>
      </c>
      <c r="CI113" s="24">
        <v>2358900</v>
      </c>
      <c r="CJ113" s="24">
        <f t="shared" si="182"/>
        <v>1914750</v>
      </c>
      <c r="CK113" s="24">
        <f t="shared" si="183"/>
        <v>2243450</v>
      </c>
      <c r="CL113" s="24">
        <f t="shared" si="184"/>
        <v>1338570.4082930547</v>
      </c>
      <c r="CM113" s="24">
        <f t="shared" si="185"/>
        <v>615413.04999999993</v>
      </c>
      <c r="CN113" s="24">
        <f t="shared" si="186"/>
        <v>756958.05149999994</v>
      </c>
      <c r="CO113" s="148">
        <f>VLOOKUP(B113,'[3]MANO DE OBRA'!$B$9:$Z$144,25,0)</f>
        <v>703859</v>
      </c>
      <c r="CP113" s="148">
        <v>2128000</v>
      </c>
      <c r="CQ113" s="26">
        <v>2586550</v>
      </c>
      <c r="CR113" s="149">
        <v>2509000</v>
      </c>
      <c r="CS113" s="26">
        <f t="shared" si="187"/>
        <v>1981852.25</v>
      </c>
      <c r="CT113" s="26">
        <f t="shared" si="188"/>
        <v>2318500</v>
      </c>
      <c r="CU113" s="26">
        <f t="shared" si="189"/>
        <v>1494855.2035483469</v>
      </c>
      <c r="CV113" s="26">
        <f t="shared" si="190"/>
        <v>739755.80900000001</v>
      </c>
      <c r="CW113" s="26">
        <f t="shared" si="191"/>
        <v>909899.64507000009</v>
      </c>
      <c r="CX113" s="27">
        <f>VLOOKUP(B113,'[3]MANO DE OBRA'!$B$9:$AB$144,27,0)</f>
        <v>889607</v>
      </c>
      <c r="CY113" s="27">
        <v>2128000</v>
      </c>
      <c r="CZ113" s="28">
        <v>2586550</v>
      </c>
      <c r="DA113" s="86">
        <v>2457000</v>
      </c>
      <c r="DB113" s="28">
        <f t="shared" si="192"/>
        <v>2015289.25</v>
      </c>
      <c r="DC113" s="28">
        <f t="shared" si="193"/>
        <v>2292500</v>
      </c>
      <c r="DD113" s="28">
        <f t="shared" si="194"/>
        <v>1675299.7171602186</v>
      </c>
      <c r="DE113" s="28">
        <f t="shared" si="195"/>
        <v>934976.95699999994</v>
      </c>
      <c r="DF113" s="28">
        <f t="shared" si="196"/>
        <v>1150021.65711</v>
      </c>
      <c r="DG113" s="150">
        <f>VLOOKUP(B113,'[3]MANO DE OBRA'!$B$9:$AF$144,31,0)</f>
        <v>905293</v>
      </c>
      <c r="DH113" s="150">
        <v>2128000</v>
      </c>
      <c r="DI113" s="29">
        <v>2586550</v>
      </c>
      <c r="DJ113" s="88">
        <v>2457000</v>
      </c>
      <c r="DK113" s="29">
        <f t="shared" si="197"/>
        <v>2019210.75</v>
      </c>
      <c r="DL113" s="29">
        <f t="shared" si="198"/>
        <v>2292500</v>
      </c>
      <c r="DM113" s="29">
        <f t="shared" si="199"/>
        <v>1689078.3835351497</v>
      </c>
      <c r="DN113" s="29">
        <f t="shared" si="200"/>
        <v>951462.94299999997</v>
      </c>
      <c r="DO113" s="29">
        <f t="shared" si="201"/>
        <v>1170299.41989</v>
      </c>
      <c r="DP113" s="154">
        <f>VLOOKUP(B113,'[3]MANO DE OBRA'!$B$9:$AH$144,33,0)</f>
        <v>905293</v>
      </c>
      <c r="DQ113" s="154">
        <v>2128000</v>
      </c>
      <c r="DR113" s="30">
        <v>2586550</v>
      </c>
      <c r="DS113" s="90">
        <v>2509000</v>
      </c>
      <c r="DT113" s="30">
        <f t="shared" si="202"/>
        <v>2032210.75</v>
      </c>
      <c r="DU113" s="30">
        <f t="shared" si="203"/>
        <v>2318500</v>
      </c>
      <c r="DV113" s="30">
        <f t="shared" si="204"/>
        <v>1695116.2963479431</v>
      </c>
      <c r="DW113" s="30">
        <f t="shared" si="205"/>
        <v>951462.94299999997</v>
      </c>
      <c r="DX113" s="30">
        <f t="shared" si="206"/>
        <v>1170299.41989</v>
      </c>
      <c r="DY113" s="158">
        <f>VLOOKUP(B113,'[3]MANO DE OBRA'!$B$9:$AJ$144,35,0)</f>
        <v>905293</v>
      </c>
      <c r="DZ113" s="158">
        <v>2128000</v>
      </c>
      <c r="EA113" s="24">
        <v>2586550</v>
      </c>
      <c r="EB113" s="25">
        <v>2560700</v>
      </c>
      <c r="EC113" s="24">
        <f t="shared" si="207"/>
        <v>2045135.75</v>
      </c>
      <c r="ED113" s="24">
        <f t="shared" si="208"/>
        <v>2344350</v>
      </c>
      <c r="EE113" s="24">
        <f t="shared" si="209"/>
        <v>1700916.6399062003</v>
      </c>
      <c r="EF113" s="24">
        <f t="shared" si="210"/>
        <v>951462.94299999997</v>
      </c>
      <c r="EG113" s="24">
        <f t="shared" si="211"/>
        <v>1170299.41989</v>
      </c>
      <c r="EH113" s="126">
        <f>VLOOKUP(B113,'[3]MANO DE OBRA'!$B$9:$AN$144,37,0)</f>
        <v>962508</v>
      </c>
      <c r="EI113" s="126">
        <v>2128000</v>
      </c>
      <c r="EJ113" s="17">
        <v>2586550</v>
      </c>
      <c r="EK113" s="73">
        <v>2509000</v>
      </c>
      <c r="EL113" s="17">
        <f t="shared" si="212"/>
        <v>2046514.5</v>
      </c>
      <c r="EM113" s="17">
        <f t="shared" si="213"/>
        <v>2318500</v>
      </c>
      <c r="EN113" s="17">
        <f t="shared" si="214"/>
        <v>1743635.2630709559</v>
      </c>
      <c r="EO113" s="17">
        <f t="shared" si="215"/>
        <v>1011595.9079999999</v>
      </c>
      <c r="EP113" s="17">
        <f t="shared" si="216"/>
        <v>1244262.9668399999</v>
      </c>
      <c r="EQ113" s="350">
        <v>905293</v>
      </c>
      <c r="ER113" s="170">
        <v>2128000</v>
      </c>
      <c r="ES113" s="32">
        <v>2586550</v>
      </c>
      <c r="ET113" s="32">
        <v>2431000</v>
      </c>
      <c r="EU113" s="32">
        <f t="shared" si="217"/>
        <v>2381850</v>
      </c>
      <c r="EV113" s="32">
        <f t="shared" si="218"/>
        <v>2431000</v>
      </c>
      <c r="EW113" s="32">
        <f t="shared" si="219"/>
        <v>2366129.2567201247</v>
      </c>
      <c r="EX113" s="32">
        <f t="shared" si="220"/>
        <v>1093684.4733</v>
      </c>
      <c r="EY113" s="32">
        <f t="shared" si="221"/>
        <v>1345231.902159</v>
      </c>
      <c r="EZ113" s="94">
        <f>VLOOKUP(B113,'[2]MANO DE OBRA '!$B$11:$AT$145,45,0)</f>
        <v>441048</v>
      </c>
      <c r="FA113" s="170">
        <v>2128000</v>
      </c>
      <c r="FB113" s="32">
        <v>2586550</v>
      </c>
      <c r="FC113" s="32">
        <v>2328000</v>
      </c>
      <c r="FD113" s="32">
        <f t="shared" si="222"/>
        <v>2347516.6666666665</v>
      </c>
      <c r="FE113" s="32">
        <f t="shared" si="223"/>
        <v>2328000</v>
      </c>
      <c r="FF113" s="32">
        <f t="shared" si="224"/>
        <v>2332645.4190157964</v>
      </c>
      <c r="FG113" s="172">
        <f t="shared" si="225"/>
        <v>532830.08880000003</v>
      </c>
      <c r="FH113" s="32">
        <f t="shared" si="226"/>
        <v>655381.00922400004</v>
      </c>
      <c r="FI113" s="172">
        <f>VLOOKUP(B113,'[2]MANO DE OBRA '!$B$11:$BO$145,66,0)</f>
        <v>453219</v>
      </c>
      <c r="FJ113" s="162">
        <v>2128000</v>
      </c>
      <c r="FK113" s="32">
        <v>2586550</v>
      </c>
      <c r="FL113" s="94">
        <v>2431400</v>
      </c>
      <c r="FM113" s="32">
        <f t="shared" si="227"/>
        <v>2381983.3333333335</v>
      </c>
      <c r="FN113" s="32">
        <f t="shared" si="228"/>
        <v>2431400</v>
      </c>
      <c r="FO113" s="94">
        <f t="shared" si="229"/>
        <v>2366255.5550121455</v>
      </c>
      <c r="FP113" s="172">
        <f t="shared" si="230"/>
        <v>547533.87390000001</v>
      </c>
      <c r="FQ113" s="32">
        <f t="shared" si="231"/>
        <v>673466.66489699995</v>
      </c>
      <c r="FR113" s="94">
        <f>VLOOKUP(B113,'[2]MANO DE OBRA '!$B$11:$BF$145,57,0)</f>
        <v>488831</v>
      </c>
      <c r="FS113" s="170">
        <v>2128000</v>
      </c>
      <c r="FT113" s="32">
        <v>2586550</v>
      </c>
      <c r="FU113" s="32">
        <v>2483000</v>
      </c>
      <c r="FV113" s="32">
        <f t="shared" si="232"/>
        <v>2399183.3333333335</v>
      </c>
      <c r="FW113" s="32">
        <f t="shared" si="233"/>
        <v>2483000</v>
      </c>
      <c r="FX113" s="32">
        <f t="shared" si="234"/>
        <v>2382315.9536436391</v>
      </c>
      <c r="FY113" s="172">
        <f t="shared" si="235"/>
        <v>590556.73109999998</v>
      </c>
      <c r="FZ113" s="32">
        <f t="shared" si="236"/>
        <v>726384.77925299993</v>
      </c>
      <c r="GA113" s="172">
        <f>VLOOKUP(B113,'[2]MANO DE OBRA '!$B$11:$BR$145,69,0)</f>
        <v>443841</v>
      </c>
      <c r="GB113" s="162">
        <v>2128000</v>
      </c>
      <c r="GC113" s="32">
        <v>2586550</v>
      </c>
      <c r="GD113" s="94">
        <v>2509000</v>
      </c>
      <c r="GE113" s="32">
        <f t="shared" si="237"/>
        <v>2407850</v>
      </c>
      <c r="GF113" s="32">
        <f t="shared" si="238"/>
        <v>2509000</v>
      </c>
      <c r="GG113" s="32">
        <f t="shared" si="239"/>
        <v>2390237.5944163357</v>
      </c>
      <c r="GH113" s="172">
        <f t="shared" si="240"/>
        <v>536204.31209999998</v>
      </c>
      <c r="GI113" s="32">
        <f t="shared" si="241"/>
        <v>659531.30388300004</v>
      </c>
      <c r="GJ113" s="172">
        <f>VLOOKUP(B113,'[2]MANO DE OBRA '!$B$11:$P$145,15,0)</f>
        <v>419397</v>
      </c>
      <c r="GK113" s="162">
        <v>2128000</v>
      </c>
      <c r="GL113" s="32">
        <v>2586550</v>
      </c>
      <c r="GM113" s="94">
        <v>1683900</v>
      </c>
      <c r="GN113" s="32">
        <f t="shared" si="242"/>
        <v>2132816.6666666665</v>
      </c>
      <c r="GO113" s="32">
        <f t="shared" si="243"/>
        <v>2128000</v>
      </c>
      <c r="GP113" s="32">
        <f t="shared" si="244"/>
        <v>2068395.3810759683</v>
      </c>
      <c r="GQ113" s="172">
        <f t="shared" si="245"/>
        <v>506673.51569999999</v>
      </c>
      <c r="GR113" s="32">
        <f t="shared" si="246"/>
        <v>623208.42431100004</v>
      </c>
      <c r="GS113" s="172">
        <f>VLOOKUP(B113,'[2]MANO DE OBRA '!$B$11:$G$145,6,0)</f>
        <v>390928</v>
      </c>
      <c r="GT113" s="162">
        <v>2128000</v>
      </c>
      <c r="GU113" s="32">
        <v>2586550</v>
      </c>
      <c r="GV113" s="94">
        <v>1683900</v>
      </c>
      <c r="GW113" s="33">
        <f t="shared" si="247"/>
        <v>2132816.6666666665</v>
      </c>
      <c r="GX113" s="32">
        <f t="shared" si="248"/>
        <v>2128000</v>
      </c>
      <c r="GY113" s="32">
        <f t="shared" si="249"/>
        <v>2068395.3810759683</v>
      </c>
      <c r="GZ113" s="172">
        <f t="shared" si="250"/>
        <v>472280.11679999996</v>
      </c>
      <c r="HA113" s="32">
        <f t="shared" si="251"/>
        <v>580904.543664</v>
      </c>
      <c r="HB113" s="172">
        <f>VLOOKUP(B113,'[2]MANO DE OBRA '!$B$11:$D$145,3,0)</f>
        <v>403109</v>
      </c>
      <c r="HC113" s="31">
        <v>2128000</v>
      </c>
      <c r="HD113" s="32">
        <v>2586550</v>
      </c>
      <c r="HE113" s="94">
        <v>1683900</v>
      </c>
      <c r="HF113" s="33">
        <f t="shared" si="252"/>
        <v>2132816.6666666665</v>
      </c>
      <c r="HG113" s="32">
        <f t="shared" si="253"/>
        <v>2128000</v>
      </c>
      <c r="HH113" s="32">
        <f t="shared" si="254"/>
        <v>2068395.3810759683</v>
      </c>
      <c r="HI113" s="172">
        <f t="shared" si="255"/>
        <v>486995.9829</v>
      </c>
      <c r="HJ113" s="32">
        <f t="shared" si="256"/>
        <v>599005.05896699999</v>
      </c>
      <c r="HK113" s="172">
        <f>VLOOKUP(B113,'[2]MANO DE OBRA '!$B$11:$BI$145,60,0)</f>
        <v>552117</v>
      </c>
      <c r="HL113" s="31">
        <v>2128000</v>
      </c>
      <c r="HM113" s="32">
        <v>2586550</v>
      </c>
      <c r="HN113" s="94">
        <v>2509000</v>
      </c>
      <c r="HO113" s="33">
        <f t="shared" si="257"/>
        <v>2407850</v>
      </c>
      <c r="HP113" s="32">
        <f t="shared" si="258"/>
        <v>2509000</v>
      </c>
      <c r="HQ113" s="32">
        <f t="shared" si="259"/>
        <v>2390237.5944163357</v>
      </c>
      <c r="HR113" s="172">
        <f t="shared" si="260"/>
        <v>667012.5477</v>
      </c>
      <c r="HS113" s="32">
        <f t="shared" si="261"/>
        <v>820425.43367099995</v>
      </c>
      <c r="HT113" s="172">
        <v>1021440</v>
      </c>
      <c r="HU113" s="31">
        <v>2128000</v>
      </c>
      <c r="HV113" s="32">
        <v>2586550</v>
      </c>
      <c r="HW113" s="94">
        <v>2457000</v>
      </c>
      <c r="HX113" s="33">
        <f t="shared" si="262"/>
        <v>2390516.6666666665</v>
      </c>
      <c r="HY113" s="32">
        <f t="shared" si="263"/>
        <v>2457000</v>
      </c>
      <c r="HZ113" s="32">
        <f t="shared" si="264"/>
        <v>2374280.6622333839</v>
      </c>
      <c r="IA113" s="172">
        <f t="shared" si="265"/>
        <v>1234001.6639999999</v>
      </c>
      <c r="IB113" s="32">
        <f t="shared" si="266"/>
        <v>1517822.04672</v>
      </c>
      <c r="IC113" s="172">
        <v>1170400</v>
      </c>
      <c r="ID113" s="31">
        <v>2128000</v>
      </c>
      <c r="IE113" s="32">
        <v>2586550</v>
      </c>
      <c r="IF113" s="94">
        <v>2457000</v>
      </c>
      <c r="IG113" s="33">
        <f t="shared" si="267"/>
        <v>2390516.6666666665</v>
      </c>
      <c r="IH113" s="32">
        <f t="shared" si="268"/>
        <v>2457000</v>
      </c>
      <c r="II113" s="32">
        <f t="shared" si="269"/>
        <v>2374280.6622333839</v>
      </c>
      <c r="IJ113" s="172">
        <f t="shared" si="270"/>
        <v>1413960.24</v>
      </c>
      <c r="IK113" s="32">
        <f t="shared" si="271"/>
        <v>1739171.0951999999</v>
      </c>
      <c r="IM113" s="32">
        <f t="shared" si="272"/>
        <v>937993.5261392222</v>
      </c>
    </row>
    <row r="114" spans="1:247" x14ac:dyDescent="0.25">
      <c r="A114" s="12">
        <v>107</v>
      </c>
      <c r="B114" s="36" t="s">
        <v>392</v>
      </c>
      <c r="C114" s="14">
        <f>VLOOKUP(B114,'[3]MANO DE OBRA'!$B$9:$D$144,3,0)</f>
        <v>159939</v>
      </c>
      <c r="D114" s="14">
        <v>572000</v>
      </c>
      <c r="E114" s="15">
        <v>700060</v>
      </c>
      <c r="F114" s="97">
        <v>630000</v>
      </c>
      <c r="G114" s="105">
        <f t="shared" si="138"/>
        <v>515499.75</v>
      </c>
      <c r="H114" s="105">
        <f t="shared" si="139"/>
        <v>601000</v>
      </c>
      <c r="I114" s="105">
        <f t="shared" si="140"/>
        <v>363095.48185390438</v>
      </c>
      <c r="J114" s="107">
        <f t="shared" si="273"/>
        <v>168095.889</v>
      </c>
      <c r="K114" s="107">
        <f t="shared" si="141"/>
        <v>206757.94347</v>
      </c>
      <c r="L114" s="101">
        <f>VLOOKUP(B114,'[3]MANO DE OBRA'!$B$9:$F$144,5,0)</f>
        <v>159261</v>
      </c>
      <c r="M114" s="101">
        <v>572000</v>
      </c>
      <c r="N114" s="34">
        <v>700060</v>
      </c>
      <c r="O114" s="70">
        <v>686100</v>
      </c>
      <c r="P114" s="34">
        <f t="shared" si="142"/>
        <v>529355.25</v>
      </c>
      <c r="Q114" s="34">
        <f t="shared" si="143"/>
        <v>629050</v>
      </c>
      <c r="R114" s="34">
        <f t="shared" si="144"/>
        <v>366528.09178680455</v>
      </c>
      <c r="S114" s="34">
        <f t="shared" si="145"/>
        <v>167383.31099999999</v>
      </c>
      <c r="T114" s="34">
        <f t="shared" si="146"/>
        <v>205881.47252999997</v>
      </c>
      <c r="U114" s="175">
        <f>VLOOKUP(B114,'[3]MANO DE OBRA'!$B$9:$H$144,7,0)</f>
        <v>159224</v>
      </c>
      <c r="V114" s="175">
        <v>572000</v>
      </c>
      <c r="W114" s="17">
        <v>700060</v>
      </c>
      <c r="X114" s="17">
        <v>672000</v>
      </c>
      <c r="Y114" s="17">
        <f t="shared" si="147"/>
        <v>525821</v>
      </c>
      <c r="Z114" s="17">
        <f t="shared" si="148"/>
        <v>622000</v>
      </c>
      <c r="AA114" s="17">
        <f t="shared" si="149"/>
        <v>365455.12720587919</v>
      </c>
      <c r="AB114" s="17">
        <f t="shared" si="150"/>
        <v>167344.424</v>
      </c>
      <c r="AC114" s="17">
        <f t="shared" si="151"/>
        <v>205833.64152</v>
      </c>
      <c r="AD114" s="129">
        <f>VLOOKUP(B114,'[3]MANO DE OBRA'!$B$9:$J$144,9,0)</f>
        <v>147776</v>
      </c>
      <c r="AE114" s="129">
        <v>572000</v>
      </c>
      <c r="AF114" s="18">
        <v>700060</v>
      </c>
      <c r="AG114" s="74">
        <v>686100</v>
      </c>
      <c r="AH114" s="18">
        <f t="shared" si="152"/>
        <v>526484</v>
      </c>
      <c r="AI114" s="18">
        <f t="shared" si="153"/>
        <v>629050</v>
      </c>
      <c r="AJ114" s="18">
        <f t="shared" si="154"/>
        <v>350839.86481879535</v>
      </c>
      <c r="AK114" s="18">
        <f t="shared" si="155"/>
        <v>155312.576</v>
      </c>
      <c r="AL114" s="18">
        <f t="shared" si="156"/>
        <v>191034.46848000001</v>
      </c>
      <c r="AM114" s="133">
        <f>VLOOKUP(B114,'[3]MANO DE OBRA'!$B$9:$L$144,11,0)</f>
        <v>162689</v>
      </c>
      <c r="AN114" s="133">
        <v>572000</v>
      </c>
      <c r="AO114" s="19">
        <v>700060</v>
      </c>
      <c r="AP114" s="77">
        <v>679000</v>
      </c>
      <c r="AQ114" s="19">
        <f t="shared" si="157"/>
        <v>528437.25</v>
      </c>
      <c r="AR114" s="19">
        <f t="shared" si="158"/>
        <v>625500</v>
      </c>
      <c r="AS114" s="19">
        <f t="shared" si="159"/>
        <v>370502.38377489609</v>
      </c>
      <c r="AT114" s="19">
        <f t="shared" si="160"/>
        <v>170986.139</v>
      </c>
      <c r="AU114" s="19">
        <f t="shared" si="161"/>
        <v>210312.95097000001</v>
      </c>
      <c r="AV114" s="137">
        <f>VLOOKUP(B114,'[3]MANO DE OBRA'!$B$9:$N$144,13,0)</f>
        <v>204770</v>
      </c>
      <c r="AW114" s="137">
        <v>572000</v>
      </c>
      <c r="AX114" s="20">
        <v>700060</v>
      </c>
      <c r="AY114" s="79">
        <v>679000</v>
      </c>
      <c r="AZ114" s="20">
        <f t="shared" si="162"/>
        <v>538957.5</v>
      </c>
      <c r="BA114" s="20">
        <f t="shared" si="163"/>
        <v>625500</v>
      </c>
      <c r="BB114" s="20">
        <f t="shared" si="164"/>
        <v>419595.85444597923</v>
      </c>
      <c r="BC114" s="20">
        <f t="shared" si="165"/>
        <v>215213.27</v>
      </c>
      <c r="BD114" s="20">
        <f t="shared" si="166"/>
        <v>264712.32209999999</v>
      </c>
      <c r="BE114" s="139">
        <f>VLOOKUP(B114,'[3]MANO DE OBRA'!$B$9:$P$144,15,0)</f>
        <v>186904</v>
      </c>
      <c r="BF114" s="139">
        <v>572000</v>
      </c>
      <c r="BG114" s="21">
        <v>700060</v>
      </c>
      <c r="BH114" s="80">
        <v>679000</v>
      </c>
      <c r="BI114" s="21">
        <f t="shared" si="167"/>
        <v>534491</v>
      </c>
      <c r="BJ114" s="21">
        <f t="shared" si="168"/>
        <v>625500</v>
      </c>
      <c r="BK114" s="21">
        <f t="shared" si="169"/>
        <v>400008.19736583409</v>
      </c>
      <c r="BL114" s="21">
        <f t="shared" si="170"/>
        <v>196436.10399999999</v>
      </c>
      <c r="BM114" s="21">
        <f t="shared" si="171"/>
        <v>241616.40792</v>
      </c>
      <c r="BN114" s="144">
        <f>VLOOKUP(B114,'[3]MANO DE OBRA'!$B$9:$R$144,17,0)</f>
        <v>224449</v>
      </c>
      <c r="BO114" s="144">
        <v>572000</v>
      </c>
      <c r="BP114" s="22">
        <v>700060</v>
      </c>
      <c r="BQ114" s="82">
        <v>693000</v>
      </c>
      <c r="BR114" s="22">
        <f t="shared" si="172"/>
        <v>547377.25</v>
      </c>
      <c r="BS114" s="22">
        <f t="shared" si="173"/>
        <v>632500</v>
      </c>
      <c r="BT114" s="22">
        <f t="shared" si="174"/>
        <v>440768.56705016148</v>
      </c>
      <c r="BU114" s="22">
        <f t="shared" si="175"/>
        <v>235895.89899999998</v>
      </c>
      <c r="BV114" s="22">
        <f t="shared" si="176"/>
        <v>290151.95577</v>
      </c>
      <c r="BW114" s="146">
        <f>VLOOKUP(B114,'[3]MANO DE OBRA'!$B$9:$T$144,19,0)</f>
        <v>216884</v>
      </c>
      <c r="BX114" s="146">
        <v>572000</v>
      </c>
      <c r="BY114" s="23">
        <v>700060</v>
      </c>
      <c r="BZ114" s="84">
        <v>679000</v>
      </c>
      <c r="CA114" s="23">
        <f t="shared" si="177"/>
        <v>541986</v>
      </c>
      <c r="CB114" s="23">
        <f t="shared" si="178"/>
        <v>625500</v>
      </c>
      <c r="CC114" s="84">
        <f t="shared" si="179"/>
        <v>431955.43888303044</v>
      </c>
      <c r="CD114" s="84">
        <f t="shared" si="180"/>
        <v>227945.08399999997</v>
      </c>
      <c r="CE114" s="84">
        <f t="shared" si="181"/>
        <v>280372.45331999997</v>
      </c>
      <c r="CF114" s="168">
        <f>VLOOKUP(B114,'[3]MANO DE OBRA'!$B$9:$X$144,23,0)</f>
        <v>172121</v>
      </c>
      <c r="CG114" s="168">
        <v>572000</v>
      </c>
      <c r="CH114" s="24">
        <v>700060</v>
      </c>
      <c r="CI114" s="24">
        <v>651800</v>
      </c>
      <c r="CJ114" s="24">
        <f t="shared" si="182"/>
        <v>523995.25</v>
      </c>
      <c r="CK114" s="24">
        <f t="shared" si="183"/>
        <v>611900</v>
      </c>
      <c r="CL114" s="24">
        <f t="shared" si="184"/>
        <v>380199.94707734056</v>
      </c>
      <c r="CM114" s="24">
        <f t="shared" si="185"/>
        <v>180899.171</v>
      </c>
      <c r="CN114" s="24">
        <f t="shared" si="186"/>
        <v>222505.98032999999</v>
      </c>
      <c r="CO114" s="148">
        <f>VLOOKUP(B114,'[3]MANO DE OBRA'!$B$9:$Z$144,25,0)</f>
        <v>182361</v>
      </c>
      <c r="CP114" s="148">
        <v>572000</v>
      </c>
      <c r="CQ114" s="26">
        <v>700060</v>
      </c>
      <c r="CR114" s="149">
        <v>686000</v>
      </c>
      <c r="CS114" s="26">
        <f t="shared" si="187"/>
        <v>535105.25</v>
      </c>
      <c r="CT114" s="26">
        <f t="shared" si="188"/>
        <v>629000</v>
      </c>
      <c r="CU114" s="26">
        <f t="shared" si="189"/>
        <v>395332.88526509225</v>
      </c>
      <c r="CV114" s="26">
        <f t="shared" si="190"/>
        <v>191661.41099999999</v>
      </c>
      <c r="CW114" s="26">
        <f t="shared" si="191"/>
        <v>235743.53552999999</v>
      </c>
      <c r="CX114" s="27">
        <f>VLOOKUP(B114,'[3]MANO DE OBRA'!$B$9:$AB$144,27,0)</f>
        <v>218628</v>
      </c>
      <c r="CY114" s="27">
        <v>572000</v>
      </c>
      <c r="CZ114" s="28">
        <v>700060</v>
      </c>
      <c r="DA114" s="86">
        <v>672000</v>
      </c>
      <c r="DB114" s="28">
        <f t="shared" si="192"/>
        <v>540672</v>
      </c>
      <c r="DC114" s="28">
        <f t="shared" si="193"/>
        <v>622000</v>
      </c>
      <c r="DD114" s="28">
        <f t="shared" si="194"/>
        <v>432957.80816942669</v>
      </c>
      <c r="DE114" s="28">
        <f t="shared" si="195"/>
        <v>229778.02799999999</v>
      </c>
      <c r="DF114" s="28">
        <f t="shared" si="196"/>
        <v>282626.97444000002</v>
      </c>
      <c r="DG114" s="150">
        <f>VLOOKUP(B114,'[3]MANO DE OBRA'!$B$9:$AF$144,31,0)</f>
        <v>245021</v>
      </c>
      <c r="DH114" s="150">
        <v>572000</v>
      </c>
      <c r="DI114" s="29">
        <v>700060</v>
      </c>
      <c r="DJ114" s="88">
        <v>679000</v>
      </c>
      <c r="DK114" s="29">
        <f t="shared" si="197"/>
        <v>549020.25</v>
      </c>
      <c r="DL114" s="29">
        <f t="shared" si="198"/>
        <v>625500</v>
      </c>
      <c r="DM114" s="29">
        <f t="shared" si="199"/>
        <v>458151.43867177138</v>
      </c>
      <c r="DN114" s="29">
        <f t="shared" si="200"/>
        <v>257517.071</v>
      </c>
      <c r="DO114" s="29">
        <f t="shared" si="201"/>
        <v>316745.99732999998</v>
      </c>
      <c r="DP114" s="154">
        <f>VLOOKUP(B114,'[3]MANO DE OBRA'!$B$9:$AH$144,33,0)</f>
        <v>245021</v>
      </c>
      <c r="DQ114" s="154">
        <v>572000</v>
      </c>
      <c r="DR114" s="30">
        <v>700060</v>
      </c>
      <c r="DS114" s="90">
        <v>686100</v>
      </c>
      <c r="DT114" s="30">
        <f t="shared" si="202"/>
        <v>550795.25</v>
      </c>
      <c r="DU114" s="30">
        <f t="shared" si="203"/>
        <v>629050</v>
      </c>
      <c r="DV114" s="30">
        <f t="shared" si="204"/>
        <v>458952.59644279274</v>
      </c>
      <c r="DW114" s="30">
        <f t="shared" si="205"/>
        <v>257517.071</v>
      </c>
      <c r="DX114" s="30">
        <f t="shared" si="206"/>
        <v>316745.99732999998</v>
      </c>
      <c r="DY114" s="158">
        <f>VLOOKUP(B114,'[3]MANO DE OBRA'!$B$9:$AJ$144,35,0)</f>
        <v>245021</v>
      </c>
      <c r="DZ114" s="158">
        <v>572000</v>
      </c>
      <c r="EA114" s="24">
        <v>700060</v>
      </c>
      <c r="EB114" s="25">
        <v>679100</v>
      </c>
      <c r="EC114" s="24">
        <f t="shared" si="207"/>
        <v>549045.25</v>
      </c>
      <c r="ED114" s="24">
        <f t="shared" si="208"/>
        <v>625550</v>
      </c>
      <c r="EE114" s="24">
        <f t="shared" si="209"/>
        <v>458162.81927810953</v>
      </c>
      <c r="EF114" s="24">
        <f t="shared" si="210"/>
        <v>257517.071</v>
      </c>
      <c r="EG114" s="24">
        <f t="shared" si="211"/>
        <v>316745.99732999998</v>
      </c>
      <c r="EH114" s="126">
        <f>VLOOKUP(B114,'[3]MANO DE OBRA'!$B$9:$AN$144,37,0)</f>
        <v>244622</v>
      </c>
      <c r="EI114" s="126">
        <v>572000</v>
      </c>
      <c r="EJ114" s="17">
        <v>700060</v>
      </c>
      <c r="EK114" s="73">
        <v>651000</v>
      </c>
      <c r="EL114" s="17">
        <f t="shared" si="212"/>
        <v>541920.5</v>
      </c>
      <c r="EM114" s="17">
        <f t="shared" si="213"/>
        <v>611500</v>
      </c>
      <c r="EN114" s="17">
        <f t="shared" si="214"/>
        <v>454507.2961400834</v>
      </c>
      <c r="EO114" s="17">
        <f t="shared" si="215"/>
        <v>257097.72199999998</v>
      </c>
      <c r="EP114" s="17">
        <f t="shared" si="216"/>
        <v>316230.19805999997</v>
      </c>
      <c r="EQ114" s="350">
        <v>245021</v>
      </c>
      <c r="ER114" s="170">
        <v>572000</v>
      </c>
      <c r="ES114" s="32">
        <v>700060</v>
      </c>
      <c r="ET114" s="32">
        <v>665000</v>
      </c>
      <c r="EU114" s="32">
        <f t="shared" si="217"/>
        <v>645686.66666666663</v>
      </c>
      <c r="EV114" s="32">
        <f t="shared" si="218"/>
        <v>665000</v>
      </c>
      <c r="EW114" s="32">
        <f t="shared" si="219"/>
        <v>640962.62168551097</v>
      </c>
      <c r="EX114" s="32">
        <f t="shared" si="220"/>
        <v>296009.8701</v>
      </c>
      <c r="EY114" s="32">
        <f t="shared" si="221"/>
        <v>364092.14022300002</v>
      </c>
      <c r="EZ114" s="94">
        <f>VLOOKUP(B114,'[2]MANO DE OBRA '!$B$11:$AT$145,45,0)</f>
        <v>145587</v>
      </c>
      <c r="FA114" s="170">
        <v>572000</v>
      </c>
      <c r="FB114" s="32">
        <v>700060</v>
      </c>
      <c r="FC114" s="32">
        <v>672000</v>
      </c>
      <c r="FD114" s="32">
        <f t="shared" si="222"/>
        <v>648020</v>
      </c>
      <c r="FE114" s="32">
        <f t="shared" si="223"/>
        <v>672000</v>
      </c>
      <c r="FF114" s="32">
        <f t="shared" si="224"/>
        <v>643114.94332355284</v>
      </c>
      <c r="FG114" s="172">
        <f t="shared" si="225"/>
        <v>175883.65469999998</v>
      </c>
      <c r="FH114" s="32">
        <f t="shared" si="226"/>
        <v>216336.89528099998</v>
      </c>
      <c r="FI114" s="172">
        <f>VLOOKUP(B114,'[2]MANO DE OBRA '!$B$11:$BO$145,66,0)</f>
        <v>142921</v>
      </c>
      <c r="FJ114" s="162">
        <v>572000</v>
      </c>
      <c r="FK114" s="32">
        <v>700060</v>
      </c>
      <c r="FL114" s="94">
        <v>665100</v>
      </c>
      <c r="FM114" s="32">
        <f t="shared" si="227"/>
        <v>645720</v>
      </c>
      <c r="FN114" s="32">
        <f t="shared" si="228"/>
        <v>665100</v>
      </c>
      <c r="FO114" s="94">
        <f t="shared" si="229"/>
        <v>640993.58564850374</v>
      </c>
      <c r="FP114" s="172">
        <f t="shared" si="230"/>
        <v>172662.86009999999</v>
      </c>
      <c r="FQ114" s="32">
        <f t="shared" si="231"/>
        <v>212375.317923</v>
      </c>
      <c r="FR114" s="94">
        <f>VLOOKUP(B114,'[2]MANO DE OBRA '!$B$11:$BF$145,57,0)</f>
        <v>131804</v>
      </c>
      <c r="FS114" s="170">
        <v>572000</v>
      </c>
      <c r="FT114" s="32">
        <v>700060</v>
      </c>
      <c r="FU114" s="32">
        <v>651000</v>
      </c>
      <c r="FV114" s="32">
        <f t="shared" si="232"/>
        <v>641020</v>
      </c>
      <c r="FW114" s="32">
        <f t="shared" si="233"/>
        <v>651000</v>
      </c>
      <c r="FX114" s="32">
        <f t="shared" si="234"/>
        <v>636564.37905452051</v>
      </c>
      <c r="FY114" s="172">
        <f t="shared" si="235"/>
        <v>159232.4124</v>
      </c>
      <c r="FZ114" s="32">
        <f t="shared" si="236"/>
        <v>195855.867252</v>
      </c>
      <c r="GA114" s="172">
        <f>VLOOKUP(B114,'[2]MANO DE OBRA '!$B$11:$BR$145,69,0)</f>
        <v>141949</v>
      </c>
      <c r="GB114" s="162">
        <v>572000</v>
      </c>
      <c r="GC114" s="32">
        <v>700060</v>
      </c>
      <c r="GD114" s="94">
        <v>686000</v>
      </c>
      <c r="GE114" s="32">
        <f t="shared" si="237"/>
        <v>652686.66666666663</v>
      </c>
      <c r="GF114" s="32">
        <f t="shared" si="238"/>
        <v>686000</v>
      </c>
      <c r="GG114" s="32">
        <f t="shared" si="239"/>
        <v>647329.26062960934</v>
      </c>
      <c r="GH114" s="172">
        <f t="shared" si="240"/>
        <v>171488.58689999999</v>
      </c>
      <c r="GI114" s="32">
        <f t="shared" si="241"/>
        <v>210930.96188700001</v>
      </c>
      <c r="GJ114" s="172">
        <f>VLOOKUP(B114,'[2]MANO DE OBRA '!$B$11:$P$145,15,0)</f>
        <v>126560</v>
      </c>
      <c r="GK114" s="162">
        <v>572000</v>
      </c>
      <c r="GL114" s="32">
        <v>700060</v>
      </c>
      <c r="GM114" s="94">
        <v>450800</v>
      </c>
      <c r="GN114" s="32">
        <f t="shared" si="242"/>
        <v>574286.66666666663</v>
      </c>
      <c r="GO114" s="32">
        <f t="shared" si="243"/>
        <v>572000</v>
      </c>
      <c r="GP114" s="32">
        <f t="shared" si="244"/>
        <v>556072.56359601358</v>
      </c>
      <c r="GQ114" s="172">
        <f t="shared" si="245"/>
        <v>152897.136</v>
      </c>
      <c r="GR114" s="32">
        <f t="shared" si="246"/>
        <v>188063.47727999999</v>
      </c>
      <c r="GS114" s="172">
        <f>VLOOKUP(B114,'[2]MANO DE OBRA '!$B$11:$G$145,6,0)</f>
        <v>104945</v>
      </c>
      <c r="GT114" s="162">
        <v>572000</v>
      </c>
      <c r="GU114" s="32">
        <v>700060</v>
      </c>
      <c r="GV114" s="94">
        <v>450800</v>
      </c>
      <c r="GW114" s="33">
        <f t="shared" si="247"/>
        <v>574286.66666666663</v>
      </c>
      <c r="GX114" s="32">
        <f t="shared" si="248"/>
        <v>572000</v>
      </c>
      <c r="GY114" s="32">
        <f t="shared" si="249"/>
        <v>556072.56359601358</v>
      </c>
      <c r="GZ114" s="172">
        <f t="shared" si="250"/>
        <v>126784.0545</v>
      </c>
      <c r="HA114" s="32">
        <f t="shared" si="251"/>
        <v>155944.38703499999</v>
      </c>
      <c r="HB114" s="172">
        <f>VLOOKUP(B114,'[2]MANO DE OBRA '!$B$11:$D$145,3,0)</f>
        <v>118299</v>
      </c>
      <c r="HC114" s="31">
        <v>572000</v>
      </c>
      <c r="HD114" s="32">
        <v>700060</v>
      </c>
      <c r="HE114" s="94">
        <v>450800</v>
      </c>
      <c r="HF114" s="33">
        <f t="shared" si="252"/>
        <v>574286.66666666663</v>
      </c>
      <c r="HG114" s="32">
        <f t="shared" si="253"/>
        <v>572000</v>
      </c>
      <c r="HH114" s="32">
        <f t="shared" si="254"/>
        <v>556072.56359601358</v>
      </c>
      <c r="HI114" s="172">
        <f t="shared" si="255"/>
        <v>142917.02189999999</v>
      </c>
      <c r="HJ114" s="32">
        <f t="shared" si="256"/>
        <v>175787.93693699999</v>
      </c>
      <c r="HK114" s="172">
        <f>VLOOKUP(B114,'[2]MANO DE OBRA '!$B$11:$BI$145,60,0)</f>
        <v>152044</v>
      </c>
      <c r="HL114" s="31">
        <v>572000</v>
      </c>
      <c r="HM114" s="32">
        <v>700060</v>
      </c>
      <c r="HN114" s="94">
        <v>686100</v>
      </c>
      <c r="HO114" s="33">
        <f t="shared" si="257"/>
        <v>652720</v>
      </c>
      <c r="HP114" s="32">
        <f t="shared" si="258"/>
        <v>686100</v>
      </c>
      <c r="HQ114" s="32">
        <f t="shared" si="259"/>
        <v>647358.93883239164</v>
      </c>
      <c r="HR114" s="172">
        <f t="shared" si="260"/>
        <v>183684.35639999999</v>
      </c>
      <c r="HS114" s="32">
        <f t="shared" si="261"/>
        <v>225931.75837199998</v>
      </c>
      <c r="HT114" s="172">
        <v>274560</v>
      </c>
      <c r="HU114" s="31">
        <v>572000</v>
      </c>
      <c r="HV114" s="32">
        <v>700060</v>
      </c>
      <c r="HW114" s="94">
        <v>651000</v>
      </c>
      <c r="HX114" s="33">
        <f t="shared" si="262"/>
        <v>641020</v>
      </c>
      <c r="HY114" s="32">
        <f t="shared" si="263"/>
        <v>651000</v>
      </c>
      <c r="HZ114" s="32">
        <f t="shared" si="264"/>
        <v>636564.37905452051</v>
      </c>
      <c r="IA114" s="172">
        <f t="shared" si="265"/>
        <v>331695.93599999999</v>
      </c>
      <c r="IB114" s="32">
        <f t="shared" si="266"/>
        <v>407986.00127999997</v>
      </c>
      <c r="IC114" s="172">
        <v>314600</v>
      </c>
      <c r="ID114" s="31">
        <v>572000</v>
      </c>
      <c r="IE114" s="32">
        <v>700060</v>
      </c>
      <c r="IF114" s="94">
        <v>651000</v>
      </c>
      <c r="IG114" s="33">
        <f t="shared" si="267"/>
        <v>641020</v>
      </c>
      <c r="IH114" s="32">
        <f t="shared" si="268"/>
        <v>651000</v>
      </c>
      <c r="II114" s="32">
        <f t="shared" si="269"/>
        <v>636564.37905452051</v>
      </c>
      <c r="IJ114" s="172">
        <f t="shared" si="270"/>
        <v>380068.26</v>
      </c>
      <c r="IK114" s="32">
        <f t="shared" si="271"/>
        <v>467483.95980000001</v>
      </c>
      <c r="IM114" s="32">
        <f t="shared" si="272"/>
        <v>256474.33332222229</v>
      </c>
    </row>
    <row r="115" spans="1:247" x14ac:dyDescent="0.25">
      <c r="A115" s="12">
        <v>108</v>
      </c>
      <c r="B115" s="36" t="s">
        <v>393</v>
      </c>
      <c r="C115" s="14">
        <f>VLOOKUP(B115,'[3]MANO DE OBRA'!$B$9:$D$144,3,0)</f>
        <v>1306900</v>
      </c>
      <c r="D115" s="14">
        <v>4668000</v>
      </c>
      <c r="E115" s="15">
        <v>5757560</v>
      </c>
      <c r="F115" s="97">
        <v>5527000</v>
      </c>
      <c r="G115" s="105">
        <f t="shared" si="138"/>
        <v>4314865</v>
      </c>
      <c r="H115" s="105">
        <f t="shared" si="139"/>
        <v>5097500</v>
      </c>
      <c r="I115" s="105">
        <f t="shared" si="140"/>
        <v>2998481.2880517319</v>
      </c>
      <c r="J115" s="107">
        <f t="shared" si="273"/>
        <v>1373551.9</v>
      </c>
      <c r="K115" s="107">
        <f t="shared" si="141"/>
        <v>1689468.8369999998</v>
      </c>
      <c r="L115" s="101">
        <f>VLOOKUP(B115,'[3]MANO DE OBRA'!$B$9:$F$144,5,0)</f>
        <v>1409951</v>
      </c>
      <c r="M115" s="101">
        <v>4668000</v>
      </c>
      <c r="N115" s="34">
        <v>5757560</v>
      </c>
      <c r="O115" s="70">
        <v>5700000</v>
      </c>
      <c r="P115" s="34">
        <f t="shared" si="142"/>
        <v>4383877.75</v>
      </c>
      <c r="Q115" s="34">
        <f t="shared" si="143"/>
        <v>5184000</v>
      </c>
      <c r="R115" s="34">
        <f t="shared" si="144"/>
        <v>3143190.4897940471</v>
      </c>
      <c r="S115" s="34">
        <f t="shared" si="145"/>
        <v>1481858.5009999999</v>
      </c>
      <c r="T115" s="34">
        <f t="shared" si="146"/>
        <v>1822685.9562299999</v>
      </c>
      <c r="U115" s="175">
        <f>VLOOKUP(B115,'[3]MANO DE OBRA'!$B$9:$H$144,7,0)</f>
        <v>1363959</v>
      </c>
      <c r="V115" s="175">
        <v>4668000</v>
      </c>
      <c r="W115" s="17">
        <v>5757560</v>
      </c>
      <c r="X115" s="17">
        <v>5585000</v>
      </c>
      <c r="Y115" s="17">
        <f t="shared" si="147"/>
        <v>4343629.75</v>
      </c>
      <c r="Z115" s="17">
        <f t="shared" si="148"/>
        <v>5126500</v>
      </c>
      <c r="AA115" s="17">
        <f t="shared" si="149"/>
        <v>3076638.8655219688</v>
      </c>
      <c r="AB115" s="17">
        <f t="shared" si="150"/>
        <v>1433520.909</v>
      </c>
      <c r="AC115" s="17">
        <f t="shared" si="151"/>
        <v>1763230.7180699999</v>
      </c>
      <c r="AD115" s="129">
        <f>VLOOKUP(B115,'[3]MANO DE OBRA'!$B$9:$J$144,9,0)</f>
        <v>1332549</v>
      </c>
      <c r="AE115" s="129">
        <v>4668000</v>
      </c>
      <c r="AF115" s="18">
        <v>5757560</v>
      </c>
      <c r="AG115" s="74">
        <v>5700000</v>
      </c>
      <c r="AH115" s="18">
        <f t="shared" si="152"/>
        <v>4364527.25</v>
      </c>
      <c r="AI115" s="18">
        <f t="shared" si="153"/>
        <v>5184000</v>
      </c>
      <c r="AJ115" s="18">
        <f t="shared" si="154"/>
        <v>3044628.3832034897</v>
      </c>
      <c r="AK115" s="18">
        <f t="shared" si="155"/>
        <v>1400508.9989999998</v>
      </c>
      <c r="AL115" s="18">
        <f t="shared" si="156"/>
        <v>1722626.0687699998</v>
      </c>
      <c r="AM115" s="133">
        <f>VLOOKUP(B115,'[3]MANO DE OBRA'!$B$9:$L$144,11,0)</f>
        <v>1467026</v>
      </c>
      <c r="AN115" s="133">
        <v>4668000</v>
      </c>
      <c r="AO115" s="19">
        <v>5757560</v>
      </c>
      <c r="AP115" s="77">
        <v>5642000</v>
      </c>
      <c r="AQ115" s="19">
        <f t="shared" si="157"/>
        <v>4383646.5</v>
      </c>
      <c r="AR115" s="19">
        <f t="shared" si="158"/>
        <v>5155000</v>
      </c>
      <c r="AS115" s="19">
        <f t="shared" si="159"/>
        <v>3208206.6357869813</v>
      </c>
      <c r="AT115" s="19">
        <f t="shared" si="160"/>
        <v>1541844.3259999999</v>
      </c>
      <c r="AU115" s="19">
        <f t="shared" si="161"/>
        <v>1896468.5209799998</v>
      </c>
      <c r="AV115" s="137">
        <f>VLOOKUP(B115,'[3]MANO DE OBRA'!$B$9:$N$144,13,0)</f>
        <v>1613698</v>
      </c>
      <c r="AW115" s="137">
        <v>4668000</v>
      </c>
      <c r="AX115" s="20">
        <v>5757560</v>
      </c>
      <c r="AY115" s="79">
        <v>5642000</v>
      </c>
      <c r="AZ115" s="20">
        <f t="shared" si="162"/>
        <v>4420314.5</v>
      </c>
      <c r="BA115" s="20">
        <f t="shared" si="163"/>
        <v>5155000</v>
      </c>
      <c r="BB115" s="20">
        <f t="shared" si="164"/>
        <v>3375966.3155899281</v>
      </c>
      <c r="BC115" s="20">
        <f t="shared" si="165"/>
        <v>1695996.598</v>
      </c>
      <c r="BD115" s="20">
        <f t="shared" si="166"/>
        <v>2086075.8155400001</v>
      </c>
      <c r="BE115" s="139">
        <f>VLOOKUP(B115,'[3]MANO DE OBRA'!$B$9:$P$144,15,0)</f>
        <v>1514953</v>
      </c>
      <c r="BF115" s="139">
        <v>4668000</v>
      </c>
      <c r="BG115" s="21">
        <v>5757560</v>
      </c>
      <c r="BH115" s="80">
        <v>5355000</v>
      </c>
      <c r="BI115" s="21">
        <f t="shared" si="167"/>
        <v>4323878.25</v>
      </c>
      <c r="BJ115" s="21">
        <f t="shared" si="168"/>
        <v>5011500</v>
      </c>
      <c r="BK115" s="21">
        <f t="shared" si="169"/>
        <v>3239556.1706663021</v>
      </c>
      <c r="BL115" s="21">
        <f t="shared" si="170"/>
        <v>1592215.6029999999</v>
      </c>
      <c r="BM115" s="21">
        <f t="shared" si="171"/>
        <v>1958425.1916899998</v>
      </c>
      <c r="BN115" s="144">
        <f>VLOOKUP(B115,'[3]MANO DE OBRA'!$B$9:$R$144,17,0)</f>
        <v>1853365</v>
      </c>
      <c r="BO115" s="144">
        <v>4668000</v>
      </c>
      <c r="BP115" s="22">
        <v>5757560</v>
      </c>
      <c r="BQ115" s="82">
        <v>5470000</v>
      </c>
      <c r="BR115" s="22">
        <f t="shared" si="172"/>
        <v>4437231.25</v>
      </c>
      <c r="BS115" s="22">
        <f t="shared" si="173"/>
        <v>5069000</v>
      </c>
      <c r="BT115" s="22">
        <f t="shared" si="174"/>
        <v>3602682.8880557581</v>
      </c>
      <c r="BU115" s="22">
        <f t="shared" si="175"/>
        <v>1947886.615</v>
      </c>
      <c r="BV115" s="22">
        <f t="shared" si="176"/>
        <v>2395900.53645</v>
      </c>
      <c r="BW115" s="146">
        <f>VLOOKUP(B115,'[3]MANO DE OBRA'!$B$9:$T$144,19,0)</f>
        <v>1890483</v>
      </c>
      <c r="BX115" s="146">
        <v>4668000</v>
      </c>
      <c r="BY115" s="23">
        <v>5757560</v>
      </c>
      <c r="BZ115" s="84">
        <v>5355000</v>
      </c>
      <c r="CA115" s="23">
        <f t="shared" si="177"/>
        <v>4417760.75</v>
      </c>
      <c r="CB115" s="23">
        <f t="shared" si="178"/>
        <v>5011500</v>
      </c>
      <c r="CC115" s="84">
        <f t="shared" si="179"/>
        <v>3624449.3943012776</v>
      </c>
      <c r="CD115" s="84">
        <f t="shared" si="180"/>
        <v>1986897.6329999999</v>
      </c>
      <c r="CE115" s="84">
        <f t="shared" si="181"/>
        <v>2443884.0885899998</v>
      </c>
      <c r="CF115" s="168">
        <f>VLOOKUP(B115,'[3]MANO DE OBRA'!$B$9:$X$144,23,0)</f>
        <v>1414373</v>
      </c>
      <c r="CG115" s="168">
        <v>4668000</v>
      </c>
      <c r="CH115" s="24">
        <v>5757560</v>
      </c>
      <c r="CI115" s="24">
        <v>4980200</v>
      </c>
      <c r="CJ115" s="24">
        <f t="shared" si="182"/>
        <v>4205033.25</v>
      </c>
      <c r="CK115" s="24">
        <f t="shared" si="183"/>
        <v>4824100</v>
      </c>
      <c r="CL115" s="24">
        <f t="shared" si="184"/>
        <v>3087059.5240053697</v>
      </c>
      <c r="CM115" s="24">
        <f t="shared" si="185"/>
        <v>1486506.0229999998</v>
      </c>
      <c r="CN115" s="24">
        <f t="shared" si="186"/>
        <v>1828402.4082899997</v>
      </c>
      <c r="CO115" s="148">
        <f>VLOOKUP(B115,'[3]MANO DE OBRA'!$B$9:$Z$144,25,0)</f>
        <v>1306900</v>
      </c>
      <c r="CP115" s="148">
        <v>4668000</v>
      </c>
      <c r="CQ115" s="26">
        <v>5757560</v>
      </c>
      <c r="CR115" s="149">
        <v>5470000</v>
      </c>
      <c r="CS115" s="26">
        <f t="shared" si="187"/>
        <v>4300615</v>
      </c>
      <c r="CT115" s="26">
        <f t="shared" si="188"/>
        <v>5069000</v>
      </c>
      <c r="CU115" s="26">
        <f t="shared" si="189"/>
        <v>2994249.4660012699</v>
      </c>
      <c r="CV115" s="26">
        <f t="shared" si="190"/>
        <v>1373551.9</v>
      </c>
      <c r="CW115" s="26">
        <f t="shared" si="191"/>
        <v>1689468.8369999998</v>
      </c>
      <c r="CX115" s="27">
        <f>VLOOKUP(B115,'[3]MANO DE OBRA'!$B$9:$AB$144,27,0)</f>
        <v>1938571</v>
      </c>
      <c r="CY115" s="27">
        <v>4668000</v>
      </c>
      <c r="CZ115" s="28">
        <v>5757560</v>
      </c>
      <c r="DA115" s="86">
        <v>5355000</v>
      </c>
      <c r="DB115" s="28">
        <f t="shared" si="192"/>
        <v>4429782.75</v>
      </c>
      <c r="DC115" s="28">
        <f t="shared" si="193"/>
        <v>5011500</v>
      </c>
      <c r="DD115" s="28">
        <f t="shared" si="194"/>
        <v>3668060.8728147862</v>
      </c>
      <c r="DE115" s="28">
        <f t="shared" si="195"/>
        <v>2037438.1209999998</v>
      </c>
      <c r="DF115" s="28">
        <f t="shared" si="196"/>
        <v>2506048.8888299996</v>
      </c>
      <c r="DG115" s="150">
        <f>VLOOKUP(B115,'[3]MANO DE OBRA'!$B$9:$AF$144,31,0)</f>
        <v>2015146</v>
      </c>
      <c r="DH115" s="150">
        <v>4668000</v>
      </c>
      <c r="DI115" s="29">
        <v>5757560</v>
      </c>
      <c r="DJ115" s="88">
        <v>5297000</v>
      </c>
      <c r="DK115" s="29">
        <f t="shared" si="197"/>
        <v>4434426.5</v>
      </c>
      <c r="DL115" s="29">
        <f t="shared" si="198"/>
        <v>4982500</v>
      </c>
      <c r="DM115" s="29">
        <f t="shared" si="199"/>
        <v>3728083.790225496</v>
      </c>
      <c r="DN115" s="29">
        <f t="shared" si="200"/>
        <v>2117918.446</v>
      </c>
      <c r="DO115" s="29">
        <f t="shared" si="201"/>
        <v>2605039.6885799998</v>
      </c>
      <c r="DP115" s="154">
        <f>VLOOKUP(B115,'[3]MANO DE OBRA'!$B$9:$AH$144,33,0)</f>
        <v>2015146</v>
      </c>
      <c r="DQ115" s="154">
        <v>4668000</v>
      </c>
      <c r="DR115" s="30">
        <v>5757560</v>
      </c>
      <c r="DS115" s="90">
        <v>5469700</v>
      </c>
      <c r="DT115" s="30">
        <f t="shared" si="202"/>
        <v>4477601.5</v>
      </c>
      <c r="DU115" s="30">
        <f t="shared" si="203"/>
        <v>5068850</v>
      </c>
      <c r="DV115" s="30">
        <f t="shared" si="204"/>
        <v>3748910.931041358</v>
      </c>
      <c r="DW115" s="30">
        <f t="shared" si="205"/>
        <v>2117918.446</v>
      </c>
      <c r="DX115" s="30">
        <f t="shared" si="206"/>
        <v>2605039.6885799998</v>
      </c>
      <c r="DY115" s="158">
        <f>VLOOKUP(B115,'[3]MANO DE OBRA'!$B$9:$AJ$144,35,0)</f>
        <v>2015146</v>
      </c>
      <c r="DZ115" s="158">
        <v>4668000</v>
      </c>
      <c r="EA115" s="24">
        <v>5757560</v>
      </c>
      <c r="EB115" s="25">
        <v>5469700</v>
      </c>
      <c r="EC115" s="24">
        <f t="shared" si="207"/>
        <v>4477601.5</v>
      </c>
      <c r="ED115" s="24">
        <f t="shared" si="208"/>
        <v>5068850</v>
      </c>
      <c r="EE115" s="24">
        <f t="shared" si="209"/>
        <v>3748910.931041358</v>
      </c>
      <c r="EF115" s="24">
        <f t="shared" si="210"/>
        <v>2117918.446</v>
      </c>
      <c r="EG115" s="24">
        <f t="shared" si="211"/>
        <v>2605039.6885799998</v>
      </c>
      <c r="EH115" s="126">
        <f>VLOOKUP(B115,'[3]MANO DE OBRA'!$B$9:$AN$144,37,0)</f>
        <v>2121867</v>
      </c>
      <c r="EI115" s="126">
        <v>4668000</v>
      </c>
      <c r="EJ115" s="17">
        <v>5757560</v>
      </c>
      <c r="EK115" s="73">
        <v>5470000</v>
      </c>
      <c r="EL115" s="17">
        <f t="shared" si="212"/>
        <v>4504356.75</v>
      </c>
      <c r="EM115" s="17">
        <f t="shared" si="213"/>
        <v>5069000</v>
      </c>
      <c r="EN115" s="17">
        <f t="shared" si="214"/>
        <v>3838743.5115902233</v>
      </c>
      <c r="EO115" s="17">
        <f t="shared" si="215"/>
        <v>2230082.2169999997</v>
      </c>
      <c r="EP115" s="17">
        <f t="shared" si="216"/>
        <v>2743001.1269099996</v>
      </c>
      <c r="EQ115" s="350">
        <v>2015146</v>
      </c>
      <c r="ER115" s="170">
        <v>4668000</v>
      </c>
      <c r="ES115" s="32">
        <v>5757560</v>
      </c>
      <c r="ET115" s="32">
        <v>5527000</v>
      </c>
      <c r="EU115" s="32">
        <f t="shared" si="217"/>
        <v>5317520</v>
      </c>
      <c r="EV115" s="32">
        <f t="shared" si="218"/>
        <v>5527000</v>
      </c>
      <c r="EW115" s="32">
        <f t="shared" si="219"/>
        <v>5273898.3900007093</v>
      </c>
      <c r="EX115" s="32">
        <f t="shared" si="220"/>
        <v>2434497.8826000001</v>
      </c>
      <c r="EY115" s="32">
        <f t="shared" si="221"/>
        <v>2994432.3955979999</v>
      </c>
      <c r="EZ115" s="94">
        <f>VLOOKUP(B115,'[2]MANO DE OBRA '!$B$11:$AT$145,45,0)</f>
        <v>1202125</v>
      </c>
      <c r="FA115" s="170">
        <v>4668000</v>
      </c>
      <c r="FB115" s="32">
        <v>5757560</v>
      </c>
      <c r="FC115" s="32">
        <v>5470000</v>
      </c>
      <c r="FD115" s="32">
        <f t="shared" si="222"/>
        <v>5298520</v>
      </c>
      <c r="FE115" s="32">
        <f t="shared" si="223"/>
        <v>5470000</v>
      </c>
      <c r="FF115" s="32">
        <f t="shared" si="224"/>
        <v>5256476.1790133994</v>
      </c>
      <c r="FG115" s="172">
        <f t="shared" si="225"/>
        <v>1452287.2124999999</v>
      </c>
      <c r="FH115" s="32">
        <f t="shared" si="226"/>
        <v>1786313.271375</v>
      </c>
      <c r="FI115" s="172">
        <f>VLOOKUP(B115,'[2]MANO DE OBRA '!$B$11:$BO$145,66,0)</f>
        <v>1194708</v>
      </c>
      <c r="FJ115" s="162">
        <v>4668000</v>
      </c>
      <c r="FK115" s="32">
        <v>5757560</v>
      </c>
      <c r="FL115" s="94">
        <v>5527300</v>
      </c>
      <c r="FM115" s="32">
        <f t="shared" si="227"/>
        <v>5317620</v>
      </c>
      <c r="FN115" s="32">
        <f t="shared" si="228"/>
        <v>5527300</v>
      </c>
      <c r="FO115" s="94">
        <f t="shared" si="229"/>
        <v>5273989.4376027863</v>
      </c>
      <c r="FP115" s="172">
        <f t="shared" si="230"/>
        <v>1443326.7348</v>
      </c>
      <c r="FQ115" s="32">
        <f t="shared" si="231"/>
        <v>1775291.883804</v>
      </c>
      <c r="FR115" s="94">
        <f>VLOOKUP(B115,'[2]MANO DE OBRA '!$B$11:$BF$145,57,0)</f>
        <v>1015733</v>
      </c>
      <c r="FS115" s="170">
        <v>4668000</v>
      </c>
      <c r="FT115" s="32">
        <v>5757560</v>
      </c>
      <c r="FU115" s="32">
        <v>5470000</v>
      </c>
      <c r="FV115" s="32">
        <f t="shared" si="232"/>
        <v>5298520</v>
      </c>
      <c r="FW115" s="32">
        <f t="shared" si="233"/>
        <v>5470000</v>
      </c>
      <c r="FX115" s="32">
        <f t="shared" si="234"/>
        <v>5256476.1790133994</v>
      </c>
      <c r="FY115" s="172">
        <f t="shared" si="235"/>
        <v>1227107.0373</v>
      </c>
      <c r="FZ115" s="32">
        <f t="shared" si="236"/>
        <v>1509341.655879</v>
      </c>
      <c r="GA115" s="172">
        <f>VLOOKUP(B115,'[2]MANO DE OBRA '!$B$11:$BR$145,69,0)</f>
        <v>1170531</v>
      </c>
      <c r="GB115" s="162">
        <v>4668000</v>
      </c>
      <c r="GC115" s="32">
        <v>5757560</v>
      </c>
      <c r="GD115" s="94">
        <v>5700000</v>
      </c>
      <c r="GE115" s="32">
        <f t="shared" si="237"/>
        <v>5375186.666666667</v>
      </c>
      <c r="GF115" s="32">
        <f t="shared" si="238"/>
        <v>5700000</v>
      </c>
      <c r="GG115" s="32">
        <f t="shared" si="239"/>
        <v>5325307.1284269635</v>
      </c>
      <c r="GH115" s="172">
        <f t="shared" si="240"/>
        <v>1414118.5011</v>
      </c>
      <c r="GI115" s="32">
        <f t="shared" si="241"/>
        <v>1739365.7563529999</v>
      </c>
      <c r="GJ115" s="172">
        <f>VLOOKUP(B115,'[2]MANO DE OBRA '!$B$11:$P$145,15,0)</f>
        <v>1044809</v>
      </c>
      <c r="GK115" s="162">
        <v>4668000</v>
      </c>
      <c r="GL115" s="32">
        <v>5757560</v>
      </c>
      <c r="GM115" s="94">
        <v>3627300</v>
      </c>
      <c r="GN115" s="32">
        <f t="shared" si="242"/>
        <v>4684286.666666667</v>
      </c>
      <c r="GO115" s="32">
        <f t="shared" si="243"/>
        <v>4668000</v>
      </c>
      <c r="GP115" s="32">
        <f t="shared" si="244"/>
        <v>4520820.5710148504</v>
      </c>
      <c r="GQ115" s="172">
        <f t="shared" si="245"/>
        <v>1262233.7529</v>
      </c>
      <c r="GR115" s="32">
        <f t="shared" si="246"/>
        <v>1552547.5160670001</v>
      </c>
      <c r="GS115" s="172">
        <f>VLOOKUP(B115,'[2]MANO DE OBRA '!$B$11:$G$145,6,0)</f>
        <v>946321</v>
      </c>
      <c r="GT115" s="162">
        <v>4668000</v>
      </c>
      <c r="GU115" s="32">
        <v>5757560</v>
      </c>
      <c r="GV115" s="94">
        <v>3627300</v>
      </c>
      <c r="GW115" s="33">
        <f t="shared" si="247"/>
        <v>4684286.666666667</v>
      </c>
      <c r="GX115" s="32">
        <f t="shared" si="248"/>
        <v>4668000</v>
      </c>
      <c r="GY115" s="32">
        <f t="shared" si="249"/>
        <v>4520820.5710148504</v>
      </c>
      <c r="GZ115" s="172">
        <f t="shared" si="250"/>
        <v>1143250.4001</v>
      </c>
      <c r="HA115" s="32">
        <f t="shared" si="251"/>
        <v>1406197.9921229999</v>
      </c>
      <c r="HB115" s="172">
        <f>VLOOKUP(B115,'[2]MANO DE OBRA '!$B$11:$D$145,3,0)</f>
        <v>934656</v>
      </c>
      <c r="HC115" s="31">
        <v>4668000</v>
      </c>
      <c r="HD115" s="32">
        <v>5757560</v>
      </c>
      <c r="HE115" s="94">
        <v>3627300</v>
      </c>
      <c r="HF115" s="33">
        <f t="shared" si="252"/>
        <v>4684286.666666667</v>
      </c>
      <c r="HG115" s="32">
        <f t="shared" si="253"/>
        <v>4668000</v>
      </c>
      <c r="HH115" s="32">
        <f t="shared" si="254"/>
        <v>4520820.5710148504</v>
      </c>
      <c r="HI115" s="172">
        <f t="shared" si="255"/>
        <v>1129157.9135999999</v>
      </c>
      <c r="HJ115" s="32">
        <f t="shared" si="256"/>
        <v>1388864.233728</v>
      </c>
      <c r="HK115" s="172">
        <f>VLOOKUP(B115,'[2]MANO DE OBRA '!$B$11:$BI$145,60,0)</f>
        <v>1133083</v>
      </c>
      <c r="HL115" s="31">
        <v>4668000</v>
      </c>
      <c r="HM115" s="32">
        <v>5757560</v>
      </c>
      <c r="HN115" s="94">
        <v>5700000</v>
      </c>
      <c r="HO115" s="33">
        <f t="shared" si="257"/>
        <v>5375186.666666667</v>
      </c>
      <c r="HP115" s="32">
        <f t="shared" si="258"/>
        <v>5700000</v>
      </c>
      <c r="HQ115" s="32">
        <f t="shared" si="259"/>
        <v>5325307.1284269635</v>
      </c>
      <c r="HR115" s="172">
        <f t="shared" si="260"/>
        <v>1368877.5722999999</v>
      </c>
      <c r="HS115" s="32">
        <f t="shared" si="261"/>
        <v>1683719.4139289998</v>
      </c>
      <c r="HT115" s="172">
        <v>2240640</v>
      </c>
      <c r="HU115" s="31">
        <v>4668000</v>
      </c>
      <c r="HV115" s="32">
        <v>5757560</v>
      </c>
      <c r="HW115" s="94">
        <v>5412000</v>
      </c>
      <c r="HX115" s="33">
        <f t="shared" si="262"/>
        <v>5279186.666666667</v>
      </c>
      <c r="HY115" s="32">
        <f t="shared" si="263"/>
        <v>5412000</v>
      </c>
      <c r="HZ115" s="32">
        <f t="shared" si="264"/>
        <v>5238493.1557516903</v>
      </c>
      <c r="IA115" s="172">
        <f t="shared" si="265"/>
        <v>2706917.1839999999</v>
      </c>
      <c r="IB115" s="32">
        <f t="shared" si="266"/>
        <v>3329508.13632</v>
      </c>
      <c r="IC115" s="172">
        <v>2567400</v>
      </c>
      <c r="ID115" s="31">
        <v>4668000</v>
      </c>
      <c r="IE115" s="32">
        <v>5757560</v>
      </c>
      <c r="IF115" s="94">
        <v>5412000</v>
      </c>
      <c r="IG115" s="33">
        <f t="shared" si="267"/>
        <v>5279186.666666667</v>
      </c>
      <c r="IH115" s="32">
        <f t="shared" si="268"/>
        <v>5412000</v>
      </c>
      <c r="II115" s="32">
        <f t="shared" si="269"/>
        <v>5238493.1557516903</v>
      </c>
      <c r="IJ115" s="172">
        <f t="shared" si="270"/>
        <v>3101675.94</v>
      </c>
      <c r="IK115" s="32">
        <f t="shared" si="271"/>
        <v>3815061.4062000001</v>
      </c>
      <c r="IM115" s="32">
        <f t="shared" si="272"/>
        <v>2123757.3970913328</v>
      </c>
    </row>
    <row r="116" spans="1:247" x14ac:dyDescent="0.25">
      <c r="A116" s="12">
        <v>109</v>
      </c>
      <c r="B116" s="38" t="s">
        <v>394</v>
      </c>
      <c r="C116" s="14">
        <f>VLOOKUP(B116,'[3]MANO DE OBRA'!$B$9:$D$144,3,0)</f>
        <v>957600</v>
      </c>
      <c r="D116" s="14">
        <v>3420000</v>
      </c>
      <c r="E116" s="15">
        <v>4247960</v>
      </c>
      <c r="F116" s="97">
        <v>3951000</v>
      </c>
      <c r="G116" s="105">
        <f t="shared" si="138"/>
        <v>3144140</v>
      </c>
      <c r="H116" s="105">
        <f t="shared" si="139"/>
        <v>3685500</v>
      </c>
      <c r="I116" s="105">
        <f t="shared" si="140"/>
        <v>2191561.5278614163</v>
      </c>
      <c r="J116" s="107">
        <f t="shared" si="273"/>
        <v>1006437.6</v>
      </c>
      <c r="K116" s="107">
        <f t="shared" si="141"/>
        <v>1237918.2479999999</v>
      </c>
      <c r="L116" s="101">
        <f>VLOOKUP(B116,'[3]MANO DE OBRA'!$B$9:$F$144,5,0)</f>
        <v>1054491</v>
      </c>
      <c r="M116" s="101">
        <v>3420000</v>
      </c>
      <c r="N116" s="34">
        <v>4247960</v>
      </c>
      <c r="O116" s="70">
        <v>4035600</v>
      </c>
      <c r="P116" s="34">
        <f t="shared" si="142"/>
        <v>3189512.75</v>
      </c>
      <c r="Q116" s="34">
        <f t="shared" si="143"/>
        <v>3727800</v>
      </c>
      <c r="R116" s="34">
        <f t="shared" si="144"/>
        <v>2320287.5873248801</v>
      </c>
      <c r="S116" s="34">
        <f t="shared" si="145"/>
        <v>1108270.041</v>
      </c>
      <c r="T116" s="34">
        <f t="shared" si="146"/>
        <v>1363172.1504299999</v>
      </c>
      <c r="U116" s="175">
        <f>VLOOKUP(B116,'[3]MANO DE OBRA'!$B$9:$H$144,7,0)</f>
        <v>1004862</v>
      </c>
      <c r="V116" s="175">
        <v>3420000</v>
      </c>
      <c r="W116" s="17">
        <v>4247960</v>
      </c>
      <c r="X116" s="17">
        <v>3951000</v>
      </c>
      <c r="Y116" s="17">
        <f t="shared" si="147"/>
        <v>3155955.5</v>
      </c>
      <c r="Z116" s="17">
        <f t="shared" si="148"/>
        <v>3685500</v>
      </c>
      <c r="AA116" s="17">
        <f t="shared" si="149"/>
        <v>2252167.5684208586</v>
      </c>
      <c r="AB116" s="17">
        <f t="shared" si="150"/>
        <v>1056109.9619999998</v>
      </c>
      <c r="AC116" s="17">
        <f t="shared" si="151"/>
        <v>1299015.2532599997</v>
      </c>
      <c r="AD116" s="129">
        <f>VLOOKUP(B116,'[3]MANO DE OBRA'!$B$9:$J$144,9,0)</f>
        <v>1014044</v>
      </c>
      <c r="AE116" s="129">
        <v>3420000</v>
      </c>
      <c r="AF116" s="18">
        <v>4247960</v>
      </c>
      <c r="AG116" s="74">
        <v>4035600</v>
      </c>
      <c r="AH116" s="18">
        <f t="shared" si="152"/>
        <v>3179401</v>
      </c>
      <c r="AI116" s="18">
        <f t="shared" si="153"/>
        <v>3727800</v>
      </c>
      <c r="AJ116" s="18">
        <f t="shared" si="154"/>
        <v>2270469.8270922587</v>
      </c>
      <c r="AK116" s="18">
        <f t="shared" si="155"/>
        <v>1065760.2439999999</v>
      </c>
      <c r="AL116" s="18">
        <f t="shared" si="156"/>
        <v>1310885.1001200001</v>
      </c>
      <c r="AM116" s="133">
        <f>VLOOKUP(B116,'[3]MANO DE OBRA'!$B$9:$L$144,11,0)</f>
        <v>1116379</v>
      </c>
      <c r="AN116" s="133">
        <v>3420000</v>
      </c>
      <c r="AO116" s="19">
        <v>4247960</v>
      </c>
      <c r="AP116" s="77">
        <v>4205000</v>
      </c>
      <c r="AQ116" s="19">
        <f t="shared" si="157"/>
        <v>3247334.75</v>
      </c>
      <c r="AR116" s="19">
        <f t="shared" si="158"/>
        <v>3812500</v>
      </c>
      <c r="AS116" s="19">
        <f t="shared" si="159"/>
        <v>2407651.4483146002</v>
      </c>
      <c r="AT116" s="19">
        <f t="shared" si="160"/>
        <v>1173314.3289999999</v>
      </c>
      <c r="AU116" s="19">
        <f t="shared" si="161"/>
        <v>1443176.6246699998</v>
      </c>
      <c r="AV116" s="137">
        <f>VLOOKUP(B116,'[3]MANO DE OBRA'!$B$9:$N$144,13,0)</f>
        <v>1118524</v>
      </c>
      <c r="AW116" s="137">
        <v>3420000</v>
      </c>
      <c r="AX116" s="20">
        <v>4247960</v>
      </c>
      <c r="AY116" s="79">
        <v>4205000</v>
      </c>
      <c r="AZ116" s="20">
        <f t="shared" si="162"/>
        <v>3247871</v>
      </c>
      <c r="BA116" s="20">
        <f t="shared" si="163"/>
        <v>3812500</v>
      </c>
      <c r="BB116" s="20">
        <f t="shared" si="164"/>
        <v>2410143.4414712619</v>
      </c>
      <c r="BC116" s="20">
        <f t="shared" si="165"/>
        <v>1175568.7239999999</v>
      </c>
      <c r="BD116" s="20">
        <f t="shared" si="166"/>
        <v>1445949.53052</v>
      </c>
      <c r="BE116" s="139">
        <f>VLOOKUP(B116,'[3]MANO DE OBRA'!$B$9:$P$144,15,0)</f>
        <v>1116259</v>
      </c>
      <c r="BF116" s="139">
        <v>3420000</v>
      </c>
      <c r="BG116" s="21">
        <v>4247960</v>
      </c>
      <c r="BH116" s="80">
        <v>4036000</v>
      </c>
      <c r="BI116" s="21">
        <f t="shared" si="167"/>
        <v>3205054.75</v>
      </c>
      <c r="BJ116" s="21">
        <f t="shared" si="168"/>
        <v>3728000</v>
      </c>
      <c r="BK116" s="21">
        <f t="shared" si="169"/>
        <v>2393168.5330699184</v>
      </c>
      <c r="BL116" s="21">
        <f t="shared" si="170"/>
        <v>1173188.209</v>
      </c>
      <c r="BM116" s="21">
        <f t="shared" si="171"/>
        <v>1443021.49707</v>
      </c>
      <c r="BN116" s="144">
        <f>VLOOKUP(B116,'[3]MANO DE OBRA'!$B$9:$R$144,17,0)</f>
        <v>1317481</v>
      </c>
      <c r="BO116" s="144">
        <v>3420000</v>
      </c>
      <c r="BP116" s="22">
        <v>4247960</v>
      </c>
      <c r="BQ116" s="82">
        <v>4121000</v>
      </c>
      <c r="BR116" s="22">
        <f t="shared" si="172"/>
        <v>3276610.25</v>
      </c>
      <c r="BS116" s="22">
        <f t="shared" si="173"/>
        <v>3770500</v>
      </c>
      <c r="BT116" s="22">
        <f t="shared" si="174"/>
        <v>2615253.3122792463</v>
      </c>
      <c r="BU116" s="22">
        <f t="shared" si="175"/>
        <v>1384672.531</v>
      </c>
      <c r="BV116" s="22">
        <f t="shared" si="176"/>
        <v>1703147.21313</v>
      </c>
      <c r="BW116" s="146">
        <f>VLOOKUP(B116,'[3]MANO DE OBRA'!$B$9:$T$144,19,0)</f>
        <v>1403987</v>
      </c>
      <c r="BX116" s="146">
        <v>3420000</v>
      </c>
      <c r="BY116" s="23">
        <v>4247960</v>
      </c>
      <c r="BZ116" s="84">
        <v>4036000</v>
      </c>
      <c r="CA116" s="23">
        <f t="shared" si="177"/>
        <v>3276986.75</v>
      </c>
      <c r="CB116" s="23">
        <f t="shared" si="178"/>
        <v>3728000</v>
      </c>
      <c r="CC116" s="84">
        <f t="shared" si="179"/>
        <v>2688475.3086600928</v>
      </c>
      <c r="CD116" s="84">
        <f t="shared" si="180"/>
        <v>1475590.3369999998</v>
      </c>
      <c r="CE116" s="84">
        <f t="shared" si="181"/>
        <v>1814976.1145099998</v>
      </c>
      <c r="CF116" s="168">
        <f>VLOOKUP(B116,'[3]MANO DE OBRA'!$B$9:$X$144,23,0)</f>
        <v>994326</v>
      </c>
      <c r="CG116" s="168">
        <v>3420000</v>
      </c>
      <c r="CH116" s="24">
        <v>4247960</v>
      </c>
      <c r="CI116" s="24">
        <v>3793800</v>
      </c>
      <c r="CJ116" s="24">
        <f t="shared" si="182"/>
        <v>3114021.5</v>
      </c>
      <c r="CK116" s="24">
        <f t="shared" si="183"/>
        <v>3606900</v>
      </c>
      <c r="CL116" s="24">
        <f t="shared" si="184"/>
        <v>2225809.347484509</v>
      </c>
      <c r="CM116" s="24">
        <f t="shared" si="185"/>
        <v>1045036.6259999999</v>
      </c>
      <c r="CN116" s="24">
        <f t="shared" si="186"/>
        <v>1285395.0499799999</v>
      </c>
      <c r="CO116" s="148">
        <f>VLOOKUP(B116,'[3]MANO DE OBRA'!$B$9:$Z$144,25,0)</f>
        <v>957600</v>
      </c>
      <c r="CP116" s="148">
        <v>3420000</v>
      </c>
      <c r="CQ116" s="26">
        <v>4247960</v>
      </c>
      <c r="CR116" s="149">
        <v>4078000</v>
      </c>
      <c r="CS116" s="26">
        <f t="shared" si="187"/>
        <v>3175890</v>
      </c>
      <c r="CT116" s="26">
        <f t="shared" si="188"/>
        <v>3749000</v>
      </c>
      <c r="CU116" s="26">
        <f t="shared" si="189"/>
        <v>2201067.0596990655</v>
      </c>
      <c r="CV116" s="26">
        <f t="shared" si="190"/>
        <v>1006437.6</v>
      </c>
      <c r="CW116" s="26">
        <f t="shared" si="191"/>
        <v>1237918.2479999999</v>
      </c>
      <c r="CX116" s="27">
        <f>VLOOKUP(B116,'[3]MANO DE OBRA'!$B$9:$AB$144,27,0)</f>
        <v>1420233</v>
      </c>
      <c r="CY116" s="27">
        <v>3420000</v>
      </c>
      <c r="CZ116" s="28">
        <v>4247960</v>
      </c>
      <c r="DA116" s="86">
        <v>3908000</v>
      </c>
      <c r="DB116" s="28">
        <f t="shared" si="192"/>
        <v>3249048.25</v>
      </c>
      <c r="DC116" s="28">
        <f t="shared" si="193"/>
        <v>3664000</v>
      </c>
      <c r="DD116" s="28">
        <f t="shared" si="194"/>
        <v>2688533.4848316358</v>
      </c>
      <c r="DE116" s="28">
        <f t="shared" si="195"/>
        <v>1492664.8829999999</v>
      </c>
      <c r="DF116" s="28">
        <f t="shared" si="196"/>
        <v>1835977.8060899999</v>
      </c>
      <c r="DG116" s="150">
        <f>VLOOKUP(B116,'[3]MANO DE OBRA'!$B$9:$AF$144,31,0)</f>
        <v>1486786</v>
      </c>
      <c r="DH116" s="150">
        <v>3420000</v>
      </c>
      <c r="DI116" s="29">
        <v>4247960</v>
      </c>
      <c r="DJ116" s="88">
        <v>4163000</v>
      </c>
      <c r="DK116" s="29">
        <f t="shared" si="197"/>
        <v>3329436.5</v>
      </c>
      <c r="DL116" s="29">
        <f t="shared" si="198"/>
        <v>3791500</v>
      </c>
      <c r="DM116" s="29">
        <f t="shared" si="199"/>
        <v>2776605.6038282327</v>
      </c>
      <c r="DN116" s="29">
        <f t="shared" si="200"/>
        <v>1562612.0859999999</v>
      </c>
      <c r="DO116" s="29">
        <f t="shared" si="201"/>
        <v>1922012.8657799999</v>
      </c>
      <c r="DP116" s="154">
        <f>VLOOKUP(B116,'[3]MANO DE OBRA'!$B$9:$AH$144,33,0)</f>
        <v>1486786</v>
      </c>
      <c r="DQ116" s="154">
        <v>3420000</v>
      </c>
      <c r="DR116" s="30">
        <v>4247960</v>
      </c>
      <c r="DS116" s="90">
        <v>4078000</v>
      </c>
      <c r="DT116" s="30">
        <f t="shared" si="202"/>
        <v>3308186.5</v>
      </c>
      <c r="DU116" s="30">
        <f t="shared" si="203"/>
        <v>3749000</v>
      </c>
      <c r="DV116" s="30">
        <f t="shared" si="204"/>
        <v>2766988.885131143</v>
      </c>
      <c r="DW116" s="30">
        <f t="shared" si="205"/>
        <v>1562612.0859999999</v>
      </c>
      <c r="DX116" s="30">
        <f t="shared" si="206"/>
        <v>1922012.8657799999</v>
      </c>
      <c r="DY116" s="158">
        <f>VLOOKUP(B116,'[3]MANO DE OBRA'!$B$9:$AJ$144,35,0)</f>
        <v>1486786</v>
      </c>
      <c r="DZ116" s="158">
        <v>3420000</v>
      </c>
      <c r="EA116" s="24">
        <v>4247960</v>
      </c>
      <c r="EB116" s="25">
        <v>4078000</v>
      </c>
      <c r="EC116" s="24">
        <f t="shared" si="207"/>
        <v>3308186.5</v>
      </c>
      <c r="ED116" s="24">
        <f t="shared" si="208"/>
        <v>3749000</v>
      </c>
      <c r="EE116" s="24">
        <f t="shared" si="209"/>
        <v>2766988.885131143</v>
      </c>
      <c r="EF116" s="24">
        <f t="shared" si="210"/>
        <v>1562612.0859999999</v>
      </c>
      <c r="EG116" s="24">
        <f t="shared" si="211"/>
        <v>1922012.8657799999</v>
      </c>
      <c r="EH116" s="126">
        <f>VLOOKUP(B116,'[3]MANO DE OBRA'!$B$9:$AN$144,37,0)</f>
        <v>1558051</v>
      </c>
      <c r="EI116" s="126">
        <v>3420000</v>
      </c>
      <c r="EJ116" s="17">
        <v>4247960</v>
      </c>
      <c r="EK116" s="73">
        <v>3823000</v>
      </c>
      <c r="EL116" s="17">
        <f t="shared" si="212"/>
        <v>3262252.75</v>
      </c>
      <c r="EM116" s="17">
        <f t="shared" si="213"/>
        <v>3621500</v>
      </c>
      <c r="EN116" s="17">
        <f t="shared" si="214"/>
        <v>2794843.8562671216</v>
      </c>
      <c r="EO116" s="17">
        <f t="shared" si="215"/>
        <v>1637511.6009999998</v>
      </c>
      <c r="EP116" s="17">
        <f t="shared" si="216"/>
        <v>2014139.2692299997</v>
      </c>
      <c r="EQ116" s="350">
        <v>1486786</v>
      </c>
      <c r="ER116" s="170">
        <v>3420000</v>
      </c>
      <c r="ES116" s="32">
        <v>4247960</v>
      </c>
      <c r="ET116" s="32">
        <v>3951000</v>
      </c>
      <c r="EU116" s="32">
        <f t="shared" si="217"/>
        <v>3872986.6666666665</v>
      </c>
      <c r="EV116" s="32">
        <f t="shared" si="218"/>
        <v>3951000</v>
      </c>
      <c r="EW116" s="32">
        <f t="shared" si="219"/>
        <v>3841695.2398148733</v>
      </c>
      <c r="EX116" s="32">
        <f t="shared" si="220"/>
        <v>1796186.1665999999</v>
      </c>
      <c r="EY116" s="32">
        <f t="shared" si="221"/>
        <v>2209308.9849179997</v>
      </c>
      <c r="EZ116" s="94">
        <f>VLOOKUP(B116,'[2]MANO DE OBRA '!$B$11:$AT$145,45,0)</f>
        <v>849269</v>
      </c>
      <c r="FA116" s="170">
        <v>3420000</v>
      </c>
      <c r="FB116" s="32">
        <v>4247960</v>
      </c>
      <c r="FC116" s="32">
        <v>4078000</v>
      </c>
      <c r="FD116" s="32">
        <f t="shared" si="222"/>
        <v>3915320</v>
      </c>
      <c r="FE116" s="32">
        <f t="shared" si="223"/>
        <v>4078000</v>
      </c>
      <c r="FF116" s="32">
        <f t="shared" si="224"/>
        <v>3880867.6193188541</v>
      </c>
      <c r="FG116" s="172">
        <f t="shared" si="225"/>
        <v>1026001.8789</v>
      </c>
      <c r="FH116" s="32">
        <f t="shared" si="226"/>
        <v>1261982.3110470001</v>
      </c>
      <c r="FI116" s="172">
        <f>VLOOKUP(B116,'[2]MANO DE OBRA '!$B$11:$BO$145,66,0)</f>
        <v>833667</v>
      </c>
      <c r="FJ116" s="162">
        <v>3420000</v>
      </c>
      <c r="FK116" s="32">
        <v>4247960</v>
      </c>
      <c r="FL116" s="94">
        <v>3950600</v>
      </c>
      <c r="FM116" s="32">
        <f t="shared" si="227"/>
        <v>3872853.3333333335</v>
      </c>
      <c r="FN116" s="32">
        <f t="shared" si="228"/>
        <v>3950600</v>
      </c>
      <c r="FO116" s="94">
        <f t="shared" si="229"/>
        <v>3841569.1731641907</v>
      </c>
      <c r="FP116" s="172">
        <f t="shared" si="230"/>
        <v>1007153.1026999999</v>
      </c>
      <c r="FQ116" s="32">
        <f t="shared" si="231"/>
        <v>1238798.316321</v>
      </c>
      <c r="FR116" s="94">
        <f>VLOOKUP(B116,'[2]MANO DE OBRA '!$B$11:$BF$145,57,0)</f>
        <v>743901</v>
      </c>
      <c r="FS116" s="170">
        <v>3420000</v>
      </c>
      <c r="FT116" s="32">
        <v>4247960</v>
      </c>
      <c r="FU116" s="32">
        <v>4078000</v>
      </c>
      <c r="FV116" s="32">
        <f t="shared" si="232"/>
        <v>3915320</v>
      </c>
      <c r="FW116" s="32">
        <f t="shared" si="233"/>
        <v>4078000</v>
      </c>
      <c r="FX116" s="32">
        <f t="shared" si="234"/>
        <v>3880867.6193188541</v>
      </c>
      <c r="FY116" s="172">
        <f t="shared" si="235"/>
        <v>898706.79810000001</v>
      </c>
      <c r="FZ116" s="32">
        <f t="shared" si="236"/>
        <v>1105409.361663</v>
      </c>
      <c r="GA116" s="172">
        <f>VLOOKUP(B116,'[2]MANO DE OBRA '!$B$11:$BR$145,69,0)</f>
        <v>833667</v>
      </c>
      <c r="GB116" s="162">
        <v>3420000</v>
      </c>
      <c r="GC116" s="32">
        <v>4247960</v>
      </c>
      <c r="GD116" s="94">
        <v>4036000</v>
      </c>
      <c r="GE116" s="32">
        <f t="shared" si="237"/>
        <v>3901320</v>
      </c>
      <c r="GF116" s="32">
        <f t="shared" si="238"/>
        <v>4036000</v>
      </c>
      <c r="GG116" s="32">
        <f t="shared" si="239"/>
        <v>3868098.6446218151</v>
      </c>
      <c r="GH116" s="172">
        <f t="shared" si="240"/>
        <v>1007153.1026999999</v>
      </c>
      <c r="GI116" s="32">
        <f t="shared" si="241"/>
        <v>1238798.316321</v>
      </c>
      <c r="GJ116" s="172">
        <f>VLOOKUP(B116,'[2]MANO DE OBRA '!$B$11:$P$145,15,0)</f>
        <v>747325</v>
      </c>
      <c r="GK116" s="162">
        <v>3420000</v>
      </c>
      <c r="GL116" s="32">
        <v>4247960</v>
      </c>
      <c r="GM116" s="94">
        <v>2854700</v>
      </c>
      <c r="GN116" s="32">
        <f t="shared" si="242"/>
        <v>3507553.3333333335</v>
      </c>
      <c r="GO116" s="32">
        <f t="shared" si="243"/>
        <v>3420000</v>
      </c>
      <c r="GP116" s="32">
        <f t="shared" si="244"/>
        <v>3416450.720573171</v>
      </c>
      <c r="GQ116" s="172">
        <f t="shared" si="245"/>
        <v>902843.33250000002</v>
      </c>
      <c r="GR116" s="32">
        <f t="shared" si="246"/>
        <v>1110497.2989750002</v>
      </c>
      <c r="GS116" s="172">
        <f>VLOOKUP(B116,'[2]MANO DE OBRA '!$B$11:$G$145,6,0)</f>
        <v>720125</v>
      </c>
      <c r="GT116" s="162">
        <v>3420000</v>
      </c>
      <c r="GU116" s="32">
        <v>4247960</v>
      </c>
      <c r="GV116" s="94">
        <v>2854700</v>
      </c>
      <c r="GW116" s="33">
        <f t="shared" si="247"/>
        <v>3507553.3333333335</v>
      </c>
      <c r="GX116" s="32">
        <f t="shared" si="248"/>
        <v>3420000</v>
      </c>
      <c r="GY116" s="32">
        <f t="shared" si="249"/>
        <v>3416450.720573171</v>
      </c>
      <c r="GZ116" s="172">
        <f t="shared" si="250"/>
        <v>869983.01249999995</v>
      </c>
      <c r="HA116" s="32">
        <f t="shared" si="251"/>
        <v>1070079.105375</v>
      </c>
      <c r="HB116" s="172">
        <f>VLOOKUP(B116,'[2]MANO DE OBRA '!$B$11:$D$145,3,0)</f>
        <v>685891</v>
      </c>
      <c r="HC116" s="31">
        <v>3420000</v>
      </c>
      <c r="HD116" s="32">
        <v>4247960</v>
      </c>
      <c r="HE116" s="94">
        <v>2854700</v>
      </c>
      <c r="HF116" s="33">
        <f t="shared" si="252"/>
        <v>3507553.3333333335</v>
      </c>
      <c r="HG116" s="32">
        <f t="shared" si="253"/>
        <v>3420000</v>
      </c>
      <c r="HH116" s="32">
        <f t="shared" si="254"/>
        <v>3416450.720573171</v>
      </c>
      <c r="HI116" s="172">
        <f t="shared" si="255"/>
        <v>828624.91709999996</v>
      </c>
      <c r="HJ116" s="32">
        <f t="shared" si="256"/>
        <v>1019208.6480329999</v>
      </c>
      <c r="HK116" s="172">
        <f>VLOOKUP(B116,'[2]MANO DE OBRA '!$B$11:$BI$145,60,0)</f>
        <v>825644</v>
      </c>
      <c r="HL116" s="31">
        <v>3420000</v>
      </c>
      <c r="HM116" s="32">
        <v>4247960</v>
      </c>
      <c r="HN116" s="94">
        <v>4035600</v>
      </c>
      <c r="HO116" s="33">
        <f t="shared" si="257"/>
        <v>3901186.6666666665</v>
      </c>
      <c r="HP116" s="32">
        <f t="shared" si="258"/>
        <v>4035600</v>
      </c>
      <c r="HQ116" s="32">
        <f t="shared" si="259"/>
        <v>3867976.1658575404</v>
      </c>
      <c r="HR116" s="172">
        <f t="shared" si="260"/>
        <v>997460.51639999996</v>
      </c>
      <c r="HS116" s="32">
        <f t="shared" si="261"/>
        <v>1226876.435172</v>
      </c>
      <c r="HT116" s="172">
        <v>1641600</v>
      </c>
      <c r="HU116" s="31">
        <v>3420000</v>
      </c>
      <c r="HV116" s="32">
        <v>4247960</v>
      </c>
      <c r="HW116" s="94">
        <v>4036000</v>
      </c>
      <c r="HX116" s="33">
        <f t="shared" si="262"/>
        <v>3901320</v>
      </c>
      <c r="HY116" s="32">
        <f t="shared" si="263"/>
        <v>4036000</v>
      </c>
      <c r="HZ116" s="32">
        <f t="shared" si="264"/>
        <v>3868098.6446218151</v>
      </c>
      <c r="IA116" s="172">
        <f t="shared" si="265"/>
        <v>1983216.96</v>
      </c>
      <c r="IB116" s="32">
        <f t="shared" si="266"/>
        <v>2439356.8607999999</v>
      </c>
      <c r="IC116" s="172">
        <v>1881000</v>
      </c>
      <c r="ID116" s="31">
        <v>3420000</v>
      </c>
      <c r="IE116" s="32">
        <v>4247960</v>
      </c>
      <c r="IF116" s="94">
        <v>4036000</v>
      </c>
      <c r="IG116" s="33">
        <f t="shared" si="267"/>
        <v>3901320</v>
      </c>
      <c r="IH116" s="32">
        <f t="shared" si="268"/>
        <v>4036000</v>
      </c>
      <c r="II116" s="32">
        <f t="shared" si="269"/>
        <v>3868098.6446218151</v>
      </c>
      <c r="IJ116" s="172">
        <f t="shared" si="270"/>
        <v>2272436.1</v>
      </c>
      <c r="IK116" s="32">
        <f t="shared" si="271"/>
        <v>2795096.4029999999</v>
      </c>
      <c r="IM116" s="32">
        <f t="shared" si="272"/>
        <v>1552449.731258333</v>
      </c>
    </row>
    <row r="117" spans="1:247" x14ac:dyDescent="0.25">
      <c r="A117" s="12">
        <v>110</v>
      </c>
      <c r="B117" s="38" t="s">
        <v>395</v>
      </c>
      <c r="C117" s="14">
        <f>VLOOKUP(B117,'[3]MANO DE OBRA'!$B$9:$D$144,3,0)</f>
        <v>73331</v>
      </c>
      <c r="D117" s="14">
        <v>262000</v>
      </c>
      <c r="E117" s="15">
        <v>310420</v>
      </c>
      <c r="F117" s="97">
        <v>295000</v>
      </c>
      <c r="G117" s="105">
        <f t="shared" si="138"/>
        <v>235187.75</v>
      </c>
      <c r="H117" s="105">
        <f t="shared" si="139"/>
        <v>278500</v>
      </c>
      <c r="I117" s="105">
        <f t="shared" si="140"/>
        <v>166217.43735411286</v>
      </c>
      <c r="J117" s="107">
        <f t="shared" si="273"/>
        <v>77070.880999999994</v>
      </c>
      <c r="K117" s="107">
        <f t="shared" si="141"/>
        <v>94797.183629999985</v>
      </c>
      <c r="L117" s="101">
        <f>VLOOKUP(B117,'[3]MANO DE OBRA'!$B$9:$F$144,5,0)</f>
        <v>78203</v>
      </c>
      <c r="M117" s="101">
        <v>262000</v>
      </c>
      <c r="N117" s="34">
        <v>310420</v>
      </c>
      <c r="O117" s="70">
        <v>301100</v>
      </c>
      <c r="P117" s="34">
        <f t="shared" si="142"/>
        <v>237930.75</v>
      </c>
      <c r="Q117" s="34">
        <f t="shared" si="143"/>
        <v>281550</v>
      </c>
      <c r="R117" s="34">
        <f t="shared" si="144"/>
        <v>172811.37248823786</v>
      </c>
      <c r="S117" s="34">
        <f t="shared" si="145"/>
        <v>82191.352999999988</v>
      </c>
      <c r="T117" s="34">
        <f t="shared" si="146"/>
        <v>101095.36418999999</v>
      </c>
      <c r="U117" s="175">
        <f>VLOOKUP(B117,'[3]MANO DE OBRA'!$B$9:$H$144,7,0)</f>
        <v>71802</v>
      </c>
      <c r="V117" s="175">
        <v>262000</v>
      </c>
      <c r="W117" s="17">
        <v>310420</v>
      </c>
      <c r="X117" s="17">
        <v>295000</v>
      </c>
      <c r="Y117" s="17">
        <f t="shared" si="147"/>
        <v>234805.5</v>
      </c>
      <c r="Z117" s="17">
        <f t="shared" si="148"/>
        <v>278500</v>
      </c>
      <c r="AA117" s="17">
        <f t="shared" si="149"/>
        <v>164235.60352071904</v>
      </c>
      <c r="AB117" s="17">
        <f t="shared" si="150"/>
        <v>75463.902000000002</v>
      </c>
      <c r="AC117" s="17">
        <f t="shared" si="151"/>
        <v>92820.599459999998</v>
      </c>
      <c r="AD117" s="129">
        <f>VLOOKUP(B117,'[3]MANO DE OBRA'!$B$9:$J$144,9,0)</f>
        <v>74665</v>
      </c>
      <c r="AE117" s="129">
        <v>262000</v>
      </c>
      <c r="AF117" s="18">
        <v>310420</v>
      </c>
      <c r="AG117" s="74">
        <v>301100</v>
      </c>
      <c r="AH117" s="18">
        <f t="shared" si="152"/>
        <v>237046.25</v>
      </c>
      <c r="AI117" s="18">
        <f t="shared" si="153"/>
        <v>281550</v>
      </c>
      <c r="AJ117" s="18">
        <f t="shared" si="154"/>
        <v>168402.98799007901</v>
      </c>
      <c r="AK117" s="18">
        <f t="shared" si="155"/>
        <v>78472.914999999994</v>
      </c>
      <c r="AL117" s="18">
        <f t="shared" si="156"/>
        <v>96521.68544999999</v>
      </c>
      <c r="AM117" s="133">
        <f>VLOOKUP(B117,'[3]MANO DE OBRA'!$B$9:$L$144,11,0)</f>
        <v>82200</v>
      </c>
      <c r="AN117" s="133">
        <v>262000</v>
      </c>
      <c r="AO117" s="19">
        <v>310420</v>
      </c>
      <c r="AP117" s="77">
        <v>295000</v>
      </c>
      <c r="AQ117" s="19">
        <f t="shared" si="157"/>
        <v>237405</v>
      </c>
      <c r="AR117" s="19">
        <f t="shared" si="158"/>
        <v>278500</v>
      </c>
      <c r="AS117" s="19">
        <f t="shared" si="159"/>
        <v>177041.94079330136</v>
      </c>
      <c r="AT117" s="19">
        <f t="shared" si="160"/>
        <v>86392.2</v>
      </c>
      <c r="AU117" s="19">
        <f t="shared" si="161"/>
        <v>106262.406</v>
      </c>
      <c r="AV117" s="137">
        <f>VLOOKUP(B117,'[3]MANO DE OBRA'!$B$9:$N$144,13,0)</f>
        <v>95884</v>
      </c>
      <c r="AW117" s="137">
        <v>262000</v>
      </c>
      <c r="AX117" s="20">
        <v>310420</v>
      </c>
      <c r="AY117" s="79">
        <v>295000</v>
      </c>
      <c r="AZ117" s="20">
        <f t="shared" si="162"/>
        <v>240826</v>
      </c>
      <c r="BA117" s="20">
        <f t="shared" si="163"/>
        <v>278500</v>
      </c>
      <c r="BB117" s="20">
        <f t="shared" si="164"/>
        <v>191779.05501429306</v>
      </c>
      <c r="BC117" s="20">
        <f t="shared" si="165"/>
        <v>100774.08399999999</v>
      </c>
      <c r="BD117" s="20">
        <f t="shared" si="166"/>
        <v>123952.12331999998</v>
      </c>
      <c r="BE117" s="139">
        <f>VLOOKUP(B117,'[3]MANO DE OBRA'!$B$9:$P$144,15,0)</f>
        <v>80245</v>
      </c>
      <c r="BF117" s="139">
        <v>262000</v>
      </c>
      <c r="BG117" s="21">
        <v>310420</v>
      </c>
      <c r="BH117" s="80">
        <v>279000</v>
      </c>
      <c r="BI117" s="21">
        <f t="shared" si="167"/>
        <v>232916.25</v>
      </c>
      <c r="BJ117" s="21">
        <f t="shared" si="168"/>
        <v>270500</v>
      </c>
      <c r="BK117" s="21">
        <f t="shared" si="169"/>
        <v>173277.93592391539</v>
      </c>
      <c r="BL117" s="21">
        <f t="shared" si="170"/>
        <v>84337.494999999995</v>
      </c>
      <c r="BM117" s="21">
        <f t="shared" si="171"/>
        <v>103735.11885</v>
      </c>
      <c r="BN117" s="144">
        <f>VLOOKUP(B117,'[3]MANO DE OBRA'!$B$9:$R$144,17,0)</f>
        <v>100081</v>
      </c>
      <c r="BO117" s="144">
        <v>262000</v>
      </c>
      <c r="BP117" s="22">
        <v>310420</v>
      </c>
      <c r="BQ117" s="82">
        <v>286000</v>
      </c>
      <c r="BR117" s="22">
        <f t="shared" si="172"/>
        <v>239625.25</v>
      </c>
      <c r="BS117" s="22">
        <f t="shared" si="173"/>
        <v>274000</v>
      </c>
      <c r="BT117" s="22">
        <f t="shared" si="174"/>
        <v>194868.66128789476</v>
      </c>
      <c r="BU117" s="22">
        <f t="shared" si="175"/>
        <v>105185.13099999999</v>
      </c>
      <c r="BV117" s="22">
        <f t="shared" si="176"/>
        <v>129377.71113</v>
      </c>
      <c r="BW117" s="146">
        <f>VLOOKUP(B117,'[3]MANO DE OBRA'!$B$9:$T$144,19,0)</f>
        <v>102877</v>
      </c>
      <c r="BX117" s="146">
        <v>262000</v>
      </c>
      <c r="BY117" s="23">
        <v>310420</v>
      </c>
      <c r="BZ117" s="84">
        <v>279000</v>
      </c>
      <c r="CA117" s="23">
        <f t="shared" si="177"/>
        <v>238574.25</v>
      </c>
      <c r="CB117" s="23">
        <f t="shared" si="178"/>
        <v>270500</v>
      </c>
      <c r="CC117" s="84">
        <f t="shared" si="179"/>
        <v>196629.66087509459</v>
      </c>
      <c r="CD117" s="84">
        <f t="shared" si="180"/>
        <v>108123.727</v>
      </c>
      <c r="CE117" s="84">
        <f t="shared" si="181"/>
        <v>132992.18421000001</v>
      </c>
      <c r="CF117" s="168">
        <f>VLOOKUP(B117,'[3]MANO DE OBRA'!$B$9:$X$144,23,0)</f>
        <v>85323</v>
      </c>
      <c r="CG117" s="168">
        <v>262000</v>
      </c>
      <c r="CH117" s="24">
        <v>310420</v>
      </c>
      <c r="CI117" s="24">
        <v>270600</v>
      </c>
      <c r="CJ117" s="24">
        <f t="shared" si="182"/>
        <v>232085.75</v>
      </c>
      <c r="CK117" s="24">
        <f t="shared" si="183"/>
        <v>266300</v>
      </c>
      <c r="CL117" s="24">
        <f t="shared" si="184"/>
        <v>178142.79989519698</v>
      </c>
      <c r="CM117" s="24">
        <f t="shared" si="185"/>
        <v>89674.472999999998</v>
      </c>
      <c r="CN117" s="24">
        <f t="shared" si="186"/>
        <v>110299.60179</v>
      </c>
      <c r="CO117" s="148">
        <f>VLOOKUP(B117,'[3]MANO DE OBRA'!$B$9:$Z$144,25,0)</f>
        <v>81582</v>
      </c>
      <c r="CP117" s="148">
        <v>262000</v>
      </c>
      <c r="CQ117" s="26">
        <v>310420</v>
      </c>
      <c r="CR117" s="149">
        <v>307000</v>
      </c>
      <c r="CS117" s="26">
        <f t="shared" si="187"/>
        <v>240250.5</v>
      </c>
      <c r="CT117" s="26">
        <f t="shared" si="188"/>
        <v>284500</v>
      </c>
      <c r="CU117" s="26">
        <f t="shared" si="189"/>
        <v>177358.65448496127</v>
      </c>
      <c r="CV117" s="26">
        <f t="shared" si="190"/>
        <v>85742.682000000001</v>
      </c>
      <c r="CW117" s="26">
        <f t="shared" si="191"/>
        <v>105463.49886000001</v>
      </c>
      <c r="CX117" s="27">
        <f>VLOOKUP(B117,'[3]MANO DE OBRA'!$B$9:$AB$144,27,0)</f>
        <v>102446</v>
      </c>
      <c r="CY117" s="27">
        <v>262000</v>
      </c>
      <c r="CZ117" s="28">
        <v>310420</v>
      </c>
      <c r="DA117" s="86">
        <v>279000</v>
      </c>
      <c r="DB117" s="28">
        <f t="shared" si="192"/>
        <v>238466.5</v>
      </c>
      <c r="DC117" s="28">
        <f t="shared" si="193"/>
        <v>270500</v>
      </c>
      <c r="DD117" s="28">
        <f t="shared" si="194"/>
        <v>196235.17644035077</v>
      </c>
      <c r="DE117" s="28">
        <f t="shared" si="195"/>
        <v>107670.746</v>
      </c>
      <c r="DF117" s="28">
        <f t="shared" si="196"/>
        <v>132435.01757999999</v>
      </c>
      <c r="DG117" s="150">
        <f>VLOOKUP(B117,'[3]MANO DE OBRA'!$B$9:$AF$144,31,0)</f>
        <v>108647</v>
      </c>
      <c r="DH117" s="150">
        <v>262000</v>
      </c>
      <c r="DI117" s="29">
        <v>310420</v>
      </c>
      <c r="DJ117" s="88">
        <v>286000</v>
      </c>
      <c r="DK117" s="29">
        <f t="shared" si="197"/>
        <v>241766.75</v>
      </c>
      <c r="DL117" s="29">
        <f t="shared" si="198"/>
        <v>274000</v>
      </c>
      <c r="DM117" s="29">
        <f t="shared" si="199"/>
        <v>202645.95768193353</v>
      </c>
      <c r="DN117" s="29">
        <f t="shared" si="200"/>
        <v>114187.99699999999</v>
      </c>
      <c r="DO117" s="29">
        <f t="shared" si="201"/>
        <v>140451.23630999998</v>
      </c>
      <c r="DP117" s="154">
        <f>VLOOKUP(B117,'[3]MANO DE OBRA'!$B$9:$AH$144,33,0)</f>
        <v>108647</v>
      </c>
      <c r="DQ117" s="154">
        <v>262000</v>
      </c>
      <c r="DR117" s="30">
        <v>310420</v>
      </c>
      <c r="DS117" s="90">
        <v>307300</v>
      </c>
      <c r="DT117" s="30">
        <f t="shared" si="202"/>
        <v>247091.75</v>
      </c>
      <c r="DU117" s="30">
        <f t="shared" si="203"/>
        <v>284650</v>
      </c>
      <c r="DV117" s="30">
        <f t="shared" si="204"/>
        <v>205164.98106085614</v>
      </c>
      <c r="DW117" s="30">
        <f t="shared" si="205"/>
        <v>114187.99699999999</v>
      </c>
      <c r="DX117" s="30">
        <f t="shared" si="206"/>
        <v>140451.23630999998</v>
      </c>
      <c r="DY117" s="158">
        <f>VLOOKUP(B117,'[3]MANO DE OBRA'!$B$9:$AJ$144,35,0)</f>
        <v>108647</v>
      </c>
      <c r="DZ117" s="158">
        <v>262000</v>
      </c>
      <c r="EA117" s="24">
        <v>310420</v>
      </c>
      <c r="EB117" s="25">
        <v>301100</v>
      </c>
      <c r="EC117" s="24">
        <f t="shared" si="207"/>
        <v>245541.75</v>
      </c>
      <c r="ED117" s="24">
        <f t="shared" si="208"/>
        <v>281550</v>
      </c>
      <c r="EE117" s="24">
        <f t="shared" si="209"/>
        <v>204462.27321612334</v>
      </c>
      <c r="EF117" s="24">
        <f t="shared" si="210"/>
        <v>114187.99699999999</v>
      </c>
      <c r="EG117" s="24">
        <f t="shared" si="211"/>
        <v>140451.23630999998</v>
      </c>
      <c r="EH117" s="126">
        <f>VLOOKUP(B117,'[3]MANO DE OBRA'!$B$9:$AN$144,37,0)</f>
        <v>113512</v>
      </c>
      <c r="EI117" s="126">
        <v>262000</v>
      </c>
      <c r="EJ117" s="17">
        <v>310420</v>
      </c>
      <c r="EK117" s="73">
        <v>298000</v>
      </c>
      <c r="EL117" s="17">
        <f t="shared" si="212"/>
        <v>245983</v>
      </c>
      <c r="EM117" s="17">
        <f t="shared" si="213"/>
        <v>280000</v>
      </c>
      <c r="EN117" s="17">
        <f t="shared" si="214"/>
        <v>208294.47578270541</v>
      </c>
      <c r="EO117" s="17">
        <f t="shared" si="215"/>
        <v>119301.11199999999</v>
      </c>
      <c r="EP117" s="17">
        <f t="shared" si="216"/>
        <v>146740.36775999999</v>
      </c>
      <c r="EQ117" s="350">
        <v>108647</v>
      </c>
      <c r="ER117" s="170">
        <v>262000</v>
      </c>
      <c r="ES117" s="32">
        <v>310420</v>
      </c>
      <c r="ET117" s="32">
        <v>286000</v>
      </c>
      <c r="EU117" s="32">
        <f t="shared" si="217"/>
        <v>286140</v>
      </c>
      <c r="EV117" s="32">
        <f t="shared" si="218"/>
        <v>286000</v>
      </c>
      <c r="EW117" s="32">
        <f t="shared" si="219"/>
        <v>284772.11562287895</v>
      </c>
      <c r="EX117" s="32">
        <f t="shared" si="220"/>
        <v>131256.44070000001</v>
      </c>
      <c r="EY117" s="32">
        <f t="shared" si="221"/>
        <v>161445.42206100002</v>
      </c>
      <c r="EZ117" s="94">
        <f>VLOOKUP(B117,'[2]MANO DE OBRA '!$B$11:$AT$145,45,0)</f>
        <v>62566</v>
      </c>
      <c r="FA117" s="170">
        <v>262000</v>
      </c>
      <c r="FB117" s="32">
        <v>310420</v>
      </c>
      <c r="FC117" s="32">
        <v>289000</v>
      </c>
      <c r="FD117" s="32">
        <f t="shared" si="222"/>
        <v>287140</v>
      </c>
      <c r="FE117" s="32">
        <f t="shared" si="223"/>
        <v>289000</v>
      </c>
      <c r="FF117" s="32">
        <f t="shared" si="224"/>
        <v>285756.64783131686</v>
      </c>
      <c r="FG117" s="172">
        <f t="shared" si="225"/>
        <v>75585.984599999996</v>
      </c>
      <c r="FH117" s="32">
        <f t="shared" si="226"/>
        <v>92970.761058000004</v>
      </c>
      <c r="FI117" s="172">
        <f>VLOOKUP(B117,'[2]MANO DE OBRA '!$B$11:$BO$145,66,0)</f>
        <v>63341</v>
      </c>
      <c r="FJ117" s="162">
        <v>262000</v>
      </c>
      <c r="FK117" s="32">
        <v>310420</v>
      </c>
      <c r="FL117" s="94">
        <v>285600</v>
      </c>
      <c r="FM117" s="32">
        <f t="shared" si="227"/>
        <v>286006.66666666669</v>
      </c>
      <c r="FN117" s="32">
        <f t="shared" si="228"/>
        <v>285600</v>
      </c>
      <c r="FO117" s="94">
        <f t="shared" si="229"/>
        <v>284639.80107738636</v>
      </c>
      <c r="FP117" s="172">
        <f t="shared" si="230"/>
        <v>76522.262099999993</v>
      </c>
      <c r="FQ117" s="32">
        <f t="shared" si="231"/>
        <v>94122.382382999989</v>
      </c>
      <c r="FR117" s="94">
        <f>VLOOKUP(B117,'[2]MANO DE OBRA '!$B$11:$BF$145,57,0)</f>
        <v>53448</v>
      </c>
      <c r="FS117" s="170">
        <v>262000</v>
      </c>
      <c r="FT117" s="32">
        <v>310420</v>
      </c>
      <c r="FU117" s="32">
        <v>301000</v>
      </c>
      <c r="FV117" s="32">
        <f t="shared" si="232"/>
        <v>291140</v>
      </c>
      <c r="FW117" s="32">
        <f t="shared" si="233"/>
        <v>301000</v>
      </c>
      <c r="FX117" s="32">
        <f t="shared" si="234"/>
        <v>289561.45583977445</v>
      </c>
      <c r="FY117" s="172">
        <f t="shared" si="235"/>
        <v>64570.5288</v>
      </c>
      <c r="FZ117" s="32">
        <f t="shared" si="236"/>
        <v>79421.750423999998</v>
      </c>
      <c r="GA117" s="172">
        <f>VLOOKUP(B117,'[2]MANO DE OBRA '!$B$11:$BR$145,69,0)</f>
        <v>63341</v>
      </c>
      <c r="GB117" s="162">
        <v>262000</v>
      </c>
      <c r="GC117" s="32">
        <v>310420</v>
      </c>
      <c r="GD117" s="94">
        <v>301000</v>
      </c>
      <c r="GE117" s="32">
        <f t="shared" si="237"/>
        <v>291140</v>
      </c>
      <c r="GF117" s="32">
        <f t="shared" si="238"/>
        <v>301000</v>
      </c>
      <c r="GG117" s="32">
        <f t="shared" si="239"/>
        <v>289561.45583977445</v>
      </c>
      <c r="GH117" s="172">
        <f t="shared" si="240"/>
        <v>76522.262099999993</v>
      </c>
      <c r="GI117" s="32">
        <f t="shared" si="241"/>
        <v>94122.382382999989</v>
      </c>
      <c r="GJ117" s="172">
        <f>VLOOKUP(B117,'[2]MANO DE OBRA '!$B$11:$P$145,15,0)</f>
        <v>63728</v>
      </c>
      <c r="GK117" s="162">
        <v>262000</v>
      </c>
      <c r="GL117" s="32">
        <v>310420</v>
      </c>
      <c r="GM117" s="94">
        <v>202100</v>
      </c>
      <c r="GN117" s="32">
        <f t="shared" si="242"/>
        <v>258173.33333333334</v>
      </c>
      <c r="GO117" s="32">
        <f t="shared" si="243"/>
        <v>262000</v>
      </c>
      <c r="GP117" s="32">
        <f t="shared" si="244"/>
        <v>250286.13268512109</v>
      </c>
      <c r="GQ117" s="172">
        <f t="shared" si="245"/>
        <v>76989.796799999996</v>
      </c>
      <c r="GR117" s="32">
        <f t="shared" si="246"/>
        <v>94697.450064000004</v>
      </c>
      <c r="GS117" s="172">
        <f>VLOOKUP(B117,'[2]MANO DE OBRA '!$B$11:$G$145,6,0)</f>
        <v>66273</v>
      </c>
      <c r="GT117" s="162">
        <v>262000</v>
      </c>
      <c r="GU117" s="32">
        <v>310420</v>
      </c>
      <c r="GV117" s="94">
        <v>202100</v>
      </c>
      <c r="GW117" s="33">
        <f t="shared" si="247"/>
        <v>258173.33333333334</v>
      </c>
      <c r="GX117" s="32">
        <f t="shared" si="248"/>
        <v>262000</v>
      </c>
      <c r="GY117" s="32">
        <f t="shared" si="249"/>
        <v>250286.13268512109</v>
      </c>
      <c r="GZ117" s="172">
        <f t="shared" si="250"/>
        <v>80064.411299999992</v>
      </c>
      <c r="HA117" s="32">
        <f t="shared" si="251"/>
        <v>98479.225898999983</v>
      </c>
      <c r="HB117" s="172">
        <f>VLOOKUP(B117,'[2]MANO DE OBRA '!$B$11:$D$145,3,0)</f>
        <v>65514</v>
      </c>
      <c r="HC117" s="31">
        <v>262000</v>
      </c>
      <c r="HD117" s="32">
        <v>310420</v>
      </c>
      <c r="HE117" s="94">
        <v>202100</v>
      </c>
      <c r="HF117" s="33">
        <f t="shared" si="252"/>
        <v>258173.33333333334</v>
      </c>
      <c r="HG117" s="32">
        <f t="shared" si="253"/>
        <v>262000</v>
      </c>
      <c r="HH117" s="32">
        <f t="shared" si="254"/>
        <v>250286.13268512109</v>
      </c>
      <c r="HI117" s="172">
        <f t="shared" si="255"/>
        <v>79147.463399999993</v>
      </c>
      <c r="HJ117" s="32">
        <f t="shared" si="256"/>
        <v>97351.379981999984</v>
      </c>
      <c r="HK117" s="172">
        <f>VLOOKUP(B117,'[2]MANO DE OBRA '!$B$11:$BI$145,60,0)</f>
        <v>51188</v>
      </c>
      <c r="HL117" s="31">
        <v>262000</v>
      </c>
      <c r="HM117" s="32">
        <v>310420</v>
      </c>
      <c r="HN117" s="94">
        <v>301100</v>
      </c>
      <c r="HO117" s="33">
        <f t="shared" si="257"/>
        <v>291173.33333333331</v>
      </c>
      <c r="HP117" s="32">
        <f t="shared" si="258"/>
        <v>301100</v>
      </c>
      <c r="HQ117" s="32">
        <f t="shared" si="259"/>
        <v>289592.29689657479</v>
      </c>
      <c r="HR117" s="172">
        <f t="shared" si="260"/>
        <v>61840.222799999996</v>
      </c>
      <c r="HS117" s="32">
        <f t="shared" si="261"/>
        <v>76063.474044000002</v>
      </c>
      <c r="HT117" s="172">
        <v>125760</v>
      </c>
      <c r="HU117" s="31">
        <v>262000</v>
      </c>
      <c r="HV117" s="32">
        <v>310420</v>
      </c>
      <c r="HW117" s="94">
        <v>298000</v>
      </c>
      <c r="HX117" s="33">
        <f t="shared" si="262"/>
        <v>290140</v>
      </c>
      <c r="HY117" s="32">
        <f t="shared" si="263"/>
        <v>298000</v>
      </c>
      <c r="HZ117" s="32">
        <f t="shared" si="264"/>
        <v>288629.7066585368</v>
      </c>
      <c r="IA117" s="172">
        <f t="shared" si="265"/>
        <v>151930.65599999999</v>
      </c>
      <c r="IB117" s="32">
        <f t="shared" si="266"/>
        <v>186874.70687999998</v>
      </c>
      <c r="IC117" s="172">
        <v>144100</v>
      </c>
      <c r="ID117" s="31">
        <v>262000</v>
      </c>
      <c r="IE117" s="32">
        <v>310420</v>
      </c>
      <c r="IF117" s="94">
        <v>298000</v>
      </c>
      <c r="IG117" s="33">
        <f t="shared" si="267"/>
        <v>290140</v>
      </c>
      <c r="IH117" s="32">
        <f t="shared" si="268"/>
        <v>298000</v>
      </c>
      <c r="II117" s="32">
        <f t="shared" si="269"/>
        <v>288629.7066585368</v>
      </c>
      <c r="IJ117" s="172">
        <f t="shared" si="270"/>
        <v>174087.21</v>
      </c>
      <c r="IK117" s="32">
        <f t="shared" si="271"/>
        <v>214127.2683</v>
      </c>
      <c r="IM117" s="32">
        <f t="shared" si="272"/>
        <v>118056.39906066669</v>
      </c>
    </row>
    <row r="118" spans="1:247" x14ac:dyDescent="0.25">
      <c r="A118" s="12">
        <v>111</v>
      </c>
      <c r="B118" s="38" t="s">
        <v>396</v>
      </c>
      <c r="C118" s="14">
        <f>VLOOKUP(B118,'[3]MANO DE OBRA'!$B$9:$D$144,3,0)</f>
        <v>143986</v>
      </c>
      <c r="D118" s="14">
        <v>515000</v>
      </c>
      <c r="E118" s="15">
        <v>596020</v>
      </c>
      <c r="F118" s="97">
        <v>572000</v>
      </c>
      <c r="G118" s="105">
        <f t="shared" si="138"/>
        <v>456751.5</v>
      </c>
      <c r="H118" s="105">
        <f t="shared" si="139"/>
        <v>543500</v>
      </c>
      <c r="I118" s="105">
        <f t="shared" si="140"/>
        <v>324862.14591851062</v>
      </c>
      <c r="J118" s="107">
        <f t="shared" si="273"/>
        <v>151329.28599999999</v>
      </c>
      <c r="K118" s="107">
        <f t="shared" si="141"/>
        <v>186135.02178000001</v>
      </c>
      <c r="L118" s="101">
        <f>VLOOKUP(B118,'[3]MANO DE OBRA'!$B$9:$F$144,5,0)</f>
        <v>153227</v>
      </c>
      <c r="M118" s="101">
        <v>515000</v>
      </c>
      <c r="N118" s="34">
        <v>596020</v>
      </c>
      <c r="O118" s="70">
        <v>548300</v>
      </c>
      <c r="P118" s="34">
        <f t="shared" si="142"/>
        <v>453136.75</v>
      </c>
      <c r="Q118" s="34">
        <f t="shared" si="143"/>
        <v>531650</v>
      </c>
      <c r="R118" s="34">
        <f t="shared" si="144"/>
        <v>334179.15049955255</v>
      </c>
      <c r="S118" s="34">
        <f t="shared" si="145"/>
        <v>161041.57699999999</v>
      </c>
      <c r="T118" s="34">
        <f t="shared" si="146"/>
        <v>198081.13970999999</v>
      </c>
      <c r="U118" s="175">
        <f>VLOOKUP(B118,'[3]MANO DE OBRA'!$B$9:$H$144,7,0)</f>
        <v>139300</v>
      </c>
      <c r="V118" s="175">
        <v>515000</v>
      </c>
      <c r="W118" s="17">
        <v>596020</v>
      </c>
      <c r="X118" s="17">
        <v>536000</v>
      </c>
      <c r="Y118" s="17">
        <f t="shared" si="147"/>
        <v>446580</v>
      </c>
      <c r="Z118" s="17">
        <f t="shared" si="148"/>
        <v>525500</v>
      </c>
      <c r="AA118" s="17">
        <f t="shared" si="149"/>
        <v>315856.81371529913</v>
      </c>
      <c r="AB118" s="17">
        <f t="shared" si="150"/>
        <v>146404.29999999999</v>
      </c>
      <c r="AC118" s="17">
        <f t="shared" si="151"/>
        <v>180077.28899999999</v>
      </c>
      <c r="AD118" s="129">
        <f>VLOOKUP(B118,'[3]MANO DE OBRA'!$B$9:$J$144,9,0)</f>
        <v>139368</v>
      </c>
      <c r="AE118" s="129">
        <v>515000</v>
      </c>
      <c r="AF118" s="18">
        <v>596020</v>
      </c>
      <c r="AG118" s="74">
        <v>548300</v>
      </c>
      <c r="AH118" s="18">
        <f t="shared" si="152"/>
        <v>449672</v>
      </c>
      <c r="AI118" s="18">
        <f t="shared" si="153"/>
        <v>531650</v>
      </c>
      <c r="AJ118" s="18">
        <f t="shared" si="154"/>
        <v>316992.10099025333</v>
      </c>
      <c r="AK118" s="18">
        <f t="shared" si="155"/>
        <v>146475.76799999998</v>
      </c>
      <c r="AL118" s="18">
        <f t="shared" si="156"/>
        <v>180165.19463999997</v>
      </c>
      <c r="AM118" s="133">
        <f>VLOOKUP(B118,'[3]MANO DE OBRA'!$B$9:$L$144,11,0)</f>
        <v>153433</v>
      </c>
      <c r="AN118" s="133">
        <v>515000</v>
      </c>
      <c r="AO118" s="19">
        <v>596020</v>
      </c>
      <c r="AP118" s="77">
        <v>578000</v>
      </c>
      <c r="AQ118" s="19">
        <f t="shared" si="157"/>
        <v>460613.25</v>
      </c>
      <c r="AR118" s="19">
        <f t="shared" si="158"/>
        <v>546500</v>
      </c>
      <c r="AS118" s="19">
        <f t="shared" si="159"/>
        <v>337064.91781053395</v>
      </c>
      <c r="AT118" s="19">
        <f t="shared" si="160"/>
        <v>161258.08299999998</v>
      </c>
      <c r="AU118" s="19">
        <f t="shared" si="161"/>
        <v>198347.44208999997</v>
      </c>
      <c r="AV118" s="137">
        <f>VLOOKUP(B118,'[3]MANO DE OBRA'!$B$9:$N$144,13,0)</f>
        <v>139300</v>
      </c>
      <c r="AW118" s="137">
        <v>515000</v>
      </c>
      <c r="AX118" s="20">
        <v>596020</v>
      </c>
      <c r="AY118" s="79">
        <v>578000</v>
      </c>
      <c r="AZ118" s="20">
        <f t="shared" si="162"/>
        <v>457080</v>
      </c>
      <c r="BA118" s="20">
        <f t="shared" si="163"/>
        <v>546500</v>
      </c>
      <c r="BB118" s="20">
        <f t="shared" si="164"/>
        <v>319274.6508144585</v>
      </c>
      <c r="BC118" s="20">
        <f t="shared" si="165"/>
        <v>146404.29999999999</v>
      </c>
      <c r="BD118" s="20">
        <f t="shared" si="166"/>
        <v>180077.28899999999</v>
      </c>
      <c r="BE118" s="139">
        <f>VLOOKUP(B118,'[3]MANO DE OBRA'!$B$9:$P$144,15,0)</f>
        <v>158319</v>
      </c>
      <c r="BF118" s="139">
        <v>515000</v>
      </c>
      <c r="BG118" s="21">
        <v>596020</v>
      </c>
      <c r="BH118" s="80">
        <v>572000</v>
      </c>
      <c r="BI118" s="21">
        <f t="shared" si="167"/>
        <v>460334.75</v>
      </c>
      <c r="BJ118" s="21">
        <f t="shared" si="168"/>
        <v>543500</v>
      </c>
      <c r="BK118" s="21">
        <f t="shared" si="169"/>
        <v>342343.92123127094</v>
      </c>
      <c r="BL118" s="21">
        <f t="shared" si="170"/>
        <v>166393.269</v>
      </c>
      <c r="BM118" s="21">
        <f t="shared" si="171"/>
        <v>204663.72087000002</v>
      </c>
      <c r="BN118" s="144">
        <f>VLOOKUP(B118,'[3]MANO DE OBRA'!$B$9:$R$144,17,0)</f>
        <v>157589</v>
      </c>
      <c r="BO118" s="144">
        <v>515000</v>
      </c>
      <c r="BP118" s="22">
        <v>596020</v>
      </c>
      <c r="BQ118" s="82">
        <v>584000</v>
      </c>
      <c r="BR118" s="22">
        <f t="shared" si="172"/>
        <v>463152.25</v>
      </c>
      <c r="BS118" s="22">
        <f t="shared" si="173"/>
        <v>549500</v>
      </c>
      <c r="BT118" s="22">
        <f t="shared" si="174"/>
        <v>342539.27745656192</v>
      </c>
      <c r="BU118" s="22">
        <f t="shared" si="175"/>
        <v>165626.03899999999</v>
      </c>
      <c r="BV118" s="22">
        <f t="shared" si="176"/>
        <v>203720.02797</v>
      </c>
      <c r="BW118" s="146">
        <f>VLOOKUP(B118,'[3]MANO DE OBRA'!$B$9:$T$144,19,0)</f>
        <v>194452</v>
      </c>
      <c r="BX118" s="146">
        <v>515000</v>
      </c>
      <c r="BY118" s="23">
        <v>596020</v>
      </c>
      <c r="BZ118" s="84">
        <v>572000</v>
      </c>
      <c r="CA118" s="23">
        <f t="shared" si="177"/>
        <v>469368</v>
      </c>
      <c r="CB118" s="23">
        <f t="shared" si="178"/>
        <v>543500</v>
      </c>
      <c r="CC118" s="84">
        <f t="shared" si="179"/>
        <v>380573.52247299626</v>
      </c>
      <c r="CD118" s="84">
        <f t="shared" si="180"/>
        <v>204369.052</v>
      </c>
      <c r="CE118" s="84">
        <f t="shared" si="181"/>
        <v>251373.93395999999</v>
      </c>
      <c r="CF118" s="168">
        <f>VLOOKUP(B118,'[3]MANO DE OBRA'!$B$9:$X$144,23,0)</f>
        <v>139300</v>
      </c>
      <c r="CG118" s="168">
        <v>515000</v>
      </c>
      <c r="CH118" s="24">
        <v>596020</v>
      </c>
      <c r="CI118" s="24">
        <v>543400</v>
      </c>
      <c r="CJ118" s="24">
        <f t="shared" si="182"/>
        <v>448430</v>
      </c>
      <c r="CK118" s="24">
        <f t="shared" si="183"/>
        <v>529200</v>
      </c>
      <c r="CL118" s="24">
        <f t="shared" si="184"/>
        <v>316491.76435938064</v>
      </c>
      <c r="CM118" s="24">
        <f t="shared" si="185"/>
        <v>146404.29999999999</v>
      </c>
      <c r="CN118" s="24">
        <f t="shared" si="186"/>
        <v>180077.28899999999</v>
      </c>
      <c r="CO118" s="148">
        <f>VLOOKUP(B118,'[3]MANO DE OBRA'!$B$9:$Z$144,25,0)</f>
        <v>159228</v>
      </c>
      <c r="CP118" s="148">
        <v>515000</v>
      </c>
      <c r="CQ118" s="26">
        <v>596020</v>
      </c>
      <c r="CR118" s="149">
        <v>578000</v>
      </c>
      <c r="CS118" s="26">
        <f t="shared" si="187"/>
        <v>462062</v>
      </c>
      <c r="CT118" s="26">
        <f t="shared" si="188"/>
        <v>546500</v>
      </c>
      <c r="CU118" s="26">
        <f t="shared" si="189"/>
        <v>343939.57320308493</v>
      </c>
      <c r="CV118" s="26">
        <f t="shared" si="190"/>
        <v>167348.628</v>
      </c>
      <c r="CW118" s="26">
        <f t="shared" si="191"/>
        <v>205838.81244000001</v>
      </c>
      <c r="CX118" s="27">
        <f>VLOOKUP(B118,'[3]MANO DE OBRA'!$B$9:$AB$144,27,0)</f>
        <v>201179</v>
      </c>
      <c r="CY118" s="27">
        <v>515000</v>
      </c>
      <c r="CZ118" s="28">
        <v>596020</v>
      </c>
      <c r="DA118" s="86">
        <v>572000</v>
      </c>
      <c r="DB118" s="28">
        <f t="shared" si="192"/>
        <v>471049.75</v>
      </c>
      <c r="DC118" s="28">
        <f t="shared" si="193"/>
        <v>543500</v>
      </c>
      <c r="DD118" s="28">
        <f t="shared" si="194"/>
        <v>386903.58056700852</v>
      </c>
      <c r="DE118" s="28">
        <f t="shared" si="195"/>
        <v>211439.12899999999</v>
      </c>
      <c r="DF118" s="28">
        <f t="shared" si="196"/>
        <v>260070.12866999998</v>
      </c>
      <c r="DG118" s="150">
        <f>VLOOKUP(B118,'[3]MANO DE OBRA'!$B$9:$AF$144,31,0)</f>
        <v>208607</v>
      </c>
      <c r="DH118" s="150">
        <v>515000</v>
      </c>
      <c r="DI118" s="29">
        <v>596020</v>
      </c>
      <c r="DJ118" s="88">
        <v>584000</v>
      </c>
      <c r="DK118" s="29">
        <f t="shared" si="197"/>
        <v>475906.75</v>
      </c>
      <c r="DL118" s="29">
        <f t="shared" si="198"/>
        <v>549500</v>
      </c>
      <c r="DM118" s="29">
        <f t="shared" si="199"/>
        <v>395039.27928622119</v>
      </c>
      <c r="DN118" s="29">
        <f t="shared" si="200"/>
        <v>219245.95699999999</v>
      </c>
      <c r="DO118" s="29">
        <f t="shared" si="201"/>
        <v>269672.52711000002</v>
      </c>
      <c r="DP118" s="154">
        <f>VLOOKUP(B118,'[3]MANO DE OBRA'!$B$9:$AH$144,33,0)</f>
        <v>208607</v>
      </c>
      <c r="DQ118" s="154">
        <v>515000</v>
      </c>
      <c r="DR118" s="30">
        <v>596020</v>
      </c>
      <c r="DS118" s="90">
        <v>578100</v>
      </c>
      <c r="DT118" s="30">
        <f t="shared" si="202"/>
        <v>474431.75</v>
      </c>
      <c r="DU118" s="30">
        <f t="shared" si="203"/>
        <v>546550</v>
      </c>
      <c r="DV118" s="30">
        <f t="shared" si="204"/>
        <v>394358.65434420569</v>
      </c>
      <c r="DW118" s="30">
        <f t="shared" si="205"/>
        <v>219245.95699999999</v>
      </c>
      <c r="DX118" s="30">
        <f t="shared" si="206"/>
        <v>269672.52711000002</v>
      </c>
      <c r="DY118" s="158">
        <f>VLOOKUP(B118,'[3]MANO DE OBRA'!$B$9:$AJ$144,35,0)</f>
        <v>208607</v>
      </c>
      <c r="DZ118" s="158">
        <v>515000</v>
      </c>
      <c r="EA118" s="24">
        <v>596020</v>
      </c>
      <c r="EB118" s="25">
        <v>584100</v>
      </c>
      <c r="EC118" s="24">
        <f t="shared" si="207"/>
        <v>475931.75</v>
      </c>
      <c r="ED118" s="24">
        <f t="shared" si="208"/>
        <v>549550</v>
      </c>
      <c r="EE118" s="24">
        <f t="shared" si="209"/>
        <v>395050.71683843684</v>
      </c>
      <c r="EF118" s="24">
        <f t="shared" si="210"/>
        <v>219245.95699999999</v>
      </c>
      <c r="EG118" s="24">
        <f t="shared" si="211"/>
        <v>269672.52711000002</v>
      </c>
      <c r="EH118" s="126">
        <f>VLOOKUP(B118,'[3]MANO DE OBRA'!$B$9:$AN$144,37,0)</f>
        <v>221253</v>
      </c>
      <c r="EI118" s="126">
        <v>515000</v>
      </c>
      <c r="EJ118" s="17">
        <v>596020</v>
      </c>
      <c r="EK118" s="73">
        <v>536000</v>
      </c>
      <c r="EL118" s="17">
        <f t="shared" si="212"/>
        <v>467068.25</v>
      </c>
      <c r="EM118" s="17">
        <f t="shared" si="213"/>
        <v>525500</v>
      </c>
      <c r="EN118" s="17">
        <f t="shared" si="214"/>
        <v>399802.97754132008</v>
      </c>
      <c r="EO118" s="17">
        <f t="shared" si="215"/>
        <v>232536.90299999999</v>
      </c>
      <c r="EP118" s="17">
        <f t="shared" si="216"/>
        <v>286020.39068999997</v>
      </c>
      <c r="EQ118" s="350">
        <v>208607</v>
      </c>
      <c r="ER118" s="170">
        <v>515000</v>
      </c>
      <c r="ES118" s="32">
        <v>596020</v>
      </c>
      <c r="ET118" s="32">
        <v>536000</v>
      </c>
      <c r="EU118" s="32">
        <f t="shared" si="217"/>
        <v>549006.66666666663</v>
      </c>
      <c r="EV118" s="32">
        <f t="shared" si="218"/>
        <v>536000</v>
      </c>
      <c r="EW118" s="32">
        <f t="shared" si="219"/>
        <v>546924.75260483869</v>
      </c>
      <c r="EX118" s="32">
        <f t="shared" si="220"/>
        <v>252018.11669999998</v>
      </c>
      <c r="EY118" s="32">
        <f t="shared" si="221"/>
        <v>309982.28354099998</v>
      </c>
      <c r="EZ118" s="94">
        <f>VLOOKUP(B118,'[2]MANO DE OBRA '!$B$11:$AT$145,45,0)</f>
        <v>100367</v>
      </c>
      <c r="FA118" s="170">
        <v>515000</v>
      </c>
      <c r="FB118" s="32">
        <v>596020</v>
      </c>
      <c r="FC118" s="32">
        <v>560000</v>
      </c>
      <c r="FD118" s="32">
        <f t="shared" si="222"/>
        <v>557006.66666666663</v>
      </c>
      <c r="FE118" s="32">
        <f t="shared" si="223"/>
        <v>560000</v>
      </c>
      <c r="FF118" s="32">
        <f t="shared" si="224"/>
        <v>555015.14495144063</v>
      </c>
      <c r="FG118" s="172">
        <f t="shared" si="225"/>
        <v>121253.37269999999</v>
      </c>
      <c r="FH118" s="32">
        <f t="shared" si="226"/>
        <v>149141.64842099999</v>
      </c>
      <c r="FI118" s="172">
        <f>VLOOKUP(B118,'[2]MANO DE OBRA '!$B$11:$BO$145,66,0)</f>
        <v>100980</v>
      </c>
      <c r="FJ118" s="162">
        <v>515000</v>
      </c>
      <c r="FK118" s="32">
        <v>596020</v>
      </c>
      <c r="FL118" s="94">
        <v>536400</v>
      </c>
      <c r="FM118" s="32">
        <f t="shared" si="227"/>
        <v>549140</v>
      </c>
      <c r="FN118" s="32">
        <f t="shared" si="228"/>
        <v>536400</v>
      </c>
      <c r="FO118" s="94">
        <f t="shared" si="229"/>
        <v>547063.50819947978</v>
      </c>
      <c r="FP118" s="172">
        <f t="shared" si="230"/>
        <v>121993.93799999999</v>
      </c>
      <c r="FQ118" s="32">
        <f t="shared" si="231"/>
        <v>150052.54373999999</v>
      </c>
      <c r="FR118" s="94">
        <f>VLOOKUP(B118,'[2]MANO DE OBRA '!$B$11:$BF$145,57,0)</f>
        <v>86691</v>
      </c>
      <c r="FS118" s="170">
        <v>515000</v>
      </c>
      <c r="FT118" s="32">
        <v>596020</v>
      </c>
      <c r="FU118" s="32">
        <v>554000</v>
      </c>
      <c r="FV118" s="32">
        <f t="shared" si="232"/>
        <v>555006.66666666663</v>
      </c>
      <c r="FW118" s="32">
        <f t="shared" si="233"/>
        <v>554000</v>
      </c>
      <c r="FX118" s="32">
        <f t="shared" si="234"/>
        <v>553036.39575499028</v>
      </c>
      <c r="FY118" s="172">
        <f t="shared" si="235"/>
        <v>104731.3971</v>
      </c>
      <c r="FZ118" s="32">
        <f t="shared" si="236"/>
        <v>128819.618433</v>
      </c>
      <c r="GA118" s="172">
        <f>VLOOKUP(B118,'[2]MANO DE OBRA '!$B$11:$BR$145,69,0)</f>
        <v>100980</v>
      </c>
      <c r="GB118" s="162">
        <v>515000</v>
      </c>
      <c r="GC118" s="32">
        <v>596020</v>
      </c>
      <c r="GD118" s="94">
        <v>548000</v>
      </c>
      <c r="GE118" s="32">
        <f t="shared" si="237"/>
        <v>553006.66666666663</v>
      </c>
      <c r="GF118" s="32">
        <f t="shared" si="238"/>
        <v>548000</v>
      </c>
      <c r="GG118" s="32">
        <f t="shared" si="239"/>
        <v>551028.8395389131</v>
      </c>
      <c r="GH118" s="172">
        <f t="shared" si="240"/>
        <v>121993.93799999999</v>
      </c>
      <c r="GI118" s="32">
        <f t="shared" si="241"/>
        <v>150052.54373999999</v>
      </c>
      <c r="GJ118" s="172">
        <f>VLOOKUP(B118,'[2]MANO DE OBRA '!$B$11:$P$145,15,0)</f>
        <v>91543</v>
      </c>
      <c r="GK118" s="162">
        <v>515000</v>
      </c>
      <c r="GL118" s="32">
        <v>596020</v>
      </c>
      <c r="GM118" s="94">
        <v>396300</v>
      </c>
      <c r="GN118" s="32">
        <f t="shared" si="242"/>
        <v>502440</v>
      </c>
      <c r="GO118" s="32">
        <f t="shared" si="243"/>
        <v>515000</v>
      </c>
      <c r="GP118" s="32">
        <f t="shared" si="244"/>
        <v>488369.91622237896</v>
      </c>
      <c r="GQ118" s="172">
        <f t="shared" si="245"/>
        <v>110593.0983</v>
      </c>
      <c r="GR118" s="32">
        <f t="shared" si="246"/>
        <v>136029.510909</v>
      </c>
      <c r="GS118" s="172">
        <f>VLOOKUP(B118,'[2]MANO DE OBRA '!$B$11:$G$145,6,0)</f>
        <v>97779</v>
      </c>
      <c r="GT118" s="162">
        <v>515000</v>
      </c>
      <c r="GU118" s="32">
        <v>596020</v>
      </c>
      <c r="GV118" s="94">
        <v>396300</v>
      </c>
      <c r="GW118" s="33">
        <f t="shared" si="247"/>
        <v>502440</v>
      </c>
      <c r="GX118" s="32">
        <f t="shared" si="248"/>
        <v>515000</v>
      </c>
      <c r="GY118" s="32">
        <f t="shared" si="249"/>
        <v>488369.91622237896</v>
      </c>
      <c r="GZ118" s="172">
        <f t="shared" si="250"/>
        <v>118126.80989999999</v>
      </c>
      <c r="HA118" s="32">
        <f t="shared" si="251"/>
        <v>145295.976177</v>
      </c>
      <c r="HB118" s="172">
        <f>VLOOKUP(B118,'[2]MANO DE OBRA '!$B$11:$D$145,3,0)</f>
        <v>102961</v>
      </c>
      <c r="HC118" s="31">
        <v>515000</v>
      </c>
      <c r="HD118" s="32">
        <v>596020</v>
      </c>
      <c r="HE118" s="94">
        <v>396300</v>
      </c>
      <c r="HF118" s="33">
        <f t="shared" si="252"/>
        <v>502440</v>
      </c>
      <c r="HG118" s="32">
        <f t="shared" si="253"/>
        <v>515000</v>
      </c>
      <c r="HH118" s="32">
        <f t="shared" si="254"/>
        <v>488369.91622237896</v>
      </c>
      <c r="HI118" s="172">
        <f t="shared" si="255"/>
        <v>124387.1841</v>
      </c>
      <c r="HJ118" s="32">
        <f t="shared" si="256"/>
        <v>152996.236443</v>
      </c>
      <c r="HK118" s="172">
        <f>VLOOKUP(B118,'[2]MANO DE OBRA '!$B$11:$BI$145,60,0)</f>
        <v>101054</v>
      </c>
      <c r="HL118" s="31">
        <v>515000</v>
      </c>
      <c r="HM118" s="32">
        <v>596020</v>
      </c>
      <c r="HN118" s="94">
        <v>548300</v>
      </c>
      <c r="HO118" s="33">
        <f t="shared" si="257"/>
        <v>553106.66666666663</v>
      </c>
      <c r="HP118" s="32">
        <f t="shared" si="258"/>
        <v>548300</v>
      </c>
      <c r="HQ118" s="32">
        <f t="shared" si="259"/>
        <v>551129.91122412763</v>
      </c>
      <c r="HR118" s="172">
        <f t="shared" si="260"/>
        <v>122083.33739999999</v>
      </c>
      <c r="HS118" s="32">
        <f t="shared" si="261"/>
        <v>150162.50500199999</v>
      </c>
      <c r="HT118" s="172">
        <v>247200</v>
      </c>
      <c r="HU118" s="31">
        <v>515000</v>
      </c>
      <c r="HV118" s="32">
        <v>596020</v>
      </c>
      <c r="HW118" s="94">
        <v>554000</v>
      </c>
      <c r="HX118" s="33">
        <f t="shared" si="262"/>
        <v>555006.66666666663</v>
      </c>
      <c r="HY118" s="32">
        <f t="shared" si="263"/>
        <v>554000</v>
      </c>
      <c r="HZ118" s="32">
        <f t="shared" si="264"/>
        <v>553036.39575499028</v>
      </c>
      <c r="IA118" s="172">
        <f t="shared" si="265"/>
        <v>298642.32</v>
      </c>
      <c r="IB118" s="32">
        <f t="shared" si="266"/>
        <v>367330.05359999998</v>
      </c>
      <c r="IC118" s="172">
        <v>283250</v>
      </c>
      <c r="ID118" s="31">
        <v>515000</v>
      </c>
      <c r="IE118" s="32">
        <v>596020</v>
      </c>
      <c r="IF118" s="94">
        <v>554000</v>
      </c>
      <c r="IG118" s="33">
        <f t="shared" si="267"/>
        <v>555006.66666666663</v>
      </c>
      <c r="IH118" s="32">
        <f t="shared" si="268"/>
        <v>554000</v>
      </c>
      <c r="II118" s="32">
        <f t="shared" si="269"/>
        <v>553036.39575499028</v>
      </c>
      <c r="IJ118" s="172">
        <f t="shared" si="270"/>
        <v>342194.32500000001</v>
      </c>
      <c r="IK118" s="32">
        <f t="shared" si="271"/>
        <v>420899.01975000004</v>
      </c>
      <c r="IM118" s="32">
        <f t="shared" si="272"/>
        <v>214238.04447800003</v>
      </c>
    </row>
    <row r="119" spans="1:247" x14ac:dyDescent="0.25">
      <c r="A119" s="12">
        <v>112</v>
      </c>
      <c r="B119" s="38" t="s">
        <v>397</v>
      </c>
      <c r="C119" s="14">
        <f>VLOOKUP(B119,'[3]MANO DE OBRA'!$B$9:$D$144,3,0)</f>
        <v>2578472</v>
      </c>
      <c r="D119" s="14">
        <v>9209000</v>
      </c>
      <c r="E119" s="15">
        <v>10345860</v>
      </c>
      <c r="F119" s="97">
        <v>10035000</v>
      </c>
      <c r="G119" s="105">
        <f t="shared" si="138"/>
        <v>8042083</v>
      </c>
      <c r="H119" s="105">
        <f t="shared" si="139"/>
        <v>9622000</v>
      </c>
      <c r="I119" s="105">
        <f t="shared" si="140"/>
        <v>5774303.3849533489</v>
      </c>
      <c r="J119" s="107">
        <f t="shared" si="273"/>
        <v>2709974.0719999997</v>
      </c>
      <c r="K119" s="107">
        <f t="shared" si="141"/>
        <v>3333268.1085599996</v>
      </c>
      <c r="L119" s="101">
        <f>VLOOKUP(B119,'[3]MANO DE OBRA'!$B$9:$F$144,5,0)</f>
        <v>2144604</v>
      </c>
      <c r="M119" s="101">
        <v>9209000</v>
      </c>
      <c r="N119" s="34">
        <v>10345860</v>
      </c>
      <c r="O119" s="70">
        <v>10138900</v>
      </c>
      <c r="P119" s="34">
        <f t="shared" si="142"/>
        <v>7959591</v>
      </c>
      <c r="Q119" s="34">
        <f t="shared" si="143"/>
        <v>9673950</v>
      </c>
      <c r="R119" s="34">
        <f t="shared" si="144"/>
        <v>5193705.5965686217</v>
      </c>
      <c r="S119" s="34">
        <f t="shared" si="145"/>
        <v>2253978.804</v>
      </c>
      <c r="T119" s="34">
        <f t="shared" si="146"/>
        <v>2772393.9289199999</v>
      </c>
      <c r="U119" s="175">
        <f>VLOOKUP(B119,'[3]MANO DE OBRA'!$B$9:$H$144,7,0)</f>
        <v>2077013</v>
      </c>
      <c r="V119" s="175">
        <v>9209000</v>
      </c>
      <c r="W119" s="17">
        <v>10345860</v>
      </c>
      <c r="X119" s="17">
        <v>9932000</v>
      </c>
      <c r="Y119" s="17">
        <f t="shared" si="147"/>
        <v>7890968.25</v>
      </c>
      <c r="Z119" s="17">
        <f t="shared" si="148"/>
        <v>9570500</v>
      </c>
      <c r="AA119" s="17">
        <f t="shared" si="149"/>
        <v>5080063.4809201071</v>
      </c>
      <c r="AB119" s="17">
        <f t="shared" si="150"/>
        <v>2182940.6629999997</v>
      </c>
      <c r="AC119" s="17">
        <f t="shared" si="151"/>
        <v>2685017.0154899997</v>
      </c>
      <c r="AD119" s="129">
        <f>VLOOKUP(B119,'[3]MANO DE OBRA'!$B$9:$J$144,9,0)</f>
        <v>2107350</v>
      </c>
      <c r="AE119" s="129">
        <v>9209000</v>
      </c>
      <c r="AF119" s="18">
        <v>10345860</v>
      </c>
      <c r="AG119" s="74">
        <v>10138900</v>
      </c>
      <c r="AH119" s="18">
        <f t="shared" si="152"/>
        <v>7950277.5</v>
      </c>
      <c r="AI119" s="18">
        <f t="shared" si="153"/>
        <v>9673950</v>
      </c>
      <c r="AJ119" s="18">
        <f t="shared" si="154"/>
        <v>5138705.9083911506</v>
      </c>
      <c r="AK119" s="18">
        <f t="shared" si="155"/>
        <v>2214824.85</v>
      </c>
      <c r="AL119" s="18">
        <f t="shared" si="156"/>
        <v>2724234.5655</v>
      </c>
      <c r="AM119" s="133">
        <f>VLOOKUP(B119,'[3]MANO DE OBRA'!$B$9:$L$144,11,0)</f>
        <v>2320019</v>
      </c>
      <c r="AN119" s="133">
        <v>9209000</v>
      </c>
      <c r="AO119" s="19">
        <v>10345860</v>
      </c>
      <c r="AP119" s="77">
        <v>9518000</v>
      </c>
      <c r="AQ119" s="19">
        <f t="shared" si="157"/>
        <v>7848219.75</v>
      </c>
      <c r="AR119" s="19">
        <f t="shared" si="158"/>
        <v>9363500</v>
      </c>
      <c r="AS119" s="19">
        <f t="shared" si="159"/>
        <v>5395624.1192453504</v>
      </c>
      <c r="AT119" s="19">
        <f t="shared" si="160"/>
        <v>2438339.969</v>
      </c>
      <c r="AU119" s="19">
        <f t="shared" si="161"/>
        <v>2999158.16187</v>
      </c>
      <c r="AV119" s="137">
        <f>VLOOKUP(B119,'[3]MANO DE OBRA'!$B$9:$N$144,13,0)</f>
        <v>1947050</v>
      </c>
      <c r="AW119" s="137">
        <v>9209000</v>
      </c>
      <c r="AX119" s="20">
        <v>10345860</v>
      </c>
      <c r="AY119" s="79">
        <v>9518000</v>
      </c>
      <c r="AZ119" s="20">
        <f t="shared" si="162"/>
        <v>7754977.5</v>
      </c>
      <c r="BA119" s="20">
        <f t="shared" si="163"/>
        <v>9363500</v>
      </c>
      <c r="BB119" s="20">
        <f t="shared" si="164"/>
        <v>4854910.8294980051</v>
      </c>
      <c r="BC119" s="20">
        <f t="shared" si="165"/>
        <v>2046349.5499999998</v>
      </c>
      <c r="BD119" s="20">
        <f t="shared" si="166"/>
        <v>2517009.9464999996</v>
      </c>
      <c r="BE119" s="139">
        <f>VLOOKUP(B119,'[3]MANO DE OBRA'!$B$9:$P$144,15,0)</f>
        <v>2307968</v>
      </c>
      <c r="BF119" s="139">
        <v>9209000</v>
      </c>
      <c r="BG119" s="21">
        <v>10345860</v>
      </c>
      <c r="BH119" s="80">
        <v>9311000</v>
      </c>
      <c r="BI119" s="21">
        <f t="shared" si="167"/>
        <v>7793457</v>
      </c>
      <c r="BJ119" s="21">
        <f t="shared" si="168"/>
        <v>9260000</v>
      </c>
      <c r="BK119" s="21">
        <f t="shared" si="169"/>
        <v>5362448.8282187479</v>
      </c>
      <c r="BL119" s="21">
        <f t="shared" si="170"/>
        <v>2425674.3679999998</v>
      </c>
      <c r="BM119" s="21">
        <f t="shared" si="171"/>
        <v>2983579.4726399998</v>
      </c>
      <c r="BN119" s="144">
        <f>VLOOKUP(B119,'[3]MANO DE OBRA'!$B$9:$R$144,17,0)</f>
        <v>2105382</v>
      </c>
      <c r="BO119" s="144">
        <v>9209000</v>
      </c>
      <c r="BP119" s="22">
        <v>10345860</v>
      </c>
      <c r="BQ119" s="82">
        <v>9518000</v>
      </c>
      <c r="BR119" s="22">
        <f t="shared" si="172"/>
        <v>7794560.5</v>
      </c>
      <c r="BS119" s="22">
        <f t="shared" si="173"/>
        <v>9363500</v>
      </c>
      <c r="BT119" s="22">
        <f t="shared" si="174"/>
        <v>5093700.3981548371</v>
      </c>
      <c r="BU119" s="22">
        <f t="shared" si="175"/>
        <v>2212756.4819999998</v>
      </c>
      <c r="BV119" s="22">
        <f t="shared" si="176"/>
        <v>2721690.4728599996</v>
      </c>
      <c r="BW119" s="146">
        <f>VLOOKUP(B119,'[3]MANO DE OBRA'!$B$9:$T$144,19,0)</f>
        <v>2108174</v>
      </c>
      <c r="BX119" s="146">
        <v>9209000</v>
      </c>
      <c r="BY119" s="23">
        <v>10345860</v>
      </c>
      <c r="BZ119" s="84">
        <v>9311000</v>
      </c>
      <c r="CA119" s="23">
        <f t="shared" si="177"/>
        <v>7743508.5</v>
      </c>
      <c r="CB119" s="23">
        <f t="shared" si="178"/>
        <v>9260000</v>
      </c>
      <c r="CC119" s="84">
        <f t="shared" si="179"/>
        <v>5082653.8540095072</v>
      </c>
      <c r="CD119" s="84">
        <f t="shared" si="180"/>
        <v>2215690.8739999998</v>
      </c>
      <c r="CE119" s="84">
        <f t="shared" si="181"/>
        <v>2725299.7750199996</v>
      </c>
      <c r="CF119" s="168">
        <f>VLOOKUP(B119,'[3]MANO DE OBRA'!$B$9:$X$144,23,0)</f>
        <v>1947050</v>
      </c>
      <c r="CG119" s="168">
        <v>9209000</v>
      </c>
      <c r="CH119" s="24">
        <v>10345860</v>
      </c>
      <c r="CI119" s="24">
        <v>8659200</v>
      </c>
      <c r="CJ119" s="24">
        <f t="shared" si="182"/>
        <v>7540277.5</v>
      </c>
      <c r="CK119" s="24">
        <f t="shared" si="183"/>
        <v>8934100</v>
      </c>
      <c r="CL119" s="24">
        <f t="shared" si="184"/>
        <v>4794277.2818673635</v>
      </c>
      <c r="CM119" s="24">
        <f t="shared" si="185"/>
        <v>2046349.5499999998</v>
      </c>
      <c r="CN119" s="24">
        <f t="shared" si="186"/>
        <v>2517009.9464999996</v>
      </c>
      <c r="CO119" s="148">
        <f>VLOOKUP(B119,'[3]MANO DE OBRA'!$B$9:$Z$144,25,0)</f>
        <v>2767317</v>
      </c>
      <c r="CP119" s="148">
        <v>9209000</v>
      </c>
      <c r="CQ119" s="26">
        <v>10345860</v>
      </c>
      <c r="CR119" s="149">
        <v>9829000</v>
      </c>
      <c r="CS119" s="26">
        <f t="shared" si="187"/>
        <v>8037794.25</v>
      </c>
      <c r="CT119" s="26">
        <f t="shared" si="188"/>
        <v>9519000</v>
      </c>
      <c r="CU119" s="26">
        <f t="shared" si="189"/>
        <v>5984914.7085164413</v>
      </c>
      <c r="CV119" s="26">
        <f t="shared" si="190"/>
        <v>2908450.1669999999</v>
      </c>
      <c r="CW119" s="26">
        <f t="shared" si="191"/>
        <v>3577393.7054099999</v>
      </c>
      <c r="CX119" s="27">
        <f>VLOOKUP(B119,'[3]MANO DE OBRA'!$B$9:$AB$144,27,0)</f>
        <v>3004871</v>
      </c>
      <c r="CY119" s="27">
        <v>9209000</v>
      </c>
      <c r="CZ119" s="28">
        <v>10345860</v>
      </c>
      <c r="DA119" s="86">
        <v>9622000</v>
      </c>
      <c r="DB119" s="28">
        <f t="shared" si="192"/>
        <v>8045432.75</v>
      </c>
      <c r="DC119" s="28">
        <f t="shared" si="193"/>
        <v>9415500</v>
      </c>
      <c r="DD119" s="28">
        <f t="shared" si="194"/>
        <v>6230840.8523881733</v>
      </c>
      <c r="DE119" s="28">
        <f t="shared" si="195"/>
        <v>3158119.4209999996</v>
      </c>
      <c r="DF119" s="28">
        <f t="shared" si="196"/>
        <v>3884486.8878299994</v>
      </c>
      <c r="DG119" s="150">
        <f>VLOOKUP(B119,'[3]MANO DE OBRA'!$B$9:$AF$144,31,0)</f>
        <v>3621051</v>
      </c>
      <c r="DH119" s="150">
        <v>9209000</v>
      </c>
      <c r="DI119" s="29">
        <v>10345860</v>
      </c>
      <c r="DJ119" s="88">
        <v>10035000</v>
      </c>
      <c r="DK119" s="29">
        <f t="shared" si="197"/>
        <v>8302727.75</v>
      </c>
      <c r="DL119" s="29">
        <f t="shared" si="198"/>
        <v>9622000</v>
      </c>
      <c r="DM119" s="29">
        <f t="shared" si="199"/>
        <v>6883963.8082673009</v>
      </c>
      <c r="DN119" s="29">
        <f t="shared" si="200"/>
        <v>3805724.6009999998</v>
      </c>
      <c r="DO119" s="29">
        <f t="shared" si="201"/>
        <v>4681041.25923</v>
      </c>
      <c r="DP119" s="154">
        <f>VLOOKUP(B119,'[3]MANO DE OBRA'!$B$9:$AH$144,33,0)</f>
        <v>3621051</v>
      </c>
      <c r="DQ119" s="154">
        <v>9209000</v>
      </c>
      <c r="DR119" s="30">
        <v>10345860</v>
      </c>
      <c r="DS119" s="90">
        <v>9828600</v>
      </c>
      <c r="DT119" s="30">
        <f t="shared" si="202"/>
        <v>8251127.75</v>
      </c>
      <c r="DU119" s="30">
        <f t="shared" si="203"/>
        <v>9518800</v>
      </c>
      <c r="DV119" s="30">
        <f t="shared" si="204"/>
        <v>6859260.4194402881</v>
      </c>
      <c r="DW119" s="30">
        <f t="shared" si="205"/>
        <v>3805724.6009999998</v>
      </c>
      <c r="DX119" s="30">
        <f t="shared" si="206"/>
        <v>4681041.25923</v>
      </c>
      <c r="DY119" s="158">
        <f>VLOOKUP(B119,'[3]MANO DE OBRA'!$B$9:$AJ$144,35,0)</f>
        <v>3621051</v>
      </c>
      <c r="DZ119" s="158">
        <v>9209000</v>
      </c>
      <c r="EA119" s="24">
        <v>10345860</v>
      </c>
      <c r="EB119" s="25">
        <v>9828600</v>
      </c>
      <c r="EC119" s="24">
        <f t="shared" si="207"/>
        <v>8251127.75</v>
      </c>
      <c r="ED119" s="24">
        <f t="shared" si="208"/>
        <v>9518800</v>
      </c>
      <c r="EE119" s="24">
        <f t="shared" si="209"/>
        <v>6859260.4194402881</v>
      </c>
      <c r="EF119" s="24">
        <f t="shared" si="210"/>
        <v>3805724.6009999998</v>
      </c>
      <c r="EG119" s="24">
        <f t="shared" si="211"/>
        <v>4681041.25923</v>
      </c>
      <c r="EH119" s="126">
        <f>VLOOKUP(B119,'[3]MANO DE OBRA'!$B$9:$AN$144,37,0)</f>
        <v>3428583</v>
      </c>
      <c r="EI119" s="126">
        <v>9209000</v>
      </c>
      <c r="EJ119" s="17">
        <v>10345860</v>
      </c>
      <c r="EK119" s="73">
        <v>9932000</v>
      </c>
      <c r="EL119" s="17">
        <f t="shared" si="212"/>
        <v>8228860.75</v>
      </c>
      <c r="EM119" s="17">
        <f t="shared" si="213"/>
        <v>9570500</v>
      </c>
      <c r="EN119" s="17">
        <f t="shared" si="214"/>
        <v>6693476.4759356817</v>
      </c>
      <c r="EO119" s="17">
        <f t="shared" si="215"/>
        <v>3603440.733</v>
      </c>
      <c r="EP119" s="17">
        <f t="shared" si="216"/>
        <v>4432232.1015900001</v>
      </c>
      <c r="EQ119" s="350">
        <v>3621051</v>
      </c>
      <c r="ER119" s="170">
        <v>9209000</v>
      </c>
      <c r="ES119" s="32">
        <v>10345860</v>
      </c>
      <c r="ET119" s="32">
        <v>9932000</v>
      </c>
      <c r="EU119" s="32">
        <f t="shared" si="217"/>
        <v>9828953.333333334</v>
      </c>
      <c r="EV119" s="32">
        <f t="shared" si="218"/>
        <v>9932000</v>
      </c>
      <c r="EW119" s="32">
        <f t="shared" si="219"/>
        <v>9806129.5710901804</v>
      </c>
      <c r="EX119" s="32">
        <f t="shared" si="220"/>
        <v>4374591.7131000003</v>
      </c>
      <c r="EY119" s="32">
        <f t="shared" si="221"/>
        <v>5380747.8071130002</v>
      </c>
      <c r="EZ119" s="94">
        <f>VLOOKUP(B119,'[2]MANO DE OBRA '!$B$11:$AT$145,45,0)</f>
        <v>1357185</v>
      </c>
      <c r="FA119" s="170">
        <v>9209000</v>
      </c>
      <c r="FB119" s="32">
        <v>10345860</v>
      </c>
      <c r="FC119" s="32">
        <v>10035000</v>
      </c>
      <c r="FD119" s="32">
        <f t="shared" si="222"/>
        <v>9863286.666666666</v>
      </c>
      <c r="FE119" s="32">
        <f t="shared" si="223"/>
        <v>10035000</v>
      </c>
      <c r="FF119" s="32">
        <f t="shared" si="224"/>
        <v>9839366.9422468208</v>
      </c>
      <c r="FG119" s="172">
        <f t="shared" si="225"/>
        <v>1639615.1984999999</v>
      </c>
      <c r="FH119" s="32">
        <f t="shared" si="226"/>
        <v>2016726.6941549999</v>
      </c>
      <c r="FI119" s="172">
        <f>VLOOKUP(B119,'[2]MANO DE OBRA '!$B$11:$BO$145,66,0)</f>
        <v>1381701</v>
      </c>
      <c r="FJ119" s="162">
        <v>9209000</v>
      </c>
      <c r="FK119" s="32">
        <v>10345860</v>
      </c>
      <c r="FL119" s="94">
        <v>9932000</v>
      </c>
      <c r="FM119" s="32">
        <f t="shared" si="227"/>
        <v>9828953.333333334</v>
      </c>
      <c r="FN119" s="32">
        <f t="shared" si="228"/>
        <v>9932000</v>
      </c>
      <c r="FO119" s="94">
        <f t="shared" si="229"/>
        <v>9806129.5710901804</v>
      </c>
      <c r="FP119" s="172">
        <f t="shared" si="230"/>
        <v>1669232.9780999999</v>
      </c>
      <c r="FQ119" s="32">
        <f t="shared" si="231"/>
        <v>2053156.5630629999</v>
      </c>
      <c r="FR119" s="94">
        <f>VLOOKUP(B119,'[2]MANO DE OBRA '!$B$11:$BF$145,57,0)</f>
        <v>1594778</v>
      </c>
      <c r="FS119" s="170">
        <v>9209000</v>
      </c>
      <c r="FT119" s="32">
        <v>10345860</v>
      </c>
      <c r="FU119" s="32">
        <v>9829000</v>
      </c>
      <c r="FV119" s="32">
        <f t="shared" si="232"/>
        <v>9794620</v>
      </c>
      <c r="FW119" s="32">
        <f t="shared" si="233"/>
        <v>9829000</v>
      </c>
      <c r="FX119" s="32">
        <f t="shared" si="234"/>
        <v>9772426.4622816574</v>
      </c>
      <c r="FY119" s="172">
        <f t="shared" si="235"/>
        <v>1926651.3018</v>
      </c>
      <c r="FZ119" s="32">
        <f t="shared" si="236"/>
        <v>2369781.101214</v>
      </c>
      <c r="GA119" s="172">
        <f>VLOOKUP(B119,'[2]MANO DE OBRA '!$B$11:$BR$145,69,0)</f>
        <v>1357185</v>
      </c>
      <c r="GB119" s="162">
        <v>9209000</v>
      </c>
      <c r="GC119" s="32">
        <v>10345860</v>
      </c>
      <c r="GD119" s="94">
        <v>10139000</v>
      </c>
      <c r="GE119" s="32">
        <f t="shared" si="237"/>
        <v>9897953.333333334</v>
      </c>
      <c r="GF119" s="32">
        <f t="shared" si="238"/>
        <v>10139000</v>
      </c>
      <c r="GG119" s="32">
        <f t="shared" si="239"/>
        <v>9872464.2227291018</v>
      </c>
      <c r="GH119" s="172">
        <f t="shared" si="240"/>
        <v>1639615.1984999999</v>
      </c>
      <c r="GI119" s="32">
        <f t="shared" si="241"/>
        <v>2016726.6941549999</v>
      </c>
      <c r="GJ119" s="172">
        <f>VLOOKUP(B119,'[2]MANO DE OBRA '!$B$11:$P$145,15,0)</f>
        <v>1327681</v>
      </c>
      <c r="GK119" s="162">
        <v>9209000</v>
      </c>
      <c r="GL119" s="32">
        <v>10345860</v>
      </c>
      <c r="GM119" s="94" t="s">
        <v>89</v>
      </c>
      <c r="GN119" s="32">
        <f t="shared" si="242"/>
        <v>9777430</v>
      </c>
      <c r="GO119" s="32">
        <f t="shared" si="243"/>
        <v>9777430</v>
      </c>
      <c r="GP119" s="32">
        <f t="shared" si="244"/>
        <v>9744383.2111301236</v>
      </c>
      <c r="GQ119" s="172">
        <f t="shared" si="245"/>
        <v>1603971.4161</v>
      </c>
      <c r="GR119" s="32">
        <f t="shared" si="246"/>
        <v>1972884.8418030001</v>
      </c>
      <c r="GS119" s="172">
        <f>VLOOKUP(B119,'[2]MANO DE OBRA '!$B$11:$G$145,6,0)</f>
        <v>1196158</v>
      </c>
      <c r="GT119" s="162">
        <v>9209000</v>
      </c>
      <c r="GU119" s="32">
        <v>10345860</v>
      </c>
      <c r="GV119" s="94" t="s">
        <v>89</v>
      </c>
      <c r="GW119" s="33">
        <f t="shared" si="247"/>
        <v>9777430</v>
      </c>
      <c r="GX119" s="32">
        <f t="shared" si="248"/>
        <v>9777430</v>
      </c>
      <c r="GY119" s="32">
        <f t="shared" si="249"/>
        <v>9744383.2111301236</v>
      </c>
      <c r="GZ119" s="172">
        <f t="shared" si="250"/>
        <v>1445078.4797999999</v>
      </c>
      <c r="HA119" s="32">
        <f t="shared" si="251"/>
        <v>1777446.5301539998</v>
      </c>
      <c r="HB119" s="172">
        <f>VLOOKUP(B119,'[2]MANO DE OBRA '!$B$11:$D$145,3,0)</f>
        <v>1566206</v>
      </c>
      <c r="HC119" s="31">
        <v>9209000</v>
      </c>
      <c r="HD119" s="32">
        <v>10345860</v>
      </c>
      <c r="HE119" s="94" t="s">
        <v>89</v>
      </c>
      <c r="HF119" s="33">
        <f t="shared" si="252"/>
        <v>9777430</v>
      </c>
      <c r="HG119" s="32">
        <f t="shared" si="253"/>
        <v>9777430</v>
      </c>
      <c r="HH119" s="32">
        <f t="shared" si="254"/>
        <v>9744383.2111301236</v>
      </c>
      <c r="HI119" s="172">
        <f t="shared" si="255"/>
        <v>1892133.4686</v>
      </c>
      <c r="HJ119" s="32">
        <f t="shared" si="256"/>
        <v>2327324.1663779998</v>
      </c>
      <c r="HK119" s="172">
        <f>VLOOKUP(B119,'[2]MANO DE OBRA '!$B$11:$BI$145,60,0)</f>
        <v>2258812</v>
      </c>
      <c r="HL119" s="31">
        <v>9209000</v>
      </c>
      <c r="HM119" s="32">
        <v>10345860</v>
      </c>
      <c r="HN119" s="94">
        <v>10138900</v>
      </c>
      <c r="HO119" s="33">
        <f t="shared" si="257"/>
        <v>9897920</v>
      </c>
      <c r="HP119" s="32">
        <f t="shared" si="258"/>
        <v>10138900</v>
      </c>
      <c r="HQ119" s="32">
        <f t="shared" si="259"/>
        <v>9872432.6186944395</v>
      </c>
      <c r="HR119" s="172">
        <f t="shared" si="260"/>
        <v>2728870.7771999999</v>
      </c>
      <c r="HS119" s="32">
        <f t="shared" si="261"/>
        <v>3356511.055956</v>
      </c>
      <c r="HT119" s="172">
        <v>4420320</v>
      </c>
      <c r="HU119" s="31">
        <v>9209000</v>
      </c>
      <c r="HV119" s="32">
        <v>10345860</v>
      </c>
      <c r="HW119" s="94">
        <v>9518000</v>
      </c>
      <c r="HX119" s="33">
        <f t="shared" si="262"/>
        <v>9690953.333333334</v>
      </c>
      <c r="HY119" s="32">
        <f t="shared" si="263"/>
        <v>9518000</v>
      </c>
      <c r="HZ119" s="32">
        <f t="shared" si="264"/>
        <v>9667735.0044111442</v>
      </c>
      <c r="IA119" s="172">
        <f t="shared" si="265"/>
        <v>5340188.5920000002</v>
      </c>
      <c r="IB119" s="32">
        <f t="shared" si="266"/>
        <v>6568431.9681599997</v>
      </c>
      <c r="IC119" s="172">
        <v>5064950</v>
      </c>
      <c r="ID119" s="31">
        <v>9209000</v>
      </c>
      <c r="IE119" s="32">
        <v>10345860</v>
      </c>
      <c r="IF119" s="94">
        <v>9518000</v>
      </c>
      <c r="IG119" s="33">
        <f t="shared" si="267"/>
        <v>9690953.333333334</v>
      </c>
      <c r="IH119" s="32">
        <f t="shared" si="268"/>
        <v>9518000</v>
      </c>
      <c r="II119" s="32">
        <f t="shared" si="269"/>
        <v>9667735.0044111442</v>
      </c>
      <c r="IJ119" s="172">
        <f t="shared" si="270"/>
        <v>6118966.0949999997</v>
      </c>
      <c r="IK119" s="32">
        <f t="shared" si="271"/>
        <v>7526328.2968499996</v>
      </c>
      <c r="IM119" s="32">
        <f t="shared" si="272"/>
        <v>3380813.4661252229</v>
      </c>
    </row>
    <row r="120" spans="1:247" x14ac:dyDescent="0.25">
      <c r="A120" s="12">
        <v>113</v>
      </c>
      <c r="B120" s="38" t="s">
        <v>398</v>
      </c>
      <c r="C120" s="14">
        <f>VLOOKUP(B120,'[3]MANO DE OBRA'!$B$9:$D$144,3,0)</f>
        <v>313104</v>
      </c>
      <c r="D120" s="14">
        <v>1119000</v>
      </c>
      <c r="E120" s="15">
        <v>1366290</v>
      </c>
      <c r="F120" s="97">
        <v>1271000</v>
      </c>
      <c r="G120" s="105">
        <f t="shared" si="138"/>
        <v>1017348.5</v>
      </c>
      <c r="H120" s="105">
        <f t="shared" si="139"/>
        <v>1195000</v>
      </c>
      <c r="I120" s="105">
        <f t="shared" si="140"/>
        <v>713499.19353407284</v>
      </c>
      <c r="J120" s="107">
        <f t="shared" si="273"/>
        <v>329072.304</v>
      </c>
      <c r="K120" s="107">
        <f t="shared" si="141"/>
        <v>404758.93391999998</v>
      </c>
      <c r="L120" s="101">
        <f>VLOOKUP(B120,'[3]MANO DE OBRA'!$B$9:$F$144,5,0)</f>
        <v>270335</v>
      </c>
      <c r="M120" s="101">
        <v>1119000</v>
      </c>
      <c r="N120" s="34">
        <v>1366290</v>
      </c>
      <c r="O120" s="70">
        <v>1257000</v>
      </c>
      <c r="P120" s="34">
        <f t="shared" si="142"/>
        <v>1003156.25</v>
      </c>
      <c r="Q120" s="34">
        <f t="shared" si="143"/>
        <v>1188000</v>
      </c>
      <c r="R120" s="34">
        <f t="shared" si="144"/>
        <v>653570.94602130272</v>
      </c>
      <c r="S120" s="34">
        <f t="shared" si="145"/>
        <v>284122.08499999996</v>
      </c>
      <c r="T120" s="34">
        <f t="shared" si="146"/>
        <v>349470.16454999999</v>
      </c>
      <c r="U120" s="175">
        <f>VLOOKUP(B120,'[3]MANO DE OBRA'!$B$9:$H$144,7,0)</f>
        <v>263996</v>
      </c>
      <c r="V120" s="175">
        <v>1119000</v>
      </c>
      <c r="W120" s="17">
        <v>1366290</v>
      </c>
      <c r="X120" s="17">
        <v>1230000</v>
      </c>
      <c r="Y120" s="17">
        <f t="shared" si="147"/>
        <v>994821.5</v>
      </c>
      <c r="Z120" s="17">
        <f t="shared" si="148"/>
        <v>1174500</v>
      </c>
      <c r="AA120" s="17">
        <f t="shared" si="149"/>
        <v>642414.61571138375</v>
      </c>
      <c r="AB120" s="17">
        <f t="shared" si="150"/>
        <v>277459.79599999997</v>
      </c>
      <c r="AC120" s="17">
        <f t="shared" si="151"/>
        <v>341275.54907999997</v>
      </c>
      <c r="AD120" s="129">
        <f>VLOOKUP(B120,'[3]MANO DE OBRA'!$B$9:$J$144,9,0)</f>
        <v>252350</v>
      </c>
      <c r="AE120" s="129">
        <v>1119000</v>
      </c>
      <c r="AF120" s="18">
        <v>1366290</v>
      </c>
      <c r="AG120" s="74">
        <v>1257000</v>
      </c>
      <c r="AH120" s="18">
        <f t="shared" si="152"/>
        <v>998660</v>
      </c>
      <c r="AI120" s="18">
        <f t="shared" si="153"/>
        <v>1188000</v>
      </c>
      <c r="AJ120" s="18">
        <f t="shared" si="154"/>
        <v>626580.23688584613</v>
      </c>
      <c r="AK120" s="18">
        <f t="shared" si="155"/>
        <v>265219.84999999998</v>
      </c>
      <c r="AL120" s="18">
        <f t="shared" si="156"/>
        <v>326220.4155</v>
      </c>
      <c r="AM120" s="133">
        <f>VLOOKUP(B120,'[3]MANO DE OBRA'!$B$9:$L$144,11,0)</f>
        <v>276462</v>
      </c>
      <c r="AN120" s="133">
        <v>1119000</v>
      </c>
      <c r="AO120" s="19">
        <v>1366290</v>
      </c>
      <c r="AP120" s="77">
        <v>1339000</v>
      </c>
      <c r="AQ120" s="19">
        <f t="shared" si="157"/>
        <v>1025188</v>
      </c>
      <c r="AR120" s="19">
        <f t="shared" si="158"/>
        <v>1229000</v>
      </c>
      <c r="AS120" s="19">
        <f t="shared" si="159"/>
        <v>667832.73426933971</v>
      </c>
      <c r="AT120" s="19">
        <f t="shared" si="160"/>
        <v>290561.56199999998</v>
      </c>
      <c r="AU120" s="19">
        <f t="shared" si="161"/>
        <v>357390.72125999996</v>
      </c>
      <c r="AV120" s="137">
        <f>VLOOKUP(B120,'[3]MANO DE OBRA'!$B$9:$N$144,13,0)</f>
        <v>368407</v>
      </c>
      <c r="AW120" s="137">
        <v>1119000</v>
      </c>
      <c r="AX120" s="20">
        <v>1366290</v>
      </c>
      <c r="AY120" s="79">
        <v>1339000</v>
      </c>
      <c r="AZ120" s="20">
        <f t="shared" si="162"/>
        <v>1048174.25</v>
      </c>
      <c r="BA120" s="20">
        <f t="shared" si="163"/>
        <v>1229000</v>
      </c>
      <c r="BB120" s="20">
        <f t="shared" si="164"/>
        <v>786352.17762317928</v>
      </c>
      <c r="BC120" s="20">
        <f t="shared" si="165"/>
        <v>387195.75699999998</v>
      </c>
      <c r="BD120" s="20">
        <f t="shared" si="166"/>
        <v>476250.78110999998</v>
      </c>
      <c r="BE120" s="139">
        <f>VLOOKUP(B120,'[3]MANO DE OBRA'!$B$9:$P$144,15,0)</f>
        <v>293311</v>
      </c>
      <c r="BF120" s="139">
        <v>1119000</v>
      </c>
      <c r="BG120" s="21">
        <v>1366290</v>
      </c>
      <c r="BH120" s="80">
        <v>1312000</v>
      </c>
      <c r="BI120" s="21">
        <f t="shared" si="167"/>
        <v>1022650.25</v>
      </c>
      <c r="BJ120" s="21">
        <f t="shared" si="168"/>
        <v>1215500</v>
      </c>
      <c r="BK120" s="21">
        <f t="shared" si="169"/>
        <v>689999.01866279368</v>
      </c>
      <c r="BL120" s="21">
        <f t="shared" si="170"/>
        <v>308269.86099999998</v>
      </c>
      <c r="BM120" s="21">
        <f t="shared" si="171"/>
        <v>379171.92903</v>
      </c>
      <c r="BN120" s="144">
        <f>VLOOKUP(B120,'[3]MANO DE OBRA'!$B$9:$R$144,17,0)</f>
        <v>470790</v>
      </c>
      <c r="BO120" s="144">
        <v>1119000</v>
      </c>
      <c r="BP120" s="22">
        <v>1366290</v>
      </c>
      <c r="BQ120" s="82">
        <v>1339000</v>
      </c>
      <c r="BR120" s="22">
        <f t="shared" si="172"/>
        <v>1073770</v>
      </c>
      <c r="BS120" s="22">
        <f t="shared" si="173"/>
        <v>1229000</v>
      </c>
      <c r="BT120" s="22">
        <f t="shared" si="174"/>
        <v>889584.86573915044</v>
      </c>
      <c r="BU120" s="22">
        <f t="shared" si="175"/>
        <v>494800.29</v>
      </c>
      <c r="BV120" s="22">
        <f t="shared" si="176"/>
        <v>608604.3567</v>
      </c>
      <c r="BW120" s="146">
        <f>VLOOKUP(B120,'[3]MANO DE OBRA'!$B$9:$T$144,19,0)</f>
        <v>377221</v>
      </c>
      <c r="BX120" s="146">
        <v>1119000</v>
      </c>
      <c r="BY120" s="23">
        <v>1366290</v>
      </c>
      <c r="BZ120" s="84">
        <v>1312000</v>
      </c>
      <c r="CA120" s="23">
        <f t="shared" si="177"/>
        <v>1043627.75</v>
      </c>
      <c r="CB120" s="23">
        <f t="shared" si="178"/>
        <v>1215500</v>
      </c>
      <c r="CC120" s="84">
        <f t="shared" si="179"/>
        <v>793851.60520851531</v>
      </c>
      <c r="CD120" s="84">
        <f t="shared" si="180"/>
        <v>396459.27099999995</v>
      </c>
      <c r="CE120" s="84">
        <f t="shared" si="181"/>
        <v>487644.90332999994</v>
      </c>
      <c r="CF120" s="168">
        <f>VLOOKUP(B120,'[3]MANO DE OBRA'!$B$9:$X$144,23,0)</f>
        <v>341194</v>
      </c>
      <c r="CG120" s="168">
        <v>1119000</v>
      </c>
      <c r="CH120" s="24">
        <v>1366290</v>
      </c>
      <c r="CI120" s="24">
        <v>1233300</v>
      </c>
      <c r="CJ120" s="24">
        <f t="shared" si="182"/>
        <v>1014946</v>
      </c>
      <c r="CK120" s="24">
        <f t="shared" si="183"/>
        <v>1176150</v>
      </c>
      <c r="CL120" s="24">
        <f t="shared" si="184"/>
        <v>745256.34434187855</v>
      </c>
      <c r="CM120" s="24">
        <f t="shared" si="185"/>
        <v>358594.89399999997</v>
      </c>
      <c r="CN120" s="24">
        <f t="shared" si="186"/>
        <v>441071.71961999999</v>
      </c>
      <c r="CO120" s="148">
        <f>VLOOKUP(B120,'[3]MANO DE OBRA'!$B$9:$Z$144,25,0)</f>
        <v>392112</v>
      </c>
      <c r="CP120" s="148">
        <v>1119000</v>
      </c>
      <c r="CQ120" s="26">
        <v>1366290</v>
      </c>
      <c r="CR120" s="149">
        <v>1312000</v>
      </c>
      <c r="CS120" s="26">
        <f t="shared" si="187"/>
        <v>1047350.5</v>
      </c>
      <c r="CT120" s="26">
        <f t="shared" si="188"/>
        <v>1215500</v>
      </c>
      <c r="CU120" s="26">
        <f t="shared" si="189"/>
        <v>810036.19243994693</v>
      </c>
      <c r="CV120" s="26">
        <f t="shared" si="190"/>
        <v>412109.712</v>
      </c>
      <c r="CW120" s="26">
        <f t="shared" si="191"/>
        <v>506894.94576000003</v>
      </c>
      <c r="CX120" s="27">
        <f>VLOOKUP(B120,'[3]MANO DE OBRA'!$B$9:$AB$144,27,0)</f>
        <v>377980</v>
      </c>
      <c r="CY120" s="27">
        <v>1119000</v>
      </c>
      <c r="CZ120" s="28">
        <v>1366290</v>
      </c>
      <c r="DA120" s="86">
        <v>1298000</v>
      </c>
      <c r="DB120" s="28">
        <f t="shared" si="192"/>
        <v>1040317.5</v>
      </c>
      <c r="DC120" s="28">
        <f t="shared" si="193"/>
        <v>1208500</v>
      </c>
      <c r="DD120" s="28">
        <f t="shared" si="194"/>
        <v>793395.34258710803</v>
      </c>
      <c r="DE120" s="28">
        <f t="shared" si="195"/>
        <v>397256.98</v>
      </c>
      <c r="DF120" s="28">
        <f t="shared" si="196"/>
        <v>488626.08539999998</v>
      </c>
      <c r="DG120" s="150">
        <f>VLOOKUP(B120,'[3]MANO DE OBRA'!$B$9:$AF$144,31,0)</f>
        <v>478202</v>
      </c>
      <c r="DH120" s="150">
        <v>1119000</v>
      </c>
      <c r="DI120" s="29">
        <v>1366290</v>
      </c>
      <c r="DJ120" s="88">
        <v>1339000</v>
      </c>
      <c r="DK120" s="29">
        <f t="shared" si="197"/>
        <v>1075623</v>
      </c>
      <c r="DL120" s="29">
        <f t="shared" si="198"/>
        <v>1229000</v>
      </c>
      <c r="DM120" s="29">
        <f t="shared" si="199"/>
        <v>896146.36577243812</v>
      </c>
      <c r="DN120" s="29">
        <f t="shared" si="200"/>
        <v>502590.30199999997</v>
      </c>
      <c r="DO120" s="29">
        <f t="shared" si="201"/>
        <v>618186.07146000001</v>
      </c>
      <c r="DP120" s="154">
        <f>VLOOKUP(B120,'[3]MANO DE OBRA'!$B$9:$AH$144,33,0)</f>
        <v>478202</v>
      </c>
      <c r="DQ120" s="154">
        <v>1119000</v>
      </c>
      <c r="DR120" s="30">
        <v>1366290</v>
      </c>
      <c r="DS120" s="90">
        <v>1311600</v>
      </c>
      <c r="DT120" s="30">
        <f t="shared" si="202"/>
        <v>1068773</v>
      </c>
      <c r="DU120" s="30">
        <f t="shared" si="203"/>
        <v>1215300</v>
      </c>
      <c r="DV120" s="30">
        <f t="shared" si="204"/>
        <v>893024.95353418391</v>
      </c>
      <c r="DW120" s="30">
        <f t="shared" si="205"/>
        <v>502590.30199999997</v>
      </c>
      <c r="DX120" s="30">
        <f t="shared" si="206"/>
        <v>618186.07146000001</v>
      </c>
      <c r="DY120" s="158">
        <f>VLOOKUP(B120,'[3]MANO DE OBRA'!$B$9:$AJ$144,35,0)</f>
        <v>478202</v>
      </c>
      <c r="DZ120" s="158">
        <v>1119000</v>
      </c>
      <c r="EA120" s="24">
        <v>1366290</v>
      </c>
      <c r="EB120" s="25">
        <v>1284300</v>
      </c>
      <c r="EC120" s="24">
        <f t="shared" si="207"/>
        <v>1061948</v>
      </c>
      <c r="ED120" s="24">
        <f t="shared" si="208"/>
        <v>1201650</v>
      </c>
      <c r="EE120" s="24">
        <f t="shared" si="209"/>
        <v>889805.41665104264</v>
      </c>
      <c r="EF120" s="24">
        <f t="shared" si="210"/>
        <v>502590.30199999997</v>
      </c>
      <c r="EG120" s="24">
        <f t="shared" si="211"/>
        <v>618186.07146000001</v>
      </c>
      <c r="EH120" s="126">
        <f>VLOOKUP(B120,'[3]MANO DE OBRA'!$B$9:$AN$144,37,0)</f>
        <v>441327</v>
      </c>
      <c r="EI120" s="126">
        <v>1119000</v>
      </c>
      <c r="EJ120" s="17">
        <v>1366290</v>
      </c>
      <c r="EK120" s="73">
        <v>1298000</v>
      </c>
      <c r="EL120" s="17">
        <f t="shared" si="212"/>
        <v>1056154.25</v>
      </c>
      <c r="EM120" s="17">
        <f t="shared" si="213"/>
        <v>1208500</v>
      </c>
      <c r="EN120" s="17">
        <f t="shared" si="214"/>
        <v>858024.11116495077</v>
      </c>
      <c r="EO120" s="17">
        <f t="shared" si="215"/>
        <v>463834.67699999997</v>
      </c>
      <c r="EP120" s="17">
        <f t="shared" si="216"/>
        <v>570516.65270999994</v>
      </c>
      <c r="EQ120" s="350">
        <v>478202</v>
      </c>
      <c r="ER120" s="170">
        <v>1119000</v>
      </c>
      <c r="ES120" s="32">
        <v>1366290</v>
      </c>
      <c r="ET120" s="32">
        <v>1271000</v>
      </c>
      <c r="EU120" s="32">
        <f t="shared" si="217"/>
        <v>1252096.6666666667</v>
      </c>
      <c r="EV120" s="32">
        <f t="shared" si="218"/>
        <v>1271000</v>
      </c>
      <c r="EW120" s="32">
        <f t="shared" si="219"/>
        <v>1243602.6236996746</v>
      </c>
      <c r="EX120" s="32">
        <f t="shared" si="220"/>
        <v>577715.83620000002</v>
      </c>
      <c r="EY120" s="32">
        <f t="shared" si="221"/>
        <v>710590.47852600005</v>
      </c>
      <c r="EZ120" s="94">
        <f>VLOOKUP(B120,'[2]MANO DE OBRA '!$B$11:$AT$145,45,0)</f>
        <v>294517</v>
      </c>
      <c r="FA120" s="170">
        <v>1119000</v>
      </c>
      <c r="FB120" s="32">
        <v>1366290</v>
      </c>
      <c r="FC120" s="32">
        <v>1298000</v>
      </c>
      <c r="FD120" s="32">
        <f t="shared" si="222"/>
        <v>1261096.6666666667</v>
      </c>
      <c r="FE120" s="32">
        <f t="shared" si="223"/>
        <v>1298000</v>
      </c>
      <c r="FF120" s="32">
        <f t="shared" si="224"/>
        <v>1252097.2043082505</v>
      </c>
      <c r="FG120" s="172">
        <f t="shared" si="225"/>
        <v>355805.9877</v>
      </c>
      <c r="FH120" s="32">
        <f t="shared" si="226"/>
        <v>437641.364871</v>
      </c>
      <c r="FI120" s="172">
        <f>VLOOKUP(B120,'[2]MANO DE OBRA '!$B$11:$BO$145,66,0)</f>
        <v>296310</v>
      </c>
      <c r="FJ120" s="162">
        <v>1119000</v>
      </c>
      <c r="FK120" s="32">
        <v>1366290</v>
      </c>
      <c r="FL120" s="94">
        <v>1270600</v>
      </c>
      <c r="FM120" s="32">
        <f t="shared" si="227"/>
        <v>1251963.3333333333</v>
      </c>
      <c r="FN120" s="32">
        <f t="shared" si="228"/>
        <v>1270600</v>
      </c>
      <c r="FO120" s="94">
        <f t="shared" si="229"/>
        <v>1243474.949540827</v>
      </c>
      <c r="FP120" s="172">
        <f t="shared" si="230"/>
        <v>357972.11099999998</v>
      </c>
      <c r="FQ120" s="32">
        <f t="shared" si="231"/>
        <v>440305.69652999996</v>
      </c>
      <c r="FR120" s="94">
        <f>VLOOKUP(B120,'[2]MANO DE OBRA '!$B$11:$BF$145,57,0)</f>
        <v>244035</v>
      </c>
      <c r="FS120" s="170">
        <v>1119000</v>
      </c>
      <c r="FT120" s="32">
        <v>1366290</v>
      </c>
      <c r="FU120" s="32">
        <v>1230000</v>
      </c>
      <c r="FV120" s="32">
        <f t="shared" si="232"/>
        <v>1238430</v>
      </c>
      <c r="FW120" s="32">
        <f t="shared" si="233"/>
        <v>1230000</v>
      </c>
      <c r="FX120" s="32">
        <f t="shared" si="234"/>
        <v>1230228.0729585239</v>
      </c>
      <c r="FY120" s="172">
        <f t="shared" si="235"/>
        <v>294818.68349999998</v>
      </c>
      <c r="FZ120" s="32">
        <f t="shared" si="236"/>
        <v>362626.98070499999</v>
      </c>
      <c r="GA120" s="172">
        <f>VLOOKUP(B120,'[2]MANO DE OBRA '!$B$11:$BR$145,69,0)</f>
        <v>317669</v>
      </c>
      <c r="GB120" s="162">
        <v>1119000</v>
      </c>
      <c r="GC120" s="32">
        <v>1366290</v>
      </c>
      <c r="GD120" s="94">
        <v>1257000</v>
      </c>
      <c r="GE120" s="32">
        <f t="shared" si="237"/>
        <v>1247430</v>
      </c>
      <c r="GF120" s="32">
        <f t="shared" si="238"/>
        <v>1257000</v>
      </c>
      <c r="GG120" s="32">
        <f t="shared" si="239"/>
        <v>1239101.5669506632</v>
      </c>
      <c r="GH120" s="172">
        <f t="shared" si="240"/>
        <v>383775.91889999999</v>
      </c>
      <c r="GI120" s="32">
        <f t="shared" si="241"/>
        <v>472044.38024700002</v>
      </c>
      <c r="GJ120" s="172">
        <f>VLOOKUP(B120,'[2]MANO DE OBRA '!$B$11:$P$145,15,0)</f>
        <v>256030</v>
      </c>
      <c r="GK120" s="162">
        <v>1119000</v>
      </c>
      <c r="GL120" s="32">
        <v>1366290</v>
      </c>
      <c r="GM120" s="94">
        <v>927700</v>
      </c>
      <c r="GN120" s="32">
        <f t="shared" si="242"/>
        <v>1137663.3333333333</v>
      </c>
      <c r="GO120" s="32">
        <f t="shared" si="243"/>
        <v>1119000</v>
      </c>
      <c r="GP120" s="32">
        <f t="shared" si="244"/>
        <v>1109673.1536267621</v>
      </c>
      <c r="GQ120" s="172">
        <f t="shared" si="245"/>
        <v>309309.84299999999</v>
      </c>
      <c r="GR120" s="32">
        <f t="shared" si="246"/>
        <v>380451.10689</v>
      </c>
      <c r="GS120" s="172">
        <f>VLOOKUP(B120,'[2]MANO DE OBRA '!$B$11:$G$145,6,0)</f>
        <v>184955</v>
      </c>
      <c r="GT120" s="162">
        <v>1119000</v>
      </c>
      <c r="GU120" s="32">
        <v>1366290</v>
      </c>
      <c r="GV120" s="94">
        <v>927700</v>
      </c>
      <c r="GW120" s="33">
        <f t="shared" si="247"/>
        <v>1137663.3333333333</v>
      </c>
      <c r="GX120" s="32">
        <f t="shared" si="248"/>
        <v>1119000</v>
      </c>
      <c r="GY120" s="32">
        <f t="shared" si="249"/>
        <v>1109673.1536267621</v>
      </c>
      <c r="GZ120" s="172">
        <f t="shared" si="250"/>
        <v>223444.1355</v>
      </c>
      <c r="HA120" s="32">
        <f t="shared" si="251"/>
        <v>274836.28666500002</v>
      </c>
      <c r="HB120" s="172">
        <f>VLOOKUP(B120,'[2]MANO DE OBRA '!$B$11:$D$145,3,0)</f>
        <v>208591</v>
      </c>
      <c r="HC120" s="31">
        <v>1119000</v>
      </c>
      <c r="HD120" s="32">
        <v>1366290</v>
      </c>
      <c r="HE120" s="94">
        <v>927700</v>
      </c>
      <c r="HF120" s="33">
        <f t="shared" si="252"/>
        <v>1137663.3333333333</v>
      </c>
      <c r="HG120" s="32">
        <f t="shared" si="253"/>
        <v>1119000</v>
      </c>
      <c r="HH120" s="32">
        <f t="shared" si="254"/>
        <v>1109673.1536267621</v>
      </c>
      <c r="HI120" s="172">
        <f t="shared" si="255"/>
        <v>251998.78709999999</v>
      </c>
      <c r="HJ120" s="32">
        <f t="shared" si="256"/>
        <v>309958.508133</v>
      </c>
      <c r="HK120" s="172">
        <f>VLOOKUP(B120,'[2]MANO DE OBRA '!$B$11:$BI$145,60,0)</f>
        <v>290866</v>
      </c>
      <c r="HL120" s="31">
        <v>1119000</v>
      </c>
      <c r="HM120" s="32">
        <v>1366290</v>
      </c>
      <c r="HN120" s="94">
        <v>1257000</v>
      </c>
      <c r="HO120" s="33">
        <f t="shared" si="257"/>
        <v>1247430</v>
      </c>
      <c r="HP120" s="32">
        <f t="shared" si="258"/>
        <v>1257000</v>
      </c>
      <c r="HQ120" s="32">
        <f t="shared" si="259"/>
        <v>1239101.5669506632</v>
      </c>
      <c r="HR120" s="172">
        <f t="shared" si="260"/>
        <v>351395.21460000001</v>
      </c>
      <c r="HS120" s="32">
        <f t="shared" si="261"/>
        <v>432216.11395800003</v>
      </c>
      <c r="HT120" s="172">
        <v>537120</v>
      </c>
      <c r="HU120" s="31">
        <v>1119000</v>
      </c>
      <c r="HV120" s="32">
        <v>1366290</v>
      </c>
      <c r="HW120" s="94">
        <v>1230000</v>
      </c>
      <c r="HX120" s="33">
        <f t="shared" si="262"/>
        <v>1238430</v>
      </c>
      <c r="HY120" s="32">
        <f t="shared" si="263"/>
        <v>1230000</v>
      </c>
      <c r="HZ120" s="32">
        <f t="shared" si="264"/>
        <v>1230228.0729585239</v>
      </c>
      <c r="IA120" s="172">
        <f t="shared" si="265"/>
        <v>648894.67200000002</v>
      </c>
      <c r="IB120" s="32">
        <f t="shared" si="266"/>
        <v>798140.44656000007</v>
      </c>
      <c r="IC120" s="172">
        <v>615450</v>
      </c>
      <c r="ID120" s="31">
        <v>1119000</v>
      </c>
      <c r="IE120" s="32">
        <v>1366290</v>
      </c>
      <c r="IF120" s="94">
        <v>1230000</v>
      </c>
      <c r="IG120" s="33">
        <f t="shared" si="267"/>
        <v>1238430</v>
      </c>
      <c r="IH120" s="32">
        <f t="shared" si="268"/>
        <v>1230000</v>
      </c>
      <c r="II120" s="32">
        <f t="shared" si="269"/>
        <v>1230228.0729585239</v>
      </c>
      <c r="IJ120" s="172">
        <f t="shared" si="270"/>
        <v>743525.14500000002</v>
      </c>
      <c r="IK120" s="32">
        <f t="shared" si="271"/>
        <v>914535.92835000006</v>
      </c>
      <c r="IM120" s="32">
        <f t="shared" si="272"/>
        <v>486140.83939944446</v>
      </c>
    </row>
    <row r="121" spans="1:247" x14ac:dyDescent="0.25">
      <c r="A121" s="12">
        <v>114</v>
      </c>
      <c r="B121" s="38" t="s">
        <v>399</v>
      </c>
      <c r="C121" s="14">
        <f>VLOOKUP(B121,'[3]MANO DE OBRA'!$B$9:$D$144,3,0)</f>
        <v>3672432</v>
      </c>
      <c r="D121" s="14">
        <v>13116000</v>
      </c>
      <c r="E121" s="15">
        <v>16553410</v>
      </c>
      <c r="F121" s="97">
        <v>15726000</v>
      </c>
      <c r="G121" s="105">
        <f t="shared" si="138"/>
        <v>12266960.5</v>
      </c>
      <c r="H121" s="105">
        <f t="shared" si="139"/>
        <v>14421000</v>
      </c>
      <c r="I121" s="105">
        <f t="shared" si="140"/>
        <v>8464867.6599440742</v>
      </c>
      <c r="J121" s="107">
        <f t="shared" si="273"/>
        <v>3859726.0319999997</v>
      </c>
      <c r="K121" s="107">
        <f t="shared" si="141"/>
        <v>4747463.0193599993</v>
      </c>
      <c r="L121" s="101">
        <f>VLOOKUP(B121,'[3]MANO DE OBRA'!$B$9:$F$144,5,0)</f>
        <v>4225945</v>
      </c>
      <c r="M121" s="101">
        <v>13116000</v>
      </c>
      <c r="N121" s="34">
        <v>16553410</v>
      </c>
      <c r="O121" s="70">
        <v>16222300</v>
      </c>
      <c r="P121" s="34">
        <f t="shared" si="142"/>
        <v>12529413.75</v>
      </c>
      <c r="Q121" s="34">
        <f t="shared" si="143"/>
        <v>14669150</v>
      </c>
      <c r="R121" s="34">
        <f t="shared" si="144"/>
        <v>9196876.4702950101</v>
      </c>
      <c r="S121" s="34">
        <f t="shared" si="145"/>
        <v>4441468.1949999994</v>
      </c>
      <c r="T121" s="34">
        <f t="shared" si="146"/>
        <v>5463005.8798499992</v>
      </c>
      <c r="U121" s="175">
        <f>VLOOKUP(B121,'[3]MANO DE OBRA'!$B$9:$H$144,7,0)</f>
        <v>3789465</v>
      </c>
      <c r="V121" s="175">
        <v>13116000</v>
      </c>
      <c r="W121" s="17">
        <v>16553410</v>
      </c>
      <c r="X121" s="17">
        <v>15891000</v>
      </c>
      <c r="Y121" s="17">
        <f t="shared" si="147"/>
        <v>12337468.75</v>
      </c>
      <c r="Z121" s="17">
        <f t="shared" si="148"/>
        <v>14503500</v>
      </c>
      <c r="AA121" s="17">
        <f t="shared" si="149"/>
        <v>8630520.5256279763</v>
      </c>
      <c r="AB121" s="17">
        <f t="shared" si="150"/>
        <v>3982727.7149999999</v>
      </c>
      <c r="AC121" s="17">
        <f t="shared" si="151"/>
        <v>4898755.0894499999</v>
      </c>
      <c r="AD121" s="129">
        <f>VLOOKUP(B121,'[3]MANO DE OBRA'!$B$9:$J$144,9,0)</f>
        <v>3897547</v>
      </c>
      <c r="AE121" s="129">
        <v>13116000</v>
      </c>
      <c r="AF121" s="18">
        <v>16553410</v>
      </c>
      <c r="AG121" s="74">
        <v>16222300</v>
      </c>
      <c r="AH121" s="18">
        <f t="shared" si="152"/>
        <v>12447314.25</v>
      </c>
      <c r="AI121" s="18">
        <f t="shared" si="153"/>
        <v>14669150</v>
      </c>
      <c r="AJ121" s="18">
        <f t="shared" si="154"/>
        <v>8793751.3643660583</v>
      </c>
      <c r="AK121" s="18">
        <f t="shared" si="155"/>
        <v>4096321.8969999999</v>
      </c>
      <c r="AL121" s="18">
        <f t="shared" si="156"/>
        <v>5038475.9333100002</v>
      </c>
      <c r="AM121" s="133">
        <f>VLOOKUP(B121,'[3]MANO DE OBRA'!$B$9:$L$144,11,0)</f>
        <v>4290878</v>
      </c>
      <c r="AN121" s="133">
        <v>13116000</v>
      </c>
      <c r="AO121" s="19">
        <v>16553410</v>
      </c>
      <c r="AP121" s="77">
        <v>15229000</v>
      </c>
      <c r="AQ121" s="19">
        <f t="shared" si="157"/>
        <v>12297322</v>
      </c>
      <c r="AR121" s="19">
        <f t="shared" si="158"/>
        <v>14172500</v>
      </c>
      <c r="AS121" s="19">
        <f t="shared" si="159"/>
        <v>9187587.570067158</v>
      </c>
      <c r="AT121" s="19">
        <f t="shared" si="160"/>
        <v>4509712.7779999999</v>
      </c>
      <c r="AU121" s="19">
        <f t="shared" si="161"/>
        <v>5546946.7169399997</v>
      </c>
      <c r="AV121" s="137">
        <f>VLOOKUP(B121,'[3]MANO DE OBRA'!$B$9:$N$144,13,0)</f>
        <v>3649800</v>
      </c>
      <c r="AW121" s="137">
        <v>13116000</v>
      </c>
      <c r="AX121" s="20">
        <v>16553410</v>
      </c>
      <c r="AY121" s="79">
        <v>15229000</v>
      </c>
      <c r="AZ121" s="20">
        <f t="shared" si="162"/>
        <v>12137052.5</v>
      </c>
      <c r="BA121" s="20">
        <f t="shared" si="163"/>
        <v>14172500</v>
      </c>
      <c r="BB121" s="20">
        <f t="shared" si="164"/>
        <v>8397978.8819660638</v>
      </c>
      <c r="BC121" s="20">
        <f t="shared" si="165"/>
        <v>3835939.8</v>
      </c>
      <c r="BD121" s="20">
        <f t="shared" si="166"/>
        <v>4718205.9539999999</v>
      </c>
      <c r="BE121" s="139">
        <f>VLOOKUP(B121,'[3]MANO DE OBRA'!$B$9:$P$144,15,0)</f>
        <v>4392941</v>
      </c>
      <c r="BF121" s="139">
        <v>13116000</v>
      </c>
      <c r="BG121" s="21">
        <v>16553410</v>
      </c>
      <c r="BH121" s="80">
        <v>15726000</v>
      </c>
      <c r="BI121" s="21">
        <f t="shared" si="167"/>
        <v>12447087.75</v>
      </c>
      <c r="BJ121" s="21">
        <f t="shared" si="168"/>
        <v>14421000</v>
      </c>
      <c r="BK121" s="21">
        <f t="shared" si="169"/>
        <v>9348411.8944973927</v>
      </c>
      <c r="BL121" s="21">
        <f t="shared" si="170"/>
        <v>4616980.9909999995</v>
      </c>
      <c r="BM121" s="21">
        <f t="shared" si="171"/>
        <v>5678886.6189299989</v>
      </c>
      <c r="BN121" s="144">
        <f>VLOOKUP(B121,'[3]MANO DE OBRA'!$B$9:$R$144,17,0)</f>
        <v>3931078</v>
      </c>
      <c r="BO121" s="144">
        <v>13116000</v>
      </c>
      <c r="BP121" s="22">
        <v>16553410</v>
      </c>
      <c r="BQ121" s="82">
        <v>16057000</v>
      </c>
      <c r="BR121" s="22">
        <f t="shared" si="172"/>
        <v>12414372</v>
      </c>
      <c r="BS121" s="22">
        <f t="shared" si="173"/>
        <v>14586500</v>
      </c>
      <c r="BT121" s="22">
        <f t="shared" si="174"/>
        <v>8823894.9506536666</v>
      </c>
      <c r="BU121" s="22">
        <f t="shared" si="175"/>
        <v>4131562.9779999997</v>
      </c>
      <c r="BV121" s="22">
        <f t="shared" si="176"/>
        <v>5081822.46294</v>
      </c>
      <c r="BW121" s="146">
        <f>VLOOKUP(B121,'[3]MANO DE OBRA'!$B$9:$T$144,19,0)</f>
        <v>4158792</v>
      </c>
      <c r="BX121" s="146">
        <v>13116000</v>
      </c>
      <c r="BY121" s="23">
        <v>16553410</v>
      </c>
      <c r="BZ121" s="84">
        <v>15726000</v>
      </c>
      <c r="CA121" s="23">
        <f t="shared" si="177"/>
        <v>12388550.5</v>
      </c>
      <c r="CB121" s="23">
        <f t="shared" si="178"/>
        <v>14421000</v>
      </c>
      <c r="CC121" s="84">
        <f t="shared" si="179"/>
        <v>9076537.8134871721</v>
      </c>
      <c r="CD121" s="84">
        <f t="shared" si="180"/>
        <v>4370890.392</v>
      </c>
      <c r="CE121" s="84">
        <f t="shared" si="181"/>
        <v>5376195.1821600003</v>
      </c>
      <c r="CF121" s="168">
        <f>VLOOKUP(B121,'[3]MANO DE OBRA'!$B$9:$X$144,23,0)</f>
        <v>3649800</v>
      </c>
      <c r="CG121" s="168">
        <v>13116000</v>
      </c>
      <c r="CH121" s="24">
        <v>16553410</v>
      </c>
      <c r="CI121" s="24">
        <v>14939700</v>
      </c>
      <c r="CJ121" s="24">
        <f t="shared" si="182"/>
        <v>12064727.5</v>
      </c>
      <c r="CK121" s="24">
        <f t="shared" si="183"/>
        <v>14027850</v>
      </c>
      <c r="CL121" s="24">
        <f t="shared" si="184"/>
        <v>8375619.1353543969</v>
      </c>
      <c r="CM121" s="24">
        <f t="shared" si="185"/>
        <v>3835939.8</v>
      </c>
      <c r="CN121" s="24">
        <f t="shared" si="186"/>
        <v>4718205.9539999999</v>
      </c>
      <c r="CO121" s="148">
        <f>VLOOKUP(B121,'[3]MANO DE OBRA'!$B$9:$Z$144,25,0)</f>
        <v>4513881</v>
      </c>
      <c r="CP121" s="148">
        <v>13116000</v>
      </c>
      <c r="CQ121" s="26">
        <v>16553410</v>
      </c>
      <c r="CR121" s="149">
        <v>16057000</v>
      </c>
      <c r="CS121" s="26">
        <f t="shared" si="187"/>
        <v>12560072.75</v>
      </c>
      <c r="CT121" s="26">
        <f t="shared" si="188"/>
        <v>14586500</v>
      </c>
      <c r="CU121" s="26">
        <f t="shared" si="189"/>
        <v>9513158.107058702</v>
      </c>
      <c r="CV121" s="26">
        <f t="shared" si="190"/>
        <v>4744088.9309999999</v>
      </c>
      <c r="CW121" s="26">
        <f t="shared" si="191"/>
        <v>5835229.3851299994</v>
      </c>
      <c r="CX121" s="27">
        <f>VLOOKUP(B121,'[3]MANO DE OBRA'!$B$9:$AB$144,27,0)</f>
        <v>5564332</v>
      </c>
      <c r="CY121" s="27">
        <v>13116000</v>
      </c>
      <c r="CZ121" s="28">
        <v>16553410</v>
      </c>
      <c r="DA121" s="86">
        <v>15891000</v>
      </c>
      <c r="DB121" s="28">
        <f t="shared" si="192"/>
        <v>12781185.5</v>
      </c>
      <c r="DC121" s="28">
        <f t="shared" si="193"/>
        <v>14503500</v>
      </c>
      <c r="DD121" s="28">
        <f t="shared" si="194"/>
        <v>10545795.982978554</v>
      </c>
      <c r="DE121" s="28">
        <f t="shared" si="195"/>
        <v>5848112.932</v>
      </c>
      <c r="DF121" s="28">
        <f t="shared" si="196"/>
        <v>7193178.9063600004</v>
      </c>
      <c r="DG121" s="150">
        <f>VLOOKUP(B121,'[3]MANO DE OBRA'!$B$9:$AF$144,31,0)</f>
        <v>5793694</v>
      </c>
      <c r="DH121" s="150">
        <v>13116000</v>
      </c>
      <c r="DI121" s="29">
        <v>16553410</v>
      </c>
      <c r="DJ121" s="88">
        <v>15726000</v>
      </c>
      <c r="DK121" s="29">
        <f t="shared" si="197"/>
        <v>12797276</v>
      </c>
      <c r="DL121" s="29">
        <f t="shared" si="198"/>
        <v>14421000</v>
      </c>
      <c r="DM121" s="29">
        <f t="shared" si="199"/>
        <v>10728356.604089357</v>
      </c>
      <c r="DN121" s="29">
        <f t="shared" si="200"/>
        <v>6089172.3939999994</v>
      </c>
      <c r="DO121" s="29">
        <f t="shared" si="201"/>
        <v>7489682.0446199998</v>
      </c>
      <c r="DP121" s="154">
        <f>VLOOKUP(B121,'[3]MANO DE OBRA'!$B$9:$AH$144,33,0)</f>
        <v>5793694</v>
      </c>
      <c r="DQ121" s="154">
        <v>13116000</v>
      </c>
      <c r="DR121" s="30">
        <v>16553410</v>
      </c>
      <c r="DS121" s="90">
        <v>16056800</v>
      </c>
      <c r="DT121" s="30">
        <f t="shared" si="202"/>
        <v>12879976</v>
      </c>
      <c r="DU121" s="30">
        <f t="shared" si="203"/>
        <v>14586400</v>
      </c>
      <c r="DV121" s="30">
        <f t="shared" si="204"/>
        <v>10766185.467960415</v>
      </c>
      <c r="DW121" s="30">
        <f t="shared" si="205"/>
        <v>6089172.3939999994</v>
      </c>
      <c r="DX121" s="30">
        <f t="shared" si="206"/>
        <v>7489682.0446199998</v>
      </c>
      <c r="DY121" s="158">
        <f>VLOOKUP(B121,'[3]MANO DE OBRA'!$B$9:$AJ$144,35,0)</f>
        <v>5793694</v>
      </c>
      <c r="DZ121" s="158">
        <v>13116000</v>
      </c>
      <c r="EA121" s="24">
        <v>16553410</v>
      </c>
      <c r="EB121" s="25">
        <v>15229100</v>
      </c>
      <c r="EC121" s="24">
        <f t="shared" si="207"/>
        <v>12673051</v>
      </c>
      <c r="ED121" s="24">
        <f t="shared" si="208"/>
        <v>14172550</v>
      </c>
      <c r="EE121" s="24">
        <f t="shared" si="209"/>
        <v>10668985.813229019</v>
      </c>
      <c r="EF121" s="24">
        <f t="shared" si="210"/>
        <v>6089172.3939999994</v>
      </c>
      <c r="EG121" s="24">
        <f t="shared" si="211"/>
        <v>7489682.0446199998</v>
      </c>
      <c r="EH121" s="126">
        <f>VLOOKUP(B121,'[3]MANO DE OBRA'!$B$9:$AN$144,37,0)</f>
        <v>6059831</v>
      </c>
      <c r="EI121" s="126">
        <v>13116000</v>
      </c>
      <c r="EJ121" s="17">
        <v>16553410</v>
      </c>
      <c r="EK121" s="73">
        <v>15891000</v>
      </c>
      <c r="EL121" s="17">
        <f t="shared" si="212"/>
        <v>12905060.25</v>
      </c>
      <c r="EM121" s="17">
        <f t="shared" si="213"/>
        <v>14503500</v>
      </c>
      <c r="EN121" s="17">
        <f t="shared" si="214"/>
        <v>10970834.484909054</v>
      </c>
      <c r="EO121" s="17">
        <f t="shared" si="215"/>
        <v>6368882.3810000001</v>
      </c>
      <c r="EP121" s="17">
        <f t="shared" si="216"/>
        <v>7833725.3286300004</v>
      </c>
      <c r="EQ121" s="350">
        <v>5793694</v>
      </c>
      <c r="ER121" s="170">
        <v>13116000</v>
      </c>
      <c r="ES121" s="32">
        <v>16553410</v>
      </c>
      <c r="ET121" s="32">
        <v>15726000</v>
      </c>
      <c r="EU121" s="32">
        <f t="shared" si="217"/>
        <v>15131803.333333334</v>
      </c>
      <c r="EV121" s="32">
        <f t="shared" si="218"/>
        <v>15726000</v>
      </c>
      <c r="EW121" s="32">
        <f t="shared" si="219"/>
        <v>14981854.614523498</v>
      </c>
      <c r="EX121" s="32">
        <f t="shared" si="220"/>
        <v>6999361.7214000002</v>
      </c>
      <c r="EY121" s="32">
        <f t="shared" si="221"/>
        <v>8609214.9173220005</v>
      </c>
      <c r="EZ121" s="94">
        <f>VLOOKUP(B121,'[2]MANO DE OBRA '!$B$11:$AT$145,45,0)</f>
        <v>2534052</v>
      </c>
      <c r="FA121" s="170">
        <v>13116000</v>
      </c>
      <c r="FB121" s="32">
        <v>16553410</v>
      </c>
      <c r="FC121" s="32">
        <v>15395000</v>
      </c>
      <c r="FD121" s="32">
        <f t="shared" si="222"/>
        <v>15021470</v>
      </c>
      <c r="FE121" s="32">
        <f t="shared" si="223"/>
        <v>15395000</v>
      </c>
      <c r="FF121" s="32">
        <f t="shared" si="224"/>
        <v>14880256.704011949</v>
      </c>
      <c r="FG121" s="172">
        <f t="shared" si="225"/>
        <v>3061388.2212</v>
      </c>
      <c r="FH121" s="32">
        <f t="shared" si="226"/>
        <v>3765507.5120760002</v>
      </c>
      <c r="FI121" s="172">
        <f>VLOOKUP(B121,'[2]MANO DE OBRA '!$B$11:$BO$145,66,0)</f>
        <v>2534052</v>
      </c>
      <c r="FJ121" s="162">
        <v>13116000</v>
      </c>
      <c r="FK121" s="32">
        <v>16553410</v>
      </c>
      <c r="FL121" s="94">
        <v>15725700</v>
      </c>
      <c r="FM121" s="32">
        <f t="shared" si="227"/>
        <v>15131703.333333334</v>
      </c>
      <c r="FN121" s="32">
        <f t="shared" si="228"/>
        <v>15725700</v>
      </c>
      <c r="FO121" s="94">
        <f t="shared" si="229"/>
        <v>14981763.853315417</v>
      </c>
      <c r="FP121" s="172">
        <f t="shared" si="230"/>
        <v>3061388.2212</v>
      </c>
      <c r="FQ121" s="32">
        <f t="shared" si="231"/>
        <v>3765507.5120760002</v>
      </c>
      <c r="FR121" s="94">
        <f>VLOOKUP(B121,'[2]MANO DE OBRA '!$B$11:$BF$145,57,0)</f>
        <v>2567415</v>
      </c>
      <c r="FS121" s="170">
        <v>13116000</v>
      </c>
      <c r="FT121" s="32">
        <v>16553410</v>
      </c>
      <c r="FU121" s="32">
        <v>15891000</v>
      </c>
      <c r="FV121" s="32">
        <f t="shared" si="232"/>
        <v>15186803.333333334</v>
      </c>
      <c r="FW121" s="32">
        <f t="shared" si="233"/>
        <v>15891000</v>
      </c>
      <c r="FX121" s="32">
        <f t="shared" si="234"/>
        <v>15031417.7431971</v>
      </c>
      <c r="FY121" s="172">
        <f t="shared" si="235"/>
        <v>3101694.0614999998</v>
      </c>
      <c r="FZ121" s="32">
        <f t="shared" si="236"/>
        <v>3815083.6956449999</v>
      </c>
      <c r="GA121" s="172">
        <f>VLOOKUP(B121,'[2]MANO DE OBRA '!$B$11:$BR$145,69,0)</f>
        <v>2805988</v>
      </c>
      <c r="GB121" s="162">
        <v>13116000</v>
      </c>
      <c r="GC121" s="32">
        <v>16553410</v>
      </c>
      <c r="GD121" s="94">
        <v>16222000</v>
      </c>
      <c r="GE121" s="32">
        <f t="shared" si="237"/>
        <v>15297136.666666666</v>
      </c>
      <c r="GF121" s="32">
        <f t="shared" si="238"/>
        <v>16222000</v>
      </c>
      <c r="GG121" s="32">
        <f t="shared" si="239"/>
        <v>15128749.393661046</v>
      </c>
      <c r="GH121" s="172">
        <f t="shared" si="240"/>
        <v>3389914.1028</v>
      </c>
      <c r="GI121" s="32">
        <f t="shared" si="241"/>
        <v>4169594.346444</v>
      </c>
      <c r="GJ121" s="172">
        <f>VLOOKUP(B121,'[2]MANO DE OBRA '!$B$11:$P$145,15,0)</f>
        <v>2212960</v>
      </c>
      <c r="GK121" s="162">
        <v>13116000</v>
      </c>
      <c r="GL121" s="32">
        <v>16553410</v>
      </c>
      <c r="GM121" s="94">
        <v>10776300</v>
      </c>
      <c r="GN121" s="32">
        <f t="shared" si="242"/>
        <v>13481903.333333334</v>
      </c>
      <c r="GO121" s="32">
        <f t="shared" si="243"/>
        <v>13116000</v>
      </c>
      <c r="GP121" s="32">
        <f t="shared" si="244"/>
        <v>13074772.484170083</v>
      </c>
      <c r="GQ121" s="172">
        <f t="shared" si="245"/>
        <v>2673476.9759999998</v>
      </c>
      <c r="GR121" s="32">
        <f t="shared" si="246"/>
        <v>3288376.6804799996</v>
      </c>
      <c r="GS121" s="172">
        <f>VLOOKUP(B121,'[2]MANO DE OBRA '!$B$11:$G$145,6,0)</f>
        <v>2066594</v>
      </c>
      <c r="GT121" s="162">
        <v>13116000</v>
      </c>
      <c r="GU121" s="32">
        <v>16553410</v>
      </c>
      <c r="GV121" s="94">
        <v>10776300</v>
      </c>
      <c r="GW121" s="33">
        <f t="shared" si="247"/>
        <v>13481903.333333334</v>
      </c>
      <c r="GX121" s="32">
        <f t="shared" si="248"/>
        <v>13116000</v>
      </c>
      <c r="GY121" s="32">
        <f t="shared" si="249"/>
        <v>13074772.484170083</v>
      </c>
      <c r="GZ121" s="172">
        <f t="shared" si="250"/>
        <v>2496652.2113999999</v>
      </c>
      <c r="HA121" s="32">
        <f t="shared" si="251"/>
        <v>3070882.2200219999</v>
      </c>
      <c r="HB121" s="172">
        <f>VLOOKUP(B121,'[2]MANO DE OBRA '!$B$11:$D$145,3,0)</f>
        <v>2061360</v>
      </c>
      <c r="HC121" s="31">
        <v>13116000</v>
      </c>
      <c r="HD121" s="32">
        <v>16553410</v>
      </c>
      <c r="HE121" s="94">
        <v>10776300</v>
      </c>
      <c r="HF121" s="33">
        <f t="shared" si="252"/>
        <v>13481903.333333334</v>
      </c>
      <c r="HG121" s="32">
        <f t="shared" si="253"/>
        <v>13116000</v>
      </c>
      <c r="HH121" s="32">
        <f t="shared" si="254"/>
        <v>13074772.484170083</v>
      </c>
      <c r="HI121" s="172">
        <f t="shared" si="255"/>
        <v>2490329.0159999998</v>
      </c>
      <c r="HJ121" s="32">
        <f t="shared" si="256"/>
        <v>3063104.6896799998</v>
      </c>
      <c r="HK121" s="172">
        <f>VLOOKUP(B121,'[2]MANO DE OBRA '!$B$11:$BI$145,60,0)</f>
        <v>3377076</v>
      </c>
      <c r="HL121" s="31">
        <v>13116000</v>
      </c>
      <c r="HM121" s="32">
        <v>16553410</v>
      </c>
      <c r="HN121" s="94">
        <v>16222300</v>
      </c>
      <c r="HO121" s="33">
        <f t="shared" si="257"/>
        <v>15297236.666666666</v>
      </c>
      <c r="HP121" s="32">
        <f t="shared" si="258"/>
        <v>16222300</v>
      </c>
      <c r="HQ121" s="32">
        <f t="shared" si="259"/>
        <v>15128836.368118616</v>
      </c>
      <c r="HR121" s="172">
        <f t="shared" si="260"/>
        <v>4079845.5156</v>
      </c>
      <c r="HS121" s="32">
        <f t="shared" si="261"/>
        <v>5018209.9841879997</v>
      </c>
      <c r="HT121" s="172">
        <v>6295680</v>
      </c>
      <c r="HU121" s="31">
        <v>13116000</v>
      </c>
      <c r="HV121" s="32">
        <v>16553410</v>
      </c>
      <c r="HW121" s="94">
        <v>15891000</v>
      </c>
      <c r="HX121" s="33">
        <f t="shared" si="262"/>
        <v>15186803.333333334</v>
      </c>
      <c r="HY121" s="32">
        <f t="shared" si="263"/>
        <v>15891000</v>
      </c>
      <c r="HZ121" s="32">
        <f t="shared" si="264"/>
        <v>15031417.7431971</v>
      </c>
      <c r="IA121" s="172">
        <f t="shared" si="265"/>
        <v>7605811.0079999994</v>
      </c>
      <c r="IB121" s="32">
        <f t="shared" si="266"/>
        <v>9355147.5398399998</v>
      </c>
      <c r="IC121" s="172">
        <v>7213800</v>
      </c>
      <c r="ID121" s="31">
        <v>13116000</v>
      </c>
      <c r="IE121" s="32">
        <v>16553410</v>
      </c>
      <c r="IF121" s="94">
        <v>15891000</v>
      </c>
      <c r="IG121" s="33">
        <f t="shared" si="267"/>
        <v>15186803.333333334</v>
      </c>
      <c r="IH121" s="32">
        <f t="shared" si="268"/>
        <v>15891000</v>
      </c>
      <c r="II121" s="32">
        <f t="shared" si="269"/>
        <v>15031417.7431971</v>
      </c>
      <c r="IJ121" s="172">
        <f t="shared" si="270"/>
        <v>8714991.7799999993</v>
      </c>
      <c r="IK121" s="32">
        <f t="shared" si="271"/>
        <v>10719439.8894</v>
      </c>
      <c r="IM121" s="32">
        <f t="shared" si="272"/>
        <v>5675526.3537812233</v>
      </c>
    </row>
    <row r="122" spans="1:247" x14ac:dyDescent="0.25">
      <c r="A122" s="12">
        <v>115</v>
      </c>
      <c r="B122" s="38" t="s">
        <v>400</v>
      </c>
      <c r="C122" s="14">
        <f>VLOOKUP(B122,'[3]MANO DE OBRA'!$B$9:$D$144,3,0)</f>
        <v>413982</v>
      </c>
      <c r="D122" s="14">
        <v>1479000</v>
      </c>
      <c r="E122" s="15">
        <v>1702890</v>
      </c>
      <c r="F122" s="97">
        <v>1533000</v>
      </c>
      <c r="G122" s="105">
        <f t="shared" si="138"/>
        <v>1282218</v>
      </c>
      <c r="H122" s="105">
        <f t="shared" si="139"/>
        <v>1506000</v>
      </c>
      <c r="I122" s="105">
        <f t="shared" si="140"/>
        <v>923521.09500877012</v>
      </c>
      <c r="J122" s="107">
        <f t="shared" si="273"/>
        <v>435095.08199999999</v>
      </c>
      <c r="K122" s="107">
        <f t="shared" si="141"/>
        <v>535166.95085999998</v>
      </c>
      <c r="L122" s="101">
        <f>VLOOKUP(B122,'[3]MANO DE OBRA'!$B$9:$F$144,5,0)</f>
        <v>412150</v>
      </c>
      <c r="M122" s="101">
        <v>1479000</v>
      </c>
      <c r="N122" s="34">
        <v>1702890</v>
      </c>
      <c r="O122" s="70">
        <v>1651800</v>
      </c>
      <c r="P122" s="34">
        <f t="shared" si="142"/>
        <v>1311460</v>
      </c>
      <c r="Q122" s="34">
        <f t="shared" si="143"/>
        <v>1565400</v>
      </c>
      <c r="R122" s="34">
        <f t="shared" si="144"/>
        <v>931300.1341908999</v>
      </c>
      <c r="S122" s="34">
        <f t="shared" si="145"/>
        <v>433169.64999999997</v>
      </c>
      <c r="T122" s="34">
        <f t="shared" si="146"/>
        <v>532798.66949999996</v>
      </c>
      <c r="U122" s="175">
        <f>VLOOKUP(B122,'[3]MANO DE OBRA'!$B$9:$H$144,7,0)</f>
        <v>396004</v>
      </c>
      <c r="V122" s="175">
        <v>1479000</v>
      </c>
      <c r="W122" s="17">
        <v>1702890</v>
      </c>
      <c r="X122" s="17">
        <v>1618000</v>
      </c>
      <c r="Y122" s="17">
        <f t="shared" si="147"/>
        <v>1298973.5</v>
      </c>
      <c r="Z122" s="17">
        <f t="shared" si="148"/>
        <v>1548500</v>
      </c>
      <c r="AA122" s="17">
        <f t="shared" si="149"/>
        <v>907720.35395243997</v>
      </c>
      <c r="AB122" s="17">
        <f t="shared" si="150"/>
        <v>416200.20399999997</v>
      </c>
      <c r="AC122" s="17">
        <f t="shared" si="151"/>
        <v>511926.25091999996</v>
      </c>
      <c r="AD122" s="129">
        <f>VLOOKUP(B122,'[3]MANO DE OBRA'!$B$9:$J$144,9,0)</f>
        <v>397182</v>
      </c>
      <c r="AE122" s="129">
        <v>1479000</v>
      </c>
      <c r="AF122" s="18">
        <v>1702890</v>
      </c>
      <c r="AG122" s="74">
        <v>1651800</v>
      </c>
      <c r="AH122" s="18">
        <f t="shared" si="152"/>
        <v>1307718</v>
      </c>
      <c r="AI122" s="18">
        <f t="shared" si="153"/>
        <v>1565400</v>
      </c>
      <c r="AJ122" s="18">
        <f t="shared" si="154"/>
        <v>911887.26462396374</v>
      </c>
      <c r="AK122" s="18">
        <f t="shared" si="155"/>
        <v>417438.28199999995</v>
      </c>
      <c r="AL122" s="18">
        <f t="shared" si="156"/>
        <v>513449.08685999992</v>
      </c>
      <c r="AM122" s="133">
        <f>VLOOKUP(B122,'[3]MANO DE OBRA'!$B$9:$L$144,11,0)</f>
        <v>437264</v>
      </c>
      <c r="AN122" s="133">
        <v>1479000</v>
      </c>
      <c r="AO122" s="19">
        <v>1702890</v>
      </c>
      <c r="AP122" s="77">
        <v>1669000</v>
      </c>
      <c r="AQ122" s="19">
        <f t="shared" si="157"/>
        <v>1322038.5</v>
      </c>
      <c r="AR122" s="19">
        <f t="shared" si="158"/>
        <v>1574000</v>
      </c>
      <c r="AS122" s="19">
        <f t="shared" si="159"/>
        <v>963976.53004599654</v>
      </c>
      <c r="AT122" s="19">
        <f t="shared" si="160"/>
        <v>459564.46399999998</v>
      </c>
      <c r="AU122" s="19">
        <f t="shared" si="161"/>
        <v>565264.29071999993</v>
      </c>
      <c r="AV122" s="137">
        <f>VLOOKUP(B122,'[3]MANO DE OBRA'!$B$9:$N$144,13,0)</f>
        <v>445729</v>
      </c>
      <c r="AW122" s="137">
        <v>1479000</v>
      </c>
      <c r="AX122" s="20">
        <v>1702890</v>
      </c>
      <c r="AY122" s="79">
        <v>1669000</v>
      </c>
      <c r="AZ122" s="20">
        <f t="shared" si="162"/>
        <v>1324154.75</v>
      </c>
      <c r="BA122" s="20">
        <f t="shared" si="163"/>
        <v>1574000</v>
      </c>
      <c r="BB122" s="20">
        <f t="shared" si="164"/>
        <v>974173.12009903579</v>
      </c>
      <c r="BC122" s="20">
        <f t="shared" si="165"/>
        <v>468461.17899999995</v>
      </c>
      <c r="BD122" s="20">
        <f t="shared" si="166"/>
        <v>576207.2501699999</v>
      </c>
      <c r="BE122" s="139">
        <f>VLOOKUP(B122,'[3]MANO DE OBRA'!$B$9:$P$144,15,0)</f>
        <v>464335</v>
      </c>
      <c r="BF122" s="139">
        <v>1479000</v>
      </c>
      <c r="BG122" s="21">
        <v>1702890</v>
      </c>
      <c r="BH122" s="80">
        <v>1635000</v>
      </c>
      <c r="BI122" s="21">
        <f t="shared" si="167"/>
        <v>1320306.25</v>
      </c>
      <c r="BJ122" s="21">
        <f t="shared" si="168"/>
        <v>1557000</v>
      </c>
      <c r="BK122" s="21">
        <f t="shared" si="169"/>
        <v>992898.82548539189</v>
      </c>
      <c r="BL122" s="21">
        <f t="shared" si="170"/>
        <v>488016.08499999996</v>
      </c>
      <c r="BM122" s="21">
        <f t="shared" si="171"/>
        <v>600259.78454999998</v>
      </c>
      <c r="BN122" s="144">
        <f>VLOOKUP(B122,'[3]MANO DE OBRA'!$B$9:$R$144,17,0)</f>
        <v>536392</v>
      </c>
      <c r="BO122" s="144">
        <v>1479000</v>
      </c>
      <c r="BP122" s="22">
        <v>1702890</v>
      </c>
      <c r="BQ122" s="82">
        <v>1669000</v>
      </c>
      <c r="BR122" s="22">
        <f t="shared" si="172"/>
        <v>1346820.5</v>
      </c>
      <c r="BS122" s="22">
        <f t="shared" si="173"/>
        <v>1574000</v>
      </c>
      <c r="BT122" s="22">
        <f t="shared" si="174"/>
        <v>1073295.6612053888</v>
      </c>
      <c r="BU122" s="22">
        <f t="shared" si="175"/>
        <v>563747.99199999997</v>
      </c>
      <c r="BV122" s="22">
        <f t="shared" si="176"/>
        <v>693410.03015999997</v>
      </c>
      <c r="BW122" s="146">
        <f>VLOOKUP(B122,'[3]MANO DE OBRA'!$B$9:$T$144,19,0)</f>
        <v>548030</v>
      </c>
      <c r="BX122" s="146">
        <v>1479000</v>
      </c>
      <c r="BY122" s="23">
        <v>1702890</v>
      </c>
      <c r="BZ122" s="84">
        <v>1635000</v>
      </c>
      <c r="CA122" s="23">
        <f t="shared" si="177"/>
        <v>1341230</v>
      </c>
      <c r="CB122" s="23">
        <f t="shared" si="178"/>
        <v>1557000</v>
      </c>
      <c r="CC122" s="84">
        <f t="shared" si="179"/>
        <v>1081166.4250680052</v>
      </c>
      <c r="CD122" s="84">
        <f t="shared" si="180"/>
        <v>575979.52999999991</v>
      </c>
      <c r="CE122" s="84">
        <f t="shared" si="181"/>
        <v>708454.82189999986</v>
      </c>
      <c r="CF122" s="168">
        <f>VLOOKUP(B122,'[3]MANO DE OBRA'!$B$9:$X$144,23,0)</f>
        <v>416784</v>
      </c>
      <c r="CG122" s="168">
        <v>1479000</v>
      </c>
      <c r="CH122" s="24">
        <v>1702890</v>
      </c>
      <c r="CI122" s="24">
        <v>1569600</v>
      </c>
      <c r="CJ122" s="24">
        <f t="shared" si="182"/>
        <v>1292068.5</v>
      </c>
      <c r="CK122" s="24">
        <f t="shared" si="183"/>
        <v>1524300</v>
      </c>
      <c r="CL122" s="24">
        <f t="shared" si="184"/>
        <v>930276.07377745421</v>
      </c>
      <c r="CM122" s="24">
        <f t="shared" si="185"/>
        <v>438039.984</v>
      </c>
      <c r="CN122" s="24">
        <f t="shared" si="186"/>
        <v>538789.18032000004</v>
      </c>
      <c r="CO122" s="148">
        <f>VLOOKUP(B122,'[3]MANO DE OBRA'!$B$9:$Z$144,25,0)</f>
        <v>485755</v>
      </c>
      <c r="CP122" s="148">
        <v>1479000</v>
      </c>
      <c r="CQ122" s="26">
        <v>1702890</v>
      </c>
      <c r="CR122" s="149">
        <v>1669000</v>
      </c>
      <c r="CS122" s="26">
        <f t="shared" si="187"/>
        <v>1334161.25</v>
      </c>
      <c r="CT122" s="26">
        <f t="shared" si="188"/>
        <v>1574000</v>
      </c>
      <c r="CU122" s="26">
        <f t="shared" si="189"/>
        <v>1020100.6618357551</v>
      </c>
      <c r="CV122" s="26">
        <f t="shared" si="190"/>
        <v>510528.50499999995</v>
      </c>
      <c r="CW122" s="26">
        <f t="shared" si="191"/>
        <v>627950.06114999996</v>
      </c>
      <c r="CX122" s="27">
        <f>VLOOKUP(B122,'[3]MANO DE OBRA'!$B$9:$AB$144,27,0)</f>
        <v>596012</v>
      </c>
      <c r="CY122" s="27">
        <v>1479000</v>
      </c>
      <c r="CZ122" s="28">
        <v>1702890</v>
      </c>
      <c r="DA122" s="86">
        <v>1652000</v>
      </c>
      <c r="DB122" s="28">
        <f t="shared" si="192"/>
        <v>1357475.5</v>
      </c>
      <c r="DC122" s="28">
        <f t="shared" si="193"/>
        <v>1565500</v>
      </c>
      <c r="DD122" s="28">
        <f t="shared" si="194"/>
        <v>1127867.793693223</v>
      </c>
      <c r="DE122" s="28">
        <f t="shared" si="195"/>
        <v>626408.61199999996</v>
      </c>
      <c r="DF122" s="28">
        <f t="shared" si="196"/>
        <v>770482.59275999991</v>
      </c>
      <c r="DG122" s="150">
        <f>VLOOKUP(B122,'[3]MANO DE OBRA'!$B$9:$AF$144,31,0)</f>
        <v>596012</v>
      </c>
      <c r="DH122" s="150">
        <v>1479000</v>
      </c>
      <c r="DI122" s="29">
        <v>1702890</v>
      </c>
      <c r="DJ122" s="88">
        <v>1635000</v>
      </c>
      <c r="DK122" s="29">
        <f t="shared" si="197"/>
        <v>1353225.5</v>
      </c>
      <c r="DL122" s="29">
        <f t="shared" si="198"/>
        <v>1557000</v>
      </c>
      <c r="DM122" s="29">
        <f t="shared" si="199"/>
        <v>1125869.7385412892</v>
      </c>
      <c r="DN122" s="29">
        <f t="shared" si="200"/>
        <v>626408.61199999996</v>
      </c>
      <c r="DO122" s="29">
        <f t="shared" si="201"/>
        <v>770482.59275999991</v>
      </c>
      <c r="DP122" s="154">
        <f>VLOOKUP(B122,'[3]MANO DE OBRA'!$B$9:$AH$144,33,0)</f>
        <v>596012</v>
      </c>
      <c r="DQ122" s="154">
        <v>1479000</v>
      </c>
      <c r="DR122" s="30">
        <v>1702890</v>
      </c>
      <c r="DS122" s="90">
        <v>1668800</v>
      </c>
      <c r="DT122" s="30">
        <f t="shared" si="202"/>
        <v>1361675.5</v>
      </c>
      <c r="DU122" s="30">
        <f t="shared" si="203"/>
        <v>1573900</v>
      </c>
      <c r="DV122" s="30">
        <f t="shared" si="204"/>
        <v>1129809.118604295</v>
      </c>
      <c r="DW122" s="30">
        <f t="shared" si="205"/>
        <v>626408.61199999996</v>
      </c>
      <c r="DX122" s="30">
        <f t="shared" si="206"/>
        <v>770482.59275999991</v>
      </c>
      <c r="DY122" s="158">
        <f>VLOOKUP(B122,'[3]MANO DE OBRA'!$B$9:$AJ$144,35,0)</f>
        <v>596012</v>
      </c>
      <c r="DZ122" s="158">
        <v>1479000</v>
      </c>
      <c r="EA122" s="24">
        <v>1702890</v>
      </c>
      <c r="EB122" s="25">
        <v>1668800</v>
      </c>
      <c r="EC122" s="24">
        <f t="shared" si="207"/>
        <v>1361675.5</v>
      </c>
      <c r="ED122" s="24">
        <f t="shared" si="208"/>
        <v>1573900</v>
      </c>
      <c r="EE122" s="24">
        <f t="shared" si="209"/>
        <v>1129809.118604295</v>
      </c>
      <c r="EF122" s="24">
        <f t="shared" si="210"/>
        <v>626408.61199999996</v>
      </c>
      <c r="EG122" s="24">
        <f t="shared" si="211"/>
        <v>770482.59275999991</v>
      </c>
      <c r="EH122" s="126">
        <f>VLOOKUP(B122,'[3]MANO DE OBRA'!$B$9:$AN$144,37,0)</f>
        <v>664818</v>
      </c>
      <c r="EI122" s="126">
        <v>1479000</v>
      </c>
      <c r="EJ122" s="17">
        <v>1702890</v>
      </c>
      <c r="EK122" s="73">
        <v>1584000</v>
      </c>
      <c r="EL122" s="17">
        <f t="shared" si="212"/>
        <v>1357677</v>
      </c>
      <c r="EM122" s="17">
        <f t="shared" si="213"/>
        <v>1531500</v>
      </c>
      <c r="EN122" s="17">
        <f t="shared" si="214"/>
        <v>1176867.3618365554</v>
      </c>
      <c r="EO122" s="17">
        <f t="shared" si="215"/>
        <v>698723.71799999999</v>
      </c>
      <c r="EP122" s="17">
        <f t="shared" si="216"/>
        <v>859430.17313999997</v>
      </c>
      <c r="EQ122" s="350">
        <v>596012</v>
      </c>
      <c r="ER122" s="170">
        <v>1479000</v>
      </c>
      <c r="ES122" s="32">
        <v>1702890</v>
      </c>
      <c r="ET122" s="32">
        <v>1635000</v>
      </c>
      <c r="EU122" s="32">
        <f t="shared" si="217"/>
        <v>1605630</v>
      </c>
      <c r="EV122" s="32">
        <f t="shared" si="218"/>
        <v>1635000</v>
      </c>
      <c r="EW122" s="32">
        <f t="shared" si="219"/>
        <v>1600008.27028156</v>
      </c>
      <c r="EX122" s="32">
        <f t="shared" si="220"/>
        <v>720042.09719999996</v>
      </c>
      <c r="EY122" s="32">
        <f t="shared" si="221"/>
        <v>885651.77955599991</v>
      </c>
      <c r="EZ122" s="94">
        <f>VLOOKUP(B122,'[2]MANO DE OBRA '!$B$11:$AT$145,45,0)</f>
        <v>345770</v>
      </c>
      <c r="FA122" s="170">
        <v>1479000</v>
      </c>
      <c r="FB122" s="32">
        <v>1702890</v>
      </c>
      <c r="FC122" s="32">
        <v>1601000</v>
      </c>
      <c r="FD122" s="32">
        <f t="shared" si="222"/>
        <v>1594296.6666666667</v>
      </c>
      <c r="FE122" s="32">
        <f t="shared" si="223"/>
        <v>1601000</v>
      </c>
      <c r="FF122" s="32">
        <f t="shared" si="224"/>
        <v>1589000.6138532674</v>
      </c>
      <c r="FG122" s="172">
        <f t="shared" si="225"/>
        <v>417724.73699999996</v>
      </c>
      <c r="FH122" s="32">
        <f t="shared" si="226"/>
        <v>513801.42650999996</v>
      </c>
      <c r="FI122" s="172">
        <f>VLOOKUP(B122,'[2]MANO DE OBRA '!$B$11:$BO$145,66,0)</f>
        <v>337501</v>
      </c>
      <c r="FJ122" s="162">
        <v>1479000</v>
      </c>
      <c r="FK122" s="32">
        <v>1702890</v>
      </c>
      <c r="FL122" s="94">
        <v>1634800</v>
      </c>
      <c r="FM122" s="32">
        <f t="shared" si="227"/>
        <v>1605563.3333333333</v>
      </c>
      <c r="FN122" s="32">
        <f t="shared" si="228"/>
        <v>1634800</v>
      </c>
      <c r="FO122" s="94">
        <f t="shared" si="229"/>
        <v>1599944.4213728427</v>
      </c>
      <c r="FP122" s="172">
        <f t="shared" si="230"/>
        <v>407734.95809999999</v>
      </c>
      <c r="FQ122" s="32">
        <f t="shared" si="231"/>
        <v>501513.998463</v>
      </c>
      <c r="FR122" s="94">
        <f>VLOOKUP(B122,'[2]MANO DE OBRA '!$B$11:$BF$145,57,0)</f>
        <v>303538</v>
      </c>
      <c r="FS122" s="170">
        <v>1479000</v>
      </c>
      <c r="FT122" s="32">
        <v>1702890</v>
      </c>
      <c r="FU122" s="32">
        <v>1533000</v>
      </c>
      <c r="FV122" s="32">
        <f t="shared" si="232"/>
        <v>1571630</v>
      </c>
      <c r="FW122" s="32">
        <f t="shared" si="233"/>
        <v>1533000</v>
      </c>
      <c r="FX122" s="32">
        <f t="shared" si="234"/>
        <v>1566019.2743205989</v>
      </c>
      <c r="FY122" s="172">
        <f t="shared" si="235"/>
        <v>366704.25779999996</v>
      </c>
      <c r="FZ122" s="32">
        <f t="shared" si="236"/>
        <v>451046.23709399998</v>
      </c>
      <c r="GA122" s="172">
        <f>VLOOKUP(B122,'[2]MANO DE OBRA '!$B$11:$BR$145,69,0)</f>
        <v>354436</v>
      </c>
      <c r="GB122" s="162">
        <v>1479000</v>
      </c>
      <c r="GC122" s="32">
        <v>1702890</v>
      </c>
      <c r="GD122" s="94">
        <v>1652000</v>
      </c>
      <c r="GE122" s="32">
        <f t="shared" si="237"/>
        <v>1611296.6666666667</v>
      </c>
      <c r="GF122" s="32">
        <f t="shared" si="238"/>
        <v>1652000</v>
      </c>
      <c r="GG122" s="32">
        <f t="shared" si="239"/>
        <v>1605397.2258432142</v>
      </c>
      <c r="GH122" s="172">
        <f t="shared" si="240"/>
        <v>428194.13159999996</v>
      </c>
      <c r="GI122" s="32">
        <f t="shared" si="241"/>
        <v>526678.78186799993</v>
      </c>
      <c r="GJ122" s="172">
        <f>VLOOKUP(B122,'[2]MANO DE OBRA '!$B$11:$P$145,15,0)</f>
        <v>294169</v>
      </c>
      <c r="GK122" s="162">
        <v>1479000</v>
      </c>
      <c r="GL122" s="32">
        <v>1702890</v>
      </c>
      <c r="GM122" s="94">
        <v>1132400</v>
      </c>
      <c r="GN122" s="32">
        <f t="shared" si="242"/>
        <v>1438096.6666666667</v>
      </c>
      <c r="GO122" s="32">
        <f t="shared" si="243"/>
        <v>1479000</v>
      </c>
      <c r="GP122" s="32">
        <f t="shared" si="244"/>
        <v>1397656.7931455162</v>
      </c>
      <c r="GQ122" s="172">
        <f t="shared" si="245"/>
        <v>355385.56890000001</v>
      </c>
      <c r="GR122" s="32">
        <f t="shared" si="246"/>
        <v>437124.24974700005</v>
      </c>
      <c r="GS122" s="172">
        <f>VLOOKUP(B122,'[2]MANO DE OBRA '!$B$11:$G$145,6,0)</f>
        <v>273576</v>
      </c>
      <c r="GT122" s="162">
        <v>1479000</v>
      </c>
      <c r="GU122" s="32">
        <v>1702890</v>
      </c>
      <c r="GV122" s="94">
        <v>1132400</v>
      </c>
      <c r="GW122" s="33">
        <f t="shared" si="247"/>
        <v>1438096.6666666667</v>
      </c>
      <c r="GX122" s="32">
        <f t="shared" si="248"/>
        <v>1479000</v>
      </c>
      <c r="GY122" s="32">
        <f t="shared" si="249"/>
        <v>1397656.7931455162</v>
      </c>
      <c r="GZ122" s="172">
        <f t="shared" si="250"/>
        <v>330507.16560000001</v>
      </c>
      <c r="HA122" s="32">
        <f t="shared" si="251"/>
        <v>406523.81368800002</v>
      </c>
      <c r="HB122" s="172">
        <f>VLOOKUP(B122,'[2]MANO DE OBRA '!$B$11:$D$145,3,0)</f>
        <v>286357</v>
      </c>
      <c r="HC122" s="31">
        <v>1479000</v>
      </c>
      <c r="HD122" s="32">
        <v>1702890</v>
      </c>
      <c r="HE122" s="94">
        <v>1132400</v>
      </c>
      <c r="HF122" s="33">
        <f t="shared" si="252"/>
        <v>1438096.6666666667</v>
      </c>
      <c r="HG122" s="32">
        <f t="shared" si="253"/>
        <v>1479000</v>
      </c>
      <c r="HH122" s="32">
        <f t="shared" si="254"/>
        <v>1397656.7931455162</v>
      </c>
      <c r="HI122" s="172">
        <f t="shared" si="255"/>
        <v>345947.89169999998</v>
      </c>
      <c r="HJ122" s="32">
        <f t="shared" si="256"/>
        <v>425515.90679099999</v>
      </c>
      <c r="HK122" s="172">
        <f>VLOOKUP(B122,'[2]MANO DE OBRA '!$B$11:$BI$145,60,0)</f>
        <v>348528</v>
      </c>
      <c r="HL122" s="31">
        <v>1479000</v>
      </c>
      <c r="HM122" s="32">
        <v>1702890</v>
      </c>
      <c r="HN122" s="94">
        <v>1651800</v>
      </c>
      <c r="HO122" s="33">
        <f t="shared" si="257"/>
        <v>1611230</v>
      </c>
      <c r="HP122" s="32">
        <f t="shared" si="258"/>
        <v>1651800</v>
      </c>
      <c r="HQ122" s="32">
        <f t="shared" si="259"/>
        <v>1605334.2622913525</v>
      </c>
      <c r="HR122" s="172">
        <f t="shared" si="260"/>
        <v>421056.67679999996</v>
      </c>
      <c r="HS122" s="32">
        <f t="shared" si="261"/>
        <v>517899.71246399998</v>
      </c>
      <c r="HT122" s="172">
        <v>709920</v>
      </c>
      <c r="HU122" s="31">
        <v>1479000</v>
      </c>
      <c r="HV122" s="32">
        <v>1702890</v>
      </c>
      <c r="HW122" s="94">
        <v>1584000</v>
      </c>
      <c r="HX122" s="33">
        <f t="shared" si="262"/>
        <v>1588630</v>
      </c>
      <c r="HY122" s="32">
        <f t="shared" si="263"/>
        <v>1584000</v>
      </c>
      <c r="HZ122" s="32">
        <f t="shared" si="264"/>
        <v>1583378.624740629</v>
      </c>
      <c r="IA122" s="172">
        <f t="shared" si="265"/>
        <v>857654.35199999996</v>
      </c>
      <c r="IB122" s="32">
        <f t="shared" si="266"/>
        <v>1054914.85296</v>
      </c>
      <c r="IC122" s="172">
        <v>813450</v>
      </c>
      <c r="ID122" s="31">
        <v>1479000</v>
      </c>
      <c r="IE122" s="32">
        <v>1702890</v>
      </c>
      <c r="IF122" s="94">
        <v>1584000</v>
      </c>
      <c r="IG122" s="33">
        <f t="shared" si="267"/>
        <v>1588630</v>
      </c>
      <c r="IH122" s="32">
        <f t="shared" si="268"/>
        <v>1584000</v>
      </c>
      <c r="II122" s="32">
        <f t="shared" si="269"/>
        <v>1583378.624740629</v>
      </c>
      <c r="IJ122" s="172">
        <f t="shared" si="270"/>
        <v>982728.94499999995</v>
      </c>
      <c r="IK122" s="32">
        <f t="shared" si="271"/>
        <v>1208756.6023499998</v>
      </c>
      <c r="IM122" s="32">
        <f t="shared" si="272"/>
        <v>639794.97343633336</v>
      </c>
    </row>
    <row r="123" spans="1:247" x14ac:dyDescent="0.25">
      <c r="A123" s="12">
        <v>116</v>
      </c>
      <c r="B123" s="38" t="s">
        <v>401</v>
      </c>
      <c r="C123" s="14">
        <f>VLOOKUP(B123,'[3]MANO DE OBRA'!$B$9:$D$144,3,0)</f>
        <v>211155</v>
      </c>
      <c r="D123" s="14">
        <v>755000</v>
      </c>
      <c r="E123" s="15">
        <v>838100</v>
      </c>
      <c r="F123" s="97">
        <v>805000</v>
      </c>
      <c r="G123" s="105">
        <f t="shared" si="138"/>
        <v>652313.75</v>
      </c>
      <c r="H123" s="105">
        <f t="shared" si="139"/>
        <v>780000</v>
      </c>
      <c r="I123" s="105">
        <f t="shared" si="140"/>
        <v>470822.43232646014</v>
      </c>
      <c r="J123" s="107">
        <f t="shared" si="273"/>
        <v>221923.905</v>
      </c>
      <c r="K123" s="107">
        <f t="shared" si="141"/>
        <v>272966.40315000003</v>
      </c>
      <c r="L123" s="101">
        <f>VLOOKUP(B123,'[3]MANO DE OBRA'!$B$9:$F$144,5,0)</f>
        <v>204227</v>
      </c>
      <c r="M123" s="101">
        <v>755000</v>
      </c>
      <c r="N123" s="34">
        <v>838100</v>
      </c>
      <c r="O123" s="70">
        <v>821300</v>
      </c>
      <c r="P123" s="34">
        <f t="shared" si="142"/>
        <v>654656.75</v>
      </c>
      <c r="Q123" s="34">
        <f t="shared" si="143"/>
        <v>788150</v>
      </c>
      <c r="R123" s="34">
        <f t="shared" si="144"/>
        <v>463404.24572914065</v>
      </c>
      <c r="S123" s="34">
        <f t="shared" si="145"/>
        <v>214642.57699999999</v>
      </c>
      <c r="T123" s="34">
        <f t="shared" si="146"/>
        <v>264010.36971</v>
      </c>
      <c r="U123" s="175">
        <f>VLOOKUP(B123,'[3]MANO DE OBRA'!$B$9:$H$144,7,0)</f>
        <v>195880</v>
      </c>
      <c r="V123" s="175">
        <v>755000</v>
      </c>
      <c r="W123" s="17">
        <v>838100</v>
      </c>
      <c r="X123" s="17">
        <v>805000</v>
      </c>
      <c r="Y123" s="17">
        <f t="shared" si="147"/>
        <v>648495</v>
      </c>
      <c r="Z123" s="17">
        <f t="shared" si="148"/>
        <v>780000</v>
      </c>
      <c r="AA123" s="17">
        <f t="shared" si="149"/>
        <v>451208.5212475406</v>
      </c>
      <c r="AB123" s="17">
        <f t="shared" si="150"/>
        <v>205869.87999999998</v>
      </c>
      <c r="AC123" s="17">
        <f t="shared" si="151"/>
        <v>253219.95239999998</v>
      </c>
      <c r="AD123" s="129">
        <f>VLOOKUP(B123,'[3]MANO DE OBRA'!$B$9:$J$144,9,0)</f>
        <v>193778</v>
      </c>
      <c r="AE123" s="129">
        <v>755000</v>
      </c>
      <c r="AF123" s="18">
        <v>838100</v>
      </c>
      <c r="AG123" s="74">
        <v>821300</v>
      </c>
      <c r="AH123" s="18">
        <f t="shared" si="152"/>
        <v>652044.5</v>
      </c>
      <c r="AI123" s="18">
        <f t="shared" si="153"/>
        <v>788150</v>
      </c>
      <c r="AJ123" s="18">
        <f t="shared" si="154"/>
        <v>449650.15555483941</v>
      </c>
      <c r="AK123" s="18">
        <f t="shared" si="155"/>
        <v>203660.67799999999</v>
      </c>
      <c r="AL123" s="18">
        <f t="shared" si="156"/>
        <v>250502.63393999997</v>
      </c>
      <c r="AM123" s="133">
        <f>VLOOKUP(B123,'[3]MANO DE OBRA'!$B$9:$L$144,11,0)</f>
        <v>213334</v>
      </c>
      <c r="AN123" s="133">
        <v>755000</v>
      </c>
      <c r="AO123" s="19">
        <v>838100</v>
      </c>
      <c r="AP123" s="77">
        <v>813000</v>
      </c>
      <c r="AQ123" s="19">
        <f t="shared" si="157"/>
        <v>654858.5</v>
      </c>
      <c r="AR123" s="19">
        <f t="shared" si="158"/>
        <v>784000</v>
      </c>
      <c r="AS123" s="19">
        <f t="shared" si="159"/>
        <v>474204.68750879966</v>
      </c>
      <c r="AT123" s="19">
        <f t="shared" si="160"/>
        <v>224214.03399999999</v>
      </c>
      <c r="AU123" s="19">
        <f t="shared" si="161"/>
        <v>275783.26182000001</v>
      </c>
      <c r="AV123" s="137">
        <f>VLOOKUP(B123,'[3]MANO DE OBRA'!$B$9:$N$144,13,0)</f>
        <v>227760</v>
      </c>
      <c r="AW123" s="137">
        <v>755000</v>
      </c>
      <c r="AX123" s="20">
        <v>838100</v>
      </c>
      <c r="AY123" s="79">
        <v>813000</v>
      </c>
      <c r="AZ123" s="20">
        <f t="shared" si="162"/>
        <v>658465</v>
      </c>
      <c r="BA123" s="20">
        <f t="shared" si="163"/>
        <v>784000</v>
      </c>
      <c r="BB123" s="20">
        <f t="shared" si="164"/>
        <v>491504.51449514349</v>
      </c>
      <c r="BC123" s="20">
        <f t="shared" si="165"/>
        <v>239375.75999999998</v>
      </c>
      <c r="BD123" s="20">
        <f t="shared" si="166"/>
        <v>294432.18479999999</v>
      </c>
      <c r="BE123" s="139">
        <f>VLOOKUP(B123,'[3]MANO DE OBRA'!$B$9:$P$144,15,0)</f>
        <v>215012</v>
      </c>
      <c r="BF123" s="139">
        <v>755000</v>
      </c>
      <c r="BG123" s="21">
        <v>838100</v>
      </c>
      <c r="BH123" s="80">
        <v>779000</v>
      </c>
      <c r="BI123" s="21">
        <f t="shared" si="167"/>
        <v>646778</v>
      </c>
      <c r="BJ123" s="21">
        <f t="shared" si="168"/>
        <v>767000</v>
      </c>
      <c r="BK123" s="21">
        <f t="shared" si="169"/>
        <v>473245.16712104972</v>
      </c>
      <c r="BL123" s="21">
        <f t="shared" si="170"/>
        <v>225977.61199999999</v>
      </c>
      <c r="BM123" s="21">
        <f t="shared" si="171"/>
        <v>277952.46276000002</v>
      </c>
      <c r="BN123" s="144">
        <f>VLOOKUP(B123,'[3]MANO DE OBRA'!$B$9:$R$144,17,0)</f>
        <v>270832</v>
      </c>
      <c r="BO123" s="144">
        <v>755000</v>
      </c>
      <c r="BP123" s="22">
        <v>838100</v>
      </c>
      <c r="BQ123" s="82">
        <v>796000</v>
      </c>
      <c r="BR123" s="22">
        <f t="shared" si="172"/>
        <v>664983</v>
      </c>
      <c r="BS123" s="22">
        <f t="shared" si="173"/>
        <v>775500</v>
      </c>
      <c r="BT123" s="22">
        <f t="shared" si="174"/>
        <v>535741.62573472317</v>
      </c>
      <c r="BU123" s="22">
        <f t="shared" si="175"/>
        <v>284644.43199999997</v>
      </c>
      <c r="BV123" s="22">
        <f t="shared" si="176"/>
        <v>350112.65135999996</v>
      </c>
      <c r="BW123" s="146">
        <f>VLOOKUP(B123,'[3]MANO DE OBRA'!$B$9:$T$144,19,0)</f>
        <v>271345</v>
      </c>
      <c r="BX123" s="146">
        <v>755000</v>
      </c>
      <c r="BY123" s="23">
        <v>838100</v>
      </c>
      <c r="BZ123" s="84">
        <v>779000</v>
      </c>
      <c r="CA123" s="23">
        <f t="shared" si="177"/>
        <v>660861.25</v>
      </c>
      <c r="CB123" s="23">
        <f t="shared" si="178"/>
        <v>767000</v>
      </c>
      <c r="CC123" s="84">
        <f t="shared" si="179"/>
        <v>534279.31958804373</v>
      </c>
      <c r="CD123" s="84">
        <f t="shared" si="180"/>
        <v>285183.59499999997</v>
      </c>
      <c r="CE123" s="84">
        <f t="shared" si="181"/>
        <v>350775.82184999995</v>
      </c>
      <c r="CF123" s="168">
        <f>VLOOKUP(B123,'[3]MANO DE OBRA'!$B$9:$X$144,23,0)</f>
        <v>200716</v>
      </c>
      <c r="CG123" s="168">
        <v>755000</v>
      </c>
      <c r="CH123" s="24">
        <v>838100</v>
      </c>
      <c r="CI123" s="24">
        <v>724500</v>
      </c>
      <c r="CJ123" s="24">
        <f t="shared" si="182"/>
        <v>629579</v>
      </c>
      <c r="CK123" s="24">
        <f t="shared" si="183"/>
        <v>739750</v>
      </c>
      <c r="CL123" s="24">
        <f t="shared" si="184"/>
        <v>450445.15197426639</v>
      </c>
      <c r="CM123" s="24">
        <f t="shared" si="185"/>
        <v>210952.51599999997</v>
      </c>
      <c r="CN123" s="24">
        <f t="shared" si="186"/>
        <v>259471.59467999998</v>
      </c>
      <c r="CO123" s="148">
        <f>VLOOKUP(B123,'[3]MANO DE OBRA'!$B$9:$Z$144,25,0)</f>
        <v>241905</v>
      </c>
      <c r="CP123" s="148">
        <v>755000</v>
      </c>
      <c r="CQ123" s="26">
        <v>838100</v>
      </c>
      <c r="CR123" s="149">
        <v>796000</v>
      </c>
      <c r="CS123" s="26">
        <f t="shared" si="187"/>
        <v>657751.25</v>
      </c>
      <c r="CT123" s="26">
        <f t="shared" si="188"/>
        <v>775500</v>
      </c>
      <c r="CU123" s="26">
        <f t="shared" si="189"/>
        <v>505828.79443538323</v>
      </c>
      <c r="CV123" s="26">
        <f t="shared" si="190"/>
        <v>254242.15499999997</v>
      </c>
      <c r="CW123" s="26">
        <f t="shared" si="191"/>
        <v>312717.85064999998</v>
      </c>
      <c r="CX123" s="27">
        <f>VLOOKUP(B123,'[3]MANO DE OBRA'!$B$9:$AB$144,27,0)</f>
        <v>293335</v>
      </c>
      <c r="CY123" s="27">
        <v>755000</v>
      </c>
      <c r="CZ123" s="28">
        <v>838100</v>
      </c>
      <c r="DA123" s="86">
        <v>779000</v>
      </c>
      <c r="DB123" s="28">
        <f t="shared" si="192"/>
        <v>666358.75</v>
      </c>
      <c r="DC123" s="28">
        <f t="shared" si="193"/>
        <v>767000</v>
      </c>
      <c r="DD123" s="28">
        <f t="shared" si="194"/>
        <v>554750.63265911757</v>
      </c>
      <c r="DE123" s="28">
        <f t="shared" si="195"/>
        <v>308295.08499999996</v>
      </c>
      <c r="DF123" s="28">
        <f t="shared" si="196"/>
        <v>379202.95454999997</v>
      </c>
      <c r="DG123" s="150">
        <f>VLOOKUP(B123,'[3]MANO DE OBRA'!$B$9:$AF$144,31,0)</f>
        <v>293335</v>
      </c>
      <c r="DH123" s="150">
        <v>755000</v>
      </c>
      <c r="DI123" s="29">
        <v>838100</v>
      </c>
      <c r="DJ123" s="88">
        <v>830000</v>
      </c>
      <c r="DK123" s="29">
        <f t="shared" si="197"/>
        <v>679108.75</v>
      </c>
      <c r="DL123" s="29">
        <f t="shared" si="198"/>
        <v>792500</v>
      </c>
      <c r="DM123" s="29">
        <f t="shared" si="199"/>
        <v>560886.37810363492</v>
      </c>
      <c r="DN123" s="29">
        <f t="shared" si="200"/>
        <v>308295.08499999996</v>
      </c>
      <c r="DO123" s="29">
        <f t="shared" si="201"/>
        <v>379202.95454999997</v>
      </c>
      <c r="DP123" s="154">
        <f>VLOOKUP(B123,'[3]MANO DE OBRA'!$B$9:$AH$144,33,0)</f>
        <v>293335</v>
      </c>
      <c r="DQ123" s="154">
        <v>755000</v>
      </c>
      <c r="DR123" s="30">
        <v>838100</v>
      </c>
      <c r="DS123" s="90">
        <v>796200</v>
      </c>
      <c r="DT123" s="30">
        <f t="shared" si="202"/>
        <v>670658.75</v>
      </c>
      <c r="DU123" s="30">
        <f t="shared" si="203"/>
        <v>775600</v>
      </c>
      <c r="DV123" s="30">
        <f t="shared" si="204"/>
        <v>556892.42787243146</v>
      </c>
      <c r="DW123" s="30">
        <f t="shared" si="205"/>
        <v>308295.08499999996</v>
      </c>
      <c r="DX123" s="30">
        <f t="shared" si="206"/>
        <v>379202.95454999997</v>
      </c>
      <c r="DY123" s="158">
        <f>VLOOKUP(B123,'[3]MANO DE OBRA'!$B$9:$AJ$144,35,0)</f>
        <v>293335</v>
      </c>
      <c r="DZ123" s="158">
        <v>755000</v>
      </c>
      <c r="EA123" s="24">
        <v>838100</v>
      </c>
      <c r="EB123" s="25">
        <v>796200</v>
      </c>
      <c r="EC123" s="24">
        <f t="shared" si="207"/>
        <v>670658.75</v>
      </c>
      <c r="ED123" s="24">
        <f t="shared" si="208"/>
        <v>775600</v>
      </c>
      <c r="EE123" s="24">
        <f t="shared" si="209"/>
        <v>556892.42787243146</v>
      </c>
      <c r="EF123" s="24">
        <f t="shared" si="210"/>
        <v>308295.08499999996</v>
      </c>
      <c r="EG123" s="24">
        <f t="shared" si="211"/>
        <v>379202.95454999997</v>
      </c>
      <c r="EH123" s="126">
        <f>VLOOKUP(B123,'[3]MANO DE OBRA'!$B$9:$AN$144,37,0)</f>
        <v>324981</v>
      </c>
      <c r="EI123" s="126">
        <v>755000</v>
      </c>
      <c r="EJ123" s="17">
        <v>838100</v>
      </c>
      <c r="EK123" s="73">
        <v>788000</v>
      </c>
      <c r="EL123" s="17">
        <f t="shared" si="212"/>
        <v>676520.25</v>
      </c>
      <c r="EM123" s="17">
        <f t="shared" si="213"/>
        <v>771500</v>
      </c>
      <c r="EN123" s="17">
        <f t="shared" si="214"/>
        <v>582766.13233930443</v>
      </c>
      <c r="EO123" s="17">
        <f t="shared" si="215"/>
        <v>341555.03099999996</v>
      </c>
      <c r="EP123" s="17">
        <f t="shared" si="216"/>
        <v>420112.68812999997</v>
      </c>
      <c r="EQ123" s="350">
        <v>293335</v>
      </c>
      <c r="ER123" s="170">
        <v>755000</v>
      </c>
      <c r="ES123" s="32">
        <v>838100</v>
      </c>
      <c r="ET123" s="32">
        <v>813000</v>
      </c>
      <c r="EU123" s="32">
        <f t="shared" si="217"/>
        <v>802033.33333333337</v>
      </c>
      <c r="EV123" s="32">
        <f t="shared" si="218"/>
        <v>813000</v>
      </c>
      <c r="EW123" s="32">
        <f t="shared" si="219"/>
        <v>800492.9648802114</v>
      </c>
      <c r="EX123" s="32">
        <f t="shared" si="220"/>
        <v>354378.0135</v>
      </c>
      <c r="EY123" s="32">
        <f t="shared" si="221"/>
        <v>435884.95660500001</v>
      </c>
      <c r="EZ123" s="94">
        <f>VLOOKUP(B123,'[2]MANO DE OBRA '!$B$11:$AT$145,45,0)</f>
        <v>172473</v>
      </c>
      <c r="FA123" s="170">
        <v>755000</v>
      </c>
      <c r="FB123" s="32">
        <v>838100</v>
      </c>
      <c r="FC123" s="32">
        <v>796000</v>
      </c>
      <c r="FD123" s="32">
        <f t="shared" si="222"/>
        <v>796366.66666666663</v>
      </c>
      <c r="FE123" s="32">
        <f t="shared" si="223"/>
        <v>796000</v>
      </c>
      <c r="FF123" s="32">
        <f t="shared" si="224"/>
        <v>794921.03602286754</v>
      </c>
      <c r="FG123" s="172">
        <f t="shared" si="225"/>
        <v>208364.63129999998</v>
      </c>
      <c r="FH123" s="32">
        <f t="shared" si="226"/>
        <v>256288.49649899997</v>
      </c>
      <c r="FI123" s="172">
        <f>VLOOKUP(B123,'[2]MANO DE OBRA '!$B$11:$BO$145,66,0)</f>
        <v>170376</v>
      </c>
      <c r="FJ123" s="162">
        <v>755000</v>
      </c>
      <c r="FK123" s="32">
        <v>838100</v>
      </c>
      <c r="FL123" s="94">
        <v>813000</v>
      </c>
      <c r="FM123" s="32">
        <f t="shared" si="227"/>
        <v>802033.33333333337</v>
      </c>
      <c r="FN123" s="32">
        <f t="shared" si="228"/>
        <v>813000</v>
      </c>
      <c r="FO123" s="94">
        <f t="shared" si="229"/>
        <v>800492.9648802114</v>
      </c>
      <c r="FP123" s="172">
        <f t="shared" si="230"/>
        <v>205831.24559999999</v>
      </c>
      <c r="FQ123" s="32">
        <f t="shared" si="231"/>
        <v>253172.432088</v>
      </c>
      <c r="FR123" s="94">
        <f>VLOOKUP(B123,'[2]MANO DE OBRA '!$B$11:$BF$145,57,0)</f>
        <v>147556</v>
      </c>
      <c r="FS123" s="170">
        <v>755000</v>
      </c>
      <c r="FT123" s="32">
        <v>838100</v>
      </c>
      <c r="FU123" s="32">
        <v>805000</v>
      </c>
      <c r="FV123" s="32">
        <f t="shared" si="232"/>
        <v>799366.66666666663</v>
      </c>
      <c r="FW123" s="32">
        <f t="shared" si="233"/>
        <v>805000</v>
      </c>
      <c r="FX123" s="32">
        <f t="shared" si="234"/>
        <v>797890.51049727679</v>
      </c>
      <c r="FY123" s="172">
        <f t="shared" si="235"/>
        <v>178262.40359999999</v>
      </c>
      <c r="FZ123" s="32">
        <f t="shared" si="236"/>
        <v>219262.75642799999</v>
      </c>
      <c r="GA123" s="172">
        <f>VLOOKUP(B123,'[2]MANO DE OBRA '!$B$11:$BR$145,69,0)</f>
        <v>179293</v>
      </c>
      <c r="GB123" s="162">
        <v>755000</v>
      </c>
      <c r="GC123" s="32">
        <v>838100</v>
      </c>
      <c r="GD123" s="94">
        <v>821000</v>
      </c>
      <c r="GE123" s="32">
        <f t="shared" si="237"/>
        <v>804700</v>
      </c>
      <c r="GF123" s="32">
        <f t="shared" si="238"/>
        <v>821000</v>
      </c>
      <c r="GG123" s="32">
        <f t="shared" si="239"/>
        <v>803061.23803949973</v>
      </c>
      <c r="GH123" s="172">
        <f t="shared" si="240"/>
        <v>216603.87329999998</v>
      </c>
      <c r="GI123" s="32">
        <f t="shared" si="241"/>
        <v>266422.76415899995</v>
      </c>
      <c r="GJ123" s="172">
        <f>VLOOKUP(B123,'[2]MANO DE OBRA '!$B$11:$P$145,15,0)</f>
        <v>152294</v>
      </c>
      <c r="GK123" s="162">
        <v>755000</v>
      </c>
      <c r="GL123" s="32">
        <v>838100</v>
      </c>
      <c r="GM123" s="94">
        <v>528000</v>
      </c>
      <c r="GN123" s="32">
        <f t="shared" si="242"/>
        <v>707033.33333333337</v>
      </c>
      <c r="GO123" s="32">
        <f t="shared" si="243"/>
        <v>755000</v>
      </c>
      <c r="GP123" s="32">
        <f t="shared" si="244"/>
        <v>680022.65248310578</v>
      </c>
      <c r="GQ123" s="172">
        <f t="shared" si="245"/>
        <v>183986.38139999998</v>
      </c>
      <c r="GR123" s="32">
        <f t="shared" si="246"/>
        <v>226303.24912199998</v>
      </c>
      <c r="GS123" s="172">
        <f>VLOOKUP(B123,'[2]MANO DE OBRA '!$B$11:$G$145,6,0)</f>
        <v>135094</v>
      </c>
      <c r="GT123" s="162">
        <v>755000</v>
      </c>
      <c r="GU123" s="32">
        <v>838100</v>
      </c>
      <c r="GV123" s="94">
        <v>528000</v>
      </c>
      <c r="GW123" s="33">
        <f t="shared" si="247"/>
        <v>707033.33333333337</v>
      </c>
      <c r="GX123" s="32">
        <f t="shared" si="248"/>
        <v>755000</v>
      </c>
      <c r="GY123" s="32">
        <f t="shared" si="249"/>
        <v>680022.65248310578</v>
      </c>
      <c r="GZ123" s="172">
        <f t="shared" si="250"/>
        <v>163207.06140000001</v>
      </c>
      <c r="HA123" s="32">
        <f t="shared" si="251"/>
        <v>200744.68552200001</v>
      </c>
      <c r="HB123" s="172">
        <f>VLOOKUP(B123,'[2]MANO DE OBRA '!$B$11:$D$145,3,0)</f>
        <v>141085</v>
      </c>
      <c r="HC123" s="31">
        <v>755000</v>
      </c>
      <c r="HD123" s="32">
        <v>838100</v>
      </c>
      <c r="HE123" s="94">
        <v>528000</v>
      </c>
      <c r="HF123" s="33">
        <f t="shared" si="252"/>
        <v>707033.33333333337</v>
      </c>
      <c r="HG123" s="32">
        <f t="shared" si="253"/>
        <v>755000</v>
      </c>
      <c r="HH123" s="32">
        <f t="shared" si="254"/>
        <v>680022.65248310578</v>
      </c>
      <c r="HI123" s="172">
        <f t="shared" si="255"/>
        <v>170444.7885</v>
      </c>
      <c r="HJ123" s="32">
        <f t="shared" si="256"/>
        <v>209647.089855</v>
      </c>
      <c r="HK123" s="172">
        <f>VLOOKUP(B123,'[2]MANO DE OBRA '!$B$11:$BI$145,60,0)</f>
        <v>170545</v>
      </c>
      <c r="HL123" s="31">
        <v>755000</v>
      </c>
      <c r="HM123" s="32">
        <v>838100</v>
      </c>
      <c r="HN123" s="94">
        <v>821300</v>
      </c>
      <c r="HO123" s="33">
        <f t="shared" si="257"/>
        <v>804800</v>
      </c>
      <c r="HP123" s="32">
        <f t="shared" si="258"/>
        <v>821300</v>
      </c>
      <c r="HQ123" s="32">
        <f t="shared" si="259"/>
        <v>803156.89224627893</v>
      </c>
      <c r="HR123" s="172">
        <f t="shared" si="260"/>
        <v>206035.41449999998</v>
      </c>
      <c r="HS123" s="32">
        <f t="shared" si="261"/>
        <v>253423.55983499999</v>
      </c>
      <c r="HT123" s="172">
        <v>362400</v>
      </c>
      <c r="HU123" s="31">
        <v>755000</v>
      </c>
      <c r="HV123" s="32">
        <v>838100</v>
      </c>
      <c r="HW123" s="94">
        <v>796000</v>
      </c>
      <c r="HX123" s="33">
        <f t="shared" si="262"/>
        <v>796366.66666666663</v>
      </c>
      <c r="HY123" s="32">
        <f t="shared" si="263"/>
        <v>796000</v>
      </c>
      <c r="HZ123" s="32">
        <f t="shared" si="264"/>
        <v>794921.03602286754</v>
      </c>
      <c r="IA123" s="172">
        <f t="shared" si="265"/>
        <v>437815.44</v>
      </c>
      <c r="IB123" s="32">
        <f t="shared" si="266"/>
        <v>538512.99120000005</v>
      </c>
      <c r="IC123" s="172">
        <v>415250</v>
      </c>
      <c r="ID123" s="31">
        <v>755000</v>
      </c>
      <c r="IE123" s="32">
        <v>838100</v>
      </c>
      <c r="IF123" s="94">
        <v>796000</v>
      </c>
      <c r="IG123" s="33">
        <f t="shared" si="267"/>
        <v>796366.66666666663</v>
      </c>
      <c r="IH123" s="32">
        <f t="shared" si="268"/>
        <v>796000</v>
      </c>
      <c r="II123" s="32">
        <f t="shared" si="269"/>
        <v>794921.03602286754</v>
      </c>
      <c r="IJ123" s="172">
        <f t="shared" si="270"/>
        <v>501663.52499999997</v>
      </c>
      <c r="IK123" s="32">
        <f t="shared" si="271"/>
        <v>617046.1357499999</v>
      </c>
      <c r="IM123" s="32">
        <f t="shared" si="272"/>
        <v>317614.03001899994</v>
      </c>
    </row>
    <row r="124" spans="1:247" x14ac:dyDescent="0.25">
      <c r="A124" s="12">
        <v>117</v>
      </c>
      <c r="B124" s="38" t="s">
        <v>402</v>
      </c>
      <c r="C124" s="14">
        <f>VLOOKUP(B124,'[3]MANO DE OBRA'!$B$9:$D$144,3,0)</f>
        <v>352780</v>
      </c>
      <c r="D124" s="14">
        <v>1260000</v>
      </c>
      <c r="E124" s="15">
        <v>1481550</v>
      </c>
      <c r="F124" s="97">
        <v>1333000</v>
      </c>
      <c r="G124" s="105">
        <f t="shared" si="138"/>
        <v>1106832.5</v>
      </c>
      <c r="H124" s="105">
        <f t="shared" si="139"/>
        <v>1296500</v>
      </c>
      <c r="I124" s="105">
        <f t="shared" si="140"/>
        <v>791540.81336440379</v>
      </c>
      <c r="J124" s="107">
        <f t="shared" si="273"/>
        <v>370771.77999999997</v>
      </c>
      <c r="K124" s="107">
        <f t="shared" si="141"/>
        <v>456049.28939999995</v>
      </c>
      <c r="L124" s="101">
        <f>VLOOKUP(B124,'[3]MANO DE OBRA'!$B$9:$F$144,5,0)</f>
        <v>360809</v>
      </c>
      <c r="M124" s="101">
        <v>1260000</v>
      </c>
      <c r="N124" s="34">
        <v>1481550</v>
      </c>
      <c r="O124" s="70">
        <v>1407500</v>
      </c>
      <c r="P124" s="34">
        <f t="shared" si="142"/>
        <v>1127464.75</v>
      </c>
      <c r="Q124" s="34">
        <f t="shared" si="143"/>
        <v>1333750</v>
      </c>
      <c r="R124" s="34">
        <f t="shared" si="144"/>
        <v>807974.93231390091</v>
      </c>
      <c r="S124" s="34">
        <f t="shared" si="145"/>
        <v>379210.25899999996</v>
      </c>
      <c r="T124" s="34">
        <f t="shared" si="146"/>
        <v>466428.61856999993</v>
      </c>
      <c r="U124" s="175">
        <f>VLOOKUP(B124,'[3]MANO DE OBRA'!$B$9:$H$144,7,0)</f>
        <v>350919</v>
      </c>
      <c r="V124" s="175">
        <v>1260000</v>
      </c>
      <c r="W124" s="17">
        <v>1481550</v>
      </c>
      <c r="X124" s="17">
        <v>1378000</v>
      </c>
      <c r="Y124" s="17">
        <f t="shared" si="147"/>
        <v>1117617.25</v>
      </c>
      <c r="Z124" s="17">
        <f t="shared" si="148"/>
        <v>1319000</v>
      </c>
      <c r="AA124" s="17">
        <f t="shared" si="149"/>
        <v>793026.21560717421</v>
      </c>
      <c r="AB124" s="17">
        <f t="shared" si="150"/>
        <v>368815.86899999995</v>
      </c>
      <c r="AC124" s="17">
        <f t="shared" si="151"/>
        <v>453643.51886999991</v>
      </c>
      <c r="AD124" s="129">
        <f>VLOOKUP(B124,'[3]MANO DE OBRA'!$B$9:$J$144,9,0)</f>
        <v>347064</v>
      </c>
      <c r="AE124" s="129">
        <v>1260000</v>
      </c>
      <c r="AF124" s="18">
        <v>1481550</v>
      </c>
      <c r="AG124" s="74">
        <v>1407500</v>
      </c>
      <c r="AH124" s="18">
        <f t="shared" si="152"/>
        <v>1124028.5</v>
      </c>
      <c r="AI124" s="18">
        <f t="shared" si="153"/>
        <v>1333750</v>
      </c>
      <c r="AJ124" s="18">
        <f t="shared" si="154"/>
        <v>790449.45661015541</v>
      </c>
      <c r="AK124" s="18">
        <f t="shared" si="155"/>
        <v>364764.26399999997</v>
      </c>
      <c r="AL124" s="18">
        <f t="shared" si="156"/>
        <v>448660.04471999995</v>
      </c>
      <c r="AM124" s="133">
        <f>VLOOKUP(B124,'[3]MANO DE OBRA'!$B$9:$L$144,11,0)</f>
        <v>382088</v>
      </c>
      <c r="AN124" s="133">
        <v>1260000</v>
      </c>
      <c r="AO124" s="19">
        <v>1481550</v>
      </c>
      <c r="AP124" s="77">
        <v>1452000</v>
      </c>
      <c r="AQ124" s="19">
        <f t="shared" si="157"/>
        <v>1143909.5</v>
      </c>
      <c r="AR124" s="19">
        <f t="shared" si="158"/>
        <v>1356000</v>
      </c>
      <c r="AS124" s="19">
        <f t="shared" si="159"/>
        <v>837780.03537963424</v>
      </c>
      <c r="AT124" s="19">
        <f t="shared" si="160"/>
        <v>401574.48799999995</v>
      </c>
      <c r="AU124" s="19">
        <f t="shared" si="161"/>
        <v>493936.62023999996</v>
      </c>
      <c r="AV124" s="137">
        <f>VLOOKUP(B124,'[3]MANO DE OBRA'!$B$9:$N$144,13,0)</f>
        <v>404474</v>
      </c>
      <c r="AW124" s="137">
        <v>1260000</v>
      </c>
      <c r="AX124" s="20">
        <v>1481550</v>
      </c>
      <c r="AY124" s="79">
        <v>1452000</v>
      </c>
      <c r="AZ124" s="20">
        <f t="shared" si="162"/>
        <v>1149506</v>
      </c>
      <c r="BA124" s="20">
        <f t="shared" si="163"/>
        <v>1356000</v>
      </c>
      <c r="BB124" s="20">
        <f t="shared" si="164"/>
        <v>863992.16523996682</v>
      </c>
      <c r="BC124" s="20">
        <f t="shared" si="165"/>
        <v>425102.174</v>
      </c>
      <c r="BD124" s="20">
        <f t="shared" si="166"/>
        <v>522875.67402000003</v>
      </c>
      <c r="BE124" s="139">
        <f>VLOOKUP(B124,'[3]MANO DE OBRA'!$B$9:$P$144,15,0)</f>
        <v>385145</v>
      </c>
      <c r="BF124" s="139">
        <v>1260000</v>
      </c>
      <c r="BG124" s="21">
        <v>1481550</v>
      </c>
      <c r="BH124" s="80">
        <v>1393000</v>
      </c>
      <c r="BI124" s="21">
        <f t="shared" si="167"/>
        <v>1129923.75</v>
      </c>
      <c r="BJ124" s="21">
        <f t="shared" si="168"/>
        <v>1326500</v>
      </c>
      <c r="BK124" s="21">
        <f t="shared" si="169"/>
        <v>836309.3070317487</v>
      </c>
      <c r="BL124" s="21">
        <f t="shared" si="170"/>
        <v>404787.39499999996</v>
      </c>
      <c r="BM124" s="21">
        <f t="shared" si="171"/>
        <v>497888.49584999995</v>
      </c>
      <c r="BN124" s="144">
        <f>VLOOKUP(B124,'[3]MANO DE OBRA'!$B$9:$R$144,17,0)</f>
        <v>463903</v>
      </c>
      <c r="BO124" s="144">
        <v>1260000</v>
      </c>
      <c r="BP124" s="22">
        <v>1481550</v>
      </c>
      <c r="BQ124" s="82">
        <v>1422000</v>
      </c>
      <c r="BR124" s="22">
        <f t="shared" si="172"/>
        <v>1156863.25</v>
      </c>
      <c r="BS124" s="22">
        <f t="shared" si="173"/>
        <v>1341000</v>
      </c>
      <c r="BT124" s="22">
        <f t="shared" si="174"/>
        <v>924326.00591212418</v>
      </c>
      <c r="BU124" s="22">
        <f t="shared" si="175"/>
        <v>487562.05299999996</v>
      </c>
      <c r="BV124" s="22">
        <f t="shared" si="176"/>
        <v>599701.32519</v>
      </c>
      <c r="BW124" s="146">
        <f>VLOOKUP(B124,'[3]MANO DE OBRA'!$B$9:$T$144,19,0)</f>
        <v>491172</v>
      </c>
      <c r="BX124" s="146">
        <v>1260000</v>
      </c>
      <c r="BY124" s="23">
        <v>1481550</v>
      </c>
      <c r="BZ124" s="84">
        <v>1393000</v>
      </c>
      <c r="CA124" s="23">
        <f t="shared" si="177"/>
        <v>1156430.5</v>
      </c>
      <c r="CB124" s="23">
        <f t="shared" si="178"/>
        <v>1326500</v>
      </c>
      <c r="CC124" s="84">
        <f t="shared" si="179"/>
        <v>947319.25854676601</v>
      </c>
      <c r="CD124" s="84">
        <f t="shared" si="180"/>
        <v>516221.77199999994</v>
      </c>
      <c r="CE124" s="84">
        <f t="shared" si="181"/>
        <v>634952.77955999994</v>
      </c>
      <c r="CF124" s="168">
        <f>VLOOKUP(B124,'[3]MANO DE OBRA'!$B$9:$X$144,23,0)</f>
        <v>343329</v>
      </c>
      <c r="CG124" s="168">
        <v>1260000</v>
      </c>
      <c r="CH124" s="24">
        <v>1481550</v>
      </c>
      <c r="CI124" s="24">
        <v>1281600</v>
      </c>
      <c r="CJ124" s="24">
        <f t="shared" si="182"/>
        <v>1091619.75</v>
      </c>
      <c r="CK124" s="24">
        <f t="shared" si="183"/>
        <v>1270800</v>
      </c>
      <c r="CL124" s="24">
        <f t="shared" si="184"/>
        <v>774960.65634939354</v>
      </c>
      <c r="CM124" s="24">
        <f t="shared" si="185"/>
        <v>360838.77899999998</v>
      </c>
      <c r="CN124" s="24">
        <f t="shared" si="186"/>
        <v>443831.69816999999</v>
      </c>
      <c r="CO124" s="148">
        <f>VLOOKUP(B124,'[3]MANO DE OBRA'!$B$9:$Z$144,25,0)</f>
        <v>421220</v>
      </c>
      <c r="CP124" s="148">
        <v>1260000</v>
      </c>
      <c r="CQ124" s="26">
        <v>1481550</v>
      </c>
      <c r="CR124" s="149">
        <v>1393000</v>
      </c>
      <c r="CS124" s="26">
        <f t="shared" si="187"/>
        <v>1138942.5</v>
      </c>
      <c r="CT124" s="26">
        <f t="shared" si="188"/>
        <v>1326500</v>
      </c>
      <c r="CU124" s="26">
        <f t="shared" si="189"/>
        <v>877087.00520761381</v>
      </c>
      <c r="CV124" s="26">
        <f t="shared" si="190"/>
        <v>442702.22</v>
      </c>
      <c r="CW124" s="26">
        <f t="shared" si="191"/>
        <v>544523.73060000001</v>
      </c>
      <c r="CX124" s="27">
        <f>VLOOKUP(B124,'[3]MANO DE OBRA'!$B$9:$AB$144,27,0)</f>
        <v>507483</v>
      </c>
      <c r="CY124" s="27">
        <v>1260000</v>
      </c>
      <c r="CZ124" s="28">
        <v>1481550</v>
      </c>
      <c r="DA124" s="86">
        <v>1407000</v>
      </c>
      <c r="DB124" s="28">
        <f t="shared" si="192"/>
        <v>1164008.25</v>
      </c>
      <c r="DC124" s="28">
        <f t="shared" si="193"/>
        <v>1333500</v>
      </c>
      <c r="DD124" s="28">
        <f t="shared" si="194"/>
        <v>963887.70906262286</v>
      </c>
      <c r="DE124" s="28">
        <f t="shared" si="195"/>
        <v>533364.63299999991</v>
      </c>
      <c r="DF124" s="28">
        <f t="shared" si="196"/>
        <v>656038.49858999986</v>
      </c>
      <c r="DG124" s="150">
        <f>VLOOKUP(B124,'[3]MANO DE OBRA'!$B$9:$AF$144,31,0)</f>
        <v>518543</v>
      </c>
      <c r="DH124" s="150">
        <v>1260000</v>
      </c>
      <c r="DI124" s="29">
        <v>1481550</v>
      </c>
      <c r="DJ124" s="88">
        <v>1437000</v>
      </c>
      <c r="DK124" s="29">
        <f t="shared" si="197"/>
        <v>1174273.25</v>
      </c>
      <c r="DL124" s="29">
        <f t="shared" si="198"/>
        <v>1348500</v>
      </c>
      <c r="DM124" s="29">
        <f t="shared" si="199"/>
        <v>977279.67029878625</v>
      </c>
      <c r="DN124" s="29">
        <f t="shared" si="200"/>
        <v>544988.69299999997</v>
      </c>
      <c r="DO124" s="29">
        <f t="shared" si="201"/>
        <v>670336.09239000001</v>
      </c>
      <c r="DP124" s="154">
        <f>VLOOKUP(B124,'[3]MANO DE OBRA'!$B$9:$AH$144,33,0)</f>
        <v>518543</v>
      </c>
      <c r="DQ124" s="154">
        <v>1260000</v>
      </c>
      <c r="DR124" s="30">
        <v>1481550</v>
      </c>
      <c r="DS124" s="90">
        <v>1392700</v>
      </c>
      <c r="DT124" s="30">
        <f t="shared" si="202"/>
        <v>1163198.25</v>
      </c>
      <c r="DU124" s="30">
        <f t="shared" si="203"/>
        <v>1326350</v>
      </c>
      <c r="DV124" s="30">
        <f t="shared" si="204"/>
        <v>972022.83075158531</v>
      </c>
      <c r="DW124" s="30">
        <f t="shared" si="205"/>
        <v>544988.69299999997</v>
      </c>
      <c r="DX124" s="30">
        <f t="shared" si="206"/>
        <v>670336.09239000001</v>
      </c>
      <c r="DY124" s="158">
        <f>VLOOKUP(B124,'[3]MANO DE OBRA'!$B$9:$AJ$144,35,0)</f>
        <v>518543</v>
      </c>
      <c r="DZ124" s="158">
        <v>1260000</v>
      </c>
      <c r="EA124" s="24">
        <v>1481550</v>
      </c>
      <c r="EB124" s="25">
        <v>1437100</v>
      </c>
      <c r="EC124" s="24">
        <f t="shared" si="207"/>
        <v>1174298.25</v>
      </c>
      <c r="ED124" s="24">
        <f t="shared" si="208"/>
        <v>1348550</v>
      </c>
      <c r="EE124" s="24">
        <f t="shared" si="209"/>
        <v>977291.23246260232</v>
      </c>
      <c r="EF124" s="24">
        <f t="shared" si="210"/>
        <v>544988.69299999997</v>
      </c>
      <c r="EG124" s="24">
        <f t="shared" si="211"/>
        <v>670336.09239000001</v>
      </c>
      <c r="EH124" s="126">
        <f>VLOOKUP(B124,'[3]MANO DE OBRA'!$B$9:$AN$144,37,0)</f>
        <v>551713</v>
      </c>
      <c r="EI124" s="126">
        <v>1260000</v>
      </c>
      <c r="EJ124" s="17">
        <v>1481550</v>
      </c>
      <c r="EK124" s="73">
        <v>1437000</v>
      </c>
      <c r="EL124" s="17">
        <f t="shared" si="212"/>
        <v>1182565.75</v>
      </c>
      <c r="EM124" s="17">
        <f t="shared" si="213"/>
        <v>1348500</v>
      </c>
      <c r="EN124" s="17">
        <f t="shared" si="214"/>
        <v>1005770.5099857295</v>
      </c>
      <c r="EO124" s="17">
        <f t="shared" si="215"/>
        <v>579850.36300000001</v>
      </c>
      <c r="EP124" s="17">
        <f t="shared" si="216"/>
        <v>713215.94649</v>
      </c>
      <c r="EQ124" s="350">
        <v>518543</v>
      </c>
      <c r="ER124" s="170">
        <v>1260000</v>
      </c>
      <c r="ES124" s="32">
        <v>1481550</v>
      </c>
      <c r="ET124" s="32">
        <v>1378000</v>
      </c>
      <c r="EU124" s="32">
        <f t="shared" si="217"/>
        <v>1373183.3333333333</v>
      </c>
      <c r="EV124" s="32">
        <f t="shared" si="218"/>
        <v>1378000</v>
      </c>
      <c r="EW124" s="32">
        <f t="shared" si="219"/>
        <v>1367173.0032527144</v>
      </c>
      <c r="EX124" s="32">
        <f t="shared" si="220"/>
        <v>626451.79830000002</v>
      </c>
      <c r="EY124" s="32">
        <f t="shared" si="221"/>
        <v>770535.71190900006</v>
      </c>
      <c r="EZ124" s="94">
        <f>VLOOKUP(B124,'[2]MANO DE OBRA '!$B$11:$AT$145,45,0)</f>
        <v>302686</v>
      </c>
      <c r="FA124" s="170">
        <v>1260000</v>
      </c>
      <c r="FB124" s="32">
        <v>1481550</v>
      </c>
      <c r="FC124" s="32">
        <v>1422000</v>
      </c>
      <c r="FD124" s="32">
        <f t="shared" si="222"/>
        <v>1387850</v>
      </c>
      <c r="FE124" s="32">
        <f t="shared" si="223"/>
        <v>1422000</v>
      </c>
      <c r="FF124" s="32">
        <f t="shared" si="224"/>
        <v>1381308.0294650847</v>
      </c>
      <c r="FG124" s="172">
        <f t="shared" si="225"/>
        <v>365674.95659999998</v>
      </c>
      <c r="FH124" s="32">
        <f t="shared" si="226"/>
        <v>449780.19661799999</v>
      </c>
      <c r="FI124" s="172">
        <f>VLOOKUP(B124,'[2]MANO DE OBRA '!$B$11:$BO$145,66,0)</f>
        <v>297241</v>
      </c>
      <c r="FJ124" s="162">
        <v>1260000</v>
      </c>
      <c r="FK124" s="32">
        <v>1481550</v>
      </c>
      <c r="FL124" s="94">
        <v>1377800</v>
      </c>
      <c r="FM124" s="32">
        <f t="shared" si="227"/>
        <v>1373116.6666666667</v>
      </c>
      <c r="FN124" s="32">
        <f t="shared" si="228"/>
        <v>1377800</v>
      </c>
      <c r="FO124" s="94">
        <f t="shared" si="229"/>
        <v>1367107.373700253</v>
      </c>
      <c r="FP124" s="172">
        <f t="shared" si="230"/>
        <v>359096.85209999996</v>
      </c>
      <c r="FQ124" s="32">
        <f t="shared" si="231"/>
        <v>441689.12808299996</v>
      </c>
      <c r="FR124" s="94">
        <f>VLOOKUP(B124,'[2]MANO DE OBRA '!$B$11:$BF$145,57,0)</f>
        <v>275658</v>
      </c>
      <c r="FS124" s="170">
        <v>1260000</v>
      </c>
      <c r="FT124" s="32">
        <v>1481550</v>
      </c>
      <c r="FU124" s="32">
        <v>1407000</v>
      </c>
      <c r="FV124" s="32">
        <f t="shared" si="232"/>
        <v>1382850</v>
      </c>
      <c r="FW124" s="32">
        <f t="shared" si="233"/>
        <v>1407000</v>
      </c>
      <c r="FX124" s="32">
        <f t="shared" si="234"/>
        <v>1376556.2005724257</v>
      </c>
      <c r="FY124" s="172">
        <f t="shared" si="235"/>
        <v>333022.42979999998</v>
      </c>
      <c r="FZ124" s="32">
        <f t="shared" si="236"/>
        <v>409617.58865399996</v>
      </c>
      <c r="GA124" s="172">
        <f>VLOOKUP(B124,'[2]MANO DE OBRA '!$B$11:$BR$145,69,0)</f>
        <v>299278</v>
      </c>
      <c r="GB124" s="162">
        <v>1260000</v>
      </c>
      <c r="GC124" s="32">
        <v>1481550</v>
      </c>
      <c r="GD124" s="94">
        <v>1407000</v>
      </c>
      <c r="GE124" s="32">
        <f t="shared" si="237"/>
        <v>1382850</v>
      </c>
      <c r="GF124" s="32">
        <f t="shared" si="238"/>
        <v>1407000</v>
      </c>
      <c r="GG124" s="32">
        <f t="shared" si="239"/>
        <v>1376556.2005724257</v>
      </c>
      <c r="GH124" s="172">
        <f t="shared" si="240"/>
        <v>361557.75179999997</v>
      </c>
      <c r="GI124" s="32">
        <f t="shared" si="241"/>
        <v>444716.03471399995</v>
      </c>
      <c r="GJ124" s="172">
        <f>VLOOKUP(B124,'[2]MANO DE OBRA '!$B$11:$P$145,15,0)</f>
        <v>263613</v>
      </c>
      <c r="GK124" s="162">
        <v>1260000</v>
      </c>
      <c r="GL124" s="32">
        <v>1481550</v>
      </c>
      <c r="GM124" s="94">
        <v>995600</v>
      </c>
      <c r="GN124" s="32">
        <f t="shared" si="242"/>
        <v>1245716.6666666667</v>
      </c>
      <c r="GO124" s="32">
        <f t="shared" si="243"/>
        <v>1260000</v>
      </c>
      <c r="GP124" s="32">
        <f t="shared" si="244"/>
        <v>1213082.354717155</v>
      </c>
      <c r="GQ124" s="172">
        <f t="shared" si="245"/>
        <v>318470.8653</v>
      </c>
      <c r="GR124" s="32">
        <f t="shared" si="246"/>
        <v>391719.16431899997</v>
      </c>
      <c r="GS124" s="172">
        <f>VLOOKUP(B124,'[2]MANO DE OBRA '!$B$11:$G$145,6,0)</f>
        <v>241942</v>
      </c>
      <c r="GT124" s="162">
        <v>1260000</v>
      </c>
      <c r="GU124" s="32">
        <v>1481550</v>
      </c>
      <c r="GV124" s="94">
        <v>995600</v>
      </c>
      <c r="GW124" s="33">
        <f t="shared" si="247"/>
        <v>1245716.6666666667</v>
      </c>
      <c r="GX124" s="32">
        <f t="shared" si="248"/>
        <v>1260000</v>
      </c>
      <c r="GY124" s="32">
        <f t="shared" si="249"/>
        <v>1213082.354717155</v>
      </c>
      <c r="GZ124" s="172">
        <f t="shared" si="250"/>
        <v>292290.13020000001</v>
      </c>
      <c r="HA124" s="32">
        <f t="shared" si="251"/>
        <v>359516.86014600005</v>
      </c>
      <c r="HB124" s="172">
        <f>VLOOKUP(B124,'[2]MANO DE OBRA '!$B$11:$D$145,3,0)</f>
        <v>244468</v>
      </c>
      <c r="HC124" s="31">
        <v>1260000</v>
      </c>
      <c r="HD124" s="32">
        <v>1481550</v>
      </c>
      <c r="HE124" s="94">
        <v>995600</v>
      </c>
      <c r="HF124" s="33">
        <f t="shared" si="252"/>
        <v>1245716.6666666667</v>
      </c>
      <c r="HG124" s="32">
        <f t="shared" si="253"/>
        <v>1260000</v>
      </c>
      <c r="HH124" s="32">
        <f t="shared" si="254"/>
        <v>1213082.354717155</v>
      </c>
      <c r="HI124" s="172">
        <f t="shared" si="255"/>
        <v>295341.79080000002</v>
      </c>
      <c r="HJ124" s="32">
        <f t="shared" si="256"/>
        <v>363270.40268400003</v>
      </c>
      <c r="HK124" s="172">
        <f>VLOOKUP(B124,'[2]MANO DE OBRA '!$B$11:$BI$145,60,0)</f>
        <v>318647</v>
      </c>
      <c r="HL124" s="31">
        <v>1260000</v>
      </c>
      <c r="HM124" s="32">
        <v>1481550</v>
      </c>
      <c r="HN124" s="94">
        <v>1407500</v>
      </c>
      <c r="HO124" s="33">
        <f t="shared" si="257"/>
        <v>1383016.6666666667</v>
      </c>
      <c r="HP124" s="32">
        <f t="shared" si="258"/>
        <v>1407500</v>
      </c>
      <c r="HQ124" s="32">
        <f t="shared" si="259"/>
        <v>1376715.6946124888</v>
      </c>
      <c r="HR124" s="172">
        <f t="shared" si="260"/>
        <v>384957.44069999998</v>
      </c>
      <c r="HS124" s="32">
        <f t="shared" si="261"/>
        <v>473497.652061</v>
      </c>
      <c r="HT124" s="172">
        <v>604800</v>
      </c>
      <c r="HU124" s="31">
        <v>1260000</v>
      </c>
      <c r="HV124" s="32">
        <v>1481550</v>
      </c>
      <c r="HW124" s="94">
        <v>1422000</v>
      </c>
      <c r="HX124" s="33">
        <f t="shared" si="262"/>
        <v>1387850</v>
      </c>
      <c r="HY124" s="32">
        <f t="shared" si="263"/>
        <v>1422000</v>
      </c>
      <c r="HZ124" s="32">
        <f t="shared" si="264"/>
        <v>1381308.0294650847</v>
      </c>
      <c r="IA124" s="172">
        <f t="shared" si="265"/>
        <v>730658.88</v>
      </c>
      <c r="IB124" s="32">
        <f t="shared" si="266"/>
        <v>898710.42240000004</v>
      </c>
      <c r="IC124" s="172">
        <v>693000</v>
      </c>
      <c r="ID124" s="31">
        <v>1260000</v>
      </c>
      <c r="IE124" s="32">
        <v>1481550</v>
      </c>
      <c r="IF124" s="94">
        <v>1422000</v>
      </c>
      <c r="IG124" s="33">
        <f t="shared" si="267"/>
        <v>1387850</v>
      </c>
      <c r="IH124" s="32">
        <f t="shared" si="268"/>
        <v>1422000</v>
      </c>
      <c r="II124" s="32">
        <f t="shared" si="269"/>
        <v>1381308.0294650847</v>
      </c>
      <c r="IJ124" s="172">
        <f t="shared" si="270"/>
        <v>837213.29999999993</v>
      </c>
      <c r="IK124" s="32">
        <f t="shared" si="271"/>
        <v>1029772.3589999999</v>
      </c>
      <c r="IM124" s="32">
        <f t="shared" si="272"/>
        <v>554651.11251955549</v>
      </c>
    </row>
    <row r="125" spans="1:247" x14ac:dyDescent="0.25">
      <c r="A125" s="12">
        <v>118</v>
      </c>
      <c r="B125" s="36" t="s">
        <v>403</v>
      </c>
      <c r="C125" s="14">
        <f>VLOOKUP(B125,'[3]MANO DE OBRA'!$B$9:$D$144,3,0)</f>
        <v>367189</v>
      </c>
      <c r="D125" s="14">
        <v>1312000</v>
      </c>
      <c r="E125" s="15">
        <v>1540880</v>
      </c>
      <c r="F125" s="97">
        <v>1479000</v>
      </c>
      <c r="G125" s="105">
        <f t="shared" si="138"/>
        <v>1174767.25</v>
      </c>
      <c r="H125" s="105">
        <f t="shared" si="139"/>
        <v>1395500</v>
      </c>
      <c r="I125" s="105">
        <f t="shared" si="140"/>
        <v>831479.72638118186</v>
      </c>
      <c r="J125" s="107">
        <f t="shared" si="273"/>
        <v>385915.63899999997</v>
      </c>
      <c r="K125" s="107">
        <f t="shared" si="141"/>
        <v>474676.23596999998</v>
      </c>
      <c r="L125" s="101">
        <f>VLOOKUP(B125,'[3]MANO DE OBRA'!$B$9:$F$144,5,0)</f>
        <v>362600</v>
      </c>
      <c r="M125" s="101">
        <v>1312000</v>
      </c>
      <c r="N125" s="34">
        <v>1540880</v>
      </c>
      <c r="O125" s="70">
        <v>1479200</v>
      </c>
      <c r="P125" s="34">
        <f t="shared" si="142"/>
        <v>1173670</v>
      </c>
      <c r="Q125" s="34">
        <f t="shared" si="143"/>
        <v>1395600</v>
      </c>
      <c r="R125" s="34">
        <f t="shared" si="144"/>
        <v>825580.45694746997</v>
      </c>
      <c r="S125" s="34">
        <f t="shared" si="145"/>
        <v>381092.6</v>
      </c>
      <c r="T125" s="34">
        <f t="shared" si="146"/>
        <v>468743.89799999999</v>
      </c>
      <c r="U125" s="175">
        <f>VLOOKUP(B125,'[3]MANO DE OBRA'!$B$9:$H$144,7,0)</f>
        <v>362600</v>
      </c>
      <c r="V125" s="175">
        <v>1312000</v>
      </c>
      <c r="W125" s="17">
        <v>1540880</v>
      </c>
      <c r="X125" s="17">
        <v>1448000</v>
      </c>
      <c r="Y125" s="17">
        <f t="shared" si="147"/>
        <v>1165870</v>
      </c>
      <c r="Z125" s="17">
        <f t="shared" si="148"/>
        <v>1380000</v>
      </c>
      <c r="AA125" s="17">
        <f t="shared" si="149"/>
        <v>823105.80451271136</v>
      </c>
      <c r="AB125" s="17">
        <f t="shared" si="150"/>
        <v>381092.6</v>
      </c>
      <c r="AC125" s="17">
        <f t="shared" si="151"/>
        <v>468743.89799999999</v>
      </c>
      <c r="AD125" s="129">
        <f>VLOOKUP(B125,'[3]MANO DE OBRA'!$B$9:$J$144,9,0)</f>
        <v>362600</v>
      </c>
      <c r="AE125" s="129">
        <v>1312000</v>
      </c>
      <c r="AF125" s="18">
        <v>1540880</v>
      </c>
      <c r="AG125" s="74">
        <v>1479200</v>
      </c>
      <c r="AH125" s="18">
        <f t="shared" si="152"/>
        <v>1173670</v>
      </c>
      <c r="AI125" s="18">
        <f t="shared" si="153"/>
        <v>1395600</v>
      </c>
      <c r="AJ125" s="18">
        <f t="shared" si="154"/>
        <v>825580.45694746997</v>
      </c>
      <c r="AK125" s="18">
        <f t="shared" si="155"/>
        <v>381092.6</v>
      </c>
      <c r="AL125" s="18">
        <f t="shared" si="156"/>
        <v>468743.89799999999</v>
      </c>
      <c r="AM125" s="133">
        <f>VLOOKUP(B125,'[3]MANO DE OBRA'!$B$9:$L$144,11,0)</f>
        <v>377956</v>
      </c>
      <c r="AN125" s="133">
        <v>1312000</v>
      </c>
      <c r="AO125" s="19">
        <v>1540880</v>
      </c>
      <c r="AP125" s="77">
        <v>1464000</v>
      </c>
      <c r="AQ125" s="19">
        <f t="shared" si="157"/>
        <v>1173709</v>
      </c>
      <c r="AR125" s="19">
        <f t="shared" si="158"/>
        <v>1388000</v>
      </c>
      <c r="AS125" s="19">
        <f t="shared" si="159"/>
        <v>843873.72785551543</v>
      </c>
      <c r="AT125" s="19">
        <f t="shared" si="160"/>
        <v>397231.75599999999</v>
      </c>
      <c r="AU125" s="19">
        <f t="shared" si="161"/>
        <v>488595.05988000002</v>
      </c>
      <c r="AV125" s="137">
        <f>VLOOKUP(B125,'[3]MANO DE OBRA'!$B$9:$N$144,13,0)</f>
        <v>429743</v>
      </c>
      <c r="AW125" s="137">
        <v>1312000</v>
      </c>
      <c r="AX125" s="20">
        <v>1540880</v>
      </c>
      <c r="AY125" s="79">
        <v>1464000</v>
      </c>
      <c r="AZ125" s="20">
        <f t="shared" si="162"/>
        <v>1186655.75</v>
      </c>
      <c r="BA125" s="20">
        <f t="shared" si="163"/>
        <v>1388000</v>
      </c>
      <c r="BB125" s="20">
        <f t="shared" si="164"/>
        <v>904730.27324357349</v>
      </c>
      <c r="BC125" s="20">
        <f t="shared" si="165"/>
        <v>451659.89299999998</v>
      </c>
      <c r="BD125" s="20">
        <f t="shared" si="166"/>
        <v>555541.66839000001</v>
      </c>
      <c r="BE125" s="139">
        <f>VLOOKUP(B125,'[3]MANO DE OBRA'!$B$9:$P$144,15,0)</f>
        <v>381337</v>
      </c>
      <c r="BF125" s="139">
        <v>1312000</v>
      </c>
      <c r="BG125" s="21">
        <v>1540880</v>
      </c>
      <c r="BH125" s="80">
        <v>1495000</v>
      </c>
      <c r="BI125" s="21">
        <f t="shared" si="167"/>
        <v>1182304.25</v>
      </c>
      <c r="BJ125" s="21">
        <f t="shared" si="168"/>
        <v>1403500</v>
      </c>
      <c r="BK125" s="21">
        <f t="shared" si="169"/>
        <v>850625.18695223483</v>
      </c>
      <c r="BL125" s="21">
        <f t="shared" si="170"/>
        <v>400785.18699999998</v>
      </c>
      <c r="BM125" s="21">
        <f t="shared" si="171"/>
        <v>492965.78000999999</v>
      </c>
      <c r="BN125" s="144">
        <f>VLOOKUP(B125,'[3]MANO DE OBRA'!$B$9:$R$144,17,0)</f>
        <v>498765</v>
      </c>
      <c r="BO125" s="144">
        <v>1312000</v>
      </c>
      <c r="BP125" s="22">
        <v>1540880</v>
      </c>
      <c r="BQ125" s="82">
        <v>1525000</v>
      </c>
      <c r="BR125" s="22">
        <f t="shared" si="172"/>
        <v>1219161.25</v>
      </c>
      <c r="BS125" s="22">
        <f t="shared" si="173"/>
        <v>1418500</v>
      </c>
      <c r="BT125" s="22">
        <f t="shared" si="174"/>
        <v>982350.87237536639</v>
      </c>
      <c r="BU125" s="22">
        <f t="shared" si="175"/>
        <v>524202.01499999996</v>
      </c>
      <c r="BV125" s="22">
        <f t="shared" si="176"/>
        <v>644768.47844999994</v>
      </c>
      <c r="BW125" s="146">
        <f>VLOOKUP(B125,'[3]MANO DE OBRA'!$B$9:$T$144,19,0)</f>
        <v>480845</v>
      </c>
      <c r="BX125" s="146">
        <v>1312000</v>
      </c>
      <c r="BY125" s="23">
        <v>1540880</v>
      </c>
      <c r="BZ125" s="84">
        <v>1495000</v>
      </c>
      <c r="CA125" s="23">
        <f t="shared" si="177"/>
        <v>1207181.25</v>
      </c>
      <c r="CB125" s="23">
        <f t="shared" si="178"/>
        <v>1403500</v>
      </c>
      <c r="CC125" s="84">
        <f t="shared" si="179"/>
        <v>961597.75457499048</v>
      </c>
      <c r="CD125" s="84">
        <f t="shared" si="180"/>
        <v>505368.09499999997</v>
      </c>
      <c r="CE125" s="84">
        <f t="shared" si="181"/>
        <v>621602.75685000001</v>
      </c>
      <c r="CF125" s="168">
        <f>VLOOKUP(B125,'[3]MANO DE OBRA'!$B$9:$X$144,23,0)</f>
        <v>371572</v>
      </c>
      <c r="CG125" s="168">
        <v>1312000</v>
      </c>
      <c r="CH125" s="24">
        <v>1540880</v>
      </c>
      <c r="CI125" s="24">
        <v>1345500</v>
      </c>
      <c r="CJ125" s="24">
        <f t="shared" si="182"/>
        <v>1142488</v>
      </c>
      <c r="CK125" s="24">
        <f t="shared" si="183"/>
        <v>1328750</v>
      </c>
      <c r="CL125" s="24">
        <f t="shared" si="184"/>
        <v>825480.68879349332</v>
      </c>
      <c r="CM125" s="24">
        <f t="shared" si="185"/>
        <v>390522.17199999996</v>
      </c>
      <c r="CN125" s="24">
        <f t="shared" si="186"/>
        <v>480342.27155999996</v>
      </c>
      <c r="CO125" s="148">
        <f>VLOOKUP(B125,'[3]MANO DE OBRA'!$B$9:$Z$144,25,0)</f>
        <v>410058</v>
      </c>
      <c r="CP125" s="148">
        <v>1312000</v>
      </c>
      <c r="CQ125" s="26">
        <v>1540880</v>
      </c>
      <c r="CR125" s="149">
        <v>1418000</v>
      </c>
      <c r="CS125" s="26">
        <f t="shared" si="187"/>
        <v>1170234.5</v>
      </c>
      <c r="CT125" s="26">
        <f t="shared" si="188"/>
        <v>1365000</v>
      </c>
      <c r="CU125" s="26">
        <f t="shared" si="189"/>
        <v>878141.80894213764</v>
      </c>
      <c r="CV125" s="26">
        <f t="shared" si="190"/>
        <v>430970.95799999998</v>
      </c>
      <c r="CW125" s="26">
        <f t="shared" si="191"/>
        <v>530094.27833999996</v>
      </c>
      <c r="CX125" s="27">
        <f>VLOOKUP(B125,'[3]MANO DE OBRA'!$B$9:$AB$144,27,0)</f>
        <v>487598</v>
      </c>
      <c r="CY125" s="27">
        <v>1312000</v>
      </c>
      <c r="CZ125" s="28">
        <v>1540880</v>
      </c>
      <c r="DA125" s="86">
        <v>1387000</v>
      </c>
      <c r="DB125" s="28">
        <f t="shared" si="192"/>
        <v>1181869.5</v>
      </c>
      <c r="DC125" s="28">
        <f t="shared" si="193"/>
        <v>1349500</v>
      </c>
      <c r="DD125" s="28">
        <f t="shared" si="194"/>
        <v>956245.7257851779</v>
      </c>
      <c r="DE125" s="28">
        <f t="shared" si="195"/>
        <v>512465.49799999996</v>
      </c>
      <c r="DF125" s="28">
        <f t="shared" si="196"/>
        <v>630332.56253999996</v>
      </c>
      <c r="DG125" s="150">
        <f>VLOOKUP(B125,'[3]MANO DE OBRA'!$B$9:$AF$144,31,0)</f>
        <v>539308</v>
      </c>
      <c r="DH125" s="150">
        <v>1312000</v>
      </c>
      <c r="DI125" s="29">
        <v>1540880</v>
      </c>
      <c r="DJ125" s="88">
        <v>1464000</v>
      </c>
      <c r="DK125" s="29">
        <f t="shared" si="197"/>
        <v>1214047</v>
      </c>
      <c r="DL125" s="29">
        <f t="shared" si="198"/>
        <v>1388000</v>
      </c>
      <c r="DM125" s="29">
        <f t="shared" si="199"/>
        <v>1013052.4089257384</v>
      </c>
      <c r="DN125" s="29">
        <f t="shared" si="200"/>
        <v>566812.70799999998</v>
      </c>
      <c r="DO125" s="29">
        <f t="shared" si="201"/>
        <v>697179.63084</v>
      </c>
      <c r="DP125" s="154">
        <f>VLOOKUP(B125,'[3]MANO DE OBRA'!$B$9:$AH$144,33,0)</f>
        <v>539308</v>
      </c>
      <c r="DQ125" s="154">
        <v>1312000</v>
      </c>
      <c r="DR125" s="30">
        <v>1540880</v>
      </c>
      <c r="DS125" s="90">
        <v>1417600</v>
      </c>
      <c r="DT125" s="30">
        <f t="shared" si="202"/>
        <v>1202447</v>
      </c>
      <c r="DU125" s="30">
        <f t="shared" si="203"/>
        <v>1364800</v>
      </c>
      <c r="DV125" s="30">
        <f t="shared" si="204"/>
        <v>1007348.4701829606</v>
      </c>
      <c r="DW125" s="30">
        <f t="shared" si="205"/>
        <v>566812.70799999998</v>
      </c>
      <c r="DX125" s="30">
        <f t="shared" si="206"/>
        <v>697179.63084</v>
      </c>
      <c r="DY125" s="158">
        <f>VLOOKUP(B125,'[3]MANO DE OBRA'!$B$9:$AJ$144,35,0)</f>
        <v>539308</v>
      </c>
      <c r="DZ125" s="158">
        <v>1312000</v>
      </c>
      <c r="EA125" s="24">
        <v>1540880</v>
      </c>
      <c r="EB125" s="25">
        <v>1510100</v>
      </c>
      <c r="EC125" s="24">
        <f t="shared" si="207"/>
        <v>1225572</v>
      </c>
      <c r="ED125" s="24">
        <f t="shared" si="208"/>
        <v>1411050</v>
      </c>
      <c r="EE125" s="24">
        <f t="shared" si="209"/>
        <v>1018430.8648757895</v>
      </c>
      <c r="EF125" s="24">
        <f t="shared" si="210"/>
        <v>566812.70799999998</v>
      </c>
      <c r="EG125" s="24">
        <f t="shared" si="211"/>
        <v>697179.63084</v>
      </c>
      <c r="EH125" s="126">
        <f>VLOOKUP(B125,'[3]MANO DE OBRA'!$B$9:$AN$144,37,0)</f>
        <v>555813</v>
      </c>
      <c r="EI125" s="126">
        <v>1312000</v>
      </c>
      <c r="EJ125" s="17">
        <v>1540880</v>
      </c>
      <c r="EK125" s="73">
        <v>1464000</v>
      </c>
      <c r="EL125" s="17">
        <f t="shared" si="212"/>
        <v>1218173.25</v>
      </c>
      <c r="EM125" s="17">
        <f t="shared" si="213"/>
        <v>1388000</v>
      </c>
      <c r="EN125" s="17">
        <f t="shared" si="214"/>
        <v>1027379.3247620668</v>
      </c>
      <c r="EO125" s="17">
        <f t="shared" si="215"/>
        <v>584159.46299999999</v>
      </c>
      <c r="EP125" s="17">
        <f t="shared" si="216"/>
        <v>718516.13948999997</v>
      </c>
      <c r="EQ125" s="350">
        <v>539308</v>
      </c>
      <c r="ER125" s="170">
        <v>1312000</v>
      </c>
      <c r="ES125" s="32">
        <v>1540880</v>
      </c>
      <c r="ET125" s="32">
        <v>1464000</v>
      </c>
      <c r="EU125" s="32">
        <f t="shared" si="217"/>
        <v>1438960</v>
      </c>
      <c r="EV125" s="32">
        <f t="shared" si="218"/>
        <v>1464000</v>
      </c>
      <c r="EW125" s="32">
        <f t="shared" si="219"/>
        <v>1432503.9691713802</v>
      </c>
      <c r="EX125" s="32">
        <f t="shared" si="220"/>
        <v>651537.99479999999</v>
      </c>
      <c r="EY125" s="32">
        <f t="shared" si="221"/>
        <v>801391.73360399995</v>
      </c>
      <c r="EZ125" s="94">
        <f>VLOOKUP(B125,'[2]MANO DE OBRA '!$B$11:$AT$145,45,0)</f>
        <v>325432</v>
      </c>
      <c r="FA125" s="170">
        <v>1312000</v>
      </c>
      <c r="FB125" s="32">
        <v>1540880</v>
      </c>
      <c r="FC125" s="32">
        <v>1433000</v>
      </c>
      <c r="FD125" s="32">
        <f t="shared" si="222"/>
        <v>1428626.6666666667</v>
      </c>
      <c r="FE125" s="32">
        <f t="shared" si="223"/>
        <v>1433000</v>
      </c>
      <c r="FF125" s="32">
        <f t="shared" si="224"/>
        <v>1422467.2612556498</v>
      </c>
      <c r="FG125" s="172">
        <f t="shared" si="225"/>
        <v>393154.39919999999</v>
      </c>
      <c r="FH125" s="32">
        <f t="shared" si="226"/>
        <v>483579.91101599997</v>
      </c>
      <c r="FI125" s="172">
        <f>VLOOKUP(B125,'[2]MANO DE OBRA '!$B$11:$BO$145,66,0)</f>
        <v>327398</v>
      </c>
      <c r="FJ125" s="162">
        <v>1312000</v>
      </c>
      <c r="FK125" s="32">
        <v>1540880</v>
      </c>
      <c r="FL125" s="94">
        <v>1463800</v>
      </c>
      <c r="FM125" s="32">
        <f t="shared" si="227"/>
        <v>1438893.3333333333</v>
      </c>
      <c r="FN125" s="32">
        <f t="shared" si="228"/>
        <v>1463800</v>
      </c>
      <c r="FO125" s="94">
        <f t="shared" si="229"/>
        <v>1432440.1342634985</v>
      </c>
      <c r="FP125" s="172">
        <f t="shared" si="230"/>
        <v>395529.52379999997</v>
      </c>
      <c r="FQ125" s="32">
        <f t="shared" si="231"/>
        <v>486501.31427399995</v>
      </c>
      <c r="FR125" s="94">
        <f>VLOOKUP(B125,'[2]MANO DE OBRA '!$B$11:$BF$145,57,0)</f>
        <v>278565</v>
      </c>
      <c r="FS125" s="170">
        <v>1312000</v>
      </c>
      <c r="FT125" s="32">
        <v>1540880</v>
      </c>
      <c r="FU125" s="32">
        <v>1479000</v>
      </c>
      <c r="FV125" s="32">
        <f t="shared" si="232"/>
        <v>1443960</v>
      </c>
      <c r="FW125" s="32">
        <f t="shared" si="233"/>
        <v>1479000</v>
      </c>
      <c r="FX125" s="32">
        <f t="shared" si="234"/>
        <v>1437258.3221235636</v>
      </c>
      <c r="FY125" s="172">
        <f t="shared" si="235"/>
        <v>336534.37650000001</v>
      </c>
      <c r="FZ125" s="32">
        <f t="shared" si="236"/>
        <v>413937.28309500002</v>
      </c>
      <c r="GA125" s="172">
        <f>VLOOKUP(B125,'[2]MANO DE OBRA '!$B$11:$BR$145,69,0)</f>
        <v>316271</v>
      </c>
      <c r="GB125" s="162">
        <v>1312000</v>
      </c>
      <c r="GC125" s="32">
        <v>1540880</v>
      </c>
      <c r="GD125" s="94">
        <v>1479000</v>
      </c>
      <c r="GE125" s="32">
        <f t="shared" si="237"/>
        <v>1443960</v>
      </c>
      <c r="GF125" s="32">
        <f t="shared" si="238"/>
        <v>1479000</v>
      </c>
      <c r="GG125" s="32">
        <f t="shared" si="239"/>
        <v>1437258.3221235636</v>
      </c>
      <c r="GH125" s="172">
        <f t="shared" si="240"/>
        <v>382086.9951</v>
      </c>
      <c r="GI125" s="32">
        <f t="shared" si="241"/>
        <v>469967.00397299998</v>
      </c>
      <c r="GJ125" s="172">
        <f>VLOOKUP(B125,'[2]MANO DE OBRA '!$B$11:$P$145,15,0)</f>
        <v>285390</v>
      </c>
      <c r="GK125" s="162">
        <v>1312000</v>
      </c>
      <c r="GL125" s="32">
        <v>1540880</v>
      </c>
      <c r="GM125" s="94">
        <v>970700</v>
      </c>
      <c r="GN125" s="32">
        <f t="shared" si="242"/>
        <v>1274526.6666666667</v>
      </c>
      <c r="GO125" s="32">
        <f t="shared" si="243"/>
        <v>1312000</v>
      </c>
      <c r="GP125" s="32">
        <f t="shared" si="244"/>
        <v>1228823.6167134829</v>
      </c>
      <c r="GQ125" s="172">
        <f t="shared" si="245"/>
        <v>344779.65899999999</v>
      </c>
      <c r="GR125" s="32">
        <f t="shared" si="246"/>
        <v>424078.98057000001</v>
      </c>
      <c r="GS125" s="172">
        <f>VLOOKUP(B125,'[2]MANO DE OBRA '!$B$11:$G$145,6,0)</f>
        <v>242354</v>
      </c>
      <c r="GT125" s="162">
        <v>1312000</v>
      </c>
      <c r="GU125" s="32">
        <v>1540880</v>
      </c>
      <c r="GV125" s="94">
        <v>970700</v>
      </c>
      <c r="GW125" s="33">
        <f t="shared" si="247"/>
        <v>1274526.6666666667</v>
      </c>
      <c r="GX125" s="32">
        <f t="shared" si="248"/>
        <v>1312000</v>
      </c>
      <c r="GY125" s="32">
        <f t="shared" si="249"/>
        <v>1228823.6167134829</v>
      </c>
      <c r="GZ125" s="172">
        <f t="shared" si="250"/>
        <v>292787.86739999999</v>
      </c>
      <c r="HA125" s="32">
        <f t="shared" si="251"/>
        <v>360129.076902</v>
      </c>
      <c r="HB125" s="172">
        <f>VLOOKUP(B125,'[2]MANO DE OBRA '!$B$11:$D$145,3,0)</f>
        <v>208088</v>
      </c>
      <c r="HC125" s="31">
        <v>1312000</v>
      </c>
      <c r="HD125" s="32">
        <v>1540880</v>
      </c>
      <c r="HE125" s="94">
        <v>970700</v>
      </c>
      <c r="HF125" s="33">
        <f t="shared" si="252"/>
        <v>1274526.6666666667</v>
      </c>
      <c r="HG125" s="32">
        <f t="shared" si="253"/>
        <v>1312000</v>
      </c>
      <c r="HH125" s="32">
        <f t="shared" si="254"/>
        <v>1228823.6167134829</v>
      </c>
      <c r="HI125" s="172">
        <f t="shared" si="255"/>
        <v>251391.1128</v>
      </c>
      <c r="HJ125" s="32">
        <f t="shared" si="256"/>
        <v>309211.06874399999</v>
      </c>
      <c r="HK125" s="172">
        <f>VLOOKUP(B125,'[2]MANO DE OBRA '!$B$11:$BI$145,60,0)</f>
        <v>317627</v>
      </c>
      <c r="HL125" s="31">
        <v>1312000</v>
      </c>
      <c r="HM125" s="32">
        <v>1540880</v>
      </c>
      <c r="HN125" s="94">
        <v>1479200</v>
      </c>
      <c r="HO125" s="33">
        <f t="shared" si="257"/>
        <v>1444026.6666666667</v>
      </c>
      <c r="HP125" s="32">
        <f t="shared" si="258"/>
        <v>1479200</v>
      </c>
      <c r="HQ125" s="32">
        <f t="shared" si="259"/>
        <v>1437321.2730830912</v>
      </c>
      <c r="HR125" s="172">
        <f t="shared" si="260"/>
        <v>383725.17869999999</v>
      </c>
      <c r="HS125" s="32">
        <f t="shared" si="261"/>
        <v>471981.96980099997</v>
      </c>
      <c r="HT125" s="172">
        <v>629760</v>
      </c>
      <c r="HU125" s="31">
        <v>1312000</v>
      </c>
      <c r="HV125" s="32">
        <v>1540880</v>
      </c>
      <c r="HW125" s="94">
        <v>1495000</v>
      </c>
      <c r="HX125" s="33">
        <f t="shared" si="262"/>
        <v>1449293.3333333333</v>
      </c>
      <c r="HY125" s="32">
        <f t="shared" si="263"/>
        <v>1495000</v>
      </c>
      <c r="HZ125" s="32">
        <f t="shared" si="264"/>
        <v>1442258.2902670044</v>
      </c>
      <c r="IA125" s="172">
        <f t="shared" si="265"/>
        <v>760813.05599999998</v>
      </c>
      <c r="IB125" s="32">
        <f t="shared" si="266"/>
        <v>935800.05888000003</v>
      </c>
      <c r="IC125" s="172">
        <v>721600</v>
      </c>
      <c r="ID125" s="31">
        <v>1312000</v>
      </c>
      <c r="IE125" s="32">
        <v>1540880</v>
      </c>
      <c r="IF125" s="94">
        <v>1495000</v>
      </c>
      <c r="IG125" s="33">
        <f t="shared" si="267"/>
        <v>1449293.3333333333</v>
      </c>
      <c r="IH125" s="32">
        <f t="shared" si="268"/>
        <v>1495000</v>
      </c>
      <c r="II125" s="32">
        <f t="shared" si="269"/>
        <v>1442258.2902670044</v>
      </c>
      <c r="IJ125" s="172">
        <f t="shared" si="270"/>
        <v>871764.96</v>
      </c>
      <c r="IK125" s="32">
        <f t="shared" si="271"/>
        <v>1072270.9007999999</v>
      </c>
      <c r="IM125" s="32">
        <f t="shared" si="272"/>
        <v>569039.07850588881</v>
      </c>
    </row>
    <row r="126" spans="1:247" x14ac:dyDescent="0.25">
      <c r="A126" s="12">
        <v>119</v>
      </c>
      <c r="B126" s="38" t="s">
        <v>404</v>
      </c>
      <c r="C126" s="14">
        <f>VLOOKUP(B126,'[3]MANO DE OBRA'!$B$9:$D$144,3,0)</f>
        <v>222250</v>
      </c>
      <c r="D126" s="14">
        <v>794000</v>
      </c>
      <c r="E126" s="15">
        <v>888930</v>
      </c>
      <c r="F126" s="97">
        <v>844000</v>
      </c>
      <c r="G126" s="105">
        <f t="shared" si="138"/>
        <v>687295</v>
      </c>
      <c r="H126" s="105">
        <f t="shared" si="139"/>
        <v>819000</v>
      </c>
      <c r="I126" s="105">
        <f t="shared" si="140"/>
        <v>495744.92780503316</v>
      </c>
      <c r="J126" s="107">
        <f t="shared" si="273"/>
        <v>233584.74999999997</v>
      </c>
      <c r="K126" s="107">
        <f t="shared" si="141"/>
        <v>287309.24249999993</v>
      </c>
      <c r="L126" s="101">
        <f>VLOOKUP(B126,'[3]MANO DE OBRA'!$B$9:$F$144,5,0)</f>
        <v>222250</v>
      </c>
      <c r="M126" s="101">
        <v>794000</v>
      </c>
      <c r="N126" s="34">
        <v>888930</v>
      </c>
      <c r="O126" s="70">
        <v>880000</v>
      </c>
      <c r="P126" s="34">
        <f t="shared" si="142"/>
        <v>696295</v>
      </c>
      <c r="Q126" s="34">
        <f t="shared" si="143"/>
        <v>837000</v>
      </c>
      <c r="R126" s="34">
        <f t="shared" si="144"/>
        <v>498740.98936510418</v>
      </c>
      <c r="S126" s="34">
        <f t="shared" si="145"/>
        <v>233584.74999999997</v>
      </c>
      <c r="T126" s="34">
        <f t="shared" si="146"/>
        <v>287309.24249999993</v>
      </c>
      <c r="U126" s="175">
        <f>VLOOKUP(B126,'[3]MANO DE OBRA'!$B$9:$H$144,7,0)</f>
        <v>222250</v>
      </c>
      <c r="V126" s="175">
        <v>794000</v>
      </c>
      <c r="W126" s="17">
        <v>888930</v>
      </c>
      <c r="X126" s="17">
        <v>862000</v>
      </c>
      <c r="Y126" s="17">
        <f t="shared" si="147"/>
        <v>691795</v>
      </c>
      <c r="Z126" s="17">
        <f t="shared" si="148"/>
        <v>828000</v>
      </c>
      <c r="AA126" s="17">
        <f t="shared" si="149"/>
        <v>497269.72857643629</v>
      </c>
      <c r="AB126" s="17">
        <f t="shared" si="150"/>
        <v>233584.74999999997</v>
      </c>
      <c r="AC126" s="17">
        <f t="shared" si="151"/>
        <v>287309.24249999993</v>
      </c>
      <c r="AD126" s="129">
        <f>VLOOKUP(B126,'[3]MANO DE OBRA'!$B$9:$J$144,9,0)</f>
        <v>222250</v>
      </c>
      <c r="AE126" s="129">
        <v>794000</v>
      </c>
      <c r="AF126" s="18">
        <v>888930</v>
      </c>
      <c r="AG126" s="74">
        <v>880000</v>
      </c>
      <c r="AH126" s="18">
        <f t="shared" si="152"/>
        <v>696295</v>
      </c>
      <c r="AI126" s="18">
        <f t="shared" si="153"/>
        <v>837000</v>
      </c>
      <c r="AJ126" s="18">
        <f t="shared" si="154"/>
        <v>498740.98936510418</v>
      </c>
      <c r="AK126" s="18">
        <f t="shared" si="155"/>
        <v>233584.74999999997</v>
      </c>
      <c r="AL126" s="18">
        <f t="shared" si="156"/>
        <v>287309.24249999993</v>
      </c>
      <c r="AM126" s="133">
        <f>VLOOKUP(B126,'[3]MANO DE OBRA'!$B$9:$L$144,11,0)</f>
        <v>236787</v>
      </c>
      <c r="AN126" s="133">
        <v>794000</v>
      </c>
      <c r="AO126" s="19">
        <v>888930</v>
      </c>
      <c r="AP126" s="77">
        <v>853000</v>
      </c>
      <c r="AQ126" s="19">
        <f t="shared" si="157"/>
        <v>693179.25</v>
      </c>
      <c r="AR126" s="19">
        <f t="shared" si="158"/>
        <v>823500</v>
      </c>
      <c r="AS126" s="19">
        <f t="shared" si="159"/>
        <v>514143.3391168692</v>
      </c>
      <c r="AT126" s="19">
        <f t="shared" si="160"/>
        <v>248863.13699999999</v>
      </c>
      <c r="AU126" s="19">
        <f t="shared" si="161"/>
        <v>306101.65850999998</v>
      </c>
      <c r="AV126" s="137">
        <f>VLOOKUP(B126,'[3]MANO DE OBRA'!$B$9:$N$144,13,0)</f>
        <v>239894</v>
      </c>
      <c r="AW126" s="137">
        <v>794000</v>
      </c>
      <c r="AX126" s="20">
        <v>888930</v>
      </c>
      <c r="AY126" s="79">
        <v>853000</v>
      </c>
      <c r="AZ126" s="20">
        <f t="shared" si="162"/>
        <v>693956</v>
      </c>
      <c r="BA126" s="20">
        <f t="shared" si="163"/>
        <v>823500</v>
      </c>
      <c r="BB126" s="20">
        <f t="shared" si="164"/>
        <v>517783.63390315621</v>
      </c>
      <c r="BC126" s="20">
        <f t="shared" si="165"/>
        <v>252128.59399999998</v>
      </c>
      <c r="BD126" s="20">
        <f t="shared" si="166"/>
        <v>310118.17061999999</v>
      </c>
      <c r="BE126" s="139">
        <f>VLOOKUP(B126,'[3]MANO DE OBRA'!$B$9:$P$144,15,0)</f>
        <v>240841</v>
      </c>
      <c r="BF126" s="139">
        <v>794000</v>
      </c>
      <c r="BG126" s="21">
        <v>888930</v>
      </c>
      <c r="BH126" s="80">
        <v>844000</v>
      </c>
      <c r="BI126" s="21">
        <f t="shared" si="167"/>
        <v>691942.75</v>
      </c>
      <c r="BJ126" s="21">
        <f t="shared" si="168"/>
        <v>819000</v>
      </c>
      <c r="BK126" s="21">
        <f t="shared" si="169"/>
        <v>518044.46691280598</v>
      </c>
      <c r="BL126" s="21">
        <f t="shared" si="170"/>
        <v>253123.89099999997</v>
      </c>
      <c r="BM126" s="21">
        <f t="shared" si="171"/>
        <v>311342.38592999999</v>
      </c>
      <c r="BN126" s="144">
        <f>VLOOKUP(B126,'[3]MANO DE OBRA'!$B$9:$R$144,17,0)</f>
        <v>288710</v>
      </c>
      <c r="BO126" s="144">
        <v>794000</v>
      </c>
      <c r="BP126" s="22">
        <v>888930</v>
      </c>
      <c r="BQ126" s="82">
        <v>862000</v>
      </c>
      <c r="BR126" s="22">
        <f t="shared" si="172"/>
        <v>708410</v>
      </c>
      <c r="BS126" s="22">
        <f t="shared" si="173"/>
        <v>828000</v>
      </c>
      <c r="BT126" s="22">
        <f t="shared" si="174"/>
        <v>570762.41804120608</v>
      </c>
      <c r="BU126" s="22">
        <f t="shared" si="175"/>
        <v>303434.20999999996</v>
      </c>
      <c r="BV126" s="22">
        <f t="shared" si="176"/>
        <v>373224.07829999994</v>
      </c>
      <c r="BW126" s="146">
        <f>VLOOKUP(B126,'[3]MANO DE OBRA'!$B$9:$T$144,19,0)</f>
        <v>295404</v>
      </c>
      <c r="BX126" s="146">
        <v>794000</v>
      </c>
      <c r="BY126" s="23">
        <v>888930</v>
      </c>
      <c r="BZ126" s="84">
        <v>844000</v>
      </c>
      <c r="CA126" s="23">
        <f t="shared" si="177"/>
        <v>705583.5</v>
      </c>
      <c r="CB126" s="23">
        <f t="shared" si="178"/>
        <v>819000</v>
      </c>
      <c r="CC126" s="84">
        <f t="shared" si="179"/>
        <v>575173.57162364176</v>
      </c>
      <c r="CD126" s="84">
        <f t="shared" si="180"/>
        <v>310469.60399999999</v>
      </c>
      <c r="CE126" s="84">
        <f t="shared" si="181"/>
        <v>381877.61291999999</v>
      </c>
      <c r="CF126" s="168">
        <f>VLOOKUP(B126,'[3]MANO DE OBRA'!$B$9:$X$144,23,0)</f>
        <v>222250</v>
      </c>
      <c r="CG126" s="168">
        <v>794000</v>
      </c>
      <c r="CH126" s="24">
        <v>888930</v>
      </c>
      <c r="CI126" s="24">
        <v>810200</v>
      </c>
      <c r="CJ126" s="24">
        <f t="shared" si="182"/>
        <v>678845</v>
      </c>
      <c r="CK126" s="24">
        <f t="shared" si="183"/>
        <v>802100</v>
      </c>
      <c r="CL126" s="24">
        <f t="shared" si="184"/>
        <v>492726.46248746791</v>
      </c>
      <c r="CM126" s="24">
        <f t="shared" si="185"/>
        <v>233584.74999999997</v>
      </c>
      <c r="CN126" s="24">
        <f t="shared" si="186"/>
        <v>287309.24249999993</v>
      </c>
      <c r="CO126" s="148">
        <f>VLOOKUP(B126,'[3]MANO DE OBRA'!$B$9:$Z$144,25,0)</f>
        <v>233478</v>
      </c>
      <c r="CP126" s="148">
        <v>794000</v>
      </c>
      <c r="CQ126" s="26">
        <v>888930</v>
      </c>
      <c r="CR126" s="149">
        <v>871000</v>
      </c>
      <c r="CS126" s="26">
        <f t="shared" si="187"/>
        <v>696852</v>
      </c>
      <c r="CT126" s="26">
        <f t="shared" si="188"/>
        <v>832500</v>
      </c>
      <c r="CU126" s="26">
        <f t="shared" si="189"/>
        <v>511799.6542668718</v>
      </c>
      <c r="CV126" s="26">
        <f t="shared" si="190"/>
        <v>245385.378</v>
      </c>
      <c r="CW126" s="26">
        <f t="shared" si="191"/>
        <v>301824.01494000002</v>
      </c>
      <c r="CX126" s="27">
        <f>VLOOKUP(B126,'[3]MANO DE OBRA'!$B$9:$AB$144,27,0)</f>
        <v>293944</v>
      </c>
      <c r="CY126" s="27">
        <v>794000</v>
      </c>
      <c r="CZ126" s="28">
        <v>888930</v>
      </c>
      <c r="DA126" s="86">
        <v>853000</v>
      </c>
      <c r="DB126" s="28">
        <f t="shared" si="192"/>
        <v>707468.5</v>
      </c>
      <c r="DC126" s="28">
        <f t="shared" si="193"/>
        <v>823500</v>
      </c>
      <c r="DD126" s="28">
        <f t="shared" si="194"/>
        <v>574817.0932803771</v>
      </c>
      <c r="DE126" s="28">
        <f t="shared" si="195"/>
        <v>308935.14399999997</v>
      </c>
      <c r="DF126" s="28">
        <f t="shared" si="196"/>
        <v>379990.22711999994</v>
      </c>
      <c r="DG126" s="150">
        <f>VLOOKUP(B126,'[3]MANO DE OBRA'!$B$9:$AF$144,31,0)</f>
        <v>311126</v>
      </c>
      <c r="DH126" s="150">
        <v>794000</v>
      </c>
      <c r="DI126" s="29">
        <v>888930</v>
      </c>
      <c r="DJ126" s="88">
        <v>853000</v>
      </c>
      <c r="DK126" s="29">
        <f t="shared" si="197"/>
        <v>711764</v>
      </c>
      <c r="DL126" s="29">
        <f t="shared" si="198"/>
        <v>823500</v>
      </c>
      <c r="DM126" s="29">
        <f t="shared" si="199"/>
        <v>590767.02161404944</v>
      </c>
      <c r="DN126" s="29">
        <f t="shared" si="200"/>
        <v>326993.42599999998</v>
      </c>
      <c r="DO126" s="29">
        <f t="shared" si="201"/>
        <v>402201.91397999995</v>
      </c>
      <c r="DP126" s="154">
        <f>VLOOKUP(B126,'[3]MANO DE OBRA'!$B$9:$AH$144,33,0)</f>
        <v>311126</v>
      </c>
      <c r="DQ126" s="154">
        <v>794000</v>
      </c>
      <c r="DR126" s="30">
        <v>888930</v>
      </c>
      <c r="DS126" s="90">
        <v>871200</v>
      </c>
      <c r="DT126" s="30">
        <f t="shared" si="202"/>
        <v>716314</v>
      </c>
      <c r="DU126" s="30">
        <f t="shared" si="203"/>
        <v>832600</v>
      </c>
      <c r="DV126" s="30">
        <f t="shared" si="204"/>
        <v>592911.64343954844</v>
      </c>
      <c r="DW126" s="30">
        <f t="shared" si="205"/>
        <v>326993.42599999998</v>
      </c>
      <c r="DX126" s="30">
        <f t="shared" si="206"/>
        <v>402201.91397999995</v>
      </c>
      <c r="DY126" s="158">
        <f>VLOOKUP(B126,'[3]MANO DE OBRA'!$B$9:$AJ$144,35,0)</f>
        <v>311126</v>
      </c>
      <c r="DZ126" s="158">
        <v>794000</v>
      </c>
      <c r="EA126" s="24">
        <v>888930</v>
      </c>
      <c r="EB126" s="25">
        <v>880000</v>
      </c>
      <c r="EC126" s="24">
        <f t="shared" si="207"/>
        <v>718514</v>
      </c>
      <c r="ED126" s="24">
        <f t="shared" si="208"/>
        <v>837000</v>
      </c>
      <c r="EE126" s="24">
        <f t="shared" si="209"/>
        <v>593922.15584053134</v>
      </c>
      <c r="EF126" s="24">
        <f t="shared" si="210"/>
        <v>326993.42599999998</v>
      </c>
      <c r="EG126" s="24">
        <f t="shared" si="211"/>
        <v>402201.91397999995</v>
      </c>
      <c r="EH126" s="126">
        <f>VLOOKUP(B126,'[3]MANO DE OBRA'!$B$9:$AN$144,37,0)</f>
        <v>331622</v>
      </c>
      <c r="EI126" s="126">
        <v>794000</v>
      </c>
      <c r="EJ126" s="17">
        <v>888930</v>
      </c>
      <c r="EK126" s="73">
        <v>827000</v>
      </c>
      <c r="EL126" s="17">
        <f t="shared" si="212"/>
        <v>710388</v>
      </c>
      <c r="EM126" s="17">
        <f t="shared" si="213"/>
        <v>810500</v>
      </c>
      <c r="EN126" s="17">
        <f t="shared" si="214"/>
        <v>605229.31994740758</v>
      </c>
      <c r="EO126" s="17">
        <f t="shared" si="215"/>
        <v>348534.72199999995</v>
      </c>
      <c r="EP126" s="17">
        <f t="shared" si="216"/>
        <v>428697.70805999998</v>
      </c>
      <c r="EQ126" s="350">
        <v>311126</v>
      </c>
      <c r="ER126" s="170">
        <v>794000</v>
      </c>
      <c r="ES126" s="32">
        <v>888930</v>
      </c>
      <c r="ET126" s="32">
        <v>800000</v>
      </c>
      <c r="EU126" s="32">
        <f t="shared" si="217"/>
        <v>827643.33333333337</v>
      </c>
      <c r="EV126" s="32">
        <f t="shared" si="218"/>
        <v>800000</v>
      </c>
      <c r="EW126" s="32">
        <f t="shared" si="219"/>
        <v>825447.14544434717</v>
      </c>
      <c r="EX126" s="32">
        <f t="shared" si="220"/>
        <v>375871.32059999998</v>
      </c>
      <c r="EY126" s="32">
        <f t="shared" si="221"/>
        <v>462321.72433799994</v>
      </c>
      <c r="EZ126" s="94">
        <f>VLOOKUP(B126,'[2]MANO DE OBRA '!$B$11:$AT$145,45,0)</f>
        <v>183861</v>
      </c>
      <c r="FA126" s="170">
        <v>794000</v>
      </c>
      <c r="FB126" s="32">
        <v>888930</v>
      </c>
      <c r="FC126" s="32">
        <v>818000</v>
      </c>
      <c r="FD126" s="32">
        <f t="shared" si="222"/>
        <v>833643.33333333337</v>
      </c>
      <c r="FE126" s="32">
        <f t="shared" si="223"/>
        <v>818000</v>
      </c>
      <c r="FF126" s="32">
        <f t="shared" si="224"/>
        <v>831742.00236610079</v>
      </c>
      <c r="FG126" s="172">
        <f t="shared" si="225"/>
        <v>222122.47409999999</v>
      </c>
      <c r="FH126" s="32">
        <f t="shared" si="226"/>
        <v>273210.64314299996</v>
      </c>
      <c r="FI126" s="172">
        <f>VLOOKUP(B126,'[2]MANO DE OBRA '!$B$11:$BO$145,66,0)</f>
        <v>184981</v>
      </c>
      <c r="FJ126" s="162">
        <v>794000</v>
      </c>
      <c r="FK126" s="32">
        <v>888930</v>
      </c>
      <c r="FL126" s="94">
        <v>800000</v>
      </c>
      <c r="FM126" s="32">
        <f t="shared" si="227"/>
        <v>827643.33333333337</v>
      </c>
      <c r="FN126" s="32">
        <f t="shared" si="228"/>
        <v>800000</v>
      </c>
      <c r="FO126" s="94">
        <f t="shared" si="229"/>
        <v>825447.14544434717</v>
      </c>
      <c r="FP126" s="172">
        <f t="shared" si="230"/>
        <v>223475.54609999998</v>
      </c>
      <c r="FQ126" s="32">
        <f t="shared" si="231"/>
        <v>274874.92170299997</v>
      </c>
      <c r="FR126" s="94">
        <f>VLOOKUP(B126,'[2]MANO DE OBRA '!$B$11:$BF$145,57,0)</f>
        <v>162406</v>
      </c>
      <c r="FS126" s="170">
        <v>794000</v>
      </c>
      <c r="FT126" s="32">
        <v>888930</v>
      </c>
      <c r="FU126" s="32">
        <v>827000</v>
      </c>
      <c r="FV126" s="32">
        <f t="shared" si="232"/>
        <v>836643.33333333337</v>
      </c>
      <c r="FW126" s="32">
        <f t="shared" si="233"/>
        <v>827000</v>
      </c>
      <c r="FX126" s="32">
        <f t="shared" si="234"/>
        <v>834821.24967271416</v>
      </c>
      <c r="FY126" s="172">
        <f t="shared" si="235"/>
        <v>196202.68859999999</v>
      </c>
      <c r="FZ126" s="32">
        <f t="shared" si="236"/>
        <v>241329.30697799998</v>
      </c>
      <c r="GA126" s="172">
        <f>VLOOKUP(B126,'[2]MANO DE OBRA '!$B$11:$BR$145,69,0)</f>
        <v>178673</v>
      </c>
      <c r="GB126" s="162">
        <v>794000</v>
      </c>
      <c r="GC126" s="32">
        <v>888930</v>
      </c>
      <c r="GD126" s="94">
        <v>880000</v>
      </c>
      <c r="GE126" s="32">
        <f t="shared" si="237"/>
        <v>854310</v>
      </c>
      <c r="GF126" s="32">
        <f t="shared" si="238"/>
        <v>880000</v>
      </c>
      <c r="GG126" s="32">
        <f t="shared" si="239"/>
        <v>852089.37038556836</v>
      </c>
      <c r="GH126" s="172">
        <f t="shared" si="240"/>
        <v>215854.85129999998</v>
      </c>
      <c r="GI126" s="32">
        <f t="shared" si="241"/>
        <v>265501.467099</v>
      </c>
      <c r="GJ126" s="172">
        <f>VLOOKUP(B126,'[2]MANO DE OBRA '!$B$11:$P$145,15,0)</f>
        <v>160712</v>
      </c>
      <c r="GK126" s="162">
        <v>794000</v>
      </c>
      <c r="GL126" s="32">
        <v>888930</v>
      </c>
      <c r="GM126" s="94">
        <v>597400</v>
      </c>
      <c r="GN126" s="32">
        <f t="shared" si="242"/>
        <v>760110</v>
      </c>
      <c r="GO126" s="32">
        <f t="shared" si="243"/>
        <v>794000</v>
      </c>
      <c r="GP126" s="32">
        <f t="shared" si="244"/>
        <v>739223.20924068487</v>
      </c>
      <c r="GQ126" s="172">
        <f t="shared" si="245"/>
        <v>194156.1672</v>
      </c>
      <c r="GR126" s="32">
        <f t="shared" si="246"/>
        <v>238812.08565600001</v>
      </c>
      <c r="GS126" s="172">
        <f>VLOOKUP(B126,'[2]MANO DE OBRA '!$B$11:$G$145,6,0)</f>
        <v>147364</v>
      </c>
      <c r="GT126" s="162">
        <v>794000</v>
      </c>
      <c r="GU126" s="32">
        <v>888930</v>
      </c>
      <c r="GV126" s="94">
        <v>597400</v>
      </c>
      <c r="GW126" s="33">
        <f t="shared" si="247"/>
        <v>760110</v>
      </c>
      <c r="GX126" s="32">
        <f t="shared" si="248"/>
        <v>794000</v>
      </c>
      <c r="GY126" s="32">
        <f t="shared" si="249"/>
        <v>739223.20924068487</v>
      </c>
      <c r="GZ126" s="172">
        <f t="shared" si="250"/>
        <v>178030.44839999999</v>
      </c>
      <c r="HA126" s="32">
        <f t="shared" si="251"/>
        <v>218977.45153199998</v>
      </c>
      <c r="HB126" s="172">
        <f>VLOOKUP(B126,'[2]MANO DE OBRA '!$B$11:$D$145,3,0)</f>
        <v>117209</v>
      </c>
      <c r="HC126" s="31">
        <v>794000</v>
      </c>
      <c r="HD126" s="32">
        <v>888930</v>
      </c>
      <c r="HE126" s="94">
        <v>597400</v>
      </c>
      <c r="HF126" s="33">
        <f t="shared" si="252"/>
        <v>760110</v>
      </c>
      <c r="HG126" s="32">
        <f t="shared" si="253"/>
        <v>794000</v>
      </c>
      <c r="HH126" s="32">
        <f t="shared" si="254"/>
        <v>739223.20924068487</v>
      </c>
      <c r="HI126" s="172">
        <f t="shared" si="255"/>
        <v>141600.19289999999</v>
      </c>
      <c r="HJ126" s="32">
        <f t="shared" si="256"/>
        <v>174168.23726699999</v>
      </c>
      <c r="HK126" s="172">
        <f>VLOOKUP(B126,'[2]MANO DE OBRA '!$B$11:$BI$145,60,0)</f>
        <v>180825</v>
      </c>
      <c r="HL126" s="31">
        <v>794000</v>
      </c>
      <c r="HM126" s="32">
        <v>888930</v>
      </c>
      <c r="HN126" s="94">
        <v>880000</v>
      </c>
      <c r="HO126" s="33">
        <f t="shared" si="257"/>
        <v>854310</v>
      </c>
      <c r="HP126" s="32">
        <f t="shared" si="258"/>
        <v>880000</v>
      </c>
      <c r="HQ126" s="32">
        <f t="shared" si="259"/>
        <v>852089.37038556836</v>
      </c>
      <c r="HR126" s="172">
        <f t="shared" si="260"/>
        <v>218454.6825</v>
      </c>
      <c r="HS126" s="32">
        <f t="shared" si="261"/>
        <v>268699.25947499997</v>
      </c>
      <c r="HT126" s="172">
        <v>381120</v>
      </c>
      <c r="HU126" s="31">
        <v>794000</v>
      </c>
      <c r="HV126" s="32">
        <v>888930</v>
      </c>
      <c r="HW126" s="94">
        <v>827000</v>
      </c>
      <c r="HX126" s="33">
        <f t="shared" si="262"/>
        <v>836643.33333333337</v>
      </c>
      <c r="HY126" s="32">
        <f t="shared" si="263"/>
        <v>827000</v>
      </c>
      <c r="HZ126" s="32">
        <f t="shared" si="264"/>
        <v>834821.24967271416</v>
      </c>
      <c r="IA126" s="172">
        <f t="shared" si="265"/>
        <v>460431.07199999999</v>
      </c>
      <c r="IB126" s="32">
        <f t="shared" si="266"/>
        <v>566330.21855999995</v>
      </c>
      <c r="IC126" s="172">
        <v>436700</v>
      </c>
      <c r="ID126" s="31">
        <v>794000</v>
      </c>
      <c r="IE126" s="32">
        <v>888930</v>
      </c>
      <c r="IF126" s="94">
        <v>827000</v>
      </c>
      <c r="IG126" s="33">
        <f t="shared" si="267"/>
        <v>836643.33333333337</v>
      </c>
      <c r="IH126" s="32">
        <f t="shared" si="268"/>
        <v>827000</v>
      </c>
      <c r="II126" s="32">
        <f t="shared" si="269"/>
        <v>834821.24967271416</v>
      </c>
      <c r="IJ126" s="172">
        <f t="shared" si="270"/>
        <v>527577.27</v>
      </c>
      <c r="IK126" s="32">
        <f t="shared" si="271"/>
        <v>648920.04210000008</v>
      </c>
      <c r="IM126" s="32">
        <f t="shared" si="272"/>
        <v>335906.4136552221</v>
      </c>
    </row>
    <row r="127" spans="1:247" x14ac:dyDescent="0.25">
      <c r="A127" s="12">
        <v>120</v>
      </c>
      <c r="B127" s="38" t="s">
        <v>405</v>
      </c>
      <c r="C127" s="14">
        <f>VLOOKUP(B127,'[3]MANO DE OBRA'!$B$9:$D$144,3,0)</f>
        <v>896700</v>
      </c>
      <c r="D127" s="14">
        <v>3203000</v>
      </c>
      <c r="E127" s="15">
        <v>3864100</v>
      </c>
      <c r="F127" s="97">
        <v>3710000</v>
      </c>
      <c r="G127" s="105">
        <f t="shared" si="138"/>
        <v>2918450</v>
      </c>
      <c r="H127" s="105">
        <f t="shared" si="139"/>
        <v>3456500</v>
      </c>
      <c r="I127" s="105">
        <f t="shared" si="140"/>
        <v>2045259.8231971744</v>
      </c>
      <c r="J127" s="107">
        <f t="shared" si="273"/>
        <v>942431.7</v>
      </c>
      <c r="K127" s="107">
        <f t="shared" si="141"/>
        <v>1159190.9909999999</v>
      </c>
      <c r="L127" s="101">
        <f>VLOOKUP(B127,'[3]MANO DE OBRA'!$B$9:$F$144,5,0)</f>
        <v>962467</v>
      </c>
      <c r="M127" s="101">
        <v>3203000</v>
      </c>
      <c r="N127" s="34">
        <v>3864100</v>
      </c>
      <c r="O127" s="70">
        <v>3748200</v>
      </c>
      <c r="P127" s="34">
        <f t="shared" si="142"/>
        <v>2944441.75</v>
      </c>
      <c r="Q127" s="34">
        <f t="shared" si="143"/>
        <v>3475600</v>
      </c>
      <c r="R127" s="34">
        <f t="shared" si="144"/>
        <v>2131297.3251116253</v>
      </c>
      <c r="S127" s="34">
        <f t="shared" si="145"/>
        <v>1011552.8169999999</v>
      </c>
      <c r="T127" s="34">
        <f t="shared" si="146"/>
        <v>1244209.9649099999</v>
      </c>
      <c r="U127" s="175">
        <f>VLOOKUP(B127,'[3]MANO DE OBRA'!$B$9:$H$144,7,0)</f>
        <v>950050</v>
      </c>
      <c r="V127" s="175">
        <v>3203000</v>
      </c>
      <c r="W127" s="17">
        <v>3864100</v>
      </c>
      <c r="X127" s="17">
        <v>3671000</v>
      </c>
      <c r="Y127" s="17">
        <f t="shared" si="147"/>
        <v>2922037.5</v>
      </c>
      <c r="Z127" s="17">
        <f t="shared" si="148"/>
        <v>3437000</v>
      </c>
      <c r="AA127" s="17">
        <f t="shared" si="149"/>
        <v>2109725.4500624929</v>
      </c>
      <c r="AB127" s="17">
        <f t="shared" si="150"/>
        <v>998502.54999999993</v>
      </c>
      <c r="AC127" s="17">
        <f t="shared" si="151"/>
        <v>1228158.1365</v>
      </c>
      <c r="AD127" s="129">
        <f>VLOOKUP(B127,'[3]MANO DE OBRA'!$B$9:$J$144,9,0)</f>
        <v>896700</v>
      </c>
      <c r="AE127" s="129">
        <v>3203000</v>
      </c>
      <c r="AF127" s="18">
        <v>3864100</v>
      </c>
      <c r="AG127" s="74">
        <v>3748200</v>
      </c>
      <c r="AH127" s="18">
        <f t="shared" si="152"/>
        <v>2928000</v>
      </c>
      <c r="AI127" s="18">
        <f t="shared" si="153"/>
        <v>3475600</v>
      </c>
      <c r="AJ127" s="18">
        <f t="shared" si="154"/>
        <v>2048136.6526904602</v>
      </c>
      <c r="AK127" s="18">
        <f t="shared" si="155"/>
        <v>942431.7</v>
      </c>
      <c r="AL127" s="18">
        <f t="shared" si="156"/>
        <v>1159190.9909999999</v>
      </c>
      <c r="AM127" s="133">
        <f>VLOOKUP(B127,'[3]MANO DE OBRA'!$B$9:$L$144,11,0)</f>
        <v>978856</v>
      </c>
      <c r="AN127" s="133">
        <v>3203000</v>
      </c>
      <c r="AO127" s="19">
        <v>3864100</v>
      </c>
      <c r="AP127" s="77">
        <v>3825000</v>
      </c>
      <c r="AQ127" s="19">
        <f t="shared" si="157"/>
        <v>2967739</v>
      </c>
      <c r="AR127" s="19">
        <f t="shared" si="158"/>
        <v>3514000</v>
      </c>
      <c r="AS127" s="19">
        <f t="shared" si="159"/>
        <v>2157452.6014928222</v>
      </c>
      <c r="AT127" s="19">
        <f t="shared" si="160"/>
        <v>1028777.656</v>
      </c>
      <c r="AU127" s="19">
        <f t="shared" si="161"/>
        <v>1265396.51688</v>
      </c>
      <c r="AV127" s="137">
        <f>VLOOKUP(B127,'[3]MANO DE OBRA'!$B$9:$N$144,13,0)</f>
        <v>901186</v>
      </c>
      <c r="AW127" s="137">
        <v>3203000</v>
      </c>
      <c r="AX127" s="20">
        <v>3864100</v>
      </c>
      <c r="AY127" s="79">
        <v>3825000</v>
      </c>
      <c r="AZ127" s="20">
        <f t="shared" si="162"/>
        <v>2948321.5</v>
      </c>
      <c r="BA127" s="20">
        <f t="shared" si="163"/>
        <v>3514000</v>
      </c>
      <c r="BB127" s="20">
        <f t="shared" si="164"/>
        <v>2059640.464155474</v>
      </c>
      <c r="BC127" s="20">
        <f t="shared" si="165"/>
        <v>947146.48599999992</v>
      </c>
      <c r="BD127" s="20">
        <f t="shared" si="166"/>
        <v>1164990.17778</v>
      </c>
      <c r="BE127" s="139">
        <f>VLOOKUP(B127,'[3]MANO DE OBRA'!$B$9:$P$144,15,0)</f>
        <v>1037082</v>
      </c>
      <c r="BF127" s="139">
        <v>3203000</v>
      </c>
      <c r="BG127" s="21">
        <v>3864100</v>
      </c>
      <c r="BH127" s="80">
        <v>3594000</v>
      </c>
      <c r="BI127" s="21">
        <f t="shared" si="167"/>
        <v>2924545.5</v>
      </c>
      <c r="BJ127" s="21">
        <f t="shared" si="168"/>
        <v>3398500</v>
      </c>
      <c r="BK127" s="21">
        <f t="shared" si="169"/>
        <v>2205697.6245189388</v>
      </c>
      <c r="BL127" s="21">
        <f t="shared" si="170"/>
        <v>1089973.182</v>
      </c>
      <c r="BM127" s="21">
        <f t="shared" si="171"/>
        <v>1340667.0138600001</v>
      </c>
      <c r="BN127" s="144">
        <f>VLOOKUP(B127,'[3]MANO DE OBRA'!$B$9:$R$144,17,0)</f>
        <v>1006525</v>
      </c>
      <c r="BO127" s="144">
        <v>3203000</v>
      </c>
      <c r="BP127" s="22">
        <v>3864100</v>
      </c>
      <c r="BQ127" s="82">
        <v>3671000</v>
      </c>
      <c r="BR127" s="22">
        <f t="shared" si="172"/>
        <v>2936156.25</v>
      </c>
      <c r="BS127" s="22">
        <f t="shared" si="173"/>
        <v>3437000</v>
      </c>
      <c r="BT127" s="22">
        <f t="shared" si="174"/>
        <v>2177555.2191064046</v>
      </c>
      <c r="BU127" s="22">
        <f t="shared" si="175"/>
        <v>1057857.7749999999</v>
      </c>
      <c r="BV127" s="22">
        <f t="shared" si="176"/>
        <v>1301165.0632499999</v>
      </c>
      <c r="BW127" s="146">
        <f>VLOOKUP(B127,'[3]MANO DE OBRA'!$B$9:$T$144,19,0)</f>
        <v>1035059</v>
      </c>
      <c r="BX127" s="146">
        <v>3203000</v>
      </c>
      <c r="BY127" s="23">
        <v>3864100</v>
      </c>
      <c r="BZ127" s="84">
        <v>3594000</v>
      </c>
      <c r="CA127" s="23">
        <f t="shared" si="177"/>
        <v>2924039.75</v>
      </c>
      <c r="CB127" s="23">
        <f t="shared" si="178"/>
        <v>3398500</v>
      </c>
      <c r="CC127" s="84">
        <f t="shared" si="179"/>
        <v>2203407.8192483634</v>
      </c>
      <c r="CD127" s="84">
        <f t="shared" si="180"/>
        <v>1087847.0089999998</v>
      </c>
      <c r="CE127" s="84">
        <f t="shared" si="181"/>
        <v>1338051.8210699998</v>
      </c>
      <c r="CF127" s="168">
        <f>VLOOKUP(B127,'[3]MANO DE OBRA'!$B$9:$X$144,23,0)</f>
        <v>896700</v>
      </c>
      <c r="CG127" s="168">
        <v>3203000</v>
      </c>
      <c r="CH127" s="24">
        <v>3864100</v>
      </c>
      <c r="CI127" s="24">
        <v>3342400</v>
      </c>
      <c r="CJ127" s="24">
        <f t="shared" si="182"/>
        <v>2826550</v>
      </c>
      <c r="CK127" s="24">
        <f t="shared" si="183"/>
        <v>3272700</v>
      </c>
      <c r="CL127" s="24">
        <f t="shared" si="184"/>
        <v>2014721.3960787551</v>
      </c>
      <c r="CM127" s="24">
        <f t="shared" si="185"/>
        <v>942431.7</v>
      </c>
      <c r="CN127" s="24">
        <f t="shared" si="186"/>
        <v>1159190.9909999999</v>
      </c>
      <c r="CO127" s="148">
        <f>VLOOKUP(B127,'[3]MANO DE OBRA'!$B$9:$Z$144,25,0)</f>
        <v>1015600</v>
      </c>
      <c r="CP127" s="148">
        <v>3203000</v>
      </c>
      <c r="CQ127" s="26">
        <v>3864100</v>
      </c>
      <c r="CR127" s="149">
        <v>3671000</v>
      </c>
      <c r="CS127" s="26">
        <f t="shared" si="187"/>
        <v>2938425</v>
      </c>
      <c r="CT127" s="26">
        <f t="shared" si="188"/>
        <v>3437000</v>
      </c>
      <c r="CU127" s="26">
        <f t="shared" si="189"/>
        <v>2188130.2521034274</v>
      </c>
      <c r="CV127" s="26">
        <f t="shared" si="190"/>
        <v>1067395.5999999999</v>
      </c>
      <c r="CW127" s="26">
        <f t="shared" si="191"/>
        <v>1312896.5879999998</v>
      </c>
      <c r="CX127" s="27">
        <f>VLOOKUP(B127,'[3]MANO DE OBRA'!$B$9:$AB$144,27,0)</f>
        <v>1283129</v>
      </c>
      <c r="CY127" s="27">
        <v>3203000</v>
      </c>
      <c r="CZ127" s="28">
        <v>3864100</v>
      </c>
      <c r="DA127" s="86">
        <v>3478000</v>
      </c>
      <c r="DB127" s="28">
        <f t="shared" si="192"/>
        <v>2957057.25</v>
      </c>
      <c r="DC127" s="28">
        <f t="shared" si="193"/>
        <v>3340500</v>
      </c>
      <c r="DD127" s="28">
        <f t="shared" si="194"/>
        <v>2442201.9165210887</v>
      </c>
      <c r="DE127" s="28">
        <f t="shared" si="195"/>
        <v>1348568.5789999999</v>
      </c>
      <c r="DF127" s="28">
        <f t="shared" si="196"/>
        <v>1658739.3521699999</v>
      </c>
      <c r="DG127" s="150">
        <f>VLOOKUP(B127,'[3]MANO DE OBRA'!$B$9:$AF$144,31,0)</f>
        <v>1352435</v>
      </c>
      <c r="DH127" s="150">
        <v>3203000</v>
      </c>
      <c r="DI127" s="29">
        <v>3864100</v>
      </c>
      <c r="DJ127" s="88">
        <v>3748000</v>
      </c>
      <c r="DK127" s="29">
        <f t="shared" si="197"/>
        <v>3041883.75</v>
      </c>
      <c r="DL127" s="29">
        <f t="shared" si="198"/>
        <v>3475500</v>
      </c>
      <c r="DM127" s="29">
        <f t="shared" si="199"/>
        <v>2536114.5658961223</v>
      </c>
      <c r="DN127" s="29">
        <f t="shared" si="200"/>
        <v>1421409.1849999998</v>
      </c>
      <c r="DO127" s="29">
        <f t="shared" si="201"/>
        <v>1748333.2975499998</v>
      </c>
      <c r="DP127" s="154">
        <f>VLOOKUP(B127,'[3]MANO DE OBRA'!$B$9:$AH$144,33,0)</f>
        <v>1352435</v>
      </c>
      <c r="DQ127" s="154">
        <v>3203000</v>
      </c>
      <c r="DR127" s="30">
        <v>3864100</v>
      </c>
      <c r="DS127" s="90">
        <v>3670900</v>
      </c>
      <c r="DT127" s="30">
        <f t="shared" si="202"/>
        <v>3022608.75</v>
      </c>
      <c r="DU127" s="30">
        <f t="shared" si="203"/>
        <v>3436950</v>
      </c>
      <c r="DV127" s="30">
        <f t="shared" si="204"/>
        <v>2527135.7371508614</v>
      </c>
      <c r="DW127" s="30">
        <f t="shared" si="205"/>
        <v>1421409.1849999998</v>
      </c>
      <c r="DX127" s="30">
        <f t="shared" si="206"/>
        <v>1748333.2975499998</v>
      </c>
      <c r="DY127" s="158">
        <f>VLOOKUP(B127,'[3]MANO DE OBRA'!$B$9:$AJ$144,35,0)</f>
        <v>1352435</v>
      </c>
      <c r="DZ127" s="158">
        <v>3203000</v>
      </c>
      <c r="EA127" s="24">
        <v>3864100</v>
      </c>
      <c r="EB127" s="25">
        <v>3670900</v>
      </c>
      <c r="EC127" s="24">
        <f t="shared" si="207"/>
        <v>3022608.75</v>
      </c>
      <c r="ED127" s="24">
        <f t="shared" si="208"/>
        <v>3436950</v>
      </c>
      <c r="EE127" s="24">
        <f t="shared" si="209"/>
        <v>2527135.7371508614</v>
      </c>
      <c r="EF127" s="24">
        <f t="shared" si="210"/>
        <v>1421409.1849999998</v>
      </c>
      <c r="EG127" s="24">
        <f t="shared" si="211"/>
        <v>1748333.2975499998</v>
      </c>
      <c r="EH127" s="126">
        <f>VLOOKUP(B127,'[3]MANO DE OBRA'!$B$9:$AN$144,37,0)</f>
        <v>1421216</v>
      </c>
      <c r="EI127" s="126">
        <v>3203000</v>
      </c>
      <c r="EJ127" s="17">
        <v>3864100</v>
      </c>
      <c r="EK127" s="73">
        <v>3632000</v>
      </c>
      <c r="EL127" s="17">
        <f t="shared" si="212"/>
        <v>3030079</v>
      </c>
      <c r="EM127" s="17">
        <f t="shared" si="213"/>
        <v>3417500</v>
      </c>
      <c r="EN127" s="17">
        <f t="shared" si="214"/>
        <v>2580723.4328307509</v>
      </c>
      <c r="EO127" s="17">
        <f t="shared" si="215"/>
        <v>1493698.0159999998</v>
      </c>
      <c r="EP127" s="17">
        <f t="shared" si="216"/>
        <v>1837248.5596799999</v>
      </c>
      <c r="EQ127" s="350">
        <v>1352435</v>
      </c>
      <c r="ER127" s="170">
        <v>3203000</v>
      </c>
      <c r="ES127" s="32">
        <v>3864100</v>
      </c>
      <c r="ET127" s="32">
        <v>3710000</v>
      </c>
      <c r="EU127" s="32">
        <f t="shared" si="217"/>
        <v>3592366.6666666665</v>
      </c>
      <c r="EV127" s="32">
        <f t="shared" si="218"/>
        <v>3710000</v>
      </c>
      <c r="EW127" s="32">
        <f t="shared" si="219"/>
        <v>3569127.5084337024</v>
      </c>
      <c r="EX127" s="32">
        <f t="shared" si="220"/>
        <v>1633876.7234999998</v>
      </c>
      <c r="EY127" s="32">
        <f t="shared" si="221"/>
        <v>2009668.3699049999</v>
      </c>
      <c r="EZ127" s="94">
        <f>VLOOKUP(B127,'[2]MANO DE OBRA '!$B$11:$AT$145,45,0)</f>
        <v>622172</v>
      </c>
      <c r="FA127" s="170">
        <v>3203000</v>
      </c>
      <c r="FB127" s="32">
        <v>3864100</v>
      </c>
      <c r="FC127" s="32">
        <v>3478000</v>
      </c>
      <c r="FD127" s="32">
        <f t="shared" si="222"/>
        <v>3515033.3333333335</v>
      </c>
      <c r="FE127" s="32">
        <f t="shared" si="223"/>
        <v>3478000</v>
      </c>
      <c r="FF127" s="32">
        <f t="shared" si="224"/>
        <v>3494380.2162588858</v>
      </c>
      <c r="FG127" s="172">
        <f t="shared" si="225"/>
        <v>751645.99320000003</v>
      </c>
      <c r="FH127" s="32">
        <f t="shared" si="226"/>
        <v>924524.57163600007</v>
      </c>
      <c r="FI127" s="172">
        <f>VLOOKUP(B127,'[2]MANO DE OBRA '!$B$11:$BO$145,66,0)</f>
        <v>664411</v>
      </c>
      <c r="FJ127" s="162">
        <v>3203000</v>
      </c>
      <c r="FK127" s="32">
        <v>3864100</v>
      </c>
      <c r="FL127" s="94">
        <v>3709500</v>
      </c>
      <c r="FM127" s="32">
        <f t="shared" si="227"/>
        <v>3592200</v>
      </c>
      <c r="FN127" s="32">
        <f t="shared" si="228"/>
        <v>3709500</v>
      </c>
      <c r="FO127" s="94">
        <f t="shared" si="229"/>
        <v>3568973.2443512641</v>
      </c>
      <c r="FP127" s="172">
        <f t="shared" si="230"/>
        <v>802674.92909999995</v>
      </c>
      <c r="FQ127" s="32">
        <f t="shared" si="231"/>
        <v>987290.162793</v>
      </c>
      <c r="FR127" s="94">
        <f>VLOOKUP(B127,'[2]MANO DE OBRA '!$B$11:$BF$145,57,0)</f>
        <v>647661</v>
      </c>
      <c r="FS127" s="170">
        <v>3203000</v>
      </c>
      <c r="FT127" s="32">
        <v>3864100</v>
      </c>
      <c r="FU127" s="32">
        <v>3632000</v>
      </c>
      <c r="FV127" s="32">
        <f t="shared" si="232"/>
        <v>3566366.6666666665</v>
      </c>
      <c r="FW127" s="32">
        <f t="shared" si="233"/>
        <v>3632000</v>
      </c>
      <c r="FX127" s="32">
        <f t="shared" si="234"/>
        <v>3544715.8609109549</v>
      </c>
      <c r="FY127" s="172">
        <f t="shared" si="235"/>
        <v>782439.25410000002</v>
      </c>
      <c r="FZ127" s="32">
        <f t="shared" si="236"/>
        <v>962400.28254300007</v>
      </c>
      <c r="GA127" s="172">
        <f>VLOOKUP(B127,'[2]MANO DE OBRA '!$B$11:$BR$145,69,0)</f>
        <v>624289</v>
      </c>
      <c r="GB127" s="162">
        <v>3203000</v>
      </c>
      <c r="GC127" s="32">
        <v>3864100</v>
      </c>
      <c r="GD127" s="94">
        <v>3748000</v>
      </c>
      <c r="GE127" s="32">
        <f t="shared" si="237"/>
        <v>3605033.3333333335</v>
      </c>
      <c r="GF127" s="32">
        <f t="shared" si="238"/>
        <v>3748000</v>
      </c>
      <c r="GG127" s="32">
        <f t="shared" si="239"/>
        <v>3580769.499972071</v>
      </c>
      <c r="GH127" s="172">
        <f t="shared" si="240"/>
        <v>754203.54090000002</v>
      </c>
      <c r="GI127" s="32">
        <f t="shared" si="241"/>
        <v>927670.35530699999</v>
      </c>
      <c r="GJ127" s="172">
        <f>VLOOKUP(B127,'[2]MANO DE OBRA '!$B$11:$P$145,15,0)</f>
        <v>684757</v>
      </c>
      <c r="GK127" s="162">
        <v>3203000</v>
      </c>
      <c r="GL127" s="32">
        <v>3864100</v>
      </c>
      <c r="GM127" s="94">
        <v>2569700</v>
      </c>
      <c r="GN127" s="32">
        <f t="shared" si="242"/>
        <v>3212266.6666666665</v>
      </c>
      <c r="GO127" s="32">
        <f t="shared" si="243"/>
        <v>3203000</v>
      </c>
      <c r="GP127" s="32">
        <f t="shared" si="244"/>
        <v>3124510.93443484</v>
      </c>
      <c r="GQ127" s="172">
        <f t="shared" si="245"/>
        <v>827254.93169999996</v>
      </c>
      <c r="GR127" s="32">
        <f t="shared" si="246"/>
        <v>1017523.5659909999</v>
      </c>
      <c r="GS127" s="172">
        <f>VLOOKUP(B127,'[2]MANO DE OBRA '!$B$11:$G$145,6,0)</f>
        <v>584769</v>
      </c>
      <c r="GT127" s="162">
        <v>3203000</v>
      </c>
      <c r="GU127" s="32">
        <v>3864100</v>
      </c>
      <c r="GV127" s="94">
        <v>2569700</v>
      </c>
      <c r="GW127" s="33">
        <f t="shared" si="247"/>
        <v>3212266.6666666665</v>
      </c>
      <c r="GX127" s="32">
        <f t="shared" si="248"/>
        <v>3203000</v>
      </c>
      <c r="GY127" s="32">
        <f t="shared" si="249"/>
        <v>3124510.93443484</v>
      </c>
      <c r="GZ127" s="172">
        <f t="shared" si="250"/>
        <v>706459.42889999994</v>
      </c>
      <c r="HA127" s="32">
        <f t="shared" si="251"/>
        <v>868945.09754699992</v>
      </c>
      <c r="HB127" s="172">
        <f>VLOOKUP(B127,'[2]MANO DE OBRA '!$B$11:$D$145,3,0)</f>
        <v>574072</v>
      </c>
      <c r="HC127" s="31">
        <v>3203000</v>
      </c>
      <c r="HD127" s="32">
        <v>3864100</v>
      </c>
      <c r="HE127" s="94">
        <v>2569700</v>
      </c>
      <c r="HF127" s="33">
        <f t="shared" si="252"/>
        <v>3212266.6666666665</v>
      </c>
      <c r="HG127" s="32">
        <f t="shared" si="253"/>
        <v>3203000</v>
      </c>
      <c r="HH127" s="32">
        <f t="shared" si="254"/>
        <v>3124510.93443484</v>
      </c>
      <c r="HI127" s="172">
        <f t="shared" si="255"/>
        <v>693536.38319999992</v>
      </c>
      <c r="HJ127" s="32">
        <f t="shared" si="256"/>
        <v>853049.75133599993</v>
      </c>
      <c r="HK127" s="172">
        <f>VLOOKUP(B127,'[2]MANO DE OBRA '!$B$11:$BI$145,60,0)</f>
        <v>818882</v>
      </c>
      <c r="HL127" s="31">
        <v>3203000</v>
      </c>
      <c r="HM127" s="32">
        <v>3864100</v>
      </c>
      <c r="HN127" s="94">
        <v>3748200</v>
      </c>
      <c r="HO127" s="33">
        <f t="shared" si="257"/>
        <v>3605100</v>
      </c>
      <c r="HP127" s="32">
        <f t="shared" si="258"/>
        <v>3748200</v>
      </c>
      <c r="HQ127" s="32">
        <f t="shared" si="259"/>
        <v>3580830.3480008715</v>
      </c>
      <c r="HR127" s="172">
        <f t="shared" si="260"/>
        <v>989291.34419999993</v>
      </c>
      <c r="HS127" s="32">
        <f t="shared" si="261"/>
        <v>1216828.3533659999</v>
      </c>
      <c r="HT127" s="172">
        <v>1537440</v>
      </c>
      <c r="HU127" s="31">
        <v>3203000</v>
      </c>
      <c r="HV127" s="32">
        <v>3864100</v>
      </c>
      <c r="HW127" s="94">
        <v>3671000</v>
      </c>
      <c r="HX127" s="33">
        <f t="shared" si="262"/>
        <v>3579366.6666666665</v>
      </c>
      <c r="HY127" s="32">
        <f t="shared" si="263"/>
        <v>3671000</v>
      </c>
      <c r="HZ127" s="32">
        <f t="shared" si="264"/>
        <v>3557009.4750718973</v>
      </c>
      <c r="IA127" s="172">
        <f t="shared" si="265"/>
        <v>1857381.264</v>
      </c>
      <c r="IB127" s="32">
        <f t="shared" si="266"/>
        <v>2284578.9547199998</v>
      </c>
      <c r="IC127" s="172">
        <v>1761650</v>
      </c>
      <c r="ID127" s="31">
        <v>3203000</v>
      </c>
      <c r="IE127" s="32">
        <v>3864100</v>
      </c>
      <c r="IF127" s="94">
        <v>3671000</v>
      </c>
      <c r="IG127" s="33">
        <f t="shared" si="267"/>
        <v>3579366.6666666665</v>
      </c>
      <c r="IH127" s="32">
        <f t="shared" si="268"/>
        <v>3671000</v>
      </c>
      <c r="II127" s="32">
        <f t="shared" si="269"/>
        <v>3557009.4750718973</v>
      </c>
      <c r="IJ127" s="172">
        <f t="shared" si="270"/>
        <v>2128249.3649999998</v>
      </c>
      <c r="IK127" s="32">
        <f t="shared" si="271"/>
        <v>2617746.7189499997</v>
      </c>
      <c r="IM127" s="32">
        <f t="shared" si="272"/>
        <v>1373493.4164386669</v>
      </c>
    </row>
    <row r="128" spans="1:247" x14ac:dyDescent="0.25">
      <c r="A128" s="12">
        <v>121</v>
      </c>
      <c r="B128" s="38" t="s">
        <v>406</v>
      </c>
      <c r="C128" s="14">
        <f>VLOOKUP(B128,'[3]MANO DE OBRA'!$B$9:$D$144,3,0)</f>
        <v>290904</v>
      </c>
      <c r="D128" s="14">
        <v>1039000</v>
      </c>
      <c r="E128" s="15">
        <v>1269050</v>
      </c>
      <c r="F128" s="97">
        <v>1180000</v>
      </c>
      <c r="G128" s="105">
        <f t="shared" si="138"/>
        <v>944738.5</v>
      </c>
      <c r="H128" s="105">
        <f t="shared" si="139"/>
        <v>1109500</v>
      </c>
      <c r="I128" s="105">
        <f t="shared" si="140"/>
        <v>662748.41970264667</v>
      </c>
      <c r="J128" s="107">
        <f t="shared" si="273"/>
        <v>305740.10399999999</v>
      </c>
      <c r="K128" s="107">
        <f t="shared" si="141"/>
        <v>376060.32792000001</v>
      </c>
      <c r="L128" s="101">
        <f>VLOOKUP(B128,'[3]MANO DE OBRA'!$B$9:$F$144,5,0)</f>
        <v>316039</v>
      </c>
      <c r="M128" s="101">
        <v>1039000</v>
      </c>
      <c r="N128" s="34">
        <v>1269050</v>
      </c>
      <c r="O128" s="70">
        <v>1205600</v>
      </c>
      <c r="P128" s="34">
        <f t="shared" si="142"/>
        <v>957422.25</v>
      </c>
      <c r="Q128" s="34">
        <f t="shared" si="143"/>
        <v>1122300</v>
      </c>
      <c r="R128" s="34">
        <f t="shared" si="144"/>
        <v>696368.66089316248</v>
      </c>
      <c r="S128" s="34">
        <f t="shared" si="145"/>
        <v>332156.989</v>
      </c>
      <c r="T128" s="34">
        <f t="shared" si="146"/>
        <v>408553.09646999999</v>
      </c>
      <c r="U128" s="175">
        <f>VLOOKUP(B128,'[3]MANO DE OBRA'!$B$9:$H$144,7,0)</f>
        <v>306908</v>
      </c>
      <c r="V128" s="175">
        <v>1039000</v>
      </c>
      <c r="W128" s="17">
        <v>1269050</v>
      </c>
      <c r="X128" s="17">
        <v>1180000</v>
      </c>
      <c r="Y128" s="17">
        <f t="shared" si="147"/>
        <v>948739.5</v>
      </c>
      <c r="Z128" s="17">
        <f t="shared" si="148"/>
        <v>1109500</v>
      </c>
      <c r="AA128" s="17">
        <f t="shared" si="149"/>
        <v>683034.68535979709</v>
      </c>
      <c r="AB128" s="17">
        <f t="shared" si="150"/>
        <v>322560.30799999996</v>
      </c>
      <c r="AC128" s="17">
        <f t="shared" si="151"/>
        <v>396749.17883999995</v>
      </c>
      <c r="AD128" s="129">
        <f>VLOOKUP(B128,'[3]MANO DE OBRA'!$B$9:$J$144,9,0)</f>
        <v>288489</v>
      </c>
      <c r="AE128" s="129">
        <v>1039000</v>
      </c>
      <c r="AF128" s="18">
        <v>1269050</v>
      </c>
      <c r="AG128" s="74">
        <v>1205600</v>
      </c>
      <c r="AH128" s="18">
        <f t="shared" si="152"/>
        <v>950534.75</v>
      </c>
      <c r="AI128" s="18">
        <f t="shared" si="153"/>
        <v>1122300</v>
      </c>
      <c r="AJ128" s="18">
        <f t="shared" si="154"/>
        <v>661566.63796362863</v>
      </c>
      <c r="AK128" s="18">
        <f t="shared" si="155"/>
        <v>303201.93899999995</v>
      </c>
      <c r="AL128" s="18">
        <f t="shared" si="156"/>
        <v>372938.38496999996</v>
      </c>
      <c r="AM128" s="133">
        <f>VLOOKUP(B128,'[3]MANO DE OBRA'!$B$9:$L$144,11,0)</f>
        <v>317602</v>
      </c>
      <c r="AN128" s="133">
        <v>1039000</v>
      </c>
      <c r="AO128" s="19">
        <v>1269050</v>
      </c>
      <c r="AP128" s="77">
        <v>1231000</v>
      </c>
      <c r="AQ128" s="19">
        <f t="shared" si="157"/>
        <v>964163</v>
      </c>
      <c r="AR128" s="19">
        <f t="shared" si="158"/>
        <v>1135000</v>
      </c>
      <c r="AS128" s="19">
        <f t="shared" si="159"/>
        <v>700353.99847652577</v>
      </c>
      <c r="AT128" s="19">
        <f t="shared" si="160"/>
        <v>333799.70199999999</v>
      </c>
      <c r="AU128" s="19">
        <f t="shared" si="161"/>
        <v>410573.63345999998</v>
      </c>
      <c r="AV128" s="137">
        <f>VLOOKUP(B128,'[3]MANO DE OBRA'!$B$9:$N$144,13,0)</f>
        <v>365449</v>
      </c>
      <c r="AW128" s="137">
        <v>1039000</v>
      </c>
      <c r="AX128" s="20">
        <v>1269050</v>
      </c>
      <c r="AY128" s="79">
        <v>1231000</v>
      </c>
      <c r="AZ128" s="20">
        <f t="shared" si="162"/>
        <v>976124.75</v>
      </c>
      <c r="BA128" s="20">
        <f t="shared" si="163"/>
        <v>1135000</v>
      </c>
      <c r="BB128" s="20">
        <f t="shared" si="164"/>
        <v>754836.25392590079</v>
      </c>
      <c r="BC128" s="20">
        <f t="shared" si="165"/>
        <v>384086.89899999998</v>
      </c>
      <c r="BD128" s="20">
        <f t="shared" si="166"/>
        <v>472426.88576999999</v>
      </c>
      <c r="BE128" s="139">
        <f>VLOOKUP(B128,'[3]MANO DE OBRA'!$B$9:$P$144,15,0)</f>
        <v>353982</v>
      </c>
      <c r="BF128" s="139">
        <v>1039000</v>
      </c>
      <c r="BG128" s="21">
        <v>1269050</v>
      </c>
      <c r="BH128" s="80">
        <v>1193000</v>
      </c>
      <c r="BI128" s="21">
        <f t="shared" si="167"/>
        <v>963758</v>
      </c>
      <c r="BJ128" s="21">
        <f t="shared" si="168"/>
        <v>1116000</v>
      </c>
      <c r="BK128" s="21">
        <f t="shared" si="169"/>
        <v>738868.89942917705</v>
      </c>
      <c r="BL128" s="21">
        <f t="shared" si="170"/>
        <v>372035.08199999999</v>
      </c>
      <c r="BM128" s="21">
        <f t="shared" si="171"/>
        <v>457603.15085999999</v>
      </c>
      <c r="BN128" s="144">
        <f>VLOOKUP(B128,'[3]MANO DE OBRA'!$B$9:$R$144,17,0)</f>
        <v>429188</v>
      </c>
      <c r="BO128" s="144">
        <v>1039000</v>
      </c>
      <c r="BP128" s="22">
        <v>1269050</v>
      </c>
      <c r="BQ128" s="82">
        <v>1218000</v>
      </c>
      <c r="BR128" s="22">
        <f t="shared" si="172"/>
        <v>988809.5</v>
      </c>
      <c r="BS128" s="22">
        <f t="shared" si="173"/>
        <v>1128500</v>
      </c>
      <c r="BT128" s="22">
        <f t="shared" si="174"/>
        <v>816084.32780024956</v>
      </c>
      <c r="BU128" s="22">
        <f t="shared" si="175"/>
        <v>451076.58799999999</v>
      </c>
      <c r="BV128" s="22">
        <f t="shared" si="176"/>
        <v>554824.20323999994</v>
      </c>
      <c r="BW128" s="146">
        <f>VLOOKUP(B128,'[3]MANO DE OBRA'!$B$9:$T$144,19,0)</f>
        <v>432108</v>
      </c>
      <c r="BX128" s="146">
        <v>1039000</v>
      </c>
      <c r="BY128" s="23">
        <v>1269050</v>
      </c>
      <c r="BZ128" s="84">
        <v>1193000</v>
      </c>
      <c r="CA128" s="23">
        <f t="shared" si="177"/>
        <v>983289.5</v>
      </c>
      <c r="CB128" s="23">
        <f t="shared" si="178"/>
        <v>1116000</v>
      </c>
      <c r="CC128" s="84">
        <f t="shared" si="179"/>
        <v>815841.33019863593</v>
      </c>
      <c r="CD128" s="84">
        <f t="shared" si="180"/>
        <v>454145.50799999997</v>
      </c>
      <c r="CE128" s="84">
        <f t="shared" si="181"/>
        <v>558598.97483999992</v>
      </c>
      <c r="CF128" s="168">
        <f>VLOOKUP(B128,'[3]MANO DE OBRA'!$B$9:$X$144,23,0)</f>
        <v>309592</v>
      </c>
      <c r="CG128" s="168">
        <v>1039000</v>
      </c>
      <c r="CH128" s="24">
        <v>1269050</v>
      </c>
      <c r="CI128" s="24">
        <v>1133400</v>
      </c>
      <c r="CJ128" s="24">
        <f t="shared" si="182"/>
        <v>937760.5</v>
      </c>
      <c r="CK128" s="24">
        <f t="shared" si="183"/>
        <v>1086200</v>
      </c>
      <c r="CL128" s="24">
        <f t="shared" si="184"/>
        <v>682266.27688207675</v>
      </c>
      <c r="CM128" s="24">
        <f t="shared" si="185"/>
        <v>325381.19199999998</v>
      </c>
      <c r="CN128" s="24">
        <f t="shared" si="186"/>
        <v>400218.86615999998</v>
      </c>
      <c r="CO128" s="148">
        <f>VLOOKUP(B128,'[3]MANO DE OBRA'!$B$9:$Z$144,25,0)</f>
        <v>340092</v>
      </c>
      <c r="CP128" s="148">
        <v>1039000</v>
      </c>
      <c r="CQ128" s="26">
        <v>1269050</v>
      </c>
      <c r="CR128" s="149">
        <v>1231000</v>
      </c>
      <c r="CS128" s="26">
        <f t="shared" si="187"/>
        <v>969785.5</v>
      </c>
      <c r="CT128" s="26">
        <f t="shared" si="188"/>
        <v>1135000</v>
      </c>
      <c r="CU128" s="26">
        <f t="shared" si="189"/>
        <v>726852.01905452088</v>
      </c>
      <c r="CV128" s="26">
        <f t="shared" si="190"/>
        <v>357436.69199999998</v>
      </c>
      <c r="CW128" s="26">
        <f t="shared" si="191"/>
        <v>439647.13115999999</v>
      </c>
      <c r="CX128" s="27">
        <f>VLOOKUP(B128,'[3]MANO DE OBRA'!$B$9:$AB$144,27,0)</f>
        <v>419121</v>
      </c>
      <c r="CY128" s="27">
        <v>1039000</v>
      </c>
      <c r="CZ128" s="28">
        <v>1269050</v>
      </c>
      <c r="DA128" s="86">
        <v>1218000</v>
      </c>
      <c r="DB128" s="28">
        <f t="shared" si="192"/>
        <v>986292.75</v>
      </c>
      <c r="DC128" s="28">
        <f t="shared" si="193"/>
        <v>1128500</v>
      </c>
      <c r="DD128" s="28">
        <f t="shared" si="194"/>
        <v>806871.50954974641</v>
      </c>
      <c r="DE128" s="28">
        <f t="shared" si="195"/>
        <v>440496.17099999997</v>
      </c>
      <c r="DF128" s="28">
        <f t="shared" si="196"/>
        <v>541810.29032999999</v>
      </c>
      <c r="DG128" s="150">
        <f>VLOOKUP(B128,'[3]MANO DE OBRA'!$B$9:$AF$144,31,0)</f>
        <v>444168</v>
      </c>
      <c r="DH128" s="150">
        <v>1039000</v>
      </c>
      <c r="DI128" s="29">
        <v>1269050</v>
      </c>
      <c r="DJ128" s="88">
        <v>1244000</v>
      </c>
      <c r="DK128" s="29">
        <f t="shared" si="197"/>
        <v>999054.5</v>
      </c>
      <c r="DL128" s="29">
        <f t="shared" si="198"/>
        <v>1141500</v>
      </c>
      <c r="DM128" s="29">
        <f t="shared" si="199"/>
        <v>832342.53074305132</v>
      </c>
      <c r="DN128" s="29">
        <f t="shared" si="200"/>
        <v>466820.56799999997</v>
      </c>
      <c r="DO128" s="29">
        <f t="shared" si="201"/>
        <v>574189.29863999994</v>
      </c>
      <c r="DP128" s="154">
        <f>VLOOKUP(B128,'[3]MANO DE OBRA'!$B$9:$AH$144,33,0)</f>
        <v>444168</v>
      </c>
      <c r="DQ128" s="154">
        <v>1039000</v>
      </c>
      <c r="DR128" s="30">
        <v>1269050</v>
      </c>
      <c r="DS128" s="90">
        <v>1231000</v>
      </c>
      <c r="DT128" s="30">
        <f t="shared" si="202"/>
        <v>995804.5</v>
      </c>
      <c r="DU128" s="30">
        <f t="shared" si="203"/>
        <v>1135000</v>
      </c>
      <c r="DV128" s="30">
        <f t="shared" si="204"/>
        <v>830874.81278421776</v>
      </c>
      <c r="DW128" s="30">
        <f t="shared" si="205"/>
        <v>466820.56799999997</v>
      </c>
      <c r="DX128" s="30">
        <f t="shared" si="206"/>
        <v>574189.29863999994</v>
      </c>
      <c r="DY128" s="158">
        <f>VLOOKUP(B128,'[3]MANO DE OBRA'!$B$9:$AJ$144,35,0)</f>
        <v>444168</v>
      </c>
      <c r="DZ128" s="158">
        <v>1039000</v>
      </c>
      <c r="EA128" s="24">
        <v>1269050</v>
      </c>
      <c r="EB128" s="25">
        <v>1231000</v>
      </c>
      <c r="EC128" s="24">
        <f t="shared" si="207"/>
        <v>995804.5</v>
      </c>
      <c r="ED128" s="24">
        <f t="shared" si="208"/>
        <v>1135000</v>
      </c>
      <c r="EE128" s="24">
        <f t="shared" si="209"/>
        <v>830874.81278421776</v>
      </c>
      <c r="EF128" s="24">
        <f t="shared" si="210"/>
        <v>466820.56799999997</v>
      </c>
      <c r="EG128" s="24">
        <f t="shared" si="211"/>
        <v>574189.29863999994</v>
      </c>
      <c r="EH128" s="126">
        <f>VLOOKUP(B128,'[3]MANO DE OBRA'!$B$9:$AN$144,37,0)</f>
        <v>461779</v>
      </c>
      <c r="EI128" s="126">
        <v>1039000</v>
      </c>
      <c r="EJ128" s="17">
        <v>1269050</v>
      </c>
      <c r="EK128" s="73">
        <v>1206000</v>
      </c>
      <c r="EL128" s="17">
        <f t="shared" si="212"/>
        <v>993957.25</v>
      </c>
      <c r="EM128" s="17">
        <f t="shared" si="213"/>
        <v>1122500</v>
      </c>
      <c r="EN128" s="17">
        <f t="shared" si="214"/>
        <v>842960.57865097781</v>
      </c>
      <c r="EO128" s="17">
        <f t="shared" si="215"/>
        <v>485329.72899999999</v>
      </c>
      <c r="EP128" s="17">
        <f t="shared" si="216"/>
        <v>596955.56666999997</v>
      </c>
      <c r="EQ128" s="350">
        <v>444168</v>
      </c>
      <c r="ER128" s="170">
        <v>1039000</v>
      </c>
      <c r="ES128" s="32">
        <v>1269050</v>
      </c>
      <c r="ET128" s="32">
        <v>1142000</v>
      </c>
      <c r="EU128" s="32">
        <f t="shared" si="217"/>
        <v>1150016.6666666667</v>
      </c>
      <c r="EV128" s="32">
        <f t="shared" si="218"/>
        <v>1142000</v>
      </c>
      <c r="EW128" s="32">
        <f t="shared" si="219"/>
        <v>1142373.3566346746</v>
      </c>
      <c r="EX128" s="32">
        <f t="shared" si="220"/>
        <v>536599.36080000002</v>
      </c>
      <c r="EY128" s="32">
        <f t="shared" si="221"/>
        <v>660017.21378400002</v>
      </c>
      <c r="EZ128" s="94">
        <f>VLOOKUP(B128,'[2]MANO DE OBRA '!$B$11:$AT$145,45,0)</f>
        <v>287279</v>
      </c>
      <c r="FA128" s="170">
        <v>1039000</v>
      </c>
      <c r="FB128" s="32">
        <v>1269050</v>
      </c>
      <c r="FC128" s="32">
        <v>1218000</v>
      </c>
      <c r="FD128" s="32">
        <f t="shared" si="222"/>
        <v>1175350</v>
      </c>
      <c r="FE128" s="32">
        <f t="shared" si="223"/>
        <v>1218000</v>
      </c>
      <c r="FF128" s="32">
        <f t="shared" si="224"/>
        <v>1166646.5155493694</v>
      </c>
      <c r="FG128" s="172">
        <f t="shared" si="225"/>
        <v>347061.7599</v>
      </c>
      <c r="FH128" s="32">
        <f t="shared" si="226"/>
        <v>426885.96467700001</v>
      </c>
      <c r="FI128" s="172">
        <f>VLOOKUP(B128,'[2]MANO DE OBRA '!$B$11:$BO$145,66,0)</f>
        <v>314160</v>
      </c>
      <c r="FJ128" s="162">
        <v>1039000</v>
      </c>
      <c r="FK128" s="32">
        <v>1269050</v>
      </c>
      <c r="FL128" s="94">
        <v>1142100</v>
      </c>
      <c r="FM128" s="32">
        <f t="shared" si="227"/>
        <v>1150050</v>
      </c>
      <c r="FN128" s="32">
        <f t="shared" si="228"/>
        <v>1142100</v>
      </c>
      <c r="FO128" s="94">
        <f t="shared" si="229"/>
        <v>1142406.7098203099</v>
      </c>
      <c r="FP128" s="172">
        <f t="shared" si="230"/>
        <v>379536.696</v>
      </c>
      <c r="FQ128" s="32">
        <f t="shared" si="231"/>
        <v>466830.13607999997</v>
      </c>
      <c r="FR128" s="94">
        <f>VLOOKUP(B128,'[2]MANO DE OBRA '!$B$11:$BF$145,57,0)</f>
        <v>235028</v>
      </c>
      <c r="FS128" s="170">
        <v>1039000</v>
      </c>
      <c r="FT128" s="32">
        <v>1269050</v>
      </c>
      <c r="FU128" s="32">
        <v>1231000</v>
      </c>
      <c r="FV128" s="32">
        <f t="shared" si="232"/>
        <v>1179683.3333333333</v>
      </c>
      <c r="FW128" s="32">
        <f t="shared" si="233"/>
        <v>1231000</v>
      </c>
      <c r="FX128" s="32">
        <f t="shared" si="234"/>
        <v>1170593.4702485304</v>
      </c>
      <c r="FY128" s="172">
        <f t="shared" si="235"/>
        <v>283937.32679999998</v>
      </c>
      <c r="FZ128" s="32">
        <f t="shared" si="236"/>
        <v>349242.91196399997</v>
      </c>
      <c r="GA128" s="172">
        <f>VLOOKUP(B128,'[2]MANO DE OBRA '!$B$11:$BR$145,69,0)</f>
        <v>270585</v>
      </c>
      <c r="GB128" s="162">
        <v>1039000</v>
      </c>
      <c r="GC128" s="32">
        <v>1269050</v>
      </c>
      <c r="GD128" s="94">
        <v>1206000</v>
      </c>
      <c r="GE128" s="32">
        <f t="shared" si="237"/>
        <v>1171350</v>
      </c>
      <c r="GF128" s="32">
        <f t="shared" si="238"/>
        <v>1206000</v>
      </c>
      <c r="GG128" s="32">
        <f t="shared" si="239"/>
        <v>1162951.9238941737</v>
      </c>
      <c r="GH128" s="172">
        <f t="shared" si="240"/>
        <v>326893.73849999998</v>
      </c>
      <c r="GI128" s="32">
        <f t="shared" si="241"/>
        <v>402079.29835499998</v>
      </c>
      <c r="GJ128" s="172">
        <f>VLOOKUP(B128,'[2]MANO DE OBRA '!$B$11:$P$145,15,0)</f>
        <v>254481</v>
      </c>
      <c r="GK128" s="162">
        <v>1039000</v>
      </c>
      <c r="GL128" s="32">
        <v>1269050</v>
      </c>
      <c r="GM128" s="94">
        <v>852800</v>
      </c>
      <c r="GN128" s="32">
        <f t="shared" si="242"/>
        <v>1053616.6666666667</v>
      </c>
      <c r="GO128" s="32">
        <f t="shared" si="243"/>
        <v>1039000</v>
      </c>
      <c r="GP128" s="32">
        <f t="shared" si="244"/>
        <v>1026320.7466676913</v>
      </c>
      <c r="GQ128" s="172">
        <f t="shared" si="245"/>
        <v>307438.49609999999</v>
      </c>
      <c r="GR128" s="32">
        <f t="shared" si="246"/>
        <v>378149.35020300001</v>
      </c>
      <c r="GS128" s="172">
        <f>VLOOKUP(B128,'[2]MANO DE OBRA '!$B$11:$G$145,6,0)</f>
        <v>211213</v>
      </c>
      <c r="GT128" s="162">
        <v>1039000</v>
      </c>
      <c r="GU128" s="32">
        <v>1269050</v>
      </c>
      <c r="GV128" s="94">
        <v>852800</v>
      </c>
      <c r="GW128" s="33">
        <f t="shared" si="247"/>
        <v>1053616.6666666667</v>
      </c>
      <c r="GX128" s="32">
        <f t="shared" si="248"/>
        <v>1039000</v>
      </c>
      <c r="GY128" s="32">
        <f t="shared" si="249"/>
        <v>1026320.7466676913</v>
      </c>
      <c r="GZ128" s="172">
        <f t="shared" si="250"/>
        <v>255166.4253</v>
      </c>
      <c r="HA128" s="32">
        <f t="shared" si="251"/>
        <v>313854.70311900001</v>
      </c>
      <c r="HB128" s="172">
        <f>VLOOKUP(B128,'[2]MANO DE OBRA '!$B$11:$D$145,3,0)</f>
        <v>203557</v>
      </c>
      <c r="HC128" s="31">
        <v>1039000</v>
      </c>
      <c r="HD128" s="32">
        <v>1269050</v>
      </c>
      <c r="HE128" s="94">
        <v>852800</v>
      </c>
      <c r="HF128" s="33">
        <f t="shared" si="252"/>
        <v>1053616.6666666667</v>
      </c>
      <c r="HG128" s="32">
        <f t="shared" si="253"/>
        <v>1039000</v>
      </c>
      <c r="HH128" s="32">
        <f t="shared" si="254"/>
        <v>1026320.7466676913</v>
      </c>
      <c r="HI128" s="172">
        <f t="shared" si="255"/>
        <v>245917.21169999999</v>
      </c>
      <c r="HJ128" s="32">
        <f t="shared" si="256"/>
        <v>302478.17039099999</v>
      </c>
      <c r="HK128" s="172">
        <f>VLOOKUP(B128,'[2]MANO DE OBRA '!$B$11:$BI$145,60,0)</f>
        <v>266180</v>
      </c>
      <c r="HL128" s="31">
        <v>1039000</v>
      </c>
      <c r="HM128" s="32">
        <v>1269050</v>
      </c>
      <c r="HN128" s="94">
        <v>1205600</v>
      </c>
      <c r="HO128" s="33">
        <f t="shared" si="257"/>
        <v>1171216.6666666667</v>
      </c>
      <c r="HP128" s="32">
        <f t="shared" si="258"/>
        <v>1205600</v>
      </c>
      <c r="HQ128" s="32">
        <f t="shared" si="259"/>
        <v>1162827.9114124607</v>
      </c>
      <c r="HR128" s="172">
        <f t="shared" si="260"/>
        <v>321572.05799999996</v>
      </c>
      <c r="HS128" s="32">
        <f t="shared" si="261"/>
        <v>395533.63133999996</v>
      </c>
      <c r="HT128" s="172">
        <v>498720</v>
      </c>
      <c r="HU128" s="31">
        <v>1039000</v>
      </c>
      <c r="HV128" s="32">
        <v>1269050</v>
      </c>
      <c r="HW128" s="94">
        <v>1142000</v>
      </c>
      <c r="HX128" s="33">
        <f t="shared" si="262"/>
        <v>1150016.6666666667</v>
      </c>
      <c r="HY128" s="32">
        <f t="shared" si="263"/>
        <v>1142000</v>
      </c>
      <c r="HZ128" s="32">
        <f t="shared" si="264"/>
        <v>1142373.3566346746</v>
      </c>
      <c r="IA128" s="172">
        <f t="shared" si="265"/>
        <v>602503.63199999998</v>
      </c>
      <c r="IB128" s="32">
        <f t="shared" si="266"/>
        <v>741079.46736000001</v>
      </c>
      <c r="IC128" s="172">
        <v>571450</v>
      </c>
      <c r="ID128" s="31">
        <v>1039000</v>
      </c>
      <c r="IE128" s="32">
        <v>1269050</v>
      </c>
      <c r="IF128" s="94">
        <v>1142000</v>
      </c>
      <c r="IG128" s="33">
        <f t="shared" si="267"/>
        <v>1150016.6666666667</v>
      </c>
      <c r="IH128" s="32">
        <f t="shared" si="268"/>
        <v>1142000</v>
      </c>
      <c r="II128" s="32">
        <f t="shared" si="269"/>
        <v>1142373.3566346746</v>
      </c>
      <c r="IJ128" s="172">
        <f t="shared" si="270"/>
        <v>690368.745</v>
      </c>
      <c r="IK128" s="32">
        <f t="shared" si="271"/>
        <v>849153.55634999997</v>
      </c>
      <c r="IM128" s="32">
        <f t="shared" si="272"/>
        <v>481290.07371233334</v>
      </c>
    </row>
    <row r="129" spans="1:247" x14ac:dyDescent="0.25">
      <c r="A129" s="12">
        <v>122</v>
      </c>
      <c r="B129" s="36" t="s">
        <v>407</v>
      </c>
      <c r="C129" s="14">
        <f>VLOOKUP(B129,'[3]MANO DE OBRA'!$B$9:$D$144,3,0)</f>
        <v>210567</v>
      </c>
      <c r="D129" s="14">
        <v>753000</v>
      </c>
      <c r="E129" s="15">
        <v>927860</v>
      </c>
      <c r="F129" s="97">
        <v>872000</v>
      </c>
      <c r="G129" s="105">
        <f t="shared" si="138"/>
        <v>690856.75</v>
      </c>
      <c r="H129" s="105">
        <f t="shared" si="139"/>
        <v>812500</v>
      </c>
      <c r="I129" s="105">
        <f t="shared" si="140"/>
        <v>481832.43124726968</v>
      </c>
      <c r="J129" s="107">
        <f t="shared" si="273"/>
        <v>221305.91699999999</v>
      </c>
      <c r="K129" s="107">
        <f t="shared" si="141"/>
        <v>272206.27791</v>
      </c>
      <c r="L129" s="101">
        <f>VLOOKUP(B129,'[3]MANO DE OBRA'!$B$9:$F$144,5,0)</f>
        <v>228140</v>
      </c>
      <c r="M129" s="101">
        <v>753000</v>
      </c>
      <c r="N129" s="34">
        <v>927860</v>
      </c>
      <c r="O129" s="70">
        <v>890700</v>
      </c>
      <c r="P129" s="34">
        <f t="shared" si="142"/>
        <v>699925</v>
      </c>
      <c r="Q129" s="34">
        <f t="shared" si="143"/>
        <v>821850</v>
      </c>
      <c r="R129" s="34">
        <f t="shared" si="144"/>
        <v>505576.7677865302</v>
      </c>
      <c r="S129" s="34">
        <f t="shared" si="145"/>
        <v>239775.13999999998</v>
      </c>
      <c r="T129" s="34">
        <f t="shared" si="146"/>
        <v>294923.42219999997</v>
      </c>
      <c r="U129" s="175">
        <f>VLOOKUP(B129,'[3]MANO DE OBRA'!$B$9:$H$144,7,0)</f>
        <v>227026</v>
      </c>
      <c r="V129" s="175">
        <v>753000</v>
      </c>
      <c r="W129" s="17">
        <v>927860</v>
      </c>
      <c r="X129" s="17">
        <v>872000</v>
      </c>
      <c r="Y129" s="17">
        <f t="shared" si="147"/>
        <v>694971.5</v>
      </c>
      <c r="Z129" s="17">
        <f t="shared" si="148"/>
        <v>812500</v>
      </c>
      <c r="AA129" s="17">
        <f t="shared" si="149"/>
        <v>502680.48912775062</v>
      </c>
      <c r="AB129" s="17">
        <f t="shared" si="150"/>
        <v>238604.32599999997</v>
      </c>
      <c r="AC129" s="17">
        <f t="shared" si="151"/>
        <v>293483.32097999996</v>
      </c>
      <c r="AD129" s="129">
        <f>VLOOKUP(B129,'[3]MANO DE OBRA'!$B$9:$J$144,9,0)</f>
        <v>212049</v>
      </c>
      <c r="AE129" s="129">
        <v>753000</v>
      </c>
      <c r="AF129" s="18">
        <v>927860</v>
      </c>
      <c r="AG129" s="74">
        <v>890700</v>
      </c>
      <c r="AH129" s="18">
        <f t="shared" si="152"/>
        <v>695902.25</v>
      </c>
      <c r="AI129" s="18">
        <f t="shared" si="153"/>
        <v>821850</v>
      </c>
      <c r="AJ129" s="18">
        <f t="shared" si="154"/>
        <v>485179.36786459445</v>
      </c>
      <c r="AK129" s="18">
        <f t="shared" si="155"/>
        <v>222863.49899999998</v>
      </c>
      <c r="AL129" s="18">
        <f t="shared" si="156"/>
        <v>274122.10376999999</v>
      </c>
      <c r="AM129" s="133">
        <f>VLOOKUP(B129,'[3]MANO DE OBRA'!$B$9:$L$144,11,0)</f>
        <v>233449</v>
      </c>
      <c r="AN129" s="133">
        <v>753000</v>
      </c>
      <c r="AO129" s="19">
        <v>927860</v>
      </c>
      <c r="AP129" s="77">
        <v>881000</v>
      </c>
      <c r="AQ129" s="19">
        <f t="shared" si="157"/>
        <v>698827.25</v>
      </c>
      <c r="AR129" s="19">
        <f t="shared" si="158"/>
        <v>817000</v>
      </c>
      <c r="AS129" s="19">
        <f t="shared" si="159"/>
        <v>511219.0421615435</v>
      </c>
      <c r="AT129" s="19">
        <f t="shared" si="160"/>
        <v>245354.89899999998</v>
      </c>
      <c r="AU129" s="19">
        <f t="shared" si="161"/>
        <v>301786.52576999995</v>
      </c>
      <c r="AV129" s="137">
        <f>VLOOKUP(B129,'[3]MANO DE OBRA'!$B$9:$N$144,13,0)</f>
        <v>267065</v>
      </c>
      <c r="AW129" s="137">
        <v>753000</v>
      </c>
      <c r="AX129" s="20">
        <v>927860</v>
      </c>
      <c r="AY129" s="79">
        <v>881000</v>
      </c>
      <c r="AZ129" s="20">
        <f t="shared" si="162"/>
        <v>707231.25</v>
      </c>
      <c r="BA129" s="20">
        <f t="shared" si="163"/>
        <v>817000</v>
      </c>
      <c r="BB129" s="20">
        <f t="shared" si="164"/>
        <v>549054.54998047079</v>
      </c>
      <c r="BC129" s="20">
        <f t="shared" si="165"/>
        <v>280685.315</v>
      </c>
      <c r="BD129" s="20">
        <f t="shared" si="166"/>
        <v>345242.93745000003</v>
      </c>
      <c r="BE129" s="139">
        <f>VLOOKUP(B129,'[3]MANO DE OBRA'!$B$9:$P$144,15,0)</f>
        <v>266637</v>
      </c>
      <c r="BF129" s="139">
        <v>753000</v>
      </c>
      <c r="BG129" s="21">
        <v>927860</v>
      </c>
      <c r="BH129" s="80">
        <v>881000</v>
      </c>
      <c r="BI129" s="21">
        <f t="shared" si="167"/>
        <v>707124.25</v>
      </c>
      <c r="BJ129" s="21">
        <f t="shared" si="168"/>
        <v>817000</v>
      </c>
      <c r="BK129" s="21">
        <f t="shared" si="169"/>
        <v>548601.94510726293</v>
      </c>
      <c r="BL129" s="21">
        <f t="shared" si="170"/>
        <v>280235.48699999996</v>
      </c>
      <c r="BM129" s="21">
        <f t="shared" si="171"/>
        <v>344689.64900999994</v>
      </c>
      <c r="BN129" s="144">
        <f>VLOOKUP(B129,'[3]MANO DE OBRA'!$B$9:$R$144,17,0)</f>
        <v>311636</v>
      </c>
      <c r="BO129" s="144">
        <v>753000</v>
      </c>
      <c r="BP129" s="22">
        <v>927860</v>
      </c>
      <c r="BQ129" s="82">
        <v>900000</v>
      </c>
      <c r="BR129" s="22">
        <f t="shared" si="172"/>
        <v>723124</v>
      </c>
      <c r="BS129" s="22">
        <f t="shared" si="173"/>
        <v>826500</v>
      </c>
      <c r="BT129" s="22">
        <f t="shared" si="174"/>
        <v>594728.94294371898</v>
      </c>
      <c r="BU129" s="22">
        <f t="shared" si="175"/>
        <v>327529.43599999999</v>
      </c>
      <c r="BV129" s="22">
        <f t="shared" si="176"/>
        <v>402861.20627999998</v>
      </c>
      <c r="BW129" s="146">
        <f>VLOOKUP(B129,'[3]MANO DE OBRA'!$B$9:$T$144,19,0)</f>
        <v>300839</v>
      </c>
      <c r="BX129" s="146">
        <v>753000</v>
      </c>
      <c r="BY129" s="23">
        <v>927860</v>
      </c>
      <c r="BZ129" s="84">
        <v>881000</v>
      </c>
      <c r="CA129" s="23">
        <f t="shared" si="177"/>
        <v>715674.75</v>
      </c>
      <c r="CB129" s="23">
        <f t="shared" si="178"/>
        <v>817000</v>
      </c>
      <c r="CC129" s="84">
        <f t="shared" si="179"/>
        <v>582675.80126932391</v>
      </c>
      <c r="CD129" s="84">
        <f t="shared" si="180"/>
        <v>316181.78899999999</v>
      </c>
      <c r="CE129" s="84">
        <f t="shared" si="181"/>
        <v>388903.60047</v>
      </c>
      <c r="CF129" s="168">
        <f>VLOOKUP(B129,'[3]MANO DE OBRA'!$B$9:$X$144,23,0)</f>
        <v>231293</v>
      </c>
      <c r="CG129" s="168">
        <v>753000</v>
      </c>
      <c r="CH129" s="24">
        <v>927860</v>
      </c>
      <c r="CI129" s="24">
        <v>845800</v>
      </c>
      <c r="CJ129" s="24">
        <f t="shared" si="182"/>
        <v>689488.25</v>
      </c>
      <c r="CK129" s="24">
        <f t="shared" si="183"/>
        <v>799400</v>
      </c>
      <c r="CL129" s="24">
        <f t="shared" si="184"/>
        <v>505586.53956020257</v>
      </c>
      <c r="CM129" s="24">
        <f t="shared" si="185"/>
        <v>243088.943</v>
      </c>
      <c r="CN129" s="24">
        <f t="shared" si="186"/>
        <v>298999.39989</v>
      </c>
      <c r="CO129" s="148">
        <f>VLOOKUP(B129,'[3]MANO DE OBRA'!$B$9:$Z$144,25,0)</f>
        <v>237827</v>
      </c>
      <c r="CP129" s="148">
        <v>753000</v>
      </c>
      <c r="CQ129" s="26">
        <v>927860</v>
      </c>
      <c r="CR129" s="149">
        <v>909000</v>
      </c>
      <c r="CS129" s="26">
        <f t="shared" si="187"/>
        <v>706921.75</v>
      </c>
      <c r="CT129" s="26">
        <f t="shared" si="188"/>
        <v>831000</v>
      </c>
      <c r="CU129" s="26">
        <f t="shared" si="189"/>
        <v>518765.22211429215</v>
      </c>
      <c r="CV129" s="26">
        <f t="shared" si="190"/>
        <v>249956.177</v>
      </c>
      <c r="CW129" s="26">
        <f t="shared" si="191"/>
        <v>307446.09771</v>
      </c>
      <c r="CX129" s="27">
        <f>VLOOKUP(B129,'[3]MANO DE OBRA'!$B$9:$AB$144,27,0)</f>
        <v>309346</v>
      </c>
      <c r="CY129" s="27">
        <v>753000</v>
      </c>
      <c r="CZ129" s="28">
        <v>927860</v>
      </c>
      <c r="DA129" s="86">
        <v>881000</v>
      </c>
      <c r="DB129" s="28">
        <f t="shared" si="192"/>
        <v>717801.5</v>
      </c>
      <c r="DC129" s="28">
        <f t="shared" si="193"/>
        <v>817000</v>
      </c>
      <c r="DD129" s="28">
        <f t="shared" si="194"/>
        <v>590539.25901006814</v>
      </c>
      <c r="DE129" s="28">
        <f t="shared" si="195"/>
        <v>325122.64600000001</v>
      </c>
      <c r="DF129" s="28">
        <f t="shared" si="196"/>
        <v>399900.85458000004</v>
      </c>
      <c r="DG129" s="150">
        <f>VLOOKUP(B129,'[3]MANO DE OBRA'!$B$9:$AF$144,31,0)</f>
        <v>324751</v>
      </c>
      <c r="DH129" s="150">
        <v>753000</v>
      </c>
      <c r="DI129" s="29">
        <v>927860</v>
      </c>
      <c r="DJ129" s="88">
        <v>881000</v>
      </c>
      <c r="DK129" s="29">
        <f t="shared" si="197"/>
        <v>721652.75</v>
      </c>
      <c r="DL129" s="29">
        <f t="shared" si="198"/>
        <v>817000</v>
      </c>
      <c r="DM129" s="29">
        <f t="shared" si="199"/>
        <v>604218.09723081277</v>
      </c>
      <c r="DN129" s="29">
        <f t="shared" si="200"/>
        <v>341313.30099999998</v>
      </c>
      <c r="DO129" s="29">
        <f t="shared" si="201"/>
        <v>419815.36022999999</v>
      </c>
      <c r="DP129" s="154">
        <f>VLOOKUP(B129,'[3]MANO DE OBRA'!$B$9:$AH$144,33,0)</f>
        <v>324751</v>
      </c>
      <c r="DQ129" s="154">
        <v>753000</v>
      </c>
      <c r="DR129" s="30">
        <v>927860</v>
      </c>
      <c r="DS129" s="90">
        <v>909300</v>
      </c>
      <c r="DT129" s="30">
        <f t="shared" si="202"/>
        <v>728727.75</v>
      </c>
      <c r="DU129" s="30">
        <f t="shared" si="203"/>
        <v>831150</v>
      </c>
      <c r="DV129" s="30">
        <f t="shared" si="204"/>
        <v>607459.66060545237</v>
      </c>
      <c r="DW129" s="30">
        <f t="shared" si="205"/>
        <v>341313.30099999998</v>
      </c>
      <c r="DX129" s="30">
        <f t="shared" si="206"/>
        <v>419815.36022999999</v>
      </c>
      <c r="DY129" s="158">
        <f>VLOOKUP(B129,'[3]MANO DE OBRA'!$B$9:$AJ$144,35,0)</f>
        <v>324751</v>
      </c>
      <c r="DZ129" s="158">
        <v>753000</v>
      </c>
      <c r="EA129" s="24">
        <v>927860</v>
      </c>
      <c r="EB129" s="25">
        <v>853600</v>
      </c>
      <c r="EC129" s="24">
        <f t="shared" si="207"/>
        <v>714802.75</v>
      </c>
      <c r="ED129" s="24">
        <f t="shared" si="208"/>
        <v>803300</v>
      </c>
      <c r="EE129" s="24">
        <f t="shared" si="209"/>
        <v>600910.86992027343</v>
      </c>
      <c r="EF129" s="24">
        <f t="shared" si="210"/>
        <v>341313.30099999998</v>
      </c>
      <c r="EG129" s="24">
        <f t="shared" si="211"/>
        <v>419815.36022999999</v>
      </c>
      <c r="EH129" s="126">
        <f>VLOOKUP(B129,'[3]MANO DE OBRA'!$B$9:$AN$144,37,0)</f>
        <v>339442</v>
      </c>
      <c r="EI129" s="126">
        <v>753000</v>
      </c>
      <c r="EJ129" s="17">
        <v>927860</v>
      </c>
      <c r="EK129" s="73">
        <v>891000</v>
      </c>
      <c r="EL129" s="17">
        <f t="shared" si="212"/>
        <v>727825.5</v>
      </c>
      <c r="EM129" s="17">
        <f t="shared" si="213"/>
        <v>822000</v>
      </c>
      <c r="EN129" s="17">
        <f t="shared" si="214"/>
        <v>617844.97888751654</v>
      </c>
      <c r="EO129" s="17">
        <f t="shared" si="215"/>
        <v>356753.54199999996</v>
      </c>
      <c r="EP129" s="17">
        <f t="shared" si="216"/>
        <v>438806.85665999993</v>
      </c>
      <c r="EQ129" s="350">
        <v>324751</v>
      </c>
      <c r="ER129" s="170">
        <v>753000</v>
      </c>
      <c r="ES129" s="32">
        <v>927860</v>
      </c>
      <c r="ET129" s="32">
        <v>891000</v>
      </c>
      <c r="EU129" s="32">
        <f t="shared" si="217"/>
        <v>857286.66666666663</v>
      </c>
      <c r="EV129" s="32">
        <f t="shared" si="218"/>
        <v>891000</v>
      </c>
      <c r="EW129" s="32">
        <f t="shared" si="219"/>
        <v>850314.94901273353</v>
      </c>
      <c r="EX129" s="32">
        <f t="shared" si="220"/>
        <v>392331.68309999997</v>
      </c>
      <c r="EY129" s="32">
        <f t="shared" si="221"/>
        <v>482567.97021299996</v>
      </c>
      <c r="EZ129" s="94">
        <f>VLOOKUP(B129,'[2]MANO DE OBRA '!$B$11:$AT$145,45,0)</f>
        <v>212333</v>
      </c>
      <c r="FA129" s="170">
        <v>753000</v>
      </c>
      <c r="FB129" s="32">
        <v>927860</v>
      </c>
      <c r="FC129" s="32">
        <v>863000</v>
      </c>
      <c r="FD129" s="32">
        <f t="shared" si="222"/>
        <v>847953.33333333337</v>
      </c>
      <c r="FE129" s="32">
        <f t="shared" si="223"/>
        <v>863000</v>
      </c>
      <c r="FF129" s="32">
        <f t="shared" si="224"/>
        <v>841628.37627017393</v>
      </c>
      <c r="FG129" s="172">
        <f t="shared" si="225"/>
        <v>256519.49729999999</v>
      </c>
      <c r="FH129" s="32">
        <f t="shared" si="226"/>
        <v>315518.98167899996</v>
      </c>
      <c r="FI129" s="172">
        <f>VLOOKUP(B129,'[2]MANO DE OBRA '!$B$11:$BO$145,66,0)</f>
        <v>216731</v>
      </c>
      <c r="FJ129" s="162">
        <v>753000</v>
      </c>
      <c r="FK129" s="32">
        <v>927860</v>
      </c>
      <c r="FL129" s="94">
        <v>890700</v>
      </c>
      <c r="FM129" s="32">
        <f t="shared" si="227"/>
        <v>857186.66666666663</v>
      </c>
      <c r="FN129" s="32">
        <f t="shared" si="228"/>
        <v>890700</v>
      </c>
      <c r="FO129" s="94">
        <f t="shared" si="229"/>
        <v>850223.85204056709</v>
      </c>
      <c r="FP129" s="172">
        <f t="shared" si="230"/>
        <v>261832.7211</v>
      </c>
      <c r="FQ129" s="32">
        <f t="shared" si="231"/>
        <v>322054.24695299997</v>
      </c>
      <c r="FR129" s="94">
        <f>VLOOKUP(B129,'[2]MANO DE OBRA '!$B$11:$BF$145,57,0)</f>
        <v>183457</v>
      </c>
      <c r="FS129" s="170">
        <v>753000</v>
      </c>
      <c r="FT129" s="32">
        <v>927860</v>
      </c>
      <c r="FU129" s="32">
        <v>881000</v>
      </c>
      <c r="FV129" s="32">
        <f t="shared" si="232"/>
        <v>853953.33333333337</v>
      </c>
      <c r="FW129" s="32">
        <f t="shared" si="233"/>
        <v>881000</v>
      </c>
      <c r="FX129" s="32">
        <f t="shared" si="234"/>
        <v>847255.66758795991</v>
      </c>
      <c r="FY129" s="172">
        <f t="shared" si="235"/>
        <v>221634.40169999999</v>
      </c>
      <c r="FZ129" s="32">
        <f t="shared" si="236"/>
        <v>272610.31409100001</v>
      </c>
      <c r="GA129" s="172">
        <f>VLOOKUP(B129,'[2]MANO DE OBRA '!$B$11:$BR$145,69,0)</f>
        <v>195259</v>
      </c>
      <c r="GB129" s="162">
        <v>753000</v>
      </c>
      <c r="GC129" s="32">
        <v>927860</v>
      </c>
      <c r="GD129" s="94">
        <v>891000</v>
      </c>
      <c r="GE129" s="32">
        <f t="shared" si="237"/>
        <v>857286.66666666663</v>
      </c>
      <c r="GF129" s="32">
        <f t="shared" si="238"/>
        <v>891000</v>
      </c>
      <c r="GG129" s="32">
        <f t="shared" si="239"/>
        <v>850314.94901273353</v>
      </c>
      <c r="GH129" s="172">
        <f t="shared" si="240"/>
        <v>235892.39789999998</v>
      </c>
      <c r="GI129" s="32">
        <f t="shared" si="241"/>
        <v>290147.64941700001</v>
      </c>
      <c r="GJ129" s="172">
        <f>VLOOKUP(B129,'[2]MANO DE OBRA '!$B$11:$P$145,15,0)</f>
        <v>175389</v>
      </c>
      <c r="GK129" s="162">
        <v>753000</v>
      </c>
      <c r="GL129" s="32">
        <v>927860</v>
      </c>
      <c r="GM129" s="94">
        <v>604000</v>
      </c>
      <c r="GN129" s="32">
        <f t="shared" si="242"/>
        <v>761620</v>
      </c>
      <c r="GO129" s="32">
        <f t="shared" si="243"/>
        <v>753000</v>
      </c>
      <c r="GP129" s="32">
        <f t="shared" si="244"/>
        <v>738661.69337550923</v>
      </c>
      <c r="GQ129" s="172">
        <f t="shared" si="245"/>
        <v>211887.4509</v>
      </c>
      <c r="GR129" s="32">
        <f t="shared" si="246"/>
        <v>260621.56460700001</v>
      </c>
      <c r="GS129" s="172">
        <f>VLOOKUP(B129,'[2]MANO DE OBRA '!$B$11:$G$145,6,0)</f>
        <v>159956</v>
      </c>
      <c r="GT129" s="162">
        <v>753000</v>
      </c>
      <c r="GU129" s="32">
        <v>927860</v>
      </c>
      <c r="GV129" s="94">
        <v>604000</v>
      </c>
      <c r="GW129" s="33">
        <f t="shared" si="247"/>
        <v>761620</v>
      </c>
      <c r="GX129" s="32">
        <f t="shared" si="248"/>
        <v>753000</v>
      </c>
      <c r="GY129" s="32">
        <f t="shared" si="249"/>
        <v>738661.69337550923</v>
      </c>
      <c r="GZ129" s="172">
        <f t="shared" si="250"/>
        <v>193242.84359999999</v>
      </c>
      <c r="HA129" s="32">
        <f t="shared" si="251"/>
        <v>237688.69762799999</v>
      </c>
      <c r="HB129" s="172">
        <f>VLOOKUP(B129,'[2]MANO DE OBRA '!$B$11:$D$145,3,0)</f>
        <v>142332</v>
      </c>
      <c r="HC129" s="31">
        <v>753000</v>
      </c>
      <c r="HD129" s="32">
        <v>927860</v>
      </c>
      <c r="HE129" s="94">
        <v>604000</v>
      </c>
      <c r="HF129" s="33">
        <f t="shared" si="252"/>
        <v>761620</v>
      </c>
      <c r="HG129" s="32">
        <f t="shared" si="253"/>
        <v>753000</v>
      </c>
      <c r="HH129" s="32">
        <f t="shared" si="254"/>
        <v>738661.69337550923</v>
      </c>
      <c r="HI129" s="172">
        <f t="shared" si="255"/>
        <v>171951.2892</v>
      </c>
      <c r="HJ129" s="32">
        <f t="shared" si="256"/>
        <v>211500.085716</v>
      </c>
      <c r="HK129" s="172">
        <f>VLOOKUP(B129,'[2]MANO DE OBRA '!$B$11:$BI$145,60,0)</f>
        <v>207741</v>
      </c>
      <c r="HL129" s="31">
        <v>753000</v>
      </c>
      <c r="HM129" s="32">
        <v>927860</v>
      </c>
      <c r="HN129" s="94">
        <v>890700</v>
      </c>
      <c r="HO129" s="33">
        <f t="shared" si="257"/>
        <v>857186.66666666663</v>
      </c>
      <c r="HP129" s="32">
        <f t="shared" si="258"/>
        <v>890700</v>
      </c>
      <c r="HQ129" s="32">
        <f t="shared" si="259"/>
        <v>850223.85204056709</v>
      </c>
      <c r="HR129" s="172">
        <f t="shared" si="260"/>
        <v>250971.90209999998</v>
      </c>
      <c r="HS129" s="32">
        <f t="shared" si="261"/>
        <v>308695.43958299997</v>
      </c>
      <c r="HT129" s="172">
        <v>361440</v>
      </c>
      <c r="HU129" s="31">
        <v>753000</v>
      </c>
      <c r="HV129" s="32">
        <v>927860</v>
      </c>
      <c r="HW129" s="94">
        <v>891000</v>
      </c>
      <c r="HX129" s="33">
        <f t="shared" si="262"/>
        <v>857286.66666666663</v>
      </c>
      <c r="HY129" s="32">
        <f t="shared" si="263"/>
        <v>891000</v>
      </c>
      <c r="HZ129" s="32">
        <f t="shared" si="264"/>
        <v>850314.94901273353</v>
      </c>
      <c r="IA129" s="172">
        <f t="shared" si="265"/>
        <v>436655.66399999999</v>
      </c>
      <c r="IB129" s="32">
        <f t="shared" si="266"/>
        <v>537086.46672000003</v>
      </c>
      <c r="IC129" s="172">
        <v>414150</v>
      </c>
      <c r="ID129" s="31">
        <v>753000</v>
      </c>
      <c r="IE129" s="32">
        <v>927860</v>
      </c>
      <c r="IF129" s="94">
        <v>891000</v>
      </c>
      <c r="IG129" s="33">
        <f t="shared" si="267"/>
        <v>857286.66666666663</v>
      </c>
      <c r="IH129" s="32">
        <f t="shared" si="268"/>
        <v>891000</v>
      </c>
      <c r="II129" s="32">
        <f t="shared" si="269"/>
        <v>850314.94901273353</v>
      </c>
      <c r="IJ129" s="172">
        <f t="shared" si="270"/>
        <v>500334.61499999999</v>
      </c>
      <c r="IK129" s="32">
        <f t="shared" si="271"/>
        <v>615411.57645000005</v>
      </c>
      <c r="IM129" s="32">
        <f t="shared" si="272"/>
        <v>350989.67875655548</v>
      </c>
    </row>
    <row r="130" spans="1:247" x14ac:dyDescent="0.25">
      <c r="A130" s="12">
        <v>123</v>
      </c>
      <c r="B130" s="36" t="s">
        <v>408</v>
      </c>
      <c r="C130" s="14">
        <f>VLOOKUP(B130,'[3]MANO DE OBRA'!$B$9:$D$144,3,0)</f>
        <v>229950</v>
      </c>
      <c r="D130" s="14">
        <v>822000</v>
      </c>
      <c r="E130" s="15">
        <v>1022210</v>
      </c>
      <c r="F130" s="97">
        <v>992000</v>
      </c>
      <c r="G130" s="105">
        <f t="shared" si="138"/>
        <v>766540</v>
      </c>
      <c r="H130" s="105">
        <f t="shared" si="139"/>
        <v>907000</v>
      </c>
      <c r="I130" s="105">
        <f t="shared" si="140"/>
        <v>529685.31523503689</v>
      </c>
      <c r="J130" s="107">
        <f t="shared" si="273"/>
        <v>241677.44999999998</v>
      </c>
      <c r="K130" s="107">
        <f t="shared" si="141"/>
        <v>297263.2635</v>
      </c>
      <c r="L130" s="101">
        <f>VLOOKUP(B130,'[3]MANO DE OBRA'!$B$9:$F$144,5,0)</f>
        <v>248922</v>
      </c>
      <c r="M130" s="101">
        <v>822000</v>
      </c>
      <c r="N130" s="34">
        <v>1022210</v>
      </c>
      <c r="O130" s="70">
        <v>991500</v>
      </c>
      <c r="P130" s="34">
        <f t="shared" si="142"/>
        <v>771158</v>
      </c>
      <c r="Q130" s="34">
        <f t="shared" si="143"/>
        <v>906750</v>
      </c>
      <c r="R130" s="34">
        <f t="shared" si="144"/>
        <v>553961.90384604549</v>
      </c>
      <c r="S130" s="34">
        <f t="shared" si="145"/>
        <v>261617.022</v>
      </c>
      <c r="T130" s="34">
        <f t="shared" si="146"/>
        <v>321788.93706000003</v>
      </c>
      <c r="U130" s="175">
        <f>VLOOKUP(B130,'[3]MANO DE OBRA'!$B$9:$H$144,7,0)</f>
        <v>239759</v>
      </c>
      <c r="V130" s="175">
        <v>822000</v>
      </c>
      <c r="W130" s="17">
        <v>1022210</v>
      </c>
      <c r="X130" s="17">
        <v>971000</v>
      </c>
      <c r="Y130" s="17">
        <f t="shared" si="147"/>
        <v>763742.25</v>
      </c>
      <c r="Z130" s="17">
        <f t="shared" si="148"/>
        <v>896500</v>
      </c>
      <c r="AA130" s="17">
        <f t="shared" si="149"/>
        <v>540866.62493556051</v>
      </c>
      <c r="AB130" s="17">
        <f t="shared" si="150"/>
        <v>251986.70899999997</v>
      </c>
      <c r="AC130" s="17">
        <f t="shared" si="151"/>
        <v>309943.65206999995</v>
      </c>
      <c r="AD130" s="129">
        <f>VLOOKUP(B130,'[3]MANO DE OBRA'!$B$9:$J$144,9,0)</f>
        <v>237178</v>
      </c>
      <c r="AE130" s="129">
        <v>822000</v>
      </c>
      <c r="AF130" s="18">
        <v>1022210</v>
      </c>
      <c r="AG130" s="74">
        <v>991500</v>
      </c>
      <c r="AH130" s="18">
        <f t="shared" si="152"/>
        <v>768222</v>
      </c>
      <c r="AI130" s="18">
        <f t="shared" si="153"/>
        <v>906750</v>
      </c>
      <c r="AJ130" s="18">
        <f t="shared" si="154"/>
        <v>539110.21549452527</v>
      </c>
      <c r="AK130" s="18">
        <f t="shared" si="155"/>
        <v>249274.07799999998</v>
      </c>
      <c r="AL130" s="18">
        <f t="shared" si="156"/>
        <v>306607.11593999999</v>
      </c>
      <c r="AM130" s="133">
        <f>VLOOKUP(B130,'[3]MANO DE OBRA'!$B$9:$L$144,11,0)</f>
        <v>261113</v>
      </c>
      <c r="AN130" s="133">
        <v>822000</v>
      </c>
      <c r="AO130" s="19">
        <v>1022210</v>
      </c>
      <c r="AP130" s="77">
        <v>981000</v>
      </c>
      <c r="AQ130" s="19">
        <f t="shared" si="157"/>
        <v>771580.75</v>
      </c>
      <c r="AR130" s="19">
        <f t="shared" si="158"/>
        <v>901500</v>
      </c>
      <c r="AS130" s="19">
        <f t="shared" si="159"/>
        <v>567863.59680223791</v>
      </c>
      <c r="AT130" s="19">
        <f t="shared" si="160"/>
        <v>274429.76299999998</v>
      </c>
      <c r="AU130" s="19">
        <f t="shared" si="161"/>
        <v>337548.60848999996</v>
      </c>
      <c r="AV130" s="137">
        <f>VLOOKUP(B130,'[3]MANO DE OBRA'!$B$9:$N$144,13,0)</f>
        <v>278616</v>
      </c>
      <c r="AW130" s="137">
        <v>822000</v>
      </c>
      <c r="AX130" s="20">
        <v>1022210</v>
      </c>
      <c r="AY130" s="79">
        <v>981000</v>
      </c>
      <c r="AZ130" s="20">
        <f t="shared" si="162"/>
        <v>775956.5</v>
      </c>
      <c r="BA130" s="20">
        <f t="shared" si="163"/>
        <v>901500</v>
      </c>
      <c r="BB130" s="20">
        <f t="shared" si="164"/>
        <v>587945.22157535201</v>
      </c>
      <c r="BC130" s="20">
        <f t="shared" si="165"/>
        <v>292825.41599999997</v>
      </c>
      <c r="BD130" s="20">
        <f t="shared" si="166"/>
        <v>360175.26168</v>
      </c>
      <c r="BE130" s="139">
        <f>VLOOKUP(B130,'[3]MANO DE OBRA'!$B$9:$P$144,15,0)</f>
        <v>308565</v>
      </c>
      <c r="BF130" s="139">
        <v>822000</v>
      </c>
      <c r="BG130" s="21">
        <v>1022210</v>
      </c>
      <c r="BH130" s="80">
        <v>981000</v>
      </c>
      <c r="BI130" s="21">
        <f t="shared" si="167"/>
        <v>783443.75</v>
      </c>
      <c r="BJ130" s="21">
        <f t="shared" si="168"/>
        <v>901500</v>
      </c>
      <c r="BK130" s="21">
        <f t="shared" si="169"/>
        <v>619675.26331563457</v>
      </c>
      <c r="BL130" s="21">
        <f t="shared" si="170"/>
        <v>324301.815</v>
      </c>
      <c r="BM130" s="21">
        <f t="shared" si="171"/>
        <v>398891.23245000001</v>
      </c>
      <c r="BN130" s="144">
        <f>VLOOKUP(B130,'[3]MANO DE OBRA'!$B$9:$R$144,17,0)</f>
        <v>317344</v>
      </c>
      <c r="BO130" s="144">
        <v>822000</v>
      </c>
      <c r="BP130" s="22">
        <v>1022210</v>
      </c>
      <c r="BQ130" s="82">
        <v>1002000</v>
      </c>
      <c r="BR130" s="22">
        <f t="shared" si="172"/>
        <v>790888.5</v>
      </c>
      <c r="BS130" s="22">
        <f t="shared" si="173"/>
        <v>912000</v>
      </c>
      <c r="BT130" s="22">
        <f t="shared" si="174"/>
        <v>630519.39402052097</v>
      </c>
      <c r="BU130" s="22">
        <f t="shared" si="175"/>
        <v>333528.54399999999</v>
      </c>
      <c r="BV130" s="22">
        <f t="shared" si="176"/>
        <v>410240.10911999998</v>
      </c>
      <c r="BW130" s="146">
        <f>VLOOKUP(B130,'[3]MANO DE OBRA'!$B$9:$T$144,19,0)</f>
        <v>332388</v>
      </c>
      <c r="BX130" s="146">
        <v>822000</v>
      </c>
      <c r="BY130" s="23">
        <v>1022210</v>
      </c>
      <c r="BZ130" s="84">
        <v>981000</v>
      </c>
      <c r="CA130" s="23">
        <f t="shared" si="177"/>
        <v>789399.5</v>
      </c>
      <c r="CB130" s="23">
        <f t="shared" si="178"/>
        <v>901500</v>
      </c>
      <c r="CC130" s="84">
        <f t="shared" si="179"/>
        <v>642805.94900369109</v>
      </c>
      <c r="CD130" s="84">
        <f t="shared" si="180"/>
        <v>349339.788</v>
      </c>
      <c r="CE130" s="84">
        <f t="shared" si="181"/>
        <v>429687.93923999998</v>
      </c>
      <c r="CF130" s="168">
        <f>VLOOKUP(B130,'[3]MANO DE OBRA'!$B$9:$X$144,23,0)</f>
        <v>243727</v>
      </c>
      <c r="CG130" s="168">
        <v>822000</v>
      </c>
      <c r="CH130" s="24">
        <v>1022210</v>
      </c>
      <c r="CI130" s="24">
        <v>951600</v>
      </c>
      <c r="CJ130" s="24">
        <f t="shared" si="182"/>
        <v>759884.25</v>
      </c>
      <c r="CK130" s="24">
        <f t="shared" si="183"/>
        <v>886800</v>
      </c>
      <c r="CL130" s="24">
        <f t="shared" si="184"/>
        <v>544319.1053582608</v>
      </c>
      <c r="CM130" s="24">
        <f t="shared" si="185"/>
        <v>256157.07699999999</v>
      </c>
      <c r="CN130" s="24">
        <f t="shared" si="186"/>
        <v>315073.20470999996</v>
      </c>
      <c r="CO130" s="148">
        <f>VLOOKUP(B130,'[3]MANO DE OBRA'!$B$9:$Z$144,25,0)</f>
        <v>257204</v>
      </c>
      <c r="CP130" s="148">
        <v>822000</v>
      </c>
      <c r="CQ130" s="26">
        <v>1022210</v>
      </c>
      <c r="CR130" s="149">
        <v>1012000</v>
      </c>
      <c r="CS130" s="26">
        <f t="shared" si="187"/>
        <v>778353.5</v>
      </c>
      <c r="CT130" s="26">
        <f t="shared" si="188"/>
        <v>917000</v>
      </c>
      <c r="CU130" s="26">
        <f t="shared" si="189"/>
        <v>565696.90706692042</v>
      </c>
      <c r="CV130" s="26">
        <f t="shared" si="190"/>
        <v>270321.40399999998</v>
      </c>
      <c r="CW130" s="26">
        <f t="shared" si="191"/>
        <v>332495.32691999996</v>
      </c>
      <c r="CX130" s="27">
        <f>VLOOKUP(B130,'[3]MANO DE OBRA'!$B$9:$AB$144,27,0)</f>
        <v>349713</v>
      </c>
      <c r="CY130" s="27">
        <v>822000</v>
      </c>
      <c r="CZ130" s="28">
        <v>1022210</v>
      </c>
      <c r="DA130" s="86">
        <v>981000</v>
      </c>
      <c r="DB130" s="28">
        <f t="shared" si="192"/>
        <v>793730.75</v>
      </c>
      <c r="DC130" s="28">
        <f t="shared" si="193"/>
        <v>901500</v>
      </c>
      <c r="DD130" s="28">
        <f t="shared" si="194"/>
        <v>658580.04924934462</v>
      </c>
      <c r="DE130" s="28">
        <f t="shared" si="195"/>
        <v>367548.36299999995</v>
      </c>
      <c r="DF130" s="28">
        <f t="shared" si="196"/>
        <v>452084.48648999992</v>
      </c>
      <c r="DG130" s="150">
        <f>VLOOKUP(B130,'[3]MANO DE OBRA'!$B$9:$AF$144,31,0)</f>
        <v>357774</v>
      </c>
      <c r="DH130" s="150">
        <v>822000</v>
      </c>
      <c r="DI130" s="29">
        <v>1022210</v>
      </c>
      <c r="DJ130" s="88">
        <v>961000</v>
      </c>
      <c r="DK130" s="29">
        <f t="shared" si="197"/>
        <v>790746</v>
      </c>
      <c r="DL130" s="29">
        <f t="shared" si="198"/>
        <v>891500</v>
      </c>
      <c r="DM130" s="29">
        <f t="shared" si="199"/>
        <v>663299.22102751129</v>
      </c>
      <c r="DN130" s="29">
        <f t="shared" si="200"/>
        <v>376020.47399999999</v>
      </c>
      <c r="DO130" s="29">
        <f t="shared" si="201"/>
        <v>462505.18302</v>
      </c>
      <c r="DP130" s="154">
        <f>VLOOKUP(B130,'[3]MANO DE OBRA'!$B$9:$AH$144,33,0)</f>
        <v>357774</v>
      </c>
      <c r="DQ130" s="154">
        <v>822000</v>
      </c>
      <c r="DR130" s="30">
        <v>1022210</v>
      </c>
      <c r="DS130" s="90">
        <v>1012000</v>
      </c>
      <c r="DT130" s="30">
        <f t="shared" si="202"/>
        <v>803496</v>
      </c>
      <c r="DU130" s="30">
        <f t="shared" si="203"/>
        <v>917000</v>
      </c>
      <c r="DV130" s="30">
        <f t="shared" si="204"/>
        <v>669117.81921795849</v>
      </c>
      <c r="DW130" s="30">
        <f t="shared" si="205"/>
        <v>376020.47399999999</v>
      </c>
      <c r="DX130" s="30">
        <f t="shared" si="206"/>
        <v>462505.18302</v>
      </c>
      <c r="DY130" s="158">
        <f>VLOOKUP(B130,'[3]MANO DE OBRA'!$B$9:$AJ$144,35,0)</f>
        <v>357774</v>
      </c>
      <c r="DZ130" s="158">
        <v>822000</v>
      </c>
      <c r="EA130" s="24">
        <v>1022210</v>
      </c>
      <c r="EB130" s="25">
        <v>1001800</v>
      </c>
      <c r="EC130" s="24">
        <f t="shared" si="207"/>
        <v>800946</v>
      </c>
      <c r="ED130" s="24">
        <f t="shared" si="208"/>
        <v>911900</v>
      </c>
      <c r="EE130" s="24">
        <f t="shared" si="209"/>
        <v>667993.59345468308</v>
      </c>
      <c r="EF130" s="24">
        <f t="shared" si="210"/>
        <v>376020.47399999999</v>
      </c>
      <c r="EG130" s="24">
        <f t="shared" si="211"/>
        <v>462505.18302</v>
      </c>
      <c r="EH130" s="126">
        <f>VLOOKUP(B130,'[3]MANO DE OBRA'!$B$9:$AN$144,37,0)</f>
        <v>378924</v>
      </c>
      <c r="EI130" s="126">
        <v>822000</v>
      </c>
      <c r="EJ130" s="17">
        <v>1022210</v>
      </c>
      <c r="EK130" s="73">
        <v>951000</v>
      </c>
      <c r="EL130" s="17">
        <f t="shared" si="212"/>
        <v>793533.5</v>
      </c>
      <c r="EM130" s="17">
        <f t="shared" si="213"/>
        <v>886500</v>
      </c>
      <c r="EN130" s="17">
        <f t="shared" si="214"/>
        <v>679648.64452109905</v>
      </c>
      <c r="EO130" s="17">
        <f t="shared" si="215"/>
        <v>398249.12399999995</v>
      </c>
      <c r="EP130" s="17">
        <f t="shared" si="216"/>
        <v>489846.42251999996</v>
      </c>
      <c r="EQ130" s="350">
        <v>357774</v>
      </c>
      <c r="ER130" s="170">
        <v>822000</v>
      </c>
      <c r="ES130" s="32">
        <v>1022210</v>
      </c>
      <c r="ET130" s="32">
        <v>971000</v>
      </c>
      <c r="EU130" s="32">
        <f t="shared" si="217"/>
        <v>938403.33333333337</v>
      </c>
      <c r="EV130" s="32">
        <f t="shared" si="218"/>
        <v>971000</v>
      </c>
      <c r="EW130" s="32">
        <f t="shared" si="219"/>
        <v>930323.80318100925</v>
      </c>
      <c r="EX130" s="32">
        <f t="shared" si="220"/>
        <v>432226.76939999999</v>
      </c>
      <c r="EY130" s="32">
        <f t="shared" si="221"/>
        <v>531638.92636199994</v>
      </c>
      <c r="EZ130" s="94">
        <f>VLOOKUP(B130,'[2]MANO DE OBRA '!$B$11:$AT$145,45,0)</f>
        <v>204574</v>
      </c>
      <c r="FA130" s="170">
        <v>822000</v>
      </c>
      <c r="FB130" s="32">
        <v>1022210</v>
      </c>
      <c r="FC130" s="32">
        <v>971000</v>
      </c>
      <c r="FD130" s="32">
        <f t="shared" si="222"/>
        <v>938403.33333333337</v>
      </c>
      <c r="FE130" s="32">
        <f t="shared" si="223"/>
        <v>971000</v>
      </c>
      <c r="FF130" s="32">
        <f t="shared" si="224"/>
        <v>930323.80318100925</v>
      </c>
      <c r="FG130" s="172">
        <f t="shared" si="225"/>
        <v>247145.84939999998</v>
      </c>
      <c r="FH130" s="32">
        <f t="shared" si="226"/>
        <v>303989.39476199995</v>
      </c>
      <c r="FI130" s="172">
        <f>VLOOKUP(B130,'[2]MANO DE OBRA '!$B$11:$BO$145,66,0)</f>
        <v>213917</v>
      </c>
      <c r="FJ130" s="162">
        <v>822000</v>
      </c>
      <c r="FK130" s="32">
        <v>1022210</v>
      </c>
      <c r="FL130" s="94">
        <v>971100</v>
      </c>
      <c r="FM130" s="32">
        <f t="shared" si="227"/>
        <v>938436.66666666663</v>
      </c>
      <c r="FN130" s="32">
        <f t="shared" si="228"/>
        <v>971100</v>
      </c>
      <c r="FO130" s="94">
        <f t="shared" si="229"/>
        <v>930354.40012913104</v>
      </c>
      <c r="FP130" s="172">
        <f t="shared" si="230"/>
        <v>258433.12769999998</v>
      </c>
      <c r="FQ130" s="32">
        <f t="shared" si="231"/>
        <v>317872.74707099999</v>
      </c>
      <c r="FR130" s="94">
        <f>VLOOKUP(B130,'[2]MANO DE OBRA '!$B$11:$BF$145,57,0)</f>
        <v>194487</v>
      </c>
      <c r="FS130" s="170">
        <v>822000</v>
      </c>
      <c r="FT130" s="32">
        <v>1022210</v>
      </c>
      <c r="FU130" s="32">
        <v>951000</v>
      </c>
      <c r="FV130" s="32">
        <f t="shared" si="232"/>
        <v>931736.66666666663</v>
      </c>
      <c r="FW130" s="32">
        <f t="shared" si="233"/>
        <v>951000</v>
      </c>
      <c r="FX130" s="32">
        <f t="shared" si="234"/>
        <v>924116.9700094061</v>
      </c>
      <c r="FY130" s="172">
        <f t="shared" si="235"/>
        <v>234959.74469999998</v>
      </c>
      <c r="FZ130" s="32">
        <f t="shared" si="236"/>
        <v>289000.48598100001</v>
      </c>
      <c r="GA130" s="172">
        <f>VLOOKUP(B130,'[2]MANO DE OBRA '!$B$11:$BR$145,69,0)</f>
        <v>207968</v>
      </c>
      <c r="GB130" s="162">
        <v>822000</v>
      </c>
      <c r="GC130" s="32">
        <v>1022210</v>
      </c>
      <c r="GD130" s="94">
        <v>992000</v>
      </c>
      <c r="GE130" s="32">
        <f t="shared" si="237"/>
        <v>945403.33333333337</v>
      </c>
      <c r="GF130" s="32">
        <f t="shared" si="238"/>
        <v>992000</v>
      </c>
      <c r="GG130" s="32">
        <f t="shared" si="239"/>
        <v>936656.39614422363</v>
      </c>
      <c r="GH130" s="172">
        <f t="shared" si="240"/>
        <v>251246.14079999999</v>
      </c>
      <c r="GI130" s="32">
        <f t="shared" si="241"/>
        <v>309032.75318399997</v>
      </c>
      <c r="GJ130" s="172">
        <f>VLOOKUP(B130,'[2]MANO DE OBRA '!$B$11:$P$145,15,0)</f>
        <v>184891</v>
      </c>
      <c r="GK130" s="162">
        <v>822000</v>
      </c>
      <c r="GL130" s="32">
        <v>1022210</v>
      </c>
      <c r="GM130" s="94">
        <v>672600</v>
      </c>
      <c r="GN130" s="32">
        <f t="shared" si="242"/>
        <v>838936.66666666663</v>
      </c>
      <c r="GO130" s="32">
        <f t="shared" si="243"/>
        <v>822000</v>
      </c>
      <c r="GP130" s="32">
        <f t="shared" si="244"/>
        <v>814866.34658492624</v>
      </c>
      <c r="GQ130" s="172">
        <f t="shared" si="245"/>
        <v>223366.81709999999</v>
      </c>
      <c r="GR130" s="32">
        <f t="shared" si="246"/>
        <v>274741.18503299996</v>
      </c>
      <c r="GS130" s="172">
        <f>VLOOKUP(B130,'[2]MANO DE OBRA '!$B$11:$G$145,6,0)</f>
        <v>167426</v>
      </c>
      <c r="GT130" s="162">
        <v>822000</v>
      </c>
      <c r="GU130" s="32">
        <v>1022210</v>
      </c>
      <c r="GV130" s="94">
        <v>672600</v>
      </c>
      <c r="GW130" s="33">
        <f t="shared" si="247"/>
        <v>838936.66666666663</v>
      </c>
      <c r="GX130" s="32">
        <f t="shared" si="248"/>
        <v>822000</v>
      </c>
      <c r="GY130" s="32">
        <f t="shared" si="249"/>
        <v>814866.34658492624</v>
      </c>
      <c r="GZ130" s="172">
        <f t="shared" si="250"/>
        <v>202267.35060000001</v>
      </c>
      <c r="HA130" s="32">
        <f t="shared" si="251"/>
        <v>248788.84123800002</v>
      </c>
      <c r="HB130" s="172">
        <f>VLOOKUP(B130,'[2]MANO DE OBRA '!$B$11:$D$145,3,0)</f>
        <v>160330</v>
      </c>
      <c r="HC130" s="31">
        <v>822000</v>
      </c>
      <c r="HD130" s="32">
        <v>1022210</v>
      </c>
      <c r="HE130" s="94">
        <v>672600</v>
      </c>
      <c r="HF130" s="33">
        <f t="shared" si="252"/>
        <v>838936.66666666663</v>
      </c>
      <c r="HG130" s="32">
        <f t="shared" si="253"/>
        <v>822000</v>
      </c>
      <c r="HH130" s="32">
        <f t="shared" si="254"/>
        <v>814866.34658492624</v>
      </c>
      <c r="HI130" s="172">
        <f t="shared" si="255"/>
        <v>193694.67299999998</v>
      </c>
      <c r="HJ130" s="32">
        <f t="shared" si="256"/>
        <v>238244.44778999998</v>
      </c>
      <c r="HK130" s="172">
        <f>VLOOKUP(B130,'[2]MANO DE OBRA '!$B$11:$BI$145,60,0)</f>
        <v>222625</v>
      </c>
      <c r="HL130" s="31">
        <v>822000</v>
      </c>
      <c r="HM130" s="32">
        <v>1022210</v>
      </c>
      <c r="HN130" s="94">
        <v>991500</v>
      </c>
      <c r="HO130" s="33">
        <f t="shared" si="257"/>
        <v>945236.66666666663</v>
      </c>
      <c r="HP130" s="32">
        <f t="shared" si="258"/>
        <v>991500</v>
      </c>
      <c r="HQ130" s="32">
        <f t="shared" si="259"/>
        <v>936507.75602652284</v>
      </c>
      <c r="HR130" s="172">
        <f t="shared" si="260"/>
        <v>268953.26250000001</v>
      </c>
      <c r="HS130" s="32">
        <f t="shared" si="261"/>
        <v>330812.51287500001</v>
      </c>
      <c r="HT130" s="172">
        <v>394560</v>
      </c>
      <c r="HU130" s="31">
        <v>822000</v>
      </c>
      <c r="HV130" s="32">
        <v>1022210</v>
      </c>
      <c r="HW130" s="94">
        <v>920000</v>
      </c>
      <c r="HX130" s="33">
        <f t="shared" si="262"/>
        <v>921403.33333333337</v>
      </c>
      <c r="HY130" s="32">
        <f t="shared" si="263"/>
        <v>920000</v>
      </c>
      <c r="HZ130" s="32">
        <f t="shared" si="264"/>
        <v>914139.70261108759</v>
      </c>
      <c r="IA130" s="172">
        <f t="shared" si="265"/>
        <v>476667.93599999999</v>
      </c>
      <c r="IB130" s="32">
        <f t="shared" si="266"/>
        <v>586301.56128000002</v>
      </c>
      <c r="IC130" s="172">
        <v>452100</v>
      </c>
      <c r="ID130" s="31">
        <v>822000</v>
      </c>
      <c r="IE130" s="32">
        <v>1022210</v>
      </c>
      <c r="IF130" s="94">
        <v>920000</v>
      </c>
      <c r="IG130" s="33">
        <f t="shared" si="267"/>
        <v>921403.33333333337</v>
      </c>
      <c r="IH130" s="32">
        <f t="shared" si="268"/>
        <v>920000</v>
      </c>
      <c r="II130" s="32">
        <f t="shared" si="269"/>
        <v>914139.70261108759</v>
      </c>
      <c r="IJ130" s="172">
        <f t="shared" si="270"/>
        <v>546182.01</v>
      </c>
      <c r="IK130" s="32">
        <f t="shared" si="271"/>
        <v>671803.87230000005</v>
      </c>
      <c r="IM130" s="32">
        <f t="shared" si="272"/>
        <v>379681.03100466664</v>
      </c>
    </row>
    <row r="131" spans="1:247" x14ac:dyDescent="0.25">
      <c r="A131" s="12">
        <v>124</v>
      </c>
      <c r="B131" s="36" t="s">
        <v>409</v>
      </c>
      <c r="C131" s="14">
        <f>VLOOKUP(B131,'[3]MANO DE OBRA'!$B$9:$D$144,3,0)</f>
        <v>294487</v>
      </c>
      <c r="D131" s="14">
        <v>1052000</v>
      </c>
      <c r="E131" s="15">
        <v>1207000</v>
      </c>
      <c r="F131" s="97">
        <v>1147000</v>
      </c>
      <c r="G131" s="105">
        <f t="shared" si="138"/>
        <v>925121.75</v>
      </c>
      <c r="H131" s="105">
        <f t="shared" si="139"/>
        <v>1099500</v>
      </c>
      <c r="I131" s="105">
        <f t="shared" si="140"/>
        <v>661523.76338123099</v>
      </c>
      <c r="J131" s="107">
        <f t="shared" si="273"/>
        <v>309505.837</v>
      </c>
      <c r="K131" s="107">
        <f t="shared" si="141"/>
        <v>380692.17950999999</v>
      </c>
      <c r="L131" s="101">
        <f>VLOOKUP(B131,'[3]MANO DE OBRA'!$B$9:$F$144,5,0)</f>
        <v>300638</v>
      </c>
      <c r="M131" s="101">
        <v>1052000</v>
      </c>
      <c r="N131" s="34">
        <v>1207000</v>
      </c>
      <c r="O131" s="70">
        <v>1182900</v>
      </c>
      <c r="P131" s="34">
        <f t="shared" si="142"/>
        <v>935634.5</v>
      </c>
      <c r="Q131" s="34">
        <f t="shared" si="143"/>
        <v>1117450</v>
      </c>
      <c r="R131" s="34">
        <f t="shared" si="144"/>
        <v>672188.6693708743</v>
      </c>
      <c r="S131" s="34">
        <f t="shared" si="145"/>
        <v>315970.538</v>
      </c>
      <c r="T131" s="34">
        <f t="shared" si="146"/>
        <v>388643.76173999999</v>
      </c>
      <c r="U131" s="175">
        <f>VLOOKUP(B131,'[3]MANO DE OBRA'!$B$9:$H$144,7,0)</f>
        <v>289019</v>
      </c>
      <c r="V131" s="175">
        <v>1052000</v>
      </c>
      <c r="W131" s="17">
        <v>1207000</v>
      </c>
      <c r="X131" s="17">
        <v>1159000</v>
      </c>
      <c r="Y131" s="17">
        <f t="shared" si="147"/>
        <v>926754.75</v>
      </c>
      <c r="Z131" s="17">
        <f t="shared" si="148"/>
        <v>1105500</v>
      </c>
      <c r="AA131" s="17">
        <f t="shared" si="149"/>
        <v>655537.42579014844</v>
      </c>
      <c r="AB131" s="17">
        <f t="shared" si="150"/>
        <v>303758.96899999998</v>
      </c>
      <c r="AC131" s="17">
        <f t="shared" si="151"/>
        <v>373623.53186999995</v>
      </c>
      <c r="AD131" s="129">
        <f>VLOOKUP(B131,'[3]MANO DE OBRA'!$B$9:$J$144,9,0)</f>
        <v>284657</v>
      </c>
      <c r="AE131" s="129">
        <v>1052000</v>
      </c>
      <c r="AF131" s="18">
        <v>1207000</v>
      </c>
      <c r="AG131" s="74">
        <v>1182900</v>
      </c>
      <c r="AH131" s="18">
        <f t="shared" si="152"/>
        <v>931639.25</v>
      </c>
      <c r="AI131" s="18">
        <f t="shared" si="153"/>
        <v>1117450</v>
      </c>
      <c r="AJ131" s="18">
        <f t="shared" si="154"/>
        <v>651736.40550454461</v>
      </c>
      <c r="AK131" s="18">
        <f t="shared" si="155"/>
        <v>299174.50699999998</v>
      </c>
      <c r="AL131" s="18">
        <f t="shared" si="156"/>
        <v>367984.64360999997</v>
      </c>
      <c r="AM131" s="133">
        <f>VLOOKUP(B131,'[3]MANO DE OBRA'!$B$9:$L$144,11,0)</f>
        <v>313384</v>
      </c>
      <c r="AN131" s="133">
        <v>1052000</v>
      </c>
      <c r="AO131" s="19">
        <v>1207000</v>
      </c>
      <c r="AP131" s="77">
        <v>1171000</v>
      </c>
      <c r="AQ131" s="19">
        <f t="shared" si="157"/>
        <v>935846</v>
      </c>
      <c r="AR131" s="19">
        <f t="shared" si="158"/>
        <v>1111500</v>
      </c>
      <c r="AS131" s="19">
        <f t="shared" si="159"/>
        <v>686811.40657999169</v>
      </c>
      <c r="AT131" s="19">
        <f t="shared" si="160"/>
        <v>329366.58399999997</v>
      </c>
      <c r="AU131" s="19">
        <f t="shared" si="161"/>
        <v>405120.89831999998</v>
      </c>
      <c r="AV131" s="137">
        <f>VLOOKUP(B131,'[3]MANO DE OBRA'!$B$9:$N$144,13,0)</f>
        <v>329595</v>
      </c>
      <c r="AW131" s="137">
        <v>1052000</v>
      </c>
      <c r="AX131" s="20">
        <v>1207000</v>
      </c>
      <c r="AY131" s="79">
        <v>1171000</v>
      </c>
      <c r="AZ131" s="20">
        <f t="shared" si="162"/>
        <v>939898.75</v>
      </c>
      <c r="BA131" s="20">
        <f t="shared" si="163"/>
        <v>1111500</v>
      </c>
      <c r="BB131" s="20">
        <f t="shared" si="164"/>
        <v>705832.32231851097</v>
      </c>
      <c r="BC131" s="20">
        <f t="shared" si="165"/>
        <v>346404.34499999997</v>
      </c>
      <c r="BD131" s="20">
        <f t="shared" si="166"/>
        <v>426077.34434999997</v>
      </c>
      <c r="BE131" s="139">
        <f>VLOOKUP(B131,'[3]MANO DE OBRA'!$B$9:$P$144,15,0)</f>
        <v>354589</v>
      </c>
      <c r="BF131" s="139">
        <v>1052000</v>
      </c>
      <c r="BG131" s="21">
        <v>1207000</v>
      </c>
      <c r="BH131" s="80">
        <v>1123000</v>
      </c>
      <c r="BI131" s="21">
        <f t="shared" si="167"/>
        <v>934147.25</v>
      </c>
      <c r="BJ131" s="21">
        <f t="shared" si="168"/>
        <v>1087500</v>
      </c>
      <c r="BK131" s="21">
        <f t="shared" si="169"/>
        <v>728636.05131986341</v>
      </c>
      <c r="BL131" s="21">
        <f t="shared" si="170"/>
        <v>372673.03899999999</v>
      </c>
      <c r="BM131" s="21">
        <f t="shared" si="171"/>
        <v>458387.83796999999</v>
      </c>
      <c r="BN131" s="144">
        <f>VLOOKUP(B131,'[3]MANO DE OBRA'!$B$9:$R$144,17,0)</f>
        <v>384771</v>
      </c>
      <c r="BO131" s="144">
        <v>1052000</v>
      </c>
      <c r="BP131" s="22">
        <v>1207000</v>
      </c>
      <c r="BQ131" s="82">
        <v>1147000</v>
      </c>
      <c r="BR131" s="22">
        <f t="shared" si="172"/>
        <v>947692.75</v>
      </c>
      <c r="BS131" s="22">
        <f t="shared" si="173"/>
        <v>1099500</v>
      </c>
      <c r="BT131" s="22">
        <f t="shared" si="174"/>
        <v>761925.25356903253</v>
      </c>
      <c r="BU131" s="22">
        <f t="shared" si="175"/>
        <v>404394.321</v>
      </c>
      <c r="BV131" s="22">
        <f t="shared" si="176"/>
        <v>497405.01483</v>
      </c>
      <c r="BW131" s="146">
        <f>VLOOKUP(B131,'[3]MANO DE OBRA'!$B$9:$T$144,19,0)</f>
        <v>394008</v>
      </c>
      <c r="BX131" s="146">
        <v>1052000</v>
      </c>
      <c r="BY131" s="23">
        <v>1207000</v>
      </c>
      <c r="BZ131" s="84">
        <v>1123000</v>
      </c>
      <c r="CA131" s="23">
        <f t="shared" si="177"/>
        <v>944002</v>
      </c>
      <c r="CB131" s="23">
        <f t="shared" si="178"/>
        <v>1087500</v>
      </c>
      <c r="CC131" s="84">
        <f t="shared" si="179"/>
        <v>768113.71929452941</v>
      </c>
      <c r="CD131" s="84">
        <f t="shared" si="180"/>
        <v>414102.408</v>
      </c>
      <c r="CE131" s="84">
        <f t="shared" si="181"/>
        <v>509345.96184</v>
      </c>
      <c r="CF131" s="168">
        <f>VLOOKUP(B131,'[3]MANO DE OBRA'!$B$9:$X$144,23,0)</f>
        <v>297413</v>
      </c>
      <c r="CG131" s="168">
        <v>1052000</v>
      </c>
      <c r="CH131" s="24">
        <v>1207000</v>
      </c>
      <c r="CI131" s="24">
        <v>1044400</v>
      </c>
      <c r="CJ131" s="24">
        <f t="shared" si="182"/>
        <v>900203.25</v>
      </c>
      <c r="CK131" s="24">
        <f t="shared" si="183"/>
        <v>1048200</v>
      </c>
      <c r="CL131" s="24">
        <f t="shared" si="184"/>
        <v>655857.46708220837</v>
      </c>
      <c r="CM131" s="24">
        <f t="shared" si="185"/>
        <v>312581.06299999997</v>
      </c>
      <c r="CN131" s="24">
        <f t="shared" si="186"/>
        <v>384474.70748999994</v>
      </c>
      <c r="CO131" s="148">
        <f>VLOOKUP(B131,'[3]MANO DE OBRA'!$B$9:$Z$144,25,0)</f>
        <v>344543</v>
      </c>
      <c r="CP131" s="148">
        <v>1052000</v>
      </c>
      <c r="CQ131" s="26">
        <v>1207000</v>
      </c>
      <c r="CR131" s="149">
        <v>1147000</v>
      </c>
      <c r="CS131" s="26">
        <f t="shared" si="187"/>
        <v>937635.75</v>
      </c>
      <c r="CT131" s="26">
        <f t="shared" si="188"/>
        <v>1099500</v>
      </c>
      <c r="CU131" s="26">
        <f t="shared" si="189"/>
        <v>720291.70137540856</v>
      </c>
      <c r="CV131" s="26">
        <f t="shared" si="190"/>
        <v>362114.69299999997</v>
      </c>
      <c r="CW131" s="26">
        <f t="shared" si="191"/>
        <v>445401.07238999999</v>
      </c>
      <c r="CX131" s="27">
        <f>VLOOKUP(B131,'[3]MANO DE OBRA'!$B$9:$AB$144,27,0)</f>
        <v>406398</v>
      </c>
      <c r="CY131" s="27">
        <v>1052000</v>
      </c>
      <c r="CZ131" s="28">
        <v>1207000</v>
      </c>
      <c r="DA131" s="86">
        <v>1123000</v>
      </c>
      <c r="DB131" s="28">
        <f t="shared" si="192"/>
        <v>947099.5</v>
      </c>
      <c r="DC131" s="28">
        <f t="shared" si="193"/>
        <v>1087500</v>
      </c>
      <c r="DD131" s="28">
        <f t="shared" si="194"/>
        <v>779699.01764183643</v>
      </c>
      <c r="DE131" s="28">
        <f t="shared" si="195"/>
        <v>427124.29799999995</v>
      </c>
      <c r="DF131" s="28">
        <f t="shared" si="196"/>
        <v>525362.88653999998</v>
      </c>
      <c r="DG131" s="150">
        <f>VLOOKUP(B131,'[3]MANO DE OBRA'!$B$9:$AF$144,31,0)</f>
        <v>422450</v>
      </c>
      <c r="DH131" s="150">
        <v>1052000</v>
      </c>
      <c r="DI131" s="29">
        <v>1207000</v>
      </c>
      <c r="DJ131" s="88">
        <v>1110000</v>
      </c>
      <c r="DK131" s="29">
        <f t="shared" si="197"/>
        <v>947862.5</v>
      </c>
      <c r="DL131" s="29">
        <f t="shared" si="198"/>
        <v>1081000</v>
      </c>
      <c r="DM131" s="29">
        <f t="shared" si="199"/>
        <v>792531.86161921127</v>
      </c>
      <c r="DN131" s="29">
        <f t="shared" si="200"/>
        <v>443994.94999999995</v>
      </c>
      <c r="DO131" s="29">
        <f t="shared" si="201"/>
        <v>546113.78849999991</v>
      </c>
      <c r="DP131" s="154">
        <f>VLOOKUP(B131,'[3]MANO DE OBRA'!$B$9:$AH$144,33,0)</f>
        <v>422450</v>
      </c>
      <c r="DQ131" s="154">
        <v>1052000</v>
      </c>
      <c r="DR131" s="30">
        <v>1207000</v>
      </c>
      <c r="DS131" s="90">
        <v>1146700</v>
      </c>
      <c r="DT131" s="30">
        <f t="shared" si="202"/>
        <v>957037.5</v>
      </c>
      <c r="DU131" s="30">
        <f t="shared" si="203"/>
        <v>1099350</v>
      </c>
      <c r="DV131" s="30">
        <f t="shared" si="204"/>
        <v>797085.46185154561</v>
      </c>
      <c r="DW131" s="30">
        <f t="shared" si="205"/>
        <v>443994.94999999995</v>
      </c>
      <c r="DX131" s="30">
        <f t="shared" si="206"/>
        <v>546113.78849999991</v>
      </c>
      <c r="DY131" s="158">
        <f>VLOOKUP(B131,'[3]MANO DE OBRA'!$B$9:$AJ$144,35,0)</f>
        <v>422450</v>
      </c>
      <c r="DZ131" s="158">
        <v>1052000</v>
      </c>
      <c r="EA131" s="24">
        <v>1207000</v>
      </c>
      <c r="EB131" s="25">
        <v>1110400</v>
      </c>
      <c r="EC131" s="24">
        <f t="shared" si="207"/>
        <v>947962.5</v>
      </c>
      <c r="ED131" s="24">
        <f t="shared" si="208"/>
        <v>1081200</v>
      </c>
      <c r="EE131" s="24">
        <f t="shared" si="209"/>
        <v>792582.82508516894</v>
      </c>
      <c r="EF131" s="24">
        <f t="shared" si="210"/>
        <v>443994.94999999995</v>
      </c>
      <c r="EG131" s="24">
        <f t="shared" si="211"/>
        <v>546113.78849999991</v>
      </c>
      <c r="EH131" s="126">
        <f>VLOOKUP(B131,'[3]MANO DE OBRA'!$B$9:$AN$144,37,0)</f>
        <v>443099</v>
      </c>
      <c r="EI131" s="126">
        <v>1052000</v>
      </c>
      <c r="EJ131" s="17">
        <v>1207000</v>
      </c>
      <c r="EK131" s="73">
        <v>1110000</v>
      </c>
      <c r="EL131" s="17">
        <f t="shared" si="212"/>
        <v>953024.75</v>
      </c>
      <c r="EM131" s="17">
        <f t="shared" si="213"/>
        <v>1081000</v>
      </c>
      <c r="EN131" s="17">
        <f t="shared" si="214"/>
        <v>810240.85257463902</v>
      </c>
      <c r="EO131" s="17">
        <f t="shared" si="215"/>
        <v>465697.049</v>
      </c>
      <c r="EP131" s="17">
        <f t="shared" si="216"/>
        <v>572807.37026999996</v>
      </c>
      <c r="EQ131" s="350">
        <v>422450</v>
      </c>
      <c r="ER131" s="170">
        <v>1052000</v>
      </c>
      <c r="ES131" s="32">
        <v>1207000</v>
      </c>
      <c r="ET131" s="32">
        <v>1159000</v>
      </c>
      <c r="EU131" s="32">
        <f t="shared" si="217"/>
        <v>1139333.3333333333</v>
      </c>
      <c r="EV131" s="32">
        <f t="shared" si="218"/>
        <v>1159000</v>
      </c>
      <c r="EW131" s="32">
        <f t="shared" si="219"/>
        <v>1135553.4679631528</v>
      </c>
      <c r="EX131" s="32">
        <f t="shared" si="220"/>
        <v>510361.84499999997</v>
      </c>
      <c r="EY131" s="32">
        <f t="shared" si="221"/>
        <v>627745.06935000001</v>
      </c>
      <c r="EZ131" s="94">
        <f>VLOOKUP(B131,'[2]MANO DE OBRA '!$B$11:$AT$145,45,0)</f>
        <v>244994</v>
      </c>
      <c r="FA131" s="170">
        <v>1052000</v>
      </c>
      <c r="FB131" s="32">
        <v>1207000</v>
      </c>
      <c r="FC131" s="32">
        <v>1159000</v>
      </c>
      <c r="FD131" s="32">
        <f t="shared" si="222"/>
        <v>1139333.3333333333</v>
      </c>
      <c r="FE131" s="32">
        <f t="shared" si="223"/>
        <v>1159000</v>
      </c>
      <c r="FF131" s="32">
        <f t="shared" si="224"/>
        <v>1135553.4679631528</v>
      </c>
      <c r="FG131" s="172">
        <f t="shared" si="225"/>
        <v>295977.25140000001</v>
      </c>
      <c r="FH131" s="32">
        <f t="shared" si="226"/>
        <v>364052.01922200003</v>
      </c>
      <c r="FI131" s="172">
        <f>VLOOKUP(B131,'[2]MANO DE OBRA '!$B$11:$BO$145,66,0)</f>
        <v>250011</v>
      </c>
      <c r="FJ131" s="162">
        <v>1052000</v>
      </c>
      <c r="FK131" s="32">
        <v>1207000</v>
      </c>
      <c r="FL131" s="94">
        <v>1158700</v>
      </c>
      <c r="FM131" s="32">
        <f t="shared" si="227"/>
        <v>1139233.3333333333</v>
      </c>
      <c r="FN131" s="32">
        <f t="shared" si="228"/>
        <v>1158700</v>
      </c>
      <c r="FO131" s="94">
        <f t="shared" si="229"/>
        <v>1135457.4562958407</v>
      </c>
      <c r="FP131" s="172">
        <f t="shared" si="230"/>
        <v>302038.28909999999</v>
      </c>
      <c r="FQ131" s="32">
        <f t="shared" si="231"/>
        <v>371507.09559300001</v>
      </c>
      <c r="FR131" s="94">
        <f>VLOOKUP(B131,'[2]MANO DE OBRA '!$B$11:$BF$145,57,0)</f>
        <v>218340</v>
      </c>
      <c r="FS131" s="170">
        <v>1052000</v>
      </c>
      <c r="FT131" s="32">
        <v>1207000</v>
      </c>
      <c r="FU131" s="32">
        <v>1135000</v>
      </c>
      <c r="FV131" s="32">
        <f t="shared" si="232"/>
        <v>1131333.3333333333</v>
      </c>
      <c r="FW131" s="32">
        <f t="shared" si="233"/>
        <v>1135000</v>
      </c>
      <c r="FX131" s="32">
        <f t="shared" si="234"/>
        <v>1127765.2697934571</v>
      </c>
      <c r="FY131" s="172">
        <f t="shared" si="235"/>
        <v>263776.554</v>
      </c>
      <c r="FZ131" s="32">
        <f t="shared" si="236"/>
        <v>324445.16142000002</v>
      </c>
      <c r="GA131" s="172">
        <f>VLOOKUP(B131,'[2]MANO DE OBRA '!$B$11:$BR$145,69,0)</f>
        <v>258683</v>
      </c>
      <c r="GB131" s="162">
        <v>1052000</v>
      </c>
      <c r="GC131" s="32">
        <v>1207000</v>
      </c>
      <c r="GD131" s="94">
        <v>1183000</v>
      </c>
      <c r="GE131" s="32">
        <f t="shared" si="237"/>
        <v>1147333.3333333333</v>
      </c>
      <c r="GF131" s="32">
        <f t="shared" si="238"/>
        <v>1183000</v>
      </c>
      <c r="GG131" s="32">
        <f t="shared" si="239"/>
        <v>1143127.4460885795</v>
      </c>
      <c r="GH131" s="172">
        <f t="shared" si="240"/>
        <v>312514.93229999999</v>
      </c>
      <c r="GI131" s="32">
        <f t="shared" si="241"/>
        <v>384393.366729</v>
      </c>
      <c r="GJ131" s="172">
        <f>VLOOKUP(B131,'[2]MANO DE OBRA '!$B$11:$P$145,15,0)</f>
        <v>217545</v>
      </c>
      <c r="GK131" s="162">
        <v>1052000</v>
      </c>
      <c r="GL131" s="32">
        <v>1207000</v>
      </c>
      <c r="GM131" s="94">
        <v>819600</v>
      </c>
      <c r="GN131" s="32">
        <f t="shared" si="242"/>
        <v>1026200</v>
      </c>
      <c r="GO131" s="32">
        <f t="shared" si="243"/>
        <v>1052000</v>
      </c>
      <c r="GP131" s="32">
        <f t="shared" si="244"/>
        <v>1000274.0331055564</v>
      </c>
      <c r="GQ131" s="172">
        <f t="shared" si="245"/>
        <v>262816.11449999997</v>
      </c>
      <c r="GR131" s="32">
        <f t="shared" si="246"/>
        <v>323263.82083499996</v>
      </c>
      <c r="GS131" s="172">
        <f>VLOOKUP(B131,'[2]MANO DE OBRA '!$B$11:$G$145,6,0)</f>
        <v>198476</v>
      </c>
      <c r="GT131" s="162">
        <v>1052000</v>
      </c>
      <c r="GU131" s="32">
        <v>1207000</v>
      </c>
      <c r="GV131" s="94">
        <v>819600</v>
      </c>
      <c r="GW131" s="33">
        <f t="shared" si="247"/>
        <v>1026200</v>
      </c>
      <c r="GX131" s="32">
        <f t="shared" si="248"/>
        <v>1052000</v>
      </c>
      <c r="GY131" s="32">
        <f t="shared" si="249"/>
        <v>1000274.0331055564</v>
      </c>
      <c r="GZ131" s="172">
        <f t="shared" si="250"/>
        <v>239778.85559999998</v>
      </c>
      <c r="HA131" s="32">
        <f t="shared" si="251"/>
        <v>294927.99238799996</v>
      </c>
      <c r="HB131" s="172">
        <f>VLOOKUP(B131,'[2]MANO DE OBRA '!$B$11:$D$145,3,0)</f>
        <v>195710</v>
      </c>
      <c r="HC131" s="31">
        <v>1052000</v>
      </c>
      <c r="HD131" s="32">
        <v>1207000</v>
      </c>
      <c r="HE131" s="94">
        <v>819600</v>
      </c>
      <c r="HF131" s="33">
        <f t="shared" si="252"/>
        <v>1026200</v>
      </c>
      <c r="HG131" s="32">
        <f t="shared" si="253"/>
        <v>1052000</v>
      </c>
      <c r="HH131" s="32">
        <f t="shared" si="254"/>
        <v>1000274.0331055564</v>
      </c>
      <c r="HI131" s="172">
        <f t="shared" si="255"/>
        <v>236437.25099999999</v>
      </c>
      <c r="HJ131" s="32">
        <f t="shared" si="256"/>
        <v>290817.81873</v>
      </c>
      <c r="HK131" s="172">
        <f>VLOOKUP(B131,'[2]MANO DE OBRA '!$B$11:$BI$145,60,0)</f>
        <v>250693</v>
      </c>
      <c r="HL131" s="31">
        <v>1052000</v>
      </c>
      <c r="HM131" s="32">
        <v>1207000</v>
      </c>
      <c r="HN131" s="94">
        <v>1182900</v>
      </c>
      <c r="HO131" s="33">
        <f t="shared" si="257"/>
        <v>1147300</v>
      </c>
      <c r="HP131" s="32">
        <f t="shared" si="258"/>
        <v>1182900</v>
      </c>
      <c r="HQ131" s="32">
        <f t="shared" si="259"/>
        <v>1143096.320078938</v>
      </c>
      <c r="HR131" s="172">
        <f t="shared" si="260"/>
        <v>302862.2133</v>
      </c>
      <c r="HS131" s="32">
        <f t="shared" si="261"/>
        <v>372520.522359</v>
      </c>
      <c r="HT131" s="172">
        <v>504960</v>
      </c>
      <c r="HU131" s="31">
        <v>1052000</v>
      </c>
      <c r="HV131" s="32">
        <v>1207000</v>
      </c>
      <c r="HW131" s="94">
        <v>1159000</v>
      </c>
      <c r="HX131" s="33">
        <f t="shared" si="262"/>
        <v>1139333.3333333333</v>
      </c>
      <c r="HY131" s="32">
        <f t="shared" si="263"/>
        <v>1159000</v>
      </c>
      <c r="HZ131" s="32">
        <f t="shared" si="264"/>
        <v>1135553.4679631528</v>
      </c>
      <c r="IA131" s="172">
        <f t="shared" si="265"/>
        <v>610042.17599999998</v>
      </c>
      <c r="IB131" s="32">
        <f t="shared" si="266"/>
        <v>750351.87647999998</v>
      </c>
      <c r="IC131" s="172">
        <v>578600</v>
      </c>
      <c r="ID131" s="31">
        <v>1052000</v>
      </c>
      <c r="IE131" s="32">
        <v>1207000</v>
      </c>
      <c r="IF131" s="94">
        <v>1159000</v>
      </c>
      <c r="IG131" s="33">
        <f t="shared" si="267"/>
        <v>1139333.3333333333</v>
      </c>
      <c r="IH131" s="32">
        <f t="shared" si="268"/>
        <v>1159000</v>
      </c>
      <c r="II131" s="32">
        <f t="shared" si="269"/>
        <v>1135553.4679631528</v>
      </c>
      <c r="IJ131" s="172">
        <f t="shared" si="270"/>
        <v>699006.65999999992</v>
      </c>
      <c r="IK131" s="32">
        <f t="shared" si="271"/>
        <v>859778.19179999991</v>
      </c>
      <c r="IM131" s="32">
        <f t="shared" si="272"/>
        <v>456943.38930133346</v>
      </c>
    </row>
    <row r="132" spans="1:247" x14ac:dyDescent="0.25">
      <c r="A132" s="12">
        <v>125</v>
      </c>
      <c r="B132" s="38" t="s">
        <v>410</v>
      </c>
      <c r="C132" s="14">
        <f>VLOOKUP(B132,'[3]MANO DE OBRA'!$B$9:$D$144,3,0)</f>
        <v>217656</v>
      </c>
      <c r="D132" s="14">
        <v>778000</v>
      </c>
      <c r="E132" s="15">
        <v>894030</v>
      </c>
      <c r="F132" s="97">
        <v>831000</v>
      </c>
      <c r="G132" s="105">
        <f t="shared" si="138"/>
        <v>680171.5</v>
      </c>
      <c r="H132" s="105">
        <f t="shared" si="139"/>
        <v>804500</v>
      </c>
      <c r="I132" s="105">
        <f t="shared" si="140"/>
        <v>487706.56189982861</v>
      </c>
      <c r="J132" s="107">
        <f t="shared" si="273"/>
        <v>228756.45599999998</v>
      </c>
      <c r="K132" s="107">
        <f t="shared" si="141"/>
        <v>281370.44087999995</v>
      </c>
      <c r="L132" s="101">
        <f>VLOOKUP(B132,'[3]MANO DE OBRA'!$B$9:$F$144,5,0)</f>
        <v>229879</v>
      </c>
      <c r="M132" s="101">
        <v>778000</v>
      </c>
      <c r="N132" s="34">
        <v>894030</v>
      </c>
      <c r="O132" s="70">
        <v>849300</v>
      </c>
      <c r="P132" s="34">
        <f t="shared" si="142"/>
        <v>687802.25</v>
      </c>
      <c r="Q132" s="34">
        <f t="shared" si="143"/>
        <v>813650</v>
      </c>
      <c r="R132" s="34">
        <f t="shared" si="144"/>
        <v>504322.50963651435</v>
      </c>
      <c r="S132" s="34">
        <f t="shared" si="145"/>
        <v>241602.829</v>
      </c>
      <c r="T132" s="34">
        <f t="shared" si="146"/>
        <v>297171.47967000003</v>
      </c>
      <c r="U132" s="175">
        <f>VLOOKUP(B132,'[3]MANO DE OBRA'!$B$9:$H$144,7,0)</f>
        <v>210642</v>
      </c>
      <c r="V132" s="175">
        <v>778000</v>
      </c>
      <c r="W132" s="17">
        <v>894030</v>
      </c>
      <c r="X132" s="17">
        <v>831000</v>
      </c>
      <c r="Y132" s="17">
        <f t="shared" si="147"/>
        <v>678418</v>
      </c>
      <c r="Z132" s="17">
        <f t="shared" si="148"/>
        <v>804500</v>
      </c>
      <c r="AA132" s="17">
        <f t="shared" si="149"/>
        <v>478775.95270460052</v>
      </c>
      <c r="AB132" s="17">
        <f t="shared" si="150"/>
        <v>221384.742</v>
      </c>
      <c r="AC132" s="17">
        <f t="shared" si="151"/>
        <v>272303.23265999998</v>
      </c>
      <c r="AD132" s="129">
        <f>VLOOKUP(B132,'[3]MANO DE OBRA'!$B$9:$J$144,9,0)</f>
        <v>216365</v>
      </c>
      <c r="AE132" s="129">
        <v>778000</v>
      </c>
      <c r="AF132" s="18">
        <v>894030</v>
      </c>
      <c r="AG132" s="74">
        <v>849300</v>
      </c>
      <c r="AH132" s="18">
        <f t="shared" si="152"/>
        <v>684423.75</v>
      </c>
      <c r="AI132" s="18">
        <f t="shared" si="153"/>
        <v>813650</v>
      </c>
      <c r="AJ132" s="18">
        <f t="shared" si="154"/>
        <v>487618.29881180672</v>
      </c>
      <c r="AK132" s="18">
        <f t="shared" si="155"/>
        <v>227399.61499999999</v>
      </c>
      <c r="AL132" s="18">
        <f t="shared" si="156"/>
        <v>279701.52645</v>
      </c>
      <c r="AM132" s="133">
        <f>VLOOKUP(B132,'[3]MANO DE OBRA'!$B$9:$L$144,11,0)</f>
        <v>238200</v>
      </c>
      <c r="AN132" s="133">
        <v>778000</v>
      </c>
      <c r="AO132" s="19">
        <v>894030</v>
      </c>
      <c r="AP132" s="77">
        <v>876000</v>
      </c>
      <c r="AQ132" s="19">
        <f t="shared" si="157"/>
        <v>696557.5</v>
      </c>
      <c r="AR132" s="19">
        <f t="shared" si="158"/>
        <v>827000</v>
      </c>
      <c r="AS132" s="19">
        <f t="shared" si="159"/>
        <v>516556.73684012244</v>
      </c>
      <c r="AT132" s="19">
        <f t="shared" si="160"/>
        <v>250348.19999999998</v>
      </c>
      <c r="AU132" s="19">
        <f t="shared" si="161"/>
        <v>307928.28599999996</v>
      </c>
      <c r="AV132" s="137">
        <f>VLOOKUP(B132,'[3]MANO DE OBRA'!$B$9:$N$144,13,0)</f>
        <v>237083</v>
      </c>
      <c r="AW132" s="137">
        <v>778000</v>
      </c>
      <c r="AX132" s="20">
        <v>894030</v>
      </c>
      <c r="AY132" s="79">
        <v>876000</v>
      </c>
      <c r="AZ132" s="20">
        <f t="shared" si="162"/>
        <v>696278.25</v>
      </c>
      <c r="BA132" s="20">
        <f t="shared" si="163"/>
        <v>827000</v>
      </c>
      <c r="BB132" s="20">
        <f t="shared" si="164"/>
        <v>515240.66628191312</v>
      </c>
      <c r="BC132" s="20">
        <f t="shared" si="165"/>
        <v>249174.23299999998</v>
      </c>
      <c r="BD132" s="20">
        <f t="shared" si="166"/>
        <v>306484.30658999999</v>
      </c>
      <c r="BE132" s="139">
        <f>VLOOKUP(B132,'[3]MANO DE OBRA'!$B$9:$P$144,15,0)</f>
        <v>244073</v>
      </c>
      <c r="BF132" s="139">
        <v>778000</v>
      </c>
      <c r="BG132" s="21">
        <v>894030</v>
      </c>
      <c r="BH132" s="80">
        <v>823000</v>
      </c>
      <c r="BI132" s="21">
        <f t="shared" si="167"/>
        <v>684775.75</v>
      </c>
      <c r="BJ132" s="21">
        <f t="shared" si="168"/>
        <v>800500</v>
      </c>
      <c r="BK132" s="21">
        <f t="shared" si="169"/>
        <v>518397.98034895741</v>
      </c>
      <c r="BL132" s="21">
        <f t="shared" si="170"/>
        <v>256520.723</v>
      </c>
      <c r="BM132" s="21">
        <f t="shared" si="171"/>
        <v>315520.48929</v>
      </c>
      <c r="BN132" s="144">
        <f>VLOOKUP(B132,'[3]MANO DE OBRA'!$B$9:$R$144,17,0)</f>
        <v>280174</v>
      </c>
      <c r="BO132" s="144">
        <v>778000</v>
      </c>
      <c r="BP132" s="22">
        <v>894030</v>
      </c>
      <c r="BQ132" s="82">
        <v>840000</v>
      </c>
      <c r="BR132" s="22">
        <f t="shared" si="172"/>
        <v>698051</v>
      </c>
      <c r="BS132" s="22">
        <f t="shared" si="173"/>
        <v>809000</v>
      </c>
      <c r="BT132" s="22">
        <f t="shared" si="174"/>
        <v>558381.23649261612</v>
      </c>
      <c r="BU132" s="22">
        <f t="shared" si="175"/>
        <v>294462.87399999995</v>
      </c>
      <c r="BV132" s="22">
        <f t="shared" si="176"/>
        <v>362189.33501999994</v>
      </c>
      <c r="BW132" s="146">
        <f>VLOOKUP(B132,'[3]MANO DE OBRA'!$B$9:$T$144,19,0)</f>
        <v>297904</v>
      </c>
      <c r="BX132" s="146">
        <v>778000</v>
      </c>
      <c r="BY132" s="23">
        <v>894030</v>
      </c>
      <c r="BZ132" s="84">
        <v>823000</v>
      </c>
      <c r="CA132" s="23">
        <f t="shared" si="177"/>
        <v>698233.5</v>
      </c>
      <c r="CB132" s="23">
        <f t="shared" si="178"/>
        <v>800500</v>
      </c>
      <c r="CC132" s="84">
        <f t="shared" si="179"/>
        <v>573416.63564159395</v>
      </c>
      <c r="CD132" s="84">
        <f t="shared" si="180"/>
        <v>313097.10399999999</v>
      </c>
      <c r="CE132" s="84">
        <f t="shared" si="181"/>
        <v>385109.43792</v>
      </c>
      <c r="CF132" s="168">
        <f>VLOOKUP(B132,'[3]MANO DE OBRA'!$B$9:$X$144,23,0)</f>
        <v>215408</v>
      </c>
      <c r="CG132" s="168">
        <v>778000</v>
      </c>
      <c r="CH132" s="24">
        <v>894030</v>
      </c>
      <c r="CI132" s="24">
        <v>781900</v>
      </c>
      <c r="CJ132" s="24">
        <f t="shared" si="182"/>
        <v>667334.5</v>
      </c>
      <c r="CK132" s="24">
        <f t="shared" si="183"/>
        <v>779950</v>
      </c>
      <c r="CL132" s="24">
        <f t="shared" si="184"/>
        <v>480470.8547282794</v>
      </c>
      <c r="CM132" s="24">
        <f t="shared" si="185"/>
        <v>226393.80799999999</v>
      </c>
      <c r="CN132" s="24">
        <f t="shared" si="186"/>
        <v>278464.38383999997</v>
      </c>
      <c r="CO132" s="148">
        <f>VLOOKUP(B132,'[3]MANO DE OBRA'!$B$9:$Z$144,25,0)</f>
        <v>277022</v>
      </c>
      <c r="CP132" s="148">
        <v>778000</v>
      </c>
      <c r="CQ132" s="26">
        <v>894030</v>
      </c>
      <c r="CR132" s="149">
        <v>867000</v>
      </c>
      <c r="CS132" s="26">
        <f t="shared" si="187"/>
        <v>704013</v>
      </c>
      <c r="CT132" s="26">
        <f t="shared" si="188"/>
        <v>822500</v>
      </c>
      <c r="CU132" s="26">
        <f t="shared" si="189"/>
        <v>558105.64240945841</v>
      </c>
      <c r="CV132" s="26">
        <f t="shared" si="190"/>
        <v>291150.12199999997</v>
      </c>
      <c r="CW132" s="26">
        <f t="shared" si="191"/>
        <v>358114.65005999996</v>
      </c>
      <c r="CX132" s="27">
        <f>VLOOKUP(B132,'[3]MANO DE OBRA'!$B$9:$AB$144,27,0)</f>
        <v>300265</v>
      </c>
      <c r="CY132" s="27">
        <v>778000</v>
      </c>
      <c r="CZ132" s="28">
        <v>894030</v>
      </c>
      <c r="DA132" s="86">
        <v>840000</v>
      </c>
      <c r="DB132" s="28">
        <f t="shared" si="192"/>
        <v>703073.75</v>
      </c>
      <c r="DC132" s="28">
        <f t="shared" si="193"/>
        <v>809000</v>
      </c>
      <c r="DD132" s="28">
        <f t="shared" si="194"/>
        <v>577638.56395048462</v>
      </c>
      <c r="DE132" s="28">
        <f t="shared" si="195"/>
        <v>315578.51499999996</v>
      </c>
      <c r="DF132" s="28">
        <f t="shared" si="196"/>
        <v>388161.57344999997</v>
      </c>
      <c r="DG132" s="150">
        <f>VLOOKUP(B132,'[3]MANO DE OBRA'!$B$9:$AF$144,31,0)</f>
        <v>312911</v>
      </c>
      <c r="DH132" s="150">
        <v>778000</v>
      </c>
      <c r="DI132" s="29">
        <v>894030</v>
      </c>
      <c r="DJ132" s="88">
        <v>876000</v>
      </c>
      <c r="DK132" s="29">
        <f t="shared" si="197"/>
        <v>715235.25</v>
      </c>
      <c r="DL132" s="29">
        <f t="shared" si="198"/>
        <v>827000</v>
      </c>
      <c r="DM132" s="29">
        <f t="shared" si="199"/>
        <v>593363.77728584793</v>
      </c>
      <c r="DN132" s="29">
        <f t="shared" si="200"/>
        <v>328869.46099999995</v>
      </c>
      <c r="DO132" s="29">
        <f t="shared" si="201"/>
        <v>404509.43702999991</v>
      </c>
      <c r="DP132" s="154">
        <f>VLOOKUP(B132,'[3]MANO DE OBRA'!$B$9:$AH$144,33,0)</f>
        <v>312911</v>
      </c>
      <c r="DQ132" s="154">
        <v>778000</v>
      </c>
      <c r="DR132" s="30">
        <v>894030</v>
      </c>
      <c r="DS132" s="90">
        <v>867200</v>
      </c>
      <c r="DT132" s="30">
        <f t="shared" si="202"/>
        <v>713035.25</v>
      </c>
      <c r="DU132" s="30">
        <f t="shared" si="203"/>
        <v>822600</v>
      </c>
      <c r="DV132" s="30">
        <f t="shared" si="204"/>
        <v>592345.89929850213</v>
      </c>
      <c r="DW132" s="30">
        <f t="shared" si="205"/>
        <v>328869.46099999995</v>
      </c>
      <c r="DX132" s="30">
        <f t="shared" si="206"/>
        <v>404509.43702999991</v>
      </c>
      <c r="DY132" s="158">
        <f>VLOOKUP(B132,'[3]MANO DE OBRA'!$B$9:$AJ$144,35,0)</f>
        <v>312911</v>
      </c>
      <c r="DZ132" s="158">
        <v>778000</v>
      </c>
      <c r="EA132" s="24">
        <v>894030</v>
      </c>
      <c r="EB132" s="25">
        <v>876100</v>
      </c>
      <c r="EC132" s="24">
        <f t="shared" si="207"/>
        <v>715260.25</v>
      </c>
      <c r="ED132" s="24">
        <f t="shared" si="208"/>
        <v>827050</v>
      </c>
      <c r="EE132" s="24">
        <f t="shared" si="209"/>
        <v>593375.24647401518</v>
      </c>
      <c r="EF132" s="24">
        <f t="shared" si="210"/>
        <v>328869.46099999995</v>
      </c>
      <c r="EG132" s="24">
        <f t="shared" si="211"/>
        <v>404509.43702999991</v>
      </c>
      <c r="EH132" s="126">
        <f>VLOOKUP(B132,'[3]MANO DE OBRA'!$B$9:$AN$144,37,0)</f>
        <v>328409</v>
      </c>
      <c r="EI132" s="126">
        <v>778000</v>
      </c>
      <c r="EJ132" s="17">
        <v>894030</v>
      </c>
      <c r="EK132" s="73">
        <v>805000</v>
      </c>
      <c r="EL132" s="17">
        <f t="shared" si="212"/>
        <v>701359.75</v>
      </c>
      <c r="EM132" s="17">
        <f t="shared" si="213"/>
        <v>791500</v>
      </c>
      <c r="EN132" s="17">
        <f t="shared" si="214"/>
        <v>597809.27037592151</v>
      </c>
      <c r="EO132" s="17">
        <f t="shared" si="215"/>
        <v>345157.859</v>
      </c>
      <c r="EP132" s="17">
        <f t="shared" si="216"/>
        <v>424544.16657</v>
      </c>
      <c r="EQ132" s="350">
        <v>312911</v>
      </c>
      <c r="ER132" s="170">
        <v>778000</v>
      </c>
      <c r="ES132" s="32">
        <v>894030</v>
      </c>
      <c r="ET132" s="32">
        <v>831000</v>
      </c>
      <c r="EU132" s="32">
        <f t="shared" si="217"/>
        <v>834343.33333333337</v>
      </c>
      <c r="EV132" s="32">
        <f t="shared" si="218"/>
        <v>831000</v>
      </c>
      <c r="EW132" s="32">
        <f t="shared" si="219"/>
        <v>831659.11662476673</v>
      </c>
      <c r="EX132" s="32">
        <f t="shared" si="220"/>
        <v>378027.77909999999</v>
      </c>
      <c r="EY132" s="32">
        <f t="shared" si="221"/>
        <v>464974.16829299997</v>
      </c>
      <c r="EZ132" s="94">
        <f>VLOOKUP(B132,'[2]MANO DE OBRA '!$B$11:$AT$145,45,0)</f>
        <v>176233</v>
      </c>
      <c r="FA132" s="170">
        <v>778000</v>
      </c>
      <c r="FB132" s="32">
        <v>894030</v>
      </c>
      <c r="FC132" s="32">
        <v>867000</v>
      </c>
      <c r="FD132" s="32">
        <f t="shared" si="222"/>
        <v>846343.33333333337</v>
      </c>
      <c r="FE132" s="32">
        <f t="shared" si="223"/>
        <v>867000</v>
      </c>
      <c r="FF132" s="32">
        <f t="shared" si="224"/>
        <v>843340.91341884807</v>
      </c>
      <c r="FG132" s="172">
        <f t="shared" si="225"/>
        <v>212907.08729999998</v>
      </c>
      <c r="FH132" s="32">
        <f t="shared" si="226"/>
        <v>261875.71737899998</v>
      </c>
      <c r="FI132" s="172">
        <f>VLOOKUP(B132,'[2]MANO DE OBRA '!$B$11:$BO$145,66,0)</f>
        <v>178906</v>
      </c>
      <c r="FJ132" s="162">
        <v>778000</v>
      </c>
      <c r="FK132" s="32">
        <v>894030</v>
      </c>
      <c r="FL132" s="94">
        <v>831400</v>
      </c>
      <c r="FM132" s="32">
        <f t="shared" si="227"/>
        <v>834476.66666666663</v>
      </c>
      <c r="FN132" s="32">
        <f t="shared" si="228"/>
        <v>831400</v>
      </c>
      <c r="FO132" s="94">
        <f t="shared" si="229"/>
        <v>831792.61872789043</v>
      </c>
      <c r="FP132" s="172">
        <f t="shared" si="230"/>
        <v>216136.33859999999</v>
      </c>
      <c r="FQ132" s="32">
        <f t="shared" si="231"/>
        <v>265847.69647799997</v>
      </c>
      <c r="FR132" s="94">
        <f>VLOOKUP(B132,'[2]MANO DE OBRA '!$B$11:$BF$145,57,0)</f>
        <v>161477</v>
      </c>
      <c r="FS132" s="170">
        <v>778000</v>
      </c>
      <c r="FT132" s="32">
        <v>894030</v>
      </c>
      <c r="FU132" s="32">
        <v>849000</v>
      </c>
      <c r="FV132" s="32">
        <f t="shared" si="232"/>
        <v>840343.33333333337</v>
      </c>
      <c r="FW132" s="32">
        <f t="shared" si="233"/>
        <v>849000</v>
      </c>
      <c r="FX132" s="32">
        <f t="shared" si="234"/>
        <v>837583.12697870121</v>
      </c>
      <c r="FY132" s="172">
        <f t="shared" si="235"/>
        <v>195080.36369999999</v>
      </c>
      <c r="FZ132" s="32">
        <f t="shared" si="236"/>
        <v>239948.847351</v>
      </c>
      <c r="GA132" s="172">
        <f>VLOOKUP(B132,'[2]MANO DE OBRA '!$B$11:$BR$145,69,0)</f>
        <v>180425</v>
      </c>
      <c r="GB132" s="162">
        <v>778000</v>
      </c>
      <c r="GC132" s="32">
        <v>894030</v>
      </c>
      <c r="GD132" s="94">
        <v>849000</v>
      </c>
      <c r="GE132" s="32">
        <f t="shared" si="237"/>
        <v>840343.33333333337</v>
      </c>
      <c r="GF132" s="32">
        <f t="shared" si="238"/>
        <v>849000</v>
      </c>
      <c r="GG132" s="32">
        <f t="shared" si="239"/>
        <v>837583.12697870121</v>
      </c>
      <c r="GH132" s="172">
        <f t="shared" si="240"/>
        <v>217971.4425</v>
      </c>
      <c r="GI132" s="32">
        <f t="shared" si="241"/>
        <v>268104.87427500001</v>
      </c>
      <c r="GJ132" s="172">
        <f>VLOOKUP(B132,'[2]MANO DE OBRA '!$B$11:$P$145,15,0)</f>
        <v>157549</v>
      </c>
      <c r="GK132" s="162">
        <v>778000</v>
      </c>
      <c r="GL132" s="32">
        <v>894030</v>
      </c>
      <c r="GM132" s="94">
        <v>594500</v>
      </c>
      <c r="GN132" s="32">
        <f t="shared" si="242"/>
        <v>755510</v>
      </c>
      <c r="GO132" s="32">
        <f t="shared" si="243"/>
        <v>778000</v>
      </c>
      <c r="GP132" s="32">
        <f t="shared" si="244"/>
        <v>734220.94429631473</v>
      </c>
      <c r="GQ132" s="172">
        <f t="shared" si="245"/>
        <v>190334.94689999998</v>
      </c>
      <c r="GR132" s="32">
        <f t="shared" si="246"/>
        <v>234111.98468699999</v>
      </c>
      <c r="GS132" s="172">
        <f>VLOOKUP(B132,'[2]MANO DE OBRA '!$B$11:$G$145,6,0)</f>
        <v>150847</v>
      </c>
      <c r="GT132" s="162">
        <v>778000</v>
      </c>
      <c r="GU132" s="32">
        <v>894030</v>
      </c>
      <c r="GV132" s="94">
        <v>594500</v>
      </c>
      <c r="GW132" s="33">
        <f t="shared" si="247"/>
        <v>755510</v>
      </c>
      <c r="GX132" s="32">
        <f t="shared" si="248"/>
        <v>778000</v>
      </c>
      <c r="GY132" s="32">
        <f t="shared" si="249"/>
        <v>734220.94429631473</v>
      </c>
      <c r="GZ132" s="172">
        <f t="shared" si="250"/>
        <v>182238.26069999998</v>
      </c>
      <c r="HA132" s="32">
        <f t="shared" si="251"/>
        <v>224153.06066099997</v>
      </c>
      <c r="HB132" s="172">
        <f>VLOOKUP(B132,'[2]MANO DE OBRA '!$B$11:$D$145,3,0)</f>
        <v>155664</v>
      </c>
      <c r="HC132" s="31">
        <v>778000</v>
      </c>
      <c r="HD132" s="32">
        <v>894030</v>
      </c>
      <c r="HE132" s="94">
        <v>594500</v>
      </c>
      <c r="HF132" s="33">
        <f t="shared" si="252"/>
        <v>755510</v>
      </c>
      <c r="HG132" s="32">
        <f t="shared" si="253"/>
        <v>778000</v>
      </c>
      <c r="HH132" s="32">
        <f t="shared" si="254"/>
        <v>734220.94429631473</v>
      </c>
      <c r="HI132" s="172">
        <f t="shared" si="255"/>
        <v>188057.6784</v>
      </c>
      <c r="HJ132" s="32">
        <f t="shared" si="256"/>
        <v>231310.94443199999</v>
      </c>
      <c r="HK132" s="172">
        <f>VLOOKUP(B132,'[2]MANO DE OBRA '!$B$11:$BI$145,60,0)</f>
        <v>182865</v>
      </c>
      <c r="HL132" s="31">
        <v>778000</v>
      </c>
      <c r="HM132" s="32">
        <v>894030</v>
      </c>
      <c r="HN132" s="94">
        <v>849300</v>
      </c>
      <c r="HO132" s="33">
        <f t="shared" si="257"/>
        <v>840443.33333333337</v>
      </c>
      <c r="HP132" s="32">
        <f t="shared" si="258"/>
        <v>849300</v>
      </c>
      <c r="HQ132" s="32">
        <f t="shared" si="259"/>
        <v>837680.43249838043</v>
      </c>
      <c r="HR132" s="172">
        <f t="shared" si="260"/>
        <v>220919.2065</v>
      </c>
      <c r="HS132" s="32">
        <f t="shared" si="261"/>
        <v>271730.62399500003</v>
      </c>
      <c r="HT132" s="172">
        <v>373440</v>
      </c>
      <c r="HU132" s="31">
        <v>778000</v>
      </c>
      <c r="HV132" s="32">
        <v>894030</v>
      </c>
      <c r="HW132" s="94">
        <v>849000</v>
      </c>
      <c r="HX132" s="33">
        <f t="shared" si="262"/>
        <v>840343.33333333337</v>
      </c>
      <c r="HY132" s="32">
        <f t="shared" si="263"/>
        <v>849000</v>
      </c>
      <c r="HZ132" s="32">
        <f t="shared" si="264"/>
        <v>837583.12697870121</v>
      </c>
      <c r="IA132" s="172">
        <f t="shared" si="265"/>
        <v>451152.864</v>
      </c>
      <c r="IB132" s="32">
        <f t="shared" si="266"/>
        <v>554918.02272000001</v>
      </c>
      <c r="IC132" s="172">
        <v>427900</v>
      </c>
      <c r="ID132" s="31">
        <v>778000</v>
      </c>
      <c r="IE132" s="32">
        <v>894030</v>
      </c>
      <c r="IF132" s="94">
        <v>849000</v>
      </c>
      <c r="IG132" s="33">
        <f t="shared" si="267"/>
        <v>840343.33333333337</v>
      </c>
      <c r="IH132" s="32">
        <f t="shared" si="268"/>
        <v>849000</v>
      </c>
      <c r="II132" s="32">
        <f t="shared" si="269"/>
        <v>837583.12697870121</v>
      </c>
      <c r="IJ132" s="172">
        <f t="shared" si="270"/>
        <v>516945.99</v>
      </c>
      <c r="IK132" s="32">
        <f t="shared" si="271"/>
        <v>635843.56770000001</v>
      </c>
      <c r="IM132" s="32">
        <f t="shared" si="272"/>
        <v>337904.1158318888</v>
      </c>
    </row>
    <row r="133" spans="1:247" x14ac:dyDescent="0.25">
      <c r="A133" s="12">
        <v>126</v>
      </c>
      <c r="B133" s="36" t="s">
        <v>411</v>
      </c>
      <c r="C133" s="14">
        <f>VLOOKUP(B133,'[3]MANO DE OBRA'!$B$9:$D$144,3,0)</f>
        <v>239388</v>
      </c>
      <c r="D133" s="14">
        <v>855000</v>
      </c>
      <c r="E133" s="15">
        <v>1005380</v>
      </c>
      <c r="F133" s="97">
        <v>945000</v>
      </c>
      <c r="G133" s="105">
        <f t="shared" si="138"/>
        <v>761192</v>
      </c>
      <c r="H133" s="105">
        <f t="shared" si="139"/>
        <v>900000</v>
      </c>
      <c r="I133" s="105">
        <f t="shared" si="140"/>
        <v>540558.12177921645</v>
      </c>
      <c r="J133" s="107">
        <f t="shared" si="273"/>
        <v>251596.78799999997</v>
      </c>
      <c r="K133" s="107">
        <f t="shared" si="141"/>
        <v>309464.04923999996</v>
      </c>
      <c r="L133" s="101">
        <f>VLOOKUP(B133,'[3]MANO DE OBRA'!$B$9:$F$144,5,0)</f>
        <v>243479</v>
      </c>
      <c r="M133" s="101">
        <v>855000</v>
      </c>
      <c r="N133" s="34">
        <v>1005380</v>
      </c>
      <c r="O133" s="70">
        <v>945100</v>
      </c>
      <c r="P133" s="34">
        <f t="shared" si="142"/>
        <v>762239.75</v>
      </c>
      <c r="Q133" s="34">
        <f t="shared" si="143"/>
        <v>900050</v>
      </c>
      <c r="R133" s="34">
        <f t="shared" si="144"/>
        <v>545742.8778171736</v>
      </c>
      <c r="S133" s="34">
        <f t="shared" si="145"/>
        <v>255896.42899999997</v>
      </c>
      <c r="T133" s="34">
        <f t="shared" si="146"/>
        <v>314752.60766999994</v>
      </c>
      <c r="U133" s="175">
        <f>VLOOKUP(B133,'[3]MANO DE OBRA'!$B$9:$H$144,7,0)</f>
        <v>229988</v>
      </c>
      <c r="V133" s="175">
        <v>855000</v>
      </c>
      <c r="W133" s="17">
        <v>1005380</v>
      </c>
      <c r="X133" s="17">
        <v>925000</v>
      </c>
      <c r="Y133" s="17">
        <f t="shared" si="147"/>
        <v>753842</v>
      </c>
      <c r="Z133" s="17">
        <f t="shared" si="148"/>
        <v>890000</v>
      </c>
      <c r="AA133" s="17">
        <f t="shared" si="149"/>
        <v>526775.0919013815</v>
      </c>
      <c r="AB133" s="17">
        <f t="shared" si="150"/>
        <v>241717.38799999998</v>
      </c>
      <c r="AC133" s="17">
        <f t="shared" si="151"/>
        <v>297312.38723999995</v>
      </c>
      <c r="AD133" s="129">
        <f>VLOOKUP(B133,'[3]MANO DE OBRA'!$B$9:$J$144,9,0)</f>
        <v>229083</v>
      </c>
      <c r="AE133" s="129">
        <v>855000</v>
      </c>
      <c r="AF133" s="18">
        <v>1005380</v>
      </c>
      <c r="AG133" s="74">
        <v>945100</v>
      </c>
      <c r="AH133" s="18">
        <f t="shared" si="152"/>
        <v>758640.75</v>
      </c>
      <c r="AI133" s="18">
        <f t="shared" si="153"/>
        <v>900050</v>
      </c>
      <c r="AJ133" s="18">
        <f t="shared" si="154"/>
        <v>527178.7954970448</v>
      </c>
      <c r="AK133" s="18">
        <f t="shared" si="155"/>
        <v>240766.23299999998</v>
      </c>
      <c r="AL133" s="18">
        <f t="shared" si="156"/>
        <v>296142.46658999997</v>
      </c>
      <c r="AM133" s="133">
        <f>VLOOKUP(B133,'[3]MANO DE OBRA'!$B$9:$L$144,11,0)</f>
        <v>252201</v>
      </c>
      <c r="AN133" s="133">
        <v>855000</v>
      </c>
      <c r="AO133" s="19">
        <v>1005380</v>
      </c>
      <c r="AP133" s="77">
        <v>955000</v>
      </c>
      <c r="AQ133" s="19">
        <f t="shared" si="157"/>
        <v>766895.25</v>
      </c>
      <c r="AR133" s="19">
        <f t="shared" si="158"/>
        <v>905000</v>
      </c>
      <c r="AS133" s="19">
        <f t="shared" si="159"/>
        <v>557378.55598589231</v>
      </c>
      <c r="AT133" s="19">
        <f t="shared" si="160"/>
        <v>265063.25099999999</v>
      </c>
      <c r="AU133" s="19">
        <f t="shared" si="161"/>
        <v>326027.79872999998</v>
      </c>
      <c r="AV133" s="137">
        <f>VLOOKUP(B133,'[3]MANO DE OBRA'!$B$9:$N$144,13,0)</f>
        <v>296031</v>
      </c>
      <c r="AW133" s="137">
        <v>855000</v>
      </c>
      <c r="AX133" s="20">
        <v>1005380</v>
      </c>
      <c r="AY133" s="79">
        <v>955000</v>
      </c>
      <c r="AZ133" s="20">
        <f t="shared" si="162"/>
        <v>777852.75</v>
      </c>
      <c r="BA133" s="20">
        <f t="shared" si="163"/>
        <v>905000</v>
      </c>
      <c r="BB133" s="20">
        <f t="shared" si="164"/>
        <v>607036.97440976708</v>
      </c>
      <c r="BC133" s="20">
        <f t="shared" si="165"/>
        <v>311128.58100000001</v>
      </c>
      <c r="BD133" s="20">
        <f t="shared" si="166"/>
        <v>382688.15463</v>
      </c>
      <c r="BE133" s="139">
        <f>VLOOKUP(B133,'[3]MANO DE OBRA'!$B$9:$P$144,15,0)</f>
        <v>263451</v>
      </c>
      <c r="BF133" s="139">
        <v>855000</v>
      </c>
      <c r="BG133" s="21">
        <v>1005380</v>
      </c>
      <c r="BH133" s="80">
        <v>905000</v>
      </c>
      <c r="BI133" s="21">
        <f t="shared" si="167"/>
        <v>757207.75</v>
      </c>
      <c r="BJ133" s="21">
        <f t="shared" si="168"/>
        <v>880000</v>
      </c>
      <c r="BK133" s="21">
        <f t="shared" si="169"/>
        <v>566172.54281408095</v>
      </c>
      <c r="BL133" s="21">
        <f t="shared" si="170"/>
        <v>276887.00099999999</v>
      </c>
      <c r="BM133" s="21">
        <f t="shared" si="171"/>
        <v>340571.01123</v>
      </c>
      <c r="BN133" s="144">
        <f>VLOOKUP(B133,'[3]MANO DE OBRA'!$B$9:$R$144,17,0)</f>
        <v>317544</v>
      </c>
      <c r="BO133" s="144">
        <v>855000</v>
      </c>
      <c r="BP133" s="22">
        <v>1005380</v>
      </c>
      <c r="BQ133" s="82">
        <v>925000</v>
      </c>
      <c r="BR133" s="22">
        <f t="shared" si="172"/>
        <v>775731</v>
      </c>
      <c r="BS133" s="22">
        <f t="shared" si="173"/>
        <v>890000</v>
      </c>
      <c r="BT133" s="22">
        <f t="shared" si="174"/>
        <v>625538.51118046069</v>
      </c>
      <c r="BU133" s="22">
        <f t="shared" si="175"/>
        <v>333738.74400000001</v>
      </c>
      <c r="BV133" s="22">
        <f t="shared" si="176"/>
        <v>410498.65512000001</v>
      </c>
      <c r="BW133" s="146">
        <f>VLOOKUP(B133,'[3]MANO DE OBRA'!$B$9:$T$144,19,0)</f>
        <v>329855</v>
      </c>
      <c r="BX133" s="146">
        <v>855000</v>
      </c>
      <c r="BY133" s="23">
        <v>1005380</v>
      </c>
      <c r="BZ133" s="84">
        <v>905000</v>
      </c>
      <c r="CA133" s="23">
        <f t="shared" si="177"/>
        <v>773808.75</v>
      </c>
      <c r="CB133" s="23">
        <f t="shared" si="178"/>
        <v>880000</v>
      </c>
      <c r="CC133" s="84">
        <f t="shared" si="179"/>
        <v>634835.29281553137</v>
      </c>
      <c r="CD133" s="84">
        <f t="shared" si="180"/>
        <v>346677.60499999998</v>
      </c>
      <c r="CE133" s="84">
        <f t="shared" si="181"/>
        <v>426413.45415000001</v>
      </c>
      <c r="CF133" s="168">
        <f>VLOOKUP(B133,'[3]MANO DE OBRA'!$B$9:$X$144,23,0)</f>
        <v>239742</v>
      </c>
      <c r="CG133" s="168">
        <v>855000</v>
      </c>
      <c r="CH133" s="24">
        <v>1005380</v>
      </c>
      <c r="CI133" s="24">
        <v>814500</v>
      </c>
      <c r="CJ133" s="24">
        <f t="shared" si="182"/>
        <v>728655.5</v>
      </c>
      <c r="CK133" s="24">
        <f t="shared" si="183"/>
        <v>834750</v>
      </c>
      <c r="CL133" s="24">
        <f t="shared" si="184"/>
        <v>528881.05951564014</v>
      </c>
      <c r="CM133" s="24">
        <f t="shared" si="185"/>
        <v>251968.84199999998</v>
      </c>
      <c r="CN133" s="24">
        <f t="shared" si="186"/>
        <v>309921.67565999995</v>
      </c>
      <c r="CO133" s="148">
        <f>VLOOKUP(B133,'[3]MANO DE OBRA'!$B$9:$Z$144,25,0)</f>
        <v>305800</v>
      </c>
      <c r="CP133" s="148">
        <v>855000</v>
      </c>
      <c r="CQ133" s="26">
        <v>1005380</v>
      </c>
      <c r="CR133" s="149">
        <v>925000</v>
      </c>
      <c r="CS133" s="26">
        <f t="shared" si="187"/>
        <v>772795</v>
      </c>
      <c r="CT133" s="26">
        <f t="shared" si="188"/>
        <v>890000</v>
      </c>
      <c r="CU133" s="26">
        <f t="shared" si="189"/>
        <v>613927.08658792078</v>
      </c>
      <c r="CV133" s="26">
        <f t="shared" si="190"/>
        <v>321395.8</v>
      </c>
      <c r="CW133" s="26">
        <f t="shared" si="191"/>
        <v>395316.83399999997</v>
      </c>
      <c r="CX133" s="27">
        <f>VLOOKUP(B133,'[3]MANO DE OBRA'!$B$9:$AB$144,27,0)</f>
        <v>327967</v>
      </c>
      <c r="CY133" s="27">
        <v>855000</v>
      </c>
      <c r="CZ133" s="28">
        <v>1005380</v>
      </c>
      <c r="DA133" s="86">
        <v>975000</v>
      </c>
      <c r="DB133" s="28">
        <f t="shared" si="192"/>
        <v>790836.75</v>
      </c>
      <c r="DC133" s="28">
        <f t="shared" si="193"/>
        <v>915000</v>
      </c>
      <c r="DD133" s="28">
        <f t="shared" si="194"/>
        <v>641131.70371480926</v>
      </c>
      <c r="DE133" s="28">
        <f t="shared" si="195"/>
        <v>344693.31699999998</v>
      </c>
      <c r="DF133" s="28">
        <f t="shared" si="196"/>
        <v>423972.77990999998</v>
      </c>
      <c r="DG133" s="150">
        <f>VLOOKUP(B133,'[3]MANO DE OBRA'!$B$9:$AF$144,31,0)</f>
        <v>351883</v>
      </c>
      <c r="DH133" s="150">
        <v>855000</v>
      </c>
      <c r="DI133" s="29">
        <v>1005380</v>
      </c>
      <c r="DJ133" s="88">
        <v>955000</v>
      </c>
      <c r="DK133" s="29">
        <f t="shared" si="197"/>
        <v>791815.75</v>
      </c>
      <c r="DL133" s="29">
        <f t="shared" si="198"/>
        <v>905000</v>
      </c>
      <c r="DM133" s="29">
        <f t="shared" si="199"/>
        <v>660806.02910167072</v>
      </c>
      <c r="DN133" s="29">
        <f t="shared" si="200"/>
        <v>369829.033</v>
      </c>
      <c r="DO133" s="29">
        <f t="shared" si="201"/>
        <v>454889.71059000003</v>
      </c>
      <c r="DP133" s="154">
        <f>VLOOKUP(B133,'[3]MANO DE OBRA'!$B$9:$AH$144,33,0)</f>
        <v>351883</v>
      </c>
      <c r="DQ133" s="154">
        <v>855000</v>
      </c>
      <c r="DR133" s="30">
        <v>1005380</v>
      </c>
      <c r="DS133" s="90">
        <v>924900</v>
      </c>
      <c r="DT133" s="30">
        <f t="shared" si="202"/>
        <v>784290.75</v>
      </c>
      <c r="DU133" s="30">
        <f t="shared" si="203"/>
        <v>889950</v>
      </c>
      <c r="DV133" s="30">
        <f t="shared" si="204"/>
        <v>657106.74001016072</v>
      </c>
      <c r="DW133" s="30">
        <f t="shared" si="205"/>
        <v>369829.033</v>
      </c>
      <c r="DX133" s="30">
        <f t="shared" si="206"/>
        <v>454889.71059000003</v>
      </c>
      <c r="DY133" s="158">
        <f>VLOOKUP(B133,'[3]MANO DE OBRA'!$B$9:$AJ$144,35,0)</f>
        <v>351883</v>
      </c>
      <c r="DZ133" s="158">
        <v>855000</v>
      </c>
      <c r="EA133" s="24">
        <v>1005380</v>
      </c>
      <c r="EB133" s="25">
        <v>975200</v>
      </c>
      <c r="EC133" s="24">
        <f t="shared" si="207"/>
        <v>796865.75</v>
      </c>
      <c r="ED133" s="24">
        <f t="shared" si="208"/>
        <v>915100</v>
      </c>
      <c r="EE133" s="24">
        <f t="shared" si="209"/>
        <v>663182.32903765375</v>
      </c>
      <c r="EF133" s="24">
        <f t="shared" si="210"/>
        <v>369829.033</v>
      </c>
      <c r="EG133" s="24">
        <f t="shared" si="211"/>
        <v>454889.71059000003</v>
      </c>
      <c r="EH133" s="126">
        <f>VLOOKUP(B133,'[3]MANO DE OBRA'!$B$9:$AN$144,37,0)</f>
        <v>363830</v>
      </c>
      <c r="EI133" s="126">
        <v>855000</v>
      </c>
      <c r="EJ133" s="17">
        <v>1005380</v>
      </c>
      <c r="EK133" s="73">
        <v>965000</v>
      </c>
      <c r="EL133" s="17">
        <f t="shared" si="212"/>
        <v>797302.5</v>
      </c>
      <c r="EM133" s="17">
        <f t="shared" si="213"/>
        <v>910000</v>
      </c>
      <c r="EN133" s="17">
        <f t="shared" si="214"/>
        <v>672376.7966687741</v>
      </c>
      <c r="EO133" s="17">
        <f t="shared" si="215"/>
        <v>382385.32999999996</v>
      </c>
      <c r="EP133" s="17">
        <f t="shared" si="216"/>
        <v>470333.95589999994</v>
      </c>
      <c r="EQ133" s="350">
        <v>351883</v>
      </c>
      <c r="ER133" s="170">
        <v>855000</v>
      </c>
      <c r="ES133" s="32">
        <v>1005380</v>
      </c>
      <c r="ET133" s="32">
        <v>945000</v>
      </c>
      <c r="EU133" s="32">
        <f t="shared" si="217"/>
        <v>935126.66666666663</v>
      </c>
      <c r="EV133" s="32">
        <f t="shared" si="218"/>
        <v>945000</v>
      </c>
      <c r="EW133" s="32">
        <f t="shared" si="219"/>
        <v>930971.42007419607</v>
      </c>
      <c r="EX133" s="32">
        <f t="shared" si="220"/>
        <v>425109.85229999997</v>
      </c>
      <c r="EY133" s="32">
        <f t="shared" si="221"/>
        <v>522885.11832899996</v>
      </c>
      <c r="EZ133" s="94">
        <f>VLOOKUP(B133,'[2]MANO DE OBRA '!$B$11:$AT$145,45,0)</f>
        <v>200999</v>
      </c>
      <c r="FA133" s="170">
        <v>855000</v>
      </c>
      <c r="FB133" s="32">
        <v>1005380</v>
      </c>
      <c r="FC133" s="32">
        <v>935000</v>
      </c>
      <c r="FD133" s="32">
        <f t="shared" si="222"/>
        <v>931793.33333333337</v>
      </c>
      <c r="FE133" s="32">
        <f t="shared" si="223"/>
        <v>935000</v>
      </c>
      <c r="FF133" s="32">
        <f t="shared" si="224"/>
        <v>927713.16265233606</v>
      </c>
      <c r="FG133" s="172">
        <f t="shared" si="225"/>
        <v>242826.89189999999</v>
      </c>
      <c r="FH133" s="32">
        <f t="shared" si="226"/>
        <v>298677.07703699998</v>
      </c>
      <c r="FI133" s="172">
        <f>VLOOKUP(B133,'[2]MANO DE OBRA '!$B$11:$BO$145,66,0)</f>
        <v>199089</v>
      </c>
      <c r="FJ133" s="162">
        <v>855000</v>
      </c>
      <c r="FK133" s="32">
        <v>1005380</v>
      </c>
      <c r="FL133" s="94">
        <v>945100</v>
      </c>
      <c r="FM133" s="32">
        <f t="shared" si="227"/>
        <v>935160</v>
      </c>
      <c r="FN133" s="32">
        <f t="shared" si="228"/>
        <v>945100</v>
      </c>
      <c r="FO133" s="94">
        <f t="shared" si="229"/>
        <v>931003.76878381148</v>
      </c>
      <c r="FP133" s="172">
        <f t="shared" si="230"/>
        <v>240519.4209</v>
      </c>
      <c r="FQ133" s="32">
        <f t="shared" si="231"/>
        <v>295838.88770700002</v>
      </c>
      <c r="FR133" s="94">
        <f>VLOOKUP(B133,'[2]MANO DE OBRA '!$B$11:$BF$145,57,0)</f>
        <v>192633</v>
      </c>
      <c r="FS133" s="170">
        <v>855000</v>
      </c>
      <c r="FT133" s="32">
        <v>1005380</v>
      </c>
      <c r="FU133" s="32">
        <v>965000</v>
      </c>
      <c r="FV133" s="32">
        <f t="shared" si="232"/>
        <v>941793.33333333337</v>
      </c>
      <c r="FW133" s="32">
        <f t="shared" si="233"/>
        <v>965000</v>
      </c>
      <c r="FX133" s="32">
        <f t="shared" si="234"/>
        <v>937350.94279313332</v>
      </c>
      <c r="FY133" s="172">
        <f t="shared" si="235"/>
        <v>232719.92729999998</v>
      </c>
      <c r="FZ133" s="32">
        <f t="shared" si="236"/>
        <v>286245.51057899999</v>
      </c>
      <c r="GA133" s="172">
        <f>VLOOKUP(B133,'[2]MANO DE OBRA '!$B$11:$BR$145,69,0)</f>
        <v>197191</v>
      </c>
      <c r="GB133" s="162">
        <v>855000</v>
      </c>
      <c r="GC133" s="32">
        <v>1005380</v>
      </c>
      <c r="GD133" s="94">
        <v>945000</v>
      </c>
      <c r="GE133" s="32">
        <f t="shared" si="237"/>
        <v>935126.66666666663</v>
      </c>
      <c r="GF133" s="32">
        <f t="shared" si="238"/>
        <v>945000</v>
      </c>
      <c r="GG133" s="32">
        <f t="shared" si="239"/>
        <v>930971.42007419607</v>
      </c>
      <c r="GH133" s="172">
        <f t="shared" si="240"/>
        <v>238226.44709999999</v>
      </c>
      <c r="GI133" s="32">
        <f t="shared" si="241"/>
        <v>293018.52993299998</v>
      </c>
      <c r="GJ133" s="172">
        <f>VLOOKUP(B133,'[2]MANO DE OBRA '!$B$11:$P$145,15,0)</f>
        <v>177499</v>
      </c>
      <c r="GK133" s="162">
        <v>855000</v>
      </c>
      <c r="GL133" s="32">
        <v>1005380</v>
      </c>
      <c r="GM133" s="94">
        <v>654500</v>
      </c>
      <c r="GN133" s="32">
        <f t="shared" si="242"/>
        <v>838293.33333333337</v>
      </c>
      <c r="GO133" s="32">
        <f t="shared" si="243"/>
        <v>855000</v>
      </c>
      <c r="GP133" s="32">
        <f t="shared" si="244"/>
        <v>812540.57494218205</v>
      </c>
      <c r="GQ133" s="172">
        <f t="shared" si="245"/>
        <v>214436.54189999998</v>
      </c>
      <c r="GR133" s="32">
        <f t="shared" si="246"/>
        <v>263756.94653700001</v>
      </c>
      <c r="GS133" s="172">
        <f>VLOOKUP(B133,'[2]MANO DE OBRA '!$B$11:$G$145,6,0)</f>
        <v>163688</v>
      </c>
      <c r="GT133" s="162">
        <v>855000</v>
      </c>
      <c r="GU133" s="32">
        <v>1005380</v>
      </c>
      <c r="GV133" s="94">
        <v>654500</v>
      </c>
      <c r="GW133" s="33">
        <f t="shared" si="247"/>
        <v>838293.33333333337</v>
      </c>
      <c r="GX133" s="32">
        <f t="shared" si="248"/>
        <v>855000</v>
      </c>
      <c r="GY133" s="32">
        <f t="shared" si="249"/>
        <v>812540.57494218205</v>
      </c>
      <c r="GZ133" s="172">
        <f t="shared" si="250"/>
        <v>197751.47279999999</v>
      </c>
      <c r="HA133" s="32">
        <f t="shared" si="251"/>
        <v>243234.311544</v>
      </c>
      <c r="HB133" s="172">
        <f>VLOOKUP(B133,'[2]MANO DE OBRA '!$B$11:$D$145,3,0)</f>
        <v>174668</v>
      </c>
      <c r="HC133" s="31">
        <v>855000</v>
      </c>
      <c r="HD133" s="32">
        <v>1005380</v>
      </c>
      <c r="HE133" s="94">
        <v>654500</v>
      </c>
      <c r="HF133" s="33">
        <f t="shared" si="252"/>
        <v>838293.33333333337</v>
      </c>
      <c r="HG133" s="32">
        <f t="shared" si="253"/>
        <v>855000</v>
      </c>
      <c r="HH133" s="32">
        <f t="shared" si="254"/>
        <v>812540.57494218205</v>
      </c>
      <c r="HI133" s="172">
        <f t="shared" si="255"/>
        <v>211016.41079999998</v>
      </c>
      <c r="HJ133" s="32">
        <f t="shared" si="256"/>
        <v>259550.18528399998</v>
      </c>
      <c r="HK133" s="172">
        <f>VLOOKUP(B133,'[2]MANO DE OBRA '!$B$11:$BI$145,60,0)</f>
        <v>232320</v>
      </c>
      <c r="HL133" s="31">
        <v>855000</v>
      </c>
      <c r="HM133" s="32">
        <v>1005380</v>
      </c>
      <c r="HN133" s="94">
        <v>945100</v>
      </c>
      <c r="HO133" s="33">
        <f t="shared" si="257"/>
        <v>935160</v>
      </c>
      <c r="HP133" s="32">
        <f t="shared" si="258"/>
        <v>945100</v>
      </c>
      <c r="HQ133" s="32">
        <f t="shared" si="259"/>
        <v>931003.76878381148</v>
      </c>
      <c r="HR133" s="172">
        <f t="shared" si="260"/>
        <v>280665.79200000002</v>
      </c>
      <c r="HS133" s="32">
        <f t="shared" si="261"/>
        <v>345218.92416000005</v>
      </c>
      <c r="HT133" s="172">
        <v>410400</v>
      </c>
      <c r="HU133" s="31">
        <v>855000</v>
      </c>
      <c r="HV133" s="32">
        <v>1005380</v>
      </c>
      <c r="HW133" s="94">
        <v>965000</v>
      </c>
      <c r="HX133" s="33">
        <f t="shared" si="262"/>
        <v>941793.33333333337</v>
      </c>
      <c r="HY133" s="32">
        <f t="shared" si="263"/>
        <v>965000</v>
      </c>
      <c r="HZ133" s="32">
        <f t="shared" si="264"/>
        <v>937350.94279313332</v>
      </c>
      <c r="IA133" s="172">
        <f t="shared" si="265"/>
        <v>495804.24</v>
      </c>
      <c r="IB133" s="32">
        <f t="shared" si="266"/>
        <v>609839.21519999998</v>
      </c>
      <c r="IC133" s="172">
        <v>470250</v>
      </c>
      <c r="ID133" s="31">
        <v>855000</v>
      </c>
      <c r="IE133" s="32">
        <v>1005380</v>
      </c>
      <c r="IF133" s="94">
        <v>965000</v>
      </c>
      <c r="IG133" s="33">
        <f t="shared" si="267"/>
        <v>941793.33333333337</v>
      </c>
      <c r="IH133" s="32">
        <f t="shared" si="268"/>
        <v>965000</v>
      </c>
      <c r="II133" s="32">
        <f t="shared" si="269"/>
        <v>937350.94279313332</v>
      </c>
      <c r="IJ133" s="172">
        <f t="shared" si="270"/>
        <v>568109.02500000002</v>
      </c>
      <c r="IK133" s="32">
        <f t="shared" si="271"/>
        <v>698774.10074999998</v>
      </c>
      <c r="IM133" s="32">
        <f t="shared" si="272"/>
        <v>377226.80625555554</v>
      </c>
    </row>
    <row r="134" spans="1:247" x14ac:dyDescent="0.25">
      <c r="A134" s="12">
        <v>127</v>
      </c>
      <c r="B134" s="36" t="s">
        <v>412</v>
      </c>
      <c r="C134" s="14">
        <f>VLOOKUP(B134,'[3]MANO DE OBRA'!$B$9:$D$144,3,0)</f>
        <v>247872</v>
      </c>
      <c r="D134" s="14">
        <v>886000</v>
      </c>
      <c r="E134" s="15">
        <v>1045500</v>
      </c>
      <c r="F134" s="97">
        <v>993000</v>
      </c>
      <c r="G134" s="105">
        <f t="shared" si="138"/>
        <v>793093</v>
      </c>
      <c r="H134" s="105">
        <f t="shared" si="139"/>
        <v>939500</v>
      </c>
      <c r="I134" s="105">
        <f t="shared" si="140"/>
        <v>561282.35255442047</v>
      </c>
      <c r="J134" s="107">
        <f t="shared" si="273"/>
        <v>260513.47199999998</v>
      </c>
      <c r="K134" s="107">
        <f t="shared" si="141"/>
        <v>320431.57055999996</v>
      </c>
      <c r="L134" s="101">
        <f>VLOOKUP(B134,'[3]MANO DE OBRA'!$B$9:$F$144,5,0)</f>
        <v>236845</v>
      </c>
      <c r="M134" s="101">
        <v>886000</v>
      </c>
      <c r="N134" s="34">
        <v>1045500</v>
      </c>
      <c r="O134" s="70">
        <v>961900</v>
      </c>
      <c r="P134" s="34">
        <f t="shared" si="142"/>
        <v>782561.25</v>
      </c>
      <c r="Q134" s="34">
        <f t="shared" si="143"/>
        <v>923950</v>
      </c>
      <c r="R134" s="34">
        <f t="shared" si="144"/>
        <v>544445.23929705285</v>
      </c>
      <c r="S134" s="34">
        <f t="shared" si="145"/>
        <v>248924.09499999997</v>
      </c>
      <c r="T134" s="34">
        <f t="shared" si="146"/>
        <v>306176.63684999995</v>
      </c>
      <c r="U134" s="175">
        <f>VLOOKUP(B134,'[3]MANO DE OBRA'!$B$9:$H$144,7,0)</f>
        <v>231859</v>
      </c>
      <c r="V134" s="175">
        <v>886000</v>
      </c>
      <c r="W134" s="17">
        <v>1045500</v>
      </c>
      <c r="X134" s="17">
        <v>941000</v>
      </c>
      <c r="Y134" s="17">
        <f t="shared" si="147"/>
        <v>776089.75</v>
      </c>
      <c r="Z134" s="17">
        <f t="shared" si="148"/>
        <v>913500</v>
      </c>
      <c r="AA134" s="17">
        <f t="shared" si="149"/>
        <v>536134.55412840541</v>
      </c>
      <c r="AB134" s="17">
        <f t="shared" si="150"/>
        <v>243683.80899999998</v>
      </c>
      <c r="AC134" s="17">
        <f t="shared" si="151"/>
        <v>299731.08506999997</v>
      </c>
      <c r="AD134" s="129">
        <f>VLOOKUP(B134,'[3]MANO DE OBRA'!$B$9:$J$144,9,0)</f>
        <v>227004</v>
      </c>
      <c r="AE134" s="129">
        <v>886000</v>
      </c>
      <c r="AF134" s="18">
        <v>1045500</v>
      </c>
      <c r="AG134" s="74">
        <v>961900</v>
      </c>
      <c r="AH134" s="18">
        <f t="shared" si="152"/>
        <v>780101</v>
      </c>
      <c r="AI134" s="18">
        <f t="shared" si="153"/>
        <v>923950</v>
      </c>
      <c r="AJ134" s="18">
        <f t="shared" si="154"/>
        <v>531210.88729053014</v>
      </c>
      <c r="AK134" s="18">
        <f t="shared" si="155"/>
        <v>238581.204</v>
      </c>
      <c r="AL134" s="18">
        <f t="shared" si="156"/>
        <v>293454.88092000003</v>
      </c>
      <c r="AM134" s="133">
        <f>VLOOKUP(B134,'[3]MANO DE OBRA'!$B$9:$L$144,11,0)</f>
        <v>249913</v>
      </c>
      <c r="AN134" s="133">
        <v>886000</v>
      </c>
      <c r="AO134" s="19">
        <v>1045500</v>
      </c>
      <c r="AP134" s="77">
        <v>983000</v>
      </c>
      <c r="AQ134" s="19">
        <f t="shared" si="157"/>
        <v>791103.25</v>
      </c>
      <c r="AR134" s="19">
        <f t="shared" si="158"/>
        <v>934500</v>
      </c>
      <c r="AS134" s="19">
        <f t="shared" si="159"/>
        <v>563076.15655380092</v>
      </c>
      <c r="AT134" s="19">
        <f t="shared" si="160"/>
        <v>262658.56299999997</v>
      </c>
      <c r="AU134" s="19">
        <f t="shared" si="161"/>
        <v>323070.03248999995</v>
      </c>
      <c r="AV134" s="137">
        <f>VLOOKUP(B134,'[3]MANO DE OBRA'!$B$9:$N$144,13,0)</f>
        <v>312761</v>
      </c>
      <c r="AW134" s="137">
        <v>886000</v>
      </c>
      <c r="AX134" s="20">
        <v>1045500</v>
      </c>
      <c r="AY134" s="79">
        <v>983000</v>
      </c>
      <c r="AZ134" s="20">
        <f t="shared" si="162"/>
        <v>806815.25</v>
      </c>
      <c r="BA134" s="20">
        <f t="shared" si="163"/>
        <v>934500</v>
      </c>
      <c r="BB134" s="20">
        <f t="shared" si="164"/>
        <v>634943.62261245411</v>
      </c>
      <c r="BC134" s="20">
        <f t="shared" si="165"/>
        <v>328711.81099999999</v>
      </c>
      <c r="BD134" s="20">
        <f t="shared" si="166"/>
        <v>404315.52752999996</v>
      </c>
      <c r="BE134" s="139">
        <f>VLOOKUP(B134,'[3]MANO DE OBRA'!$B$9:$P$144,15,0)</f>
        <v>256103</v>
      </c>
      <c r="BF134" s="139">
        <v>886000</v>
      </c>
      <c r="BG134" s="21">
        <v>1045500</v>
      </c>
      <c r="BH134" s="80">
        <v>1004000</v>
      </c>
      <c r="BI134" s="21">
        <f t="shared" si="167"/>
        <v>797900.75</v>
      </c>
      <c r="BJ134" s="21">
        <f t="shared" si="168"/>
        <v>945000</v>
      </c>
      <c r="BK134" s="21">
        <f t="shared" si="169"/>
        <v>572586.56742141268</v>
      </c>
      <c r="BL134" s="21">
        <f t="shared" si="170"/>
        <v>269164.25299999997</v>
      </c>
      <c r="BM134" s="21">
        <f t="shared" si="171"/>
        <v>331072.03118999995</v>
      </c>
      <c r="BN134" s="144">
        <f>VLOOKUP(B134,'[3]MANO DE OBRA'!$B$9:$R$144,17,0)</f>
        <v>339029</v>
      </c>
      <c r="BO134" s="144">
        <v>886000</v>
      </c>
      <c r="BP134" s="22">
        <v>1045500</v>
      </c>
      <c r="BQ134" s="82">
        <v>1025000</v>
      </c>
      <c r="BR134" s="22">
        <f t="shared" si="172"/>
        <v>823882.25</v>
      </c>
      <c r="BS134" s="22">
        <f t="shared" si="173"/>
        <v>955500</v>
      </c>
      <c r="BT134" s="22">
        <f t="shared" si="174"/>
        <v>665517.73211788503</v>
      </c>
      <c r="BU134" s="22">
        <f t="shared" si="175"/>
        <v>356319.47899999999</v>
      </c>
      <c r="BV134" s="22">
        <f t="shared" si="176"/>
        <v>438272.95916999999</v>
      </c>
      <c r="BW134" s="146">
        <f>VLOOKUP(B134,'[3]MANO DE OBRA'!$B$9:$T$144,19,0)</f>
        <v>324545</v>
      </c>
      <c r="BX134" s="146">
        <v>886000</v>
      </c>
      <c r="BY134" s="23">
        <v>1045500</v>
      </c>
      <c r="BZ134" s="84">
        <v>1004000</v>
      </c>
      <c r="CA134" s="23">
        <f t="shared" si="177"/>
        <v>815011.25</v>
      </c>
      <c r="CB134" s="23">
        <f t="shared" si="178"/>
        <v>945000</v>
      </c>
      <c r="CC134" s="84">
        <f t="shared" si="179"/>
        <v>649097.64148986002</v>
      </c>
      <c r="CD134" s="84">
        <f t="shared" si="180"/>
        <v>341096.79499999998</v>
      </c>
      <c r="CE134" s="84">
        <f t="shared" si="181"/>
        <v>419549.05784999998</v>
      </c>
      <c r="CF134" s="168">
        <f>VLOOKUP(B134,'[3]MANO DE OBRA'!$B$9:$X$144,23,0)</f>
        <v>259484</v>
      </c>
      <c r="CG134" s="168">
        <v>886000</v>
      </c>
      <c r="CH134" s="24">
        <v>1045500</v>
      </c>
      <c r="CI134" s="24">
        <v>963800</v>
      </c>
      <c r="CJ134" s="24">
        <f t="shared" si="182"/>
        <v>788696</v>
      </c>
      <c r="CK134" s="24">
        <f t="shared" si="183"/>
        <v>924900</v>
      </c>
      <c r="CL134" s="24">
        <f t="shared" si="184"/>
        <v>573352.56691162416</v>
      </c>
      <c r="CM134" s="24">
        <f t="shared" si="185"/>
        <v>272717.68400000001</v>
      </c>
      <c r="CN134" s="24">
        <f t="shared" si="186"/>
        <v>335442.75132000004</v>
      </c>
      <c r="CO134" s="148">
        <f>VLOOKUP(B134,'[3]MANO DE OBRA'!$B$9:$Z$144,25,0)</f>
        <v>292974</v>
      </c>
      <c r="CP134" s="148">
        <v>886000</v>
      </c>
      <c r="CQ134" s="26">
        <v>1045500</v>
      </c>
      <c r="CR134" s="149">
        <v>1025000</v>
      </c>
      <c r="CS134" s="26">
        <f t="shared" si="187"/>
        <v>812368.5</v>
      </c>
      <c r="CT134" s="26">
        <f t="shared" si="188"/>
        <v>955500</v>
      </c>
      <c r="CU134" s="26">
        <f t="shared" si="189"/>
        <v>617853.15277442907</v>
      </c>
      <c r="CV134" s="26">
        <f t="shared" si="190"/>
        <v>307915.674</v>
      </c>
      <c r="CW134" s="26">
        <f t="shared" si="191"/>
        <v>378736.27902000002</v>
      </c>
      <c r="CX134" s="27">
        <f>VLOOKUP(B134,'[3]MANO DE OBRA'!$B$9:$AB$144,27,0)</f>
        <v>327155</v>
      </c>
      <c r="CY134" s="27">
        <v>886000</v>
      </c>
      <c r="CZ134" s="28">
        <v>1045500</v>
      </c>
      <c r="DA134" s="86">
        <v>993000</v>
      </c>
      <c r="DB134" s="28">
        <f t="shared" si="192"/>
        <v>812913.75</v>
      </c>
      <c r="DC134" s="28">
        <f t="shared" si="193"/>
        <v>939500</v>
      </c>
      <c r="DD134" s="28">
        <f t="shared" si="194"/>
        <v>650527.85423609533</v>
      </c>
      <c r="DE134" s="28">
        <f t="shared" si="195"/>
        <v>343839.90499999997</v>
      </c>
      <c r="DF134" s="28">
        <f t="shared" si="196"/>
        <v>422923.08314999996</v>
      </c>
      <c r="DG134" s="150">
        <f>VLOOKUP(B134,'[3]MANO DE OBRA'!$B$9:$AF$144,31,0)</f>
        <v>365925</v>
      </c>
      <c r="DH134" s="150">
        <v>886000</v>
      </c>
      <c r="DI134" s="29">
        <v>1045500</v>
      </c>
      <c r="DJ134" s="88">
        <v>1014000</v>
      </c>
      <c r="DK134" s="29">
        <f t="shared" si="197"/>
        <v>827856.25</v>
      </c>
      <c r="DL134" s="29">
        <f t="shared" si="198"/>
        <v>950000</v>
      </c>
      <c r="DM134" s="29">
        <f t="shared" si="199"/>
        <v>689163.00834719138</v>
      </c>
      <c r="DN134" s="29">
        <f t="shared" si="200"/>
        <v>384587.17499999999</v>
      </c>
      <c r="DO134" s="29">
        <f t="shared" si="201"/>
        <v>473042.22525000002</v>
      </c>
      <c r="DP134" s="154">
        <f>VLOOKUP(B134,'[3]MANO DE OBRA'!$B$9:$AH$144,33,0)</f>
        <v>365925</v>
      </c>
      <c r="DQ134" s="154">
        <v>886000</v>
      </c>
      <c r="DR134" s="30">
        <v>1045500</v>
      </c>
      <c r="DS134" s="90">
        <v>1024600</v>
      </c>
      <c r="DT134" s="30">
        <f t="shared" si="202"/>
        <v>830506.25</v>
      </c>
      <c r="DU134" s="30">
        <f t="shared" si="203"/>
        <v>955300</v>
      </c>
      <c r="DV134" s="30">
        <f t="shared" si="204"/>
        <v>690376.56922913785</v>
      </c>
      <c r="DW134" s="30">
        <f t="shared" si="205"/>
        <v>384587.17499999999</v>
      </c>
      <c r="DX134" s="30">
        <f t="shared" si="206"/>
        <v>473042.22525000002</v>
      </c>
      <c r="DY134" s="158">
        <f>VLOOKUP(B134,'[3]MANO DE OBRA'!$B$9:$AJ$144,35,0)</f>
        <v>365925</v>
      </c>
      <c r="DZ134" s="158">
        <v>886000</v>
      </c>
      <c r="EA134" s="24">
        <v>1045500</v>
      </c>
      <c r="EB134" s="25">
        <v>1024600</v>
      </c>
      <c r="EC134" s="24">
        <f t="shared" si="207"/>
        <v>830506.25</v>
      </c>
      <c r="ED134" s="24">
        <f t="shared" si="208"/>
        <v>955300</v>
      </c>
      <c r="EE134" s="24">
        <f t="shared" si="209"/>
        <v>690376.56922913785</v>
      </c>
      <c r="EF134" s="24">
        <f t="shared" si="210"/>
        <v>384587.17499999999</v>
      </c>
      <c r="EG134" s="24">
        <f t="shared" si="211"/>
        <v>473042.22525000002</v>
      </c>
      <c r="EH134" s="126">
        <f>VLOOKUP(B134,'[3]MANO DE OBRA'!$B$9:$AN$144,37,0)</f>
        <v>367969</v>
      </c>
      <c r="EI134" s="126">
        <v>886000</v>
      </c>
      <c r="EJ134" s="17">
        <v>1045500</v>
      </c>
      <c r="EK134" s="73">
        <v>972000</v>
      </c>
      <c r="EL134" s="17">
        <f t="shared" si="212"/>
        <v>817867.25</v>
      </c>
      <c r="EM134" s="17">
        <f t="shared" si="213"/>
        <v>929000</v>
      </c>
      <c r="EN134" s="17">
        <f t="shared" si="214"/>
        <v>685921.02506240096</v>
      </c>
      <c r="EO134" s="17">
        <f t="shared" si="215"/>
        <v>386735.41899999999</v>
      </c>
      <c r="EP134" s="17">
        <f t="shared" si="216"/>
        <v>475684.56536999997</v>
      </c>
      <c r="EQ134" s="350">
        <v>365925</v>
      </c>
      <c r="ER134" s="170">
        <v>886000</v>
      </c>
      <c r="ES134" s="32">
        <v>1045500</v>
      </c>
      <c r="ET134" s="32">
        <v>1014000</v>
      </c>
      <c r="EU134" s="32">
        <f t="shared" si="217"/>
        <v>981833.33333333337</v>
      </c>
      <c r="EV134" s="32">
        <f t="shared" si="218"/>
        <v>1014000</v>
      </c>
      <c r="EW134" s="32">
        <f t="shared" si="219"/>
        <v>976771.83871350135</v>
      </c>
      <c r="EX134" s="32">
        <f t="shared" si="220"/>
        <v>442073.99249999999</v>
      </c>
      <c r="EY134" s="32">
        <f t="shared" si="221"/>
        <v>543751.01077499997</v>
      </c>
      <c r="EZ134" s="94">
        <f>VLOOKUP(B134,'[2]MANO DE OBRA '!$B$11:$AT$145,45,0)</f>
        <v>217251</v>
      </c>
      <c r="FA134" s="170">
        <v>886000</v>
      </c>
      <c r="FB134" s="32">
        <v>1045500</v>
      </c>
      <c r="FC134" s="32">
        <v>993000</v>
      </c>
      <c r="FD134" s="32">
        <f t="shared" si="222"/>
        <v>974833.33333333337</v>
      </c>
      <c r="FE134" s="32">
        <f t="shared" si="223"/>
        <v>993000</v>
      </c>
      <c r="FF134" s="32">
        <f t="shared" si="224"/>
        <v>970183.77223861462</v>
      </c>
      <c r="FG134" s="172">
        <f t="shared" si="225"/>
        <v>262460.93309999997</v>
      </c>
      <c r="FH134" s="32">
        <f t="shared" si="226"/>
        <v>322826.94771299994</v>
      </c>
      <c r="FI134" s="172">
        <f>VLOOKUP(B134,'[2]MANO DE OBRA '!$B$11:$BO$145,66,0)</f>
        <v>217425</v>
      </c>
      <c r="FJ134" s="162">
        <v>886000</v>
      </c>
      <c r="FK134" s="32">
        <v>1045500</v>
      </c>
      <c r="FL134" s="94">
        <v>1014100</v>
      </c>
      <c r="FM134" s="32">
        <f t="shared" si="227"/>
        <v>981866.66666666663</v>
      </c>
      <c r="FN134" s="32">
        <f t="shared" si="228"/>
        <v>1014100</v>
      </c>
      <c r="FO134" s="94">
        <f t="shared" si="229"/>
        <v>976802.76729619468</v>
      </c>
      <c r="FP134" s="172">
        <f t="shared" si="230"/>
        <v>262671.14250000002</v>
      </c>
      <c r="FQ134" s="32">
        <f t="shared" si="231"/>
        <v>323085.505275</v>
      </c>
      <c r="FR134" s="94">
        <f>VLOOKUP(B134,'[2]MANO DE OBRA '!$B$11:$BF$145,57,0)</f>
        <v>192344</v>
      </c>
      <c r="FS134" s="170">
        <v>886000</v>
      </c>
      <c r="FT134" s="32">
        <v>1045500</v>
      </c>
      <c r="FU134" s="32">
        <v>972000</v>
      </c>
      <c r="FV134" s="32">
        <f t="shared" si="232"/>
        <v>967833.33333333337</v>
      </c>
      <c r="FW134" s="32">
        <f t="shared" si="233"/>
        <v>972000</v>
      </c>
      <c r="FX134" s="32">
        <f t="shared" si="234"/>
        <v>963405.08700727695</v>
      </c>
      <c r="FY134" s="172">
        <f t="shared" si="235"/>
        <v>232370.78639999998</v>
      </c>
      <c r="FZ134" s="32">
        <f t="shared" si="236"/>
        <v>285816.06727199996</v>
      </c>
      <c r="GA134" s="172">
        <f>VLOOKUP(B134,'[2]MANO DE OBRA '!$B$11:$BR$145,69,0)</f>
        <v>211992</v>
      </c>
      <c r="GB134" s="162">
        <v>886000</v>
      </c>
      <c r="GC134" s="32">
        <v>1045500</v>
      </c>
      <c r="GD134" s="94">
        <v>962000</v>
      </c>
      <c r="GE134" s="32">
        <f t="shared" si="237"/>
        <v>964500</v>
      </c>
      <c r="GF134" s="32">
        <f t="shared" si="238"/>
        <v>962000</v>
      </c>
      <c r="GG134" s="32">
        <f t="shared" si="239"/>
        <v>960107.72743727942</v>
      </c>
      <c r="GH134" s="172">
        <f t="shared" si="240"/>
        <v>256107.53519999998</v>
      </c>
      <c r="GI134" s="32">
        <f t="shared" si="241"/>
        <v>315012.26829599997</v>
      </c>
      <c r="GJ134" s="172">
        <f>VLOOKUP(B134,'[2]MANO DE OBRA '!$B$11:$P$145,15,0)</f>
        <v>190918</v>
      </c>
      <c r="GK134" s="162">
        <v>886000</v>
      </c>
      <c r="GL134" s="32">
        <v>1045500</v>
      </c>
      <c r="GM134" s="94">
        <v>688000</v>
      </c>
      <c r="GN134" s="32">
        <f t="shared" si="242"/>
        <v>873166.66666666663</v>
      </c>
      <c r="GO134" s="32">
        <f t="shared" si="243"/>
        <v>886000</v>
      </c>
      <c r="GP134" s="32">
        <f t="shared" si="244"/>
        <v>847784.12059321068</v>
      </c>
      <c r="GQ134" s="172">
        <f t="shared" si="245"/>
        <v>230648.03579999998</v>
      </c>
      <c r="GR134" s="32">
        <f t="shared" si="246"/>
        <v>283697.084034</v>
      </c>
      <c r="GS134" s="172">
        <f>VLOOKUP(B134,'[2]MANO DE OBRA '!$B$11:$G$145,6,0)</f>
        <v>162205</v>
      </c>
      <c r="GT134" s="162">
        <v>886000</v>
      </c>
      <c r="GU134" s="32">
        <v>1045500</v>
      </c>
      <c r="GV134" s="94">
        <v>688000</v>
      </c>
      <c r="GW134" s="33">
        <f t="shared" si="247"/>
        <v>873166.66666666663</v>
      </c>
      <c r="GX134" s="32">
        <f t="shared" si="248"/>
        <v>886000</v>
      </c>
      <c r="GY134" s="32">
        <f t="shared" si="249"/>
        <v>847784.12059321068</v>
      </c>
      <c r="GZ134" s="172">
        <f t="shared" si="250"/>
        <v>195959.86049999998</v>
      </c>
      <c r="HA134" s="32">
        <f t="shared" si="251"/>
        <v>241030.62841499998</v>
      </c>
      <c r="HB134" s="172">
        <f>VLOOKUP(B134,'[2]MANO DE OBRA '!$B$11:$D$145,3,0)</f>
        <v>190671</v>
      </c>
      <c r="HC134" s="31">
        <v>886000</v>
      </c>
      <c r="HD134" s="32">
        <v>1045500</v>
      </c>
      <c r="HE134" s="94">
        <v>688000</v>
      </c>
      <c r="HF134" s="33">
        <f t="shared" si="252"/>
        <v>873166.66666666663</v>
      </c>
      <c r="HG134" s="32">
        <f t="shared" si="253"/>
        <v>886000</v>
      </c>
      <c r="HH134" s="32">
        <f t="shared" si="254"/>
        <v>847784.12059321068</v>
      </c>
      <c r="HI134" s="172">
        <f t="shared" si="255"/>
        <v>230349.63509999998</v>
      </c>
      <c r="HJ134" s="32">
        <f t="shared" si="256"/>
        <v>283330.05117300001</v>
      </c>
      <c r="HK134" s="172">
        <f>VLOOKUP(B134,'[2]MANO DE OBRA '!$B$11:$BI$145,60,0)</f>
        <v>225903</v>
      </c>
      <c r="HL134" s="31">
        <v>886000</v>
      </c>
      <c r="HM134" s="32">
        <v>1045500</v>
      </c>
      <c r="HN134" s="94">
        <v>961900</v>
      </c>
      <c r="HO134" s="33">
        <f t="shared" si="257"/>
        <v>964466.66666666663</v>
      </c>
      <c r="HP134" s="32">
        <f t="shared" si="258"/>
        <v>961900</v>
      </c>
      <c r="HQ134" s="32">
        <f t="shared" si="259"/>
        <v>960074.52280624735</v>
      </c>
      <c r="HR134" s="172">
        <f t="shared" si="260"/>
        <v>272913.4143</v>
      </c>
      <c r="HS134" s="32">
        <f t="shared" si="261"/>
        <v>335683.49958900001</v>
      </c>
      <c r="HT134" s="172">
        <v>425280</v>
      </c>
      <c r="HU134" s="31">
        <v>886000</v>
      </c>
      <c r="HV134" s="32">
        <v>1045500</v>
      </c>
      <c r="HW134" s="94">
        <v>972000</v>
      </c>
      <c r="HX134" s="33">
        <f t="shared" si="262"/>
        <v>967833.33333333337</v>
      </c>
      <c r="HY134" s="32">
        <f t="shared" si="263"/>
        <v>972000</v>
      </c>
      <c r="HZ134" s="32">
        <f t="shared" si="264"/>
        <v>963405.08700727695</v>
      </c>
      <c r="IA134" s="172">
        <f t="shared" si="265"/>
        <v>513780.76799999998</v>
      </c>
      <c r="IB134" s="32">
        <f t="shared" si="266"/>
        <v>631950.34464000002</v>
      </c>
      <c r="IC134" s="172">
        <v>487300</v>
      </c>
      <c r="ID134" s="31">
        <v>886000</v>
      </c>
      <c r="IE134" s="32">
        <v>1045500</v>
      </c>
      <c r="IF134" s="94">
        <v>972000</v>
      </c>
      <c r="IG134" s="33">
        <f t="shared" si="267"/>
        <v>967833.33333333337</v>
      </c>
      <c r="IH134" s="32">
        <f t="shared" si="268"/>
        <v>972000</v>
      </c>
      <c r="II134" s="32">
        <f t="shared" si="269"/>
        <v>963405.08700727695</v>
      </c>
      <c r="IJ134" s="172">
        <f t="shared" si="270"/>
        <v>588707.13</v>
      </c>
      <c r="IK134" s="32">
        <f t="shared" si="271"/>
        <v>724109.76989999996</v>
      </c>
      <c r="IM134" s="32">
        <f t="shared" si="272"/>
        <v>387343.71530822216</v>
      </c>
    </row>
    <row r="135" spans="1:247" x14ac:dyDescent="0.25">
      <c r="A135" s="12">
        <v>128</v>
      </c>
      <c r="B135" s="36" t="s">
        <v>413</v>
      </c>
      <c r="C135" s="14">
        <f>VLOOKUP(B135,'[3]MANO DE OBRA'!$B$9:$D$144,3,0)</f>
        <v>159122</v>
      </c>
      <c r="D135" s="14">
        <v>569000</v>
      </c>
      <c r="E135" s="15">
        <v>666740</v>
      </c>
      <c r="F135" s="97">
        <v>640000</v>
      </c>
      <c r="G135" s="105">
        <f t="shared" si="138"/>
        <v>508715.5</v>
      </c>
      <c r="H135" s="105">
        <f t="shared" si="139"/>
        <v>604500</v>
      </c>
      <c r="I135" s="105">
        <f t="shared" si="140"/>
        <v>360221.1274303596</v>
      </c>
      <c r="J135" s="107">
        <f t="shared" si="273"/>
        <v>167237.22199999998</v>
      </c>
      <c r="K135" s="107">
        <f t="shared" si="141"/>
        <v>205701.78305999999</v>
      </c>
      <c r="L135" s="101">
        <f>VLOOKUP(B135,'[3]MANO DE OBRA'!$B$9:$F$144,5,0)</f>
        <v>162693</v>
      </c>
      <c r="M135" s="101">
        <v>569000</v>
      </c>
      <c r="N135" s="34">
        <v>666740</v>
      </c>
      <c r="O135" s="70">
        <v>653400</v>
      </c>
      <c r="P135" s="34">
        <f t="shared" si="142"/>
        <v>512958.25</v>
      </c>
      <c r="Q135" s="34">
        <f t="shared" si="143"/>
        <v>611200</v>
      </c>
      <c r="R135" s="34">
        <f t="shared" si="144"/>
        <v>365821.10424418503</v>
      </c>
      <c r="S135" s="34">
        <f t="shared" si="145"/>
        <v>170990.34299999999</v>
      </c>
      <c r="T135" s="34">
        <f t="shared" si="146"/>
        <v>210318.12189000001</v>
      </c>
      <c r="U135" s="175">
        <f>VLOOKUP(B135,'[3]MANO DE OBRA'!$B$9:$H$144,7,0)</f>
        <v>155750</v>
      </c>
      <c r="V135" s="175">
        <v>569000</v>
      </c>
      <c r="W135" s="17">
        <v>666740</v>
      </c>
      <c r="X135" s="17">
        <v>640000</v>
      </c>
      <c r="Y135" s="17">
        <f t="shared" si="147"/>
        <v>507872.5</v>
      </c>
      <c r="Z135" s="17">
        <f t="shared" si="148"/>
        <v>604500</v>
      </c>
      <c r="AA135" s="17">
        <f t="shared" si="149"/>
        <v>355860.80476672389</v>
      </c>
      <c r="AB135" s="17">
        <f t="shared" si="150"/>
        <v>163693.25</v>
      </c>
      <c r="AC135" s="17">
        <f t="shared" si="151"/>
        <v>201342.69750000001</v>
      </c>
      <c r="AD135" s="129">
        <f>VLOOKUP(B135,'[3]MANO DE OBRA'!$B$9:$J$144,9,0)</f>
        <v>155750</v>
      </c>
      <c r="AE135" s="129">
        <v>569000</v>
      </c>
      <c r="AF135" s="18">
        <v>666740</v>
      </c>
      <c r="AG135" s="74">
        <v>653400</v>
      </c>
      <c r="AH135" s="18">
        <f t="shared" si="152"/>
        <v>511222.5</v>
      </c>
      <c r="AI135" s="18">
        <f t="shared" si="153"/>
        <v>611200</v>
      </c>
      <c r="AJ135" s="18">
        <f t="shared" si="154"/>
        <v>356878.19102724548</v>
      </c>
      <c r="AK135" s="18">
        <f t="shared" si="155"/>
        <v>163693.25</v>
      </c>
      <c r="AL135" s="18">
        <f t="shared" si="156"/>
        <v>201342.69750000001</v>
      </c>
      <c r="AM135" s="133">
        <f>VLOOKUP(B135,'[3]MANO DE OBRA'!$B$9:$L$144,11,0)</f>
        <v>168549</v>
      </c>
      <c r="AN135" s="133">
        <v>569000</v>
      </c>
      <c r="AO135" s="19">
        <v>666740</v>
      </c>
      <c r="AP135" s="77">
        <v>613000</v>
      </c>
      <c r="AQ135" s="19">
        <f t="shared" si="157"/>
        <v>504322.25</v>
      </c>
      <c r="AR135" s="19">
        <f t="shared" si="158"/>
        <v>591000</v>
      </c>
      <c r="AS135" s="19">
        <f t="shared" si="159"/>
        <v>369630.47925029171</v>
      </c>
      <c r="AT135" s="19">
        <f t="shared" si="160"/>
        <v>177144.99899999998</v>
      </c>
      <c r="AU135" s="19">
        <f t="shared" si="161"/>
        <v>217888.34876999998</v>
      </c>
      <c r="AV135" s="137">
        <f>VLOOKUP(B135,'[3]MANO DE OBRA'!$B$9:$N$144,13,0)</f>
        <v>184586</v>
      </c>
      <c r="AW135" s="137">
        <v>569000</v>
      </c>
      <c r="AX135" s="20">
        <v>666740</v>
      </c>
      <c r="AY135" s="79">
        <v>613000</v>
      </c>
      <c r="AZ135" s="20">
        <f t="shared" si="162"/>
        <v>508331.5</v>
      </c>
      <c r="BA135" s="20">
        <f t="shared" si="163"/>
        <v>591000</v>
      </c>
      <c r="BB135" s="20">
        <f t="shared" si="164"/>
        <v>388117.6015057179</v>
      </c>
      <c r="BC135" s="20">
        <f t="shared" si="165"/>
        <v>193999.886</v>
      </c>
      <c r="BD135" s="20">
        <f t="shared" si="166"/>
        <v>238619.85978</v>
      </c>
      <c r="BE135" s="139">
        <f>VLOOKUP(B135,'[3]MANO DE OBRA'!$B$9:$P$144,15,0)</f>
        <v>174491</v>
      </c>
      <c r="BF135" s="139">
        <v>569000</v>
      </c>
      <c r="BG135" s="21">
        <v>666740</v>
      </c>
      <c r="BH135" s="80">
        <v>620000</v>
      </c>
      <c r="BI135" s="21">
        <f t="shared" si="167"/>
        <v>507557.75</v>
      </c>
      <c r="BJ135" s="21">
        <f t="shared" si="168"/>
        <v>594500</v>
      </c>
      <c r="BK135" s="21">
        <f t="shared" si="169"/>
        <v>377317.12474320957</v>
      </c>
      <c r="BL135" s="21">
        <f t="shared" si="170"/>
        <v>183390.041</v>
      </c>
      <c r="BM135" s="21">
        <f t="shared" si="171"/>
        <v>225569.75043000001</v>
      </c>
      <c r="BN135" s="144">
        <f>VLOOKUP(B135,'[3]MANO DE OBRA'!$B$9:$R$144,17,0)</f>
        <v>211758</v>
      </c>
      <c r="BO135" s="144">
        <v>569000</v>
      </c>
      <c r="BP135" s="22">
        <v>666740</v>
      </c>
      <c r="BQ135" s="82">
        <v>633000</v>
      </c>
      <c r="BR135" s="22">
        <f t="shared" si="172"/>
        <v>520124.5</v>
      </c>
      <c r="BS135" s="22">
        <f t="shared" si="173"/>
        <v>601000</v>
      </c>
      <c r="BT135" s="22">
        <f t="shared" si="174"/>
        <v>418433.90231670282</v>
      </c>
      <c r="BU135" s="22">
        <f t="shared" si="175"/>
        <v>222557.658</v>
      </c>
      <c r="BV135" s="22">
        <f t="shared" si="176"/>
        <v>273745.91934000002</v>
      </c>
      <c r="BW135" s="146">
        <f>VLOOKUP(B135,'[3]MANO DE OBRA'!$B$9:$T$144,19,0)</f>
        <v>224245</v>
      </c>
      <c r="BX135" s="146">
        <v>569000</v>
      </c>
      <c r="BY135" s="23">
        <v>666740</v>
      </c>
      <c r="BZ135" s="84">
        <v>620000</v>
      </c>
      <c r="CA135" s="23">
        <f t="shared" si="177"/>
        <v>519996.25</v>
      </c>
      <c r="CB135" s="23">
        <f t="shared" si="178"/>
        <v>594500</v>
      </c>
      <c r="CC135" s="84">
        <f t="shared" si="179"/>
        <v>428742.20310920064</v>
      </c>
      <c r="CD135" s="84">
        <f t="shared" si="180"/>
        <v>235681.495</v>
      </c>
      <c r="CE135" s="84">
        <f t="shared" si="181"/>
        <v>289888.23884999997</v>
      </c>
      <c r="CF135" s="168">
        <f>VLOOKUP(B135,'[3]MANO DE OBRA'!$B$9:$X$144,23,0)</f>
        <v>167134</v>
      </c>
      <c r="CG135" s="168">
        <v>569000</v>
      </c>
      <c r="CH135" s="24">
        <v>666740</v>
      </c>
      <c r="CI135" s="24">
        <v>558000</v>
      </c>
      <c r="CJ135" s="24">
        <f t="shared" si="182"/>
        <v>490218.5</v>
      </c>
      <c r="CK135" s="24">
        <f t="shared" si="183"/>
        <v>563500</v>
      </c>
      <c r="CL135" s="24">
        <f t="shared" si="184"/>
        <v>362560.48187438265</v>
      </c>
      <c r="CM135" s="24">
        <f t="shared" si="185"/>
        <v>175657.834</v>
      </c>
      <c r="CN135" s="24">
        <f t="shared" si="186"/>
        <v>216059.13582</v>
      </c>
      <c r="CO135" s="148">
        <f>VLOOKUP(B135,'[3]MANO DE OBRA'!$B$9:$Z$144,25,0)</f>
        <v>181428</v>
      </c>
      <c r="CP135" s="148">
        <v>569000</v>
      </c>
      <c r="CQ135" s="26">
        <v>666740</v>
      </c>
      <c r="CR135" s="149">
        <v>613000</v>
      </c>
      <c r="CS135" s="26">
        <f t="shared" si="187"/>
        <v>507542</v>
      </c>
      <c r="CT135" s="26">
        <f t="shared" si="188"/>
        <v>591000</v>
      </c>
      <c r="CU135" s="26">
        <f t="shared" si="189"/>
        <v>384598.59479888284</v>
      </c>
      <c r="CV135" s="26">
        <f t="shared" si="190"/>
        <v>190680.82799999998</v>
      </c>
      <c r="CW135" s="26">
        <f t="shared" si="191"/>
        <v>234537.41843999998</v>
      </c>
      <c r="CX135" s="27">
        <f>VLOOKUP(B135,'[3]MANO DE OBRA'!$B$9:$AB$144,27,0)</f>
        <v>229189</v>
      </c>
      <c r="CY135" s="27">
        <v>569000</v>
      </c>
      <c r="CZ135" s="28">
        <v>666740</v>
      </c>
      <c r="DA135" s="86">
        <v>620000</v>
      </c>
      <c r="DB135" s="28">
        <f t="shared" si="192"/>
        <v>521232.25</v>
      </c>
      <c r="DC135" s="28">
        <f t="shared" si="193"/>
        <v>594500</v>
      </c>
      <c r="DD135" s="28">
        <f t="shared" si="194"/>
        <v>433208.99411181954</v>
      </c>
      <c r="DE135" s="28">
        <f t="shared" si="195"/>
        <v>240877.639</v>
      </c>
      <c r="DF135" s="28">
        <f t="shared" si="196"/>
        <v>296279.49596999999</v>
      </c>
      <c r="DG135" s="150">
        <f>VLOOKUP(B135,'[3]MANO DE OBRA'!$B$9:$AF$144,31,0)</f>
        <v>233359</v>
      </c>
      <c r="DH135" s="150">
        <v>569000</v>
      </c>
      <c r="DI135" s="29">
        <v>666740</v>
      </c>
      <c r="DJ135" s="88">
        <v>653000</v>
      </c>
      <c r="DK135" s="29">
        <f t="shared" si="197"/>
        <v>530524.75</v>
      </c>
      <c r="DL135" s="29">
        <f t="shared" si="198"/>
        <v>611000</v>
      </c>
      <c r="DM135" s="29">
        <f t="shared" si="199"/>
        <v>440822.80398342462</v>
      </c>
      <c r="DN135" s="29">
        <f t="shared" si="200"/>
        <v>245260.30899999998</v>
      </c>
      <c r="DO135" s="29">
        <f t="shared" si="201"/>
        <v>301670.18007</v>
      </c>
      <c r="DP135" s="154">
        <f>VLOOKUP(B135,'[3]MANO DE OBRA'!$B$9:$AH$144,33,0)</f>
        <v>233359</v>
      </c>
      <c r="DQ135" s="154">
        <v>569000</v>
      </c>
      <c r="DR135" s="30">
        <v>666740</v>
      </c>
      <c r="DS135" s="90">
        <v>613400</v>
      </c>
      <c r="DT135" s="30">
        <f t="shared" si="202"/>
        <v>520624.75</v>
      </c>
      <c r="DU135" s="30">
        <f t="shared" si="203"/>
        <v>591200</v>
      </c>
      <c r="DV135" s="30">
        <f t="shared" si="204"/>
        <v>436071.63872881082</v>
      </c>
      <c r="DW135" s="30">
        <f t="shared" si="205"/>
        <v>245260.30899999998</v>
      </c>
      <c r="DX135" s="30">
        <f t="shared" si="206"/>
        <v>301670.18007</v>
      </c>
      <c r="DY135" s="158">
        <f>VLOOKUP(B135,'[3]MANO DE OBRA'!$B$9:$AJ$144,35,0)</f>
        <v>233359</v>
      </c>
      <c r="DZ135" s="158">
        <v>569000</v>
      </c>
      <c r="EA135" s="24">
        <v>666740</v>
      </c>
      <c r="EB135" s="25">
        <v>633400</v>
      </c>
      <c r="EC135" s="24">
        <f t="shared" si="207"/>
        <v>525624.75</v>
      </c>
      <c r="ED135" s="24">
        <f t="shared" si="208"/>
        <v>601200</v>
      </c>
      <c r="EE135" s="24">
        <f t="shared" si="209"/>
        <v>438532.61778100202</v>
      </c>
      <c r="EF135" s="24">
        <f t="shared" si="210"/>
        <v>245260.30899999998</v>
      </c>
      <c r="EG135" s="24">
        <f t="shared" si="211"/>
        <v>301670.18007</v>
      </c>
      <c r="EH135" s="126">
        <f>VLOOKUP(B135,'[3]MANO DE OBRA'!$B$9:$AN$144,37,0)</f>
        <v>249646</v>
      </c>
      <c r="EI135" s="126">
        <v>569000</v>
      </c>
      <c r="EJ135" s="17">
        <v>666740</v>
      </c>
      <c r="EK135" s="73">
        <v>633000</v>
      </c>
      <c r="EL135" s="17">
        <f t="shared" si="212"/>
        <v>529596.5</v>
      </c>
      <c r="EM135" s="17">
        <f t="shared" si="213"/>
        <v>601000</v>
      </c>
      <c r="EN135" s="17">
        <f t="shared" si="214"/>
        <v>452347.7065075374</v>
      </c>
      <c r="EO135" s="17">
        <f t="shared" si="215"/>
        <v>262377.946</v>
      </c>
      <c r="EP135" s="17">
        <f t="shared" si="216"/>
        <v>322724.87358000001</v>
      </c>
      <c r="EQ135" s="350">
        <v>233359</v>
      </c>
      <c r="ER135" s="170">
        <v>569000</v>
      </c>
      <c r="ES135" s="32">
        <v>666740</v>
      </c>
      <c r="ET135" s="32">
        <v>633000</v>
      </c>
      <c r="EU135" s="32">
        <f t="shared" si="217"/>
        <v>622913.33333333337</v>
      </c>
      <c r="EV135" s="32">
        <f t="shared" si="218"/>
        <v>633000</v>
      </c>
      <c r="EW135" s="32">
        <f t="shared" si="219"/>
        <v>620208.48971840937</v>
      </c>
      <c r="EX135" s="32">
        <f t="shared" si="220"/>
        <v>281921.00789999997</v>
      </c>
      <c r="EY135" s="32">
        <f t="shared" si="221"/>
        <v>346762.83971699997</v>
      </c>
      <c r="EZ135" s="94">
        <f>VLOOKUP(B135,'[2]MANO DE OBRA '!$B$11:$AT$145,45,0)</f>
        <v>138146</v>
      </c>
      <c r="FA135" s="170">
        <v>569000</v>
      </c>
      <c r="FB135" s="32">
        <v>666740</v>
      </c>
      <c r="FC135" s="32">
        <v>600000</v>
      </c>
      <c r="FD135" s="32">
        <f t="shared" si="222"/>
        <v>611913.33333333337</v>
      </c>
      <c r="FE135" s="32">
        <f t="shared" si="223"/>
        <v>600000</v>
      </c>
      <c r="FF135" s="32">
        <f t="shared" si="224"/>
        <v>609264.36065425235</v>
      </c>
      <c r="FG135" s="172">
        <f t="shared" si="225"/>
        <v>166894.1826</v>
      </c>
      <c r="FH135" s="32">
        <f t="shared" si="226"/>
        <v>205279.844598</v>
      </c>
      <c r="FI135" s="172">
        <f>VLOOKUP(B135,'[2]MANO DE OBRA '!$B$11:$BO$145,66,0)</f>
        <v>135374</v>
      </c>
      <c r="FJ135" s="162">
        <v>569000</v>
      </c>
      <c r="FK135" s="32">
        <v>666740</v>
      </c>
      <c r="FL135" s="94">
        <v>633400</v>
      </c>
      <c r="FM135" s="32">
        <f t="shared" si="227"/>
        <v>623046.66666666663</v>
      </c>
      <c r="FN135" s="32">
        <f t="shared" si="228"/>
        <v>633400</v>
      </c>
      <c r="FO135" s="94">
        <f t="shared" si="229"/>
        <v>620336.43431925098</v>
      </c>
      <c r="FP135" s="172">
        <f t="shared" si="230"/>
        <v>163545.32939999999</v>
      </c>
      <c r="FQ135" s="32">
        <f t="shared" si="231"/>
        <v>201160.75516199999</v>
      </c>
      <c r="FR135" s="94">
        <f>VLOOKUP(B135,'[2]MANO DE OBRA '!$B$11:$BF$145,57,0)</f>
        <v>116001</v>
      </c>
      <c r="FS135" s="170">
        <v>569000</v>
      </c>
      <c r="FT135" s="32">
        <v>666740</v>
      </c>
      <c r="FU135" s="32">
        <v>613000</v>
      </c>
      <c r="FV135" s="32">
        <f t="shared" si="232"/>
        <v>616246.66666666663</v>
      </c>
      <c r="FW135" s="32">
        <f t="shared" si="233"/>
        <v>613000</v>
      </c>
      <c r="FX135" s="32">
        <f t="shared" si="234"/>
        <v>613669.40841300506</v>
      </c>
      <c r="FY135" s="172">
        <f t="shared" si="235"/>
        <v>140140.80809999999</v>
      </c>
      <c r="FZ135" s="32">
        <f t="shared" si="236"/>
        <v>172373.193963</v>
      </c>
      <c r="GA135" s="172">
        <f>VLOOKUP(B135,'[2]MANO DE OBRA '!$B$11:$BR$145,69,0)</f>
        <v>135899</v>
      </c>
      <c r="GB135" s="162">
        <v>569000</v>
      </c>
      <c r="GC135" s="32">
        <v>666740</v>
      </c>
      <c r="GD135" s="94">
        <v>653000</v>
      </c>
      <c r="GE135" s="32">
        <f t="shared" si="237"/>
        <v>629580</v>
      </c>
      <c r="GF135" s="32">
        <f t="shared" si="238"/>
        <v>653000</v>
      </c>
      <c r="GG135" s="32">
        <f t="shared" si="239"/>
        <v>626475.10996420775</v>
      </c>
      <c r="GH135" s="172">
        <f t="shared" si="240"/>
        <v>164179.58189999999</v>
      </c>
      <c r="GI135" s="32">
        <f t="shared" si="241"/>
        <v>201940.88573699998</v>
      </c>
      <c r="GJ135" s="172">
        <f>VLOOKUP(B135,'[2]MANO DE OBRA '!$B$11:$P$145,15,0)</f>
        <v>122236</v>
      </c>
      <c r="GK135" s="162">
        <v>569000</v>
      </c>
      <c r="GL135" s="32">
        <v>666740</v>
      </c>
      <c r="GM135" s="94">
        <v>443400</v>
      </c>
      <c r="GN135" s="32">
        <f t="shared" si="242"/>
        <v>559713.33333333337</v>
      </c>
      <c r="GO135" s="32">
        <f t="shared" si="243"/>
        <v>569000</v>
      </c>
      <c r="GP135" s="32">
        <f t="shared" si="244"/>
        <v>544207.3984866828</v>
      </c>
      <c r="GQ135" s="172">
        <f t="shared" si="245"/>
        <v>147673.31159999999</v>
      </c>
      <c r="GR135" s="32">
        <f t="shared" si="246"/>
        <v>181638.17326799998</v>
      </c>
      <c r="GS135" s="172">
        <f>VLOOKUP(B135,'[2]MANO DE OBRA '!$B$11:$G$145,6,0)</f>
        <v>109384</v>
      </c>
      <c r="GT135" s="162">
        <v>569000</v>
      </c>
      <c r="GU135" s="32">
        <v>666740</v>
      </c>
      <c r="GV135" s="94">
        <v>443400</v>
      </c>
      <c r="GW135" s="33">
        <f t="shared" si="247"/>
        <v>559713.33333333337</v>
      </c>
      <c r="GX135" s="32">
        <f t="shared" si="248"/>
        <v>569000</v>
      </c>
      <c r="GY135" s="32">
        <f t="shared" si="249"/>
        <v>544207.3984866828</v>
      </c>
      <c r="GZ135" s="172">
        <f t="shared" si="250"/>
        <v>132146.81039999999</v>
      </c>
      <c r="HA135" s="32">
        <f t="shared" si="251"/>
        <v>162540.57679199998</v>
      </c>
      <c r="HB135" s="172">
        <f>VLOOKUP(B135,'[2]MANO DE OBRA '!$B$11:$D$145,3,0)</f>
        <v>120954</v>
      </c>
      <c r="HC135" s="31">
        <v>569000</v>
      </c>
      <c r="HD135" s="32">
        <v>666740</v>
      </c>
      <c r="HE135" s="94">
        <v>443400</v>
      </c>
      <c r="HF135" s="33">
        <f t="shared" si="252"/>
        <v>559713.33333333337</v>
      </c>
      <c r="HG135" s="32">
        <f t="shared" si="253"/>
        <v>569000</v>
      </c>
      <c r="HH135" s="32">
        <f t="shared" si="254"/>
        <v>544207.3984866828</v>
      </c>
      <c r="HI135" s="172">
        <f t="shared" si="255"/>
        <v>146124.52739999999</v>
      </c>
      <c r="HJ135" s="32">
        <f t="shared" si="256"/>
        <v>179733.168702</v>
      </c>
      <c r="HK135" s="172">
        <f>VLOOKUP(B135,'[2]MANO DE OBRA '!$B$11:$BI$145,60,0)</f>
        <v>135935</v>
      </c>
      <c r="HL135" s="31">
        <v>569000</v>
      </c>
      <c r="HM135" s="32">
        <v>666740</v>
      </c>
      <c r="HN135" s="94">
        <v>653400</v>
      </c>
      <c r="HO135" s="33">
        <f t="shared" si="257"/>
        <v>629713.33333333337</v>
      </c>
      <c r="HP135" s="32">
        <f t="shared" si="258"/>
        <v>653400</v>
      </c>
      <c r="HQ135" s="32">
        <f t="shared" si="259"/>
        <v>626597.78017123137</v>
      </c>
      <c r="HR135" s="172">
        <f t="shared" si="260"/>
        <v>164223.0735</v>
      </c>
      <c r="HS135" s="32">
        <f t="shared" si="261"/>
        <v>201994.380405</v>
      </c>
      <c r="HT135" s="172">
        <v>273120</v>
      </c>
      <c r="HU135" s="31">
        <v>569000</v>
      </c>
      <c r="HV135" s="32">
        <v>666740</v>
      </c>
      <c r="HW135" s="94">
        <v>627000</v>
      </c>
      <c r="HX135" s="33">
        <f t="shared" si="262"/>
        <v>620913.33333333337</v>
      </c>
      <c r="HY135" s="32">
        <f t="shared" si="263"/>
        <v>627000</v>
      </c>
      <c r="HZ135" s="32">
        <f t="shared" si="264"/>
        <v>618276.17011581629</v>
      </c>
      <c r="IA135" s="172">
        <f t="shared" si="265"/>
        <v>329956.272</v>
      </c>
      <c r="IB135" s="32">
        <f t="shared" si="266"/>
        <v>405846.21455999999</v>
      </c>
      <c r="IC135" s="172">
        <v>312950</v>
      </c>
      <c r="ID135" s="31">
        <v>569000</v>
      </c>
      <c r="IE135" s="32">
        <v>666740</v>
      </c>
      <c r="IF135" s="94">
        <v>627000</v>
      </c>
      <c r="IG135" s="33">
        <f t="shared" si="267"/>
        <v>620913.33333333337</v>
      </c>
      <c r="IH135" s="32">
        <f t="shared" si="268"/>
        <v>627000</v>
      </c>
      <c r="II135" s="32">
        <f t="shared" si="269"/>
        <v>618276.17011581629</v>
      </c>
      <c r="IJ135" s="172">
        <f t="shared" si="270"/>
        <v>378074.89499999996</v>
      </c>
      <c r="IK135" s="32">
        <f t="shared" si="271"/>
        <v>465032.12084999995</v>
      </c>
      <c r="IM135" s="32">
        <f t="shared" si="272"/>
        <v>250493.74203311108</v>
      </c>
    </row>
    <row r="136" spans="1:247" x14ac:dyDescent="0.25">
      <c r="A136" s="12">
        <v>129</v>
      </c>
      <c r="B136" s="38" t="s">
        <v>414</v>
      </c>
      <c r="C136" s="14">
        <f>VLOOKUP(B136,'[3]MANO DE OBRA'!$B$9:$D$144,3,0)</f>
        <v>304500</v>
      </c>
      <c r="D136" s="14">
        <v>1088000</v>
      </c>
      <c r="E136" s="15">
        <v>1317330</v>
      </c>
      <c r="F136" s="97">
        <v>1225000</v>
      </c>
      <c r="G136" s="105">
        <f t="shared" si="138"/>
        <v>983707.5</v>
      </c>
      <c r="H136" s="105">
        <f t="shared" si="139"/>
        <v>1156500</v>
      </c>
      <c r="I136" s="105">
        <f t="shared" si="140"/>
        <v>692205.87230533618</v>
      </c>
      <c r="J136" s="107">
        <f t="shared" ref="J136:J143" si="274">C136*1.051</f>
        <v>320029.5</v>
      </c>
      <c r="K136" s="107">
        <f t="shared" si="141"/>
        <v>393636.28500000003</v>
      </c>
      <c r="L136" s="101">
        <f>VLOOKUP(B136,'[3]MANO DE OBRA'!$B$9:$F$144,5,0)</f>
        <v>330731</v>
      </c>
      <c r="M136" s="101">
        <v>1088000</v>
      </c>
      <c r="N136" s="34">
        <v>1317330</v>
      </c>
      <c r="O136" s="70">
        <v>1251500</v>
      </c>
      <c r="P136" s="34">
        <f t="shared" si="142"/>
        <v>996890.25</v>
      </c>
      <c r="Q136" s="34">
        <f t="shared" si="143"/>
        <v>1169750</v>
      </c>
      <c r="R136" s="34">
        <f t="shared" si="144"/>
        <v>727157.00133086927</v>
      </c>
      <c r="S136" s="34">
        <f t="shared" si="145"/>
        <v>347598.28099999996</v>
      </c>
      <c r="T136" s="34">
        <f t="shared" si="146"/>
        <v>427545.88562999992</v>
      </c>
      <c r="U136" s="175">
        <f>VLOOKUP(B136,'[3]MANO DE OBRA'!$B$9:$H$144,7,0)</f>
        <v>307814</v>
      </c>
      <c r="V136" s="175">
        <v>1088000</v>
      </c>
      <c r="W136" s="17">
        <v>1317330</v>
      </c>
      <c r="X136" s="17">
        <v>1225000</v>
      </c>
      <c r="Y136" s="17">
        <f t="shared" si="147"/>
        <v>984536</v>
      </c>
      <c r="Z136" s="17">
        <f t="shared" si="148"/>
        <v>1156500</v>
      </c>
      <c r="AA136" s="17">
        <f t="shared" si="149"/>
        <v>696467.27761995024</v>
      </c>
      <c r="AB136" s="17">
        <f t="shared" si="150"/>
        <v>323512.51399999997</v>
      </c>
      <c r="AC136" s="17">
        <f t="shared" si="151"/>
        <v>397920.39221999998</v>
      </c>
      <c r="AD136" s="129">
        <f>VLOOKUP(B136,'[3]MANO DE OBRA'!$B$9:$J$144,9,0)</f>
        <v>311261</v>
      </c>
      <c r="AE136" s="129">
        <v>1088000</v>
      </c>
      <c r="AF136" s="18">
        <v>1317330</v>
      </c>
      <c r="AG136" s="74">
        <v>1251500</v>
      </c>
      <c r="AH136" s="18">
        <f t="shared" si="152"/>
        <v>992022.75</v>
      </c>
      <c r="AI136" s="18">
        <f t="shared" si="153"/>
        <v>1169750</v>
      </c>
      <c r="AJ136" s="18">
        <f t="shared" si="154"/>
        <v>702986.72251252295</v>
      </c>
      <c r="AK136" s="18">
        <f t="shared" si="155"/>
        <v>327135.31099999999</v>
      </c>
      <c r="AL136" s="18">
        <f t="shared" si="156"/>
        <v>402376.43252999999</v>
      </c>
      <c r="AM136" s="133">
        <f>VLOOKUP(B136,'[3]MANO DE OBRA'!$B$9:$L$144,11,0)</f>
        <v>342672</v>
      </c>
      <c r="AN136" s="133">
        <v>1088000</v>
      </c>
      <c r="AO136" s="19">
        <v>1317330</v>
      </c>
      <c r="AP136" s="77">
        <v>1291000</v>
      </c>
      <c r="AQ136" s="19">
        <f t="shared" si="157"/>
        <v>1009750.5</v>
      </c>
      <c r="AR136" s="19">
        <f t="shared" si="158"/>
        <v>1189500</v>
      </c>
      <c r="AS136" s="19">
        <f t="shared" si="159"/>
        <v>744731.29571031954</v>
      </c>
      <c r="AT136" s="19">
        <f t="shared" si="160"/>
        <v>360148.272</v>
      </c>
      <c r="AU136" s="19">
        <f t="shared" si="161"/>
        <v>442982.37456000003</v>
      </c>
      <c r="AV136" s="137">
        <f>VLOOKUP(B136,'[3]MANO DE OBRA'!$B$9:$N$144,13,0)</f>
        <v>359746</v>
      </c>
      <c r="AW136" s="137">
        <v>1088000</v>
      </c>
      <c r="AX136" s="20">
        <v>1317330</v>
      </c>
      <c r="AY136" s="79">
        <v>1291000</v>
      </c>
      <c r="AZ136" s="20">
        <f t="shared" si="162"/>
        <v>1014019</v>
      </c>
      <c r="BA136" s="20">
        <f t="shared" si="163"/>
        <v>1189500</v>
      </c>
      <c r="BB136" s="20">
        <f t="shared" si="164"/>
        <v>764443.98911565647</v>
      </c>
      <c r="BC136" s="20">
        <f t="shared" si="165"/>
        <v>378093.04599999997</v>
      </c>
      <c r="BD136" s="20">
        <f t="shared" si="166"/>
        <v>465054.44657999999</v>
      </c>
      <c r="BE136" s="139">
        <f>VLOOKUP(B136,'[3]MANO DE OBRA'!$B$9:$P$144,15,0)</f>
        <v>346163</v>
      </c>
      <c r="BF136" s="139">
        <v>1088000</v>
      </c>
      <c r="BG136" s="21">
        <v>1317330</v>
      </c>
      <c r="BH136" s="80">
        <v>1251000</v>
      </c>
      <c r="BI136" s="21">
        <f t="shared" si="167"/>
        <v>1000623.25</v>
      </c>
      <c r="BJ136" s="21">
        <f t="shared" si="168"/>
        <v>1169500</v>
      </c>
      <c r="BK136" s="21">
        <f t="shared" si="169"/>
        <v>745378.39024708152</v>
      </c>
      <c r="BL136" s="21">
        <f t="shared" si="170"/>
        <v>363817.31299999997</v>
      </c>
      <c r="BM136" s="21">
        <f t="shared" si="171"/>
        <v>447495.29498999997</v>
      </c>
      <c r="BN136" s="144">
        <f>VLOOKUP(B136,'[3]MANO DE OBRA'!$B$9:$R$144,17,0)</f>
        <v>417459</v>
      </c>
      <c r="BO136" s="144">
        <v>1088000</v>
      </c>
      <c r="BP136" s="22">
        <v>1317330</v>
      </c>
      <c r="BQ136" s="82">
        <v>1278000</v>
      </c>
      <c r="BR136" s="22">
        <f t="shared" si="172"/>
        <v>1025197.25</v>
      </c>
      <c r="BS136" s="22">
        <f t="shared" si="173"/>
        <v>1183000</v>
      </c>
      <c r="BT136" s="22">
        <f t="shared" si="174"/>
        <v>823698.41029490472</v>
      </c>
      <c r="BU136" s="22">
        <f t="shared" si="175"/>
        <v>438749.40899999999</v>
      </c>
      <c r="BV136" s="22">
        <f t="shared" si="176"/>
        <v>539661.77307</v>
      </c>
      <c r="BW136" s="146">
        <f>VLOOKUP(B136,'[3]MANO DE OBRA'!$B$9:$T$144,19,0)</f>
        <v>430974</v>
      </c>
      <c r="BX136" s="146">
        <v>1088000</v>
      </c>
      <c r="BY136" s="23">
        <v>1317330</v>
      </c>
      <c r="BZ136" s="84">
        <v>1251000</v>
      </c>
      <c r="CA136" s="23">
        <f t="shared" si="177"/>
        <v>1021826</v>
      </c>
      <c r="CB136" s="23">
        <f t="shared" si="178"/>
        <v>1169500</v>
      </c>
      <c r="CC136" s="84">
        <f t="shared" si="179"/>
        <v>833695.47339903784</v>
      </c>
      <c r="CD136" s="84">
        <f t="shared" si="180"/>
        <v>452953.674</v>
      </c>
      <c r="CE136" s="84">
        <f t="shared" si="181"/>
        <v>557133.01902000001</v>
      </c>
      <c r="CF136" s="168">
        <f>VLOOKUP(B136,'[3]MANO DE OBRA'!$B$9:$X$144,23,0)</f>
        <v>324708</v>
      </c>
      <c r="CG136" s="168">
        <v>1088000</v>
      </c>
      <c r="CH136" s="24">
        <v>1317330</v>
      </c>
      <c r="CI136" s="24">
        <v>1201000</v>
      </c>
      <c r="CJ136" s="24">
        <f t="shared" si="182"/>
        <v>982759.5</v>
      </c>
      <c r="CK136" s="24">
        <f t="shared" si="183"/>
        <v>1144500</v>
      </c>
      <c r="CL136" s="24">
        <f t="shared" si="184"/>
        <v>715492.03299336624</v>
      </c>
      <c r="CM136" s="24">
        <f t="shared" si="185"/>
        <v>341268.10800000001</v>
      </c>
      <c r="CN136" s="24">
        <f t="shared" si="186"/>
        <v>419759.77283999999</v>
      </c>
      <c r="CO136" s="148">
        <f>VLOOKUP(B136,'[3]MANO DE OBRA'!$B$9:$Z$144,25,0)</f>
        <v>348599</v>
      </c>
      <c r="CP136" s="148">
        <v>1088000</v>
      </c>
      <c r="CQ136" s="26">
        <v>1317330</v>
      </c>
      <c r="CR136" s="149">
        <v>1291000</v>
      </c>
      <c r="CS136" s="26">
        <f t="shared" si="187"/>
        <v>1011232.25</v>
      </c>
      <c r="CT136" s="26">
        <f t="shared" si="188"/>
        <v>1189500</v>
      </c>
      <c r="CU136" s="26">
        <f t="shared" si="189"/>
        <v>751675.13996328274</v>
      </c>
      <c r="CV136" s="26">
        <f t="shared" si="190"/>
        <v>366377.549</v>
      </c>
      <c r="CW136" s="26">
        <f t="shared" si="191"/>
        <v>450644.38526999997</v>
      </c>
      <c r="CX136" s="27">
        <f>VLOOKUP(B136,'[3]MANO DE OBRA'!$B$9:$AB$144,27,0)</f>
        <v>461066</v>
      </c>
      <c r="CY136" s="27">
        <v>1088000</v>
      </c>
      <c r="CZ136" s="28">
        <v>1317330</v>
      </c>
      <c r="DA136" s="86">
        <v>1238000</v>
      </c>
      <c r="DB136" s="28">
        <f t="shared" si="192"/>
        <v>1026099</v>
      </c>
      <c r="DC136" s="28">
        <f t="shared" si="193"/>
        <v>1163000</v>
      </c>
      <c r="DD136" s="28">
        <f t="shared" si="194"/>
        <v>859315.04485660547</v>
      </c>
      <c r="DE136" s="28">
        <f t="shared" si="195"/>
        <v>484580.36599999998</v>
      </c>
      <c r="DF136" s="28">
        <f t="shared" si="196"/>
        <v>596033.85017999995</v>
      </c>
      <c r="DG136" s="150">
        <f>VLOOKUP(B136,'[3]MANO DE OBRA'!$B$9:$AF$144,31,0)</f>
        <v>461066</v>
      </c>
      <c r="DH136" s="150">
        <v>1088000</v>
      </c>
      <c r="DI136" s="29">
        <v>1317330</v>
      </c>
      <c r="DJ136" s="88">
        <v>1304000</v>
      </c>
      <c r="DK136" s="29">
        <f t="shared" si="197"/>
        <v>1042599</v>
      </c>
      <c r="DL136" s="29">
        <f t="shared" si="198"/>
        <v>1196000</v>
      </c>
      <c r="DM136" s="29">
        <f t="shared" si="199"/>
        <v>866929.20058638114</v>
      </c>
      <c r="DN136" s="29">
        <f t="shared" si="200"/>
        <v>484580.36599999998</v>
      </c>
      <c r="DO136" s="29">
        <f t="shared" si="201"/>
        <v>596033.85017999995</v>
      </c>
      <c r="DP136" s="154">
        <f>VLOOKUP(B136,'[3]MANO DE OBRA'!$B$9:$AH$144,33,0)</f>
        <v>461066</v>
      </c>
      <c r="DQ136" s="154">
        <v>1088000</v>
      </c>
      <c r="DR136" s="30">
        <v>1317330</v>
      </c>
      <c r="DS136" s="90">
        <v>1291000</v>
      </c>
      <c r="DT136" s="30">
        <f t="shared" si="202"/>
        <v>1039349</v>
      </c>
      <c r="DU136" s="30">
        <f t="shared" si="203"/>
        <v>1189500</v>
      </c>
      <c r="DV136" s="30">
        <f t="shared" si="204"/>
        <v>865480.693769834</v>
      </c>
      <c r="DW136" s="30">
        <f t="shared" si="205"/>
        <v>484580.36599999998</v>
      </c>
      <c r="DX136" s="30">
        <f t="shared" si="206"/>
        <v>596033.85017999995</v>
      </c>
      <c r="DY136" s="158">
        <f>VLOOKUP(B136,'[3]MANO DE OBRA'!$B$9:$AJ$144,35,0)</f>
        <v>461066</v>
      </c>
      <c r="DZ136" s="158">
        <v>1088000</v>
      </c>
      <c r="EA136" s="24">
        <v>1317330</v>
      </c>
      <c r="EB136" s="25">
        <v>1264600</v>
      </c>
      <c r="EC136" s="24">
        <f t="shared" si="207"/>
        <v>1032749</v>
      </c>
      <c r="ED136" s="24">
        <f t="shared" si="208"/>
        <v>1176300</v>
      </c>
      <c r="EE136" s="24">
        <f t="shared" si="209"/>
        <v>862463.08858207054</v>
      </c>
      <c r="EF136" s="24">
        <f t="shared" si="210"/>
        <v>484580.36599999998</v>
      </c>
      <c r="EG136" s="24">
        <f t="shared" si="211"/>
        <v>596033.85017999995</v>
      </c>
      <c r="EH136" s="126">
        <f>VLOOKUP(B136,'[3]MANO DE OBRA'!$B$9:$AN$144,37,0)</f>
        <v>497039</v>
      </c>
      <c r="EI136" s="126">
        <v>1088000</v>
      </c>
      <c r="EJ136" s="17">
        <v>1317330</v>
      </c>
      <c r="EK136" s="73">
        <v>1265000</v>
      </c>
      <c r="EL136" s="17">
        <f t="shared" si="212"/>
        <v>1041842.25</v>
      </c>
      <c r="EM136" s="17">
        <f t="shared" si="213"/>
        <v>1176500</v>
      </c>
      <c r="EN136" s="17">
        <f t="shared" si="214"/>
        <v>892726.16884235258</v>
      </c>
      <c r="EO136" s="17">
        <f t="shared" si="215"/>
        <v>522387.98899999994</v>
      </c>
      <c r="EP136" s="17">
        <f t="shared" si="216"/>
        <v>642537.22646999988</v>
      </c>
      <c r="EQ136" s="350"/>
      <c r="ER136" s="170">
        <v>1088000</v>
      </c>
      <c r="ES136" s="32">
        <v>1317330</v>
      </c>
      <c r="ET136" s="32">
        <v>1225000</v>
      </c>
      <c r="EU136" s="32">
        <f t="shared" si="217"/>
        <v>1210110</v>
      </c>
      <c r="EV136" s="32">
        <f t="shared" si="218"/>
        <v>1225000</v>
      </c>
      <c r="EW136" s="32">
        <f t="shared" si="219"/>
        <v>1202619.1070702251</v>
      </c>
      <c r="EX136" s="32">
        <f t="shared" si="220"/>
        <v>0</v>
      </c>
      <c r="EY136" s="32">
        <f t="shared" si="221"/>
        <v>0</v>
      </c>
      <c r="EZ136" s="94">
        <f>VLOOKUP(B136,'[2]MANO DE OBRA '!$B$11:$AT$145,45,0)</f>
        <v>302099</v>
      </c>
      <c r="FA136" s="170">
        <v>1088000</v>
      </c>
      <c r="FB136" s="32">
        <v>1317330</v>
      </c>
      <c r="FC136" s="32">
        <v>1265000</v>
      </c>
      <c r="FD136" s="32">
        <f t="shared" si="222"/>
        <v>1223443.3333333333</v>
      </c>
      <c r="FE136" s="32">
        <f t="shared" si="223"/>
        <v>1265000</v>
      </c>
      <c r="FF136" s="32">
        <f t="shared" si="224"/>
        <v>1215193.459994545</v>
      </c>
      <c r="FG136" s="172">
        <f t="shared" si="225"/>
        <v>364965.80189999996</v>
      </c>
      <c r="FH136" s="32">
        <f t="shared" si="226"/>
        <v>448907.93633699999</v>
      </c>
      <c r="FI136" s="172">
        <f>VLOOKUP(B136,'[2]MANO DE OBRA '!$B$11:$BO$145,66,0)</f>
        <v>268184</v>
      </c>
      <c r="FJ136" s="162">
        <v>1088000</v>
      </c>
      <c r="FK136" s="32">
        <v>1317330</v>
      </c>
      <c r="FL136" s="94">
        <v>1225100</v>
      </c>
      <c r="FM136" s="32">
        <f t="shared" si="227"/>
        <v>1210143.3333333333</v>
      </c>
      <c r="FN136" s="32">
        <f t="shared" si="228"/>
        <v>1225100</v>
      </c>
      <c r="FO136" s="94">
        <f t="shared" si="229"/>
        <v>1202651.2317580988</v>
      </c>
      <c r="FP136" s="172">
        <f t="shared" si="230"/>
        <v>323993.09039999999</v>
      </c>
      <c r="FQ136" s="32">
        <f t="shared" si="231"/>
        <v>398511.501192</v>
      </c>
      <c r="FR136" s="94">
        <f>VLOOKUP(B136,'[2]MANO DE OBRA '!$B$11:$BF$145,57,0)</f>
        <v>237112</v>
      </c>
      <c r="FS136" s="170">
        <v>1088000</v>
      </c>
      <c r="FT136" s="32">
        <v>1317330</v>
      </c>
      <c r="FU136" s="32">
        <v>1186000</v>
      </c>
      <c r="FV136" s="32">
        <f t="shared" si="232"/>
        <v>1197110</v>
      </c>
      <c r="FW136" s="32">
        <f t="shared" si="233"/>
        <v>1186000</v>
      </c>
      <c r="FX136" s="32">
        <f t="shared" si="234"/>
        <v>1189815.5595359062</v>
      </c>
      <c r="FY136" s="172">
        <f t="shared" si="235"/>
        <v>286455.00719999999</v>
      </c>
      <c r="FZ136" s="32">
        <f t="shared" si="236"/>
        <v>352339.65885599999</v>
      </c>
      <c r="GA136" s="172">
        <f>VLOOKUP(B136,'[2]MANO DE OBRA '!$B$11:$BR$145,69,0)</f>
        <v>267986</v>
      </c>
      <c r="GB136" s="162">
        <v>1088000</v>
      </c>
      <c r="GC136" s="32">
        <v>1317330</v>
      </c>
      <c r="GD136" s="94">
        <v>1251000</v>
      </c>
      <c r="GE136" s="32">
        <f t="shared" si="237"/>
        <v>1218776.6666666667</v>
      </c>
      <c r="GF136" s="32">
        <f t="shared" si="238"/>
        <v>1251000</v>
      </c>
      <c r="GG136" s="32">
        <f t="shared" si="239"/>
        <v>1210854.3936429366</v>
      </c>
      <c r="GH136" s="172">
        <f t="shared" si="240"/>
        <v>323753.88659999997</v>
      </c>
      <c r="GI136" s="32">
        <f t="shared" si="241"/>
        <v>398217.28051799996</v>
      </c>
      <c r="GJ136" s="172">
        <f>VLOOKUP(B136,'[2]MANO DE OBRA '!$B$11:$P$145,15,0)</f>
        <v>236233</v>
      </c>
      <c r="GK136" s="162">
        <v>1088000</v>
      </c>
      <c r="GL136" s="32">
        <v>1317330</v>
      </c>
      <c r="GM136" s="94">
        <v>885200</v>
      </c>
      <c r="GN136" s="32">
        <f t="shared" si="242"/>
        <v>1096843.3333333333</v>
      </c>
      <c r="GO136" s="32">
        <f t="shared" si="243"/>
        <v>1088000</v>
      </c>
      <c r="GP136" s="32">
        <f t="shared" si="244"/>
        <v>1068407.6161994031</v>
      </c>
      <c r="GQ136" s="172">
        <f t="shared" si="245"/>
        <v>285393.08730000001</v>
      </c>
      <c r="GR136" s="32">
        <f t="shared" si="246"/>
        <v>351033.49737900001</v>
      </c>
      <c r="GS136" s="172">
        <f>VLOOKUP(B136,'[2]MANO DE OBRA '!$B$11:$G$145,6,0)</f>
        <v>223684</v>
      </c>
      <c r="GT136" s="162">
        <v>1088000</v>
      </c>
      <c r="GU136" s="32">
        <v>1317330</v>
      </c>
      <c r="GV136" s="94">
        <v>885200</v>
      </c>
      <c r="GW136" s="33">
        <f t="shared" si="247"/>
        <v>1096843.3333333333</v>
      </c>
      <c r="GX136" s="32">
        <f t="shared" si="248"/>
        <v>1088000</v>
      </c>
      <c r="GY136" s="32">
        <f t="shared" si="249"/>
        <v>1068407.6161994031</v>
      </c>
      <c r="GZ136" s="172">
        <f t="shared" si="250"/>
        <v>270232.64039999997</v>
      </c>
      <c r="HA136" s="32">
        <f t="shared" si="251"/>
        <v>332386.14769199997</v>
      </c>
      <c r="HB136" s="172">
        <f>VLOOKUP(B136,'[2]MANO DE OBRA '!$B$11:$D$145,3,0)</f>
        <v>227753</v>
      </c>
      <c r="HC136" s="31">
        <v>1088000</v>
      </c>
      <c r="HD136" s="32">
        <v>1317330</v>
      </c>
      <c r="HE136" s="94">
        <v>885200</v>
      </c>
      <c r="HF136" s="33">
        <f t="shared" si="252"/>
        <v>1096843.3333333333</v>
      </c>
      <c r="HG136" s="32">
        <f t="shared" si="253"/>
        <v>1088000</v>
      </c>
      <c r="HH136" s="32">
        <f t="shared" si="254"/>
        <v>1068407.6161994031</v>
      </c>
      <c r="HI136" s="172">
        <f t="shared" si="255"/>
        <v>275148.39929999999</v>
      </c>
      <c r="HJ136" s="32">
        <f t="shared" si="256"/>
        <v>338432.53113899997</v>
      </c>
      <c r="HK136" s="172">
        <f>VLOOKUP(B136,'[2]MANO DE OBRA '!$B$11:$BI$145,60,0)</f>
        <v>274050</v>
      </c>
      <c r="HL136" s="31">
        <v>1088000</v>
      </c>
      <c r="HM136" s="32">
        <v>1317330</v>
      </c>
      <c r="HN136" s="94">
        <v>1251500</v>
      </c>
      <c r="HO136" s="33">
        <f t="shared" si="257"/>
        <v>1218943.3333333333</v>
      </c>
      <c r="HP136" s="32">
        <f t="shared" si="258"/>
        <v>1251500</v>
      </c>
      <c r="HQ136" s="32">
        <f t="shared" si="259"/>
        <v>1211010.4927482991</v>
      </c>
      <c r="HR136" s="172">
        <f t="shared" si="260"/>
        <v>331079.80499999999</v>
      </c>
      <c r="HS136" s="32">
        <f t="shared" si="261"/>
        <v>407228.16015000001</v>
      </c>
      <c r="HT136" s="172">
        <v>522240</v>
      </c>
      <c r="HU136" s="31">
        <v>1088000</v>
      </c>
      <c r="HV136" s="32">
        <v>1317330</v>
      </c>
      <c r="HW136" s="94">
        <v>1278000</v>
      </c>
      <c r="HX136" s="33">
        <f t="shared" si="262"/>
        <v>1227776.6666666667</v>
      </c>
      <c r="HY136" s="32">
        <f t="shared" si="263"/>
        <v>1278000</v>
      </c>
      <c r="HZ136" s="32">
        <f t="shared" si="264"/>
        <v>1219164.5384167829</v>
      </c>
      <c r="IA136" s="172">
        <f t="shared" si="265"/>
        <v>630918.14399999997</v>
      </c>
      <c r="IB136" s="32">
        <f t="shared" si="266"/>
        <v>776029.31712000002</v>
      </c>
      <c r="IC136" s="172">
        <v>598400</v>
      </c>
      <c r="ID136" s="31">
        <v>1088000</v>
      </c>
      <c r="IE136" s="32">
        <v>1317330</v>
      </c>
      <c r="IF136" s="94">
        <v>1278000</v>
      </c>
      <c r="IG136" s="33">
        <f t="shared" si="267"/>
        <v>1227776.6666666667</v>
      </c>
      <c r="IH136" s="32">
        <f t="shared" si="268"/>
        <v>1278000</v>
      </c>
      <c r="II136" s="32">
        <f t="shared" si="269"/>
        <v>1219164.5384167829</v>
      </c>
      <c r="IJ136" s="172">
        <f t="shared" si="270"/>
        <v>722927.03999999992</v>
      </c>
      <c r="IK136" s="32">
        <f t="shared" si="271"/>
        <v>889200.25919999997</v>
      </c>
      <c r="IM136" s="32">
        <f t="shared" si="272"/>
        <v>469006.25846233335</v>
      </c>
    </row>
    <row r="137" spans="1:247" x14ac:dyDescent="0.25">
      <c r="A137" s="12">
        <v>130</v>
      </c>
      <c r="B137" s="36" t="s">
        <v>415</v>
      </c>
      <c r="C137" s="14">
        <f>VLOOKUP(B137,'[3]MANO DE OBRA'!$B$9:$D$144,3,0)</f>
        <v>123380</v>
      </c>
      <c r="D137" s="14">
        <v>441000</v>
      </c>
      <c r="E137" s="15">
        <v>528360</v>
      </c>
      <c r="F137" s="97">
        <v>486000</v>
      </c>
      <c r="G137" s="105">
        <f t="shared" ref="G137:G143" si="275">AVERAGE(C137:F137)</f>
        <v>394685</v>
      </c>
      <c r="H137" s="105">
        <f t="shared" ref="H137:H143" si="276">MEDIAN(C137:F137)</f>
        <v>463500</v>
      </c>
      <c r="I137" s="105">
        <f t="shared" ref="I137:I143" si="277">HARMEAN(C137:F137)</f>
        <v>279273.49774320557</v>
      </c>
      <c r="J137" s="107">
        <f t="shared" si="274"/>
        <v>129672.37999999999</v>
      </c>
      <c r="K137" s="107">
        <f t="shared" ref="K137:K143" si="278">J137+(J137*23%)</f>
        <v>159497.02739999999</v>
      </c>
      <c r="L137" s="101">
        <f>VLOOKUP(B137,'[3]MANO DE OBRA'!$B$9:$F$144,5,0)</f>
        <v>129543</v>
      </c>
      <c r="M137" s="101">
        <v>441000</v>
      </c>
      <c r="N137" s="34">
        <v>528360</v>
      </c>
      <c r="O137" s="70">
        <v>512500</v>
      </c>
      <c r="P137" s="34">
        <f t="shared" ref="P137:P143" si="279">AVERAGE(L137:O137)</f>
        <v>402850.75</v>
      </c>
      <c r="Q137" s="34">
        <f t="shared" ref="Q137:Q143" si="280">MEDIAN(L137:O137)</f>
        <v>476750</v>
      </c>
      <c r="R137" s="34">
        <f t="shared" ref="R137:R143" si="281">HARMEAN(L137:O137)</f>
        <v>289207.77791384904</v>
      </c>
      <c r="S137" s="34">
        <f t="shared" ref="S137:S143" si="282">L137*1.051</f>
        <v>136149.693</v>
      </c>
      <c r="T137" s="34">
        <f t="shared" ref="T137:T143" si="283">S137+(S137*23%)</f>
        <v>167464.12239</v>
      </c>
      <c r="U137" s="175">
        <f>VLOOKUP(B137,'[3]MANO DE OBRA'!$B$9:$H$144,7,0)</f>
        <v>121950</v>
      </c>
      <c r="V137" s="175">
        <v>441000</v>
      </c>
      <c r="W137" s="17">
        <v>528360</v>
      </c>
      <c r="X137" s="17">
        <v>502000</v>
      </c>
      <c r="Y137" s="17">
        <f t="shared" ref="Y137:Y143" si="284">AVERAGE(U137:X137)</f>
        <v>398327.5</v>
      </c>
      <c r="Z137" s="17">
        <f t="shared" ref="Z137:Z143" si="285">MEDIAN(U137:X137)</f>
        <v>471500</v>
      </c>
      <c r="AA137" s="17">
        <f t="shared" ref="AA137:AA143" si="286">HARMEAN(U137:X137)</f>
        <v>278700.26557431294</v>
      </c>
      <c r="AB137" s="17">
        <f t="shared" ref="AB137:AB143" si="287">U137*1.051</f>
        <v>128169.45</v>
      </c>
      <c r="AC137" s="17">
        <f t="shared" ref="AC137:AC143" si="288">AB137+(AB137*23%)</f>
        <v>157648.4235</v>
      </c>
      <c r="AD137" s="129">
        <f>VLOOKUP(B137,'[3]MANO DE OBRA'!$B$9:$J$144,9,0)</f>
        <v>120430</v>
      </c>
      <c r="AE137" s="129">
        <v>441000</v>
      </c>
      <c r="AF137" s="18">
        <v>528360</v>
      </c>
      <c r="AG137" s="74">
        <v>512500</v>
      </c>
      <c r="AH137" s="18">
        <f t="shared" ref="AH137:AH143" si="289">AVERAGE(AD137:AG137)</f>
        <v>400572.5</v>
      </c>
      <c r="AI137" s="18">
        <f t="shared" ref="AI137:AI143" si="290">MEDIAN(AD137:AG137)</f>
        <v>476750</v>
      </c>
      <c r="AJ137" s="18">
        <f t="shared" ref="AJ137:AJ143" si="291">HARMEAN(AD137:AG137)</f>
        <v>277488.3227269309</v>
      </c>
      <c r="AK137" s="18">
        <f t="shared" ref="AK137:AK143" si="292">AD137*1.051</f>
        <v>126571.93</v>
      </c>
      <c r="AL137" s="18">
        <f t="shared" ref="AL137:AL143" si="293">AK137+(AK137*23%)</f>
        <v>155683.47389999998</v>
      </c>
      <c r="AM137" s="133">
        <f>VLOOKUP(B137,'[3]MANO DE OBRA'!$B$9:$L$144,11,0)</f>
        <v>132584</v>
      </c>
      <c r="AN137" s="133">
        <v>441000</v>
      </c>
      <c r="AO137" s="19">
        <v>528360</v>
      </c>
      <c r="AP137" s="77">
        <v>502000</v>
      </c>
      <c r="AQ137" s="19">
        <f t="shared" ref="AQ137:AQ143" si="294">AVERAGE(AM137:AP137)</f>
        <v>400986</v>
      </c>
      <c r="AR137" s="19">
        <f t="shared" ref="AR137:AR143" si="295">MEDIAN(AM137:AP137)</f>
        <v>471500</v>
      </c>
      <c r="AS137" s="19">
        <f t="shared" ref="AS137:AS143" si="296">HARMEAN(AM137:AP137)</f>
        <v>292085.02006055781</v>
      </c>
      <c r="AT137" s="19">
        <f t="shared" ref="AT137:AT143" si="297">AM137*1.051</f>
        <v>139345.78399999999</v>
      </c>
      <c r="AU137" s="19">
        <f t="shared" ref="AU137:AU143" si="298">AT137+(AT137*23%)</f>
        <v>171395.31431999998</v>
      </c>
      <c r="AV137" s="137">
        <f>VLOOKUP(B137,'[3]MANO DE OBRA'!$B$9:$N$144,13,0)</f>
        <v>145160</v>
      </c>
      <c r="AW137" s="137">
        <v>441000</v>
      </c>
      <c r="AX137" s="20">
        <v>528360</v>
      </c>
      <c r="AY137" s="79">
        <v>502000</v>
      </c>
      <c r="AZ137" s="20">
        <f t="shared" ref="AZ137:AZ143" si="299">AVERAGE(AV137:AY137)</f>
        <v>404130</v>
      </c>
      <c r="BA137" s="20">
        <f t="shared" ref="BA137:BA143" si="300">MEDIAN(AV137:AY137)</f>
        <v>471500</v>
      </c>
      <c r="BB137" s="20">
        <f t="shared" ref="BB137:BB143" si="301">HARMEAN(AV137:AY137)</f>
        <v>306720.13124192908</v>
      </c>
      <c r="BC137" s="20">
        <f t="shared" ref="BC137:BC143" si="302">AV137*1.051</f>
        <v>152563.16</v>
      </c>
      <c r="BD137" s="20">
        <f t="shared" ref="BD137:BD143" si="303">BC137+(BC137*23%)</f>
        <v>187652.6868</v>
      </c>
      <c r="BE137" s="139">
        <f>VLOOKUP(B137,'[3]MANO DE OBRA'!$B$9:$P$144,15,0)</f>
        <v>137153</v>
      </c>
      <c r="BF137" s="139">
        <v>441000</v>
      </c>
      <c r="BG137" s="21">
        <v>528360</v>
      </c>
      <c r="BH137" s="80">
        <v>507000</v>
      </c>
      <c r="BI137" s="21">
        <f t="shared" ref="BI137:BI143" si="304">AVERAGE(BE137:BH137)</f>
        <v>403378.25</v>
      </c>
      <c r="BJ137" s="21">
        <f t="shared" ref="BJ137:BJ143" si="305">MEDIAN(BE137:BH137)</f>
        <v>474000</v>
      </c>
      <c r="BK137" s="21">
        <f t="shared" ref="BK137:BK143" si="306">HARMEAN(BE137:BH137)</f>
        <v>297979.62375090568</v>
      </c>
      <c r="BL137" s="21">
        <f t="shared" ref="BL137:BL143" si="307">BE137*1.051</f>
        <v>144147.80299999999</v>
      </c>
      <c r="BM137" s="21">
        <f t="shared" ref="BM137:BM143" si="308">BL137+(BL137*23%)</f>
        <v>177301.79768999998</v>
      </c>
      <c r="BN137" s="144">
        <f>VLOOKUP(B137,'[3]MANO DE OBRA'!$B$9:$R$144,17,0)</f>
        <v>174760</v>
      </c>
      <c r="BO137" s="144">
        <v>441000</v>
      </c>
      <c r="BP137" s="22">
        <v>528360</v>
      </c>
      <c r="BQ137" s="82">
        <v>518000</v>
      </c>
      <c r="BR137" s="22">
        <f t="shared" ref="BR137:BR143" si="309">AVERAGE(BN137:BQ137)</f>
        <v>415530</v>
      </c>
      <c r="BS137" s="22">
        <f t="shared" ref="BS137:BS143" si="310">MEDIAN(BN137:BQ137)</f>
        <v>479500</v>
      </c>
      <c r="BT137" s="22">
        <f t="shared" ref="BT137:BT143" si="311">HARMEAN(BN137:BQ137)</f>
        <v>338614.08232611133</v>
      </c>
      <c r="BU137" s="22">
        <f t="shared" ref="BU137:BU143" si="312">BN137*1.051</f>
        <v>183672.75999999998</v>
      </c>
      <c r="BV137" s="22">
        <f t="shared" ref="BV137:BV143" si="313">BU137+(BU137*23%)</f>
        <v>225917.49479999999</v>
      </c>
      <c r="BW137" s="146">
        <f>VLOOKUP(B137,'[3]MANO DE OBRA'!$B$9:$T$144,19,0)</f>
        <v>169915</v>
      </c>
      <c r="BX137" s="146">
        <v>441000</v>
      </c>
      <c r="BY137" s="23">
        <v>528360</v>
      </c>
      <c r="BZ137" s="84">
        <v>507000</v>
      </c>
      <c r="CA137" s="23">
        <f t="shared" ref="CA137:CA143" si="314">AVERAGE(BW137:BZ137)</f>
        <v>411568.75</v>
      </c>
      <c r="CB137" s="23">
        <f t="shared" ref="CB137:CB143" si="315">MEDIAN(BW137:BZ137)</f>
        <v>474000</v>
      </c>
      <c r="CC137" s="84">
        <f t="shared" ref="CC137:CC143" si="316">HARMEAN(BW137:BZ137)</f>
        <v>332836.71808518365</v>
      </c>
      <c r="CD137" s="84">
        <f t="shared" ref="CD137:CD143" si="317">BW137*1.051</f>
        <v>178580.66499999998</v>
      </c>
      <c r="CE137" s="84">
        <f t="shared" ref="CE137:CE143" si="318">CD137+(CD137*23%)</f>
        <v>219654.21794999996</v>
      </c>
      <c r="CF137" s="168">
        <f>VLOOKUP(B137,'[3]MANO DE OBRA'!$B$9:$X$144,23,0)</f>
        <v>126512</v>
      </c>
      <c r="CG137" s="168">
        <v>441000</v>
      </c>
      <c r="CH137" s="24">
        <v>528360</v>
      </c>
      <c r="CI137" s="24">
        <v>481700</v>
      </c>
      <c r="CJ137" s="24">
        <f t="shared" ref="CJ137:CJ143" si="319">AVERAGE(CF137:CI137)</f>
        <v>394393</v>
      </c>
      <c r="CK137" s="24">
        <f t="shared" ref="CK137:CK143" si="320">MEDIAN(CF137:CI137)</f>
        <v>461350</v>
      </c>
      <c r="CL137" s="24">
        <f t="shared" ref="CL137:CL143" si="321">HARMEAN(CF137:CI137)</f>
        <v>282873.58701711963</v>
      </c>
      <c r="CM137" s="24">
        <f t="shared" ref="CM137:CM143" si="322">CF137*1.051</f>
        <v>132964.11199999999</v>
      </c>
      <c r="CN137" s="24">
        <f t="shared" ref="CN137:CN143" si="323">CM137+(CM137*23%)</f>
        <v>163545.85775999998</v>
      </c>
      <c r="CO137" s="148">
        <f>VLOOKUP(B137,'[3]MANO DE OBRA'!$B$9:$Z$144,25,0)</f>
        <v>141547</v>
      </c>
      <c r="CP137" s="148">
        <v>441000</v>
      </c>
      <c r="CQ137" s="26">
        <v>528360</v>
      </c>
      <c r="CR137" s="149">
        <v>513000</v>
      </c>
      <c r="CS137" s="26">
        <f t="shared" ref="CS137:CS143" si="324">AVERAGE(CO137:CR137)</f>
        <v>405976.75</v>
      </c>
      <c r="CT137" s="26">
        <f t="shared" ref="CT137:CT143" si="325">MEDIAN(CO137:CR137)</f>
        <v>477000</v>
      </c>
      <c r="CU137" s="26">
        <f t="shared" ref="CU137:CU143" si="326">HARMEAN(CO137:CR137)</f>
        <v>303620.71682614455</v>
      </c>
      <c r="CV137" s="26">
        <f t="shared" ref="CV137:CV143" si="327">CO137*1.051</f>
        <v>148765.897</v>
      </c>
      <c r="CW137" s="26">
        <f t="shared" ref="CW137:CW143" si="328">CV137+(CV137*23%)</f>
        <v>182982.05330999999</v>
      </c>
      <c r="CX137" s="27">
        <f>VLOOKUP(B137,'[3]MANO DE OBRA'!$B$9:$AB$144,27,0)</f>
        <v>170246</v>
      </c>
      <c r="CY137" s="27">
        <v>441000</v>
      </c>
      <c r="CZ137" s="28">
        <v>528360</v>
      </c>
      <c r="DA137" s="86">
        <v>502000</v>
      </c>
      <c r="DB137" s="28">
        <f t="shared" ref="DB137:DB143" si="329">AVERAGE(CX137:DA137)</f>
        <v>410401.5</v>
      </c>
      <c r="DC137" s="28">
        <f t="shared" ref="DC137:DC143" si="330">MEDIAN(CX137:DA137)</f>
        <v>471500</v>
      </c>
      <c r="DD137" s="28">
        <f t="shared" ref="DD137:DD143" si="331">HARMEAN(CX137:DA137)</f>
        <v>332609.69519917114</v>
      </c>
      <c r="DE137" s="28">
        <f t="shared" ref="DE137:DE143" si="332">CX137*1.051</f>
        <v>178928.546</v>
      </c>
      <c r="DF137" s="28">
        <f t="shared" ref="DF137:DF143" si="333">DE137+(DE137*23%)</f>
        <v>220082.11158</v>
      </c>
      <c r="DG137" s="150">
        <f>VLOOKUP(B137,'[3]MANO DE OBRA'!$B$9:$AF$144,31,0)</f>
        <v>184926</v>
      </c>
      <c r="DH137" s="150">
        <v>441000</v>
      </c>
      <c r="DI137" s="29">
        <v>528360</v>
      </c>
      <c r="DJ137" s="88">
        <v>502000</v>
      </c>
      <c r="DK137" s="29">
        <f t="shared" ref="DK137:DK143" si="334">AVERAGE(DG137:DJ137)</f>
        <v>414071.5</v>
      </c>
      <c r="DL137" s="29">
        <f t="shared" ref="DL137:DL143" si="335">MEDIAN(DG137:DJ137)</f>
        <v>471500</v>
      </c>
      <c r="DM137" s="29">
        <f t="shared" ref="DM137:DM143" si="336">HARMEAN(DG137:DJ137)</f>
        <v>346026.06080523226</v>
      </c>
      <c r="DN137" s="29">
        <f t="shared" ref="DN137:DN143" si="337">DG137*1.051</f>
        <v>194357.226</v>
      </c>
      <c r="DO137" s="29">
        <f t="shared" ref="DO137:DO143" si="338">DN137+(DN137*23%)</f>
        <v>239059.38798</v>
      </c>
      <c r="DP137" s="154">
        <f>VLOOKUP(B137,'[3]MANO DE OBRA'!$B$9:$AH$144,33,0)</f>
        <v>184926</v>
      </c>
      <c r="DQ137" s="154">
        <v>441000</v>
      </c>
      <c r="DR137" s="30">
        <v>528360</v>
      </c>
      <c r="DS137" s="90">
        <v>512500</v>
      </c>
      <c r="DT137" s="30">
        <f t="shared" ref="DT137:DT143" si="339">AVERAGE(DP137:DS137)</f>
        <v>416696.5</v>
      </c>
      <c r="DU137" s="30">
        <f t="shared" ref="DU137:DU143" si="340">MEDIAN(DP137:DS137)</f>
        <v>476750</v>
      </c>
      <c r="DV137" s="30">
        <f t="shared" ref="DV137:DV143" si="341">HARMEAN(DP137:DS137)</f>
        <v>347252.04633223492</v>
      </c>
      <c r="DW137" s="30">
        <f t="shared" ref="DW137:DW143" si="342">DP137*1.051</f>
        <v>194357.226</v>
      </c>
      <c r="DX137" s="30">
        <f t="shared" ref="DX137:DX143" si="343">DW137+(DW137*23%)</f>
        <v>239059.38798</v>
      </c>
      <c r="DY137" s="158">
        <f>VLOOKUP(B137,'[3]MANO DE OBRA'!$B$9:$AJ$144,35,0)</f>
        <v>184926</v>
      </c>
      <c r="DZ137" s="158">
        <v>441000</v>
      </c>
      <c r="EA137" s="24">
        <v>528360</v>
      </c>
      <c r="EB137" s="25">
        <v>523100</v>
      </c>
      <c r="EC137" s="24">
        <f t="shared" ref="EC137:EC143" si="344">AVERAGE(DY137:EB137)</f>
        <v>419346.5</v>
      </c>
      <c r="ED137" s="24">
        <f t="shared" ref="ED137:ED143" si="345">MEDIAN(DY137:EB137)</f>
        <v>482050</v>
      </c>
      <c r="EE137" s="24">
        <f t="shared" ref="EE137:EE143" si="346">HARMEAN(DY137:EB137)</f>
        <v>348448.09870514221</v>
      </c>
      <c r="EF137" s="24">
        <f t="shared" ref="EF137:EF143" si="347">DY137*1.051</f>
        <v>194357.226</v>
      </c>
      <c r="EG137" s="24">
        <f t="shared" ref="EG137:EG143" si="348">EF137+(EF137*23%)</f>
        <v>239059.38798</v>
      </c>
      <c r="EH137" s="126">
        <f>VLOOKUP(B137,'[3]MANO DE OBRA'!$B$9:$AN$144,37,0)</f>
        <v>188421</v>
      </c>
      <c r="EI137" s="126">
        <v>441000</v>
      </c>
      <c r="EJ137" s="17">
        <v>528360</v>
      </c>
      <c r="EK137" s="73">
        <v>513000</v>
      </c>
      <c r="EL137" s="17">
        <f t="shared" ref="EL137:EL143" si="349">AVERAGE(EH137:EK137)</f>
        <v>417695.25</v>
      </c>
      <c r="EM137" s="17">
        <f t="shared" ref="EM137:EM143" si="350">MEDIAN(EH137:EK137)</f>
        <v>477000</v>
      </c>
      <c r="EN137" s="17">
        <f t="shared" ref="EN137:EN143" si="351">HARMEAN(EH137:EK137)</f>
        <v>350360.73548171984</v>
      </c>
      <c r="EO137" s="17">
        <f t="shared" ref="EO137:EO143" si="352">EH137*1.051</f>
        <v>198030.47099999999</v>
      </c>
      <c r="EP137" s="17">
        <f t="shared" ref="EP137:EP143" si="353">EO137+(EO137*23%)</f>
        <v>243577.47933</v>
      </c>
      <c r="EQ137" s="350"/>
      <c r="ER137" s="170">
        <v>441000</v>
      </c>
      <c r="ES137" s="32">
        <v>528360</v>
      </c>
      <c r="ET137" s="32">
        <v>497000</v>
      </c>
      <c r="EU137" s="32">
        <f t="shared" ref="EU137:EU143" si="354">AVERAGE(ER137:ET137)</f>
        <v>488786.66666666669</v>
      </c>
      <c r="EV137" s="32">
        <f t="shared" ref="EV137:EV143" si="355">MEDIAN(ER137:ET137)</f>
        <v>497000</v>
      </c>
      <c r="EW137" s="32">
        <f t="shared" ref="EW137:EW143" si="356">HARMEAN(ER137:ET137)</f>
        <v>486042.8673670009</v>
      </c>
      <c r="EX137" s="32">
        <f t="shared" ref="EX137:EX143" si="357">EQ137*1.2081</f>
        <v>0</v>
      </c>
      <c r="EY137" s="32">
        <f t="shared" ref="EY137:EY143" si="358">EX137+(EX137*23%)</f>
        <v>0</v>
      </c>
      <c r="EZ137" s="94">
        <f>VLOOKUP(B137,'[2]MANO DE OBRA '!$B$11:$AT$145,45,0)</f>
        <v>122118</v>
      </c>
      <c r="FA137" s="170">
        <v>441000</v>
      </c>
      <c r="FB137" s="32">
        <v>528360</v>
      </c>
      <c r="FC137" s="32">
        <v>476000</v>
      </c>
      <c r="FD137" s="32">
        <f t="shared" ref="FD137:FD143" si="359">AVERAGE(FA137:FC137)</f>
        <v>481786.66666666669</v>
      </c>
      <c r="FE137" s="32">
        <f t="shared" ref="FE137:FE143" si="360">MEDIAN(FA137:FC137)</f>
        <v>476000</v>
      </c>
      <c r="FF137" s="32">
        <f t="shared" ref="FF137:FF143" si="361">HARMEAN(FA137:FC137)</f>
        <v>479151.86411400605</v>
      </c>
      <c r="FG137" s="172">
        <f t="shared" ref="FG137:FG143" si="362">EZ137*1.2081</f>
        <v>147530.75579999998</v>
      </c>
      <c r="FH137" s="32">
        <f t="shared" ref="FH137:FH143" si="363">FG137+(FG137*23%)</f>
        <v>181462.82963399997</v>
      </c>
      <c r="FI137" s="172">
        <f>VLOOKUP(B137,'[2]MANO DE OBRA '!$B$11:$BO$145,66,0)</f>
        <v>119586</v>
      </c>
      <c r="FJ137" s="162">
        <v>441000</v>
      </c>
      <c r="FK137" s="32">
        <v>528360</v>
      </c>
      <c r="FL137" s="94">
        <v>496700</v>
      </c>
      <c r="FM137" s="32">
        <f t="shared" ref="FM137:FM143" si="364">AVERAGE(FJ137:FL137)</f>
        <v>488686.66666666669</v>
      </c>
      <c r="FN137" s="32">
        <f t="shared" ref="FN137:FN143" si="365">MEDIAN(FJ137:FL137)</f>
        <v>496700</v>
      </c>
      <c r="FO137" s="94">
        <f t="shared" ref="FO137:FO143" si="366">HARMEAN(FJ137:FL137)</f>
        <v>485947.18914417073</v>
      </c>
      <c r="FP137" s="172">
        <f t="shared" ref="FP137:FP143" si="367">FI137*1.2081</f>
        <v>144471.84659999999</v>
      </c>
      <c r="FQ137" s="32">
        <f t="shared" ref="FQ137:FQ143" si="368">FP137+(FP137*23%)</f>
        <v>177700.37131799999</v>
      </c>
      <c r="FR137" s="94">
        <f>VLOOKUP(B137,'[2]MANO DE OBRA '!$B$11:$BF$145,57,0)</f>
        <v>94533</v>
      </c>
      <c r="FS137" s="170">
        <v>441000</v>
      </c>
      <c r="FT137" s="32">
        <v>528360</v>
      </c>
      <c r="FU137" s="32">
        <v>507000</v>
      </c>
      <c r="FV137" s="32">
        <f t="shared" ref="FV137:FV143" si="369">AVERAGE(FS137:FU137)</f>
        <v>492120</v>
      </c>
      <c r="FW137" s="32">
        <f t="shared" ref="FW137:FW143" si="370">MEDIAN(FS137:FU137)</f>
        <v>507000</v>
      </c>
      <c r="FX137" s="32">
        <f t="shared" ref="FX137:FX143" si="371">HARMEAN(FS137:FU137)</f>
        <v>489188.1880698044</v>
      </c>
      <c r="FY137" s="172">
        <f t="shared" ref="FY137:FY143" si="372">FR137*1.2081</f>
        <v>114205.3173</v>
      </c>
      <c r="FZ137" s="32">
        <f t="shared" ref="FZ137:FZ143" si="373">FY137+(FY137*23%)</f>
        <v>140472.54027900001</v>
      </c>
      <c r="GA137" s="172">
        <f>VLOOKUP(B137,'[2]MANO DE OBRA '!$B$11:$BR$145,69,0)</f>
        <v>110228</v>
      </c>
      <c r="GB137" s="162">
        <v>441000</v>
      </c>
      <c r="GC137" s="32">
        <v>528360</v>
      </c>
      <c r="GD137" s="94">
        <v>513000</v>
      </c>
      <c r="GE137" s="32">
        <f t="shared" ref="GE137:GE143" si="374">AVERAGE(GB137:GD137)</f>
        <v>494120</v>
      </c>
      <c r="GF137" s="32">
        <f t="shared" ref="GF137:GF143" si="375">MEDIAN(GB137:GD137)</f>
        <v>513000</v>
      </c>
      <c r="GG137" s="32">
        <f t="shared" ref="GG137:GG143" si="376">HARMEAN(GB137:GD137)</f>
        <v>491035.30057246971</v>
      </c>
      <c r="GH137" s="172">
        <f t="shared" ref="GH137:GH143" si="377">GA137*1.2081</f>
        <v>133166.44680000001</v>
      </c>
      <c r="GI137" s="32">
        <f t="shared" ref="GI137:GI143" si="378">GH137+(GH137*23%)</f>
        <v>163794.72956400001</v>
      </c>
      <c r="GJ137" s="172">
        <f>VLOOKUP(B137,'[2]MANO DE OBRA '!$B$11:$P$145,15,0)</f>
        <v>97160</v>
      </c>
      <c r="GK137" s="162">
        <v>441000</v>
      </c>
      <c r="GL137" s="32">
        <v>528360</v>
      </c>
      <c r="GM137" s="94">
        <v>344000</v>
      </c>
      <c r="GN137" s="32">
        <f t="shared" ref="GN137:GN143" si="379">AVERAGE(GK137:GM137)</f>
        <v>437786.66666666669</v>
      </c>
      <c r="GO137" s="32">
        <f t="shared" ref="GO137:GO143" si="380">MEDIAN(GK137:GM137)</f>
        <v>441000</v>
      </c>
      <c r="GP137" s="32">
        <f t="shared" ref="GP137:GP143" si="381">HARMEAN(GK137:GM137)</f>
        <v>424496.30096461112</v>
      </c>
      <c r="GQ137" s="172">
        <f t="shared" ref="GQ137:GQ143" si="382">GJ137*1.2081</f>
        <v>117378.996</v>
      </c>
      <c r="GR137" s="32">
        <f t="shared" ref="GR137:GR143" si="383">GQ137+(GQ137*23%)</f>
        <v>144376.16508000001</v>
      </c>
      <c r="GS137" s="172">
        <f>VLOOKUP(B137,'[2]MANO DE OBRA '!$B$11:$G$145,6,0)</f>
        <v>95969</v>
      </c>
      <c r="GT137" s="162">
        <v>441000</v>
      </c>
      <c r="GU137" s="32">
        <v>528360</v>
      </c>
      <c r="GV137" s="94">
        <v>344000</v>
      </c>
      <c r="GW137" s="33">
        <f t="shared" ref="GW137:GW143" si="384">AVERAGE(GT137:GV137)</f>
        <v>437786.66666666669</v>
      </c>
      <c r="GX137" s="32">
        <f t="shared" ref="GX137:GX143" si="385">MEDIAN(GT137:GV137)</f>
        <v>441000</v>
      </c>
      <c r="GY137" s="32">
        <f t="shared" ref="GY137:GY143" si="386">HARMEAN(GT137:GV137)</f>
        <v>424496.30096461112</v>
      </c>
      <c r="GZ137" s="172">
        <f t="shared" ref="GZ137:GZ143" si="387">GS137*1.2081</f>
        <v>115940.1489</v>
      </c>
      <c r="HA137" s="32">
        <f t="shared" ref="HA137:HA143" si="388">GZ137+(GZ137*23%)</f>
        <v>142606.38314699999</v>
      </c>
      <c r="HB137" s="172">
        <f>VLOOKUP(B137,'[2]MANO DE OBRA '!$B$11:$D$145,3,0)</f>
        <v>87679</v>
      </c>
      <c r="HC137" s="31">
        <v>441000</v>
      </c>
      <c r="HD137" s="32">
        <v>528360</v>
      </c>
      <c r="HE137" s="94">
        <v>344000</v>
      </c>
      <c r="HF137" s="33">
        <f t="shared" ref="HF137:HF143" si="389">AVERAGE(HC137:HE137)</f>
        <v>437786.66666666669</v>
      </c>
      <c r="HG137" s="32">
        <f t="shared" ref="HG137:HG143" si="390">MEDIAN(HC137:HE137)</f>
        <v>441000</v>
      </c>
      <c r="HH137" s="32">
        <f t="shared" ref="HH137:HH143" si="391">HARMEAN(HC137:HE137)</f>
        <v>424496.30096461112</v>
      </c>
      <c r="HI137" s="172">
        <f t="shared" ref="HI137:HI143" si="392">HB137*1.2081</f>
        <v>105924.9999</v>
      </c>
      <c r="HJ137" s="32">
        <f t="shared" ref="HJ137:HJ143" si="393">HI137+(HI137*23%)</f>
        <v>130287.74987699999</v>
      </c>
      <c r="HK137" s="172">
        <f>VLOOKUP(B137,'[2]MANO DE OBRA '!$B$11:$BI$145,60,0)</f>
        <v>108529</v>
      </c>
      <c r="HL137" s="31">
        <v>441000</v>
      </c>
      <c r="HM137" s="32">
        <v>528360</v>
      </c>
      <c r="HN137" s="94">
        <v>512500</v>
      </c>
      <c r="HO137" s="33">
        <f t="shared" ref="HO137:HO143" si="394">AVERAGE(HL137:HN137)</f>
        <v>493953.33333333331</v>
      </c>
      <c r="HP137" s="32">
        <f t="shared" ref="HP137:HP143" si="395">MEDIAN(HL137:HN137)</f>
        <v>512500</v>
      </c>
      <c r="HQ137" s="32">
        <f t="shared" ref="HQ137:HQ143" si="396">HARMEAN(HL137:HN137)</f>
        <v>490882.49901589984</v>
      </c>
      <c r="HR137" s="172">
        <f t="shared" ref="HR137:HR143" si="397">HK137*1.2081</f>
        <v>131113.8849</v>
      </c>
      <c r="HS137" s="32">
        <f t="shared" ref="HS137:HS143" si="398">HR137+(HR137*23%)</f>
        <v>161270.078427</v>
      </c>
      <c r="HT137" s="172">
        <v>211680</v>
      </c>
      <c r="HU137" s="31">
        <v>441000</v>
      </c>
      <c r="HV137" s="32">
        <v>528360</v>
      </c>
      <c r="HW137" s="94">
        <v>502000</v>
      </c>
      <c r="HX137" s="33">
        <f t="shared" ref="HX137:HX143" si="399">AVERAGE(HU137:HW137)</f>
        <v>490453.33333333331</v>
      </c>
      <c r="HY137" s="32">
        <f t="shared" ref="HY137:HY143" si="400">MEDIAN(HU137:HW137)</f>
        <v>502000</v>
      </c>
      <c r="HZ137" s="32">
        <f t="shared" ref="HZ137:HZ143" si="401">HARMEAN(HU137:HW137)</f>
        <v>487626.11985334376</v>
      </c>
      <c r="IA137" s="172">
        <f t="shared" ref="IA137:IA143" si="402">HT137*1.2081</f>
        <v>255730.60799999998</v>
      </c>
      <c r="IB137" s="32">
        <f t="shared" ref="IB137:IB143" si="403">IA137+(IA137*23%)</f>
        <v>314548.64783999999</v>
      </c>
      <c r="IC137" s="172">
        <v>242550</v>
      </c>
      <c r="ID137" s="31">
        <v>441000</v>
      </c>
      <c r="IE137" s="32">
        <v>528360</v>
      </c>
      <c r="IF137" s="94">
        <v>502000</v>
      </c>
      <c r="IG137" s="33">
        <f t="shared" ref="IG137:IG143" si="404">AVERAGE(ID137:IF137)</f>
        <v>490453.33333333331</v>
      </c>
      <c r="IH137" s="32">
        <f t="shared" ref="IH137:IH143" si="405">MEDIAN(ID137:IF137)</f>
        <v>502000</v>
      </c>
      <c r="II137" s="32">
        <f t="shared" ref="II137:II143" si="406">HARMEAN(ID137:IF137)</f>
        <v>487626.11985334376</v>
      </c>
      <c r="IJ137" s="172">
        <f t="shared" ref="IJ137:IJ143" si="407">IC137*1.2081</f>
        <v>293024.65499999997</v>
      </c>
      <c r="IK137" s="32">
        <f t="shared" ref="IK137:IK143" si="408">IJ137+(IJ137*23%)</f>
        <v>360420.32564999996</v>
      </c>
      <c r="IM137" s="32">
        <f t="shared" ref="IM137:IM143" si="409">(K137+T137+AC137+AL137+AU137+BD137+BM137+BV137+CE137+CN137+CW137+DF137+DO137+DX137+EG137+EP137+EY137+FH137+FQ137+FZ137+GI137+GR137+HA137+HJ137+HS137+IB137+IK137)/27</f>
        <v>187648.89057355555</v>
      </c>
    </row>
    <row r="138" spans="1:247" x14ac:dyDescent="0.25">
      <c r="A138" s="12">
        <v>131</v>
      </c>
      <c r="B138" s="36" t="s">
        <v>416</v>
      </c>
      <c r="C138" s="14">
        <f>VLOOKUP(B138,'[3]MANO DE OBRA'!$B$9:$D$144,3,0)</f>
        <v>206211</v>
      </c>
      <c r="D138" s="14">
        <v>737000</v>
      </c>
      <c r="E138" s="15">
        <v>888930</v>
      </c>
      <c r="F138" s="97">
        <v>800000</v>
      </c>
      <c r="G138" s="105">
        <f t="shared" si="275"/>
        <v>658035.25</v>
      </c>
      <c r="H138" s="105">
        <f t="shared" si="276"/>
        <v>768500</v>
      </c>
      <c r="I138" s="105">
        <f t="shared" si="277"/>
        <v>466135.16921657731</v>
      </c>
      <c r="J138" s="107">
        <f t="shared" si="274"/>
        <v>216727.761</v>
      </c>
      <c r="K138" s="107">
        <f t="shared" si="278"/>
        <v>266575.14603</v>
      </c>
      <c r="L138" s="101">
        <f>VLOOKUP(B138,'[3]MANO DE OBRA'!$B$9:$F$144,5,0)</f>
        <v>235644</v>
      </c>
      <c r="M138" s="101">
        <v>737000</v>
      </c>
      <c r="N138" s="34">
        <v>888930</v>
      </c>
      <c r="O138" s="70">
        <v>871200</v>
      </c>
      <c r="P138" s="34">
        <f t="shared" si="279"/>
        <v>683193.5</v>
      </c>
      <c r="Q138" s="34">
        <f t="shared" si="280"/>
        <v>804100</v>
      </c>
      <c r="R138" s="34">
        <f t="shared" si="281"/>
        <v>508044.13170053938</v>
      </c>
      <c r="S138" s="34">
        <f t="shared" si="282"/>
        <v>247661.84399999998</v>
      </c>
      <c r="T138" s="34">
        <f t="shared" si="283"/>
        <v>304624.06811999995</v>
      </c>
      <c r="U138" s="175">
        <f>VLOOKUP(B138,'[3]MANO DE OBRA'!$B$9:$H$144,7,0)</f>
        <v>211971</v>
      </c>
      <c r="V138" s="175">
        <v>737000</v>
      </c>
      <c r="W138" s="17">
        <v>888930</v>
      </c>
      <c r="X138" s="17">
        <v>853000</v>
      </c>
      <c r="Y138" s="17">
        <f t="shared" si="284"/>
        <v>672725.25</v>
      </c>
      <c r="Z138" s="17">
        <f t="shared" si="285"/>
        <v>795000</v>
      </c>
      <c r="AA138" s="17">
        <f t="shared" si="286"/>
        <v>477796.81288694561</v>
      </c>
      <c r="AB138" s="17">
        <f t="shared" si="287"/>
        <v>222781.52099999998</v>
      </c>
      <c r="AC138" s="17">
        <f t="shared" si="288"/>
        <v>274021.27082999999</v>
      </c>
      <c r="AD138" s="129">
        <f>VLOOKUP(B138,'[3]MANO DE OBRA'!$B$9:$J$144,9,0)</f>
        <v>212218</v>
      </c>
      <c r="AE138" s="129">
        <v>737000</v>
      </c>
      <c r="AF138" s="18">
        <v>888930</v>
      </c>
      <c r="AG138" s="74">
        <v>871200</v>
      </c>
      <c r="AH138" s="18">
        <f t="shared" si="289"/>
        <v>677337</v>
      </c>
      <c r="AI138" s="18">
        <f t="shared" si="290"/>
        <v>804100</v>
      </c>
      <c r="AJ138" s="18">
        <f t="shared" si="291"/>
        <v>479514.093102374</v>
      </c>
      <c r="AK138" s="18">
        <f t="shared" si="292"/>
        <v>223041.11799999999</v>
      </c>
      <c r="AL138" s="18">
        <f t="shared" si="293"/>
        <v>274340.57513999997</v>
      </c>
      <c r="AM138" s="133">
        <f>VLOOKUP(B138,'[3]MANO DE OBRA'!$B$9:$L$144,11,0)</f>
        <v>233635</v>
      </c>
      <c r="AN138" s="133">
        <v>737000</v>
      </c>
      <c r="AO138" s="19">
        <v>888930</v>
      </c>
      <c r="AP138" s="77">
        <v>862000</v>
      </c>
      <c r="AQ138" s="19">
        <f t="shared" si="294"/>
        <v>680391.25</v>
      </c>
      <c r="AR138" s="19">
        <f t="shared" si="295"/>
        <v>799500</v>
      </c>
      <c r="AS138" s="19">
        <f t="shared" si="296"/>
        <v>504918.31429130427</v>
      </c>
      <c r="AT138" s="19">
        <f t="shared" si="297"/>
        <v>245550.38499999998</v>
      </c>
      <c r="AU138" s="19">
        <f t="shared" si="298"/>
        <v>302026.97355</v>
      </c>
      <c r="AV138" s="137">
        <f>VLOOKUP(B138,'[3]MANO DE OBRA'!$B$9:$N$144,13,0)</f>
        <v>236004</v>
      </c>
      <c r="AW138" s="137">
        <v>737000</v>
      </c>
      <c r="AX138" s="20">
        <v>888930</v>
      </c>
      <c r="AY138" s="79">
        <v>862000</v>
      </c>
      <c r="AZ138" s="20">
        <f t="shared" si="299"/>
        <v>680983.5</v>
      </c>
      <c r="BA138" s="20">
        <f t="shared" si="300"/>
        <v>799500</v>
      </c>
      <c r="BB138" s="20">
        <f t="shared" si="301"/>
        <v>507671.60327780235</v>
      </c>
      <c r="BC138" s="20">
        <f t="shared" si="302"/>
        <v>248040.204</v>
      </c>
      <c r="BD138" s="20">
        <f t="shared" si="303"/>
        <v>305089.45091999997</v>
      </c>
      <c r="BE138" s="139">
        <f>VLOOKUP(B138,'[3]MANO DE OBRA'!$B$9:$P$144,15,0)</f>
        <v>238373</v>
      </c>
      <c r="BF138" s="139">
        <v>737000</v>
      </c>
      <c r="BG138" s="21">
        <v>888930</v>
      </c>
      <c r="BH138" s="80">
        <v>862000</v>
      </c>
      <c r="BI138" s="21">
        <f t="shared" si="304"/>
        <v>681575.75</v>
      </c>
      <c r="BJ138" s="21">
        <f t="shared" si="305"/>
        <v>799500</v>
      </c>
      <c r="BK138" s="21">
        <f t="shared" si="306"/>
        <v>510399.46104544733</v>
      </c>
      <c r="BL138" s="21">
        <f t="shared" si="307"/>
        <v>250530.02299999999</v>
      </c>
      <c r="BM138" s="21">
        <f t="shared" si="308"/>
        <v>308151.92829000001</v>
      </c>
      <c r="BN138" s="144">
        <f>VLOOKUP(B138,'[3]MANO DE OBRA'!$B$9:$R$144,17,0)</f>
        <v>280612</v>
      </c>
      <c r="BO138" s="144">
        <v>737000</v>
      </c>
      <c r="BP138" s="22">
        <v>888930</v>
      </c>
      <c r="BQ138" s="82">
        <v>880000</v>
      </c>
      <c r="BR138" s="22">
        <f t="shared" si="309"/>
        <v>696635.5</v>
      </c>
      <c r="BS138" s="22">
        <f t="shared" si="310"/>
        <v>808500</v>
      </c>
      <c r="BT138" s="22">
        <f t="shared" si="311"/>
        <v>556963.1883966882</v>
      </c>
      <c r="BU138" s="22">
        <f t="shared" si="312"/>
        <v>294923.212</v>
      </c>
      <c r="BV138" s="22">
        <f t="shared" si="313"/>
        <v>362755.55076000001</v>
      </c>
      <c r="BW138" s="146">
        <f>VLOOKUP(B138,'[3]MANO DE OBRA'!$B$9:$T$144,19,0)</f>
        <v>294611</v>
      </c>
      <c r="BX138" s="146">
        <v>737000</v>
      </c>
      <c r="BY138" s="23">
        <v>888930</v>
      </c>
      <c r="BZ138" s="84">
        <v>862000</v>
      </c>
      <c r="CA138" s="23">
        <f t="shared" si="314"/>
        <v>695635.25</v>
      </c>
      <c r="CB138" s="23">
        <f t="shared" si="315"/>
        <v>799500</v>
      </c>
      <c r="CC138" s="84">
        <f t="shared" si="316"/>
        <v>568488.73166872945</v>
      </c>
      <c r="CD138" s="84">
        <f t="shared" si="317"/>
        <v>309636.16099999996</v>
      </c>
      <c r="CE138" s="84">
        <f t="shared" si="318"/>
        <v>380852.47802999994</v>
      </c>
      <c r="CF138" s="168">
        <f>VLOOKUP(B138,'[3]MANO DE OBRA'!$B$9:$X$144,23,0)</f>
        <v>208941</v>
      </c>
      <c r="CG138" s="168">
        <v>737000</v>
      </c>
      <c r="CH138" s="24">
        <v>888930</v>
      </c>
      <c r="CI138" s="24">
        <v>827500</v>
      </c>
      <c r="CJ138" s="24">
        <f t="shared" si="319"/>
        <v>665592.75</v>
      </c>
      <c r="CK138" s="24">
        <f t="shared" si="320"/>
        <v>782250</v>
      </c>
      <c r="CL138" s="24">
        <f t="shared" si="321"/>
        <v>471904.0499602835</v>
      </c>
      <c r="CM138" s="24">
        <f t="shared" si="322"/>
        <v>219596.99099999998</v>
      </c>
      <c r="CN138" s="24">
        <f t="shared" si="323"/>
        <v>270104.29892999999</v>
      </c>
      <c r="CO138" s="148">
        <f>VLOOKUP(B138,'[3]MANO DE OBRA'!$B$9:$Z$144,25,0)</f>
        <v>232248</v>
      </c>
      <c r="CP138" s="148">
        <v>737000</v>
      </c>
      <c r="CQ138" s="26">
        <v>888930</v>
      </c>
      <c r="CR138" s="149">
        <v>871000</v>
      </c>
      <c r="CS138" s="26">
        <f t="shared" si="324"/>
        <v>682294.5</v>
      </c>
      <c r="CT138" s="26">
        <f t="shared" si="325"/>
        <v>804000</v>
      </c>
      <c r="CU138" s="26">
        <f t="shared" si="326"/>
        <v>504054.62563400849</v>
      </c>
      <c r="CV138" s="26">
        <f t="shared" si="327"/>
        <v>244092.64799999999</v>
      </c>
      <c r="CW138" s="26">
        <f t="shared" si="328"/>
        <v>300233.95704000001</v>
      </c>
      <c r="CX138" s="27">
        <f>VLOOKUP(B138,'[3]MANO DE OBRA'!$B$9:$AB$144,27,0)</f>
        <v>293369</v>
      </c>
      <c r="CY138" s="27">
        <v>737000</v>
      </c>
      <c r="CZ138" s="28">
        <v>888930</v>
      </c>
      <c r="DA138" s="86">
        <v>853000</v>
      </c>
      <c r="DB138" s="28">
        <f t="shared" si="329"/>
        <v>693074.75</v>
      </c>
      <c r="DC138" s="28">
        <f t="shared" si="330"/>
        <v>795000</v>
      </c>
      <c r="DD138" s="28">
        <f t="shared" si="331"/>
        <v>566346.86545103171</v>
      </c>
      <c r="DE138" s="28">
        <f t="shared" si="332"/>
        <v>308330.81899999996</v>
      </c>
      <c r="DF138" s="28">
        <f t="shared" si="333"/>
        <v>379246.90736999997</v>
      </c>
      <c r="DG138" s="150">
        <f>VLOOKUP(B138,'[3]MANO DE OBRA'!$B$9:$AF$144,31,0)</f>
        <v>311126</v>
      </c>
      <c r="DH138" s="150">
        <v>737000</v>
      </c>
      <c r="DI138" s="29">
        <v>888930</v>
      </c>
      <c r="DJ138" s="88">
        <v>862000</v>
      </c>
      <c r="DK138" s="29">
        <f t="shared" si="334"/>
        <v>699764</v>
      </c>
      <c r="DL138" s="29">
        <f t="shared" si="335"/>
        <v>799500</v>
      </c>
      <c r="DM138" s="29">
        <f t="shared" si="336"/>
        <v>583428.46331666701</v>
      </c>
      <c r="DN138" s="29">
        <f t="shared" si="337"/>
        <v>326993.42599999998</v>
      </c>
      <c r="DO138" s="29">
        <f t="shared" si="338"/>
        <v>402201.91397999995</v>
      </c>
      <c r="DP138" s="154">
        <f>VLOOKUP(B138,'[3]MANO DE OBRA'!$B$9:$AH$144,33,0)</f>
        <v>311126</v>
      </c>
      <c r="DQ138" s="154">
        <v>737000</v>
      </c>
      <c r="DR138" s="30">
        <v>888930</v>
      </c>
      <c r="DS138" s="90">
        <v>871200</v>
      </c>
      <c r="DT138" s="30">
        <f t="shared" si="339"/>
        <v>702064</v>
      </c>
      <c r="DU138" s="30">
        <f t="shared" si="340"/>
        <v>804100</v>
      </c>
      <c r="DV138" s="30">
        <f t="shared" si="341"/>
        <v>584472.83393824392</v>
      </c>
      <c r="DW138" s="30">
        <f t="shared" si="342"/>
        <v>326993.42599999998</v>
      </c>
      <c r="DX138" s="30">
        <f t="shared" si="343"/>
        <v>402201.91397999995</v>
      </c>
      <c r="DY138" s="158">
        <f>VLOOKUP(B138,'[3]MANO DE OBRA'!$B$9:$AJ$144,35,0)</f>
        <v>311126</v>
      </c>
      <c r="DZ138" s="158">
        <v>737000</v>
      </c>
      <c r="EA138" s="24">
        <v>888930</v>
      </c>
      <c r="EB138" s="25">
        <v>862300</v>
      </c>
      <c r="EC138" s="24">
        <f t="shared" si="344"/>
        <v>699839</v>
      </c>
      <c r="ED138" s="24">
        <f t="shared" si="345"/>
        <v>799650</v>
      </c>
      <c r="EE138" s="24">
        <f t="shared" si="346"/>
        <v>583462.8109172784</v>
      </c>
      <c r="EF138" s="24">
        <f t="shared" si="347"/>
        <v>326993.42599999998</v>
      </c>
      <c r="EG138" s="24">
        <f t="shared" si="348"/>
        <v>402201.91397999995</v>
      </c>
      <c r="EH138" s="126">
        <f>VLOOKUP(B138,'[3]MANO DE OBRA'!$B$9:$AN$144,37,0)</f>
        <v>322105</v>
      </c>
      <c r="EI138" s="126">
        <v>737000</v>
      </c>
      <c r="EJ138" s="17">
        <v>888930</v>
      </c>
      <c r="EK138" s="73">
        <v>827000</v>
      </c>
      <c r="EL138" s="17">
        <f t="shared" si="349"/>
        <v>693758.75</v>
      </c>
      <c r="EM138" s="17">
        <f t="shared" si="350"/>
        <v>782000</v>
      </c>
      <c r="EN138" s="17">
        <f t="shared" si="351"/>
        <v>588618.96834811429</v>
      </c>
      <c r="EO138" s="17">
        <f t="shared" si="352"/>
        <v>338532.35499999998</v>
      </c>
      <c r="EP138" s="17">
        <f t="shared" si="353"/>
        <v>416394.79664999997</v>
      </c>
      <c r="EQ138" s="350"/>
      <c r="ER138" s="170">
        <v>737000</v>
      </c>
      <c r="ES138" s="32">
        <v>888930</v>
      </c>
      <c r="ET138" s="32">
        <v>844000</v>
      </c>
      <c r="EU138" s="32">
        <f t="shared" si="354"/>
        <v>823310</v>
      </c>
      <c r="EV138" s="32">
        <f t="shared" si="355"/>
        <v>844000</v>
      </c>
      <c r="EW138" s="32">
        <f t="shared" si="356"/>
        <v>818189.06343196204</v>
      </c>
      <c r="EX138" s="32">
        <f t="shared" si="357"/>
        <v>0</v>
      </c>
      <c r="EY138" s="32">
        <f t="shared" si="358"/>
        <v>0</v>
      </c>
      <c r="EZ138" s="94">
        <f>VLOOKUP(B138,'[2]MANO DE OBRA '!$B$11:$AT$145,45,0)</f>
        <v>187508</v>
      </c>
      <c r="FA138" s="170">
        <v>737000</v>
      </c>
      <c r="FB138" s="32">
        <v>888930</v>
      </c>
      <c r="FC138" s="32">
        <v>853000</v>
      </c>
      <c r="FD138" s="32">
        <f t="shared" si="359"/>
        <v>826310</v>
      </c>
      <c r="FE138" s="32">
        <f t="shared" si="360"/>
        <v>853000</v>
      </c>
      <c r="FF138" s="32">
        <f t="shared" si="361"/>
        <v>820988.17590396595</v>
      </c>
      <c r="FG138" s="172">
        <f t="shared" si="362"/>
        <v>226528.4148</v>
      </c>
      <c r="FH138" s="32">
        <f t="shared" si="363"/>
        <v>278629.95020399999</v>
      </c>
      <c r="FI138" s="172">
        <f>VLOOKUP(B138,'[2]MANO DE OBRA '!$B$11:$BO$145,66,0)</f>
        <v>193806</v>
      </c>
      <c r="FJ138" s="162">
        <v>737000</v>
      </c>
      <c r="FK138" s="32">
        <v>888930</v>
      </c>
      <c r="FL138" s="94">
        <v>844500</v>
      </c>
      <c r="FM138" s="32">
        <f t="shared" si="364"/>
        <v>823476.66666666663</v>
      </c>
      <c r="FN138" s="32">
        <f t="shared" si="365"/>
        <v>844500</v>
      </c>
      <c r="FO138" s="94">
        <f t="shared" si="366"/>
        <v>818345.6292986375</v>
      </c>
      <c r="FP138" s="172">
        <f t="shared" si="367"/>
        <v>234137.02859999999</v>
      </c>
      <c r="FQ138" s="32">
        <f t="shared" si="368"/>
        <v>287988.545178</v>
      </c>
      <c r="FR138" s="94">
        <f>VLOOKUP(B138,'[2]MANO DE OBRA '!$B$11:$BF$145,57,0)</f>
        <v>159111</v>
      </c>
      <c r="FS138" s="170">
        <v>737000</v>
      </c>
      <c r="FT138" s="32">
        <v>888930</v>
      </c>
      <c r="FU138" s="32">
        <v>827000</v>
      </c>
      <c r="FV138" s="32">
        <f t="shared" si="369"/>
        <v>817643.33333333337</v>
      </c>
      <c r="FW138" s="32">
        <f t="shared" si="370"/>
        <v>827000</v>
      </c>
      <c r="FX138" s="32">
        <f t="shared" si="371"/>
        <v>812790.08271347021</v>
      </c>
      <c r="FY138" s="172">
        <f t="shared" si="372"/>
        <v>192221.99909999999</v>
      </c>
      <c r="FZ138" s="32">
        <f t="shared" si="373"/>
        <v>236433.05889299998</v>
      </c>
      <c r="GA138" s="172">
        <f>VLOOKUP(B138,'[2]MANO DE OBRA '!$B$11:$BR$145,69,0)</f>
        <v>196909</v>
      </c>
      <c r="GB138" s="162">
        <v>737000</v>
      </c>
      <c r="GC138" s="32">
        <v>888930</v>
      </c>
      <c r="GD138" s="94">
        <v>871000</v>
      </c>
      <c r="GE138" s="32">
        <f t="shared" si="374"/>
        <v>832310</v>
      </c>
      <c r="GF138" s="32">
        <f t="shared" si="375"/>
        <v>871000</v>
      </c>
      <c r="GG138" s="32">
        <f t="shared" si="376"/>
        <v>826467.75094031042</v>
      </c>
      <c r="GH138" s="172">
        <f t="shared" si="377"/>
        <v>237885.7629</v>
      </c>
      <c r="GI138" s="32">
        <f t="shared" si="378"/>
        <v>292599.48836700001</v>
      </c>
      <c r="GJ138" s="172">
        <f>VLOOKUP(B138,'[2]MANO DE OBRA '!$B$11:$P$145,15,0)</f>
        <v>158512</v>
      </c>
      <c r="GK138" s="162">
        <v>737000</v>
      </c>
      <c r="GL138" s="32">
        <v>888930</v>
      </c>
      <c r="GM138" s="94">
        <v>572500</v>
      </c>
      <c r="GN138" s="32">
        <f t="shared" si="379"/>
        <v>732810</v>
      </c>
      <c r="GO138" s="32">
        <f t="shared" si="380"/>
        <v>737000</v>
      </c>
      <c r="GP138" s="32">
        <f t="shared" si="381"/>
        <v>709467.25507253502</v>
      </c>
      <c r="GQ138" s="172">
        <f t="shared" si="382"/>
        <v>191498.34719999999</v>
      </c>
      <c r="GR138" s="32">
        <f t="shared" si="383"/>
        <v>235542.96705599999</v>
      </c>
      <c r="GS138" s="172">
        <f>VLOOKUP(B138,'[2]MANO DE OBRA '!$B$11:$G$145,6,0)</f>
        <v>163401</v>
      </c>
      <c r="GT138" s="162">
        <v>737000</v>
      </c>
      <c r="GU138" s="32">
        <v>888930</v>
      </c>
      <c r="GV138" s="94">
        <v>572500</v>
      </c>
      <c r="GW138" s="33">
        <f t="shared" si="384"/>
        <v>732810</v>
      </c>
      <c r="GX138" s="32">
        <f t="shared" si="385"/>
        <v>737000</v>
      </c>
      <c r="GY138" s="32">
        <f t="shared" si="386"/>
        <v>709467.25507253502</v>
      </c>
      <c r="GZ138" s="172">
        <f t="shared" si="387"/>
        <v>197404.7481</v>
      </c>
      <c r="HA138" s="32">
        <f t="shared" si="388"/>
        <v>242807.84016299999</v>
      </c>
      <c r="HB138" s="172">
        <f>VLOOKUP(B138,'[2]MANO DE OBRA '!$B$11:$D$145,3,0)</f>
        <v>141254</v>
      </c>
      <c r="HC138" s="31">
        <v>737000</v>
      </c>
      <c r="HD138" s="32">
        <v>888930</v>
      </c>
      <c r="HE138" s="94">
        <v>572500</v>
      </c>
      <c r="HF138" s="33">
        <f t="shared" si="389"/>
        <v>732810</v>
      </c>
      <c r="HG138" s="32">
        <f t="shared" si="390"/>
        <v>737000</v>
      </c>
      <c r="HH138" s="32">
        <f t="shared" si="391"/>
        <v>709467.25507253502</v>
      </c>
      <c r="HI138" s="172">
        <f t="shared" si="392"/>
        <v>170648.95739999998</v>
      </c>
      <c r="HJ138" s="32">
        <f t="shared" si="393"/>
        <v>209898.21760199999</v>
      </c>
      <c r="HK138" s="172">
        <f>VLOOKUP(B138,'[2]MANO DE OBRA '!$B$11:$BI$145,60,0)</f>
        <v>180201</v>
      </c>
      <c r="HL138" s="31">
        <v>737000</v>
      </c>
      <c r="HM138" s="32">
        <v>888930</v>
      </c>
      <c r="HN138" s="94">
        <v>871200</v>
      </c>
      <c r="HO138" s="33">
        <f t="shared" si="394"/>
        <v>832376.66666666663</v>
      </c>
      <c r="HP138" s="32">
        <f t="shared" si="395"/>
        <v>871200</v>
      </c>
      <c r="HQ138" s="32">
        <f t="shared" si="396"/>
        <v>826527.76542459079</v>
      </c>
      <c r="HR138" s="172">
        <f t="shared" si="397"/>
        <v>217700.82809999998</v>
      </c>
      <c r="HS138" s="32">
        <f t="shared" si="398"/>
        <v>267772.01856299996</v>
      </c>
      <c r="HT138" s="172">
        <v>353760</v>
      </c>
      <c r="HU138" s="31">
        <v>737000</v>
      </c>
      <c r="HV138" s="32">
        <v>888930</v>
      </c>
      <c r="HW138" s="94">
        <v>827000</v>
      </c>
      <c r="HX138" s="33">
        <f t="shared" si="399"/>
        <v>817643.33333333337</v>
      </c>
      <c r="HY138" s="32">
        <f t="shared" si="400"/>
        <v>827000</v>
      </c>
      <c r="HZ138" s="32">
        <f t="shared" si="401"/>
        <v>812790.08271347021</v>
      </c>
      <c r="IA138" s="172">
        <f t="shared" si="402"/>
        <v>427377.45600000001</v>
      </c>
      <c r="IB138" s="32">
        <f t="shared" si="403"/>
        <v>525674.27087999997</v>
      </c>
      <c r="IC138" s="172">
        <v>405350</v>
      </c>
      <c r="ID138" s="31">
        <v>737000</v>
      </c>
      <c r="IE138" s="32">
        <v>888930</v>
      </c>
      <c r="IF138" s="94">
        <v>827000</v>
      </c>
      <c r="IG138" s="33">
        <f t="shared" si="404"/>
        <v>817643.33333333337</v>
      </c>
      <c r="IH138" s="32">
        <f t="shared" si="405"/>
        <v>827000</v>
      </c>
      <c r="II138" s="32">
        <f t="shared" si="406"/>
        <v>812790.08271347021</v>
      </c>
      <c r="IJ138" s="172">
        <f t="shared" si="407"/>
        <v>489703.33499999996</v>
      </c>
      <c r="IK138" s="32">
        <f t="shared" si="408"/>
        <v>602335.10204999999</v>
      </c>
      <c r="IM138" s="32">
        <f t="shared" si="409"/>
        <v>315952.02231688879</v>
      </c>
    </row>
    <row r="139" spans="1:247" x14ac:dyDescent="0.25">
      <c r="A139" s="12">
        <v>132</v>
      </c>
      <c r="B139" s="36" t="s">
        <v>417</v>
      </c>
      <c r="C139" s="14">
        <f>VLOOKUP(B139,'[3]MANO DE OBRA'!$B$9:$D$144,3,0)</f>
        <v>166625</v>
      </c>
      <c r="D139" s="14">
        <v>596000</v>
      </c>
      <c r="E139" s="15">
        <v>702610</v>
      </c>
      <c r="F139" s="97">
        <v>675000</v>
      </c>
      <c r="G139" s="105">
        <f t="shared" si="275"/>
        <v>535058.75</v>
      </c>
      <c r="H139" s="105">
        <f t="shared" si="276"/>
        <v>635500</v>
      </c>
      <c r="I139" s="105">
        <f t="shared" si="277"/>
        <v>377925.41826501011</v>
      </c>
      <c r="J139" s="107">
        <f t="shared" si="274"/>
        <v>175122.875</v>
      </c>
      <c r="K139" s="107">
        <f t="shared" si="278"/>
        <v>215401.13625000001</v>
      </c>
      <c r="L139" s="101">
        <f>VLOOKUP(B139,'[3]MANO DE OBRA'!$B$9:$F$144,5,0)</f>
        <v>183312</v>
      </c>
      <c r="M139" s="101">
        <v>596000</v>
      </c>
      <c r="N139" s="34">
        <v>702610</v>
      </c>
      <c r="O139" s="70">
        <v>695600</v>
      </c>
      <c r="P139" s="34">
        <f t="shared" si="279"/>
        <v>544380.5</v>
      </c>
      <c r="Q139" s="34">
        <f t="shared" si="280"/>
        <v>645800</v>
      </c>
      <c r="R139" s="34">
        <f t="shared" si="281"/>
        <v>400243.94495143997</v>
      </c>
      <c r="S139" s="34">
        <f t="shared" si="282"/>
        <v>192660.91199999998</v>
      </c>
      <c r="T139" s="34">
        <f t="shared" si="283"/>
        <v>236972.92176</v>
      </c>
      <c r="U139" s="175">
        <f>VLOOKUP(B139,'[3]MANO DE OBRA'!$B$9:$H$144,7,0)</f>
        <v>168238</v>
      </c>
      <c r="V139" s="175">
        <v>596000</v>
      </c>
      <c r="W139" s="17">
        <v>702610</v>
      </c>
      <c r="X139" s="17">
        <v>682000</v>
      </c>
      <c r="Y139" s="17">
        <f t="shared" si="284"/>
        <v>537212</v>
      </c>
      <c r="Z139" s="17">
        <f t="shared" si="285"/>
        <v>639000</v>
      </c>
      <c r="AA139" s="17">
        <f t="shared" si="286"/>
        <v>380540.92433076433</v>
      </c>
      <c r="AB139" s="17">
        <f t="shared" si="287"/>
        <v>176818.13799999998</v>
      </c>
      <c r="AC139" s="17">
        <f t="shared" si="288"/>
        <v>217486.30973999997</v>
      </c>
      <c r="AD139" s="129">
        <f>VLOOKUP(B139,'[3]MANO DE OBRA'!$B$9:$J$144,9,0)</f>
        <v>166141</v>
      </c>
      <c r="AE139" s="129">
        <v>596000</v>
      </c>
      <c r="AF139" s="18">
        <v>702610</v>
      </c>
      <c r="AG139" s="74">
        <v>695600</v>
      </c>
      <c r="AH139" s="18">
        <f t="shared" si="289"/>
        <v>540087.75</v>
      </c>
      <c r="AI139" s="18">
        <f t="shared" si="290"/>
        <v>645800</v>
      </c>
      <c r="AJ139" s="18">
        <f t="shared" si="291"/>
        <v>378870.08465350047</v>
      </c>
      <c r="AK139" s="18">
        <f t="shared" si="292"/>
        <v>174614.19099999999</v>
      </c>
      <c r="AL139" s="18">
        <f t="shared" si="293"/>
        <v>214775.45493000001</v>
      </c>
      <c r="AM139" s="133">
        <f>VLOOKUP(B139,'[3]MANO DE OBRA'!$B$9:$L$144,11,0)</f>
        <v>182908</v>
      </c>
      <c r="AN139" s="133">
        <v>596000</v>
      </c>
      <c r="AO139" s="19">
        <v>702610</v>
      </c>
      <c r="AP139" s="77">
        <v>689000</v>
      </c>
      <c r="AQ139" s="19">
        <f t="shared" si="294"/>
        <v>542629.5</v>
      </c>
      <c r="AR139" s="19">
        <f t="shared" si="295"/>
        <v>642500</v>
      </c>
      <c r="AS139" s="19">
        <f t="shared" si="296"/>
        <v>399212.5424727819</v>
      </c>
      <c r="AT139" s="19">
        <f t="shared" si="297"/>
        <v>192236.30799999999</v>
      </c>
      <c r="AU139" s="19">
        <f t="shared" si="298"/>
        <v>236450.65883999999</v>
      </c>
      <c r="AV139" s="137">
        <f>VLOOKUP(B139,'[3]MANO DE OBRA'!$B$9:$N$144,13,0)</f>
        <v>188369</v>
      </c>
      <c r="AW139" s="137">
        <v>596000</v>
      </c>
      <c r="AX139" s="20">
        <v>702610</v>
      </c>
      <c r="AY139" s="79">
        <v>689000</v>
      </c>
      <c r="AZ139" s="20">
        <f t="shared" si="299"/>
        <v>543994.75</v>
      </c>
      <c r="BA139" s="20">
        <f t="shared" si="300"/>
        <v>642500</v>
      </c>
      <c r="BB139" s="20">
        <f t="shared" si="301"/>
        <v>405629.11863223364</v>
      </c>
      <c r="BC139" s="20">
        <f t="shared" si="302"/>
        <v>197975.81899999999</v>
      </c>
      <c r="BD139" s="20">
        <f t="shared" si="303"/>
        <v>243510.25736999998</v>
      </c>
      <c r="BE139" s="139">
        <f>VLOOKUP(B139,'[3]MANO DE OBRA'!$B$9:$P$144,15,0)</f>
        <v>189205</v>
      </c>
      <c r="BF139" s="139">
        <v>596000</v>
      </c>
      <c r="BG139" s="21">
        <v>702610</v>
      </c>
      <c r="BH139" s="80">
        <v>653000</v>
      </c>
      <c r="BI139" s="21">
        <f t="shared" si="304"/>
        <v>535203.75</v>
      </c>
      <c r="BJ139" s="21">
        <f t="shared" si="305"/>
        <v>624500</v>
      </c>
      <c r="BK139" s="21">
        <f t="shared" si="306"/>
        <v>403315.9349754185</v>
      </c>
      <c r="BL139" s="21">
        <f t="shared" si="307"/>
        <v>198854.45499999999</v>
      </c>
      <c r="BM139" s="21">
        <f t="shared" si="308"/>
        <v>244590.97964999999</v>
      </c>
      <c r="BN139" s="144">
        <f>VLOOKUP(B139,'[3]MANO DE OBRA'!$B$9:$R$144,17,0)</f>
        <v>226759</v>
      </c>
      <c r="BO139" s="144">
        <v>596000</v>
      </c>
      <c r="BP139" s="22">
        <v>702610</v>
      </c>
      <c r="BQ139" s="82">
        <v>667000</v>
      </c>
      <c r="BR139" s="22">
        <f t="shared" si="309"/>
        <v>548092.25</v>
      </c>
      <c r="BS139" s="22">
        <f t="shared" si="310"/>
        <v>631500</v>
      </c>
      <c r="BT139" s="22">
        <f t="shared" si="311"/>
        <v>443934.62495562597</v>
      </c>
      <c r="BU139" s="22">
        <f t="shared" si="312"/>
        <v>238323.70899999997</v>
      </c>
      <c r="BV139" s="22">
        <f t="shared" si="313"/>
        <v>293138.16206999996</v>
      </c>
      <c r="BW139" s="146">
        <f>VLOOKUP(B139,'[3]MANO DE OBRA'!$B$9:$T$144,19,0)</f>
        <v>236314</v>
      </c>
      <c r="BX139" s="146">
        <v>596000</v>
      </c>
      <c r="BY139" s="23">
        <v>702610</v>
      </c>
      <c r="BZ139" s="84">
        <v>653000</v>
      </c>
      <c r="CA139" s="23">
        <f t="shared" si="314"/>
        <v>546981</v>
      </c>
      <c r="CB139" s="23">
        <f t="shared" si="315"/>
        <v>624500</v>
      </c>
      <c r="CC139" s="84">
        <f t="shared" si="316"/>
        <v>451254.96077330649</v>
      </c>
      <c r="CD139" s="84">
        <f t="shared" si="317"/>
        <v>248366.014</v>
      </c>
      <c r="CE139" s="84">
        <f t="shared" si="318"/>
        <v>305490.19721999997</v>
      </c>
      <c r="CF139" s="168">
        <f>VLOOKUP(B139,'[3]MANO DE OBRA'!$B$9:$X$144,23,0)</f>
        <v>164734</v>
      </c>
      <c r="CG139" s="168">
        <v>596000</v>
      </c>
      <c r="CH139" s="24">
        <v>702610</v>
      </c>
      <c r="CI139" s="24">
        <v>607300</v>
      </c>
      <c r="CJ139" s="24">
        <f t="shared" si="319"/>
        <v>517661</v>
      </c>
      <c r="CK139" s="24">
        <f t="shared" si="320"/>
        <v>601650</v>
      </c>
      <c r="CL139" s="24">
        <f t="shared" si="321"/>
        <v>369749.2621863379</v>
      </c>
      <c r="CM139" s="24">
        <f t="shared" si="322"/>
        <v>173135.43399999998</v>
      </c>
      <c r="CN139" s="24">
        <f t="shared" si="323"/>
        <v>212956.58381999997</v>
      </c>
      <c r="CO139" s="148">
        <f>VLOOKUP(B139,'[3]MANO DE OBRA'!$B$9:$Z$144,25,0)</f>
        <v>186552</v>
      </c>
      <c r="CP139" s="148">
        <v>596000</v>
      </c>
      <c r="CQ139" s="26">
        <v>702610</v>
      </c>
      <c r="CR139" s="149">
        <v>667000</v>
      </c>
      <c r="CS139" s="26">
        <f t="shared" si="324"/>
        <v>538040.5</v>
      </c>
      <c r="CT139" s="26">
        <f t="shared" si="325"/>
        <v>631500</v>
      </c>
      <c r="CU139" s="26">
        <f t="shared" si="326"/>
        <v>401574.04558792786</v>
      </c>
      <c r="CV139" s="26">
        <f t="shared" si="327"/>
        <v>196066.152</v>
      </c>
      <c r="CW139" s="26">
        <f t="shared" si="328"/>
        <v>241161.36696000001</v>
      </c>
      <c r="CX139" s="27">
        <f>VLOOKUP(B139,'[3]MANO DE OBRA'!$B$9:$AB$144,27,0)</f>
        <v>232794</v>
      </c>
      <c r="CY139" s="27">
        <v>596000</v>
      </c>
      <c r="CZ139" s="28">
        <v>702610</v>
      </c>
      <c r="DA139" s="86">
        <v>653000</v>
      </c>
      <c r="DB139" s="28">
        <f t="shared" si="329"/>
        <v>546101</v>
      </c>
      <c r="DC139" s="28">
        <f t="shared" si="330"/>
        <v>624500</v>
      </c>
      <c r="DD139" s="28">
        <f t="shared" si="331"/>
        <v>448020.94787348242</v>
      </c>
      <c r="DE139" s="28">
        <f t="shared" si="332"/>
        <v>244666.49399999998</v>
      </c>
      <c r="DF139" s="28">
        <f t="shared" si="333"/>
        <v>300939.78761999996</v>
      </c>
      <c r="DG139" s="150">
        <f>VLOOKUP(B139,'[3]MANO DE OBRA'!$B$9:$AF$144,31,0)</f>
        <v>245914</v>
      </c>
      <c r="DH139" s="150">
        <v>596000</v>
      </c>
      <c r="DI139" s="29">
        <v>702610</v>
      </c>
      <c r="DJ139" s="88">
        <v>646000</v>
      </c>
      <c r="DK139" s="29">
        <f t="shared" si="334"/>
        <v>547631</v>
      </c>
      <c r="DL139" s="29">
        <f t="shared" si="335"/>
        <v>621000</v>
      </c>
      <c r="DM139" s="29">
        <f t="shared" si="336"/>
        <v>458948.91770793032</v>
      </c>
      <c r="DN139" s="29">
        <f t="shared" si="337"/>
        <v>258455.61399999997</v>
      </c>
      <c r="DO139" s="29">
        <f t="shared" si="338"/>
        <v>317900.40521999996</v>
      </c>
      <c r="DP139" s="154">
        <f>VLOOKUP(B139,'[3]MANO DE OBRA'!$B$9:$AH$144,33,0)</f>
        <v>245914</v>
      </c>
      <c r="DQ139" s="154">
        <v>596000</v>
      </c>
      <c r="DR139" s="30">
        <v>702610</v>
      </c>
      <c r="DS139" s="90">
        <v>667500</v>
      </c>
      <c r="DT139" s="30">
        <f t="shared" si="339"/>
        <v>553006</v>
      </c>
      <c r="DU139" s="30">
        <f t="shared" si="340"/>
        <v>631750</v>
      </c>
      <c r="DV139" s="30">
        <f t="shared" si="341"/>
        <v>461589.59322833468</v>
      </c>
      <c r="DW139" s="30">
        <f t="shared" si="342"/>
        <v>258455.61399999997</v>
      </c>
      <c r="DX139" s="30">
        <f t="shared" si="343"/>
        <v>317900.40521999996</v>
      </c>
      <c r="DY139" s="158">
        <f>VLOOKUP(B139,'[3]MANO DE OBRA'!$B$9:$AJ$144,35,0)</f>
        <v>245914</v>
      </c>
      <c r="DZ139" s="158">
        <v>596000</v>
      </c>
      <c r="EA139" s="24">
        <v>702610</v>
      </c>
      <c r="EB139" s="25">
        <v>667500</v>
      </c>
      <c r="EC139" s="24">
        <f t="shared" si="344"/>
        <v>553006</v>
      </c>
      <c r="ED139" s="24">
        <f t="shared" si="345"/>
        <v>631750</v>
      </c>
      <c r="EE139" s="24">
        <f t="shared" si="346"/>
        <v>461589.59322833468</v>
      </c>
      <c r="EF139" s="24">
        <f t="shared" si="347"/>
        <v>258455.61399999997</v>
      </c>
      <c r="EG139" s="24">
        <f t="shared" si="348"/>
        <v>317900.40521999996</v>
      </c>
      <c r="EH139" s="126">
        <f>VLOOKUP(B139,'[3]MANO DE OBRA'!$B$9:$AN$144,37,0)</f>
        <v>255367</v>
      </c>
      <c r="EI139" s="126">
        <v>596000</v>
      </c>
      <c r="EJ139" s="17">
        <v>702610</v>
      </c>
      <c r="EK139" s="73">
        <v>667000</v>
      </c>
      <c r="EL139" s="17">
        <f t="shared" si="349"/>
        <v>555244.25</v>
      </c>
      <c r="EM139" s="17">
        <f t="shared" si="350"/>
        <v>631500</v>
      </c>
      <c r="EN139" s="17">
        <f t="shared" si="351"/>
        <v>469687.53132211097</v>
      </c>
      <c r="EO139" s="17">
        <f t="shared" si="352"/>
        <v>268390.717</v>
      </c>
      <c r="EP139" s="17">
        <f t="shared" si="353"/>
        <v>330120.58191000001</v>
      </c>
      <c r="EQ139" s="350"/>
      <c r="ER139" s="170">
        <v>596000</v>
      </c>
      <c r="ES139" s="32">
        <v>702610</v>
      </c>
      <c r="ET139" s="32">
        <v>675000</v>
      </c>
      <c r="EU139" s="32">
        <f t="shared" si="354"/>
        <v>657870</v>
      </c>
      <c r="EV139" s="32">
        <f t="shared" si="355"/>
        <v>675000</v>
      </c>
      <c r="EW139" s="32">
        <f t="shared" si="356"/>
        <v>654650.41071673785</v>
      </c>
      <c r="EX139" s="32">
        <f t="shared" si="357"/>
        <v>0</v>
      </c>
      <c r="EY139" s="32">
        <f t="shared" si="358"/>
        <v>0</v>
      </c>
      <c r="EZ139" s="94">
        <f>VLOOKUP(B139,'[2]MANO DE OBRA '!$B$11:$AT$145,45,0)</f>
        <v>146158</v>
      </c>
      <c r="FA139" s="170">
        <v>596000</v>
      </c>
      <c r="FB139" s="32">
        <v>702610</v>
      </c>
      <c r="FC139" s="32">
        <v>667000</v>
      </c>
      <c r="FD139" s="32">
        <f t="shared" si="359"/>
        <v>655203.33333333337</v>
      </c>
      <c r="FE139" s="32">
        <f t="shared" si="360"/>
        <v>667000</v>
      </c>
      <c r="FF139" s="32">
        <f t="shared" si="361"/>
        <v>652121.82717445202</v>
      </c>
      <c r="FG139" s="172">
        <f t="shared" si="362"/>
        <v>176573.4798</v>
      </c>
      <c r="FH139" s="32">
        <f t="shared" si="363"/>
        <v>217185.38015400001</v>
      </c>
      <c r="FI139" s="172">
        <f>VLOOKUP(B139,'[2]MANO DE OBRA '!$B$11:$BO$145,66,0)</f>
        <v>145870</v>
      </c>
      <c r="FJ139" s="162">
        <v>596000</v>
      </c>
      <c r="FK139" s="32">
        <v>702610</v>
      </c>
      <c r="FL139" s="94">
        <v>674500</v>
      </c>
      <c r="FM139" s="32">
        <f t="shared" si="364"/>
        <v>657703.33333333337</v>
      </c>
      <c r="FN139" s="32">
        <f t="shared" si="365"/>
        <v>674500</v>
      </c>
      <c r="FO139" s="94">
        <f t="shared" si="366"/>
        <v>654493.56312779197</v>
      </c>
      <c r="FP139" s="172">
        <f t="shared" si="367"/>
        <v>176225.54699999999</v>
      </c>
      <c r="FQ139" s="32">
        <f t="shared" si="368"/>
        <v>216757.42280999999</v>
      </c>
      <c r="FR139" s="94">
        <f>VLOOKUP(B139,'[2]MANO DE OBRA '!$B$11:$BF$145,57,0)</f>
        <v>132368</v>
      </c>
      <c r="FS139" s="170">
        <v>596000</v>
      </c>
      <c r="FT139" s="32">
        <v>702610</v>
      </c>
      <c r="FU139" s="32">
        <v>667000</v>
      </c>
      <c r="FV139" s="32">
        <f t="shared" si="369"/>
        <v>655203.33333333337</v>
      </c>
      <c r="FW139" s="32">
        <f t="shared" si="370"/>
        <v>667000</v>
      </c>
      <c r="FX139" s="32">
        <f t="shared" si="371"/>
        <v>652121.82717445202</v>
      </c>
      <c r="FY139" s="172">
        <f t="shared" si="372"/>
        <v>159913.78080000001</v>
      </c>
      <c r="FZ139" s="32">
        <f t="shared" si="373"/>
        <v>196693.95038400003</v>
      </c>
      <c r="GA139" s="172">
        <f>VLOOKUP(B139,'[2]MANO DE OBRA '!$B$11:$BR$145,69,0)</f>
        <v>150330</v>
      </c>
      <c r="GB139" s="162">
        <v>596000</v>
      </c>
      <c r="GC139" s="32">
        <v>702610</v>
      </c>
      <c r="GD139" s="94">
        <v>696000</v>
      </c>
      <c r="GE139" s="32">
        <f t="shared" si="374"/>
        <v>664870</v>
      </c>
      <c r="GF139" s="32">
        <f t="shared" si="375"/>
        <v>696000</v>
      </c>
      <c r="GG139" s="32">
        <f t="shared" si="376"/>
        <v>661098.94384957873</v>
      </c>
      <c r="GH139" s="172">
        <f t="shared" si="377"/>
        <v>181613.67299999998</v>
      </c>
      <c r="GI139" s="32">
        <f t="shared" si="378"/>
        <v>223384.81778999997</v>
      </c>
      <c r="GJ139" s="172">
        <f>VLOOKUP(B139,'[2]MANO DE OBRA '!$B$11:$P$145,15,0)</f>
        <v>124999</v>
      </c>
      <c r="GK139" s="162">
        <v>596000</v>
      </c>
      <c r="GL139" s="32">
        <v>702610</v>
      </c>
      <c r="GM139" s="94">
        <v>442600</v>
      </c>
      <c r="GN139" s="32">
        <f t="shared" si="379"/>
        <v>580403.33333333337</v>
      </c>
      <c r="GO139" s="32">
        <f t="shared" si="380"/>
        <v>596000</v>
      </c>
      <c r="GP139" s="32">
        <f t="shared" si="381"/>
        <v>559649.97073950211</v>
      </c>
      <c r="GQ139" s="172">
        <f t="shared" si="382"/>
        <v>151011.29189999998</v>
      </c>
      <c r="GR139" s="32">
        <f t="shared" si="383"/>
        <v>185743.88903699999</v>
      </c>
      <c r="GS139" s="172">
        <f>VLOOKUP(B139,'[2]MANO DE OBRA '!$B$11:$G$145,6,0)</f>
        <v>120847</v>
      </c>
      <c r="GT139" s="162">
        <v>596000</v>
      </c>
      <c r="GU139" s="32">
        <v>702610</v>
      </c>
      <c r="GV139" s="94">
        <v>442600</v>
      </c>
      <c r="GW139" s="33">
        <f t="shared" si="384"/>
        <v>580403.33333333337</v>
      </c>
      <c r="GX139" s="32">
        <f t="shared" si="385"/>
        <v>596000</v>
      </c>
      <c r="GY139" s="32">
        <f t="shared" si="386"/>
        <v>559649.97073950211</v>
      </c>
      <c r="GZ139" s="172">
        <f t="shared" si="387"/>
        <v>145995.26069999998</v>
      </c>
      <c r="HA139" s="32">
        <f t="shared" si="388"/>
        <v>179574.17066099998</v>
      </c>
      <c r="HB139" s="172">
        <f>VLOOKUP(B139,'[2]MANO DE OBRA '!$B$11:$D$145,3,0)</f>
        <v>109114</v>
      </c>
      <c r="HC139" s="31">
        <v>596000</v>
      </c>
      <c r="HD139" s="32">
        <v>702610</v>
      </c>
      <c r="HE139" s="94">
        <v>442600</v>
      </c>
      <c r="HF139" s="33">
        <f t="shared" si="389"/>
        <v>580403.33333333337</v>
      </c>
      <c r="HG139" s="32">
        <f t="shared" si="390"/>
        <v>596000</v>
      </c>
      <c r="HH139" s="32">
        <f t="shared" si="391"/>
        <v>559649.97073950211</v>
      </c>
      <c r="HI139" s="172">
        <f t="shared" si="392"/>
        <v>131820.62339999998</v>
      </c>
      <c r="HJ139" s="32">
        <f t="shared" si="393"/>
        <v>162139.36678199997</v>
      </c>
      <c r="HK139" s="172">
        <f>VLOOKUP(B139,'[2]MANO DE OBRA '!$B$11:$BI$145,60,0)</f>
        <v>146351</v>
      </c>
      <c r="HL139" s="31">
        <v>596000</v>
      </c>
      <c r="HM139" s="32">
        <v>702610</v>
      </c>
      <c r="HN139" s="94">
        <v>695600</v>
      </c>
      <c r="HO139" s="33">
        <f t="shared" si="394"/>
        <v>664736.66666666663</v>
      </c>
      <c r="HP139" s="32">
        <f t="shared" si="395"/>
        <v>695600</v>
      </c>
      <c r="HQ139" s="32">
        <f t="shared" si="396"/>
        <v>660978.60003151605</v>
      </c>
      <c r="HR139" s="172">
        <f t="shared" si="397"/>
        <v>176806.64309999999</v>
      </c>
      <c r="HS139" s="32">
        <f t="shared" si="398"/>
        <v>217472.17101299998</v>
      </c>
      <c r="HT139" s="172">
        <v>286080</v>
      </c>
      <c r="HU139" s="31">
        <v>596000</v>
      </c>
      <c r="HV139" s="32">
        <v>702610</v>
      </c>
      <c r="HW139" s="94">
        <v>660000</v>
      </c>
      <c r="HX139" s="33">
        <f t="shared" si="399"/>
        <v>652870</v>
      </c>
      <c r="HY139" s="32">
        <f t="shared" si="400"/>
        <v>660000</v>
      </c>
      <c r="HZ139" s="32">
        <f t="shared" si="401"/>
        <v>649875.53656491986</v>
      </c>
      <c r="IA139" s="172">
        <f t="shared" si="402"/>
        <v>345613.24799999996</v>
      </c>
      <c r="IB139" s="32">
        <f t="shared" si="403"/>
        <v>425104.29503999994</v>
      </c>
      <c r="IC139" s="172">
        <v>327800</v>
      </c>
      <c r="ID139" s="31">
        <v>596000</v>
      </c>
      <c r="IE139" s="32">
        <v>702610</v>
      </c>
      <c r="IF139" s="94">
        <v>660000</v>
      </c>
      <c r="IG139" s="33">
        <f t="shared" si="404"/>
        <v>652870</v>
      </c>
      <c r="IH139" s="32">
        <f t="shared" si="405"/>
        <v>660000</v>
      </c>
      <c r="II139" s="32">
        <f t="shared" si="406"/>
        <v>649875.53656491986</v>
      </c>
      <c r="IJ139" s="172">
        <f t="shared" si="407"/>
        <v>396015.18</v>
      </c>
      <c r="IK139" s="32">
        <f t="shared" si="408"/>
        <v>487098.67139999999</v>
      </c>
      <c r="IM139" s="32">
        <f t="shared" si="409"/>
        <v>250290.73143966668</v>
      </c>
    </row>
    <row r="140" spans="1:247" x14ac:dyDescent="0.25">
      <c r="A140" s="12">
        <v>133</v>
      </c>
      <c r="B140" s="36" t="s">
        <v>418</v>
      </c>
      <c r="C140" s="14">
        <f>VLOOKUP(B140,'[3]MANO DE OBRA'!$B$9:$D$144,3,0)</f>
        <v>115500</v>
      </c>
      <c r="D140" s="14">
        <v>413000</v>
      </c>
      <c r="E140" s="15">
        <v>714000</v>
      </c>
      <c r="F140" s="97">
        <v>664000</v>
      </c>
      <c r="G140" s="105">
        <f t="shared" si="275"/>
        <v>476625</v>
      </c>
      <c r="H140" s="105">
        <f t="shared" si="276"/>
        <v>538500</v>
      </c>
      <c r="I140" s="105">
        <f t="shared" si="277"/>
        <v>286002.32101053657</v>
      </c>
      <c r="J140" s="107">
        <f t="shared" si="274"/>
        <v>121390.49999999999</v>
      </c>
      <c r="K140" s="107">
        <f t="shared" si="278"/>
        <v>149310.31499999997</v>
      </c>
      <c r="L140" s="101">
        <f>VLOOKUP(B140,'[3]MANO DE OBRA'!$B$9:$F$144,5,0)</f>
        <v>115500</v>
      </c>
      <c r="M140" s="101">
        <v>413000</v>
      </c>
      <c r="N140" s="34">
        <v>714000</v>
      </c>
      <c r="O140" s="70">
        <v>678300</v>
      </c>
      <c r="P140" s="34">
        <f t="shared" si="279"/>
        <v>480200</v>
      </c>
      <c r="Q140" s="34">
        <f t="shared" si="280"/>
        <v>545650</v>
      </c>
      <c r="R140" s="34">
        <f t="shared" si="281"/>
        <v>286653.06820124213</v>
      </c>
      <c r="S140" s="34">
        <f t="shared" si="282"/>
        <v>121390.49999999999</v>
      </c>
      <c r="T140" s="34">
        <f t="shared" si="283"/>
        <v>149310.31499999997</v>
      </c>
      <c r="U140" s="175">
        <f>VLOOKUP(B140,'[3]MANO DE OBRA'!$B$9:$H$144,7,0)</f>
        <v>115500</v>
      </c>
      <c r="V140" s="175">
        <v>413000</v>
      </c>
      <c r="W140" s="17">
        <v>714000</v>
      </c>
      <c r="X140" s="17">
        <v>664000</v>
      </c>
      <c r="Y140" s="17">
        <f t="shared" si="284"/>
        <v>476625</v>
      </c>
      <c r="Z140" s="17">
        <f t="shared" si="285"/>
        <v>538500</v>
      </c>
      <c r="AA140" s="17">
        <f t="shared" si="286"/>
        <v>286002.32101053657</v>
      </c>
      <c r="AB140" s="17">
        <f t="shared" si="287"/>
        <v>121390.49999999999</v>
      </c>
      <c r="AC140" s="17">
        <f t="shared" si="288"/>
        <v>149310.31499999997</v>
      </c>
      <c r="AD140" s="129">
        <f>VLOOKUP(B140,'[3]MANO DE OBRA'!$B$9:$J$144,9,0)</f>
        <v>115500</v>
      </c>
      <c r="AE140" s="129">
        <v>413000</v>
      </c>
      <c r="AF140" s="18">
        <v>714000</v>
      </c>
      <c r="AG140" s="74">
        <v>678300</v>
      </c>
      <c r="AH140" s="18">
        <f t="shared" si="289"/>
        <v>480200</v>
      </c>
      <c r="AI140" s="18">
        <f t="shared" si="290"/>
        <v>545650</v>
      </c>
      <c r="AJ140" s="18">
        <f t="shared" si="291"/>
        <v>286653.06820124213</v>
      </c>
      <c r="AK140" s="18">
        <f t="shared" si="292"/>
        <v>121390.49999999999</v>
      </c>
      <c r="AL140" s="18">
        <f t="shared" si="293"/>
        <v>149310.31499999997</v>
      </c>
      <c r="AM140" s="133">
        <f>VLOOKUP(B140,'[3]MANO DE OBRA'!$B$9:$L$144,11,0)</f>
        <v>115500</v>
      </c>
      <c r="AN140" s="133">
        <v>413000</v>
      </c>
      <c r="AO140" s="19">
        <v>714000</v>
      </c>
      <c r="AP140" s="77">
        <v>707000</v>
      </c>
      <c r="AQ140" s="19">
        <f t="shared" si="294"/>
        <v>487375</v>
      </c>
      <c r="AR140" s="19">
        <f t="shared" si="295"/>
        <v>560000</v>
      </c>
      <c r="AS140" s="19">
        <f t="shared" si="296"/>
        <v>287887.7654429393</v>
      </c>
      <c r="AT140" s="19">
        <f t="shared" si="297"/>
        <v>121390.49999999999</v>
      </c>
      <c r="AU140" s="19">
        <f t="shared" si="298"/>
        <v>149310.31499999997</v>
      </c>
      <c r="AV140" s="137">
        <f>VLOOKUP(B140,'[3]MANO DE OBRA'!$B$9:$N$144,13,0)</f>
        <v>115500</v>
      </c>
      <c r="AW140" s="137">
        <v>413000</v>
      </c>
      <c r="AX140" s="20">
        <v>714000</v>
      </c>
      <c r="AY140" s="79">
        <v>707000</v>
      </c>
      <c r="AZ140" s="20">
        <f t="shared" si="299"/>
        <v>487375</v>
      </c>
      <c r="BA140" s="20">
        <f t="shared" si="300"/>
        <v>560000</v>
      </c>
      <c r="BB140" s="20">
        <f t="shared" si="301"/>
        <v>287887.7654429393</v>
      </c>
      <c r="BC140" s="20">
        <f t="shared" si="302"/>
        <v>121390.49999999999</v>
      </c>
      <c r="BD140" s="20">
        <f t="shared" si="303"/>
        <v>149310.31499999997</v>
      </c>
      <c r="BE140" s="139">
        <f>VLOOKUP(B140,'[3]MANO DE OBRA'!$B$9:$P$144,15,0)</f>
        <v>115500</v>
      </c>
      <c r="BF140" s="139">
        <v>413000</v>
      </c>
      <c r="BG140" s="21">
        <v>714000</v>
      </c>
      <c r="BH140" s="80">
        <v>678000</v>
      </c>
      <c r="BI140" s="21">
        <f t="shared" si="304"/>
        <v>480125</v>
      </c>
      <c r="BJ140" s="21">
        <f t="shared" si="305"/>
        <v>545500</v>
      </c>
      <c r="BK140" s="21">
        <f t="shared" si="306"/>
        <v>286639.66826784908</v>
      </c>
      <c r="BL140" s="21">
        <f t="shared" si="307"/>
        <v>121390.49999999999</v>
      </c>
      <c r="BM140" s="21">
        <f t="shared" si="308"/>
        <v>149310.31499999997</v>
      </c>
      <c r="BN140" s="144">
        <f>VLOOKUP(B140,'[3]MANO DE OBRA'!$B$9:$R$144,17,0)</f>
        <v>115500</v>
      </c>
      <c r="BO140" s="144">
        <v>413000</v>
      </c>
      <c r="BP140" s="22">
        <v>714000</v>
      </c>
      <c r="BQ140" s="82">
        <v>693000</v>
      </c>
      <c r="BR140" s="22">
        <f t="shared" si="309"/>
        <v>483875</v>
      </c>
      <c r="BS140" s="22">
        <f t="shared" si="310"/>
        <v>553000</v>
      </c>
      <c r="BT140" s="22">
        <f t="shared" si="311"/>
        <v>287296.92585895117</v>
      </c>
      <c r="BU140" s="22">
        <f t="shared" si="312"/>
        <v>121390.49999999999</v>
      </c>
      <c r="BV140" s="22">
        <f t="shared" si="313"/>
        <v>149310.31499999997</v>
      </c>
      <c r="BW140" s="146">
        <f>VLOOKUP(B140,'[3]MANO DE OBRA'!$B$9:$T$144,19,0)</f>
        <v>115500</v>
      </c>
      <c r="BX140" s="146">
        <v>413000</v>
      </c>
      <c r="BY140" s="23">
        <v>714000</v>
      </c>
      <c r="BZ140" s="84">
        <v>678000</v>
      </c>
      <c r="CA140" s="23">
        <f t="shared" si="314"/>
        <v>480125</v>
      </c>
      <c r="CB140" s="23">
        <f t="shared" si="315"/>
        <v>545500</v>
      </c>
      <c r="CC140" s="84">
        <f t="shared" si="316"/>
        <v>286639.66826784908</v>
      </c>
      <c r="CD140" s="84">
        <f t="shared" si="317"/>
        <v>121390.49999999999</v>
      </c>
      <c r="CE140" s="84">
        <f t="shared" si="318"/>
        <v>149310.31499999997</v>
      </c>
      <c r="CF140" s="168">
        <f>VLOOKUP(B140,'[3]MANO DE OBRA'!$B$9:$X$144,23,0)</f>
        <v>115500</v>
      </c>
      <c r="CG140" s="168">
        <v>413000</v>
      </c>
      <c r="CH140" s="24">
        <v>714000</v>
      </c>
      <c r="CI140" s="24">
        <v>637300</v>
      </c>
      <c r="CJ140" s="24">
        <f t="shared" si="319"/>
        <v>469950</v>
      </c>
      <c r="CK140" s="24">
        <f t="shared" si="320"/>
        <v>525150</v>
      </c>
      <c r="CL140" s="24">
        <f t="shared" si="321"/>
        <v>284717.85230171942</v>
      </c>
      <c r="CM140" s="24">
        <f t="shared" si="322"/>
        <v>121390.49999999999</v>
      </c>
      <c r="CN140" s="24">
        <f t="shared" si="323"/>
        <v>149310.31499999997</v>
      </c>
      <c r="CO140" s="148">
        <f>VLOOKUP(B140,'[3]MANO DE OBRA'!$B$9:$Z$144,25,0)</f>
        <v>115500</v>
      </c>
      <c r="CP140" s="148">
        <v>413000</v>
      </c>
      <c r="CQ140" s="26">
        <v>714000</v>
      </c>
      <c r="CR140" s="149">
        <v>685000</v>
      </c>
      <c r="CS140" s="26">
        <f t="shared" si="324"/>
        <v>481875</v>
      </c>
      <c r="CT140" s="26">
        <f t="shared" si="325"/>
        <v>549000</v>
      </c>
      <c r="CU140" s="26">
        <f t="shared" si="326"/>
        <v>286949.59546784771</v>
      </c>
      <c r="CV140" s="26">
        <f t="shared" si="327"/>
        <v>121390.49999999999</v>
      </c>
      <c r="CW140" s="26">
        <f t="shared" si="328"/>
        <v>149310.31499999997</v>
      </c>
      <c r="CX140" s="27">
        <f>VLOOKUP(B140,'[3]MANO DE OBRA'!$B$9:$AB$144,27,0)</f>
        <v>115500</v>
      </c>
      <c r="CY140" s="27">
        <v>413000</v>
      </c>
      <c r="CZ140" s="28">
        <v>714000</v>
      </c>
      <c r="DA140" s="86">
        <v>657000</v>
      </c>
      <c r="DB140" s="28">
        <f t="shared" si="329"/>
        <v>474875</v>
      </c>
      <c r="DC140" s="28">
        <f t="shared" si="330"/>
        <v>535000</v>
      </c>
      <c r="DD140" s="28">
        <f t="shared" si="331"/>
        <v>285674.56871829124</v>
      </c>
      <c r="DE140" s="28">
        <f t="shared" si="332"/>
        <v>121390.49999999999</v>
      </c>
      <c r="DF140" s="28">
        <f t="shared" si="333"/>
        <v>149310.31499999997</v>
      </c>
      <c r="DG140" s="150">
        <f>VLOOKUP(B140,'[3]MANO DE OBRA'!$B$9:$AF$144,31,0)</f>
        <v>115500</v>
      </c>
      <c r="DH140" s="150">
        <v>413000</v>
      </c>
      <c r="DI140" s="29">
        <v>714000</v>
      </c>
      <c r="DJ140" s="88">
        <v>700000</v>
      </c>
      <c r="DK140" s="29">
        <f t="shared" si="334"/>
        <v>485625</v>
      </c>
      <c r="DL140" s="29">
        <f t="shared" si="335"/>
        <v>556500</v>
      </c>
      <c r="DM140" s="29">
        <f t="shared" si="336"/>
        <v>287594.99641581514</v>
      </c>
      <c r="DN140" s="29">
        <f t="shared" si="337"/>
        <v>121390.49999999999</v>
      </c>
      <c r="DO140" s="29">
        <f t="shared" si="338"/>
        <v>149310.31499999997</v>
      </c>
      <c r="DP140" s="154">
        <f>VLOOKUP(B140,'[3]MANO DE OBRA'!$B$9:$AH$144,33,0)</f>
        <v>115500</v>
      </c>
      <c r="DQ140" s="154">
        <v>413000</v>
      </c>
      <c r="DR140" s="30">
        <v>714000</v>
      </c>
      <c r="DS140" s="90">
        <v>685400</v>
      </c>
      <c r="DT140" s="30">
        <f t="shared" si="339"/>
        <v>481975</v>
      </c>
      <c r="DU140" s="30">
        <f t="shared" si="340"/>
        <v>549200</v>
      </c>
      <c r="DV140" s="30">
        <f t="shared" si="341"/>
        <v>286967.1343983094</v>
      </c>
      <c r="DW140" s="30">
        <f t="shared" si="342"/>
        <v>121390.49999999999</v>
      </c>
      <c r="DX140" s="30">
        <f t="shared" si="343"/>
        <v>149310.31499999997</v>
      </c>
      <c r="DY140" s="158">
        <f>VLOOKUP(B140,'[3]MANO DE OBRA'!$B$9:$AJ$144,35,0)</f>
        <v>115500</v>
      </c>
      <c r="DZ140" s="158">
        <v>413000</v>
      </c>
      <c r="EA140" s="24">
        <v>714000</v>
      </c>
      <c r="EB140" s="25">
        <v>685400</v>
      </c>
      <c r="EC140" s="24">
        <f t="shared" si="344"/>
        <v>481975</v>
      </c>
      <c r="ED140" s="24">
        <f t="shared" si="345"/>
        <v>549200</v>
      </c>
      <c r="EE140" s="24">
        <f t="shared" si="346"/>
        <v>286967.1343983094</v>
      </c>
      <c r="EF140" s="24">
        <f t="shared" si="347"/>
        <v>121390.49999999999</v>
      </c>
      <c r="EG140" s="24">
        <f t="shared" si="348"/>
        <v>149310.31499999997</v>
      </c>
      <c r="EH140" s="126">
        <f>VLOOKUP(B140,'[3]MANO DE OBRA'!$B$9:$AN$144,37,0)</f>
        <v>121800</v>
      </c>
      <c r="EI140" s="126">
        <v>413000</v>
      </c>
      <c r="EJ140" s="17">
        <v>714000</v>
      </c>
      <c r="EK140" s="73">
        <v>643000</v>
      </c>
      <c r="EL140" s="17">
        <f t="shared" si="349"/>
        <v>472950</v>
      </c>
      <c r="EM140" s="17">
        <f t="shared" si="350"/>
        <v>528000</v>
      </c>
      <c r="EN140" s="17">
        <f t="shared" si="351"/>
        <v>294393.46110051702</v>
      </c>
      <c r="EO140" s="17">
        <f t="shared" si="352"/>
        <v>128011.79999999999</v>
      </c>
      <c r="EP140" s="17">
        <f t="shared" si="353"/>
        <v>157454.514</v>
      </c>
      <c r="EQ140" s="350"/>
      <c r="ER140" s="170">
        <v>413000</v>
      </c>
      <c r="ES140" s="32">
        <v>714000</v>
      </c>
      <c r="ET140" s="32">
        <v>664000</v>
      </c>
      <c r="EU140" s="32">
        <f t="shared" si="354"/>
        <v>597000</v>
      </c>
      <c r="EV140" s="32">
        <f t="shared" si="355"/>
        <v>664000</v>
      </c>
      <c r="EW140" s="32">
        <f t="shared" si="356"/>
        <v>563074.49506810703</v>
      </c>
      <c r="EX140" s="32">
        <f t="shared" si="357"/>
        <v>0</v>
      </c>
      <c r="EY140" s="32">
        <f t="shared" si="358"/>
        <v>0</v>
      </c>
      <c r="EZ140" s="94">
        <v>0</v>
      </c>
      <c r="FA140" s="170">
        <v>413000</v>
      </c>
      <c r="FB140" s="32">
        <v>714000</v>
      </c>
      <c r="FC140" s="32">
        <v>685000</v>
      </c>
      <c r="FD140" s="32">
        <f t="shared" si="359"/>
        <v>604000</v>
      </c>
      <c r="FE140" s="32">
        <f t="shared" si="360"/>
        <v>685000</v>
      </c>
      <c r="FF140" s="32">
        <f t="shared" si="361"/>
        <v>567996.60129518202</v>
      </c>
      <c r="FG140" s="172">
        <f t="shared" si="362"/>
        <v>0</v>
      </c>
      <c r="FH140" s="32">
        <f t="shared" si="363"/>
        <v>0</v>
      </c>
      <c r="FI140" s="172">
        <v>0</v>
      </c>
      <c r="FJ140" s="162">
        <v>413000</v>
      </c>
      <c r="FK140" s="32">
        <v>714000</v>
      </c>
      <c r="FL140" s="94">
        <v>664000</v>
      </c>
      <c r="FM140" s="32">
        <f t="shared" si="364"/>
        <v>597000</v>
      </c>
      <c r="FN140" s="32">
        <f t="shared" si="365"/>
        <v>664000</v>
      </c>
      <c r="FO140" s="94">
        <f t="shared" si="366"/>
        <v>563074.49506810703</v>
      </c>
      <c r="FP140" s="172">
        <f t="shared" si="367"/>
        <v>0</v>
      </c>
      <c r="FQ140" s="32">
        <f t="shared" si="368"/>
        <v>0</v>
      </c>
      <c r="FR140" s="94">
        <v>0</v>
      </c>
      <c r="FS140" s="170">
        <v>413000</v>
      </c>
      <c r="FT140" s="32">
        <v>714000</v>
      </c>
      <c r="FU140" s="32">
        <v>685000</v>
      </c>
      <c r="FV140" s="32">
        <f t="shared" si="369"/>
        <v>604000</v>
      </c>
      <c r="FW140" s="32">
        <f t="shared" si="370"/>
        <v>685000</v>
      </c>
      <c r="FX140" s="32">
        <f t="shared" si="371"/>
        <v>567996.60129518202</v>
      </c>
      <c r="FY140" s="172">
        <f t="shared" si="372"/>
        <v>0</v>
      </c>
      <c r="FZ140" s="32">
        <f t="shared" si="373"/>
        <v>0</v>
      </c>
      <c r="GA140" s="172">
        <v>0</v>
      </c>
      <c r="GB140" s="162">
        <v>413000</v>
      </c>
      <c r="GC140" s="32">
        <v>714000</v>
      </c>
      <c r="GD140" s="94">
        <v>678000</v>
      </c>
      <c r="GE140" s="32">
        <f t="shared" si="374"/>
        <v>601666.66666666663</v>
      </c>
      <c r="GF140" s="32">
        <f t="shared" si="375"/>
        <v>678000</v>
      </c>
      <c r="GG140" s="32">
        <f t="shared" si="376"/>
        <v>566380.34425319266</v>
      </c>
      <c r="GH140" s="172">
        <f t="shared" si="377"/>
        <v>0</v>
      </c>
      <c r="GI140" s="32">
        <f t="shared" si="378"/>
        <v>0</v>
      </c>
      <c r="GJ140" s="172">
        <v>0</v>
      </c>
      <c r="GK140" s="162">
        <v>413000</v>
      </c>
      <c r="GL140" s="32">
        <v>714000</v>
      </c>
      <c r="GM140" s="94">
        <v>479800</v>
      </c>
      <c r="GN140" s="32">
        <f t="shared" si="379"/>
        <v>535600</v>
      </c>
      <c r="GO140" s="32">
        <f t="shared" si="380"/>
        <v>479800</v>
      </c>
      <c r="GP140" s="32">
        <f t="shared" si="381"/>
        <v>507952.03302567225</v>
      </c>
      <c r="GQ140" s="172">
        <f t="shared" si="382"/>
        <v>0</v>
      </c>
      <c r="GR140" s="32">
        <f t="shared" si="383"/>
        <v>0</v>
      </c>
      <c r="GS140" s="172">
        <v>0</v>
      </c>
      <c r="GT140" s="162">
        <v>413000</v>
      </c>
      <c r="GU140" s="32">
        <v>714000</v>
      </c>
      <c r="GV140" s="94">
        <v>479800</v>
      </c>
      <c r="GW140" s="33">
        <f t="shared" si="384"/>
        <v>535600</v>
      </c>
      <c r="GX140" s="32">
        <f t="shared" si="385"/>
        <v>479800</v>
      </c>
      <c r="GY140" s="32">
        <f t="shared" si="386"/>
        <v>507952.03302567225</v>
      </c>
      <c r="GZ140" s="172">
        <f t="shared" si="387"/>
        <v>0</v>
      </c>
      <c r="HA140" s="32">
        <f t="shared" si="388"/>
        <v>0</v>
      </c>
      <c r="HB140" s="172">
        <v>0</v>
      </c>
      <c r="HC140" s="31">
        <v>413000</v>
      </c>
      <c r="HD140" s="32">
        <v>714000</v>
      </c>
      <c r="HE140" s="94">
        <v>479800</v>
      </c>
      <c r="HF140" s="33">
        <f t="shared" si="389"/>
        <v>535600</v>
      </c>
      <c r="HG140" s="32">
        <f t="shared" si="390"/>
        <v>479800</v>
      </c>
      <c r="HH140" s="32">
        <f t="shared" si="391"/>
        <v>507952.03302567225</v>
      </c>
      <c r="HI140" s="172">
        <f t="shared" si="392"/>
        <v>0</v>
      </c>
      <c r="HJ140" s="32">
        <f t="shared" si="393"/>
        <v>0</v>
      </c>
      <c r="HK140" s="172">
        <v>0</v>
      </c>
      <c r="HL140" s="31">
        <v>413000</v>
      </c>
      <c r="HM140" s="32">
        <v>714000</v>
      </c>
      <c r="HN140" s="94">
        <v>678300</v>
      </c>
      <c r="HO140" s="33">
        <f t="shared" si="394"/>
        <v>601766.66666666663</v>
      </c>
      <c r="HP140" s="32">
        <f t="shared" si="395"/>
        <v>678300</v>
      </c>
      <c r="HQ140" s="32">
        <f t="shared" si="396"/>
        <v>566450.10615711252</v>
      </c>
      <c r="HR140" s="172">
        <f t="shared" si="397"/>
        <v>0</v>
      </c>
      <c r="HS140" s="32">
        <f t="shared" si="398"/>
        <v>0</v>
      </c>
      <c r="HT140" s="172">
        <v>198240</v>
      </c>
      <c r="HU140" s="31">
        <v>413000</v>
      </c>
      <c r="HV140" s="32">
        <v>714000</v>
      </c>
      <c r="HW140" s="94">
        <v>678000</v>
      </c>
      <c r="HX140" s="33">
        <f t="shared" si="399"/>
        <v>601666.66666666663</v>
      </c>
      <c r="HY140" s="32">
        <f t="shared" si="400"/>
        <v>678000</v>
      </c>
      <c r="HZ140" s="32">
        <f t="shared" si="401"/>
        <v>566380.34425319266</v>
      </c>
      <c r="IA140" s="172">
        <f t="shared" si="402"/>
        <v>239493.74399999998</v>
      </c>
      <c r="IB140" s="32">
        <f t="shared" si="403"/>
        <v>294577.30511999998</v>
      </c>
      <c r="IC140" s="172">
        <v>227150</v>
      </c>
      <c r="ID140" s="31">
        <v>413000</v>
      </c>
      <c r="IE140" s="32">
        <v>714000</v>
      </c>
      <c r="IF140" s="94">
        <v>678000</v>
      </c>
      <c r="IG140" s="33">
        <f t="shared" si="404"/>
        <v>601666.66666666663</v>
      </c>
      <c r="IH140" s="32">
        <f t="shared" si="405"/>
        <v>678000</v>
      </c>
      <c r="II140" s="32">
        <f t="shared" si="406"/>
        <v>566380.34425319266</v>
      </c>
      <c r="IJ140" s="172">
        <f t="shared" si="407"/>
        <v>274419.91499999998</v>
      </c>
      <c r="IK140" s="32">
        <f t="shared" si="408"/>
        <v>337536.49544999999</v>
      </c>
      <c r="IM140" s="32">
        <f t="shared" si="409"/>
        <v>112193.44590999998</v>
      </c>
    </row>
    <row r="141" spans="1:247" x14ac:dyDescent="0.25">
      <c r="A141" s="12">
        <v>134</v>
      </c>
      <c r="B141" s="36" t="s">
        <v>419</v>
      </c>
      <c r="C141" s="14">
        <f>VLOOKUP(B141,'[3]MANO DE OBRA'!$B$9:$D$144,3,0)</f>
        <v>89250</v>
      </c>
      <c r="D141" s="14">
        <v>319000</v>
      </c>
      <c r="E141" s="15">
        <v>255000</v>
      </c>
      <c r="F141" s="97">
        <v>242000</v>
      </c>
      <c r="G141" s="105">
        <f t="shared" si="275"/>
        <v>226312.5</v>
      </c>
      <c r="H141" s="105">
        <f t="shared" si="276"/>
        <v>248500</v>
      </c>
      <c r="I141" s="105">
        <f t="shared" si="277"/>
        <v>178626.6268835488</v>
      </c>
      <c r="J141" s="107">
        <f t="shared" si="274"/>
        <v>93801.75</v>
      </c>
      <c r="K141" s="107">
        <f t="shared" si="278"/>
        <v>115376.1525</v>
      </c>
      <c r="L141" s="101">
        <f>VLOOKUP(B141,'[3]MANO DE OBRA'!$B$9:$F$144,5,0)</f>
        <v>89250</v>
      </c>
      <c r="M141" s="101">
        <v>319000</v>
      </c>
      <c r="N141" s="34">
        <v>255000</v>
      </c>
      <c r="O141" s="70">
        <v>247400</v>
      </c>
      <c r="P141" s="34">
        <f t="shared" si="279"/>
        <v>227662.5</v>
      </c>
      <c r="Q141" s="34">
        <f t="shared" si="280"/>
        <v>251200</v>
      </c>
      <c r="R141" s="34">
        <f t="shared" si="281"/>
        <v>179349.00382261549</v>
      </c>
      <c r="S141" s="34">
        <f t="shared" si="282"/>
        <v>93801.75</v>
      </c>
      <c r="T141" s="34">
        <f t="shared" si="283"/>
        <v>115376.1525</v>
      </c>
      <c r="U141" s="175">
        <f>VLOOKUP(B141,'[3]MANO DE OBRA'!$B$9:$H$144,7,0)</f>
        <v>89250</v>
      </c>
      <c r="V141" s="175">
        <v>319000</v>
      </c>
      <c r="W141" s="17">
        <v>255000</v>
      </c>
      <c r="X141" s="17">
        <v>242000</v>
      </c>
      <c r="Y141" s="17">
        <f t="shared" si="284"/>
        <v>226312.5</v>
      </c>
      <c r="Z141" s="17">
        <f t="shared" si="285"/>
        <v>248500</v>
      </c>
      <c r="AA141" s="17">
        <f t="shared" si="286"/>
        <v>178626.6268835488</v>
      </c>
      <c r="AB141" s="17">
        <f t="shared" si="287"/>
        <v>93801.75</v>
      </c>
      <c r="AC141" s="17">
        <f t="shared" si="288"/>
        <v>115376.1525</v>
      </c>
      <c r="AD141" s="129">
        <f>VLOOKUP(B141,'[3]MANO DE OBRA'!$B$9:$J$144,9,0)</f>
        <v>89250</v>
      </c>
      <c r="AE141" s="129">
        <v>319000</v>
      </c>
      <c r="AF141" s="18">
        <v>255000</v>
      </c>
      <c r="AG141" s="74">
        <v>247400</v>
      </c>
      <c r="AH141" s="18">
        <f t="shared" si="289"/>
        <v>227662.5</v>
      </c>
      <c r="AI141" s="18">
        <f t="shared" si="290"/>
        <v>251200</v>
      </c>
      <c r="AJ141" s="18">
        <f t="shared" si="291"/>
        <v>179349.00382261549</v>
      </c>
      <c r="AK141" s="18">
        <f t="shared" si="292"/>
        <v>93801.75</v>
      </c>
      <c r="AL141" s="18">
        <f t="shared" si="293"/>
        <v>115376.1525</v>
      </c>
      <c r="AM141" s="133">
        <f>VLOOKUP(B141,'[3]MANO DE OBRA'!$B$9:$L$144,11,0)</f>
        <v>89250</v>
      </c>
      <c r="AN141" s="133">
        <v>319000</v>
      </c>
      <c r="AO141" s="19">
        <v>255000</v>
      </c>
      <c r="AP141" s="77">
        <v>242000</v>
      </c>
      <c r="AQ141" s="19">
        <f t="shared" si="294"/>
        <v>226312.5</v>
      </c>
      <c r="AR141" s="19">
        <f t="shared" si="295"/>
        <v>248500</v>
      </c>
      <c r="AS141" s="19">
        <f t="shared" si="296"/>
        <v>178626.6268835488</v>
      </c>
      <c r="AT141" s="19">
        <f t="shared" si="297"/>
        <v>93801.75</v>
      </c>
      <c r="AU141" s="19">
        <f t="shared" si="298"/>
        <v>115376.1525</v>
      </c>
      <c r="AV141" s="137">
        <f>VLOOKUP(B141,'[3]MANO DE OBRA'!$B$9:$N$144,13,0)</f>
        <v>89250</v>
      </c>
      <c r="AW141" s="137">
        <v>319000</v>
      </c>
      <c r="AX141" s="20">
        <v>255000</v>
      </c>
      <c r="AY141" s="79">
        <v>242000</v>
      </c>
      <c r="AZ141" s="20">
        <f t="shared" si="299"/>
        <v>226312.5</v>
      </c>
      <c r="BA141" s="20">
        <f t="shared" si="300"/>
        <v>248500</v>
      </c>
      <c r="BB141" s="20">
        <f t="shared" si="301"/>
        <v>178626.6268835488</v>
      </c>
      <c r="BC141" s="20">
        <f t="shared" si="302"/>
        <v>93801.75</v>
      </c>
      <c r="BD141" s="20">
        <f t="shared" si="303"/>
        <v>115376.1525</v>
      </c>
      <c r="BE141" s="139">
        <f>VLOOKUP(B141,'[3]MANO DE OBRA'!$B$9:$P$144,15,0)</f>
        <v>89250</v>
      </c>
      <c r="BF141" s="139">
        <v>319000</v>
      </c>
      <c r="BG141" s="21">
        <v>255000</v>
      </c>
      <c r="BH141" s="80">
        <v>230000</v>
      </c>
      <c r="BI141" s="21">
        <f t="shared" si="304"/>
        <v>223312.5</v>
      </c>
      <c r="BJ141" s="21">
        <f t="shared" si="305"/>
        <v>242500</v>
      </c>
      <c r="BK141" s="21">
        <f t="shared" si="306"/>
        <v>176923.25617917191</v>
      </c>
      <c r="BL141" s="21">
        <f t="shared" si="307"/>
        <v>93801.75</v>
      </c>
      <c r="BM141" s="21">
        <f t="shared" si="308"/>
        <v>115376.1525</v>
      </c>
      <c r="BN141" s="144">
        <f>VLOOKUP(B141,'[3]MANO DE OBRA'!$B$9:$R$144,17,0)</f>
        <v>89250</v>
      </c>
      <c r="BO141" s="144">
        <v>319000</v>
      </c>
      <c r="BP141" s="22">
        <v>255000</v>
      </c>
      <c r="BQ141" s="82">
        <v>235000</v>
      </c>
      <c r="BR141" s="22">
        <f t="shared" si="309"/>
        <v>224562.5</v>
      </c>
      <c r="BS141" s="22">
        <f t="shared" si="310"/>
        <v>245000</v>
      </c>
      <c r="BT141" s="22">
        <f t="shared" si="311"/>
        <v>177650.13964742137</v>
      </c>
      <c r="BU141" s="22">
        <f t="shared" si="312"/>
        <v>93801.75</v>
      </c>
      <c r="BV141" s="22">
        <f t="shared" si="313"/>
        <v>115376.1525</v>
      </c>
      <c r="BW141" s="146">
        <f>VLOOKUP(B141,'[3]MANO DE OBRA'!$B$9:$T$144,19,0)</f>
        <v>89250</v>
      </c>
      <c r="BX141" s="146">
        <v>319000</v>
      </c>
      <c r="BY141" s="23">
        <v>255000</v>
      </c>
      <c r="BZ141" s="84">
        <v>230000</v>
      </c>
      <c r="CA141" s="23">
        <f t="shared" si="314"/>
        <v>223312.5</v>
      </c>
      <c r="CB141" s="23">
        <f t="shared" si="315"/>
        <v>242500</v>
      </c>
      <c r="CC141" s="84">
        <f t="shared" si="316"/>
        <v>176923.25617917191</v>
      </c>
      <c r="CD141" s="84">
        <f t="shared" si="317"/>
        <v>93801.75</v>
      </c>
      <c r="CE141" s="84">
        <f t="shared" si="318"/>
        <v>115376.1525</v>
      </c>
      <c r="CF141" s="168">
        <f>VLOOKUP(B141,'[3]MANO DE OBRA'!$B$9:$X$144,23,0)</f>
        <v>89250</v>
      </c>
      <c r="CG141" s="168">
        <v>319000</v>
      </c>
      <c r="CH141" s="24">
        <v>255000</v>
      </c>
      <c r="CI141" s="24">
        <v>223100</v>
      </c>
      <c r="CJ141" s="24">
        <f t="shared" si="319"/>
        <v>221587.5</v>
      </c>
      <c r="CK141" s="24">
        <f t="shared" si="320"/>
        <v>239050</v>
      </c>
      <c r="CL141" s="24">
        <f t="shared" si="321"/>
        <v>175877.19724514199</v>
      </c>
      <c r="CM141" s="24">
        <f t="shared" si="322"/>
        <v>93801.75</v>
      </c>
      <c r="CN141" s="24">
        <f t="shared" si="323"/>
        <v>115376.1525</v>
      </c>
      <c r="CO141" s="148">
        <f>VLOOKUP(B141,'[3]MANO DE OBRA'!$B$9:$Z$144,25,0)</f>
        <v>89250</v>
      </c>
      <c r="CP141" s="148">
        <v>319000</v>
      </c>
      <c r="CQ141" s="26">
        <v>255000</v>
      </c>
      <c r="CR141" s="149">
        <v>252000</v>
      </c>
      <c r="CS141" s="26">
        <f t="shared" si="324"/>
        <v>228812.5</v>
      </c>
      <c r="CT141" s="26">
        <f t="shared" si="325"/>
        <v>253500</v>
      </c>
      <c r="CU141" s="26">
        <f t="shared" si="326"/>
        <v>179944.30216405183</v>
      </c>
      <c r="CV141" s="26">
        <f t="shared" si="327"/>
        <v>93801.75</v>
      </c>
      <c r="CW141" s="26">
        <f t="shared" si="328"/>
        <v>115376.1525</v>
      </c>
      <c r="CX141" s="27">
        <f>VLOOKUP(B141,'[3]MANO DE OBRA'!$B$9:$AB$144,27,0)</f>
        <v>89250</v>
      </c>
      <c r="CY141" s="27">
        <v>319000</v>
      </c>
      <c r="CZ141" s="28">
        <v>255000</v>
      </c>
      <c r="DA141" s="86">
        <v>230000</v>
      </c>
      <c r="DB141" s="28">
        <f t="shared" si="329"/>
        <v>223312.5</v>
      </c>
      <c r="DC141" s="28">
        <f t="shared" si="330"/>
        <v>242500</v>
      </c>
      <c r="DD141" s="28">
        <f t="shared" si="331"/>
        <v>176923.25617917191</v>
      </c>
      <c r="DE141" s="28">
        <f t="shared" si="332"/>
        <v>93801.75</v>
      </c>
      <c r="DF141" s="28">
        <f t="shared" si="333"/>
        <v>115376.1525</v>
      </c>
      <c r="DG141" s="150">
        <f>VLOOKUP(B141,'[3]MANO DE OBRA'!$B$9:$AF$144,31,0)</f>
        <v>89250</v>
      </c>
      <c r="DH141" s="150">
        <v>319000</v>
      </c>
      <c r="DI141" s="29">
        <v>255000</v>
      </c>
      <c r="DJ141" s="88">
        <v>235000</v>
      </c>
      <c r="DK141" s="29">
        <f t="shared" si="334"/>
        <v>224562.5</v>
      </c>
      <c r="DL141" s="29">
        <f t="shared" si="335"/>
        <v>245000</v>
      </c>
      <c r="DM141" s="29">
        <f t="shared" si="336"/>
        <v>177650.13964742137</v>
      </c>
      <c r="DN141" s="29">
        <f t="shared" si="337"/>
        <v>93801.75</v>
      </c>
      <c r="DO141" s="29">
        <f t="shared" si="338"/>
        <v>115376.1525</v>
      </c>
      <c r="DP141" s="154">
        <f>VLOOKUP(B141,'[3]MANO DE OBRA'!$B$9:$AH$144,33,0)</f>
        <v>89250</v>
      </c>
      <c r="DQ141" s="154">
        <v>319000</v>
      </c>
      <c r="DR141" s="30">
        <v>255000</v>
      </c>
      <c r="DS141" s="90">
        <v>252500</v>
      </c>
      <c r="DT141" s="30">
        <f t="shared" si="339"/>
        <v>228937.5</v>
      </c>
      <c r="DU141" s="30">
        <f t="shared" si="340"/>
        <v>253750</v>
      </c>
      <c r="DV141" s="30">
        <f t="shared" si="341"/>
        <v>180007.93449580739</v>
      </c>
      <c r="DW141" s="30">
        <f t="shared" si="342"/>
        <v>93801.75</v>
      </c>
      <c r="DX141" s="30">
        <f t="shared" si="343"/>
        <v>115376.1525</v>
      </c>
      <c r="DY141" s="158">
        <f>VLOOKUP(B141,'[3]MANO DE OBRA'!$B$9:$AJ$144,35,0)</f>
        <v>89250</v>
      </c>
      <c r="DZ141" s="158">
        <v>319000</v>
      </c>
      <c r="EA141" s="24">
        <v>255000</v>
      </c>
      <c r="EB141" s="25">
        <v>247400</v>
      </c>
      <c r="EC141" s="24">
        <f t="shared" si="344"/>
        <v>227662.5</v>
      </c>
      <c r="ED141" s="24">
        <f t="shared" si="345"/>
        <v>251200</v>
      </c>
      <c r="EE141" s="24">
        <f t="shared" si="346"/>
        <v>179349.00382261549</v>
      </c>
      <c r="EF141" s="24">
        <f t="shared" si="347"/>
        <v>93801.75</v>
      </c>
      <c r="EG141" s="24">
        <f t="shared" si="348"/>
        <v>115376.1525</v>
      </c>
      <c r="EH141" s="126">
        <f>VLOOKUP(B141,'[3]MANO DE OBRA'!$B$9:$AN$144,37,0)</f>
        <v>128754</v>
      </c>
      <c r="EI141" s="126">
        <v>319000</v>
      </c>
      <c r="EJ141" s="17">
        <v>255000</v>
      </c>
      <c r="EK141" s="73">
        <v>245000</v>
      </c>
      <c r="EL141" s="17">
        <f t="shared" si="349"/>
        <v>236938.5</v>
      </c>
      <c r="EM141" s="17">
        <f t="shared" si="350"/>
        <v>250000</v>
      </c>
      <c r="EN141" s="17">
        <f t="shared" si="351"/>
        <v>211587.07403229419</v>
      </c>
      <c r="EO141" s="17">
        <f t="shared" si="352"/>
        <v>135320.454</v>
      </c>
      <c r="EP141" s="17">
        <f t="shared" si="353"/>
        <v>166444.15841999999</v>
      </c>
      <c r="EQ141" s="350"/>
      <c r="ER141" s="170">
        <v>319000</v>
      </c>
      <c r="ES141" s="32">
        <v>255000</v>
      </c>
      <c r="ET141" s="32">
        <v>235000</v>
      </c>
      <c r="EU141" s="32">
        <f t="shared" si="354"/>
        <v>269666.66666666669</v>
      </c>
      <c r="EV141" s="32">
        <f t="shared" si="355"/>
        <v>255000</v>
      </c>
      <c r="EW141" s="32">
        <f t="shared" si="356"/>
        <v>265212.50028903736</v>
      </c>
      <c r="EX141" s="32">
        <f t="shared" si="357"/>
        <v>0</v>
      </c>
      <c r="EY141" s="32">
        <f t="shared" si="358"/>
        <v>0</v>
      </c>
      <c r="EZ141" s="94">
        <f>VLOOKUP(B141,'[2]MANO DE OBRA '!$B$11:$AT$145,45,0)</f>
        <v>82472</v>
      </c>
      <c r="FA141" s="170">
        <v>319000</v>
      </c>
      <c r="FB141" s="32">
        <v>255000</v>
      </c>
      <c r="FC141" s="32">
        <v>237000</v>
      </c>
      <c r="FD141" s="32">
        <f t="shared" si="359"/>
        <v>270333.33333333331</v>
      </c>
      <c r="FE141" s="32">
        <f t="shared" si="360"/>
        <v>255000</v>
      </c>
      <c r="FF141" s="32">
        <f t="shared" si="361"/>
        <v>266057.12038199854</v>
      </c>
      <c r="FG141" s="172">
        <f t="shared" si="362"/>
        <v>99634.42319999999</v>
      </c>
      <c r="FH141" s="32">
        <f t="shared" si="363"/>
        <v>122550.34053599999</v>
      </c>
      <c r="FI141" s="172">
        <f>VLOOKUP(B141,'[2]MANO DE OBRA '!$B$11:$BO$145,66,0)</f>
        <v>82753</v>
      </c>
      <c r="FJ141" s="162">
        <v>319000</v>
      </c>
      <c r="FK141" s="32">
        <v>255000</v>
      </c>
      <c r="FL141" s="94">
        <v>234600</v>
      </c>
      <c r="FM141" s="32">
        <f t="shared" si="364"/>
        <v>269533.33333333331</v>
      </c>
      <c r="FN141" s="32">
        <f t="shared" si="365"/>
        <v>255000</v>
      </c>
      <c r="FO141" s="94">
        <f t="shared" si="366"/>
        <v>265042.49893752654</v>
      </c>
      <c r="FP141" s="172">
        <f t="shared" si="367"/>
        <v>99973.89929999999</v>
      </c>
      <c r="FQ141" s="32">
        <f t="shared" si="368"/>
        <v>122967.89613899999</v>
      </c>
      <c r="FR141" s="94">
        <f>VLOOKUP(B141,'[2]MANO DE OBRA '!$B$11:$BF$145,57,0)</f>
        <v>72353</v>
      </c>
      <c r="FS141" s="170">
        <v>319000</v>
      </c>
      <c r="FT141" s="32">
        <v>255000</v>
      </c>
      <c r="FU141" s="32">
        <v>247000</v>
      </c>
      <c r="FV141" s="32">
        <f t="shared" si="369"/>
        <v>273666.66666666669</v>
      </c>
      <c r="FW141" s="32">
        <f t="shared" si="370"/>
        <v>255000</v>
      </c>
      <c r="FX141" s="32">
        <f t="shared" si="371"/>
        <v>270149.85008268984</v>
      </c>
      <c r="FY141" s="172">
        <f t="shared" si="372"/>
        <v>87409.659299999999</v>
      </c>
      <c r="FZ141" s="32">
        <f t="shared" si="373"/>
        <v>107513.880939</v>
      </c>
      <c r="GA141" s="172">
        <f>VLOOKUP(B141,'[2]MANO DE OBRA '!$B$11:$BR$145,69,0)</f>
        <v>85139</v>
      </c>
      <c r="GB141" s="162">
        <v>319000</v>
      </c>
      <c r="GC141" s="32">
        <v>255000</v>
      </c>
      <c r="GD141" s="94">
        <v>247000</v>
      </c>
      <c r="GE141" s="32">
        <f t="shared" si="374"/>
        <v>273666.66666666669</v>
      </c>
      <c r="GF141" s="32">
        <f t="shared" si="375"/>
        <v>255000</v>
      </c>
      <c r="GG141" s="32">
        <f t="shared" si="376"/>
        <v>270149.85008268984</v>
      </c>
      <c r="GH141" s="172">
        <f t="shared" si="377"/>
        <v>102856.4259</v>
      </c>
      <c r="GI141" s="32">
        <f t="shared" si="378"/>
        <v>126513.403857</v>
      </c>
      <c r="GJ141" s="172">
        <f>VLOOKUP(B141,'[2]MANO DE OBRA '!$B$11:$P$145,15,0)</f>
        <v>73631</v>
      </c>
      <c r="GK141" s="162">
        <v>319000</v>
      </c>
      <c r="GL141" s="32">
        <v>255000</v>
      </c>
      <c r="GM141" s="94">
        <v>166000</v>
      </c>
      <c r="GN141" s="32">
        <f t="shared" si="379"/>
        <v>246666.66666666666</v>
      </c>
      <c r="GO141" s="32">
        <f t="shared" si="380"/>
        <v>255000</v>
      </c>
      <c r="GP141" s="32">
        <f t="shared" si="381"/>
        <v>229349.71040995533</v>
      </c>
      <c r="GQ141" s="172">
        <f t="shared" si="382"/>
        <v>88953.611099999995</v>
      </c>
      <c r="GR141" s="32">
        <f t="shared" si="383"/>
        <v>109412.94165299999</v>
      </c>
      <c r="GS141" s="172">
        <f>VLOOKUP(B141,'[2]MANO DE OBRA '!$B$11:$G$145,6,0)</f>
        <v>65329</v>
      </c>
      <c r="GT141" s="162">
        <v>319000</v>
      </c>
      <c r="GU141" s="32">
        <v>255000</v>
      </c>
      <c r="GV141" s="94">
        <v>166000</v>
      </c>
      <c r="GW141" s="33">
        <f t="shared" si="384"/>
        <v>246666.66666666666</v>
      </c>
      <c r="GX141" s="32">
        <f t="shared" si="385"/>
        <v>255000</v>
      </c>
      <c r="GY141" s="32">
        <f t="shared" si="386"/>
        <v>229349.71040995533</v>
      </c>
      <c r="GZ141" s="172">
        <f t="shared" si="387"/>
        <v>78923.964899999992</v>
      </c>
      <c r="HA141" s="32">
        <f t="shared" si="388"/>
        <v>97076.476826999991</v>
      </c>
      <c r="HB141" s="172">
        <f>VLOOKUP(B141,'[2]MANO DE OBRA '!$B$11:$D$145,3,0)</f>
        <v>61139</v>
      </c>
      <c r="HC141" s="31">
        <v>319000</v>
      </c>
      <c r="HD141" s="32">
        <v>255000</v>
      </c>
      <c r="HE141" s="94">
        <v>166000</v>
      </c>
      <c r="HF141" s="33">
        <f t="shared" si="389"/>
        <v>246666.66666666666</v>
      </c>
      <c r="HG141" s="32">
        <f t="shared" si="390"/>
        <v>255000</v>
      </c>
      <c r="HH141" s="32">
        <f t="shared" si="391"/>
        <v>229349.71040995533</v>
      </c>
      <c r="HI141" s="172">
        <f t="shared" si="392"/>
        <v>73862.025899999993</v>
      </c>
      <c r="HJ141" s="32">
        <f t="shared" si="393"/>
        <v>90850.291856999989</v>
      </c>
      <c r="HK141" s="172">
        <f>VLOOKUP(B141,'[2]MANO DE OBRA '!$B$11:$BI$145,60,0)</f>
        <v>81893</v>
      </c>
      <c r="HL141" s="31">
        <v>319000</v>
      </c>
      <c r="HM141" s="32">
        <v>255000</v>
      </c>
      <c r="HN141" s="94">
        <v>247400</v>
      </c>
      <c r="HO141" s="33">
        <f t="shared" si="394"/>
        <v>273800</v>
      </c>
      <c r="HP141" s="32">
        <f t="shared" si="395"/>
        <v>255000</v>
      </c>
      <c r="HQ141" s="32">
        <f t="shared" si="396"/>
        <v>270309.18377489224</v>
      </c>
      <c r="HR141" s="172">
        <f t="shared" si="397"/>
        <v>98934.93329999999</v>
      </c>
      <c r="HS141" s="32">
        <f t="shared" si="398"/>
        <v>121689.96795899999</v>
      </c>
      <c r="HT141" s="172">
        <v>153120</v>
      </c>
      <c r="HU141" s="31">
        <v>319000</v>
      </c>
      <c r="HV141" s="32">
        <v>255000</v>
      </c>
      <c r="HW141" s="94">
        <v>245000</v>
      </c>
      <c r="HX141" s="33">
        <f t="shared" si="399"/>
        <v>273000</v>
      </c>
      <c r="HY141" s="32">
        <f t="shared" si="400"/>
        <v>255000</v>
      </c>
      <c r="HZ141" s="32">
        <f t="shared" si="401"/>
        <v>269348.2374141232</v>
      </c>
      <c r="IA141" s="172">
        <f t="shared" si="402"/>
        <v>184984.272</v>
      </c>
      <c r="IB141" s="32">
        <f t="shared" si="403"/>
        <v>227530.65456</v>
      </c>
      <c r="IC141" s="172">
        <v>175450</v>
      </c>
      <c r="ID141" s="31">
        <v>319000</v>
      </c>
      <c r="IE141" s="32">
        <v>255000</v>
      </c>
      <c r="IF141" s="94">
        <v>245000</v>
      </c>
      <c r="IG141" s="33">
        <f t="shared" si="404"/>
        <v>273000</v>
      </c>
      <c r="IH141" s="32">
        <f t="shared" si="405"/>
        <v>255000</v>
      </c>
      <c r="II141" s="32">
        <f t="shared" si="406"/>
        <v>269348.2374141232</v>
      </c>
      <c r="IJ141" s="172">
        <f t="shared" si="407"/>
        <v>211961.14499999999</v>
      </c>
      <c r="IK141" s="32">
        <f t="shared" si="408"/>
        <v>260712.20834999997</v>
      </c>
      <c r="IM141" s="32">
        <f t="shared" si="409"/>
        <v>121626.092911</v>
      </c>
    </row>
    <row r="142" spans="1:247" x14ac:dyDescent="0.25">
      <c r="A142" s="12">
        <v>135</v>
      </c>
      <c r="B142" s="38" t="s">
        <v>420</v>
      </c>
      <c r="C142" s="14">
        <f>VLOOKUP(B142,'[3]MANO DE OBRA'!$B$9:$D$144,3,0)</f>
        <v>140646</v>
      </c>
      <c r="D142" s="14">
        <v>503000</v>
      </c>
      <c r="E142" s="15">
        <v>425000</v>
      </c>
      <c r="F142" s="97">
        <v>408000</v>
      </c>
      <c r="G142" s="105">
        <f t="shared" si="275"/>
        <v>369161.5</v>
      </c>
      <c r="H142" s="105">
        <f t="shared" si="276"/>
        <v>416500</v>
      </c>
      <c r="I142" s="105">
        <f t="shared" si="277"/>
        <v>287727.50514226803</v>
      </c>
      <c r="J142" s="107">
        <f t="shared" si="274"/>
        <v>147818.946</v>
      </c>
      <c r="K142" s="107">
        <f t="shared" si="278"/>
        <v>181817.30358000001</v>
      </c>
      <c r="L142" s="101">
        <f>VLOOKUP(B142,'[3]MANO DE OBRA'!$B$9:$F$144,5,0)</f>
        <v>148750</v>
      </c>
      <c r="M142" s="101">
        <v>503000</v>
      </c>
      <c r="N142" s="34">
        <v>425000</v>
      </c>
      <c r="O142" s="70">
        <v>391000</v>
      </c>
      <c r="P142" s="34">
        <f t="shared" si="279"/>
        <v>366937.5</v>
      </c>
      <c r="Q142" s="34">
        <f t="shared" si="280"/>
        <v>408000</v>
      </c>
      <c r="R142" s="34">
        <f t="shared" si="281"/>
        <v>293658.87891334074</v>
      </c>
      <c r="S142" s="34">
        <f t="shared" si="282"/>
        <v>156336.25</v>
      </c>
      <c r="T142" s="34">
        <f t="shared" si="283"/>
        <v>192293.58749999999</v>
      </c>
      <c r="U142" s="175">
        <f>VLOOKUP(B142,'[3]MANO DE OBRA'!$B$9:$H$144,7,0)</f>
        <v>134938</v>
      </c>
      <c r="V142" s="175">
        <v>503000</v>
      </c>
      <c r="W142" s="17">
        <v>425000</v>
      </c>
      <c r="X142" s="17">
        <v>383000</v>
      </c>
      <c r="Y142" s="17">
        <f t="shared" si="284"/>
        <v>361484.5</v>
      </c>
      <c r="Z142" s="17">
        <f t="shared" si="285"/>
        <v>404000</v>
      </c>
      <c r="AA142" s="17">
        <f t="shared" si="286"/>
        <v>278497.42876041791</v>
      </c>
      <c r="AB142" s="17">
        <f t="shared" si="287"/>
        <v>141819.83799999999</v>
      </c>
      <c r="AC142" s="17">
        <f t="shared" si="288"/>
        <v>174438.40073999998</v>
      </c>
      <c r="AD142" s="129">
        <f>VLOOKUP(B142,'[3]MANO DE OBRA'!$B$9:$J$144,9,0)</f>
        <v>133255</v>
      </c>
      <c r="AE142" s="129">
        <v>503000</v>
      </c>
      <c r="AF142" s="18">
        <v>425000</v>
      </c>
      <c r="AG142" s="74">
        <v>391000</v>
      </c>
      <c r="AH142" s="18">
        <f t="shared" si="289"/>
        <v>363063.75</v>
      </c>
      <c r="AI142" s="18">
        <f t="shared" si="290"/>
        <v>408000</v>
      </c>
      <c r="AJ142" s="18">
        <f t="shared" si="291"/>
        <v>277720.56841542444</v>
      </c>
      <c r="AK142" s="18">
        <f t="shared" si="292"/>
        <v>140051.005</v>
      </c>
      <c r="AL142" s="18">
        <f t="shared" si="293"/>
        <v>172262.73615000001</v>
      </c>
      <c r="AM142" s="133">
        <f>VLOOKUP(B142,'[3]MANO DE OBRA'!$B$9:$L$144,11,0)</f>
        <v>146703</v>
      </c>
      <c r="AN142" s="133">
        <v>503000</v>
      </c>
      <c r="AO142" s="19">
        <v>425000</v>
      </c>
      <c r="AP142" s="77">
        <v>412000</v>
      </c>
      <c r="AQ142" s="19">
        <f t="shared" si="294"/>
        <v>371675.75</v>
      </c>
      <c r="AR142" s="19">
        <f t="shared" si="295"/>
        <v>418500</v>
      </c>
      <c r="AS142" s="19">
        <f t="shared" si="296"/>
        <v>294449.11015457637</v>
      </c>
      <c r="AT142" s="19">
        <f t="shared" si="297"/>
        <v>154184.853</v>
      </c>
      <c r="AU142" s="19">
        <f t="shared" si="298"/>
        <v>189647.36919</v>
      </c>
      <c r="AV142" s="137">
        <f>VLOOKUP(B142,'[3]MANO DE OBRA'!$B$9:$N$144,13,0)</f>
        <v>148750</v>
      </c>
      <c r="AW142" s="137">
        <v>503000</v>
      </c>
      <c r="AX142" s="20">
        <v>425000</v>
      </c>
      <c r="AY142" s="79">
        <v>412000</v>
      </c>
      <c r="AZ142" s="20">
        <f t="shared" si="299"/>
        <v>372187.5</v>
      </c>
      <c r="BA142" s="20">
        <f t="shared" si="300"/>
        <v>418500</v>
      </c>
      <c r="BB142" s="20">
        <f t="shared" si="301"/>
        <v>296496.4580089419</v>
      </c>
      <c r="BC142" s="20">
        <f t="shared" si="302"/>
        <v>156336.25</v>
      </c>
      <c r="BD142" s="20">
        <f t="shared" si="303"/>
        <v>192293.58749999999</v>
      </c>
      <c r="BE142" s="139">
        <f>VLOOKUP(B142,'[3]MANO DE OBRA'!$B$9:$P$144,15,0)</f>
        <v>148750</v>
      </c>
      <c r="BF142" s="139">
        <v>503000</v>
      </c>
      <c r="BG142" s="21">
        <v>425000</v>
      </c>
      <c r="BH142" s="80">
        <v>408000</v>
      </c>
      <c r="BI142" s="21">
        <f t="shared" si="304"/>
        <v>371187.5</v>
      </c>
      <c r="BJ142" s="21">
        <f t="shared" si="305"/>
        <v>416500</v>
      </c>
      <c r="BK142" s="21">
        <f t="shared" si="306"/>
        <v>295974.40298000083</v>
      </c>
      <c r="BL142" s="21">
        <f t="shared" si="307"/>
        <v>156336.25</v>
      </c>
      <c r="BM142" s="21">
        <f t="shared" si="308"/>
        <v>192293.58749999999</v>
      </c>
      <c r="BN142" s="144">
        <f>VLOOKUP(B142,'[3]MANO DE OBRA'!$B$9:$R$144,17,0)</f>
        <v>148750</v>
      </c>
      <c r="BO142" s="144">
        <v>503000</v>
      </c>
      <c r="BP142" s="22">
        <v>425000</v>
      </c>
      <c r="BQ142" s="82">
        <v>417000</v>
      </c>
      <c r="BR142" s="22">
        <f t="shared" si="309"/>
        <v>373437.5</v>
      </c>
      <c r="BS142" s="22">
        <f t="shared" si="310"/>
        <v>421000</v>
      </c>
      <c r="BT142" s="22">
        <f t="shared" si="311"/>
        <v>297137.45153880044</v>
      </c>
      <c r="BU142" s="22">
        <f t="shared" si="312"/>
        <v>156336.25</v>
      </c>
      <c r="BV142" s="22">
        <f t="shared" si="313"/>
        <v>192293.58749999999</v>
      </c>
      <c r="BW142" s="146">
        <f>VLOOKUP(B142,'[3]MANO DE OBRA'!$B$9:$T$144,19,0)</f>
        <v>148750</v>
      </c>
      <c r="BX142" s="146">
        <v>503000</v>
      </c>
      <c r="BY142" s="23">
        <v>425000</v>
      </c>
      <c r="BZ142" s="84">
        <v>408000</v>
      </c>
      <c r="CA142" s="23">
        <f t="shared" si="314"/>
        <v>371187.5</v>
      </c>
      <c r="CB142" s="23">
        <f t="shared" si="315"/>
        <v>416500</v>
      </c>
      <c r="CC142" s="84">
        <f t="shared" si="316"/>
        <v>295974.40298000083</v>
      </c>
      <c r="CD142" s="84">
        <f t="shared" si="317"/>
        <v>156336.25</v>
      </c>
      <c r="CE142" s="84">
        <f t="shared" si="318"/>
        <v>192293.58749999999</v>
      </c>
      <c r="CF142" s="168">
        <f>VLOOKUP(B142,'[3]MANO DE OBRA'!$B$9:$X$144,23,0)</f>
        <v>140693</v>
      </c>
      <c r="CG142" s="168">
        <v>503000</v>
      </c>
      <c r="CH142" s="24">
        <v>425000</v>
      </c>
      <c r="CI142" s="24">
        <v>387600</v>
      </c>
      <c r="CJ142" s="24">
        <f t="shared" si="319"/>
        <v>364073.25</v>
      </c>
      <c r="CK142" s="24">
        <f t="shared" si="320"/>
        <v>406300</v>
      </c>
      <c r="CL142" s="24">
        <f t="shared" si="321"/>
        <v>285130.4553840821</v>
      </c>
      <c r="CM142" s="24">
        <f t="shared" si="322"/>
        <v>147868.34299999999</v>
      </c>
      <c r="CN142" s="24">
        <f t="shared" si="323"/>
        <v>181878.06188999998</v>
      </c>
      <c r="CO142" s="148">
        <f>VLOOKUP(B142,'[3]MANO DE OBRA'!$B$9:$Z$144,25,0)</f>
        <v>147739</v>
      </c>
      <c r="CP142" s="148">
        <v>503000</v>
      </c>
      <c r="CQ142" s="26">
        <v>425000</v>
      </c>
      <c r="CR142" s="149">
        <v>412000</v>
      </c>
      <c r="CS142" s="26">
        <f t="shared" si="324"/>
        <v>371934.75</v>
      </c>
      <c r="CT142" s="26">
        <f t="shared" si="325"/>
        <v>418500</v>
      </c>
      <c r="CU142" s="26">
        <f t="shared" si="326"/>
        <v>295488.83142955723</v>
      </c>
      <c r="CV142" s="26">
        <f t="shared" si="327"/>
        <v>155273.68899999998</v>
      </c>
      <c r="CW142" s="26">
        <f t="shared" si="328"/>
        <v>190986.63746999999</v>
      </c>
      <c r="CX142" s="27">
        <f>VLOOKUP(B142,'[3]MANO DE OBRA'!$B$9:$AB$144,27,0)</f>
        <v>148750</v>
      </c>
      <c r="CY142" s="27">
        <v>503000</v>
      </c>
      <c r="CZ142" s="28">
        <v>425000</v>
      </c>
      <c r="DA142" s="86">
        <v>408000</v>
      </c>
      <c r="DB142" s="28">
        <f t="shared" si="329"/>
        <v>371187.5</v>
      </c>
      <c r="DC142" s="28">
        <f t="shared" si="330"/>
        <v>416500</v>
      </c>
      <c r="DD142" s="28">
        <f t="shared" si="331"/>
        <v>295974.40298000083</v>
      </c>
      <c r="DE142" s="28">
        <f t="shared" si="332"/>
        <v>156336.25</v>
      </c>
      <c r="DF142" s="28">
        <f t="shared" si="333"/>
        <v>192293.58749999999</v>
      </c>
      <c r="DG142" s="150">
        <f>VLOOKUP(B142,'[3]MANO DE OBRA'!$B$9:$AF$144,31,0)</f>
        <v>148750</v>
      </c>
      <c r="DH142" s="150">
        <v>503000</v>
      </c>
      <c r="DI142" s="29">
        <v>425000</v>
      </c>
      <c r="DJ142" s="88">
        <v>417000</v>
      </c>
      <c r="DK142" s="29">
        <f t="shared" si="334"/>
        <v>373437.5</v>
      </c>
      <c r="DL142" s="29">
        <f t="shared" si="335"/>
        <v>421000</v>
      </c>
      <c r="DM142" s="29">
        <f t="shared" si="336"/>
        <v>297137.45153880044</v>
      </c>
      <c r="DN142" s="29">
        <f t="shared" si="337"/>
        <v>156336.25</v>
      </c>
      <c r="DO142" s="29">
        <f t="shared" si="338"/>
        <v>192293.58749999999</v>
      </c>
      <c r="DP142" s="154">
        <f>VLOOKUP(B142,'[3]MANO DE OBRA'!$B$9:$AH$144,33,0)</f>
        <v>148750</v>
      </c>
      <c r="DQ142" s="154">
        <v>503000</v>
      </c>
      <c r="DR142" s="30">
        <v>425000</v>
      </c>
      <c r="DS142" s="90">
        <v>412300</v>
      </c>
      <c r="DT142" s="30">
        <f t="shared" si="339"/>
        <v>372262.5</v>
      </c>
      <c r="DU142" s="30">
        <f t="shared" si="340"/>
        <v>418650</v>
      </c>
      <c r="DV142" s="30">
        <f t="shared" si="341"/>
        <v>296535.27720961673</v>
      </c>
      <c r="DW142" s="30">
        <f t="shared" si="342"/>
        <v>156336.25</v>
      </c>
      <c r="DX142" s="30">
        <f t="shared" si="343"/>
        <v>192293.58749999999</v>
      </c>
      <c r="DY142" s="158">
        <f>VLOOKUP(B142,'[3]MANO DE OBRA'!$B$9:$AJ$144,35,0)</f>
        <v>148750</v>
      </c>
      <c r="DZ142" s="158">
        <v>503000</v>
      </c>
      <c r="EA142" s="24">
        <v>425000</v>
      </c>
      <c r="EB142" s="25">
        <v>416500</v>
      </c>
      <c r="EC142" s="24">
        <f t="shared" si="344"/>
        <v>373312.5</v>
      </c>
      <c r="ED142" s="24">
        <f t="shared" si="345"/>
        <v>420750</v>
      </c>
      <c r="EE142" s="24">
        <f t="shared" si="346"/>
        <v>297073.9212433176</v>
      </c>
      <c r="EF142" s="24">
        <f t="shared" si="347"/>
        <v>156336.25</v>
      </c>
      <c r="EG142" s="24">
        <f t="shared" si="348"/>
        <v>192293.58749999999</v>
      </c>
      <c r="EH142" s="126">
        <f>VLOOKUP(B142,'[3]MANO DE OBRA'!$B$9:$AN$144,37,0)</f>
        <v>193110</v>
      </c>
      <c r="EI142" s="126">
        <v>503000</v>
      </c>
      <c r="EJ142" s="17">
        <v>425000</v>
      </c>
      <c r="EK142" s="73">
        <v>383000</v>
      </c>
      <c r="EL142" s="17">
        <f t="shared" si="349"/>
        <v>376027.5</v>
      </c>
      <c r="EM142" s="17">
        <f t="shared" si="350"/>
        <v>404000</v>
      </c>
      <c r="EN142" s="17">
        <f t="shared" si="351"/>
        <v>329750.74163106398</v>
      </c>
      <c r="EO142" s="17">
        <f t="shared" si="352"/>
        <v>202958.61</v>
      </c>
      <c r="EP142" s="17">
        <f t="shared" si="353"/>
        <v>249639.09029999998</v>
      </c>
      <c r="EQ142" s="350"/>
      <c r="ER142" s="170">
        <v>503000</v>
      </c>
      <c r="ES142" s="32">
        <v>425000</v>
      </c>
      <c r="ET142" s="32">
        <v>383000</v>
      </c>
      <c r="EU142" s="32">
        <f t="shared" si="354"/>
        <v>437000</v>
      </c>
      <c r="EV142" s="32">
        <f t="shared" si="355"/>
        <v>425000</v>
      </c>
      <c r="EW142" s="32">
        <f t="shared" si="356"/>
        <v>431531.81049158558</v>
      </c>
      <c r="EX142" s="32">
        <f t="shared" si="357"/>
        <v>0</v>
      </c>
      <c r="EY142" s="32">
        <f t="shared" si="358"/>
        <v>0</v>
      </c>
      <c r="EZ142" s="94">
        <f>VLOOKUP(B142,'[2]MANO DE OBRA '!$B$11:$AT$145,45,0)</f>
        <v>117254</v>
      </c>
      <c r="FA142" s="170">
        <v>503000</v>
      </c>
      <c r="FB142" s="32">
        <v>425000</v>
      </c>
      <c r="FC142" s="32">
        <v>400000</v>
      </c>
      <c r="FD142" s="32">
        <f t="shared" si="359"/>
        <v>442666.66666666669</v>
      </c>
      <c r="FE142" s="32">
        <f t="shared" si="360"/>
        <v>425000</v>
      </c>
      <c r="FF142" s="32">
        <f t="shared" si="361"/>
        <v>438531.56117782812</v>
      </c>
      <c r="FG142" s="172">
        <f t="shared" si="362"/>
        <v>141654.55739999999</v>
      </c>
      <c r="FH142" s="32">
        <f t="shared" si="363"/>
        <v>174235.105602</v>
      </c>
      <c r="FI142" s="172">
        <f>VLOOKUP(B142,'[2]MANO DE OBRA '!$B$11:$BO$145,66,0)</f>
        <v>119726</v>
      </c>
      <c r="FJ142" s="162">
        <v>503000</v>
      </c>
      <c r="FK142" s="32">
        <v>425000</v>
      </c>
      <c r="FL142" s="94">
        <v>382500</v>
      </c>
      <c r="FM142" s="32">
        <f t="shared" si="364"/>
        <v>436833.33333333331</v>
      </c>
      <c r="FN142" s="32">
        <f t="shared" si="365"/>
        <v>425000</v>
      </c>
      <c r="FO142" s="94">
        <f t="shared" si="366"/>
        <v>431320.0567927066</v>
      </c>
      <c r="FP142" s="172">
        <f t="shared" si="367"/>
        <v>144640.98059999998</v>
      </c>
      <c r="FQ142" s="32">
        <f t="shared" si="368"/>
        <v>177908.40613799996</v>
      </c>
      <c r="FR142" s="94">
        <f>VLOOKUP(B142,'[2]MANO DE OBRA '!$B$11:$BF$145,57,0)</f>
        <v>103441</v>
      </c>
      <c r="FS142" s="170">
        <v>503000</v>
      </c>
      <c r="FT142" s="32">
        <v>425000</v>
      </c>
      <c r="FU142" s="32">
        <v>395000</v>
      </c>
      <c r="FV142" s="32">
        <f t="shared" si="369"/>
        <v>441000</v>
      </c>
      <c r="FW142" s="32">
        <f t="shared" si="370"/>
        <v>425000</v>
      </c>
      <c r="FX142" s="32">
        <f t="shared" si="371"/>
        <v>436512.31616221665</v>
      </c>
      <c r="FY142" s="172">
        <f t="shared" si="372"/>
        <v>124967.07209999999</v>
      </c>
      <c r="FZ142" s="32">
        <f t="shared" si="373"/>
        <v>153709.49868299998</v>
      </c>
      <c r="GA142" s="172">
        <f>VLOOKUP(B142,'[2]MANO DE OBRA '!$B$11:$BR$145,69,0)</f>
        <v>120238</v>
      </c>
      <c r="GB142" s="162">
        <v>503000</v>
      </c>
      <c r="GC142" s="32">
        <v>425000</v>
      </c>
      <c r="GD142" s="94">
        <v>391000</v>
      </c>
      <c r="GE142" s="32">
        <f t="shared" si="374"/>
        <v>439666.66666666669</v>
      </c>
      <c r="GF142" s="32">
        <f t="shared" si="375"/>
        <v>425000</v>
      </c>
      <c r="GG142" s="32">
        <f t="shared" si="376"/>
        <v>434873.52221468795</v>
      </c>
      <c r="GH142" s="172">
        <f t="shared" si="377"/>
        <v>145259.52779999998</v>
      </c>
      <c r="GI142" s="32">
        <f t="shared" si="378"/>
        <v>178669.21919399998</v>
      </c>
      <c r="GJ142" s="172">
        <f>VLOOKUP(B142,'[2]MANO DE OBRA '!$B$11:$P$145,15,0)</f>
        <v>108629</v>
      </c>
      <c r="GK142" s="162">
        <v>503000</v>
      </c>
      <c r="GL142" s="32">
        <v>425000</v>
      </c>
      <c r="GM142" s="94">
        <v>282600</v>
      </c>
      <c r="GN142" s="32">
        <f t="shared" si="379"/>
        <v>403533.33333333331</v>
      </c>
      <c r="GO142" s="32">
        <f t="shared" si="380"/>
        <v>425000</v>
      </c>
      <c r="GP142" s="32">
        <f t="shared" si="381"/>
        <v>380730.79975581251</v>
      </c>
      <c r="GQ142" s="172">
        <f t="shared" si="382"/>
        <v>131234.6949</v>
      </c>
      <c r="GR142" s="32">
        <f t="shared" si="383"/>
        <v>161418.67472700001</v>
      </c>
      <c r="GS142" s="172">
        <f>VLOOKUP(B142,'[2]MANO DE OBRA '!$B$11:$G$145,6,0)</f>
        <v>94631</v>
      </c>
      <c r="GT142" s="162">
        <v>503000</v>
      </c>
      <c r="GU142" s="32">
        <v>425000</v>
      </c>
      <c r="GV142" s="94">
        <v>282600</v>
      </c>
      <c r="GW142" s="33">
        <f t="shared" si="384"/>
        <v>403533.33333333331</v>
      </c>
      <c r="GX142" s="32">
        <f t="shared" si="385"/>
        <v>425000</v>
      </c>
      <c r="GY142" s="32">
        <f t="shared" si="386"/>
        <v>380730.79975581251</v>
      </c>
      <c r="GZ142" s="172">
        <f t="shared" si="387"/>
        <v>114323.7111</v>
      </c>
      <c r="HA142" s="32">
        <f t="shared" si="388"/>
        <v>140618.16465300001</v>
      </c>
      <c r="HB142" s="172">
        <f>VLOOKUP(B142,'[2]MANO DE OBRA '!$B$11:$D$145,3,0)</f>
        <v>95018</v>
      </c>
      <c r="HC142" s="31">
        <v>503000</v>
      </c>
      <c r="HD142" s="32">
        <v>425000</v>
      </c>
      <c r="HE142" s="94">
        <v>282600</v>
      </c>
      <c r="HF142" s="33">
        <f t="shared" si="389"/>
        <v>403533.33333333331</v>
      </c>
      <c r="HG142" s="32">
        <f t="shared" si="390"/>
        <v>425000</v>
      </c>
      <c r="HH142" s="32">
        <f t="shared" si="391"/>
        <v>380730.79975581251</v>
      </c>
      <c r="HI142" s="172">
        <f t="shared" si="392"/>
        <v>114791.24579999999</v>
      </c>
      <c r="HJ142" s="32">
        <f t="shared" si="393"/>
        <v>141193.232334</v>
      </c>
      <c r="HK142" s="172">
        <f>VLOOKUP(B142,'[2]MANO DE OBRA '!$B$11:$BI$145,60,0)</f>
        <v>116627</v>
      </c>
      <c r="HL142" s="31">
        <v>503000</v>
      </c>
      <c r="HM142" s="32">
        <v>425000</v>
      </c>
      <c r="HN142" s="94">
        <v>391000</v>
      </c>
      <c r="HO142" s="33">
        <f t="shared" si="394"/>
        <v>439666.66666666669</v>
      </c>
      <c r="HP142" s="32">
        <f t="shared" si="395"/>
        <v>425000</v>
      </c>
      <c r="HQ142" s="32">
        <f t="shared" si="396"/>
        <v>434873.52221468795</v>
      </c>
      <c r="HR142" s="172">
        <f t="shared" si="397"/>
        <v>140897.07869999998</v>
      </c>
      <c r="HS142" s="32">
        <f t="shared" si="398"/>
        <v>173303.40680099998</v>
      </c>
      <c r="HT142" s="172">
        <v>241440</v>
      </c>
      <c r="HU142" s="31">
        <v>503000</v>
      </c>
      <c r="HV142" s="32">
        <v>425000</v>
      </c>
      <c r="HW142" s="94">
        <v>395000</v>
      </c>
      <c r="HX142" s="33">
        <f t="shared" si="399"/>
        <v>441000</v>
      </c>
      <c r="HY142" s="32">
        <f t="shared" si="400"/>
        <v>425000</v>
      </c>
      <c r="HZ142" s="32">
        <f t="shared" si="401"/>
        <v>436512.31616221665</v>
      </c>
      <c r="IA142" s="172">
        <f t="shared" si="402"/>
        <v>291683.66399999999</v>
      </c>
      <c r="IB142" s="32">
        <f t="shared" si="403"/>
        <v>358770.90671999997</v>
      </c>
      <c r="IC142" s="172">
        <v>276650</v>
      </c>
      <c r="ID142" s="31">
        <v>503000</v>
      </c>
      <c r="IE142" s="32">
        <v>425000</v>
      </c>
      <c r="IF142" s="94">
        <v>395000</v>
      </c>
      <c r="IG142" s="33">
        <f t="shared" si="404"/>
        <v>441000</v>
      </c>
      <c r="IH142" s="32">
        <f t="shared" si="405"/>
        <v>425000</v>
      </c>
      <c r="II142" s="32">
        <f t="shared" si="406"/>
        <v>436512.31616221665</v>
      </c>
      <c r="IJ142" s="172">
        <f t="shared" si="407"/>
        <v>334220.86499999999</v>
      </c>
      <c r="IK142" s="32">
        <f t="shared" si="408"/>
        <v>411091.66394999996</v>
      </c>
      <c r="IM142" s="32">
        <f t="shared" si="409"/>
        <v>190452.96909711111</v>
      </c>
    </row>
    <row r="143" spans="1:247" x14ac:dyDescent="0.25">
      <c r="A143" s="12">
        <v>136</v>
      </c>
      <c r="B143" s="38" t="s">
        <v>421</v>
      </c>
      <c r="C143" s="14">
        <f>VLOOKUP(B143,'[3]MANO DE OBRA'!$B$9:$D$144,3,0)</f>
        <v>278680</v>
      </c>
      <c r="D143" s="14">
        <v>996000</v>
      </c>
      <c r="E143" s="15">
        <v>1105000</v>
      </c>
      <c r="F143" s="97">
        <v>1072000</v>
      </c>
      <c r="G143" s="105">
        <f t="shared" si="275"/>
        <v>862920</v>
      </c>
      <c r="H143" s="105">
        <f t="shared" si="276"/>
        <v>1034000</v>
      </c>
      <c r="I143" s="105">
        <f t="shared" si="277"/>
        <v>622067.1172257635</v>
      </c>
      <c r="J143" s="107">
        <f t="shared" si="274"/>
        <v>292892.68</v>
      </c>
      <c r="K143" s="107">
        <f t="shared" si="278"/>
        <v>360257.9964</v>
      </c>
      <c r="L143" s="101">
        <f>VLOOKUP(B143,'[3]MANO DE OBRA'!$B$9:$F$144,5,0)</f>
        <v>272092</v>
      </c>
      <c r="M143" s="101">
        <v>996000</v>
      </c>
      <c r="N143" s="34">
        <v>1105000</v>
      </c>
      <c r="O143" s="70">
        <v>1082900</v>
      </c>
      <c r="P143" s="34">
        <f t="shared" si="279"/>
        <v>863998</v>
      </c>
      <c r="Q143" s="34">
        <f t="shared" si="280"/>
        <v>1039450</v>
      </c>
      <c r="R143" s="34">
        <f t="shared" si="281"/>
        <v>614659.57826509012</v>
      </c>
      <c r="S143" s="34">
        <f t="shared" si="282"/>
        <v>285968.69199999998</v>
      </c>
      <c r="T143" s="34">
        <f t="shared" si="283"/>
        <v>351741.49115999998</v>
      </c>
      <c r="U143" s="175">
        <f>VLOOKUP(B143,'[3]MANO DE OBRA'!$B$9:$H$144,7,0)</f>
        <v>268045</v>
      </c>
      <c r="V143" s="175">
        <v>996000</v>
      </c>
      <c r="W143" s="17">
        <v>1105000</v>
      </c>
      <c r="X143" s="17">
        <v>1061000</v>
      </c>
      <c r="Y143" s="17">
        <f t="shared" si="284"/>
        <v>857511.25</v>
      </c>
      <c r="Z143" s="17">
        <f t="shared" si="285"/>
        <v>1028500</v>
      </c>
      <c r="AA143" s="17">
        <f t="shared" si="286"/>
        <v>607697.95004657062</v>
      </c>
      <c r="AB143" s="17">
        <f t="shared" si="287"/>
        <v>281715.29499999998</v>
      </c>
      <c r="AC143" s="17">
        <f t="shared" si="288"/>
        <v>346509.81284999999</v>
      </c>
      <c r="AD143" s="129">
        <f>VLOOKUP(B143,'[3]MANO DE OBRA'!$B$9:$J$144,9,0)</f>
        <v>268359</v>
      </c>
      <c r="AE143" s="129">
        <v>996000</v>
      </c>
      <c r="AF143" s="18">
        <v>1105000</v>
      </c>
      <c r="AG143" s="74">
        <v>1082900</v>
      </c>
      <c r="AH143" s="18">
        <f t="shared" si="289"/>
        <v>863064.75</v>
      </c>
      <c r="AI143" s="18">
        <f t="shared" si="290"/>
        <v>1039450</v>
      </c>
      <c r="AJ143" s="18">
        <f t="shared" si="291"/>
        <v>609868.46003106539</v>
      </c>
      <c r="AK143" s="18">
        <f t="shared" si="292"/>
        <v>282045.30900000001</v>
      </c>
      <c r="AL143" s="18">
        <f t="shared" si="293"/>
        <v>346915.73006999999</v>
      </c>
      <c r="AM143" s="133">
        <f>VLOOKUP(B143,'[3]MANO DE OBRA'!$B$9:$L$144,11,0)</f>
        <v>295441</v>
      </c>
      <c r="AN143" s="133">
        <v>996000</v>
      </c>
      <c r="AO143" s="19">
        <v>1105000</v>
      </c>
      <c r="AP143" s="77">
        <v>1017000</v>
      </c>
      <c r="AQ143" s="19">
        <f t="shared" si="294"/>
        <v>853360.25</v>
      </c>
      <c r="AR143" s="19">
        <f t="shared" si="295"/>
        <v>1006500</v>
      </c>
      <c r="AS143" s="19">
        <f t="shared" si="296"/>
        <v>637242.2021018758</v>
      </c>
      <c r="AT143" s="19">
        <f t="shared" si="297"/>
        <v>310508.49099999998</v>
      </c>
      <c r="AU143" s="19">
        <f t="shared" si="298"/>
        <v>381925.44392999995</v>
      </c>
      <c r="AV143" s="137">
        <f>VLOOKUP(B143,'[3]MANO DE OBRA'!$B$9:$N$144,13,0)</f>
        <v>252700</v>
      </c>
      <c r="AW143" s="137">
        <v>996000</v>
      </c>
      <c r="AX143" s="20">
        <v>1105000</v>
      </c>
      <c r="AY143" s="79">
        <v>1017000</v>
      </c>
      <c r="AZ143" s="20">
        <f t="shared" si="299"/>
        <v>842675</v>
      </c>
      <c r="BA143" s="20">
        <f t="shared" si="300"/>
        <v>1006500</v>
      </c>
      <c r="BB143" s="20">
        <f t="shared" si="301"/>
        <v>583980.89164598414</v>
      </c>
      <c r="BC143" s="20">
        <f t="shared" si="302"/>
        <v>265587.7</v>
      </c>
      <c r="BD143" s="20">
        <f t="shared" si="303"/>
        <v>326672.87100000004</v>
      </c>
      <c r="BE143" s="139">
        <f>VLOOKUP(B143,'[3]MANO DE OBRA'!$B$9:$P$144,15,0)</f>
        <v>308690</v>
      </c>
      <c r="BF143" s="139">
        <v>996000</v>
      </c>
      <c r="BG143" s="21">
        <v>1105000</v>
      </c>
      <c r="BH143" s="80">
        <v>995000</v>
      </c>
      <c r="BI143" s="21">
        <f t="shared" si="304"/>
        <v>851172.5</v>
      </c>
      <c r="BJ143" s="21">
        <f t="shared" si="305"/>
        <v>995500</v>
      </c>
      <c r="BK143" s="21">
        <f t="shared" si="306"/>
        <v>650035.03283786948</v>
      </c>
      <c r="BL143" s="21">
        <f t="shared" si="307"/>
        <v>324433.19</v>
      </c>
      <c r="BM143" s="21">
        <f t="shared" si="308"/>
        <v>399052.82370000001</v>
      </c>
      <c r="BN143" s="144">
        <f>VLOOKUP(B143,'[3]MANO DE OBRA'!$B$9:$R$144,17,0)</f>
        <v>352561</v>
      </c>
      <c r="BO143" s="144">
        <v>996000</v>
      </c>
      <c r="BP143" s="22">
        <v>1105000</v>
      </c>
      <c r="BQ143" s="82">
        <v>1017000</v>
      </c>
      <c r="BR143" s="22">
        <f t="shared" si="309"/>
        <v>867640.25</v>
      </c>
      <c r="BS143" s="22">
        <f t="shared" si="310"/>
        <v>1006500</v>
      </c>
      <c r="BT143" s="22">
        <f t="shared" si="311"/>
        <v>698242.81193729828</v>
      </c>
      <c r="BU143" s="22">
        <f t="shared" si="312"/>
        <v>370541.61099999998</v>
      </c>
      <c r="BV143" s="22">
        <f t="shared" si="313"/>
        <v>455766.18152999994</v>
      </c>
      <c r="BW143" s="146">
        <f>VLOOKUP(B143,'[3]MANO DE OBRA'!$B$9:$T$144,19,0)</f>
        <v>378919</v>
      </c>
      <c r="BX143" s="146">
        <v>996000</v>
      </c>
      <c r="BY143" s="23">
        <v>1105000</v>
      </c>
      <c r="BZ143" s="84">
        <v>995000</v>
      </c>
      <c r="CA143" s="23">
        <f t="shared" si="314"/>
        <v>868729.75</v>
      </c>
      <c r="CB143" s="23">
        <f t="shared" si="315"/>
        <v>995500</v>
      </c>
      <c r="CC143" s="84">
        <f t="shared" si="316"/>
        <v>720317.7296502497</v>
      </c>
      <c r="CD143" s="84">
        <f t="shared" si="317"/>
        <v>398243.86899999995</v>
      </c>
      <c r="CE143" s="84">
        <f t="shared" si="318"/>
        <v>489839.95886999997</v>
      </c>
      <c r="CF143" s="168">
        <f>VLOOKUP(B143,'[3]MANO DE OBRA'!$B$9:$X$144,23,0)</f>
        <v>252700</v>
      </c>
      <c r="CG143" s="168">
        <v>996000</v>
      </c>
      <c r="CH143" s="24">
        <v>1105000</v>
      </c>
      <c r="CI143" s="24">
        <v>925400</v>
      </c>
      <c r="CJ143" s="24">
        <f t="shared" si="319"/>
        <v>819775</v>
      </c>
      <c r="CK143" s="24">
        <f t="shared" si="320"/>
        <v>960700</v>
      </c>
      <c r="CL143" s="24">
        <f t="shared" si="321"/>
        <v>575798.98414326622</v>
      </c>
      <c r="CM143" s="24">
        <f t="shared" si="322"/>
        <v>265587.7</v>
      </c>
      <c r="CN143" s="24">
        <f t="shared" si="323"/>
        <v>326672.87100000004</v>
      </c>
      <c r="CO143" s="148">
        <f>VLOOKUP(B143,'[3]MANO DE OBRA'!$B$9:$Z$144,25,0)</f>
        <v>291703</v>
      </c>
      <c r="CP143" s="148">
        <v>996000</v>
      </c>
      <c r="CQ143" s="26">
        <v>1105000</v>
      </c>
      <c r="CR143" s="149">
        <v>1050000</v>
      </c>
      <c r="CS143" s="26">
        <f t="shared" si="324"/>
        <v>860675.75</v>
      </c>
      <c r="CT143" s="26">
        <f t="shared" si="325"/>
        <v>1023000</v>
      </c>
      <c r="CU143" s="26">
        <f t="shared" si="326"/>
        <v>635978.70442019624</v>
      </c>
      <c r="CV143" s="26">
        <f t="shared" si="327"/>
        <v>306579.853</v>
      </c>
      <c r="CW143" s="26">
        <f t="shared" si="328"/>
        <v>377093.21918999997</v>
      </c>
      <c r="CX143" s="27">
        <f>VLOOKUP(B143,'[3]MANO DE OBRA'!$B$9:$AB$144,27,0)</f>
        <v>379843</v>
      </c>
      <c r="CY143" s="27">
        <v>996000</v>
      </c>
      <c r="CZ143" s="28">
        <v>1105000</v>
      </c>
      <c r="DA143" s="86">
        <v>1028000</v>
      </c>
      <c r="DB143" s="28">
        <f t="shared" si="329"/>
        <v>877210.75</v>
      </c>
      <c r="DC143" s="28">
        <f t="shared" si="330"/>
        <v>1012000</v>
      </c>
      <c r="DD143" s="28">
        <f t="shared" si="331"/>
        <v>725370.57612569991</v>
      </c>
      <c r="DE143" s="28">
        <f t="shared" si="332"/>
        <v>399214.99299999996</v>
      </c>
      <c r="DF143" s="28">
        <f t="shared" si="333"/>
        <v>491034.44138999993</v>
      </c>
      <c r="DG143" s="150">
        <f>VLOOKUP(B143,'[3]MANO DE OBRA'!$B$9:$AF$144,31,0)</f>
        <v>386750</v>
      </c>
      <c r="DH143" s="150">
        <v>996000</v>
      </c>
      <c r="DI143" s="29">
        <v>1105000</v>
      </c>
      <c r="DJ143" s="88">
        <v>1072000</v>
      </c>
      <c r="DK143" s="29">
        <f t="shared" si="334"/>
        <v>889937.5</v>
      </c>
      <c r="DL143" s="29">
        <f t="shared" si="335"/>
        <v>1034000</v>
      </c>
      <c r="DM143" s="29">
        <f t="shared" si="336"/>
        <v>736990.42776085879</v>
      </c>
      <c r="DN143" s="29">
        <f t="shared" si="337"/>
        <v>406474.25</v>
      </c>
      <c r="DO143" s="29">
        <f t="shared" si="338"/>
        <v>499963.32750000001</v>
      </c>
      <c r="DP143" s="154">
        <f>VLOOKUP(B143,'[3]MANO DE OBRA'!$B$9:$AH$144,33,0)</f>
        <v>386750</v>
      </c>
      <c r="DQ143" s="154">
        <v>996000</v>
      </c>
      <c r="DR143" s="30">
        <v>1105000</v>
      </c>
      <c r="DS143" s="90">
        <v>1049800</v>
      </c>
      <c r="DT143" s="30">
        <f t="shared" si="339"/>
        <v>884387.5</v>
      </c>
      <c r="DU143" s="30">
        <f t="shared" si="340"/>
        <v>1022900</v>
      </c>
      <c r="DV143" s="30">
        <f t="shared" si="341"/>
        <v>734321.48223379196</v>
      </c>
      <c r="DW143" s="30">
        <f t="shared" si="342"/>
        <v>406474.25</v>
      </c>
      <c r="DX143" s="30">
        <f t="shared" si="343"/>
        <v>499963.32750000001</v>
      </c>
      <c r="DY143" s="158">
        <f>VLOOKUP(B143,'[3]MANO DE OBRA'!$B$9:$AJ$144,35,0)</f>
        <v>386750</v>
      </c>
      <c r="DZ143" s="158">
        <v>996000</v>
      </c>
      <c r="EA143" s="24">
        <v>1105000</v>
      </c>
      <c r="EB143" s="25">
        <v>1049800</v>
      </c>
      <c r="EC143" s="24">
        <f t="shared" si="344"/>
        <v>884387.5</v>
      </c>
      <c r="ED143" s="24">
        <f t="shared" si="345"/>
        <v>1022900</v>
      </c>
      <c r="EE143" s="24">
        <f t="shared" si="346"/>
        <v>734321.48223379196</v>
      </c>
      <c r="EF143" s="24">
        <f t="shared" si="347"/>
        <v>406474.25</v>
      </c>
      <c r="EG143" s="24">
        <f t="shared" si="348"/>
        <v>499963.32750000001</v>
      </c>
      <c r="EH143" s="126">
        <f>VLOOKUP(B143,'[3]MANO DE OBRA'!$B$9:$AN$144,37,0)</f>
        <v>411935</v>
      </c>
      <c r="EI143" s="126">
        <v>996000</v>
      </c>
      <c r="EJ143" s="17">
        <v>1105000</v>
      </c>
      <c r="EK143" s="73">
        <v>1061000</v>
      </c>
      <c r="EL143" s="17">
        <f t="shared" si="349"/>
        <v>893483.75</v>
      </c>
      <c r="EM143" s="17">
        <f t="shared" si="350"/>
        <v>1028500</v>
      </c>
      <c r="EN143" s="17">
        <f t="shared" si="351"/>
        <v>757709.5098567073</v>
      </c>
      <c r="EO143" s="17">
        <f t="shared" si="352"/>
        <v>432943.685</v>
      </c>
      <c r="EP143" s="17">
        <f t="shared" si="353"/>
        <v>532520.73254999996</v>
      </c>
      <c r="EQ143" s="350"/>
      <c r="ER143" s="170">
        <v>996000</v>
      </c>
      <c r="ES143" s="32">
        <v>1105000</v>
      </c>
      <c r="ET143" s="32">
        <v>1061000</v>
      </c>
      <c r="EU143" s="32">
        <f t="shared" si="354"/>
        <v>1054000</v>
      </c>
      <c r="EV143" s="32">
        <f t="shared" si="355"/>
        <v>1061000</v>
      </c>
      <c r="EW143" s="32">
        <f t="shared" si="356"/>
        <v>1052077.6661007567</v>
      </c>
      <c r="EX143" s="32">
        <f t="shared" si="357"/>
        <v>0</v>
      </c>
      <c r="EY143" s="32">
        <f t="shared" si="358"/>
        <v>0</v>
      </c>
      <c r="EZ143" s="94">
        <f>VLOOKUP(B143,'[2]MANO DE OBRA '!$B$11:$AT$145,45,0)</f>
        <v>224503</v>
      </c>
      <c r="FA143" s="170">
        <v>996000</v>
      </c>
      <c r="FB143" s="32">
        <v>1105000</v>
      </c>
      <c r="FC143" s="32">
        <v>1072000</v>
      </c>
      <c r="FD143" s="32">
        <f t="shared" si="359"/>
        <v>1057666.6666666667</v>
      </c>
      <c r="FE143" s="32">
        <f t="shared" si="360"/>
        <v>1072000</v>
      </c>
      <c r="FF143" s="32">
        <f t="shared" si="361"/>
        <v>1055658.0725901411</v>
      </c>
      <c r="FG143" s="172">
        <f t="shared" si="362"/>
        <v>271222.07429999998</v>
      </c>
      <c r="FH143" s="32">
        <f t="shared" si="363"/>
        <v>333603.15138900001</v>
      </c>
      <c r="FI143" s="172">
        <f>VLOOKUP(B143,'[2]MANO DE OBRA '!$B$11:$BO$145,66,0)</f>
        <v>236166</v>
      </c>
      <c r="FJ143" s="162">
        <v>996000</v>
      </c>
      <c r="FK143" s="32">
        <v>1105000</v>
      </c>
      <c r="FL143" s="94">
        <v>1060800</v>
      </c>
      <c r="FM143" s="32">
        <f t="shared" si="364"/>
        <v>1053933.3333333333</v>
      </c>
      <c r="FN143" s="32">
        <f t="shared" si="365"/>
        <v>1060800</v>
      </c>
      <c r="FO143" s="94">
        <f t="shared" si="366"/>
        <v>1052012.1076947586</v>
      </c>
      <c r="FP143" s="172">
        <f t="shared" si="367"/>
        <v>285312.1446</v>
      </c>
      <c r="FQ143" s="32">
        <f t="shared" si="368"/>
        <v>350933.93785799999</v>
      </c>
      <c r="FR143" s="94">
        <f>VLOOKUP(B143,'[2]MANO DE OBRA '!$B$11:$BF$145,57,0)</f>
        <v>161466</v>
      </c>
      <c r="FS143" s="170">
        <v>996000</v>
      </c>
      <c r="FT143" s="32">
        <v>1105000</v>
      </c>
      <c r="FU143" s="32">
        <v>1050000</v>
      </c>
      <c r="FV143" s="32">
        <f t="shared" si="369"/>
        <v>1050333.3333333333</v>
      </c>
      <c r="FW143" s="32">
        <f t="shared" si="370"/>
        <v>1050000</v>
      </c>
      <c r="FX143" s="32">
        <f t="shared" si="371"/>
        <v>1048447.2106041497</v>
      </c>
      <c r="FY143" s="172">
        <f t="shared" si="372"/>
        <v>195067.07459999999</v>
      </c>
      <c r="FZ143" s="32">
        <f t="shared" si="373"/>
        <v>239932.501758</v>
      </c>
      <c r="GA143" s="172">
        <f>VLOOKUP(B143,'[2]MANO DE OBRA '!$B$11:$BR$145,69,0)</f>
        <v>228666</v>
      </c>
      <c r="GB143" s="162">
        <v>996000</v>
      </c>
      <c r="GC143" s="32">
        <v>1105000</v>
      </c>
      <c r="GD143" s="94">
        <v>1083000</v>
      </c>
      <c r="GE143" s="32">
        <f t="shared" si="374"/>
        <v>1061333.3333333333</v>
      </c>
      <c r="GF143" s="32">
        <f t="shared" si="375"/>
        <v>1083000</v>
      </c>
      <c r="GG143" s="32">
        <f t="shared" si="376"/>
        <v>1059189.457941334</v>
      </c>
      <c r="GH143" s="172">
        <f t="shared" si="377"/>
        <v>276251.3946</v>
      </c>
      <c r="GI143" s="32">
        <f t="shared" si="378"/>
        <v>339789.21535800002</v>
      </c>
      <c r="GJ143" s="172">
        <f>VLOOKUP(B143,'[2]MANO DE OBRA '!$B$11:$P$145,15,0)</f>
        <v>161622</v>
      </c>
      <c r="GK143" s="162">
        <v>996000</v>
      </c>
      <c r="GL143" s="32">
        <v>1105000</v>
      </c>
      <c r="GM143" s="94">
        <v>742600</v>
      </c>
      <c r="GN143" s="32">
        <f t="shared" si="379"/>
        <v>947866.66666666663</v>
      </c>
      <c r="GO143" s="32">
        <f t="shared" si="380"/>
        <v>996000</v>
      </c>
      <c r="GP143" s="32">
        <f t="shared" si="381"/>
        <v>921485.326910962</v>
      </c>
      <c r="GQ143" s="172">
        <f t="shared" si="382"/>
        <v>195255.53819999998</v>
      </c>
      <c r="GR143" s="32">
        <f t="shared" si="383"/>
        <v>240164.31198599999</v>
      </c>
      <c r="GS143" s="172">
        <f>VLOOKUP(B143,'[2]MANO DE OBRA '!$B$11:$G$145,6,0)</f>
        <v>152568</v>
      </c>
      <c r="GT143" s="162">
        <v>996000</v>
      </c>
      <c r="GU143" s="32">
        <v>1105000</v>
      </c>
      <c r="GV143" s="94">
        <v>742600</v>
      </c>
      <c r="GW143" s="33">
        <f t="shared" si="384"/>
        <v>947866.66666666663</v>
      </c>
      <c r="GX143" s="32">
        <f t="shared" si="385"/>
        <v>996000</v>
      </c>
      <c r="GY143" s="32">
        <f t="shared" si="386"/>
        <v>921485.326910962</v>
      </c>
      <c r="GZ143" s="172">
        <f t="shared" si="387"/>
        <v>184317.4008</v>
      </c>
      <c r="HA143" s="32">
        <f t="shared" si="388"/>
        <v>226710.40298400001</v>
      </c>
      <c r="HB143" s="172">
        <f>VLOOKUP(B143,'[2]MANO DE OBRA '!$B$11:$D$145,3,0)</f>
        <v>155591</v>
      </c>
      <c r="HC143" s="31">
        <v>996000</v>
      </c>
      <c r="HD143" s="32">
        <v>1105000</v>
      </c>
      <c r="HE143" s="94">
        <v>742600</v>
      </c>
      <c r="HF143" s="33">
        <f t="shared" si="389"/>
        <v>947866.66666666663</v>
      </c>
      <c r="HG143" s="32">
        <f t="shared" si="390"/>
        <v>996000</v>
      </c>
      <c r="HH143" s="32">
        <f t="shared" si="391"/>
        <v>921485.326910962</v>
      </c>
      <c r="HI143" s="172">
        <f t="shared" si="392"/>
        <v>187969.4871</v>
      </c>
      <c r="HJ143" s="32">
        <f t="shared" si="393"/>
        <v>231202.46913300001</v>
      </c>
      <c r="HK143" s="172">
        <f>VLOOKUP(B143,'[2]MANO DE OBRA '!$B$11:$BI$145,60,0)</f>
        <v>230174</v>
      </c>
      <c r="HL143" s="31">
        <v>996000</v>
      </c>
      <c r="HM143" s="32">
        <v>1105000</v>
      </c>
      <c r="HN143" s="94">
        <v>1082900</v>
      </c>
      <c r="HO143" s="33">
        <f t="shared" si="394"/>
        <v>1061300</v>
      </c>
      <c r="HP143" s="32">
        <f t="shared" si="395"/>
        <v>1082900</v>
      </c>
      <c r="HQ143" s="32">
        <f t="shared" si="396"/>
        <v>1059157.572226332</v>
      </c>
      <c r="HR143" s="172">
        <f t="shared" si="397"/>
        <v>278073.20939999999</v>
      </c>
      <c r="HS143" s="32">
        <f t="shared" si="398"/>
        <v>342030.04756199999</v>
      </c>
      <c r="HT143" s="172">
        <v>478080</v>
      </c>
      <c r="HU143" s="31">
        <v>996000</v>
      </c>
      <c r="HV143" s="32">
        <v>1105000</v>
      </c>
      <c r="HW143" s="94">
        <v>1017000</v>
      </c>
      <c r="HX143" s="33">
        <f t="shared" si="399"/>
        <v>1039333.3333333334</v>
      </c>
      <c r="HY143" s="32">
        <f t="shared" si="400"/>
        <v>1017000</v>
      </c>
      <c r="HZ143" s="32">
        <f t="shared" si="401"/>
        <v>1037244.8311044676</v>
      </c>
      <c r="IA143" s="172">
        <f t="shared" si="402"/>
        <v>577568.44799999997</v>
      </c>
      <c r="IB143" s="32">
        <f t="shared" si="403"/>
        <v>710409.19103999995</v>
      </c>
      <c r="IC143" s="172">
        <v>547800</v>
      </c>
      <c r="ID143" s="31">
        <v>996000</v>
      </c>
      <c r="IE143" s="32">
        <v>1105000</v>
      </c>
      <c r="IF143" s="94">
        <v>1017000</v>
      </c>
      <c r="IG143" s="33">
        <f t="shared" si="404"/>
        <v>1039333.3333333334</v>
      </c>
      <c r="IH143" s="32">
        <f t="shared" si="405"/>
        <v>1017000</v>
      </c>
      <c r="II143" s="32">
        <f t="shared" si="406"/>
        <v>1037244.8311044676</v>
      </c>
      <c r="IJ143" s="172">
        <f t="shared" si="407"/>
        <v>661797.17999999993</v>
      </c>
      <c r="IK143" s="32">
        <f t="shared" si="408"/>
        <v>814010.53139999998</v>
      </c>
      <c r="IM143" s="32">
        <f t="shared" si="409"/>
        <v>389432.56728177785</v>
      </c>
    </row>
    <row r="144" spans="1:247" x14ac:dyDescent="0.25">
      <c r="G144" s="106">
        <f>SUM(G8:G143)</f>
        <v>152151960.75</v>
      </c>
      <c r="H144" s="106">
        <f t="shared" ref="H144:I144" si="410">SUM(H8:H143)</f>
        <v>179965575</v>
      </c>
      <c r="I144" s="106">
        <f t="shared" si="410"/>
        <v>107629016.56974991</v>
      </c>
      <c r="J144" s="106">
        <f>SUM(J8:J143)</f>
        <v>50000024.91300001</v>
      </c>
      <c r="K144" s="108">
        <f>SUM(K8:K143)</f>
        <v>61500030.642989986</v>
      </c>
      <c r="P144" s="128">
        <f>SUM(P8:P143)</f>
        <v>153729050.5</v>
      </c>
      <c r="Q144" s="128">
        <f t="shared" ref="Q144:R144" si="411">SUM(Q8:Q143)</f>
        <v>182008925</v>
      </c>
      <c r="R144" s="128">
        <f t="shared" si="411"/>
        <v>110678950.25458747</v>
      </c>
      <c r="S144" s="106">
        <f>SUM(S8:S143)</f>
        <v>52334988.52200003</v>
      </c>
      <c r="T144" s="108">
        <f>SUM(T8:T143)</f>
        <v>64372035.882059999</v>
      </c>
      <c r="Y144" s="106">
        <f>SUM(Y8:Y143)</f>
        <v>152095644</v>
      </c>
      <c r="Z144" s="106">
        <f t="shared" ref="Z144:AA144" si="412">SUM(Z8:Z143)</f>
        <v>179997075</v>
      </c>
      <c r="AA144" s="106">
        <f t="shared" si="412"/>
        <v>107206784.20504926</v>
      </c>
      <c r="AB144" s="106">
        <f>SUM(AB8:AB143)</f>
        <v>49697056.295999981</v>
      </c>
      <c r="AC144" s="108">
        <f>SUM(AC8:AC143)</f>
        <v>61127379.244079992</v>
      </c>
      <c r="AD144" s="108"/>
      <c r="AH144" s="106">
        <f>SUM(AH8:AH143)</f>
        <v>153060194.5</v>
      </c>
      <c r="AI144" s="106">
        <f t="shared" ref="AI144:AJ144" si="413">SUM(AI8:AI143)</f>
        <v>182008925</v>
      </c>
      <c r="AJ144" s="106">
        <f t="shared" si="413"/>
        <v>107302332.30422944</v>
      </c>
      <c r="AK144" s="106">
        <f>SUM(AK8:AK143)</f>
        <v>49523117.898000002</v>
      </c>
      <c r="AL144" s="108">
        <f>SUM(AL8:AL143)</f>
        <v>60913435.014540017</v>
      </c>
      <c r="AM144" s="108"/>
      <c r="AQ144" s="106">
        <f>SUM(AQ8:AQ143)</f>
        <v>153637376</v>
      </c>
      <c r="AR144" s="106">
        <f t="shared" ref="AR144:AS144" si="414">SUM(AR8:AR143)</f>
        <v>181016575</v>
      </c>
      <c r="AS144" s="106">
        <f t="shared" si="414"/>
        <v>112495227.90428907</v>
      </c>
      <c r="AT144" s="106">
        <f>SUM(AT8:AT143)</f>
        <v>54035508.623999961</v>
      </c>
      <c r="AU144" s="108">
        <f>SUM(AU8:AU143)</f>
        <v>66463675.607519999</v>
      </c>
      <c r="AZ144" s="106">
        <f>SUM(AZ8:AZ143)</f>
        <v>153584181.75</v>
      </c>
      <c r="BA144" s="106">
        <f t="shared" ref="BA144:BB144" si="415">SUM(BA8:BA143)</f>
        <v>181016575</v>
      </c>
      <c r="BB144" s="106">
        <f t="shared" si="415"/>
        <v>111976336.77739553</v>
      </c>
      <c r="BC144" s="106">
        <f>SUM(BC8:BC143)</f>
        <v>53811879.996999979</v>
      </c>
      <c r="BD144" s="108">
        <f>SUM(BD8:BD143)</f>
        <v>66188612.396310002</v>
      </c>
      <c r="BI144" s="106">
        <f>SUM(BI8:BI143)</f>
        <v>153202450.5</v>
      </c>
      <c r="BJ144" s="106">
        <f t="shared" ref="BJ144:BK144" si="416">SUM(BJ8:BJ143)</f>
        <v>179396575</v>
      </c>
      <c r="BK144" s="106">
        <f t="shared" si="416"/>
        <v>113972233.91402255</v>
      </c>
      <c r="BL144" s="106">
        <f>SUM(BL8:BL143)</f>
        <v>55612321.822000004</v>
      </c>
      <c r="BM144" s="108">
        <f>SUM(BM8:BM143)</f>
        <v>68403155.841060013</v>
      </c>
      <c r="BR144" s="106">
        <f>SUM(BR8:BR143)</f>
        <v>156024235.75</v>
      </c>
      <c r="BS144" s="106">
        <f t="shared" ref="BS144:BT144" si="417">SUM(BS8:BS143)</f>
        <v>181408075</v>
      </c>
      <c r="BT144" s="106">
        <f t="shared" si="417"/>
        <v>121886288.18556739</v>
      </c>
      <c r="BU144" s="106">
        <f>SUM(BU8:BU143)</f>
        <v>63246934.012999997</v>
      </c>
      <c r="BV144" s="108">
        <f>SUM(BV8:BV143)</f>
        <v>77793728.835989967</v>
      </c>
      <c r="CA144" s="106">
        <f>SUM(CA8:CA143)</f>
        <v>155382951.75</v>
      </c>
      <c r="CB144" s="106">
        <f t="shared" ref="CB144:CC144" si="418">SUM(CB8:CB143)</f>
        <v>179396575</v>
      </c>
      <c r="CC144" s="106">
        <f t="shared" si="418"/>
        <v>122997683.15708175</v>
      </c>
      <c r="CD144" s="106">
        <f>SUM(CD8:CD143)</f>
        <v>64779149.076999985</v>
      </c>
      <c r="CE144" s="108">
        <f>SUM(CE8:CE143)</f>
        <v>79678353.364710048</v>
      </c>
      <c r="CJ144" s="106">
        <f>SUM(CJ8:CJ143)</f>
        <v>148993344.25</v>
      </c>
      <c r="CK144" s="106">
        <f t="shared" ref="CK144:CL144" si="419">SUM(CK8:CK143)</f>
        <v>173742925</v>
      </c>
      <c r="CL144" s="106">
        <f t="shared" si="419"/>
        <v>106217603.99757099</v>
      </c>
      <c r="CM144" s="106">
        <f>SUM(CM8:CM143)</f>
        <v>49801211.446999989</v>
      </c>
      <c r="CN144" s="108">
        <f>SUM(CN8:CN143)</f>
        <v>61255490.079809949</v>
      </c>
      <c r="CO144" s="180"/>
      <c r="CS144" s="106">
        <f>SUM(CS8:CS143)</f>
        <v>154486447.5</v>
      </c>
      <c r="CT144" s="106">
        <f t="shared" ref="CT144:CU144" si="420">SUM(CT8:CT143)</f>
        <v>181361075</v>
      </c>
      <c r="CU144" s="106">
        <f t="shared" si="420"/>
        <v>115736225.05934642</v>
      </c>
      <c r="CV144" s="106">
        <f>SUM(CV8:CV143)</f>
        <v>56880866.209999993</v>
      </c>
      <c r="CW144" s="108">
        <f>SUM(CW8:CW143)</f>
        <v>69963465.438299999</v>
      </c>
      <c r="DB144" s="106">
        <f>SUM(DB8:DB143)</f>
        <v>156659450.25</v>
      </c>
      <c r="DC144" s="106">
        <f t="shared" ref="DC144:DD144" si="421">SUM(DC8:DC143)</f>
        <v>179418075</v>
      </c>
      <c r="DD144" s="106">
        <f t="shared" si="421"/>
        <v>128288810.36612709</v>
      </c>
      <c r="DE144" s="106">
        <f>SUM(DE8:DE143)</f>
        <v>70100355.770999998</v>
      </c>
      <c r="DF144" s="108">
        <f>SUM(DF8:DF143)</f>
        <v>86223437.598329946</v>
      </c>
      <c r="DK144" s="106">
        <f>SUM(DK8:DK143)</f>
        <v>158518034</v>
      </c>
      <c r="DL144" s="106">
        <f t="shared" ref="DL144:DM144" si="422">SUM(DL8:DL143)</f>
        <v>181386575</v>
      </c>
      <c r="DM144" s="106">
        <f t="shared" si="422"/>
        <v>131966850.73386177</v>
      </c>
      <c r="DN144" s="106">
        <f>SUM(DN8:DN143)</f>
        <v>73776054.856000021</v>
      </c>
      <c r="DO144" s="108">
        <f>SUM(DO8:DO143)</f>
        <v>90744547.472880006</v>
      </c>
      <c r="DT144" s="106">
        <f>SUM(DT8:DT143)</f>
        <v>158505934</v>
      </c>
      <c r="DU144" s="106">
        <f t="shared" ref="DU144:DV144" si="423">SUM(DU8:DU143)</f>
        <v>181362375</v>
      </c>
      <c r="DV144" s="106">
        <f t="shared" si="423"/>
        <v>131960527.73150507</v>
      </c>
      <c r="DW144" s="106">
        <f>SUM(DW8:DW143)</f>
        <v>73776054.856000021</v>
      </c>
      <c r="DX144" s="108">
        <f>SUM(DX8:DX143)</f>
        <v>90744547.472880006</v>
      </c>
      <c r="EC144" s="106">
        <f>SUM(EC8:EC143)</f>
        <v>158414334</v>
      </c>
      <c r="ED144" s="106">
        <f t="shared" ref="ED144:EE144" si="424">SUM(ED8:ED143)</f>
        <v>181179175</v>
      </c>
      <c r="EE144" s="106">
        <f t="shared" si="424"/>
        <v>131916281.3189925</v>
      </c>
      <c r="EF144" s="106">
        <f>SUM(EF8:EF143)</f>
        <v>73776054.856000021</v>
      </c>
      <c r="EG144" s="108">
        <f>SUM(EG8:EG143)</f>
        <v>90744547.472880006</v>
      </c>
      <c r="EL144" s="106">
        <f>SUM(EL8:EL143)</f>
        <v>158428444.75</v>
      </c>
      <c r="EM144" s="106">
        <f t="shared" ref="EM144:EN144" si="425">SUM(EM8:EM143)</f>
        <v>179547575</v>
      </c>
      <c r="EN144" s="106">
        <f t="shared" si="425"/>
        <v>134339883.58034515</v>
      </c>
      <c r="EO144" s="106">
        <f>SUM(EO8:EO143)</f>
        <v>77264999.648999959</v>
      </c>
      <c r="EP144" s="108">
        <f>SUM(EP8:EP143)</f>
        <v>95035949.568269968</v>
      </c>
      <c r="EQ144" s="108"/>
      <c r="EU144" s="106">
        <f>SUM(EU8:EU143)</f>
        <v>186707360</v>
      </c>
      <c r="EV144" s="106">
        <f t="shared" ref="EV144:EW144" si="426">SUM(EV8:EV143)</f>
        <v>189383150</v>
      </c>
      <c r="EW144" s="106">
        <f t="shared" si="426"/>
        <v>185667323.83967209</v>
      </c>
      <c r="EX144" s="106">
        <f>SUM(EX8:EX143)</f>
        <v>82456176.269400015</v>
      </c>
      <c r="EY144" s="108">
        <f>SUM(EY8:EY143)</f>
        <v>101421096.81136194</v>
      </c>
      <c r="EZ144" s="108"/>
      <c r="FD144" s="106">
        <f>SUM(FD8:FD143)</f>
        <v>186680693.33333334</v>
      </c>
      <c r="FE144" s="106">
        <f t="shared" ref="FE144:FF144" si="427">SUM(FE8:FE143)</f>
        <v>189294150</v>
      </c>
      <c r="FF144" s="106">
        <f t="shared" si="427"/>
        <v>185638841.85715687</v>
      </c>
      <c r="FG144" s="106">
        <f>SUM(FG8:FG143)</f>
        <v>46598940.720900007</v>
      </c>
      <c r="FH144" s="108">
        <f>SUM(FH8:FH143)</f>
        <v>57316697.086707018</v>
      </c>
      <c r="FI144" s="108"/>
      <c r="FM144" s="106">
        <f>SUM(FM8:FM143)</f>
        <v>186707326.66666672</v>
      </c>
      <c r="FN144" s="106">
        <f t="shared" ref="FN144" si="428">SUM(FN8:FN143)</f>
        <v>189384150</v>
      </c>
      <c r="FO144" s="106">
        <f t="shared" ref="FO144" si="429">SUM(FO8:FO143)</f>
        <v>185667225.59251669</v>
      </c>
      <c r="FP144" s="106">
        <f>SUM(FP8:FP143)</f>
        <v>46829478.819600016</v>
      </c>
      <c r="FQ144" s="108">
        <f>SUM(FQ8:FQ143)</f>
        <v>57600258.948108017</v>
      </c>
      <c r="FR144" s="108"/>
      <c r="FV144" s="106">
        <f>SUM(FV8:FV143)</f>
        <v>186777693.3333334</v>
      </c>
      <c r="FW144" s="106">
        <f t="shared" ref="FW144" si="430">SUM(FW8:FW143)</f>
        <v>189670150</v>
      </c>
      <c r="FX144" s="106">
        <f t="shared" ref="FX144" si="431">SUM(FX8:FX143)</f>
        <v>185726141.56449184</v>
      </c>
      <c r="FY144" s="106">
        <f>SUM(FY8:FY143)</f>
        <v>37980129.406200014</v>
      </c>
      <c r="FZ144" s="108">
        <f>SUM(FZ8:FZ143)</f>
        <v>46715559.169625983</v>
      </c>
      <c r="GA144" s="108"/>
      <c r="GE144" s="106">
        <f t="shared" ref="GE144:GF144" si="432">SUM(GE8:GE143)</f>
        <v>188373359.99999991</v>
      </c>
      <c r="GF144" s="106">
        <f t="shared" si="432"/>
        <v>194394150</v>
      </c>
      <c r="GG144" s="106">
        <f t="shared" ref="GG144" si="433">SUM(GG8:GG143)</f>
        <v>187231299.79542831</v>
      </c>
      <c r="GH144" s="106">
        <f>SUM(GH8:GH143)</f>
        <v>47324787.738599993</v>
      </c>
      <c r="GI144" s="108">
        <f>SUM(GI8:GI143)</f>
        <v>58209488.918478005</v>
      </c>
      <c r="GJ144" s="108"/>
      <c r="GN144" s="106">
        <f t="shared" ref="GN144:GO144" si="434">SUM(GN8:GN143)</f>
        <v>170953789.99999997</v>
      </c>
      <c r="GO144" s="106">
        <f t="shared" si="434"/>
        <v>172177040</v>
      </c>
      <c r="GP144" s="106">
        <f t="shared" ref="GP144" si="435">SUM(GP8:GP143)</f>
        <v>166695675.67628989</v>
      </c>
      <c r="GQ144" s="106">
        <f>SUM(GQ8:GQ143)</f>
        <v>36315454.589400008</v>
      </c>
      <c r="GR144" s="108">
        <f>SUM(GR8:GR143)</f>
        <v>44668009.14496202</v>
      </c>
      <c r="GS144" s="108"/>
      <c r="GW144" s="106">
        <f t="shared" ref="GW144:GX144" si="436">SUM(GW8:GW143)</f>
        <v>170953789.99999997</v>
      </c>
      <c r="GX144" s="106">
        <f t="shared" si="436"/>
        <v>172177040</v>
      </c>
      <c r="GY144" s="106">
        <f t="shared" ref="GY144" si="437">SUM(GY8:GY143)</f>
        <v>166695675.67628989</v>
      </c>
      <c r="GZ144" s="106">
        <f>SUM(GZ8:GZ143)</f>
        <v>32413633.481699996</v>
      </c>
      <c r="HA144" s="108">
        <f>SUM(HA8:HA143)</f>
        <v>39868769.182491027</v>
      </c>
      <c r="HB144" s="108"/>
      <c r="HF144" s="106">
        <f t="shared" ref="HF144:HG144" si="438">SUM(HF8:HF143)</f>
        <v>170953789.99999997</v>
      </c>
      <c r="HG144" s="106">
        <f t="shared" si="438"/>
        <v>172177040</v>
      </c>
      <c r="HH144" s="106">
        <f t="shared" ref="HH144" si="439">SUM(HH8:HH143)</f>
        <v>166695675.67628989</v>
      </c>
      <c r="HI144" s="106">
        <f>SUM(HI8:HI143)</f>
        <v>32580333.160199992</v>
      </c>
      <c r="HJ144" s="108">
        <f>SUM(HJ8:HJ143)</f>
        <v>40073809.787046008</v>
      </c>
      <c r="HK144" s="108"/>
      <c r="HO144" s="106">
        <f t="shared" ref="HO144:HP144" si="440">SUM(HO8:HO143)</f>
        <v>188373593.33333322</v>
      </c>
      <c r="HP144" s="106">
        <f t="shared" si="440"/>
        <v>194393550</v>
      </c>
      <c r="HQ144" s="106">
        <f t="shared" ref="HQ144" si="441">SUM(HQ8:HQ143)</f>
        <v>187231566.84184876</v>
      </c>
      <c r="HR144" s="106">
        <f>SUM(HR8:HR143)</f>
        <v>50248626.526200026</v>
      </c>
      <c r="HS144" s="108">
        <f>SUM(HS8:HS143)</f>
        <v>61805810.627226032</v>
      </c>
      <c r="HT144" s="108"/>
      <c r="HX144" s="106">
        <f t="shared" ref="HX144:HY144" si="442">SUM(HX8:HX143)</f>
        <v>186742693.3333334</v>
      </c>
      <c r="HY144" s="106">
        <f t="shared" si="442"/>
        <v>189524150</v>
      </c>
      <c r="HZ144" s="106">
        <f t="shared" ref="HZ144" si="443">SUM(HZ8:HZ143)</f>
        <v>185694097.77313572</v>
      </c>
      <c r="IA144" s="108"/>
      <c r="IB144" s="108">
        <f>SUM(IB8:IB143)</f>
        <v>121235322.71951997</v>
      </c>
      <c r="IC144" s="108"/>
      <c r="IG144" s="106">
        <f t="shared" ref="IG144:IH144" si="444">SUM(IG8:IG143)</f>
        <v>186742693.3333334</v>
      </c>
      <c r="IH144" s="106">
        <f t="shared" si="444"/>
        <v>189524150</v>
      </c>
      <c r="II144" s="106">
        <f t="shared" ref="II144" si="445">SUM(II8:II143)</f>
        <v>185694097.77313572</v>
      </c>
      <c r="IJ144" s="108"/>
      <c r="IK144" s="108">
        <f>SUM(IK8:IK143)</f>
        <v>138915473.94944999</v>
      </c>
      <c r="IM144" s="108"/>
    </row>
    <row r="148" spans="2:5" x14ac:dyDescent="0.25">
      <c r="B148" t="s">
        <v>281</v>
      </c>
      <c r="C148" s="237">
        <f>+G144+P144+Y144+AH144+AQ144+AZ144+BI144+BR144+CA144+CJ144+CS144+DB144+DK144+DT144+EC144+EL144+EU144+FD144+FM144+FV144+GE144+GN144+GW144+HF144+HO144+HX144+IG144</f>
        <v>4486840817.583333</v>
      </c>
      <c r="D148" s="237"/>
      <c r="E148" s="237"/>
    </row>
    <row r="149" spans="2:5" x14ac:dyDescent="0.25">
      <c r="B149" t="s">
        <v>282</v>
      </c>
      <c r="C149" s="237">
        <f>H144+Q144+Z144+AI144+AR144+BA144+BJ144+BS144+CB144+CK144+CT144+DC144+DL144+DU144+ED144+EM144+EV144+FE144+FN144+FW144+GF144+GO144+GX144+HG144+HP144+HY144+IH144</f>
        <v>4926311370</v>
      </c>
      <c r="D149" s="237"/>
      <c r="E149" s="237"/>
    </row>
    <row r="150" spans="2:5" x14ac:dyDescent="0.25">
      <c r="B150" t="s">
        <v>422</v>
      </c>
      <c r="C150" s="237">
        <f>I144+R144+AA144+AJ144+AS144+BB144+BK144+BT144+CC144+CL144+CU144+DD144+DM144+DV144+EE144+EN144+EW144+FF144+FO144+FX144+GG144+GP144+GY144+HH144+HQ144+HZ144+II144</f>
        <v>3885208658.125977</v>
      </c>
      <c r="D150" s="237"/>
      <c r="E150" s="237"/>
    </row>
    <row r="151" spans="2:5" x14ac:dyDescent="0.25">
      <c r="B151" t="s">
        <v>284</v>
      </c>
      <c r="C151" s="237">
        <f>+J144+S144+AB144+AK144+AT144+BC144+BL144+BU144+CD144+CM144+CV144+DE144+DN144+DW144+EF144+EO144+EW144+FG144+FP144+FY144+GH144+GQ144+GZ144+HI144+HR144+HZ144+II144</f>
        <v>1855763482.6357436</v>
      </c>
      <c r="D151" s="268"/>
      <c r="E151" s="268"/>
    </row>
    <row r="152" spans="2:5" x14ac:dyDescent="0.25">
      <c r="E152" s="173"/>
    </row>
  </sheetData>
  <mergeCells count="35">
    <mergeCell ref="C151:E151"/>
    <mergeCell ref="C148:E148"/>
    <mergeCell ref="C149:E149"/>
    <mergeCell ref="C150:E150"/>
    <mergeCell ref="EQ6:EY6"/>
    <mergeCell ref="L6:T6"/>
    <mergeCell ref="U6:AC6"/>
    <mergeCell ref="AD6:AL6"/>
    <mergeCell ref="AM6:AU6"/>
    <mergeCell ref="AV6:BD6"/>
    <mergeCell ref="CX6:DF6"/>
    <mergeCell ref="DG6:DO6"/>
    <mergeCell ref="DP6:DX6"/>
    <mergeCell ref="DY6:EG6"/>
    <mergeCell ref="EH6:EP6"/>
    <mergeCell ref="BE6:BM6"/>
    <mergeCell ref="A1:F1"/>
    <mergeCell ref="A2:F2"/>
    <mergeCell ref="A3:F3"/>
    <mergeCell ref="A4:F4"/>
    <mergeCell ref="C6:K6"/>
    <mergeCell ref="BN6:BV6"/>
    <mergeCell ref="BW6:CE6"/>
    <mergeCell ref="CF6:CN6"/>
    <mergeCell ref="CO6:CW6"/>
    <mergeCell ref="EZ6:FH6"/>
    <mergeCell ref="FI6:FQ6"/>
    <mergeCell ref="FR6:FZ6"/>
    <mergeCell ref="GA6:GI6"/>
    <mergeCell ref="GJ6:GR6"/>
    <mergeCell ref="IC6:IK6"/>
    <mergeCell ref="GS6:HA6"/>
    <mergeCell ref="HB6:HJ6"/>
    <mergeCell ref="HK6:HS6"/>
    <mergeCell ref="HT6:IB6"/>
  </mergeCells>
  <conditionalFormatting sqref="B16">
    <cfRule type="duplicateValues" dxfId="13" priority="14"/>
  </conditionalFormatting>
  <conditionalFormatting sqref="B17:B18 B6:B15 B139:B143 B36:B37 B82:B93 B26:B34 B21:B24 B95:B137 B43:B79 B40">
    <cfRule type="duplicateValues" dxfId="12" priority="18"/>
  </conditionalFormatting>
  <conditionalFormatting sqref="B19">
    <cfRule type="duplicateValues" dxfId="11" priority="7"/>
  </conditionalFormatting>
  <conditionalFormatting sqref="B20">
    <cfRule type="duplicateValues" dxfId="10" priority="8"/>
  </conditionalFormatting>
  <conditionalFormatting sqref="B25">
    <cfRule type="duplicateValues" dxfId="9" priority="9"/>
  </conditionalFormatting>
  <conditionalFormatting sqref="B35">
    <cfRule type="duplicateValues" dxfId="8" priority="11"/>
  </conditionalFormatting>
  <conditionalFormatting sqref="B38">
    <cfRule type="duplicateValues" dxfId="7" priority="1"/>
  </conditionalFormatting>
  <conditionalFormatting sqref="B39">
    <cfRule type="duplicateValues" dxfId="6" priority="2"/>
  </conditionalFormatting>
  <conditionalFormatting sqref="B41">
    <cfRule type="duplicateValues" dxfId="5" priority="3"/>
  </conditionalFormatting>
  <conditionalFormatting sqref="B42">
    <cfRule type="duplicateValues" dxfId="4" priority="4"/>
  </conditionalFormatting>
  <conditionalFormatting sqref="B80">
    <cfRule type="duplicateValues" dxfId="3" priority="5"/>
  </conditionalFormatting>
  <conditionalFormatting sqref="B81">
    <cfRule type="duplicateValues" dxfId="2" priority="10"/>
  </conditionalFormatting>
  <conditionalFormatting sqref="B94">
    <cfRule type="duplicateValues" dxfId="1" priority="6"/>
  </conditionalFormatting>
  <conditionalFormatting sqref="B138">
    <cfRule type="duplicateValues" dxfId="0" priority="1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07155-9FC2-4CF1-861E-A618B1EF8294}">
  <dimension ref="A4:G16"/>
  <sheetViews>
    <sheetView workbookViewId="0">
      <selection activeCell="C16" sqref="C16"/>
    </sheetView>
  </sheetViews>
  <sheetFormatPr baseColWidth="10" defaultColWidth="11.42578125" defaultRowHeight="15" x14ac:dyDescent="0.25"/>
  <cols>
    <col min="1" max="3" width="20.7109375" customWidth="1"/>
    <col min="5" max="7" width="20.7109375" customWidth="1"/>
  </cols>
  <sheetData>
    <row r="4" spans="1:7" ht="16.5" customHeight="1" x14ac:dyDescent="0.25">
      <c r="A4" s="288" t="s">
        <v>423</v>
      </c>
      <c r="B4" s="289"/>
      <c r="C4" s="289"/>
      <c r="E4" s="288" t="s">
        <v>424</v>
      </c>
      <c r="F4" s="289"/>
      <c r="G4" s="289"/>
    </row>
    <row r="5" spans="1:7" x14ac:dyDescent="0.25">
      <c r="A5" s="189" t="s">
        <v>425</v>
      </c>
      <c r="B5" s="189" t="s">
        <v>426</v>
      </c>
      <c r="C5" s="189" t="s">
        <v>427</v>
      </c>
      <c r="E5" s="189" t="s">
        <v>425</v>
      </c>
      <c r="F5" s="189" t="s">
        <v>426</v>
      </c>
      <c r="G5" s="189" t="s">
        <v>427</v>
      </c>
    </row>
    <row r="6" spans="1:7" x14ac:dyDescent="0.25">
      <c r="A6" s="290">
        <v>2025</v>
      </c>
      <c r="B6" s="188" t="s">
        <v>428</v>
      </c>
      <c r="C6" s="187">
        <v>27</v>
      </c>
      <c r="E6" s="291">
        <v>2025</v>
      </c>
      <c r="F6" s="188" t="s">
        <v>428</v>
      </c>
      <c r="G6" s="187">
        <v>35</v>
      </c>
    </row>
    <row r="7" spans="1:7" x14ac:dyDescent="0.25">
      <c r="A7" s="290"/>
      <c r="B7" s="188" t="s">
        <v>429</v>
      </c>
      <c r="C7" s="187">
        <v>14</v>
      </c>
      <c r="E7" s="292"/>
      <c r="F7" s="188" t="s">
        <v>429</v>
      </c>
      <c r="G7" s="187">
        <v>37</v>
      </c>
    </row>
    <row r="8" spans="1:7" x14ac:dyDescent="0.25">
      <c r="A8" s="290"/>
      <c r="B8" s="188" t="s">
        <v>430</v>
      </c>
      <c r="C8" s="187">
        <v>0</v>
      </c>
      <c r="E8" s="292"/>
      <c r="F8" s="188" t="s">
        <v>430</v>
      </c>
      <c r="G8" s="187">
        <v>41</v>
      </c>
    </row>
    <row r="9" spans="1:7" x14ac:dyDescent="0.25">
      <c r="A9" s="290"/>
      <c r="B9" s="188" t="s">
        <v>431</v>
      </c>
      <c r="C9" s="187">
        <v>9</v>
      </c>
      <c r="E9" s="292"/>
      <c r="F9" s="188" t="s">
        <v>431</v>
      </c>
      <c r="G9" s="187">
        <v>26</v>
      </c>
    </row>
    <row r="10" spans="1:7" x14ac:dyDescent="0.25">
      <c r="A10" s="352">
        <v>2026</v>
      </c>
      <c r="B10" s="188" t="s">
        <v>432</v>
      </c>
      <c r="C10" s="187">
        <v>56</v>
      </c>
      <c r="E10" s="361">
        <v>2026</v>
      </c>
      <c r="F10" s="188" t="s">
        <v>432</v>
      </c>
      <c r="G10" s="187">
        <v>28</v>
      </c>
    </row>
    <row r="11" spans="1:7" x14ac:dyDescent="0.25">
      <c r="A11" s="293"/>
      <c r="B11" s="188" t="s">
        <v>433</v>
      </c>
      <c r="C11" s="187">
        <v>40</v>
      </c>
      <c r="E11" s="361"/>
      <c r="F11" s="356" t="s">
        <v>433</v>
      </c>
      <c r="G11" s="187">
        <v>35</v>
      </c>
    </row>
    <row r="12" spans="1:7" x14ac:dyDescent="0.25">
      <c r="A12" s="293"/>
      <c r="B12" s="188" t="s">
        <v>434</v>
      </c>
      <c r="C12" s="187">
        <v>30</v>
      </c>
      <c r="E12" s="361"/>
      <c r="F12" s="358" t="s">
        <v>434</v>
      </c>
      <c r="G12" s="355">
        <v>32</v>
      </c>
    </row>
    <row r="13" spans="1:7" x14ac:dyDescent="0.25">
      <c r="A13" s="293"/>
      <c r="B13" s="188" t="s">
        <v>435</v>
      </c>
      <c r="C13" s="187">
        <v>44</v>
      </c>
      <c r="E13" s="361"/>
      <c r="F13" s="358" t="s">
        <v>435</v>
      </c>
      <c r="G13" s="355">
        <v>38</v>
      </c>
    </row>
    <row r="14" spans="1:7" x14ac:dyDescent="0.25">
      <c r="A14" s="293"/>
      <c r="B14" s="188" t="s">
        <v>471</v>
      </c>
      <c r="C14" s="187">
        <v>32</v>
      </c>
      <c r="E14" s="226"/>
      <c r="F14" s="358" t="s">
        <v>471</v>
      </c>
      <c r="G14" s="355">
        <v>34</v>
      </c>
    </row>
    <row r="15" spans="1:7" x14ac:dyDescent="0.25">
      <c r="A15" s="294"/>
      <c r="B15" s="188" t="s">
        <v>472</v>
      </c>
      <c r="C15" s="187">
        <v>30</v>
      </c>
      <c r="E15" s="226"/>
      <c r="F15" s="358" t="s">
        <v>472</v>
      </c>
      <c r="G15" s="355">
        <v>38</v>
      </c>
    </row>
    <row r="16" spans="1:7" x14ac:dyDescent="0.25">
      <c r="A16" s="286" t="s">
        <v>37</v>
      </c>
      <c r="B16" s="287"/>
      <c r="C16" s="186">
        <f>ROUND(AVERAGE(C6:C15),0)</f>
        <v>28</v>
      </c>
      <c r="E16" s="286" t="s">
        <v>37</v>
      </c>
      <c r="F16" s="357"/>
      <c r="G16" s="186">
        <v>34</v>
      </c>
    </row>
  </sheetData>
  <mergeCells count="8">
    <mergeCell ref="A16:B16"/>
    <mergeCell ref="E16:F16"/>
    <mergeCell ref="A4:C4"/>
    <mergeCell ref="E4:G4"/>
    <mergeCell ref="A6:A9"/>
    <mergeCell ref="E6:E9"/>
    <mergeCell ref="E10:E13"/>
    <mergeCell ref="A10:A15"/>
  </mergeCells>
  <phoneticPr fontId="2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3241D-F727-4813-8CE7-38825792A8A9}">
  <dimension ref="A1:E119"/>
  <sheetViews>
    <sheetView zoomScaleNormal="100" workbookViewId="0">
      <selection activeCell="I14" sqref="I14"/>
    </sheetView>
  </sheetViews>
  <sheetFormatPr baseColWidth="10" defaultColWidth="11.42578125" defaultRowHeight="12.75" x14ac:dyDescent="0.25"/>
  <cols>
    <col min="1" max="1" width="13.7109375" style="190" customWidth="1"/>
    <col min="2" max="2" width="45.140625" style="210" customWidth="1"/>
    <col min="3" max="3" width="8.85546875" style="211" customWidth="1"/>
    <col min="4" max="5" width="14.7109375" style="190" customWidth="1"/>
    <col min="6" max="16384" width="11.42578125" style="190"/>
  </cols>
  <sheetData>
    <row r="1" spans="1:5" ht="12.75" customHeight="1" thickBot="1" x14ac:dyDescent="0.25">
      <c r="A1" s="295" t="s">
        <v>436</v>
      </c>
      <c r="B1" s="296"/>
      <c r="C1" s="296"/>
      <c r="D1" s="296"/>
      <c r="E1" s="296"/>
    </row>
    <row r="2" spans="1:5" ht="25.5" x14ac:dyDescent="0.25">
      <c r="A2" s="191" t="s">
        <v>437</v>
      </c>
      <c r="B2" s="192" t="s">
        <v>438</v>
      </c>
      <c r="C2" s="191" t="s">
        <v>439</v>
      </c>
      <c r="D2" s="193" t="s">
        <v>440</v>
      </c>
      <c r="E2" s="193" t="s">
        <v>441</v>
      </c>
    </row>
    <row r="3" spans="1:5" ht="38.25" x14ac:dyDescent="0.25">
      <c r="A3" s="194" t="s">
        <v>442</v>
      </c>
      <c r="B3" s="195" t="s">
        <v>44</v>
      </c>
      <c r="C3" s="196">
        <v>1</v>
      </c>
      <c r="D3" s="197">
        <f>VLOOKUP(B3,REPUESTOS!$B$8:$IM$243,246,FALSE)</f>
        <v>967268.06072907418</v>
      </c>
      <c r="E3" s="197">
        <f>C3*D3</f>
        <v>967268.06072907418</v>
      </c>
    </row>
    <row r="4" spans="1:5" x14ac:dyDescent="0.25">
      <c r="A4" s="194" t="s">
        <v>442</v>
      </c>
      <c r="B4" s="198" t="s">
        <v>188</v>
      </c>
      <c r="C4" s="196">
        <v>1</v>
      </c>
      <c r="D4" s="197">
        <f>VLOOKUP(B4,REPUESTOS!$B$8:$IM$243,246,FALSE)</f>
        <v>90180.587130975153</v>
      </c>
      <c r="E4" s="197">
        <f>C4*D4</f>
        <v>90180.587130975153</v>
      </c>
    </row>
    <row r="5" spans="1:5" x14ac:dyDescent="0.2">
      <c r="A5" s="203" t="s">
        <v>442</v>
      </c>
      <c r="B5" s="208" t="s">
        <v>61</v>
      </c>
      <c r="C5" s="196">
        <v>1</v>
      </c>
      <c r="D5" s="197">
        <f>VLOOKUP(B5,REPUESTOS!$B$8:$IM$243,246,FALSE)</f>
        <v>29851.35128361444</v>
      </c>
      <c r="E5" s="197">
        <f>C5*D5</f>
        <v>29851.35128361444</v>
      </c>
    </row>
    <row r="6" spans="1:5" ht="38.25" x14ac:dyDescent="0.25">
      <c r="A6" s="194" t="s">
        <v>443</v>
      </c>
      <c r="B6" s="195" t="s">
        <v>421</v>
      </c>
      <c r="C6" s="196">
        <v>1</v>
      </c>
      <c r="D6" s="197">
        <f>VLOOKUP(B6,'MANO DE OBRA'!$B$8:$IM$143,246,FALSE)</f>
        <v>389432.56728177785</v>
      </c>
      <c r="E6" s="197">
        <v>1050266.6666666667</v>
      </c>
    </row>
    <row r="7" spans="1:5" x14ac:dyDescent="0.25">
      <c r="A7" s="194" t="s">
        <v>443</v>
      </c>
      <c r="B7" s="199" t="s">
        <v>416</v>
      </c>
      <c r="C7" s="196">
        <v>1</v>
      </c>
      <c r="D7" s="197">
        <f>VLOOKUP(B7,'MANO DE OBRA'!$B$8:$IM$143,246,FALSE)</f>
        <v>315952.02231688879</v>
      </c>
      <c r="E7" s="197">
        <f t="shared" ref="E7:E8" si="0">C7*D7</f>
        <v>315952.02231688879</v>
      </c>
    </row>
    <row r="8" spans="1:5" x14ac:dyDescent="0.25">
      <c r="A8" s="194" t="s">
        <v>443</v>
      </c>
      <c r="B8" s="195" t="s">
        <v>287</v>
      </c>
      <c r="C8" s="196">
        <v>1</v>
      </c>
      <c r="D8" s="197">
        <f>VLOOKUP(B8,'MANO DE OBRA'!$B$8:$IM$143,246,FALSE)</f>
        <v>151470.1384291111</v>
      </c>
      <c r="E8" s="197">
        <f t="shared" si="0"/>
        <v>151470.1384291111</v>
      </c>
    </row>
    <row r="9" spans="1:5" ht="15" customHeight="1" x14ac:dyDescent="0.25">
      <c r="A9" s="297" t="s">
        <v>444</v>
      </c>
      <c r="B9" s="297"/>
      <c r="C9" s="297"/>
      <c r="D9" s="297"/>
      <c r="E9" s="200">
        <f>E3+E7+E8+E4+E6+E5</f>
        <v>2604988.8265563305</v>
      </c>
    </row>
    <row r="12" spans="1:5" ht="12.75" customHeight="1" thickBot="1" x14ac:dyDescent="0.25">
      <c r="A12" s="298" t="s">
        <v>445</v>
      </c>
      <c r="B12" s="299"/>
      <c r="C12" s="299"/>
      <c r="D12" s="299"/>
      <c r="E12" s="300"/>
    </row>
    <row r="13" spans="1:5" ht="25.5" x14ac:dyDescent="0.2">
      <c r="A13" s="201" t="s">
        <v>437</v>
      </c>
      <c r="B13" s="202" t="s">
        <v>438</v>
      </c>
      <c r="C13" s="202" t="s">
        <v>439</v>
      </c>
      <c r="D13" s="202" t="s">
        <v>440</v>
      </c>
      <c r="E13" s="202" t="s">
        <v>441</v>
      </c>
    </row>
    <row r="14" spans="1:5" ht="81" x14ac:dyDescent="0.25">
      <c r="A14" s="203" t="s">
        <v>442</v>
      </c>
      <c r="B14" s="204" t="s">
        <v>45</v>
      </c>
      <c r="C14" s="205">
        <v>1</v>
      </c>
      <c r="D14" s="227">
        <v>1050666</v>
      </c>
      <c r="E14" s="227">
        <f>D14*C14</f>
        <v>1050666</v>
      </c>
    </row>
    <row r="15" spans="1:5" ht="25.5" x14ac:dyDescent="0.2">
      <c r="A15" s="203" t="s">
        <v>442</v>
      </c>
      <c r="B15" s="206" t="s">
        <v>205</v>
      </c>
      <c r="C15" s="207">
        <v>1</v>
      </c>
      <c r="D15" s="227">
        <v>589898</v>
      </c>
      <c r="E15" s="227">
        <f t="shared" ref="E15:E19" si="1">D15*C15</f>
        <v>589898</v>
      </c>
    </row>
    <row r="16" spans="1:5" x14ac:dyDescent="0.2">
      <c r="A16" s="203" t="s">
        <v>442</v>
      </c>
      <c r="B16" s="208" t="s">
        <v>68</v>
      </c>
      <c r="C16" s="207">
        <v>1</v>
      </c>
      <c r="D16" s="227">
        <v>668763</v>
      </c>
      <c r="E16" s="227">
        <f>D16*C16</f>
        <v>668763</v>
      </c>
    </row>
    <row r="17" spans="1:5" x14ac:dyDescent="0.2">
      <c r="A17" s="203" t="s">
        <v>442</v>
      </c>
      <c r="B17" s="208" t="s">
        <v>61</v>
      </c>
      <c r="C17" s="207">
        <v>2</v>
      </c>
      <c r="D17" s="227">
        <v>29851</v>
      </c>
      <c r="E17" s="227">
        <f t="shared" si="1"/>
        <v>59702</v>
      </c>
    </row>
    <row r="18" spans="1:5" x14ac:dyDescent="0.2">
      <c r="A18" s="203" t="s">
        <v>443</v>
      </c>
      <c r="B18" s="206" t="s">
        <v>394</v>
      </c>
      <c r="C18" s="207">
        <v>1</v>
      </c>
      <c r="D18" s="227">
        <v>1152450</v>
      </c>
      <c r="E18" s="227">
        <f t="shared" si="1"/>
        <v>1152450</v>
      </c>
    </row>
    <row r="19" spans="1:5" x14ac:dyDescent="0.2">
      <c r="A19" s="203" t="s">
        <v>443</v>
      </c>
      <c r="B19" s="206" t="s">
        <v>416</v>
      </c>
      <c r="C19" s="207">
        <v>1</v>
      </c>
      <c r="D19" s="227">
        <v>315952</v>
      </c>
      <c r="E19" s="227">
        <f t="shared" si="1"/>
        <v>315952</v>
      </c>
    </row>
    <row r="20" spans="1:5" ht="12.75" customHeight="1" x14ac:dyDescent="0.2">
      <c r="A20" s="301" t="s">
        <v>444</v>
      </c>
      <c r="B20" s="302"/>
      <c r="C20" s="302"/>
      <c r="D20" s="303"/>
      <c r="E20" s="228">
        <f>SUM(E14:E19)</f>
        <v>3837431</v>
      </c>
    </row>
    <row r="115" spans="3:3" x14ac:dyDescent="0.25">
      <c r="C115" s="209"/>
    </row>
    <row r="116" spans="3:3" x14ac:dyDescent="0.25">
      <c r="C116" s="209"/>
    </row>
    <row r="117" spans="3:3" x14ac:dyDescent="0.25">
      <c r="C117" s="209"/>
    </row>
    <row r="118" spans="3:3" x14ac:dyDescent="0.25">
      <c r="C118" s="209"/>
    </row>
    <row r="119" spans="3:3" x14ac:dyDescent="0.25">
      <c r="C119" s="209"/>
    </row>
  </sheetData>
  <mergeCells count="4">
    <mergeCell ref="A1:E1"/>
    <mergeCell ref="A9:D9"/>
    <mergeCell ref="A12:E12"/>
    <mergeCell ref="A20:D20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9391-8FED-4310-975D-C7A35015D8BA}">
  <dimension ref="A2:H24"/>
  <sheetViews>
    <sheetView tabSelected="1" zoomScale="115" zoomScaleNormal="115" workbookViewId="0">
      <selection activeCell="B10" sqref="B10"/>
    </sheetView>
  </sheetViews>
  <sheetFormatPr baseColWidth="10" defaultColWidth="11.42578125" defaultRowHeight="15" x14ac:dyDescent="0.25"/>
  <cols>
    <col min="1" max="1" width="13.42578125" style="212" customWidth="1"/>
    <col min="2" max="2" width="52.85546875" style="212" customWidth="1"/>
    <col min="3" max="3" width="20" style="212" customWidth="1"/>
    <col min="4" max="4" width="16.5703125" style="212" bestFit="1" customWidth="1"/>
    <col min="5" max="5" width="13.42578125" style="212" customWidth="1"/>
    <col min="6" max="6" width="53.85546875" style="212" customWidth="1"/>
    <col min="7" max="7" width="15.28515625" style="212" customWidth="1"/>
    <col min="8" max="16384" width="11.42578125" style="212"/>
  </cols>
  <sheetData>
    <row r="2" spans="1:7" x14ac:dyDescent="0.25">
      <c r="A2" s="304" t="s">
        <v>436</v>
      </c>
      <c r="B2" s="305"/>
      <c r="C2" s="306"/>
      <c r="E2" s="304" t="s">
        <v>446</v>
      </c>
      <c r="F2" s="305"/>
      <c r="G2" s="306"/>
    </row>
    <row r="3" spans="1:7" ht="38.25" x14ac:dyDescent="0.25">
      <c r="A3" s="213" t="s">
        <v>447</v>
      </c>
      <c r="B3" s="213" t="s">
        <v>448</v>
      </c>
      <c r="C3" s="214" t="s">
        <v>449</v>
      </c>
      <c r="E3" s="213" t="s">
        <v>447</v>
      </c>
      <c r="F3" s="213" t="s">
        <v>448</v>
      </c>
      <c r="G3" s="214" t="s">
        <v>449</v>
      </c>
    </row>
    <row r="4" spans="1:7" s="217" customFormat="1" ht="25.5" x14ac:dyDescent="0.2">
      <c r="A4" s="213" t="s">
        <v>450</v>
      </c>
      <c r="B4" s="215" t="s">
        <v>451</v>
      </c>
      <c r="C4" s="216">
        <v>28</v>
      </c>
      <c r="E4" s="213" t="s">
        <v>450</v>
      </c>
      <c r="F4" s="215" t="s">
        <v>451</v>
      </c>
      <c r="G4" s="216">
        <v>34</v>
      </c>
    </row>
    <row r="5" spans="1:7" s="217" customFormat="1" ht="25.5" x14ac:dyDescent="0.2">
      <c r="A5" s="213" t="s">
        <v>452</v>
      </c>
      <c r="B5" s="195" t="s">
        <v>453</v>
      </c>
      <c r="C5" s="216">
        <f>C4*5</f>
        <v>140</v>
      </c>
      <c r="E5" s="213" t="s">
        <v>452</v>
      </c>
      <c r="F5" s="195" t="s">
        <v>454</v>
      </c>
      <c r="G5" s="216">
        <f>G4*6</f>
        <v>204</v>
      </c>
    </row>
    <row r="6" spans="1:7" s="217" customFormat="1" ht="25.5" x14ac:dyDescent="0.2">
      <c r="A6" s="213" t="s">
        <v>455</v>
      </c>
      <c r="B6" s="215" t="s">
        <v>456</v>
      </c>
      <c r="C6" s="218">
        <f>'PROMEDIO MTO'!E9</f>
        <v>2604988.8265563305</v>
      </c>
      <c r="E6" s="213" t="s">
        <v>455</v>
      </c>
      <c r="F6" s="215" t="s">
        <v>456</v>
      </c>
      <c r="G6" s="218">
        <f>'PROMEDIO MTO'!E20</f>
        <v>3837431</v>
      </c>
    </row>
    <row r="7" spans="1:7" s="217" customFormat="1" ht="51" x14ac:dyDescent="0.2">
      <c r="A7" s="213" t="s">
        <v>457</v>
      </c>
      <c r="B7" s="215" t="s">
        <v>458</v>
      </c>
      <c r="C7" s="218">
        <f>C5*C6</f>
        <v>364698435.71788627</v>
      </c>
      <c r="E7" s="213" t="s">
        <v>457</v>
      </c>
      <c r="F7" s="215" t="s">
        <v>458</v>
      </c>
      <c r="G7" s="218">
        <f>G6*G5</f>
        <v>782835924</v>
      </c>
    </row>
    <row r="8" spans="1:7" s="217" customFormat="1" ht="38.25" x14ac:dyDescent="0.2">
      <c r="A8" s="213" t="s">
        <v>459</v>
      </c>
      <c r="B8" s="215" t="s">
        <v>460</v>
      </c>
      <c r="C8" s="218">
        <f>C7*1/3</f>
        <v>121566145.23929542</v>
      </c>
      <c r="E8" s="213" t="s">
        <v>459</v>
      </c>
      <c r="F8" s="215" t="s">
        <v>460</v>
      </c>
      <c r="G8" s="218">
        <f>G7*1/3</f>
        <v>260945308</v>
      </c>
    </row>
    <row r="9" spans="1:7" s="217" customFormat="1" ht="25.5" x14ac:dyDescent="0.2">
      <c r="A9" s="213" t="s">
        <v>461</v>
      </c>
      <c r="B9" s="195" t="s">
        <v>474</v>
      </c>
      <c r="C9" s="218">
        <f>'MANO DE OBRA'!IM102*10+('MANO DE OBRA'!IM100*6)</f>
        <v>63738020.720548429</v>
      </c>
      <c r="E9" s="213" t="s">
        <v>461</v>
      </c>
      <c r="F9" s="195" t="s">
        <v>473</v>
      </c>
      <c r="G9" s="218">
        <v>13248850</v>
      </c>
    </row>
    <row r="10" spans="1:7" s="217" customFormat="1" ht="12.75" x14ac:dyDescent="0.2">
      <c r="A10" s="213" t="s">
        <v>462</v>
      </c>
      <c r="B10" s="195" t="s">
        <v>463</v>
      </c>
      <c r="C10" s="218">
        <f>C7+C8+C9</f>
        <v>550002601.67773008</v>
      </c>
      <c r="E10" s="213" t="s">
        <v>462</v>
      </c>
      <c r="F10" s="195" t="s">
        <v>463</v>
      </c>
      <c r="G10" s="359">
        <f>SUM(G7:G9)</f>
        <v>1057030082</v>
      </c>
    </row>
    <row r="11" spans="1:7" s="217" customFormat="1" ht="12.75" x14ac:dyDescent="0.2">
      <c r="A11" s="213" t="s">
        <v>464</v>
      </c>
      <c r="B11" s="195" t="s">
        <v>465</v>
      </c>
      <c r="C11" s="218">
        <f>ROUND(C10*0.19,0)</f>
        <v>104500494</v>
      </c>
      <c r="E11" s="213" t="s">
        <v>464</v>
      </c>
      <c r="F11" s="195" t="s">
        <v>465</v>
      </c>
      <c r="G11" s="359">
        <f>G10*19%</f>
        <v>200835715.58000001</v>
      </c>
    </row>
    <row r="12" spans="1:7" s="217" customFormat="1" ht="12.75" x14ac:dyDescent="0.2">
      <c r="A12" s="213" t="s">
        <v>466</v>
      </c>
      <c r="B12" s="219" t="s">
        <v>467</v>
      </c>
      <c r="C12" s="220">
        <f>SUM(C10:C11)</f>
        <v>654503095.67773008</v>
      </c>
      <c r="E12" s="213" t="s">
        <v>466</v>
      </c>
      <c r="F12" s="219" t="s">
        <v>467</v>
      </c>
      <c r="G12" s="220">
        <f>SUM(G10:G11)</f>
        <v>1257865797.5799999</v>
      </c>
    </row>
    <row r="14" spans="1:7" ht="15.75" thickBot="1" x14ac:dyDescent="0.3">
      <c r="A14" s="307" t="s">
        <v>468</v>
      </c>
      <c r="B14" s="308"/>
      <c r="C14" s="221">
        <v>655000000</v>
      </c>
      <c r="F14" s="222" t="s">
        <v>469</v>
      </c>
      <c r="G14" s="221" t="s">
        <v>470</v>
      </c>
    </row>
    <row r="16" spans="1:7" x14ac:dyDescent="0.25">
      <c r="C16" s="223"/>
    </row>
    <row r="18" spans="2:8" x14ac:dyDescent="0.25">
      <c r="C18" s="223"/>
      <c r="D18" s="223"/>
      <c r="H18" s="360"/>
    </row>
    <row r="19" spans="2:8" x14ac:dyDescent="0.25">
      <c r="C19" s="223"/>
      <c r="D19" s="223"/>
    </row>
    <row r="20" spans="2:8" x14ac:dyDescent="0.25">
      <c r="B20" s="223"/>
      <c r="C20" s="223"/>
    </row>
    <row r="21" spans="2:8" x14ac:dyDescent="0.25">
      <c r="B21" s="224"/>
      <c r="C21" s="225"/>
      <c r="D21" s="225"/>
    </row>
    <row r="22" spans="2:8" x14ac:dyDescent="0.25">
      <c r="B22" s="224"/>
      <c r="C22" s="225"/>
    </row>
    <row r="23" spans="2:8" x14ac:dyDescent="0.25">
      <c r="B23" s="224"/>
      <c r="C23" s="225"/>
    </row>
    <row r="24" spans="2:8" x14ac:dyDescent="0.25">
      <c r="B24" s="224"/>
      <c r="C24" s="225"/>
    </row>
  </sheetData>
  <mergeCells count="3">
    <mergeCell ref="A2:C2"/>
    <mergeCell ref="E2:G2"/>
    <mergeCell ref="A14:B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REPUESTOS</vt:lpstr>
      <vt:lpstr>MANO DE OBRA</vt:lpstr>
      <vt:lpstr>SOLICITUDES DE MANTENIMIENTO</vt:lpstr>
      <vt:lpstr>PROMEDIO MTO</vt:lpstr>
      <vt:lpstr>PROYECCIÓN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  Sopo Uribe</dc:creator>
  <cp:keywords/>
  <dc:description/>
  <cp:lastModifiedBy>Nicolás Mateo Pinto Jiménez</cp:lastModifiedBy>
  <cp:revision/>
  <dcterms:created xsi:type="dcterms:W3CDTF">2026-05-04T14:49:46Z</dcterms:created>
  <dcterms:modified xsi:type="dcterms:W3CDTF">2026-07-07T13:34:39Z</dcterms:modified>
  <cp:category/>
  <cp:contentStatus/>
</cp:coreProperties>
</file>